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gdpffnasv033001.gcldi.ext\profiles033$\h.hafez\Desktop\today\"/>
    </mc:Choice>
  </mc:AlternateContent>
  <xr:revisionPtr revIDLastSave="0" documentId="13_ncr:1_{BDB2A8D3-3D16-4A89-844B-A463AAA124B9}" xr6:coauthVersionLast="36" xr6:coauthVersionMax="47" xr10:uidLastSave="{00000000-0000-0000-0000-000000000000}"/>
  <workbookProtection workbookPassword="CC6B" lockStructure="1"/>
  <bookViews>
    <workbookView xWindow="0" yWindow="0" windowWidth="28800" windowHeight="11925" xr2:uid="{00000000-000D-0000-FFFF-FFFF00000000}"/>
  </bookViews>
  <sheets>
    <sheet name="الاطار الموازنى  راي الجهه عام" sheetId="9" r:id="rId1"/>
    <sheet name="موازنة 2026-2027" sheetId="2" r:id="rId2"/>
    <sheet name="موازنة 2027-2028 " sheetId="3" r:id="rId3"/>
    <sheet name="موازنة 2028 -2029" sheetId="5" r:id="rId4"/>
    <sheet name="موازنة 2029-2030" sheetId="6" r:id="rId5"/>
    <sheet name="الاطار الموازنى راي الجهه" sheetId="7" state="hidden" r:id="rId6"/>
    <sheet name="الاطار الموازنى راي المالية" sheetId="8" r:id="rId7"/>
    <sheet name="الصورة الاجمالية" sheetId="13" r:id="rId8"/>
    <sheet name="مشروع الموازنة الجارية" sheetId="11" r:id="rId9"/>
    <sheet name="مشروع الموازنة والاطار " sheetId="12" r:id="rId10"/>
  </sheets>
  <externalReferences>
    <externalReference r:id="rId11"/>
  </externalReferences>
  <definedNames>
    <definedName name="_xlnm._FilterDatabase" localSheetId="0" hidden="1">'الاطار الموازنى  راي الجهه عام'!$A$1:$S$843</definedName>
    <definedName name="_xlnm._FilterDatabase" localSheetId="5" hidden="1">'الاطار الموازنى راي الجهه'!$A$1:$S$841</definedName>
    <definedName name="_xlnm._FilterDatabase" localSheetId="6" hidden="1">'الاطار الموازنى راي المالية'!$A$1:$S$843</definedName>
    <definedName name="_xlnm._FilterDatabase" localSheetId="7" hidden="1">'الصورة الاجمالية'!$A$1:$W$843</definedName>
    <definedName name="_xlnm._FilterDatabase" localSheetId="1" hidden="1">'موازنة 2026-2027'!$A$1:$S$843</definedName>
    <definedName name="_xlnm._FilterDatabase" localSheetId="2" hidden="1">'موازنة 2027-2028 '!$A$1:$S$843</definedName>
    <definedName name="_xlnm._FilterDatabase" localSheetId="3" hidden="1">'موازنة 2028 -2029'!$A$1:$S$843</definedName>
    <definedName name="_xlnm._FilterDatabase" localSheetId="4" hidden="1">'موازنة 2029-2030'!$A$1:$S$843</definedName>
    <definedName name="_xlnm.Print_Area" localSheetId="0">'الاطار الموازنى  راي الجهه عام'!$A$1:$R$838</definedName>
    <definedName name="_xlnm.Print_Area" localSheetId="5">'الاطار الموازنى راي الجهه'!$A$1:$R$836</definedName>
    <definedName name="_xlnm.Print_Area" localSheetId="6">'الاطار الموازنى راي المالية'!$A$1:$R$838</definedName>
    <definedName name="_xlnm.Print_Area" localSheetId="7">'الصورة الاجمالية'!$A$1:$V$838</definedName>
    <definedName name="_xlnm.Print_Area" localSheetId="1">'موازنة 2026-2027'!$A$1:$R$838</definedName>
    <definedName name="_xlnm.Print_Area" localSheetId="2">'موازنة 2027-2028 '!$A$1:$R$838</definedName>
    <definedName name="_xlnm.Print_Area" localSheetId="3">'موازنة 2028 -2029'!$A$1:$R$838</definedName>
    <definedName name="_xlnm.Print_Area" localSheetId="4">'موازنة 2029-2030'!$A$1:$R$838</definedName>
    <definedName name="_xlnm.Print_Titles" localSheetId="0">'الاطار الموازنى  راي الجهه عام'!$1:$4</definedName>
    <definedName name="_xlnm.Print_Titles" localSheetId="5">'الاطار الموازنى راي الجهه'!$1:$4</definedName>
    <definedName name="_xlnm.Print_Titles" localSheetId="6">'الاطار الموازنى راي المالية'!$1:$4</definedName>
    <definedName name="_xlnm.Print_Titles" localSheetId="7">'الصورة الاجمالية'!$1:$4</definedName>
    <definedName name="_xlnm.Print_Titles" localSheetId="1">'موازنة 2026-2027'!$1:$4</definedName>
    <definedName name="_xlnm.Print_Titles" localSheetId="2">'موازنة 2027-2028 '!$1:$4</definedName>
    <definedName name="_xlnm.Print_Titles" localSheetId="3">'موازنة 2028 -2029'!$1:$4</definedName>
    <definedName name="_xlnm.Print_Titles" localSheetId="4">'موازنة 2029-2030'!$1:$4</definedName>
    <definedName name="ش146" localSheetId="0">#REF!</definedName>
    <definedName name="ش146" localSheetId="5">#REF!</definedName>
    <definedName name="ش146" localSheetId="6">#REF!</definedName>
    <definedName name="ش146" localSheetId="7">#REF!</definedName>
    <definedName name="ش146" localSheetId="9">#REF!</definedName>
    <definedName name="ش146" localSheetId="2">#REF!</definedName>
    <definedName name="ش146" localSheetId="3">#REF!</definedName>
    <definedName name="ش146" localSheetId="4">#REF!</definedName>
    <definedName name="ش146">#REF!</definedName>
  </definedNames>
  <calcPr calcId="191029" calcMode="autoNoTable"/>
</workbook>
</file>

<file path=xl/calcChain.xml><?xml version="1.0" encoding="utf-8"?>
<calcChain xmlns="http://schemas.openxmlformats.org/spreadsheetml/2006/main">
  <c r="A570" i="9" l="1"/>
  <c r="B570" i="9"/>
  <c r="C570" i="9"/>
  <c r="D570" i="9"/>
  <c r="E570" i="9"/>
  <c r="I570" i="9"/>
  <c r="J570" i="9"/>
  <c r="K570" i="9"/>
  <c r="L570" i="9"/>
  <c r="A566" i="9"/>
  <c r="B566" i="9"/>
  <c r="C566" i="9"/>
  <c r="D566" i="9"/>
  <c r="E566" i="9"/>
  <c r="I566" i="9"/>
  <c r="J566" i="9"/>
  <c r="K566" i="9"/>
  <c r="L566" i="9"/>
  <c r="A548" i="9"/>
  <c r="B548" i="9"/>
  <c r="C548" i="9"/>
  <c r="D548" i="9"/>
  <c r="E548" i="9"/>
  <c r="I548" i="9"/>
  <c r="J548" i="9"/>
  <c r="K548" i="9"/>
  <c r="L548" i="9"/>
  <c r="A535" i="9"/>
  <c r="B535" i="9"/>
  <c r="C535" i="9"/>
  <c r="D535" i="9"/>
  <c r="E535" i="9"/>
  <c r="I535" i="9"/>
  <c r="J535" i="9"/>
  <c r="K535" i="9"/>
  <c r="L535" i="9"/>
  <c r="A522" i="9"/>
  <c r="B522" i="9"/>
  <c r="C522" i="9"/>
  <c r="D522" i="9"/>
  <c r="E522" i="9"/>
  <c r="I522" i="9"/>
  <c r="J522" i="9"/>
  <c r="K522" i="9"/>
  <c r="L522" i="9"/>
  <c r="A475" i="9"/>
  <c r="B475" i="9"/>
  <c r="C475" i="9"/>
  <c r="D475" i="9"/>
  <c r="E475" i="9"/>
  <c r="I475" i="9"/>
  <c r="J475" i="9"/>
  <c r="K475" i="9"/>
  <c r="L475" i="9"/>
  <c r="A440" i="9"/>
  <c r="B440" i="9"/>
  <c r="C440" i="9"/>
  <c r="D440" i="9"/>
  <c r="E440" i="9"/>
  <c r="I440" i="9"/>
  <c r="J440" i="9"/>
  <c r="K440" i="9"/>
  <c r="L440" i="9"/>
  <c r="A435" i="9"/>
  <c r="B435" i="9"/>
  <c r="C435" i="9"/>
  <c r="D435" i="9"/>
  <c r="E435" i="9"/>
  <c r="I435" i="9"/>
  <c r="J435" i="9"/>
  <c r="K435" i="9"/>
  <c r="L435" i="9"/>
  <c r="A390" i="9"/>
  <c r="B390" i="9"/>
  <c r="C390" i="9"/>
  <c r="D390" i="9"/>
  <c r="E390" i="9"/>
  <c r="A389" i="9"/>
  <c r="B389" i="9"/>
  <c r="C389" i="9"/>
  <c r="D389" i="9"/>
  <c r="E389" i="9"/>
  <c r="I390" i="9"/>
  <c r="J390" i="9"/>
  <c r="K390" i="9"/>
  <c r="L390" i="9"/>
  <c r="I389" i="9"/>
  <c r="J389" i="9"/>
  <c r="K389" i="9"/>
  <c r="L389" i="9"/>
  <c r="E384" i="9"/>
  <c r="D384" i="9"/>
  <c r="C384" i="9"/>
  <c r="B384" i="9"/>
  <c r="A384" i="9"/>
  <c r="E383" i="9"/>
  <c r="D383" i="9"/>
  <c r="C383" i="9"/>
  <c r="B383" i="9"/>
  <c r="A383" i="9"/>
  <c r="F384" i="9"/>
  <c r="F383" i="9"/>
  <c r="K384" i="9"/>
  <c r="J384" i="9"/>
  <c r="I384" i="9"/>
  <c r="K383" i="9"/>
  <c r="J383" i="9"/>
  <c r="I383" i="9"/>
  <c r="M384" i="9"/>
  <c r="A331" i="9"/>
  <c r="B331" i="9"/>
  <c r="C331" i="9"/>
  <c r="D331" i="9"/>
  <c r="E331" i="9"/>
  <c r="I331" i="9"/>
  <c r="J331" i="9"/>
  <c r="K331" i="9"/>
  <c r="L331" i="9"/>
  <c r="F331" i="9"/>
  <c r="M331" i="9"/>
  <c r="A287" i="9"/>
  <c r="B287" i="9"/>
  <c r="C287" i="9"/>
  <c r="D287" i="9"/>
  <c r="E287" i="9"/>
  <c r="F287" i="9"/>
  <c r="I287" i="9"/>
  <c r="J287" i="9"/>
  <c r="K287" i="9"/>
  <c r="L287" i="9"/>
  <c r="M287" i="9"/>
  <c r="E196" i="9"/>
  <c r="D196" i="9"/>
  <c r="C196" i="9"/>
  <c r="B196" i="9"/>
  <c r="A196" i="9"/>
  <c r="E195" i="9"/>
  <c r="D195" i="9"/>
  <c r="C195" i="9"/>
  <c r="B195" i="9"/>
  <c r="A195" i="9"/>
  <c r="E194" i="9"/>
  <c r="D194" i="9"/>
  <c r="C194" i="9"/>
  <c r="B194" i="9"/>
  <c r="A194" i="9"/>
  <c r="E193" i="9"/>
  <c r="D193" i="9"/>
  <c r="C193" i="9"/>
  <c r="B193" i="9"/>
  <c r="A193" i="9"/>
  <c r="E192" i="9"/>
  <c r="D192" i="9"/>
  <c r="C192" i="9"/>
  <c r="B192" i="9"/>
  <c r="A192" i="9"/>
  <c r="F196" i="9"/>
  <c r="F195" i="9"/>
  <c r="F194" i="9"/>
  <c r="F193" i="9"/>
  <c r="F192" i="9"/>
  <c r="K196" i="9"/>
  <c r="J196" i="9"/>
  <c r="I196" i="9"/>
  <c r="K195" i="9"/>
  <c r="J195" i="9"/>
  <c r="I195" i="9"/>
  <c r="K194" i="9"/>
  <c r="J194" i="9"/>
  <c r="I194" i="9"/>
  <c r="K193" i="9"/>
  <c r="J193" i="9"/>
  <c r="I193" i="9"/>
  <c r="K192" i="9"/>
  <c r="J192" i="9"/>
  <c r="I192" i="9"/>
  <c r="M194" i="9"/>
  <c r="M193" i="9"/>
  <c r="A165" i="9"/>
  <c r="B165" i="9"/>
  <c r="C165" i="9"/>
  <c r="D165" i="9"/>
  <c r="E165" i="9"/>
  <c r="I165" i="9"/>
  <c r="J165" i="9"/>
  <c r="K165" i="9"/>
  <c r="L165" i="9"/>
  <c r="E110" i="9"/>
  <c r="D110" i="9"/>
  <c r="C110" i="9"/>
  <c r="B110" i="9"/>
  <c r="A110" i="9"/>
  <c r="E109" i="9"/>
  <c r="D109" i="9"/>
  <c r="C109" i="9"/>
  <c r="B109" i="9"/>
  <c r="A109" i="9"/>
  <c r="F110" i="9"/>
  <c r="F109" i="9"/>
  <c r="K110" i="9"/>
  <c r="J110" i="9"/>
  <c r="I110" i="9"/>
  <c r="K109" i="9"/>
  <c r="J109" i="9"/>
  <c r="I109" i="9"/>
  <c r="M109" i="9"/>
  <c r="E87" i="9"/>
  <c r="D87" i="9"/>
  <c r="C87" i="9"/>
  <c r="B87" i="9"/>
  <c r="A87" i="9"/>
  <c r="E86" i="9"/>
  <c r="D86" i="9"/>
  <c r="C86" i="9"/>
  <c r="B86" i="9"/>
  <c r="A86" i="9"/>
  <c r="F87" i="9"/>
  <c r="F86" i="9"/>
  <c r="K87" i="9"/>
  <c r="J87" i="9"/>
  <c r="I87" i="9"/>
  <c r="K86" i="9"/>
  <c r="J86" i="9"/>
  <c r="I86" i="9"/>
  <c r="M86" i="9"/>
  <c r="A71" i="9"/>
  <c r="B71" i="9"/>
  <c r="C71" i="9"/>
  <c r="D71" i="9"/>
  <c r="E71" i="9"/>
  <c r="I71" i="9"/>
  <c r="J71" i="9"/>
  <c r="K71" i="9"/>
  <c r="L71" i="9"/>
  <c r="A66" i="9"/>
  <c r="B66" i="9"/>
  <c r="C66" i="9"/>
  <c r="D66" i="9"/>
  <c r="E66" i="9"/>
  <c r="I66" i="9"/>
  <c r="J66" i="9"/>
  <c r="K66" i="9"/>
  <c r="L66" i="9"/>
  <c r="M66" i="9"/>
  <c r="A59" i="9"/>
  <c r="B59" i="9"/>
  <c r="C59" i="9"/>
  <c r="D59" i="9"/>
  <c r="E59" i="9"/>
  <c r="I59" i="9"/>
  <c r="J59" i="9"/>
  <c r="K59" i="9"/>
  <c r="L59" i="9"/>
  <c r="A51" i="9"/>
  <c r="B51" i="9"/>
  <c r="C51" i="9"/>
  <c r="D51" i="9"/>
  <c r="E51" i="9"/>
  <c r="I51" i="9"/>
  <c r="J51" i="9"/>
  <c r="K51" i="9"/>
  <c r="L51" i="9"/>
  <c r="A46" i="9"/>
  <c r="B46" i="9"/>
  <c r="C46" i="9"/>
  <c r="D46" i="9"/>
  <c r="E46" i="9"/>
  <c r="I46" i="9"/>
  <c r="J46" i="9"/>
  <c r="K46" i="9"/>
  <c r="L46" i="9"/>
  <c r="A41" i="9"/>
  <c r="B41" i="9"/>
  <c r="C41" i="9"/>
  <c r="D41" i="9"/>
  <c r="E41" i="9"/>
  <c r="I41" i="9"/>
  <c r="J41" i="9"/>
  <c r="K41" i="9"/>
  <c r="L41" i="9"/>
  <c r="A38" i="9"/>
  <c r="B38" i="9"/>
  <c r="C38" i="9"/>
  <c r="D38" i="9"/>
  <c r="E38" i="9"/>
  <c r="I38" i="9"/>
  <c r="J38" i="9"/>
  <c r="K38" i="9"/>
  <c r="L38" i="9"/>
  <c r="A33" i="9"/>
  <c r="B33" i="9"/>
  <c r="C33" i="9"/>
  <c r="D33" i="9"/>
  <c r="E33" i="9"/>
  <c r="I33" i="9"/>
  <c r="J33" i="9"/>
  <c r="K33" i="9"/>
  <c r="L33" i="9"/>
  <c r="A28" i="9"/>
  <c r="B28" i="9"/>
  <c r="C28" i="9"/>
  <c r="D28" i="9"/>
  <c r="E28" i="9"/>
  <c r="I28" i="9"/>
  <c r="J28" i="9"/>
  <c r="K28" i="9"/>
  <c r="L28" i="9"/>
  <c r="A20" i="9"/>
  <c r="B20" i="9"/>
  <c r="C20" i="9"/>
  <c r="D20" i="9"/>
  <c r="E20" i="9"/>
  <c r="I20" i="9"/>
  <c r="J20" i="9"/>
  <c r="K20" i="9"/>
  <c r="L20" i="9"/>
  <c r="A13" i="9"/>
  <c r="B13" i="9"/>
  <c r="C13" i="9"/>
  <c r="D13" i="9"/>
  <c r="E13" i="9"/>
  <c r="I13" i="9"/>
  <c r="J13" i="9"/>
  <c r="K13" i="9"/>
  <c r="L13" i="9"/>
  <c r="I836" i="2"/>
  <c r="I837" i="2" s="1"/>
  <c r="I832" i="2"/>
  <c r="I828" i="2"/>
  <c r="I816" i="2"/>
  <c r="I809" i="2"/>
  <c r="I797" i="2"/>
  <c r="I793" i="2"/>
  <c r="I820" i="2" s="1"/>
  <c r="I785" i="2"/>
  <c r="I787" i="2" s="1"/>
  <c r="I766" i="2"/>
  <c r="I760" i="2"/>
  <c r="I761" i="2" s="1"/>
  <c r="I753" i="2"/>
  <c r="I743" i="2"/>
  <c r="I740" i="2"/>
  <c r="I732" i="2"/>
  <c r="I725" i="2"/>
  <c r="I726" i="2" s="1"/>
  <c r="I724" i="2"/>
  <c r="I718" i="2"/>
  <c r="I709" i="2"/>
  <c r="I711" i="2" s="1"/>
  <c r="I701" i="2"/>
  <c r="I702" i="2" s="1"/>
  <c r="I697" i="2"/>
  <c r="I693" i="2"/>
  <c r="I681" i="2"/>
  <c r="I685" i="2" s="1"/>
  <c r="I686" i="2" s="1"/>
  <c r="I674" i="2"/>
  <c r="I662" i="2"/>
  <c r="I658" i="2"/>
  <c r="I652" i="2"/>
  <c r="I650" i="2"/>
  <c r="I626" i="2"/>
  <c r="I632" i="2" s="1"/>
  <c r="I620" i="2"/>
  <c r="I613" i="2"/>
  <c r="I614" i="2" s="1"/>
  <c r="I607" i="2"/>
  <c r="I608" i="2" s="1"/>
  <c r="I603" i="2"/>
  <c r="I599" i="2"/>
  <c r="I595" i="2"/>
  <c r="I591" i="2"/>
  <c r="I585" i="2"/>
  <c r="I586" i="2" s="1"/>
  <c r="I581" i="2"/>
  <c r="I577" i="2"/>
  <c r="I560" i="2"/>
  <c r="I565" i="2" s="1"/>
  <c r="I547" i="2"/>
  <c r="I544" i="2"/>
  <c r="I533" i="2"/>
  <c r="I534" i="2" s="1"/>
  <c r="I528" i="2"/>
  <c r="I519" i="2"/>
  <c r="I512" i="2"/>
  <c r="I520" i="2" s="1"/>
  <c r="I503" i="2"/>
  <c r="I504" i="2" s="1"/>
  <c r="I496" i="2"/>
  <c r="I492" i="2"/>
  <c r="I485" i="2"/>
  <c r="I473" i="2"/>
  <c r="I474" i="2" s="1"/>
  <c r="I472" i="2"/>
  <c r="I466" i="2"/>
  <c r="I461" i="2"/>
  <c r="I455" i="2"/>
  <c r="I453" i="2"/>
  <c r="I430" i="2"/>
  <c r="I432" i="2" s="1"/>
  <c r="I423" i="2"/>
  <c r="I418" i="2"/>
  <c r="I413" i="2"/>
  <c r="I397" i="2"/>
  <c r="I403" i="2" s="1"/>
  <c r="I388" i="2"/>
  <c r="I376" i="2"/>
  <c r="I368" i="2"/>
  <c r="I378" i="2" s="1"/>
  <c r="I358" i="2"/>
  <c r="I380" i="2" s="1"/>
  <c r="I382" i="2" s="1"/>
  <c r="I384" i="2" s="1"/>
  <c r="I357" i="2"/>
  <c r="I348" i="2"/>
  <c r="I341" i="2"/>
  <c r="I335" i="2"/>
  <c r="I328" i="2"/>
  <c r="I330" i="2" s="1"/>
  <c r="I331" i="2" s="1"/>
  <c r="I321" i="2"/>
  <c r="I320" i="2"/>
  <c r="I315" i="2"/>
  <c r="I307" i="2"/>
  <c r="I308" i="2" s="1"/>
  <c r="I298" i="2"/>
  <c r="I285" i="2"/>
  <c r="I286" i="2" s="1"/>
  <c r="I287" i="2" s="1"/>
  <c r="I281" i="2"/>
  <c r="I257" i="2"/>
  <c r="I246" i="2"/>
  <c r="I239" i="2"/>
  <c r="I225" i="2"/>
  <c r="I213" i="2"/>
  <c r="I209" i="2"/>
  <c r="I188" i="2"/>
  <c r="I183" i="2"/>
  <c r="I189" i="2" s="1"/>
  <c r="I191" i="2" s="1"/>
  <c r="I172" i="2"/>
  <c r="I163" i="2"/>
  <c r="I164" i="2" s="1"/>
  <c r="I151" i="2"/>
  <c r="I108" i="2"/>
  <c r="I109" i="2" s="1"/>
  <c r="I86" i="2"/>
  <c r="I85" i="2"/>
  <c r="I78" i="2"/>
  <c r="I65" i="2"/>
  <c r="I66" i="2" s="1"/>
  <c r="I58" i="2"/>
  <c r="I56" i="2"/>
  <c r="I50" i="2"/>
  <c r="I45" i="2"/>
  <c r="I40" i="2"/>
  <c r="I37" i="2"/>
  <c r="I32" i="2"/>
  <c r="I27" i="2"/>
  <c r="I19" i="2"/>
  <c r="I12" i="2"/>
  <c r="I434" i="2" l="1"/>
  <c r="I703" i="2"/>
  <c r="I821" i="2"/>
  <c r="I194" i="2"/>
  <c r="I193" i="2"/>
  <c r="I615" i="2"/>
  <c r="I633" i="2" s="1"/>
  <c r="I521" i="2"/>
  <c r="I567" i="2" s="1"/>
  <c r="I768" i="2"/>
  <c r="I838" i="2"/>
  <c r="I21" i="2"/>
  <c r="I68" i="2" s="1"/>
  <c r="A838" i="9"/>
  <c r="B838" i="9"/>
  <c r="C838" i="9"/>
  <c r="D838" i="9"/>
  <c r="E838" i="9"/>
  <c r="A837" i="9"/>
  <c r="B837" i="9"/>
  <c r="C837" i="9"/>
  <c r="D837" i="9"/>
  <c r="E837" i="9"/>
  <c r="I838" i="9"/>
  <c r="J838" i="9"/>
  <c r="K838" i="9"/>
  <c r="L838" i="9"/>
  <c r="I837" i="9"/>
  <c r="J837" i="9"/>
  <c r="K837" i="9"/>
  <c r="L837" i="9"/>
  <c r="A836" i="9"/>
  <c r="B836" i="9"/>
  <c r="C836" i="9"/>
  <c r="D836" i="9"/>
  <c r="E836" i="9"/>
  <c r="I836" i="9"/>
  <c r="J836" i="9"/>
  <c r="K836" i="9"/>
  <c r="L836" i="9"/>
  <c r="A832" i="9"/>
  <c r="B832" i="9"/>
  <c r="C832" i="9"/>
  <c r="D832" i="9"/>
  <c r="E832" i="9"/>
  <c r="I832" i="9"/>
  <c r="J832" i="9"/>
  <c r="K832" i="9"/>
  <c r="L832" i="9"/>
  <c r="A828" i="9"/>
  <c r="B828" i="9"/>
  <c r="C828" i="9"/>
  <c r="D828" i="9"/>
  <c r="E828" i="9"/>
  <c r="I828" i="9"/>
  <c r="J828" i="9"/>
  <c r="K828" i="9"/>
  <c r="L828" i="9"/>
  <c r="A821" i="9"/>
  <c r="B821" i="9"/>
  <c r="C821" i="9"/>
  <c r="D821" i="9"/>
  <c r="E821" i="9"/>
  <c r="I821" i="9"/>
  <c r="J821" i="9"/>
  <c r="K821" i="9"/>
  <c r="L821" i="9"/>
  <c r="A820" i="9"/>
  <c r="B820" i="9"/>
  <c r="C820" i="9"/>
  <c r="D820" i="9"/>
  <c r="E820" i="9"/>
  <c r="I820" i="9"/>
  <c r="J820" i="9"/>
  <c r="K820" i="9"/>
  <c r="L820" i="9"/>
  <c r="A816" i="9"/>
  <c r="B816" i="9"/>
  <c r="C816" i="9"/>
  <c r="D816" i="9"/>
  <c r="E816" i="9"/>
  <c r="I816" i="9"/>
  <c r="J816" i="9"/>
  <c r="K816" i="9"/>
  <c r="L816" i="9"/>
  <c r="A809" i="9"/>
  <c r="B809" i="9"/>
  <c r="C809" i="9"/>
  <c r="D809" i="9"/>
  <c r="E809" i="9"/>
  <c r="I809" i="9"/>
  <c r="J809" i="9"/>
  <c r="K809" i="9"/>
  <c r="L809" i="9"/>
  <c r="A797" i="9"/>
  <c r="B797" i="9"/>
  <c r="C797" i="9"/>
  <c r="D797" i="9"/>
  <c r="E797" i="9"/>
  <c r="I797" i="9"/>
  <c r="J797" i="9"/>
  <c r="K797" i="9"/>
  <c r="L797" i="9"/>
  <c r="A793" i="9"/>
  <c r="B793" i="9"/>
  <c r="C793" i="9"/>
  <c r="D793" i="9"/>
  <c r="E793" i="9"/>
  <c r="I793" i="9"/>
  <c r="J793" i="9"/>
  <c r="K793" i="9"/>
  <c r="L793" i="9"/>
  <c r="A787" i="9"/>
  <c r="B787" i="9"/>
  <c r="C787" i="9"/>
  <c r="D787" i="9"/>
  <c r="E787" i="9"/>
  <c r="I787" i="9"/>
  <c r="J787" i="9"/>
  <c r="K787" i="9"/>
  <c r="L787" i="9"/>
  <c r="A785" i="9"/>
  <c r="B785" i="9"/>
  <c r="C785" i="9"/>
  <c r="D785" i="9"/>
  <c r="E785" i="9"/>
  <c r="I785" i="9"/>
  <c r="J785" i="9"/>
  <c r="K785" i="9"/>
  <c r="L785" i="9"/>
  <c r="A768" i="9"/>
  <c r="B768" i="9"/>
  <c r="C768" i="9"/>
  <c r="D768" i="9"/>
  <c r="E768" i="9"/>
  <c r="I768" i="9"/>
  <c r="J768" i="9"/>
  <c r="K768" i="9"/>
  <c r="L768" i="9"/>
  <c r="A766" i="9"/>
  <c r="B766" i="9"/>
  <c r="C766" i="9"/>
  <c r="D766" i="9"/>
  <c r="E766" i="9"/>
  <c r="I766" i="9"/>
  <c r="J766" i="9"/>
  <c r="K766" i="9"/>
  <c r="L766" i="9"/>
  <c r="A761" i="9"/>
  <c r="B761" i="9"/>
  <c r="C761" i="9"/>
  <c r="D761" i="9"/>
  <c r="E761" i="9"/>
  <c r="A760" i="9"/>
  <c r="B760" i="9"/>
  <c r="C760" i="9"/>
  <c r="D760" i="9"/>
  <c r="E760" i="9"/>
  <c r="I761" i="9"/>
  <c r="J761" i="9"/>
  <c r="K761" i="9"/>
  <c r="L761" i="9"/>
  <c r="I760" i="9"/>
  <c r="J760" i="9"/>
  <c r="K760" i="9"/>
  <c r="L760" i="9"/>
  <c r="A753" i="9"/>
  <c r="B753" i="9"/>
  <c r="C753" i="9"/>
  <c r="D753" i="9"/>
  <c r="E753" i="9"/>
  <c r="I753" i="9"/>
  <c r="J753" i="9"/>
  <c r="K753" i="9"/>
  <c r="L753" i="9"/>
  <c r="A743" i="9"/>
  <c r="B743" i="9"/>
  <c r="C743" i="9"/>
  <c r="D743" i="9"/>
  <c r="E743" i="9"/>
  <c r="I743" i="9"/>
  <c r="J743" i="9"/>
  <c r="K743" i="9"/>
  <c r="L743" i="9"/>
  <c r="A740" i="9"/>
  <c r="B740" i="9"/>
  <c r="C740" i="9"/>
  <c r="D740" i="9"/>
  <c r="E740" i="9"/>
  <c r="I740" i="9"/>
  <c r="J740" i="9"/>
  <c r="K740" i="9"/>
  <c r="L740" i="9"/>
  <c r="A732" i="9"/>
  <c r="B732" i="9"/>
  <c r="C732" i="9"/>
  <c r="D732" i="9"/>
  <c r="E732" i="9"/>
  <c r="I732" i="9"/>
  <c r="J732" i="9"/>
  <c r="K732" i="9"/>
  <c r="L732" i="9"/>
  <c r="A726" i="9"/>
  <c r="B726" i="9"/>
  <c r="C726" i="9"/>
  <c r="D726" i="9"/>
  <c r="E726" i="9"/>
  <c r="I726" i="9"/>
  <c r="J726" i="9"/>
  <c r="K726" i="9"/>
  <c r="L726" i="9"/>
  <c r="A725" i="9"/>
  <c r="B725" i="9"/>
  <c r="C725" i="9"/>
  <c r="D725" i="9"/>
  <c r="E725" i="9"/>
  <c r="I725" i="9"/>
  <c r="J725" i="9"/>
  <c r="K725" i="9"/>
  <c r="L725" i="9"/>
  <c r="A724" i="9"/>
  <c r="B724" i="9"/>
  <c r="C724" i="9"/>
  <c r="D724" i="9"/>
  <c r="E724" i="9"/>
  <c r="I724" i="9"/>
  <c r="J724" i="9"/>
  <c r="K724" i="9"/>
  <c r="L724" i="9"/>
  <c r="A718" i="9"/>
  <c r="B718" i="9"/>
  <c r="C718" i="9"/>
  <c r="D718" i="9"/>
  <c r="E718" i="9"/>
  <c r="I718" i="9"/>
  <c r="J718" i="9"/>
  <c r="K718" i="9"/>
  <c r="L718" i="9"/>
  <c r="A711" i="9"/>
  <c r="B711" i="9"/>
  <c r="C711" i="9"/>
  <c r="D711" i="9"/>
  <c r="E711" i="9"/>
  <c r="I711" i="9"/>
  <c r="J711" i="9"/>
  <c r="K711" i="9"/>
  <c r="L711" i="9"/>
  <c r="A709" i="9"/>
  <c r="B709" i="9"/>
  <c r="C709" i="9"/>
  <c r="D709" i="9"/>
  <c r="E709" i="9"/>
  <c r="I709" i="9"/>
  <c r="J709" i="9"/>
  <c r="K709" i="9"/>
  <c r="L709" i="9"/>
  <c r="A703" i="9"/>
  <c r="B703" i="9"/>
  <c r="C703" i="9"/>
  <c r="D703" i="9"/>
  <c r="E703" i="9"/>
  <c r="I703" i="9"/>
  <c r="J703" i="9"/>
  <c r="K703" i="9"/>
  <c r="L703" i="9"/>
  <c r="A702" i="9"/>
  <c r="B702" i="9"/>
  <c r="C702" i="9"/>
  <c r="D702" i="9"/>
  <c r="E702" i="9"/>
  <c r="I702" i="9"/>
  <c r="J702" i="9"/>
  <c r="K702" i="9"/>
  <c r="L702" i="9"/>
  <c r="A701" i="9"/>
  <c r="B701" i="9"/>
  <c r="C701" i="9"/>
  <c r="D701" i="9"/>
  <c r="E701" i="9"/>
  <c r="I701" i="9"/>
  <c r="J701" i="9"/>
  <c r="K701" i="9"/>
  <c r="L701" i="9"/>
  <c r="A697" i="9"/>
  <c r="B697" i="9"/>
  <c r="C697" i="9"/>
  <c r="D697" i="9"/>
  <c r="E697" i="9"/>
  <c r="I697" i="9"/>
  <c r="J697" i="9"/>
  <c r="K697" i="9"/>
  <c r="L697" i="9"/>
  <c r="A693" i="9"/>
  <c r="B693" i="9"/>
  <c r="C693" i="9"/>
  <c r="D693" i="9"/>
  <c r="E693" i="9"/>
  <c r="I693" i="9"/>
  <c r="J693" i="9"/>
  <c r="K693" i="9"/>
  <c r="L693" i="9"/>
  <c r="A686" i="9"/>
  <c r="B686" i="9"/>
  <c r="C686" i="9"/>
  <c r="D686" i="9"/>
  <c r="E686" i="9"/>
  <c r="I686" i="9"/>
  <c r="J686" i="9"/>
  <c r="K686" i="9"/>
  <c r="L686" i="9"/>
  <c r="A685" i="9"/>
  <c r="B685" i="9"/>
  <c r="C685" i="9"/>
  <c r="D685" i="9"/>
  <c r="E685" i="9"/>
  <c r="I685" i="9"/>
  <c r="J685" i="9"/>
  <c r="K685" i="9"/>
  <c r="L685" i="9"/>
  <c r="A681" i="9"/>
  <c r="B681" i="9"/>
  <c r="C681" i="9"/>
  <c r="D681" i="9"/>
  <c r="E681" i="9"/>
  <c r="I681" i="9"/>
  <c r="J681" i="9"/>
  <c r="K681" i="9"/>
  <c r="L681" i="9"/>
  <c r="A674" i="9"/>
  <c r="B674" i="9"/>
  <c r="C674" i="9"/>
  <c r="D674" i="9"/>
  <c r="E674" i="9"/>
  <c r="I674" i="9"/>
  <c r="J674" i="9"/>
  <c r="K674" i="9"/>
  <c r="L674" i="9"/>
  <c r="A662" i="9"/>
  <c r="B662" i="9"/>
  <c r="C662" i="9"/>
  <c r="D662" i="9"/>
  <c r="E662" i="9"/>
  <c r="I662" i="9"/>
  <c r="J662" i="9"/>
  <c r="K662" i="9"/>
  <c r="L662" i="9"/>
  <c r="A658" i="9"/>
  <c r="B658" i="9"/>
  <c r="C658" i="9"/>
  <c r="D658" i="9"/>
  <c r="E658" i="9"/>
  <c r="I658" i="9"/>
  <c r="J658" i="9"/>
  <c r="K658" i="9"/>
  <c r="L658" i="9"/>
  <c r="A652" i="9"/>
  <c r="B652" i="9"/>
  <c r="C652" i="9"/>
  <c r="D652" i="9"/>
  <c r="E652" i="9"/>
  <c r="I652" i="9"/>
  <c r="J652" i="9"/>
  <c r="K652" i="9"/>
  <c r="L652" i="9"/>
  <c r="A650" i="9"/>
  <c r="B650" i="9"/>
  <c r="C650" i="9"/>
  <c r="D650" i="9"/>
  <c r="E650" i="9"/>
  <c r="I650" i="9"/>
  <c r="J650" i="9"/>
  <c r="K650" i="9"/>
  <c r="L650" i="9"/>
  <c r="A633" i="9"/>
  <c r="B633" i="9"/>
  <c r="C633" i="9"/>
  <c r="D633" i="9"/>
  <c r="E633" i="9"/>
  <c r="I633" i="9"/>
  <c r="J633" i="9"/>
  <c r="K633" i="9"/>
  <c r="L633" i="9"/>
  <c r="A632" i="9"/>
  <c r="B632" i="9"/>
  <c r="C632" i="9"/>
  <c r="D632" i="9"/>
  <c r="E632" i="9"/>
  <c r="I632" i="9"/>
  <c r="J632" i="9"/>
  <c r="K632" i="9"/>
  <c r="L632" i="9"/>
  <c r="A626" i="9"/>
  <c r="B626" i="9"/>
  <c r="C626" i="9"/>
  <c r="D626" i="9"/>
  <c r="E626" i="9"/>
  <c r="I626" i="9"/>
  <c r="J626" i="9"/>
  <c r="K626" i="9"/>
  <c r="L626" i="9"/>
  <c r="A620" i="9"/>
  <c r="B620" i="9"/>
  <c r="C620" i="9"/>
  <c r="D620" i="9"/>
  <c r="E620" i="9"/>
  <c r="I620" i="9"/>
  <c r="J620" i="9"/>
  <c r="K620" i="9"/>
  <c r="L620" i="9"/>
  <c r="A615" i="9"/>
  <c r="B615" i="9"/>
  <c r="C615" i="9"/>
  <c r="D615" i="9"/>
  <c r="E615" i="9"/>
  <c r="I615" i="9"/>
  <c r="J615" i="9"/>
  <c r="K615" i="9"/>
  <c r="L615" i="9"/>
  <c r="A614" i="9"/>
  <c r="B614" i="9"/>
  <c r="C614" i="9"/>
  <c r="D614" i="9"/>
  <c r="E614" i="9"/>
  <c r="I614" i="9"/>
  <c r="J614" i="9"/>
  <c r="K614" i="9"/>
  <c r="L614" i="9"/>
  <c r="A613" i="9"/>
  <c r="B613" i="9"/>
  <c r="C613" i="9"/>
  <c r="D613" i="9"/>
  <c r="E613" i="9"/>
  <c r="I613" i="9"/>
  <c r="J613" i="9"/>
  <c r="K613" i="9"/>
  <c r="L613" i="9"/>
  <c r="A608" i="9"/>
  <c r="B608" i="9"/>
  <c r="C608" i="9"/>
  <c r="D608" i="9"/>
  <c r="E608" i="9"/>
  <c r="I608" i="9"/>
  <c r="J608" i="9"/>
  <c r="K608" i="9"/>
  <c r="L608" i="9"/>
  <c r="A607" i="9"/>
  <c r="B607" i="9"/>
  <c r="C607" i="9"/>
  <c r="D607" i="9"/>
  <c r="E607" i="9"/>
  <c r="I607" i="9"/>
  <c r="J607" i="9"/>
  <c r="K607" i="9"/>
  <c r="L607" i="9"/>
  <c r="A603" i="9"/>
  <c r="B603" i="9"/>
  <c r="C603" i="9"/>
  <c r="D603" i="9"/>
  <c r="E603" i="9"/>
  <c r="I603" i="9"/>
  <c r="J603" i="9"/>
  <c r="K603" i="9"/>
  <c r="L603" i="9"/>
  <c r="A599" i="9"/>
  <c r="B599" i="9"/>
  <c r="C599" i="9"/>
  <c r="D599" i="9"/>
  <c r="E599" i="9"/>
  <c r="I599" i="9"/>
  <c r="J599" i="9"/>
  <c r="K599" i="9"/>
  <c r="L599" i="9"/>
  <c r="A595" i="9"/>
  <c r="B595" i="9"/>
  <c r="C595" i="9"/>
  <c r="D595" i="9"/>
  <c r="E595" i="9"/>
  <c r="I595" i="9"/>
  <c r="J595" i="9"/>
  <c r="K595" i="9"/>
  <c r="L595" i="9"/>
  <c r="A591" i="9"/>
  <c r="B591" i="9"/>
  <c r="C591" i="9"/>
  <c r="D591" i="9"/>
  <c r="E591" i="9"/>
  <c r="I591" i="9"/>
  <c r="J591" i="9"/>
  <c r="K591" i="9"/>
  <c r="L591" i="9"/>
  <c r="A586" i="9"/>
  <c r="B586" i="9"/>
  <c r="C586" i="9"/>
  <c r="D586" i="9"/>
  <c r="E586" i="9"/>
  <c r="I586" i="9"/>
  <c r="J586" i="9"/>
  <c r="K586" i="9"/>
  <c r="L586" i="9"/>
  <c r="A585" i="9"/>
  <c r="B585" i="9"/>
  <c r="C585" i="9"/>
  <c r="D585" i="9"/>
  <c r="E585" i="9"/>
  <c r="I585" i="9"/>
  <c r="J585" i="9"/>
  <c r="K585" i="9"/>
  <c r="L585" i="9"/>
  <c r="A581" i="9"/>
  <c r="B581" i="9"/>
  <c r="C581" i="9"/>
  <c r="D581" i="9"/>
  <c r="E581" i="9"/>
  <c r="I581" i="9"/>
  <c r="J581" i="9"/>
  <c r="K581" i="9"/>
  <c r="L581" i="9"/>
  <c r="A577" i="9"/>
  <c r="B577" i="9"/>
  <c r="C577" i="9"/>
  <c r="D577" i="9"/>
  <c r="E577" i="9"/>
  <c r="I577" i="9"/>
  <c r="J577" i="9"/>
  <c r="K577" i="9"/>
  <c r="L577" i="9"/>
  <c r="A569" i="9"/>
  <c r="B569" i="9"/>
  <c r="C569" i="9"/>
  <c r="D569" i="9"/>
  <c r="E569" i="9"/>
  <c r="I569" i="9"/>
  <c r="J569" i="9"/>
  <c r="K569" i="9"/>
  <c r="L569" i="9"/>
  <c r="A568" i="9"/>
  <c r="B568" i="9"/>
  <c r="C568" i="9"/>
  <c r="D568" i="9"/>
  <c r="E568" i="9"/>
  <c r="I568" i="9"/>
  <c r="J568" i="9"/>
  <c r="K568" i="9"/>
  <c r="L568" i="9"/>
  <c r="A567" i="9"/>
  <c r="B567" i="9"/>
  <c r="C567" i="9"/>
  <c r="D567" i="9"/>
  <c r="E567" i="9"/>
  <c r="I567" i="9"/>
  <c r="J567" i="9"/>
  <c r="K567" i="9"/>
  <c r="L567" i="9"/>
  <c r="A565" i="9"/>
  <c r="B565" i="9"/>
  <c r="C565" i="9"/>
  <c r="D565" i="9"/>
  <c r="E565" i="9"/>
  <c r="I565" i="9"/>
  <c r="J565" i="9"/>
  <c r="K565" i="9"/>
  <c r="L565" i="9"/>
  <c r="A560" i="9"/>
  <c r="B560" i="9"/>
  <c r="C560" i="9"/>
  <c r="D560" i="9"/>
  <c r="E560" i="9"/>
  <c r="I560" i="9"/>
  <c r="J560" i="9"/>
  <c r="K560" i="9"/>
  <c r="L560" i="9"/>
  <c r="A547" i="9"/>
  <c r="B547" i="9"/>
  <c r="C547" i="9"/>
  <c r="D547" i="9"/>
  <c r="E547" i="9"/>
  <c r="I547" i="9"/>
  <c r="J547" i="9"/>
  <c r="K547" i="9"/>
  <c r="L547" i="9"/>
  <c r="A544" i="9"/>
  <c r="B544" i="9"/>
  <c r="C544" i="9"/>
  <c r="D544" i="9"/>
  <c r="E544" i="9"/>
  <c r="I544" i="9"/>
  <c r="J544" i="9"/>
  <c r="K544" i="9"/>
  <c r="L544" i="9"/>
  <c r="A534" i="9"/>
  <c r="B534" i="9"/>
  <c r="C534" i="9"/>
  <c r="D534" i="9"/>
  <c r="E534" i="9"/>
  <c r="I534" i="9"/>
  <c r="J534" i="9"/>
  <c r="K534" i="9"/>
  <c r="L534" i="9"/>
  <c r="A533" i="9"/>
  <c r="B533" i="9"/>
  <c r="C533" i="9"/>
  <c r="D533" i="9"/>
  <c r="E533" i="9"/>
  <c r="I533" i="9"/>
  <c r="J533" i="9"/>
  <c r="K533" i="9"/>
  <c r="L533" i="9"/>
  <c r="A528" i="9"/>
  <c r="B528" i="9"/>
  <c r="C528" i="9"/>
  <c r="D528" i="9"/>
  <c r="E528" i="9"/>
  <c r="I528" i="9"/>
  <c r="J528" i="9"/>
  <c r="K528" i="9"/>
  <c r="L528" i="9"/>
  <c r="A521" i="9"/>
  <c r="B521" i="9"/>
  <c r="C521" i="9"/>
  <c r="D521" i="9"/>
  <c r="E521" i="9"/>
  <c r="I521" i="9"/>
  <c r="J521" i="9"/>
  <c r="K521" i="9"/>
  <c r="L521" i="9"/>
  <c r="A520" i="9"/>
  <c r="B520" i="9"/>
  <c r="C520" i="9"/>
  <c r="D520" i="9"/>
  <c r="E520" i="9"/>
  <c r="I520" i="9"/>
  <c r="J520" i="9"/>
  <c r="K520" i="9"/>
  <c r="L520" i="9"/>
  <c r="A519" i="9"/>
  <c r="B519" i="9"/>
  <c r="C519" i="9"/>
  <c r="D519" i="9"/>
  <c r="E519" i="9"/>
  <c r="I519" i="9"/>
  <c r="J519" i="9"/>
  <c r="K519" i="9"/>
  <c r="L519" i="9"/>
  <c r="A512" i="9"/>
  <c r="B512" i="9"/>
  <c r="C512" i="9"/>
  <c r="D512" i="9"/>
  <c r="E512" i="9"/>
  <c r="I512" i="9"/>
  <c r="J512" i="9"/>
  <c r="K512" i="9"/>
  <c r="L512" i="9"/>
  <c r="A504" i="9"/>
  <c r="B504" i="9"/>
  <c r="C504" i="9"/>
  <c r="D504" i="9"/>
  <c r="E504" i="9"/>
  <c r="I504" i="9"/>
  <c r="J504" i="9"/>
  <c r="K504" i="9"/>
  <c r="L504" i="9"/>
  <c r="A503" i="9"/>
  <c r="B503" i="9"/>
  <c r="C503" i="9"/>
  <c r="D503" i="9"/>
  <c r="E503" i="9"/>
  <c r="I503" i="9"/>
  <c r="J503" i="9"/>
  <c r="K503" i="9"/>
  <c r="L503" i="9"/>
  <c r="A496" i="9"/>
  <c r="B496" i="9"/>
  <c r="C496" i="9"/>
  <c r="D496" i="9"/>
  <c r="E496" i="9"/>
  <c r="I496" i="9"/>
  <c r="J496" i="9"/>
  <c r="K496" i="9"/>
  <c r="L496" i="9"/>
  <c r="A492" i="9"/>
  <c r="B492" i="9"/>
  <c r="C492" i="9"/>
  <c r="D492" i="9"/>
  <c r="E492" i="9"/>
  <c r="I492" i="9"/>
  <c r="J492" i="9"/>
  <c r="K492" i="9"/>
  <c r="L492" i="9"/>
  <c r="A485" i="9"/>
  <c r="B485" i="9"/>
  <c r="C485" i="9"/>
  <c r="D485" i="9"/>
  <c r="E485" i="9"/>
  <c r="I485" i="9"/>
  <c r="J485" i="9"/>
  <c r="K485" i="9"/>
  <c r="L485" i="9"/>
  <c r="A476" i="9"/>
  <c r="B476" i="9"/>
  <c r="C476" i="9"/>
  <c r="D476" i="9"/>
  <c r="E476" i="9"/>
  <c r="I476" i="9"/>
  <c r="J476" i="9"/>
  <c r="K476" i="9"/>
  <c r="L476" i="9"/>
  <c r="A474" i="9"/>
  <c r="B474" i="9"/>
  <c r="C474" i="9"/>
  <c r="D474" i="9"/>
  <c r="E474" i="9"/>
  <c r="I474" i="9"/>
  <c r="J474" i="9"/>
  <c r="K474" i="9"/>
  <c r="L474" i="9"/>
  <c r="A473" i="9"/>
  <c r="B473" i="9"/>
  <c r="C473" i="9"/>
  <c r="D473" i="9"/>
  <c r="E473" i="9"/>
  <c r="I473" i="9"/>
  <c r="J473" i="9"/>
  <c r="K473" i="9"/>
  <c r="L473" i="9"/>
  <c r="A472" i="9"/>
  <c r="B472" i="9"/>
  <c r="C472" i="9"/>
  <c r="D472" i="9"/>
  <c r="E472" i="9"/>
  <c r="I472" i="9"/>
  <c r="J472" i="9"/>
  <c r="K472" i="9"/>
  <c r="L472" i="9"/>
  <c r="A466" i="9"/>
  <c r="B466" i="9"/>
  <c r="C466" i="9"/>
  <c r="D466" i="9"/>
  <c r="E466" i="9"/>
  <c r="I466" i="9"/>
  <c r="J466" i="9"/>
  <c r="K466" i="9"/>
  <c r="L466" i="9"/>
  <c r="A461" i="9"/>
  <c r="B461" i="9"/>
  <c r="C461" i="9"/>
  <c r="D461" i="9"/>
  <c r="E461" i="9"/>
  <c r="I461" i="9"/>
  <c r="J461" i="9"/>
  <c r="K461" i="9"/>
  <c r="L461" i="9"/>
  <c r="A455" i="9"/>
  <c r="B455" i="9"/>
  <c r="C455" i="9"/>
  <c r="D455" i="9"/>
  <c r="E455" i="9"/>
  <c r="I455" i="9"/>
  <c r="J455" i="9"/>
  <c r="K455" i="9"/>
  <c r="L455" i="9"/>
  <c r="A453" i="9"/>
  <c r="B453" i="9"/>
  <c r="C453" i="9"/>
  <c r="D453" i="9"/>
  <c r="E453" i="9"/>
  <c r="I453" i="9"/>
  <c r="J453" i="9"/>
  <c r="K453" i="9"/>
  <c r="L453" i="9"/>
  <c r="A439" i="9"/>
  <c r="B439" i="9"/>
  <c r="C439" i="9"/>
  <c r="D439" i="9"/>
  <c r="E439" i="9"/>
  <c r="I439" i="9"/>
  <c r="J439" i="9"/>
  <c r="K439" i="9"/>
  <c r="L439" i="9"/>
  <c r="A437" i="9"/>
  <c r="B437" i="9"/>
  <c r="C437" i="9"/>
  <c r="D437" i="9"/>
  <c r="E437" i="9"/>
  <c r="I437" i="9"/>
  <c r="J437" i="9"/>
  <c r="K437" i="9"/>
  <c r="L437" i="9"/>
  <c r="A434" i="9"/>
  <c r="B434" i="9"/>
  <c r="C434" i="9"/>
  <c r="D434" i="9"/>
  <c r="E434" i="9"/>
  <c r="I434" i="9"/>
  <c r="J434" i="9"/>
  <c r="K434" i="9"/>
  <c r="L434" i="9"/>
  <c r="A432" i="9"/>
  <c r="B432" i="9"/>
  <c r="C432" i="9"/>
  <c r="D432" i="9"/>
  <c r="E432" i="9"/>
  <c r="I432" i="9"/>
  <c r="J432" i="9"/>
  <c r="K432" i="9"/>
  <c r="L432" i="9"/>
  <c r="A430" i="9"/>
  <c r="B430" i="9"/>
  <c r="C430" i="9"/>
  <c r="D430" i="9"/>
  <c r="E430" i="9"/>
  <c r="I430" i="9"/>
  <c r="J430" i="9"/>
  <c r="K430" i="9"/>
  <c r="L430" i="9"/>
  <c r="A423" i="9"/>
  <c r="B423" i="9"/>
  <c r="C423" i="9"/>
  <c r="D423" i="9"/>
  <c r="E423" i="9"/>
  <c r="I423" i="9"/>
  <c r="J423" i="9"/>
  <c r="K423" i="9"/>
  <c r="L423" i="9"/>
  <c r="A418" i="9"/>
  <c r="B418" i="9"/>
  <c r="C418" i="9"/>
  <c r="D418" i="9"/>
  <c r="E418" i="9"/>
  <c r="I418" i="9"/>
  <c r="J418" i="9"/>
  <c r="K418" i="9"/>
  <c r="L418" i="9"/>
  <c r="A413" i="9"/>
  <c r="B413" i="9"/>
  <c r="C413" i="9"/>
  <c r="D413" i="9"/>
  <c r="E413" i="9"/>
  <c r="I413" i="9"/>
  <c r="J413" i="9"/>
  <c r="K413" i="9"/>
  <c r="L413" i="9"/>
  <c r="A403" i="9"/>
  <c r="B403" i="9"/>
  <c r="C403" i="9"/>
  <c r="D403" i="9"/>
  <c r="E403" i="9"/>
  <c r="I403" i="9"/>
  <c r="J403" i="9"/>
  <c r="K403" i="9"/>
  <c r="L403" i="9"/>
  <c r="A397" i="9"/>
  <c r="B397" i="9"/>
  <c r="C397" i="9"/>
  <c r="D397" i="9"/>
  <c r="E397" i="9"/>
  <c r="I397" i="9"/>
  <c r="J397" i="9"/>
  <c r="K397" i="9"/>
  <c r="L397" i="9"/>
  <c r="A388" i="9"/>
  <c r="B388" i="9"/>
  <c r="C388" i="9"/>
  <c r="D388" i="9"/>
  <c r="E388" i="9"/>
  <c r="I388" i="9"/>
  <c r="J388" i="9"/>
  <c r="K388" i="9"/>
  <c r="L388" i="9"/>
  <c r="A382" i="9"/>
  <c r="B382" i="9"/>
  <c r="C382" i="9"/>
  <c r="D382" i="9"/>
  <c r="E382" i="9"/>
  <c r="I382" i="9"/>
  <c r="J382" i="9"/>
  <c r="K382" i="9"/>
  <c r="L382" i="9"/>
  <c r="A380" i="9"/>
  <c r="B380" i="9"/>
  <c r="C380" i="9"/>
  <c r="D380" i="9"/>
  <c r="E380" i="9"/>
  <c r="I380" i="9"/>
  <c r="J380" i="9"/>
  <c r="K380" i="9"/>
  <c r="L380" i="9"/>
  <c r="A378" i="9"/>
  <c r="B378" i="9"/>
  <c r="C378" i="9"/>
  <c r="D378" i="9"/>
  <c r="E378" i="9"/>
  <c r="I378" i="9"/>
  <c r="J378" i="9"/>
  <c r="K378" i="9"/>
  <c r="L378" i="9"/>
  <c r="A376" i="9"/>
  <c r="B376" i="9"/>
  <c r="C376" i="9"/>
  <c r="D376" i="9"/>
  <c r="E376" i="9"/>
  <c r="I376" i="9"/>
  <c r="J376" i="9"/>
  <c r="K376" i="9"/>
  <c r="L376" i="9"/>
  <c r="A368" i="9"/>
  <c r="B368" i="9"/>
  <c r="C368" i="9"/>
  <c r="D368" i="9"/>
  <c r="E368" i="9"/>
  <c r="I368" i="9"/>
  <c r="J368" i="9"/>
  <c r="K368" i="9"/>
  <c r="L368" i="9"/>
  <c r="A358" i="9"/>
  <c r="B358" i="9"/>
  <c r="C358" i="9"/>
  <c r="D358" i="9"/>
  <c r="E358" i="9"/>
  <c r="I358" i="9"/>
  <c r="J358" i="9"/>
  <c r="K358" i="9"/>
  <c r="L358" i="9"/>
  <c r="A357" i="9"/>
  <c r="B357" i="9"/>
  <c r="C357" i="9"/>
  <c r="D357" i="9"/>
  <c r="E357" i="9"/>
  <c r="I357" i="9"/>
  <c r="J357" i="9"/>
  <c r="K357" i="9"/>
  <c r="L357" i="9"/>
  <c r="A348" i="9"/>
  <c r="B348" i="9"/>
  <c r="C348" i="9"/>
  <c r="D348" i="9"/>
  <c r="E348" i="9"/>
  <c r="I348" i="9"/>
  <c r="J348" i="9"/>
  <c r="K348" i="9"/>
  <c r="L348" i="9"/>
  <c r="A341" i="9"/>
  <c r="B341" i="9"/>
  <c r="C341" i="9"/>
  <c r="D341" i="9"/>
  <c r="E341" i="9"/>
  <c r="I341" i="9"/>
  <c r="J341" i="9"/>
  <c r="K341" i="9"/>
  <c r="L341" i="9"/>
  <c r="A335" i="9"/>
  <c r="B335" i="9"/>
  <c r="C335" i="9"/>
  <c r="D335" i="9"/>
  <c r="E335" i="9"/>
  <c r="I335" i="9"/>
  <c r="J335" i="9"/>
  <c r="K335" i="9"/>
  <c r="L335" i="9"/>
  <c r="A330" i="9"/>
  <c r="B330" i="9"/>
  <c r="C330" i="9"/>
  <c r="D330" i="9"/>
  <c r="E330" i="9"/>
  <c r="I330" i="9"/>
  <c r="J330" i="9"/>
  <c r="K330" i="9"/>
  <c r="L330" i="9"/>
  <c r="A328" i="9"/>
  <c r="B328" i="9"/>
  <c r="C328" i="9"/>
  <c r="D328" i="9"/>
  <c r="E328" i="9"/>
  <c r="I328" i="9"/>
  <c r="J328" i="9"/>
  <c r="K328" i="9"/>
  <c r="L328" i="9"/>
  <c r="A321" i="9"/>
  <c r="B321" i="9"/>
  <c r="C321" i="9"/>
  <c r="D321" i="9"/>
  <c r="E321" i="9"/>
  <c r="I321" i="9"/>
  <c r="J321" i="9"/>
  <c r="K321" i="9"/>
  <c r="L321" i="9"/>
  <c r="A320" i="9"/>
  <c r="B320" i="9"/>
  <c r="C320" i="9"/>
  <c r="D320" i="9"/>
  <c r="E320" i="9"/>
  <c r="I320" i="9"/>
  <c r="J320" i="9"/>
  <c r="K320" i="9"/>
  <c r="L320" i="9"/>
  <c r="A315" i="9"/>
  <c r="B315" i="9"/>
  <c r="C315" i="9"/>
  <c r="D315" i="9"/>
  <c r="E315" i="9"/>
  <c r="I315" i="9"/>
  <c r="J315" i="9"/>
  <c r="K315" i="9"/>
  <c r="L315" i="9"/>
  <c r="A308" i="9"/>
  <c r="B308" i="9"/>
  <c r="C308" i="9"/>
  <c r="D308" i="9"/>
  <c r="E308" i="9"/>
  <c r="I308" i="9"/>
  <c r="J308" i="9"/>
  <c r="K308" i="9"/>
  <c r="L308" i="9"/>
  <c r="A307" i="9"/>
  <c r="B307" i="9"/>
  <c r="C307" i="9"/>
  <c r="D307" i="9"/>
  <c r="E307" i="9"/>
  <c r="I307" i="9"/>
  <c r="J307" i="9"/>
  <c r="K307" i="9"/>
  <c r="L307" i="9"/>
  <c r="A298" i="9"/>
  <c r="B298" i="9"/>
  <c r="C298" i="9"/>
  <c r="D298" i="9"/>
  <c r="E298" i="9"/>
  <c r="I298" i="9"/>
  <c r="J298" i="9"/>
  <c r="K298" i="9"/>
  <c r="L298" i="9"/>
  <c r="A286" i="9"/>
  <c r="B286" i="9"/>
  <c r="C286" i="9"/>
  <c r="D286" i="9"/>
  <c r="E286" i="9"/>
  <c r="I286" i="9"/>
  <c r="J286" i="9"/>
  <c r="K286" i="9"/>
  <c r="L286" i="9"/>
  <c r="A285" i="9"/>
  <c r="B285" i="9"/>
  <c r="C285" i="9"/>
  <c r="D285" i="9"/>
  <c r="E285" i="9"/>
  <c r="I285" i="9"/>
  <c r="J285" i="9"/>
  <c r="K285" i="9"/>
  <c r="L285" i="9"/>
  <c r="A281" i="9"/>
  <c r="B281" i="9"/>
  <c r="C281" i="9"/>
  <c r="D281" i="9"/>
  <c r="E281" i="9"/>
  <c r="I281" i="9"/>
  <c r="J281" i="9"/>
  <c r="K281" i="9"/>
  <c r="L281" i="9"/>
  <c r="A257" i="9"/>
  <c r="B257" i="9"/>
  <c r="C257" i="9"/>
  <c r="D257" i="9"/>
  <c r="E257" i="9"/>
  <c r="I257" i="9"/>
  <c r="J257" i="9"/>
  <c r="K257" i="9"/>
  <c r="L257" i="9"/>
  <c r="A246" i="9"/>
  <c r="B246" i="9"/>
  <c r="C246" i="9"/>
  <c r="D246" i="9"/>
  <c r="E246" i="9"/>
  <c r="I246" i="9"/>
  <c r="J246" i="9"/>
  <c r="K246" i="9"/>
  <c r="L246" i="9"/>
  <c r="A239" i="9"/>
  <c r="B239" i="9"/>
  <c r="C239" i="9"/>
  <c r="D239" i="9"/>
  <c r="E239" i="9"/>
  <c r="I239" i="9"/>
  <c r="J239" i="9"/>
  <c r="K239" i="9"/>
  <c r="L239" i="9"/>
  <c r="A225" i="9"/>
  <c r="B225" i="9"/>
  <c r="C225" i="9"/>
  <c r="D225" i="9"/>
  <c r="E225" i="9"/>
  <c r="I225" i="9"/>
  <c r="J225" i="9"/>
  <c r="K225" i="9"/>
  <c r="L225" i="9"/>
  <c r="A213" i="9"/>
  <c r="B213" i="9"/>
  <c r="C213" i="9"/>
  <c r="D213" i="9"/>
  <c r="E213" i="9"/>
  <c r="I213" i="9"/>
  <c r="J213" i="9"/>
  <c r="K213" i="9"/>
  <c r="L213" i="9"/>
  <c r="A209" i="9"/>
  <c r="B209" i="9"/>
  <c r="C209" i="9"/>
  <c r="D209" i="9"/>
  <c r="E209" i="9"/>
  <c r="I209" i="9"/>
  <c r="J209" i="9"/>
  <c r="K209" i="9"/>
  <c r="L209" i="9"/>
  <c r="A191" i="9"/>
  <c r="B191" i="9"/>
  <c r="C191" i="9"/>
  <c r="D191" i="9"/>
  <c r="E191" i="9"/>
  <c r="I191" i="9"/>
  <c r="J191" i="9"/>
  <c r="K191" i="9"/>
  <c r="L191" i="9"/>
  <c r="A189" i="9"/>
  <c r="B189" i="9"/>
  <c r="C189" i="9"/>
  <c r="D189" i="9"/>
  <c r="E189" i="9"/>
  <c r="I189" i="9"/>
  <c r="J189" i="9"/>
  <c r="K189" i="9"/>
  <c r="L189" i="9"/>
  <c r="A188" i="9"/>
  <c r="B188" i="9"/>
  <c r="C188" i="9"/>
  <c r="D188" i="9"/>
  <c r="E188" i="9"/>
  <c r="I188" i="9"/>
  <c r="J188" i="9"/>
  <c r="K188" i="9"/>
  <c r="L188" i="9"/>
  <c r="A183" i="9"/>
  <c r="B183" i="9"/>
  <c r="C183" i="9"/>
  <c r="D183" i="9"/>
  <c r="E183" i="9"/>
  <c r="I183" i="9"/>
  <c r="J183" i="9"/>
  <c r="K183" i="9"/>
  <c r="L183" i="9"/>
  <c r="A172" i="9"/>
  <c r="B172" i="9"/>
  <c r="C172" i="9"/>
  <c r="D172" i="9"/>
  <c r="E172" i="9"/>
  <c r="I172" i="9"/>
  <c r="J172" i="9"/>
  <c r="K172" i="9"/>
  <c r="L172" i="9"/>
  <c r="A164" i="9"/>
  <c r="B164" i="9"/>
  <c r="C164" i="9"/>
  <c r="D164" i="9"/>
  <c r="E164" i="9"/>
  <c r="I164" i="9"/>
  <c r="J164" i="9"/>
  <c r="K164" i="9"/>
  <c r="L164" i="9"/>
  <c r="A163" i="9"/>
  <c r="B163" i="9"/>
  <c r="C163" i="9"/>
  <c r="D163" i="9"/>
  <c r="E163" i="9"/>
  <c r="I163" i="9"/>
  <c r="J163" i="9"/>
  <c r="K163" i="9"/>
  <c r="L163" i="9"/>
  <c r="A151" i="9"/>
  <c r="B151" i="9"/>
  <c r="C151" i="9"/>
  <c r="D151" i="9"/>
  <c r="E151" i="9"/>
  <c r="I151" i="9"/>
  <c r="J151" i="9"/>
  <c r="K151" i="9"/>
  <c r="L151" i="9"/>
  <c r="A108" i="9"/>
  <c r="B108" i="9"/>
  <c r="C108" i="9"/>
  <c r="D108" i="9"/>
  <c r="E108" i="9"/>
  <c r="I108" i="9"/>
  <c r="J108" i="9"/>
  <c r="K108" i="9"/>
  <c r="L108" i="9"/>
  <c r="A85" i="9"/>
  <c r="B85" i="9"/>
  <c r="C85" i="9"/>
  <c r="D85" i="9"/>
  <c r="E85" i="9"/>
  <c r="I85" i="9"/>
  <c r="J85" i="9"/>
  <c r="K85" i="9"/>
  <c r="L85" i="9"/>
  <c r="A78" i="9"/>
  <c r="B78" i="9"/>
  <c r="C78" i="9"/>
  <c r="D78" i="9"/>
  <c r="E78" i="9"/>
  <c r="I78" i="9"/>
  <c r="J78" i="9"/>
  <c r="K78" i="9"/>
  <c r="L78" i="9"/>
  <c r="A70" i="9"/>
  <c r="B70" i="9"/>
  <c r="C70" i="9"/>
  <c r="D70" i="9"/>
  <c r="E70" i="9"/>
  <c r="I70" i="9"/>
  <c r="J70" i="9"/>
  <c r="K70" i="9"/>
  <c r="L70" i="9"/>
  <c r="A68" i="9"/>
  <c r="B68" i="9"/>
  <c r="C68" i="9"/>
  <c r="D68" i="9"/>
  <c r="E68" i="9"/>
  <c r="I68" i="9"/>
  <c r="J68" i="9"/>
  <c r="K68" i="9"/>
  <c r="L68" i="9"/>
  <c r="A65" i="9"/>
  <c r="B65" i="9"/>
  <c r="C65" i="9"/>
  <c r="D65" i="9"/>
  <c r="E65" i="9"/>
  <c r="I65" i="9"/>
  <c r="J65" i="9"/>
  <c r="K65" i="9"/>
  <c r="L65" i="9"/>
  <c r="A58" i="9"/>
  <c r="B58" i="9"/>
  <c r="C58" i="9"/>
  <c r="D58" i="9"/>
  <c r="E58" i="9"/>
  <c r="I58" i="9"/>
  <c r="J58" i="9"/>
  <c r="K58" i="9"/>
  <c r="L58" i="9"/>
  <c r="A56" i="9"/>
  <c r="B56" i="9"/>
  <c r="C56" i="9"/>
  <c r="D56" i="9"/>
  <c r="E56" i="9"/>
  <c r="I56" i="9"/>
  <c r="J56" i="9"/>
  <c r="K56" i="9"/>
  <c r="L56" i="9"/>
  <c r="A50" i="9"/>
  <c r="B50" i="9"/>
  <c r="C50" i="9"/>
  <c r="D50" i="9"/>
  <c r="E50" i="9"/>
  <c r="I50" i="9"/>
  <c r="J50" i="9"/>
  <c r="K50" i="9"/>
  <c r="L50" i="9"/>
  <c r="A45" i="9"/>
  <c r="B45" i="9"/>
  <c r="C45" i="9"/>
  <c r="D45" i="9"/>
  <c r="E45" i="9"/>
  <c r="I45" i="9"/>
  <c r="J45" i="9"/>
  <c r="K45" i="9"/>
  <c r="L45" i="9"/>
  <c r="A40" i="9"/>
  <c r="B40" i="9"/>
  <c r="C40" i="9"/>
  <c r="D40" i="9"/>
  <c r="E40" i="9"/>
  <c r="I40" i="9"/>
  <c r="J40" i="9"/>
  <c r="K40" i="9"/>
  <c r="L40" i="9"/>
  <c r="A37" i="9"/>
  <c r="B37" i="9"/>
  <c r="C37" i="9"/>
  <c r="D37" i="9"/>
  <c r="E37" i="9"/>
  <c r="I37" i="9"/>
  <c r="J37" i="9"/>
  <c r="K37" i="9"/>
  <c r="L37" i="9"/>
  <c r="A32" i="9"/>
  <c r="B32" i="9"/>
  <c r="C32" i="9"/>
  <c r="D32" i="9"/>
  <c r="E32" i="9"/>
  <c r="I32" i="9"/>
  <c r="J32" i="9"/>
  <c r="K32" i="9"/>
  <c r="L32" i="9"/>
  <c r="A27" i="9"/>
  <c r="B27" i="9"/>
  <c r="C27" i="9"/>
  <c r="D27" i="9"/>
  <c r="E27" i="9"/>
  <c r="I27" i="9"/>
  <c r="J27" i="9"/>
  <c r="K27" i="9"/>
  <c r="L27" i="9"/>
  <c r="A19" i="9"/>
  <c r="B19" i="9"/>
  <c r="C19" i="9"/>
  <c r="D19" i="9"/>
  <c r="E19" i="9"/>
  <c r="I19" i="9"/>
  <c r="J19" i="9"/>
  <c r="K19" i="9"/>
  <c r="L19" i="9"/>
  <c r="A12" i="9"/>
  <c r="B12" i="9"/>
  <c r="C12" i="9"/>
  <c r="D12" i="9"/>
  <c r="E12" i="9"/>
  <c r="I12" i="9"/>
  <c r="J12" i="9"/>
  <c r="K12" i="9"/>
  <c r="L12" i="9"/>
  <c r="I70" i="2" l="1"/>
  <c r="I437" i="2"/>
  <c r="I439" i="2" s="1"/>
  <c r="I476" i="2" s="1"/>
  <c r="J836" i="2"/>
  <c r="J837" i="2" s="1"/>
  <c r="J832" i="2"/>
  <c r="J828" i="2"/>
  <c r="J816" i="2"/>
  <c r="J820" i="2" s="1"/>
  <c r="J809" i="2"/>
  <c r="J797" i="2"/>
  <c r="J793" i="2"/>
  <c r="J787" i="2"/>
  <c r="J785" i="2"/>
  <c r="J766" i="2"/>
  <c r="J761" i="2"/>
  <c r="J760" i="2"/>
  <c r="J753" i="2"/>
  <c r="J740" i="2"/>
  <c r="J743" i="2" s="1"/>
  <c r="J732" i="2"/>
  <c r="J724" i="2"/>
  <c r="J725" i="2" s="1"/>
  <c r="J726" i="2" s="1"/>
  <c r="J718" i="2"/>
  <c r="J709" i="2"/>
  <c r="J711" i="2" s="1"/>
  <c r="J701" i="2"/>
  <c r="J697" i="2"/>
  <c r="J702" i="2" s="1"/>
  <c r="J693" i="2"/>
  <c r="J681" i="2"/>
  <c r="J685" i="2" s="1"/>
  <c r="J674" i="2"/>
  <c r="J662" i="2"/>
  <c r="J658" i="2"/>
  <c r="J650" i="2"/>
  <c r="J652" i="2" s="1"/>
  <c r="J626" i="2"/>
  <c r="J632" i="2" s="1"/>
  <c r="J620" i="2"/>
  <c r="J613" i="2"/>
  <c r="J614" i="2" s="1"/>
  <c r="J607" i="2"/>
  <c r="J603" i="2"/>
  <c r="J599" i="2"/>
  <c r="J595" i="2"/>
  <c r="J591" i="2"/>
  <c r="J585" i="2"/>
  <c r="J581" i="2"/>
  <c r="J577" i="2"/>
  <c r="J565" i="2"/>
  <c r="J560" i="2"/>
  <c r="J544" i="2"/>
  <c r="J547" i="2" s="1"/>
  <c r="J533" i="2"/>
  <c r="J528" i="2"/>
  <c r="J534" i="2" s="1"/>
  <c r="J519" i="2"/>
  <c r="J512" i="2"/>
  <c r="J520" i="2" s="1"/>
  <c r="J503" i="2"/>
  <c r="J504" i="2" s="1"/>
  <c r="J496" i="2"/>
  <c r="J492" i="2"/>
  <c r="J485" i="2"/>
  <c r="J472" i="2"/>
  <c r="J473" i="2" s="1"/>
  <c r="J466" i="2"/>
  <c r="J461" i="2"/>
  <c r="J453" i="2"/>
  <c r="J455" i="2" s="1"/>
  <c r="J430" i="2"/>
  <c r="J423" i="2"/>
  <c r="J413" i="2"/>
  <c r="J418" i="2" s="1"/>
  <c r="J403" i="2"/>
  <c r="J397" i="2"/>
  <c r="J388" i="2"/>
  <c r="J378" i="2"/>
  <c r="J376" i="2"/>
  <c r="J368" i="2"/>
  <c r="J357" i="2"/>
  <c r="J348" i="2"/>
  <c r="J341" i="2"/>
  <c r="J335" i="2"/>
  <c r="J330" i="2"/>
  <c r="J328" i="2"/>
  <c r="J320" i="2"/>
  <c r="J321" i="2" s="1"/>
  <c r="J315" i="2"/>
  <c r="J307" i="2"/>
  <c r="J298" i="2"/>
  <c r="J308" i="2" s="1"/>
  <c r="J285" i="2"/>
  <c r="J281" i="2"/>
  <c r="J257" i="2"/>
  <c r="J246" i="2"/>
  <c r="J239" i="2"/>
  <c r="J225" i="2"/>
  <c r="J213" i="2"/>
  <c r="J209" i="2"/>
  <c r="J188" i="2"/>
  <c r="J183" i="2"/>
  <c r="J172" i="2"/>
  <c r="J163" i="2"/>
  <c r="J151" i="2"/>
  <c r="J108" i="2"/>
  <c r="J85" i="2"/>
  <c r="J78" i="2"/>
  <c r="J65" i="2"/>
  <c r="J56" i="2"/>
  <c r="J58" i="2" s="1"/>
  <c r="J50" i="2"/>
  <c r="J45" i="2"/>
  <c r="J37" i="2"/>
  <c r="J32" i="2"/>
  <c r="J27" i="2"/>
  <c r="J19" i="2"/>
  <c r="J12" i="2"/>
  <c r="I568" i="2" l="1"/>
  <c r="I569" i="2" s="1"/>
  <c r="J821" i="2"/>
  <c r="J608" i="2"/>
  <c r="J615" i="2" s="1"/>
  <c r="J633" i="2" s="1"/>
  <c r="J586" i="2"/>
  <c r="J521" i="2"/>
  <c r="J432" i="2"/>
  <c r="J434" i="2" s="1"/>
  <c r="J358" i="2"/>
  <c r="J286" i="2"/>
  <c r="J380" i="2" s="1"/>
  <c r="J382" i="2" s="1"/>
  <c r="J164" i="2"/>
  <c r="J189" i="2" s="1"/>
  <c r="J191" i="2" s="1"/>
  <c r="J567" i="2"/>
  <c r="J474" i="2"/>
  <c r="J686" i="2"/>
  <c r="J703" i="2" s="1"/>
  <c r="J768" i="2"/>
  <c r="J838" i="2"/>
  <c r="J40" i="2"/>
  <c r="J21" i="2"/>
  <c r="E3" i="2"/>
  <c r="C3" i="2"/>
  <c r="A3" i="2"/>
  <c r="J68" i="2" l="1"/>
  <c r="J70" i="2" s="1"/>
  <c r="J437" i="2" l="1"/>
  <c r="J439" i="2" s="1"/>
  <c r="J568" i="2" s="1"/>
  <c r="J569" i="2" s="1"/>
  <c r="O12" i="2"/>
  <c r="O19" i="2"/>
  <c r="O21" i="2" s="1"/>
  <c r="O27" i="2"/>
  <c r="O32" i="2"/>
  <c r="O37" i="2"/>
  <c r="O45" i="2"/>
  <c r="O50" i="2"/>
  <c r="O56" i="2"/>
  <c r="O58" i="2" s="1"/>
  <c r="O65" i="2"/>
  <c r="O78" i="2"/>
  <c r="O85" i="2"/>
  <c r="O108" i="2"/>
  <c r="O151" i="2"/>
  <c r="O127" i="2"/>
  <c r="O128" i="2"/>
  <c r="O129" i="2"/>
  <c r="O130" i="2"/>
  <c r="O131" i="2"/>
  <c r="O132" i="2"/>
  <c r="O133" i="2"/>
  <c r="O134" i="2"/>
  <c r="O135" i="2"/>
  <c r="O140" i="2"/>
  <c r="O141" i="2"/>
  <c r="O142" i="2"/>
  <c r="O143" i="2"/>
  <c r="O144" i="2"/>
  <c r="O145" i="2"/>
  <c r="O146" i="2"/>
  <c r="O147" i="2"/>
  <c r="O148" i="2"/>
  <c r="O163" i="2"/>
  <c r="O172" i="2"/>
  <c r="O183" i="2"/>
  <c r="O188" i="2"/>
  <c r="O209" i="2"/>
  <c r="O213" i="2"/>
  <c r="O225" i="2"/>
  <c r="O239" i="2"/>
  <c r="O246" i="2"/>
  <c r="O257" i="2"/>
  <c r="O281" i="2"/>
  <c r="O285" i="2"/>
  <c r="O298" i="2"/>
  <c r="O308" i="2" s="1"/>
  <c r="O306" i="2"/>
  <c r="O307" i="2"/>
  <c r="O315" i="2"/>
  <c r="O321" i="2" s="1"/>
  <c r="O320" i="2"/>
  <c r="O328" i="2"/>
  <c r="O330" i="2"/>
  <c r="O335" i="2"/>
  <c r="O341" i="2"/>
  <c r="O348" i="2"/>
  <c r="O346" i="2"/>
  <c r="O347" i="2"/>
  <c r="O357" i="2"/>
  <c r="O368" i="2"/>
  <c r="O378" i="2" s="1"/>
  <c r="O376" i="2"/>
  <c r="O388" i="2"/>
  <c r="O389" i="2"/>
  <c r="O397" i="2"/>
  <c r="O403" i="2" s="1"/>
  <c r="O413" i="2"/>
  <c r="O418" i="2" s="1"/>
  <c r="O423" i="2"/>
  <c r="O430" i="2"/>
  <c r="O453" i="2"/>
  <c r="O461" i="2"/>
  <c r="O466" i="2"/>
  <c r="O472" i="2"/>
  <c r="O473" i="2" s="1"/>
  <c r="O485" i="2"/>
  <c r="O492" i="2"/>
  <c r="O496" i="2"/>
  <c r="O503" i="2"/>
  <c r="O504" i="2" s="1"/>
  <c r="O512" i="2"/>
  <c r="O519" i="2"/>
  <c r="O520" i="2" s="1"/>
  <c r="O528" i="2"/>
  <c r="O534" i="2" s="1"/>
  <c r="O535" i="2" s="1"/>
  <c r="O533" i="2"/>
  <c r="O544" i="2"/>
  <c r="O547" i="2"/>
  <c r="O548" i="2" s="1"/>
  <c r="O556" i="2"/>
  <c r="O560" i="2" s="1"/>
  <c r="O557" i="2"/>
  <c r="O563" i="2"/>
  <c r="O564" i="2"/>
  <c r="O575" i="2"/>
  <c r="O577" i="2" s="1"/>
  <c r="O579" i="2"/>
  <c r="O581" i="2"/>
  <c r="O585" i="2"/>
  <c r="O586" i="2" s="1"/>
  <c r="O591" i="2"/>
  <c r="O593" i="2"/>
  <c r="O595" i="2"/>
  <c r="O599" i="2"/>
  <c r="O603" i="2"/>
  <c r="O607" i="2"/>
  <c r="O608" i="2" s="1"/>
  <c r="O615" i="2" s="1"/>
  <c r="O613" i="2"/>
  <c r="O614" i="2"/>
  <c r="O620" i="2"/>
  <c r="O626" i="2"/>
  <c r="O627" i="2"/>
  <c r="O632" i="2"/>
  <c r="O650" i="2"/>
  <c r="O652" i="2"/>
  <c r="O658" i="2"/>
  <c r="O660" i="2"/>
  <c r="O662" i="2"/>
  <c r="O674" i="2"/>
  <c r="O685" i="2" s="1"/>
  <c r="O681" i="2"/>
  <c r="O693" i="2"/>
  <c r="O702" i="2" s="1"/>
  <c r="O697" i="2"/>
  <c r="O701" i="2"/>
  <c r="O709" i="2"/>
  <c r="O711" i="2"/>
  <c r="O718" i="2"/>
  <c r="O724" i="2"/>
  <c r="O725" i="2" s="1"/>
  <c r="O726" i="2" s="1"/>
  <c r="O732" i="2"/>
  <c r="O740" i="2"/>
  <c r="O743" i="2" s="1"/>
  <c r="O742" i="2"/>
  <c r="O751" i="2"/>
  <c r="O753" i="2"/>
  <c r="O761" i="2" s="1"/>
  <c r="O760" i="2"/>
  <c r="O766" i="2"/>
  <c r="O767" i="2"/>
  <c r="O787" i="2"/>
  <c r="O784" i="2"/>
  <c r="O785" i="2"/>
  <c r="O793" i="2"/>
  <c r="O795" i="2"/>
  <c r="O797" i="2"/>
  <c r="O807" i="2"/>
  <c r="O809" i="2"/>
  <c r="O815" i="2"/>
  <c r="O816" i="2"/>
  <c r="O820" i="2" s="1"/>
  <c r="O828" i="2"/>
  <c r="O832" i="2"/>
  <c r="O837" i="2" s="1"/>
  <c r="O836" i="2"/>
  <c r="O358" i="2" l="1"/>
  <c r="J476" i="2"/>
  <c r="O768" i="2"/>
  <c r="O686" i="2"/>
  <c r="O565" i="2"/>
  <c r="O566" i="2" s="1"/>
  <c r="O40" i="2"/>
  <c r="O68" i="2" s="1"/>
  <c r="O70" i="2" s="1"/>
  <c r="O71" i="2" s="1"/>
  <c r="O821" i="2"/>
  <c r="O838" i="2" s="1"/>
  <c r="O703" i="2"/>
  <c r="O521" i="2"/>
  <c r="O522" i="2" s="1"/>
  <c r="O164" i="2"/>
  <c r="O633" i="2"/>
  <c r="O286" i="2"/>
  <c r="O380" i="2" s="1"/>
  <c r="O382" i="2" s="1"/>
  <c r="O432" i="2"/>
  <c r="I3" i="8"/>
  <c r="A3" i="8"/>
  <c r="C3" i="8"/>
  <c r="E3" i="8"/>
  <c r="M4" i="13"/>
  <c r="N5" i="12" s="1"/>
  <c r="AE5" i="12" s="1"/>
  <c r="L4" i="13"/>
  <c r="L5" i="12" s="1"/>
  <c r="AC5" i="12" s="1"/>
  <c r="K4" i="13"/>
  <c r="J5" i="12" s="1"/>
  <c r="AA5" i="12" s="1"/>
  <c r="I3" i="13"/>
  <c r="A3" i="13"/>
  <c r="A4" i="11" s="1"/>
  <c r="C3" i="13"/>
  <c r="C4" i="11" s="1"/>
  <c r="E3" i="13"/>
  <c r="E4" i="11" s="1"/>
  <c r="O383" i="2" l="1"/>
  <c r="O567" i="2"/>
  <c r="O434" i="2"/>
  <c r="O435" i="2" s="1"/>
  <c r="O189" i="2"/>
  <c r="O191" i="2" s="1"/>
  <c r="O4" i="13"/>
  <c r="K4" i="8" s="1"/>
  <c r="N4" i="13"/>
  <c r="J4" i="8" s="1"/>
  <c r="N4" i="11"/>
  <c r="C4" i="12"/>
  <c r="T4" i="12" s="1"/>
  <c r="P4" i="11"/>
  <c r="E4" i="12"/>
  <c r="V4" i="12" s="1"/>
  <c r="L4" i="11"/>
  <c r="A4" i="12"/>
  <c r="R4" i="12" s="1"/>
  <c r="Q4" i="13"/>
  <c r="M4" i="8" s="1"/>
  <c r="O836" i="6"/>
  <c r="O832" i="6"/>
  <c r="O828" i="6"/>
  <c r="O793" i="6"/>
  <c r="O766" i="6"/>
  <c r="O760" i="6"/>
  <c r="O740" i="6"/>
  <c r="O732" i="6"/>
  <c r="O724" i="6"/>
  <c r="O725" i="6" s="1"/>
  <c r="O718" i="6"/>
  <c r="O709" i="6"/>
  <c r="O711" i="6" s="1"/>
  <c r="O701" i="6"/>
  <c r="O697" i="6"/>
  <c r="O693" i="6"/>
  <c r="O681" i="6"/>
  <c r="O674" i="6"/>
  <c r="O658" i="6"/>
  <c r="O650" i="6"/>
  <c r="O626" i="6"/>
  <c r="O620" i="6"/>
  <c r="O613" i="6"/>
  <c r="O614" i="6" s="1"/>
  <c r="O603" i="6"/>
  <c r="O599" i="6"/>
  <c r="O591" i="6"/>
  <c r="O585" i="6"/>
  <c r="O533" i="6"/>
  <c r="O512" i="6"/>
  <c r="O496" i="6"/>
  <c r="O492" i="6"/>
  <c r="O485" i="6"/>
  <c r="O472" i="6"/>
  <c r="O466" i="6"/>
  <c r="O461" i="6"/>
  <c r="O453" i="6"/>
  <c r="O430" i="6"/>
  <c r="O413" i="6"/>
  <c r="O418" i="6" s="1"/>
  <c r="O397" i="6"/>
  <c r="O403" i="6" s="1"/>
  <c r="O388" i="6"/>
  <c r="O376" i="6"/>
  <c r="O368" i="6"/>
  <c r="O357" i="6"/>
  <c r="O341" i="6"/>
  <c r="O335" i="6"/>
  <c r="O328" i="6"/>
  <c r="O320" i="6"/>
  <c r="O315" i="6"/>
  <c r="O246" i="6"/>
  <c r="O213" i="6"/>
  <c r="O56" i="6"/>
  <c r="O58" i="6" s="1"/>
  <c r="O50" i="6"/>
  <c r="O37" i="6"/>
  <c r="O32" i="6"/>
  <c r="O27" i="6"/>
  <c r="O19" i="6"/>
  <c r="O12" i="6"/>
  <c r="O836" i="5"/>
  <c r="O832" i="5"/>
  <c r="O828" i="5"/>
  <c r="O793" i="5"/>
  <c r="O766" i="5"/>
  <c r="O760" i="5"/>
  <c r="O740" i="5"/>
  <c r="O732" i="5"/>
  <c r="O724" i="5"/>
  <c r="O725" i="5" s="1"/>
  <c r="O718" i="5"/>
  <c r="O709" i="5"/>
  <c r="O711" i="5" s="1"/>
  <c r="O701" i="5"/>
  <c r="O697" i="5"/>
  <c r="O693" i="5"/>
  <c r="O681" i="5"/>
  <c r="O674" i="5"/>
  <c r="O658" i="5"/>
  <c r="O650" i="5"/>
  <c r="O626" i="5"/>
  <c r="O620" i="5"/>
  <c r="O613" i="5"/>
  <c r="O614" i="5" s="1"/>
  <c r="O603" i="5"/>
  <c r="O599" i="5"/>
  <c r="O591" i="5"/>
  <c r="O585" i="5"/>
  <c r="O533" i="5"/>
  <c r="O512" i="5"/>
  <c r="O496" i="5"/>
  <c r="O492" i="5"/>
  <c r="O485" i="5"/>
  <c r="O472" i="5"/>
  <c r="O466" i="5"/>
  <c r="O461" i="5"/>
  <c r="O453" i="5"/>
  <c r="O430" i="5"/>
  <c r="O413" i="5"/>
  <c r="O418" i="5" s="1"/>
  <c r="O397" i="5"/>
  <c r="O403" i="5" s="1"/>
  <c r="O388" i="5"/>
  <c r="O376" i="5"/>
  <c r="O368" i="5"/>
  <c r="O357" i="5"/>
  <c r="O341" i="5"/>
  <c r="O335" i="5"/>
  <c r="O328" i="5"/>
  <c r="O320" i="5"/>
  <c r="O315" i="5"/>
  <c r="O213" i="5"/>
  <c r="O78" i="5"/>
  <c r="O56" i="5"/>
  <c r="O50" i="5"/>
  <c r="O45" i="5"/>
  <c r="O37" i="5"/>
  <c r="O32" i="5"/>
  <c r="O27" i="5"/>
  <c r="O19" i="5"/>
  <c r="O12" i="5"/>
  <c r="O836" i="3"/>
  <c r="O832" i="3"/>
  <c r="O828" i="3"/>
  <c r="O793" i="3"/>
  <c r="O766" i="3"/>
  <c r="O760" i="3"/>
  <c r="O740" i="3"/>
  <c r="O732" i="3"/>
  <c r="O724" i="3"/>
  <c r="O725" i="3" s="1"/>
  <c r="O718" i="3"/>
  <c r="O709" i="3"/>
  <c r="O711" i="3" s="1"/>
  <c r="O701" i="3"/>
  <c r="O697" i="3"/>
  <c r="O693" i="3"/>
  <c r="O681" i="3"/>
  <c r="O674" i="3"/>
  <c r="O658" i="3"/>
  <c r="O650" i="3"/>
  <c r="O626" i="3"/>
  <c r="O620" i="3"/>
  <c r="O613" i="3"/>
  <c r="O614" i="3" s="1"/>
  <c r="O603" i="3"/>
  <c r="O599" i="3"/>
  <c r="O591" i="3"/>
  <c r="O585" i="3"/>
  <c r="O533" i="3"/>
  <c r="O512" i="3"/>
  <c r="O496" i="3"/>
  <c r="O492" i="3"/>
  <c r="O485" i="3"/>
  <c r="O472" i="3"/>
  <c r="O466" i="3"/>
  <c r="O461" i="3"/>
  <c r="O453" i="3"/>
  <c r="O430" i="3"/>
  <c r="O413" i="3"/>
  <c r="O418" i="3" s="1"/>
  <c r="O403" i="3"/>
  <c r="O397" i="3"/>
  <c r="O388" i="3"/>
  <c r="O376" i="3"/>
  <c r="O368" i="3"/>
  <c r="O378" i="3" s="1"/>
  <c r="O357" i="3"/>
  <c r="O341" i="3"/>
  <c r="O335" i="3"/>
  <c r="O328" i="3"/>
  <c r="O320" i="3"/>
  <c r="O315" i="3"/>
  <c r="O246" i="3"/>
  <c r="O213" i="3"/>
  <c r="O78" i="3"/>
  <c r="O56" i="3"/>
  <c r="O50" i="3"/>
  <c r="O37" i="3"/>
  <c r="O32" i="3"/>
  <c r="O19" i="3"/>
  <c r="O12" i="3"/>
  <c r="O192" i="2" l="1"/>
  <c r="O437" i="2"/>
  <c r="O439" i="2" s="1"/>
  <c r="O440" i="2" s="1"/>
  <c r="O21" i="6"/>
  <c r="O378" i="5"/>
  <c r="O321" i="6"/>
  <c r="O378" i="6"/>
  <c r="O473" i="6"/>
  <c r="O726" i="6"/>
  <c r="O40" i="6"/>
  <c r="O45" i="6"/>
  <c r="O702" i="6"/>
  <c r="O837" i="6"/>
  <c r="O473" i="5"/>
  <c r="O58" i="5"/>
  <c r="O321" i="5"/>
  <c r="O702" i="5"/>
  <c r="O726" i="5"/>
  <c r="O837" i="5"/>
  <c r="O40" i="5"/>
  <c r="O21" i="5"/>
  <c r="O473" i="3"/>
  <c r="O321" i="3"/>
  <c r="O21" i="3"/>
  <c r="O702" i="3"/>
  <c r="O726" i="3"/>
  <c r="O837" i="3"/>
  <c r="M10" i="13"/>
  <c r="M11" i="13"/>
  <c r="M14" i="13"/>
  <c r="M15" i="13"/>
  <c r="M16" i="13"/>
  <c r="M17" i="13"/>
  <c r="M18" i="13"/>
  <c r="M22" i="13"/>
  <c r="M23" i="13"/>
  <c r="M24" i="13"/>
  <c r="M25" i="13"/>
  <c r="M26" i="13"/>
  <c r="M29" i="13"/>
  <c r="M30" i="13"/>
  <c r="M31" i="13"/>
  <c r="M34" i="13"/>
  <c r="M35" i="13"/>
  <c r="M36" i="13"/>
  <c r="M39" i="13"/>
  <c r="M42" i="13"/>
  <c r="M43" i="13"/>
  <c r="M44" i="13"/>
  <c r="M47" i="13"/>
  <c r="M48" i="13"/>
  <c r="M49" i="13"/>
  <c r="M52" i="13"/>
  <c r="M53" i="13"/>
  <c r="M54" i="13"/>
  <c r="M55" i="13"/>
  <c r="M57" i="13"/>
  <c r="M60" i="13"/>
  <c r="M61" i="13"/>
  <c r="M62" i="13"/>
  <c r="M63" i="13"/>
  <c r="M64" i="13"/>
  <c r="M67" i="13"/>
  <c r="M69" i="13"/>
  <c r="M72" i="13"/>
  <c r="M73" i="13"/>
  <c r="M74" i="13"/>
  <c r="M75" i="13"/>
  <c r="M76" i="13"/>
  <c r="M77" i="13"/>
  <c r="M79" i="13"/>
  <c r="M80" i="13"/>
  <c r="M81" i="13"/>
  <c r="M82" i="13"/>
  <c r="M83" i="13"/>
  <c r="M84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2" i="13"/>
  <c r="M153" i="13"/>
  <c r="M154" i="13"/>
  <c r="M155" i="13"/>
  <c r="M156" i="13"/>
  <c r="M157" i="13"/>
  <c r="M158" i="13"/>
  <c r="M159" i="13"/>
  <c r="M160" i="13"/>
  <c r="M161" i="13"/>
  <c r="M162" i="13"/>
  <c r="M166" i="13"/>
  <c r="M167" i="13"/>
  <c r="M168" i="13"/>
  <c r="M169" i="13"/>
  <c r="M170" i="13"/>
  <c r="M171" i="13"/>
  <c r="M173" i="13"/>
  <c r="M174" i="13"/>
  <c r="M175" i="13"/>
  <c r="M176" i="13"/>
  <c r="M177" i="13"/>
  <c r="M178" i="13"/>
  <c r="M179" i="13"/>
  <c r="M180" i="13"/>
  <c r="M181" i="13"/>
  <c r="M182" i="13"/>
  <c r="M184" i="13"/>
  <c r="M185" i="13"/>
  <c r="M186" i="13"/>
  <c r="M187" i="13"/>
  <c r="M190" i="13"/>
  <c r="M197" i="13"/>
  <c r="M198" i="13"/>
  <c r="M199" i="13"/>
  <c r="M200" i="13"/>
  <c r="M201" i="13"/>
  <c r="M202" i="13"/>
  <c r="M203" i="13"/>
  <c r="M204" i="13"/>
  <c r="M205" i="13"/>
  <c r="M206" i="13"/>
  <c r="M207" i="13"/>
  <c r="M208" i="13"/>
  <c r="M210" i="13"/>
  <c r="M211" i="13"/>
  <c r="M212" i="13"/>
  <c r="M214" i="13"/>
  <c r="M215" i="13"/>
  <c r="M216" i="13"/>
  <c r="M217" i="13"/>
  <c r="M218" i="13"/>
  <c r="M219" i="13"/>
  <c r="M220" i="13"/>
  <c r="M221" i="13"/>
  <c r="M222" i="13"/>
  <c r="M223" i="13"/>
  <c r="M224" i="13"/>
  <c r="M226" i="13"/>
  <c r="M227" i="13"/>
  <c r="M228" i="13"/>
  <c r="M229" i="13"/>
  <c r="M230" i="13"/>
  <c r="M231" i="13"/>
  <c r="M232" i="13"/>
  <c r="M233" i="13"/>
  <c r="M234" i="13"/>
  <c r="M235" i="13"/>
  <c r="M236" i="13"/>
  <c r="M237" i="13"/>
  <c r="M238" i="13"/>
  <c r="M240" i="13"/>
  <c r="M241" i="13"/>
  <c r="M242" i="13"/>
  <c r="M243" i="13"/>
  <c r="M244" i="13"/>
  <c r="M245" i="13"/>
  <c r="M247" i="13"/>
  <c r="M248" i="13"/>
  <c r="M249" i="13"/>
  <c r="M250" i="13"/>
  <c r="M251" i="13"/>
  <c r="M252" i="13"/>
  <c r="M253" i="13"/>
  <c r="M254" i="13"/>
  <c r="M255" i="13"/>
  <c r="M256" i="13"/>
  <c r="M258" i="13"/>
  <c r="M259" i="13"/>
  <c r="M260" i="13"/>
  <c r="M261" i="13"/>
  <c r="M262" i="13"/>
  <c r="M263" i="13"/>
  <c r="M264" i="13"/>
  <c r="M265" i="13"/>
  <c r="M266" i="13"/>
  <c r="M267" i="13"/>
  <c r="M268" i="13"/>
  <c r="M269" i="13"/>
  <c r="M270" i="13"/>
  <c r="M271" i="13"/>
  <c r="M272" i="13"/>
  <c r="M273" i="13"/>
  <c r="M274" i="13"/>
  <c r="M275" i="13"/>
  <c r="M276" i="13"/>
  <c r="M277" i="13"/>
  <c r="M278" i="13"/>
  <c r="M279" i="13"/>
  <c r="M280" i="13"/>
  <c r="M282" i="13"/>
  <c r="M283" i="13"/>
  <c r="M284" i="13"/>
  <c r="M288" i="13"/>
  <c r="M289" i="13"/>
  <c r="M290" i="13"/>
  <c r="M291" i="13"/>
  <c r="M292" i="13"/>
  <c r="M293" i="13"/>
  <c r="M294" i="13"/>
  <c r="M295" i="13"/>
  <c r="M296" i="13"/>
  <c r="M297" i="13"/>
  <c r="M299" i="13"/>
  <c r="M300" i="13"/>
  <c r="M301" i="13"/>
  <c r="M302" i="13"/>
  <c r="M303" i="13"/>
  <c r="M304" i="13"/>
  <c r="M305" i="13"/>
  <c r="M306" i="13"/>
  <c r="M309" i="13"/>
  <c r="M310" i="13"/>
  <c r="M311" i="13"/>
  <c r="M312" i="13"/>
  <c r="M313" i="13"/>
  <c r="M314" i="13"/>
  <c r="M316" i="13"/>
  <c r="M317" i="13"/>
  <c r="M318" i="13"/>
  <c r="M319" i="13"/>
  <c r="M322" i="13"/>
  <c r="M323" i="13"/>
  <c r="M324" i="13"/>
  <c r="M325" i="13"/>
  <c r="M326" i="13"/>
  <c r="M327" i="13"/>
  <c r="M329" i="13"/>
  <c r="M332" i="13"/>
  <c r="M333" i="13"/>
  <c r="M334" i="13"/>
  <c r="M336" i="13"/>
  <c r="M337" i="13"/>
  <c r="M338" i="13"/>
  <c r="M339" i="13"/>
  <c r="M340" i="13"/>
  <c r="M342" i="13"/>
  <c r="M343" i="13"/>
  <c r="M344" i="13"/>
  <c r="M345" i="13"/>
  <c r="M346" i="13"/>
  <c r="M347" i="13"/>
  <c r="M349" i="13"/>
  <c r="M350" i="13"/>
  <c r="M351" i="13"/>
  <c r="M352" i="13"/>
  <c r="M353" i="13"/>
  <c r="M354" i="13"/>
  <c r="M355" i="13"/>
  <c r="M356" i="13"/>
  <c r="M359" i="13"/>
  <c r="M360" i="13"/>
  <c r="M361" i="13"/>
  <c r="M362" i="13"/>
  <c r="M363" i="13"/>
  <c r="M364" i="13"/>
  <c r="M365" i="13"/>
  <c r="M366" i="13"/>
  <c r="M367" i="13"/>
  <c r="M369" i="13"/>
  <c r="M370" i="13"/>
  <c r="M371" i="13"/>
  <c r="M372" i="13"/>
  <c r="M373" i="13"/>
  <c r="M374" i="13"/>
  <c r="M375" i="13"/>
  <c r="M377" i="13"/>
  <c r="M379" i="13"/>
  <c r="M381" i="13"/>
  <c r="M385" i="13"/>
  <c r="M386" i="13"/>
  <c r="M387" i="13"/>
  <c r="M391" i="13"/>
  <c r="M392" i="13"/>
  <c r="M393" i="13"/>
  <c r="M394" i="13"/>
  <c r="M395" i="13"/>
  <c r="M396" i="13"/>
  <c r="M398" i="13"/>
  <c r="M399" i="13"/>
  <c r="M400" i="13"/>
  <c r="M401" i="13"/>
  <c r="M402" i="13"/>
  <c r="M404" i="13"/>
  <c r="M405" i="13"/>
  <c r="M406" i="13"/>
  <c r="M407" i="13"/>
  <c r="M408" i="13"/>
  <c r="M409" i="13"/>
  <c r="M410" i="13"/>
  <c r="M411" i="13"/>
  <c r="M412" i="13"/>
  <c r="M414" i="13"/>
  <c r="M415" i="13"/>
  <c r="M416" i="13"/>
  <c r="M417" i="13"/>
  <c r="M419" i="13"/>
  <c r="M420" i="13"/>
  <c r="M421" i="13"/>
  <c r="M422" i="13"/>
  <c r="M424" i="13"/>
  <c r="M425" i="13"/>
  <c r="M426" i="13"/>
  <c r="M427" i="13"/>
  <c r="M428" i="13"/>
  <c r="M429" i="13"/>
  <c r="M431" i="13"/>
  <c r="M433" i="13"/>
  <c r="M436" i="13"/>
  <c r="M438" i="13"/>
  <c r="M441" i="13"/>
  <c r="M442" i="13"/>
  <c r="M443" i="13"/>
  <c r="M444" i="13"/>
  <c r="M445" i="13"/>
  <c r="M446" i="13"/>
  <c r="M447" i="13"/>
  <c r="M448" i="13"/>
  <c r="M449" i="13"/>
  <c r="M450" i="13"/>
  <c r="M451" i="13"/>
  <c r="M452" i="13"/>
  <c r="M454" i="13"/>
  <c r="M456" i="13"/>
  <c r="M457" i="13"/>
  <c r="M458" i="13"/>
  <c r="M459" i="13"/>
  <c r="M460" i="13"/>
  <c r="M462" i="13"/>
  <c r="M463" i="13"/>
  <c r="M464" i="13"/>
  <c r="M465" i="13"/>
  <c r="M467" i="13"/>
  <c r="M468" i="13"/>
  <c r="M469" i="13"/>
  <c r="M470" i="13"/>
  <c r="M471" i="13"/>
  <c r="M477" i="13"/>
  <c r="M478" i="13"/>
  <c r="M479" i="13"/>
  <c r="M480" i="13"/>
  <c r="M481" i="13"/>
  <c r="M482" i="13"/>
  <c r="M483" i="13"/>
  <c r="M484" i="13"/>
  <c r="M486" i="13"/>
  <c r="M487" i="13"/>
  <c r="M488" i="13"/>
  <c r="M489" i="13"/>
  <c r="M490" i="13"/>
  <c r="M491" i="13"/>
  <c r="M493" i="13"/>
  <c r="M494" i="13"/>
  <c r="M495" i="13"/>
  <c r="M497" i="13"/>
  <c r="M498" i="13"/>
  <c r="M499" i="13"/>
  <c r="M500" i="13"/>
  <c r="M501" i="13"/>
  <c r="M502" i="13"/>
  <c r="M505" i="13"/>
  <c r="M506" i="13"/>
  <c r="M507" i="13"/>
  <c r="M508" i="13"/>
  <c r="M509" i="13"/>
  <c r="M510" i="13"/>
  <c r="M511" i="13"/>
  <c r="M513" i="13"/>
  <c r="M514" i="13"/>
  <c r="M515" i="13"/>
  <c r="M516" i="13"/>
  <c r="M517" i="13"/>
  <c r="M518" i="13"/>
  <c r="M523" i="13"/>
  <c r="M524" i="13"/>
  <c r="M525" i="13"/>
  <c r="M526" i="13"/>
  <c r="M527" i="13"/>
  <c r="M529" i="13"/>
  <c r="M530" i="13"/>
  <c r="M531" i="13"/>
  <c r="M532" i="13"/>
  <c r="M536" i="13"/>
  <c r="M537" i="13"/>
  <c r="M538" i="13"/>
  <c r="M539" i="13"/>
  <c r="M540" i="13"/>
  <c r="M541" i="13"/>
  <c r="M542" i="13"/>
  <c r="M543" i="13"/>
  <c r="M545" i="13"/>
  <c r="M546" i="13"/>
  <c r="M549" i="13"/>
  <c r="M550" i="13"/>
  <c r="M551" i="13"/>
  <c r="M552" i="13"/>
  <c r="M553" i="13"/>
  <c r="M554" i="13"/>
  <c r="M555" i="13"/>
  <c r="M556" i="13"/>
  <c r="M557" i="13"/>
  <c r="M558" i="13"/>
  <c r="M559" i="13"/>
  <c r="M561" i="13"/>
  <c r="M562" i="13"/>
  <c r="M563" i="13"/>
  <c r="M564" i="13"/>
  <c r="M571" i="13"/>
  <c r="M572" i="13"/>
  <c r="M573" i="13"/>
  <c r="M574" i="13"/>
  <c r="M575" i="13"/>
  <c r="M576" i="13"/>
  <c r="M578" i="13"/>
  <c r="M579" i="13"/>
  <c r="M580" i="13"/>
  <c r="M582" i="13"/>
  <c r="M583" i="13"/>
  <c r="M584" i="13"/>
  <c r="M587" i="13"/>
  <c r="M588" i="13"/>
  <c r="M589" i="13"/>
  <c r="M590" i="13"/>
  <c r="M592" i="13"/>
  <c r="M593" i="13"/>
  <c r="M594" i="13"/>
  <c r="M596" i="13"/>
  <c r="M597" i="13"/>
  <c r="M598" i="13"/>
  <c r="M600" i="13"/>
  <c r="M601" i="13"/>
  <c r="M602" i="13"/>
  <c r="M604" i="13"/>
  <c r="M605" i="13"/>
  <c r="M606" i="13"/>
  <c r="M609" i="13"/>
  <c r="M610" i="13"/>
  <c r="M611" i="13"/>
  <c r="M612" i="13"/>
  <c r="M616" i="13"/>
  <c r="M617" i="13"/>
  <c r="M618" i="13"/>
  <c r="M619" i="13"/>
  <c r="M621" i="13"/>
  <c r="M622" i="13"/>
  <c r="M623" i="13"/>
  <c r="M624" i="13"/>
  <c r="M625" i="13"/>
  <c r="M627" i="13"/>
  <c r="M628" i="13"/>
  <c r="M629" i="13"/>
  <c r="M630" i="13"/>
  <c r="M631" i="13"/>
  <c r="M634" i="13"/>
  <c r="M635" i="13"/>
  <c r="M636" i="13"/>
  <c r="M637" i="13"/>
  <c r="M638" i="13"/>
  <c r="M639" i="13"/>
  <c r="M640" i="13"/>
  <c r="M641" i="13"/>
  <c r="M642" i="13"/>
  <c r="M643" i="13"/>
  <c r="M644" i="13"/>
  <c r="M645" i="13"/>
  <c r="M646" i="13"/>
  <c r="M647" i="13"/>
  <c r="M648" i="13"/>
  <c r="M649" i="13"/>
  <c r="M651" i="13"/>
  <c r="M653" i="13"/>
  <c r="M654" i="13"/>
  <c r="M655" i="13"/>
  <c r="M656" i="13"/>
  <c r="M657" i="13"/>
  <c r="M659" i="13"/>
  <c r="M660" i="13"/>
  <c r="M661" i="13"/>
  <c r="M663" i="13"/>
  <c r="M664" i="13"/>
  <c r="M665" i="13"/>
  <c r="M666" i="13"/>
  <c r="M667" i="13"/>
  <c r="M668" i="13"/>
  <c r="M669" i="13"/>
  <c r="M670" i="13"/>
  <c r="M671" i="13"/>
  <c r="M672" i="13"/>
  <c r="M673" i="13"/>
  <c r="M675" i="13"/>
  <c r="M676" i="13"/>
  <c r="M677" i="13"/>
  <c r="M678" i="13"/>
  <c r="M679" i="13"/>
  <c r="M680" i="13"/>
  <c r="M682" i="13"/>
  <c r="M683" i="13"/>
  <c r="M684" i="13"/>
  <c r="M687" i="13"/>
  <c r="M688" i="13"/>
  <c r="M689" i="13"/>
  <c r="M690" i="13"/>
  <c r="M691" i="13"/>
  <c r="M692" i="13"/>
  <c r="M694" i="13"/>
  <c r="M695" i="13"/>
  <c r="M696" i="13"/>
  <c r="M698" i="13"/>
  <c r="M699" i="13"/>
  <c r="M700" i="13"/>
  <c r="M704" i="13"/>
  <c r="M705" i="13"/>
  <c r="M706" i="13"/>
  <c r="M707" i="13"/>
  <c r="M708" i="13"/>
  <c r="M710" i="13"/>
  <c r="M712" i="13"/>
  <c r="M713" i="13"/>
  <c r="M714" i="13"/>
  <c r="M715" i="13"/>
  <c r="M716" i="13"/>
  <c r="M717" i="13"/>
  <c r="M719" i="13"/>
  <c r="M720" i="13"/>
  <c r="M721" i="13"/>
  <c r="M722" i="13"/>
  <c r="M723" i="13"/>
  <c r="M727" i="13"/>
  <c r="M728" i="13"/>
  <c r="M729" i="13"/>
  <c r="M730" i="13"/>
  <c r="M731" i="13"/>
  <c r="M733" i="13"/>
  <c r="M734" i="13"/>
  <c r="M735" i="13"/>
  <c r="M736" i="13"/>
  <c r="M737" i="13"/>
  <c r="M738" i="13"/>
  <c r="M739" i="13"/>
  <c r="M741" i="13"/>
  <c r="M742" i="13"/>
  <c r="M744" i="13"/>
  <c r="M745" i="13"/>
  <c r="M746" i="13"/>
  <c r="M747" i="13"/>
  <c r="M748" i="13"/>
  <c r="M749" i="13"/>
  <c r="M750" i="13"/>
  <c r="M751" i="13"/>
  <c r="M752" i="13"/>
  <c r="M754" i="13"/>
  <c r="M755" i="13"/>
  <c r="M756" i="13"/>
  <c r="M757" i="13"/>
  <c r="M758" i="13"/>
  <c r="M759" i="13"/>
  <c r="M762" i="13"/>
  <c r="M763" i="13"/>
  <c r="M764" i="13"/>
  <c r="M765" i="13"/>
  <c r="M767" i="13"/>
  <c r="M769" i="13"/>
  <c r="M770" i="13"/>
  <c r="M771" i="13"/>
  <c r="M772" i="13"/>
  <c r="M773" i="13"/>
  <c r="M774" i="13"/>
  <c r="M775" i="13"/>
  <c r="M776" i="13"/>
  <c r="M777" i="13"/>
  <c r="M778" i="13"/>
  <c r="M779" i="13"/>
  <c r="M780" i="13"/>
  <c r="M781" i="13"/>
  <c r="M782" i="13"/>
  <c r="M783" i="13"/>
  <c r="M784" i="13"/>
  <c r="M786" i="13"/>
  <c r="M788" i="13"/>
  <c r="M789" i="13"/>
  <c r="M790" i="13"/>
  <c r="M791" i="13"/>
  <c r="M792" i="13"/>
  <c r="M794" i="13"/>
  <c r="M795" i="13"/>
  <c r="M796" i="13"/>
  <c r="M798" i="13"/>
  <c r="M799" i="13"/>
  <c r="M800" i="13"/>
  <c r="M801" i="13"/>
  <c r="M802" i="13"/>
  <c r="M803" i="13"/>
  <c r="M804" i="13"/>
  <c r="M805" i="13"/>
  <c r="M806" i="13"/>
  <c r="M807" i="13"/>
  <c r="M808" i="13"/>
  <c r="M810" i="13"/>
  <c r="M811" i="13"/>
  <c r="M812" i="13"/>
  <c r="M813" i="13"/>
  <c r="M814" i="13"/>
  <c r="M815" i="13"/>
  <c r="M817" i="13"/>
  <c r="M818" i="13"/>
  <c r="M819" i="13"/>
  <c r="M822" i="13"/>
  <c r="M823" i="13"/>
  <c r="M824" i="13"/>
  <c r="M825" i="13"/>
  <c r="M826" i="13"/>
  <c r="M827" i="13"/>
  <c r="M829" i="13"/>
  <c r="M830" i="13"/>
  <c r="M831" i="13"/>
  <c r="M833" i="13"/>
  <c r="M834" i="13"/>
  <c r="M835" i="13"/>
  <c r="M9" i="13"/>
  <c r="L10" i="13"/>
  <c r="L11" i="13"/>
  <c r="L14" i="13"/>
  <c r="L15" i="13"/>
  <c r="L16" i="13"/>
  <c r="L17" i="13"/>
  <c r="L18" i="13"/>
  <c r="L22" i="13"/>
  <c r="L23" i="13"/>
  <c r="L24" i="13"/>
  <c r="L25" i="13"/>
  <c r="L26" i="13"/>
  <c r="L29" i="13"/>
  <c r="L30" i="13"/>
  <c r="L31" i="13"/>
  <c r="L34" i="13"/>
  <c r="L35" i="13"/>
  <c r="L36" i="13"/>
  <c r="L39" i="13"/>
  <c r="L42" i="13"/>
  <c r="L43" i="13"/>
  <c r="L44" i="13"/>
  <c r="L47" i="13"/>
  <c r="L48" i="13"/>
  <c r="L49" i="13"/>
  <c r="L52" i="13"/>
  <c r="L53" i="13"/>
  <c r="L54" i="13"/>
  <c r="L55" i="13"/>
  <c r="L57" i="13"/>
  <c r="L60" i="13"/>
  <c r="L61" i="13"/>
  <c r="L62" i="13"/>
  <c r="L63" i="13"/>
  <c r="L64" i="13"/>
  <c r="L67" i="13"/>
  <c r="L69" i="13"/>
  <c r="L71" i="13"/>
  <c r="L72" i="13"/>
  <c r="L73" i="13"/>
  <c r="L74" i="13"/>
  <c r="L75" i="13"/>
  <c r="L76" i="13"/>
  <c r="L77" i="13"/>
  <c r="L79" i="13"/>
  <c r="L80" i="13"/>
  <c r="L81" i="13"/>
  <c r="L82" i="13"/>
  <c r="L83" i="13"/>
  <c r="L84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104" i="13"/>
  <c r="L105" i="13"/>
  <c r="L106" i="13"/>
  <c r="L107" i="13"/>
  <c r="L111" i="13"/>
  <c r="L112" i="13"/>
  <c r="L113" i="13"/>
  <c r="L114" i="13"/>
  <c r="L115" i="13"/>
  <c r="L116" i="13"/>
  <c r="L117" i="13"/>
  <c r="L118" i="13"/>
  <c r="L119" i="13"/>
  <c r="L120" i="13"/>
  <c r="L121" i="13"/>
  <c r="L122" i="13"/>
  <c r="L123" i="13"/>
  <c r="L124" i="13"/>
  <c r="L125" i="13"/>
  <c r="L126" i="13"/>
  <c r="L127" i="13"/>
  <c r="L128" i="13"/>
  <c r="L129" i="13"/>
  <c r="L130" i="13"/>
  <c r="L131" i="13"/>
  <c r="L132" i="13"/>
  <c r="L133" i="13"/>
  <c r="L134" i="13"/>
  <c r="L135" i="13"/>
  <c r="L136" i="13"/>
  <c r="L137" i="13"/>
  <c r="L138" i="13"/>
  <c r="L139" i="13"/>
  <c r="L140" i="13"/>
  <c r="L141" i="13"/>
  <c r="L142" i="13"/>
  <c r="L143" i="13"/>
  <c r="L144" i="13"/>
  <c r="L145" i="13"/>
  <c r="L146" i="13"/>
  <c r="L147" i="13"/>
  <c r="L148" i="13"/>
  <c r="L149" i="13"/>
  <c r="L150" i="13"/>
  <c r="L152" i="13"/>
  <c r="L153" i="13"/>
  <c r="L154" i="13"/>
  <c r="L155" i="13"/>
  <c r="L156" i="13"/>
  <c r="L157" i="13"/>
  <c r="L158" i="13"/>
  <c r="L159" i="13"/>
  <c r="L160" i="13"/>
  <c r="L161" i="13"/>
  <c r="L162" i="13"/>
  <c r="L166" i="13"/>
  <c r="L167" i="13"/>
  <c r="L168" i="13"/>
  <c r="L169" i="13"/>
  <c r="L170" i="13"/>
  <c r="L171" i="13"/>
  <c r="L173" i="13"/>
  <c r="L174" i="13"/>
  <c r="L175" i="13"/>
  <c r="L176" i="13"/>
  <c r="L177" i="13"/>
  <c r="L178" i="13"/>
  <c r="L179" i="13"/>
  <c r="L180" i="13"/>
  <c r="L181" i="13"/>
  <c r="L182" i="13"/>
  <c r="L184" i="13"/>
  <c r="L185" i="13"/>
  <c r="L186" i="13"/>
  <c r="L187" i="13"/>
  <c r="L190" i="13"/>
  <c r="L192" i="13"/>
  <c r="L197" i="13"/>
  <c r="L198" i="13"/>
  <c r="L199" i="13"/>
  <c r="L200" i="13"/>
  <c r="L201" i="13"/>
  <c r="L202" i="13"/>
  <c r="L203" i="13"/>
  <c r="L204" i="13"/>
  <c r="L205" i="13"/>
  <c r="L206" i="13"/>
  <c r="L207" i="13"/>
  <c r="L208" i="13"/>
  <c r="L210" i="13"/>
  <c r="L211" i="13"/>
  <c r="L212" i="13"/>
  <c r="L214" i="13"/>
  <c r="L215" i="13"/>
  <c r="L216" i="13"/>
  <c r="L217" i="13"/>
  <c r="L218" i="13"/>
  <c r="L219" i="13"/>
  <c r="L220" i="13"/>
  <c r="L221" i="13"/>
  <c r="L222" i="13"/>
  <c r="L223" i="13"/>
  <c r="L224" i="13"/>
  <c r="L226" i="13"/>
  <c r="L227" i="13"/>
  <c r="L228" i="13"/>
  <c r="L229" i="13"/>
  <c r="L230" i="13"/>
  <c r="L231" i="13"/>
  <c r="L232" i="13"/>
  <c r="L233" i="13"/>
  <c r="L234" i="13"/>
  <c r="L235" i="13"/>
  <c r="L236" i="13"/>
  <c r="L237" i="13"/>
  <c r="L238" i="13"/>
  <c r="L240" i="13"/>
  <c r="L241" i="13"/>
  <c r="L242" i="13"/>
  <c r="L243" i="13"/>
  <c r="L244" i="13"/>
  <c r="L245" i="13"/>
  <c r="L247" i="13"/>
  <c r="L248" i="13"/>
  <c r="L249" i="13"/>
  <c r="L250" i="13"/>
  <c r="L251" i="13"/>
  <c r="L252" i="13"/>
  <c r="L253" i="13"/>
  <c r="L254" i="13"/>
  <c r="L255" i="13"/>
  <c r="L256" i="13"/>
  <c r="L258" i="13"/>
  <c r="L259" i="13"/>
  <c r="L260" i="13"/>
  <c r="L261" i="13"/>
  <c r="L262" i="13"/>
  <c r="L263" i="13"/>
  <c r="L264" i="13"/>
  <c r="L265" i="13"/>
  <c r="L266" i="13"/>
  <c r="L267" i="13"/>
  <c r="L268" i="13"/>
  <c r="L269" i="13"/>
  <c r="L270" i="13"/>
  <c r="L271" i="13"/>
  <c r="L272" i="13"/>
  <c r="L273" i="13"/>
  <c r="L274" i="13"/>
  <c r="L275" i="13"/>
  <c r="L276" i="13"/>
  <c r="L277" i="13"/>
  <c r="L278" i="13"/>
  <c r="L279" i="13"/>
  <c r="L280" i="13"/>
  <c r="L282" i="13"/>
  <c r="L283" i="13"/>
  <c r="L284" i="13"/>
  <c r="L288" i="13"/>
  <c r="L289" i="13"/>
  <c r="L290" i="13"/>
  <c r="L291" i="13"/>
  <c r="L292" i="13"/>
  <c r="L293" i="13"/>
  <c r="L294" i="13"/>
  <c r="L295" i="13"/>
  <c r="L296" i="13"/>
  <c r="L297" i="13"/>
  <c r="L299" i="13"/>
  <c r="L300" i="13"/>
  <c r="L301" i="13"/>
  <c r="L302" i="13"/>
  <c r="L303" i="13"/>
  <c r="L304" i="13"/>
  <c r="L305" i="13"/>
  <c r="L306" i="13"/>
  <c r="L309" i="13"/>
  <c r="L310" i="13"/>
  <c r="L311" i="13"/>
  <c r="L312" i="13"/>
  <c r="L313" i="13"/>
  <c r="L314" i="13"/>
  <c r="L316" i="13"/>
  <c r="L317" i="13"/>
  <c r="L318" i="13"/>
  <c r="L319" i="13"/>
  <c r="L322" i="13"/>
  <c r="L323" i="13"/>
  <c r="L324" i="13"/>
  <c r="L325" i="13"/>
  <c r="L326" i="13"/>
  <c r="L327" i="13"/>
  <c r="L329" i="13"/>
  <c r="L332" i="13"/>
  <c r="L333" i="13"/>
  <c r="L334" i="13"/>
  <c r="L336" i="13"/>
  <c r="L337" i="13"/>
  <c r="L338" i="13"/>
  <c r="L339" i="13"/>
  <c r="L340" i="13"/>
  <c r="L342" i="13"/>
  <c r="L343" i="13"/>
  <c r="L344" i="13"/>
  <c r="L345" i="13"/>
  <c r="L346" i="13"/>
  <c r="L347" i="13"/>
  <c r="L349" i="13"/>
  <c r="L350" i="13"/>
  <c r="L351" i="13"/>
  <c r="L352" i="13"/>
  <c r="L353" i="13"/>
  <c r="L354" i="13"/>
  <c r="L355" i="13"/>
  <c r="L356" i="13"/>
  <c r="L359" i="13"/>
  <c r="L360" i="13"/>
  <c r="L361" i="13"/>
  <c r="L362" i="13"/>
  <c r="L363" i="13"/>
  <c r="L364" i="13"/>
  <c r="L365" i="13"/>
  <c r="L366" i="13"/>
  <c r="L367" i="13"/>
  <c r="L369" i="13"/>
  <c r="L370" i="13"/>
  <c r="L371" i="13"/>
  <c r="L372" i="13"/>
  <c r="L373" i="13"/>
  <c r="L374" i="13"/>
  <c r="L375" i="13"/>
  <c r="L377" i="13"/>
  <c r="L379" i="13"/>
  <c r="L381" i="13"/>
  <c r="L383" i="13"/>
  <c r="L385" i="13"/>
  <c r="L386" i="13"/>
  <c r="L387" i="13"/>
  <c r="L389" i="13"/>
  <c r="L391" i="13"/>
  <c r="L392" i="13"/>
  <c r="L393" i="13"/>
  <c r="L394" i="13"/>
  <c r="L395" i="13"/>
  <c r="L396" i="13"/>
  <c r="L398" i="13"/>
  <c r="L399" i="13"/>
  <c r="L400" i="13"/>
  <c r="L401" i="13"/>
  <c r="L402" i="13"/>
  <c r="L404" i="13"/>
  <c r="L405" i="13"/>
  <c r="L406" i="13"/>
  <c r="L407" i="13"/>
  <c r="L408" i="13"/>
  <c r="L409" i="13"/>
  <c r="L410" i="13"/>
  <c r="L411" i="13"/>
  <c r="L412" i="13"/>
  <c r="L414" i="13"/>
  <c r="L415" i="13"/>
  <c r="L416" i="13"/>
  <c r="L417" i="13"/>
  <c r="L419" i="13"/>
  <c r="L420" i="13"/>
  <c r="L421" i="13"/>
  <c r="L422" i="13"/>
  <c r="L424" i="13"/>
  <c r="L425" i="13"/>
  <c r="L426" i="13"/>
  <c r="L427" i="13"/>
  <c r="L428" i="13"/>
  <c r="L429" i="13"/>
  <c r="L431" i="13"/>
  <c r="L433" i="13"/>
  <c r="L435" i="13"/>
  <c r="L436" i="13"/>
  <c r="L438" i="13"/>
  <c r="L440" i="13"/>
  <c r="L441" i="13"/>
  <c r="L442" i="13"/>
  <c r="L443" i="13"/>
  <c r="L444" i="13"/>
  <c r="L445" i="13"/>
  <c r="L446" i="13"/>
  <c r="L447" i="13"/>
  <c r="L448" i="13"/>
  <c r="L449" i="13"/>
  <c r="L450" i="13"/>
  <c r="L451" i="13"/>
  <c r="L452" i="13"/>
  <c r="L454" i="13"/>
  <c r="L456" i="13"/>
  <c r="L457" i="13"/>
  <c r="L458" i="13"/>
  <c r="L459" i="13"/>
  <c r="L460" i="13"/>
  <c r="L462" i="13"/>
  <c r="L463" i="13"/>
  <c r="L464" i="13"/>
  <c r="L465" i="13"/>
  <c r="L467" i="13"/>
  <c r="L468" i="13"/>
  <c r="L469" i="13"/>
  <c r="L470" i="13"/>
  <c r="L471" i="13"/>
  <c r="L475" i="13"/>
  <c r="L477" i="13"/>
  <c r="L478" i="13"/>
  <c r="L479" i="13"/>
  <c r="L480" i="13"/>
  <c r="L481" i="13"/>
  <c r="L482" i="13"/>
  <c r="L483" i="13"/>
  <c r="L484" i="13"/>
  <c r="L486" i="13"/>
  <c r="L487" i="13"/>
  <c r="L488" i="13"/>
  <c r="L489" i="13"/>
  <c r="L490" i="13"/>
  <c r="L491" i="13"/>
  <c r="L493" i="13"/>
  <c r="L494" i="13"/>
  <c r="L495" i="13"/>
  <c r="L497" i="13"/>
  <c r="L498" i="13"/>
  <c r="L499" i="13"/>
  <c r="L500" i="13"/>
  <c r="L501" i="13"/>
  <c r="L502" i="13"/>
  <c r="L505" i="13"/>
  <c r="L506" i="13"/>
  <c r="L507" i="13"/>
  <c r="L508" i="13"/>
  <c r="L509" i="13"/>
  <c r="L510" i="13"/>
  <c r="L511" i="13"/>
  <c r="L513" i="13"/>
  <c r="L514" i="13"/>
  <c r="L515" i="13"/>
  <c r="L516" i="13"/>
  <c r="L517" i="13"/>
  <c r="L518" i="13"/>
  <c r="L522" i="13"/>
  <c r="L523" i="13"/>
  <c r="L524" i="13"/>
  <c r="L525" i="13"/>
  <c r="L526" i="13"/>
  <c r="L527" i="13"/>
  <c r="L529" i="13"/>
  <c r="L530" i="13"/>
  <c r="L531" i="13"/>
  <c r="L532" i="13"/>
  <c r="L535" i="13"/>
  <c r="L536" i="13"/>
  <c r="L537" i="13"/>
  <c r="L538" i="13"/>
  <c r="L539" i="13"/>
  <c r="L540" i="13"/>
  <c r="L541" i="13"/>
  <c r="L542" i="13"/>
  <c r="L543" i="13"/>
  <c r="L545" i="13"/>
  <c r="L546" i="13"/>
  <c r="L548" i="13"/>
  <c r="L549" i="13"/>
  <c r="L550" i="13"/>
  <c r="L551" i="13"/>
  <c r="L552" i="13"/>
  <c r="L553" i="13"/>
  <c r="L554" i="13"/>
  <c r="L555" i="13"/>
  <c r="L556" i="13"/>
  <c r="L557" i="13"/>
  <c r="L558" i="13"/>
  <c r="L559" i="13"/>
  <c r="L561" i="13"/>
  <c r="L562" i="13"/>
  <c r="L563" i="13"/>
  <c r="L564" i="13"/>
  <c r="L566" i="13"/>
  <c r="L570" i="13"/>
  <c r="L571" i="13"/>
  <c r="L572" i="13"/>
  <c r="L573" i="13"/>
  <c r="L574" i="13"/>
  <c r="L575" i="13"/>
  <c r="L576" i="13"/>
  <c r="L578" i="13"/>
  <c r="L579" i="13"/>
  <c r="L580" i="13"/>
  <c r="L582" i="13"/>
  <c r="L583" i="13"/>
  <c r="L584" i="13"/>
  <c r="L587" i="13"/>
  <c r="L588" i="13"/>
  <c r="L589" i="13"/>
  <c r="L590" i="13"/>
  <c r="L592" i="13"/>
  <c r="L593" i="13"/>
  <c r="L594" i="13"/>
  <c r="L596" i="13"/>
  <c r="L597" i="13"/>
  <c r="L598" i="13"/>
  <c r="L600" i="13"/>
  <c r="L601" i="13"/>
  <c r="L602" i="13"/>
  <c r="L604" i="13"/>
  <c r="L605" i="13"/>
  <c r="L606" i="13"/>
  <c r="L609" i="13"/>
  <c r="L610" i="13"/>
  <c r="L611" i="13"/>
  <c r="L612" i="13"/>
  <c r="L616" i="13"/>
  <c r="L617" i="13"/>
  <c r="L618" i="13"/>
  <c r="L619" i="13"/>
  <c r="L621" i="13"/>
  <c r="L622" i="13"/>
  <c r="L623" i="13"/>
  <c r="L624" i="13"/>
  <c r="L625" i="13"/>
  <c r="L627" i="13"/>
  <c r="L628" i="13"/>
  <c r="L629" i="13"/>
  <c r="L630" i="13"/>
  <c r="L631" i="13"/>
  <c r="L634" i="13"/>
  <c r="L635" i="13"/>
  <c r="L636" i="13"/>
  <c r="L637" i="13"/>
  <c r="L638" i="13"/>
  <c r="L639" i="13"/>
  <c r="L640" i="13"/>
  <c r="L641" i="13"/>
  <c r="L642" i="13"/>
  <c r="L643" i="13"/>
  <c r="L644" i="13"/>
  <c r="L645" i="13"/>
  <c r="L646" i="13"/>
  <c r="L647" i="13"/>
  <c r="L648" i="13"/>
  <c r="L649" i="13"/>
  <c r="L651" i="13"/>
  <c r="L653" i="13"/>
  <c r="L654" i="13"/>
  <c r="L655" i="13"/>
  <c r="L656" i="13"/>
  <c r="L657" i="13"/>
  <c r="L659" i="13"/>
  <c r="L660" i="13"/>
  <c r="L661" i="13"/>
  <c r="L663" i="13"/>
  <c r="L664" i="13"/>
  <c r="L665" i="13"/>
  <c r="L666" i="13"/>
  <c r="L667" i="13"/>
  <c r="L668" i="13"/>
  <c r="L669" i="13"/>
  <c r="L670" i="13"/>
  <c r="L671" i="13"/>
  <c r="L672" i="13"/>
  <c r="L673" i="13"/>
  <c r="L675" i="13"/>
  <c r="L676" i="13"/>
  <c r="L677" i="13"/>
  <c r="L678" i="13"/>
  <c r="L679" i="13"/>
  <c r="L680" i="13"/>
  <c r="L682" i="13"/>
  <c r="L683" i="13"/>
  <c r="L684" i="13"/>
  <c r="L687" i="13"/>
  <c r="L688" i="13"/>
  <c r="L689" i="13"/>
  <c r="L690" i="13"/>
  <c r="L691" i="13"/>
  <c r="L692" i="13"/>
  <c r="L694" i="13"/>
  <c r="L695" i="13"/>
  <c r="L696" i="13"/>
  <c r="L698" i="13"/>
  <c r="L699" i="13"/>
  <c r="L700" i="13"/>
  <c r="L704" i="13"/>
  <c r="L705" i="13"/>
  <c r="L706" i="13"/>
  <c r="L707" i="13"/>
  <c r="L708" i="13"/>
  <c r="L710" i="13"/>
  <c r="L712" i="13"/>
  <c r="L713" i="13"/>
  <c r="L714" i="13"/>
  <c r="L715" i="13"/>
  <c r="L716" i="13"/>
  <c r="L717" i="13"/>
  <c r="L719" i="13"/>
  <c r="L720" i="13"/>
  <c r="L721" i="13"/>
  <c r="L722" i="13"/>
  <c r="L723" i="13"/>
  <c r="L727" i="13"/>
  <c r="L728" i="13"/>
  <c r="L729" i="13"/>
  <c r="L730" i="13"/>
  <c r="L731" i="13"/>
  <c r="L733" i="13"/>
  <c r="L734" i="13"/>
  <c r="L735" i="13"/>
  <c r="L736" i="13"/>
  <c r="L737" i="13"/>
  <c r="L738" i="13"/>
  <c r="L739" i="13"/>
  <c r="L741" i="13"/>
  <c r="L742" i="13"/>
  <c r="L744" i="13"/>
  <c r="L745" i="13"/>
  <c r="L746" i="13"/>
  <c r="L747" i="13"/>
  <c r="L748" i="13"/>
  <c r="L749" i="13"/>
  <c r="L750" i="13"/>
  <c r="L751" i="13"/>
  <c r="L752" i="13"/>
  <c r="L754" i="13"/>
  <c r="L755" i="13"/>
  <c r="L756" i="13"/>
  <c r="L757" i="13"/>
  <c r="L758" i="13"/>
  <c r="L759" i="13"/>
  <c r="L762" i="13"/>
  <c r="L763" i="13"/>
  <c r="L764" i="13"/>
  <c r="L765" i="13"/>
  <c r="L767" i="13"/>
  <c r="L769" i="13"/>
  <c r="L770" i="13"/>
  <c r="L771" i="13"/>
  <c r="L772" i="13"/>
  <c r="L773" i="13"/>
  <c r="L774" i="13"/>
  <c r="L775" i="13"/>
  <c r="L776" i="13"/>
  <c r="L777" i="13"/>
  <c r="L778" i="13"/>
  <c r="L779" i="13"/>
  <c r="L780" i="13"/>
  <c r="L781" i="13"/>
  <c r="L782" i="13"/>
  <c r="L783" i="13"/>
  <c r="L784" i="13"/>
  <c r="L786" i="13"/>
  <c r="L788" i="13"/>
  <c r="L789" i="13"/>
  <c r="L790" i="13"/>
  <c r="L791" i="13"/>
  <c r="L792" i="13"/>
  <c r="L794" i="13"/>
  <c r="L795" i="13"/>
  <c r="L796" i="13"/>
  <c r="L798" i="13"/>
  <c r="L799" i="13"/>
  <c r="L800" i="13"/>
  <c r="L801" i="13"/>
  <c r="L802" i="13"/>
  <c r="L803" i="13"/>
  <c r="L804" i="13"/>
  <c r="L805" i="13"/>
  <c r="L806" i="13"/>
  <c r="L807" i="13"/>
  <c r="L808" i="13"/>
  <c r="L810" i="13"/>
  <c r="L811" i="13"/>
  <c r="L812" i="13"/>
  <c r="L813" i="13"/>
  <c r="L814" i="13"/>
  <c r="L815" i="13"/>
  <c r="L817" i="13"/>
  <c r="L818" i="13"/>
  <c r="L819" i="13"/>
  <c r="L822" i="13"/>
  <c r="L823" i="13"/>
  <c r="L824" i="13"/>
  <c r="L825" i="13"/>
  <c r="L826" i="13"/>
  <c r="L827" i="13"/>
  <c r="L829" i="13"/>
  <c r="L830" i="13"/>
  <c r="L831" i="13"/>
  <c r="L833" i="13"/>
  <c r="L834" i="13"/>
  <c r="L835" i="13"/>
  <c r="L9" i="13"/>
  <c r="K10" i="13"/>
  <c r="K11" i="13"/>
  <c r="K14" i="13"/>
  <c r="K15" i="13"/>
  <c r="K16" i="13"/>
  <c r="K17" i="13"/>
  <c r="K18" i="13"/>
  <c r="K22" i="13"/>
  <c r="K23" i="13"/>
  <c r="K24" i="13"/>
  <c r="K25" i="13"/>
  <c r="K26" i="13"/>
  <c r="K29" i="13"/>
  <c r="K30" i="13"/>
  <c r="K31" i="13"/>
  <c r="K34" i="13"/>
  <c r="K35" i="13"/>
  <c r="K36" i="13"/>
  <c r="K39" i="13"/>
  <c r="K42" i="13"/>
  <c r="K43" i="13"/>
  <c r="K44" i="13"/>
  <c r="K47" i="13"/>
  <c r="K48" i="13"/>
  <c r="K49" i="13"/>
  <c r="K52" i="13"/>
  <c r="K53" i="13"/>
  <c r="K54" i="13"/>
  <c r="K55" i="13"/>
  <c r="K57" i="13"/>
  <c r="K60" i="13"/>
  <c r="K61" i="13"/>
  <c r="K62" i="13"/>
  <c r="K63" i="13"/>
  <c r="K64" i="13"/>
  <c r="K67" i="13"/>
  <c r="K69" i="13"/>
  <c r="K71" i="13"/>
  <c r="K72" i="13"/>
  <c r="K73" i="13"/>
  <c r="K74" i="13"/>
  <c r="K75" i="13"/>
  <c r="K76" i="13"/>
  <c r="K77" i="13"/>
  <c r="K79" i="13"/>
  <c r="K80" i="13"/>
  <c r="K81" i="13"/>
  <c r="K82" i="13"/>
  <c r="K83" i="13"/>
  <c r="K84" i="13"/>
  <c r="K88" i="13"/>
  <c r="K89" i="13"/>
  <c r="K90" i="13"/>
  <c r="K91" i="13"/>
  <c r="K92" i="13"/>
  <c r="K93" i="13"/>
  <c r="K94" i="13"/>
  <c r="K95" i="13"/>
  <c r="K96" i="13"/>
  <c r="K97" i="13"/>
  <c r="K98" i="13"/>
  <c r="K99" i="13"/>
  <c r="K100" i="13"/>
  <c r="K101" i="13"/>
  <c r="K102" i="13"/>
  <c r="K103" i="13"/>
  <c r="K104" i="13"/>
  <c r="K105" i="13"/>
  <c r="K106" i="13"/>
  <c r="K107" i="13"/>
  <c r="K111" i="13"/>
  <c r="K112" i="13"/>
  <c r="K113" i="13"/>
  <c r="K114" i="13"/>
  <c r="K115" i="13"/>
  <c r="K116" i="13"/>
  <c r="K117" i="13"/>
  <c r="K118" i="13"/>
  <c r="K119" i="13"/>
  <c r="K120" i="13"/>
  <c r="K121" i="13"/>
  <c r="K122" i="13"/>
  <c r="K123" i="13"/>
  <c r="K124" i="13"/>
  <c r="K125" i="13"/>
  <c r="K126" i="13"/>
  <c r="K127" i="13"/>
  <c r="K128" i="13"/>
  <c r="K129" i="13"/>
  <c r="K130" i="13"/>
  <c r="K131" i="13"/>
  <c r="K132" i="13"/>
  <c r="K133" i="13"/>
  <c r="K134" i="13"/>
  <c r="K135" i="13"/>
  <c r="K136" i="13"/>
  <c r="K137" i="13"/>
  <c r="K138" i="13"/>
  <c r="K139" i="13"/>
  <c r="K140" i="13"/>
  <c r="K141" i="13"/>
  <c r="K142" i="13"/>
  <c r="K143" i="13"/>
  <c r="K144" i="13"/>
  <c r="K145" i="13"/>
  <c r="K146" i="13"/>
  <c r="K147" i="13"/>
  <c r="K148" i="13"/>
  <c r="K149" i="13"/>
  <c r="K150" i="13"/>
  <c r="K152" i="13"/>
  <c r="K153" i="13"/>
  <c r="K154" i="13"/>
  <c r="K155" i="13"/>
  <c r="K156" i="13"/>
  <c r="K157" i="13"/>
  <c r="K158" i="13"/>
  <c r="K159" i="13"/>
  <c r="K160" i="13"/>
  <c r="K161" i="13"/>
  <c r="K162" i="13"/>
  <c r="K166" i="13"/>
  <c r="K167" i="13"/>
  <c r="K168" i="13"/>
  <c r="K169" i="13"/>
  <c r="K170" i="13"/>
  <c r="K171" i="13"/>
  <c r="K173" i="13"/>
  <c r="K174" i="13"/>
  <c r="K175" i="13"/>
  <c r="K176" i="13"/>
  <c r="K177" i="13"/>
  <c r="K178" i="13"/>
  <c r="K179" i="13"/>
  <c r="K180" i="13"/>
  <c r="K181" i="13"/>
  <c r="K182" i="13"/>
  <c r="K184" i="13"/>
  <c r="K185" i="13"/>
  <c r="K186" i="13"/>
  <c r="K187" i="13"/>
  <c r="K190" i="13"/>
  <c r="K192" i="13"/>
  <c r="K197" i="13"/>
  <c r="K198" i="13"/>
  <c r="K199" i="13"/>
  <c r="K200" i="13"/>
  <c r="K201" i="13"/>
  <c r="K202" i="13"/>
  <c r="K203" i="13"/>
  <c r="K204" i="13"/>
  <c r="K205" i="13"/>
  <c r="K206" i="13"/>
  <c r="K207" i="13"/>
  <c r="K208" i="13"/>
  <c r="K210" i="13"/>
  <c r="K211" i="13"/>
  <c r="K212" i="13"/>
  <c r="K214" i="13"/>
  <c r="K215" i="13"/>
  <c r="K216" i="13"/>
  <c r="K217" i="13"/>
  <c r="K218" i="13"/>
  <c r="K219" i="13"/>
  <c r="K220" i="13"/>
  <c r="K221" i="13"/>
  <c r="K222" i="13"/>
  <c r="K223" i="13"/>
  <c r="K224" i="13"/>
  <c r="K226" i="13"/>
  <c r="K227" i="13"/>
  <c r="K228" i="13"/>
  <c r="K229" i="13"/>
  <c r="K230" i="13"/>
  <c r="K231" i="13"/>
  <c r="K232" i="13"/>
  <c r="K233" i="13"/>
  <c r="K234" i="13"/>
  <c r="K235" i="13"/>
  <c r="K236" i="13"/>
  <c r="K237" i="13"/>
  <c r="K238" i="13"/>
  <c r="K240" i="13"/>
  <c r="K241" i="13"/>
  <c r="K242" i="13"/>
  <c r="K243" i="13"/>
  <c r="K244" i="13"/>
  <c r="K245" i="13"/>
  <c r="K247" i="13"/>
  <c r="K248" i="13"/>
  <c r="K249" i="13"/>
  <c r="K250" i="13"/>
  <c r="K251" i="13"/>
  <c r="K252" i="13"/>
  <c r="K253" i="13"/>
  <c r="K254" i="13"/>
  <c r="K255" i="13"/>
  <c r="K256" i="13"/>
  <c r="K258" i="13"/>
  <c r="K259" i="13"/>
  <c r="K260" i="13"/>
  <c r="K261" i="13"/>
  <c r="K262" i="13"/>
  <c r="K263" i="13"/>
  <c r="K264" i="13"/>
  <c r="K265" i="13"/>
  <c r="K266" i="13"/>
  <c r="K267" i="13"/>
  <c r="K268" i="13"/>
  <c r="K269" i="13"/>
  <c r="K270" i="13"/>
  <c r="K271" i="13"/>
  <c r="K272" i="13"/>
  <c r="K273" i="13"/>
  <c r="K274" i="13"/>
  <c r="K275" i="13"/>
  <c r="K276" i="13"/>
  <c r="K277" i="13"/>
  <c r="K278" i="13"/>
  <c r="K279" i="13"/>
  <c r="K280" i="13"/>
  <c r="K282" i="13"/>
  <c r="K283" i="13"/>
  <c r="K284" i="13"/>
  <c r="K288" i="13"/>
  <c r="K289" i="13"/>
  <c r="K290" i="13"/>
  <c r="K291" i="13"/>
  <c r="K292" i="13"/>
  <c r="K293" i="13"/>
  <c r="K294" i="13"/>
  <c r="K295" i="13"/>
  <c r="K296" i="13"/>
  <c r="K297" i="13"/>
  <c r="K299" i="13"/>
  <c r="K300" i="13"/>
  <c r="K301" i="13"/>
  <c r="K302" i="13"/>
  <c r="K303" i="13"/>
  <c r="K304" i="13"/>
  <c r="K305" i="13"/>
  <c r="K306" i="13"/>
  <c r="K309" i="13"/>
  <c r="K310" i="13"/>
  <c r="K311" i="13"/>
  <c r="K312" i="13"/>
  <c r="K313" i="13"/>
  <c r="K314" i="13"/>
  <c r="K316" i="13"/>
  <c r="K317" i="13"/>
  <c r="K318" i="13"/>
  <c r="K319" i="13"/>
  <c r="K322" i="13"/>
  <c r="K323" i="13"/>
  <c r="K324" i="13"/>
  <c r="K325" i="13"/>
  <c r="K326" i="13"/>
  <c r="K327" i="13"/>
  <c r="K329" i="13"/>
  <c r="K332" i="13"/>
  <c r="K333" i="13"/>
  <c r="K334" i="13"/>
  <c r="K336" i="13"/>
  <c r="K337" i="13"/>
  <c r="K338" i="13"/>
  <c r="K339" i="13"/>
  <c r="K340" i="13"/>
  <c r="K342" i="13"/>
  <c r="K343" i="13"/>
  <c r="K344" i="13"/>
  <c r="K345" i="13"/>
  <c r="K346" i="13"/>
  <c r="K347" i="13"/>
  <c r="K349" i="13"/>
  <c r="K350" i="13"/>
  <c r="K351" i="13"/>
  <c r="K352" i="13"/>
  <c r="K353" i="13"/>
  <c r="K354" i="13"/>
  <c r="K355" i="13"/>
  <c r="K356" i="13"/>
  <c r="K359" i="13"/>
  <c r="K360" i="13"/>
  <c r="K361" i="13"/>
  <c r="K362" i="13"/>
  <c r="K363" i="13"/>
  <c r="K364" i="13"/>
  <c r="K365" i="13"/>
  <c r="K366" i="13"/>
  <c r="K367" i="13"/>
  <c r="K369" i="13"/>
  <c r="K370" i="13"/>
  <c r="K371" i="13"/>
  <c r="K372" i="13"/>
  <c r="K373" i="13"/>
  <c r="K374" i="13"/>
  <c r="K375" i="13"/>
  <c r="K377" i="13"/>
  <c r="K379" i="13"/>
  <c r="K381" i="13"/>
  <c r="K383" i="13"/>
  <c r="K385" i="13"/>
  <c r="K386" i="13"/>
  <c r="K387" i="13"/>
  <c r="K389" i="13"/>
  <c r="K391" i="13"/>
  <c r="K392" i="13"/>
  <c r="K393" i="13"/>
  <c r="K394" i="13"/>
  <c r="K395" i="13"/>
  <c r="K396" i="13"/>
  <c r="K398" i="13"/>
  <c r="K399" i="13"/>
  <c r="K400" i="13"/>
  <c r="K401" i="13"/>
  <c r="K402" i="13"/>
  <c r="K404" i="13"/>
  <c r="K405" i="13"/>
  <c r="K406" i="13"/>
  <c r="K407" i="13"/>
  <c r="K408" i="13"/>
  <c r="K409" i="13"/>
  <c r="K410" i="13"/>
  <c r="K411" i="13"/>
  <c r="K412" i="13"/>
  <c r="K414" i="13"/>
  <c r="K415" i="13"/>
  <c r="K416" i="13"/>
  <c r="K417" i="13"/>
  <c r="K419" i="13"/>
  <c r="K420" i="13"/>
  <c r="K421" i="13"/>
  <c r="K422" i="13"/>
  <c r="K424" i="13"/>
  <c r="K425" i="13"/>
  <c r="K426" i="13"/>
  <c r="K427" i="13"/>
  <c r="K428" i="13"/>
  <c r="K429" i="13"/>
  <c r="K431" i="13"/>
  <c r="K433" i="13"/>
  <c r="K435" i="13"/>
  <c r="K436" i="13"/>
  <c r="K438" i="13"/>
  <c r="K440" i="13"/>
  <c r="K441" i="13"/>
  <c r="K442" i="13"/>
  <c r="K443" i="13"/>
  <c r="K444" i="13"/>
  <c r="K445" i="13"/>
  <c r="K446" i="13"/>
  <c r="K447" i="13"/>
  <c r="K448" i="13"/>
  <c r="K449" i="13"/>
  <c r="K450" i="13"/>
  <c r="K451" i="13"/>
  <c r="K452" i="13"/>
  <c r="K454" i="13"/>
  <c r="K456" i="13"/>
  <c r="K457" i="13"/>
  <c r="K458" i="13"/>
  <c r="K459" i="13"/>
  <c r="K460" i="13"/>
  <c r="K462" i="13"/>
  <c r="K463" i="13"/>
  <c r="K464" i="13"/>
  <c r="K465" i="13"/>
  <c r="K467" i="13"/>
  <c r="K468" i="13"/>
  <c r="K469" i="13"/>
  <c r="K470" i="13"/>
  <c r="K471" i="13"/>
  <c r="K475" i="13"/>
  <c r="K477" i="13"/>
  <c r="K478" i="13"/>
  <c r="K479" i="13"/>
  <c r="K480" i="13"/>
  <c r="K481" i="13"/>
  <c r="K482" i="13"/>
  <c r="K483" i="13"/>
  <c r="K484" i="13"/>
  <c r="K486" i="13"/>
  <c r="K487" i="13"/>
  <c r="K488" i="13"/>
  <c r="K489" i="13"/>
  <c r="K490" i="13"/>
  <c r="K491" i="13"/>
  <c r="K493" i="13"/>
  <c r="K494" i="13"/>
  <c r="K495" i="13"/>
  <c r="K497" i="13"/>
  <c r="K498" i="13"/>
  <c r="K499" i="13"/>
  <c r="K500" i="13"/>
  <c r="K501" i="13"/>
  <c r="K502" i="13"/>
  <c r="K505" i="13"/>
  <c r="K506" i="13"/>
  <c r="K507" i="13"/>
  <c r="K508" i="13"/>
  <c r="K509" i="13"/>
  <c r="K510" i="13"/>
  <c r="K511" i="13"/>
  <c r="K513" i="13"/>
  <c r="K514" i="13"/>
  <c r="K515" i="13"/>
  <c r="K516" i="13"/>
  <c r="K517" i="13"/>
  <c r="K518" i="13"/>
  <c r="K522" i="13"/>
  <c r="K523" i="13"/>
  <c r="K524" i="13"/>
  <c r="K525" i="13"/>
  <c r="K526" i="13"/>
  <c r="K527" i="13"/>
  <c r="K529" i="13"/>
  <c r="K530" i="13"/>
  <c r="K531" i="13"/>
  <c r="K532" i="13"/>
  <c r="K535" i="13"/>
  <c r="K536" i="13"/>
  <c r="K537" i="13"/>
  <c r="K538" i="13"/>
  <c r="K539" i="13"/>
  <c r="K540" i="13"/>
  <c r="K541" i="13"/>
  <c r="K542" i="13"/>
  <c r="K543" i="13"/>
  <c r="K545" i="13"/>
  <c r="K546" i="13"/>
  <c r="K548" i="13"/>
  <c r="K549" i="13"/>
  <c r="K550" i="13"/>
  <c r="K551" i="13"/>
  <c r="K552" i="13"/>
  <c r="K553" i="13"/>
  <c r="K554" i="13"/>
  <c r="K555" i="13"/>
  <c r="K556" i="13"/>
  <c r="K557" i="13"/>
  <c r="K558" i="13"/>
  <c r="K559" i="13"/>
  <c r="K561" i="13"/>
  <c r="K562" i="13"/>
  <c r="K563" i="13"/>
  <c r="K564" i="13"/>
  <c r="K566" i="13"/>
  <c r="K570" i="13"/>
  <c r="K571" i="13"/>
  <c r="K572" i="13"/>
  <c r="K573" i="13"/>
  <c r="K574" i="13"/>
  <c r="K575" i="13"/>
  <c r="K576" i="13"/>
  <c r="K578" i="13"/>
  <c r="K579" i="13"/>
  <c r="K580" i="13"/>
  <c r="K582" i="13"/>
  <c r="K583" i="13"/>
  <c r="K584" i="13"/>
  <c r="K587" i="13"/>
  <c r="K588" i="13"/>
  <c r="K589" i="13"/>
  <c r="K590" i="13"/>
  <c r="K592" i="13"/>
  <c r="K593" i="13"/>
  <c r="K594" i="13"/>
  <c r="K596" i="13"/>
  <c r="K597" i="13"/>
  <c r="K598" i="13"/>
  <c r="K600" i="13"/>
  <c r="K601" i="13"/>
  <c r="K602" i="13"/>
  <c r="K604" i="13"/>
  <c r="K605" i="13"/>
  <c r="K606" i="13"/>
  <c r="K609" i="13"/>
  <c r="K610" i="13"/>
  <c r="K611" i="13"/>
  <c r="K612" i="13"/>
  <c r="K616" i="13"/>
  <c r="K617" i="13"/>
  <c r="K618" i="13"/>
  <c r="K619" i="13"/>
  <c r="K621" i="13"/>
  <c r="K622" i="13"/>
  <c r="K623" i="13"/>
  <c r="K624" i="13"/>
  <c r="K625" i="13"/>
  <c r="K627" i="13"/>
  <c r="K628" i="13"/>
  <c r="K629" i="13"/>
  <c r="K630" i="13"/>
  <c r="K631" i="13"/>
  <c r="K634" i="13"/>
  <c r="K635" i="13"/>
  <c r="K636" i="13"/>
  <c r="K637" i="13"/>
  <c r="K638" i="13"/>
  <c r="K639" i="13"/>
  <c r="K640" i="13"/>
  <c r="K641" i="13"/>
  <c r="K642" i="13"/>
  <c r="K643" i="13"/>
  <c r="K644" i="13"/>
  <c r="K645" i="13"/>
  <c r="K646" i="13"/>
  <c r="K647" i="13"/>
  <c r="K648" i="13"/>
  <c r="K649" i="13"/>
  <c r="K651" i="13"/>
  <c r="K653" i="13"/>
  <c r="K654" i="13"/>
  <c r="K655" i="13"/>
  <c r="K656" i="13"/>
  <c r="K657" i="13"/>
  <c r="K659" i="13"/>
  <c r="K660" i="13"/>
  <c r="K661" i="13"/>
  <c r="K663" i="13"/>
  <c r="K664" i="13"/>
  <c r="K665" i="13"/>
  <c r="K666" i="13"/>
  <c r="K667" i="13"/>
  <c r="K668" i="13"/>
  <c r="K669" i="13"/>
  <c r="K670" i="13"/>
  <c r="K671" i="13"/>
  <c r="K672" i="13"/>
  <c r="K673" i="13"/>
  <c r="K675" i="13"/>
  <c r="K676" i="13"/>
  <c r="K677" i="13"/>
  <c r="K678" i="13"/>
  <c r="K679" i="13"/>
  <c r="K680" i="13"/>
  <c r="K682" i="13"/>
  <c r="K683" i="13"/>
  <c r="K684" i="13"/>
  <c r="K687" i="13"/>
  <c r="K688" i="13"/>
  <c r="K689" i="13"/>
  <c r="K690" i="13"/>
  <c r="K691" i="13"/>
  <c r="K692" i="13"/>
  <c r="K694" i="13"/>
  <c r="K695" i="13"/>
  <c r="K696" i="13"/>
  <c r="K698" i="13"/>
  <c r="K699" i="13"/>
  <c r="K700" i="13"/>
  <c r="K704" i="13"/>
  <c r="K705" i="13"/>
  <c r="K706" i="13"/>
  <c r="K707" i="13"/>
  <c r="K708" i="13"/>
  <c r="K710" i="13"/>
  <c r="K712" i="13"/>
  <c r="K713" i="13"/>
  <c r="K714" i="13"/>
  <c r="K715" i="13"/>
  <c r="K716" i="13"/>
  <c r="K717" i="13"/>
  <c r="K719" i="13"/>
  <c r="K720" i="13"/>
  <c r="K721" i="13"/>
  <c r="K722" i="13"/>
  <c r="K723" i="13"/>
  <c r="K727" i="13"/>
  <c r="K728" i="13"/>
  <c r="K729" i="13"/>
  <c r="K730" i="13"/>
  <c r="K731" i="13"/>
  <c r="K733" i="13"/>
  <c r="K734" i="13"/>
  <c r="K735" i="13"/>
  <c r="K736" i="13"/>
  <c r="K737" i="13"/>
  <c r="K738" i="13"/>
  <c r="K739" i="13"/>
  <c r="K741" i="13"/>
  <c r="K742" i="13"/>
  <c r="K744" i="13"/>
  <c r="K745" i="13"/>
  <c r="K746" i="13"/>
  <c r="K747" i="13"/>
  <c r="K748" i="13"/>
  <c r="K749" i="13"/>
  <c r="K750" i="13"/>
  <c r="K751" i="13"/>
  <c r="K752" i="13"/>
  <c r="K754" i="13"/>
  <c r="K755" i="13"/>
  <c r="K756" i="13"/>
  <c r="K757" i="13"/>
  <c r="K758" i="13"/>
  <c r="K759" i="13"/>
  <c r="K762" i="13"/>
  <c r="K763" i="13"/>
  <c r="K764" i="13"/>
  <c r="K765" i="13"/>
  <c r="K767" i="13"/>
  <c r="K769" i="13"/>
  <c r="K770" i="13"/>
  <c r="K771" i="13"/>
  <c r="K772" i="13"/>
  <c r="K773" i="13"/>
  <c r="K774" i="13"/>
  <c r="K775" i="13"/>
  <c r="K776" i="13"/>
  <c r="K777" i="13"/>
  <c r="K778" i="13"/>
  <c r="K779" i="13"/>
  <c r="K780" i="13"/>
  <c r="K781" i="13"/>
  <c r="K782" i="13"/>
  <c r="K783" i="13"/>
  <c r="K784" i="13"/>
  <c r="K786" i="13"/>
  <c r="K788" i="13"/>
  <c r="K789" i="13"/>
  <c r="K790" i="13"/>
  <c r="K791" i="13"/>
  <c r="K792" i="13"/>
  <c r="K794" i="13"/>
  <c r="K795" i="13"/>
  <c r="K796" i="13"/>
  <c r="K798" i="13"/>
  <c r="K799" i="13"/>
  <c r="K800" i="13"/>
  <c r="K801" i="13"/>
  <c r="K802" i="13"/>
  <c r="K803" i="13"/>
  <c r="K804" i="13"/>
  <c r="K805" i="13"/>
  <c r="K806" i="13"/>
  <c r="K807" i="13"/>
  <c r="K808" i="13"/>
  <c r="K810" i="13"/>
  <c r="K811" i="13"/>
  <c r="K812" i="13"/>
  <c r="K813" i="13"/>
  <c r="K814" i="13"/>
  <c r="K815" i="13"/>
  <c r="K817" i="13"/>
  <c r="K818" i="13"/>
  <c r="K819" i="13"/>
  <c r="K822" i="13"/>
  <c r="K823" i="13"/>
  <c r="K824" i="13"/>
  <c r="K825" i="13"/>
  <c r="K826" i="13"/>
  <c r="K827" i="13"/>
  <c r="K829" i="13"/>
  <c r="K830" i="13"/>
  <c r="K831" i="13"/>
  <c r="K833" i="13"/>
  <c r="K834" i="13"/>
  <c r="K835" i="13"/>
  <c r="K9" i="13"/>
  <c r="I10" i="13"/>
  <c r="I11" i="13"/>
  <c r="I14" i="13"/>
  <c r="I15" i="13"/>
  <c r="I16" i="13"/>
  <c r="I17" i="13"/>
  <c r="I18" i="13"/>
  <c r="I22" i="13"/>
  <c r="I23" i="13"/>
  <c r="I24" i="13"/>
  <c r="I25" i="13"/>
  <c r="I26" i="13"/>
  <c r="I29" i="13"/>
  <c r="I30" i="13"/>
  <c r="I31" i="13"/>
  <c r="I34" i="13"/>
  <c r="I35" i="13"/>
  <c r="I36" i="13"/>
  <c r="I39" i="13"/>
  <c r="I42" i="13"/>
  <c r="I43" i="13"/>
  <c r="I44" i="13"/>
  <c r="I47" i="13"/>
  <c r="I48" i="13"/>
  <c r="I49" i="13"/>
  <c r="I52" i="13"/>
  <c r="I53" i="13"/>
  <c r="I54" i="13"/>
  <c r="I55" i="13"/>
  <c r="I57" i="13"/>
  <c r="I60" i="13"/>
  <c r="I61" i="13"/>
  <c r="I62" i="13"/>
  <c r="I63" i="13"/>
  <c r="I64" i="13"/>
  <c r="I67" i="13"/>
  <c r="I69" i="13"/>
  <c r="I72" i="13"/>
  <c r="I73" i="13"/>
  <c r="I74" i="13"/>
  <c r="I75" i="13"/>
  <c r="I76" i="13"/>
  <c r="I77" i="13"/>
  <c r="I79" i="13"/>
  <c r="I80" i="13"/>
  <c r="I81" i="13"/>
  <c r="I82" i="13"/>
  <c r="I83" i="13"/>
  <c r="I84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2" i="13"/>
  <c r="I153" i="13"/>
  <c r="I154" i="13"/>
  <c r="I155" i="13"/>
  <c r="I156" i="13"/>
  <c r="I157" i="13"/>
  <c r="I158" i="13"/>
  <c r="I159" i="13"/>
  <c r="I160" i="13"/>
  <c r="I161" i="13"/>
  <c r="I162" i="13"/>
  <c r="I166" i="13"/>
  <c r="I167" i="13"/>
  <c r="I168" i="13"/>
  <c r="I169" i="13"/>
  <c r="I170" i="13"/>
  <c r="I171" i="13"/>
  <c r="I173" i="13"/>
  <c r="I174" i="13"/>
  <c r="I175" i="13"/>
  <c r="I176" i="13"/>
  <c r="I177" i="13"/>
  <c r="I178" i="13"/>
  <c r="I179" i="13"/>
  <c r="I180" i="13"/>
  <c r="I181" i="13"/>
  <c r="I182" i="13"/>
  <c r="I184" i="13"/>
  <c r="I185" i="13"/>
  <c r="I186" i="13"/>
  <c r="I187" i="13"/>
  <c r="I190" i="13"/>
  <c r="I197" i="13"/>
  <c r="I198" i="13"/>
  <c r="I199" i="13"/>
  <c r="I200" i="13"/>
  <c r="I201" i="13"/>
  <c r="I202" i="13"/>
  <c r="I203" i="13"/>
  <c r="I204" i="13"/>
  <c r="I205" i="13"/>
  <c r="I206" i="13"/>
  <c r="I207" i="13"/>
  <c r="I208" i="13"/>
  <c r="I210" i="13"/>
  <c r="I211" i="13"/>
  <c r="I212" i="13"/>
  <c r="I214" i="13"/>
  <c r="I215" i="13"/>
  <c r="I216" i="13"/>
  <c r="I217" i="13"/>
  <c r="I218" i="13"/>
  <c r="I219" i="13"/>
  <c r="I220" i="13"/>
  <c r="I221" i="13"/>
  <c r="I222" i="13"/>
  <c r="I223" i="13"/>
  <c r="I224" i="13"/>
  <c r="I226" i="13"/>
  <c r="I227" i="13"/>
  <c r="I228" i="13"/>
  <c r="I229" i="13"/>
  <c r="I230" i="13"/>
  <c r="I231" i="13"/>
  <c r="I232" i="13"/>
  <c r="I233" i="13"/>
  <c r="I234" i="13"/>
  <c r="I235" i="13"/>
  <c r="I236" i="13"/>
  <c r="I237" i="13"/>
  <c r="I238" i="13"/>
  <c r="I240" i="13"/>
  <c r="I241" i="13"/>
  <c r="I242" i="13"/>
  <c r="I243" i="13"/>
  <c r="I244" i="13"/>
  <c r="I245" i="13"/>
  <c r="I247" i="13"/>
  <c r="I248" i="13"/>
  <c r="I249" i="13"/>
  <c r="I250" i="13"/>
  <c r="I251" i="13"/>
  <c r="I252" i="13"/>
  <c r="I253" i="13"/>
  <c r="I254" i="13"/>
  <c r="I255" i="13"/>
  <c r="I256" i="13"/>
  <c r="I258" i="13"/>
  <c r="I259" i="13"/>
  <c r="I260" i="13"/>
  <c r="I261" i="13"/>
  <c r="I262" i="13"/>
  <c r="I263" i="13"/>
  <c r="I264" i="13"/>
  <c r="I265" i="13"/>
  <c r="I266" i="13"/>
  <c r="I267" i="13"/>
  <c r="I268" i="13"/>
  <c r="I269" i="13"/>
  <c r="I270" i="13"/>
  <c r="I271" i="13"/>
  <c r="I272" i="13"/>
  <c r="I273" i="13"/>
  <c r="I274" i="13"/>
  <c r="I275" i="13"/>
  <c r="I276" i="13"/>
  <c r="I277" i="13"/>
  <c r="I278" i="13"/>
  <c r="I279" i="13"/>
  <c r="I280" i="13"/>
  <c r="I282" i="13"/>
  <c r="I283" i="13"/>
  <c r="I284" i="13"/>
  <c r="I288" i="13"/>
  <c r="I289" i="13"/>
  <c r="I290" i="13"/>
  <c r="I291" i="13"/>
  <c r="I292" i="13"/>
  <c r="I293" i="13"/>
  <c r="I294" i="13"/>
  <c r="I295" i="13"/>
  <c r="I296" i="13"/>
  <c r="I297" i="13"/>
  <c r="I299" i="13"/>
  <c r="I300" i="13"/>
  <c r="I301" i="13"/>
  <c r="I302" i="13"/>
  <c r="I303" i="13"/>
  <c r="I304" i="13"/>
  <c r="I305" i="13"/>
  <c r="I306" i="13"/>
  <c r="I309" i="13"/>
  <c r="I310" i="13"/>
  <c r="I311" i="13"/>
  <c r="I312" i="13"/>
  <c r="I313" i="13"/>
  <c r="I314" i="13"/>
  <c r="I316" i="13"/>
  <c r="I317" i="13"/>
  <c r="I318" i="13"/>
  <c r="I319" i="13"/>
  <c r="I322" i="13"/>
  <c r="I323" i="13"/>
  <c r="I324" i="13"/>
  <c r="I325" i="13"/>
  <c r="I326" i="13"/>
  <c r="I327" i="13"/>
  <c r="I329" i="13"/>
  <c r="I332" i="13"/>
  <c r="I333" i="13"/>
  <c r="I334" i="13"/>
  <c r="I336" i="13"/>
  <c r="I337" i="13"/>
  <c r="I338" i="13"/>
  <c r="I339" i="13"/>
  <c r="I340" i="13"/>
  <c r="I342" i="13"/>
  <c r="I343" i="13"/>
  <c r="I344" i="13"/>
  <c r="I345" i="13"/>
  <c r="I346" i="13"/>
  <c r="I347" i="13"/>
  <c r="I349" i="13"/>
  <c r="I350" i="13"/>
  <c r="I351" i="13"/>
  <c r="I352" i="13"/>
  <c r="I353" i="13"/>
  <c r="I354" i="13"/>
  <c r="I355" i="13"/>
  <c r="I356" i="13"/>
  <c r="I359" i="13"/>
  <c r="I360" i="13"/>
  <c r="I361" i="13"/>
  <c r="I362" i="13"/>
  <c r="I363" i="13"/>
  <c r="I364" i="13"/>
  <c r="I365" i="13"/>
  <c r="I366" i="13"/>
  <c r="I367" i="13"/>
  <c r="I369" i="13"/>
  <c r="I370" i="13"/>
  <c r="I371" i="13"/>
  <c r="I372" i="13"/>
  <c r="I373" i="13"/>
  <c r="I374" i="13"/>
  <c r="I375" i="13"/>
  <c r="I377" i="13"/>
  <c r="I379" i="13"/>
  <c r="I381" i="13"/>
  <c r="I385" i="13"/>
  <c r="I386" i="13"/>
  <c r="I387" i="13"/>
  <c r="I391" i="13"/>
  <c r="I392" i="13"/>
  <c r="I393" i="13"/>
  <c r="I394" i="13"/>
  <c r="I395" i="13"/>
  <c r="I396" i="13"/>
  <c r="I398" i="13"/>
  <c r="I399" i="13"/>
  <c r="I400" i="13"/>
  <c r="I401" i="13"/>
  <c r="I402" i="13"/>
  <c r="I404" i="13"/>
  <c r="I405" i="13"/>
  <c r="I406" i="13"/>
  <c r="I407" i="13"/>
  <c r="I408" i="13"/>
  <c r="I409" i="13"/>
  <c r="I410" i="13"/>
  <c r="I411" i="13"/>
  <c r="I412" i="13"/>
  <c r="I414" i="13"/>
  <c r="I415" i="13"/>
  <c r="I416" i="13"/>
  <c r="I417" i="13"/>
  <c r="I419" i="13"/>
  <c r="I420" i="13"/>
  <c r="I421" i="13"/>
  <c r="I422" i="13"/>
  <c r="I424" i="13"/>
  <c r="I425" i="13"/>
  <c r="I426" i="13"/>
  <c r="I427" i="13"/>
  <c r="I428" i="13"/>
  <c r="I429" i="13"/>
  <c r="I431" i="13"/>
  <c r="I433" i="13"/>
  <c r="I436" i="13"/>
  <c r="I438" i="13"/>
  <c r="I441" i="13"/>
  <c r="I442" i="13"/>
  <c r="I443" i="13"/>
  <c r="I444" i="13"/>
  <c r="I445" i="13"/>
  <c r="I446" i="13"/>
  <c r="I447" i="13"/>
  <c r="I448" i="13"/>
  <c r="I449" i="13"/>
  <c r="I450" i="13"/>
  <c r="I451" i="13"/>
  <c r="I452" i="13"/>
  <c r="I454" i="13"/>
  <c r="I456" i="13"/>
  <c r="I457" i="13"/>
  <c r="I458" i="13"/>
  <c r="I459" i="13"/>
  <c r="I460" i="13"/>
  <c r="I462" i="13"/>
  <c r="I463" i="13"/>
  <c r="I464" i="13"/>
  <c r="I465" i="13"/>
  <c r="I467" i="13"/>
  <c r="I468" i="13"/>
  <c r="I469" i="13"/>
  <c r="I470" i="13"/>
  <c r="I471" i="13"/>
  <c r="I477" i="13"/>
  <c r="I478" i="13"/>
  <c r="I479" i="13"/>
  <c r="I480" i="13"/>
  <c r="I481" i="13"/>
  <c r="I482" i="13"/>
  <c r="I483" i="13"/>
  <c r="I484" i="13"/>
  <c r="I486" i="13"/>
  <c r="I487" i="13"/>
  <c r="I488" i="13"/>
  <c r="I489" i="13"/>
  <c r="I490" i="13"/>
  <c r="I491" i="13"/>
  <c r="I493" i="13"/>
  <c r="I494" i="13"/>
  <c r="I495" i="13"/>
  <c r="I497" i="13"/>
  <c r="I498" i="13"/>
  <c r="I499" i="13"/>
  <c r="I500" i="13"/>
  <c r="I501" i="13"/>
  <c r="I502" i="13"/>
  <c r="I505" i="13"/>
  <c r="I506" i="13"/>
  <c r="I507" i="13"/>
  <c r="I508" i="13"/>
  <c r="I509" i="13"/>
  <c r="I510" i="13"/>
  <c r="I511" i="13"/>
  <c r="I513" i="13"/>
  <c r="I514" i="13"/>
  <c r="I515" i="13"/>
  <c r="I516" i="13"/>
  <c r="I517" i="13"/>
  <c r="I518" i="13"/>
  <c r="I523" i="13"/>
  <c r="I524" i="13"/>
  <c r="I525" i="13"/>
  <c r="I526" i="13"/>
  <c r="I527" i="13"/>
  <c r="I529" i="13"/>
  <c r="I530" i="13"/>
  <c r="I531" i="13"/>
  <c r="I532" i="13"/>
  <c r="I536" i="13"/>
  <c r="I537" i="13"/>
  <c r="I538" i="13"/>
  <c r="I539" i="13"/>
  <c r="I540" i="13"/>
  <c r="I541" i="13"/>
  <c r="I542" i="13"/>
  <c r="I543" i="13"/>
  <c r="I545" i="13"/>
  <c r="I546" i="13"/>
  <c r="I549" i="13"/>
  <c r="I550" i="13"/>
  <c r="I551" i="13"/>
  <c r="I552" i="13"/>
  <c r="I553" i="13"/>
  <c r="I554" i="13"/>
  <c r="I555" i="13"/>
  <c r="I556" i="13"/>
  <c r="I557" i="13"/>
  <c r="I558" i="13"/>
  <c r="I559" i="13"/>
  <c r="I561" i="13"/>
  <c r="I562" i="13"/>
  <c r="I563" i="13"/>
  <c r="I564" i="13"/>
  <c r="I571" i="13"/>
  <c r="I572" i="13"/>
  <c r="I573" i="13"/>
  <c r="I574" i="13"/>
  <c r="I575" i="13"/>
  <c r="I576" i="13"/>
  <c r="I578" i="13"/>
  <c r="I579" i="13"/>
  <c r="I580" i="13"/>
  <c r="I582" i="13"/>
  <c r="I583" i="13"/>
  <c r="I584" i="13"/>
  <c r="I587" i="13"/>
  <c r="I588" i="13"/>
  <c r="I589" i="13"/>
  <c r="I590" i="13"/>
  <c r="I592" i="13"/>
  <c r="I593" i="13"/>
  <c r="I594" i="13"/>
  <c r="I596" i="13"/>
  <c r="I597" i="13"/>
  <c r="I598" i="13"/>
  <c r="I600" i="13"/>
  <c r="I601" i="13"/>
  <c r="I602" i="13"/>
  <c r="I604" i="13"/>
  <c r="I605" i="13"/>
  <c r="I606" i="13"/>
  <c r="I609" i="13"/>
  <c r="I610" i="13"/>
  <c r="I611" i="13"/>
  <c r="I612" i="13"/>
  <c r="I616" i="13"/>
  <c r="I617" i="13"/>
  <c r="I618" i="13"/>
  <c r="I619" i="13"/>
  <c r="I621" i="13"/>
  <c r="I622" i="13"/>
  <c r="I623" i="13"/>
  <c r="I624" i="13"/>
  <c r="I625" i="13"/>
  <c r="I627" i="13"/>
  <c r="I628" i="13"/>
  <c r="I629" i="13"/>
  <c r="I630" i="13"/>
  <c r="I631" i="13"/>
  <c r="I634" i="13"/>
  <c r="I635" i="13"/>
  <c r="I636" i="13"/>
  <c r="I637" i="13"/>
  <c r="I638" i="13"/>
  <c r="I639" i="13"/>
  <c r="I640" i="13"/>
  <c r="I641" i="13"/>
  <c r="I642" i="13"/>
  <c r="I643" i="13"/>
  <c r="I644" i="13"/>
  <c r="I645" i="13"/>
  <c r="I646" i="13"/>
  <c r="I647" i="13"/>
  <c r="I648" i="13"/>
  <c r="I649" i="13"/>
  <c r="I651" i="13"/>
  <c r="I653" i="13"/>
  <c r="I654" i="13"/>
  <c r="I655" i="13"/>
  <c r="I656" i="13"/>
  <c r="I657" i="13"/>
  <c r="I659" i="13"/>
  <c r="I660" i="13"/>
  <c r="I661" i="13"/>
  <c r="I663" i="13"/>
  <c r="I664" i="13"/>
  <c r="I665" i="13"/>
  <c r="I666" i="13"/>
  <c r="I667" i="13"/>
  <c r="I668" i="13"/>
  <c r="I669" i="13"/>
  <c r="I670" i="13"/>
  <c r="I671" i="13"/>
  <c r="I672" i="13"/>
  <c r="I673" i="13"/>
  <c r="I675" i="13"/>
  <c r="I676" i="13"/>
  <c r="I677" i="13"/>
  <c r="I678" i="13"/>
  <c r="I679" i="13"/>
  <c r="I680" i="13"/>
  <c r="I682" i="13"/>
  <c r="I683" i="13"/>
  <c r="I684" i="13"/>
  <c r="I687" i="13"/>
  <c r="I688" i="13"/>
  <c r="I689" i="13"/>
  <c r="I690" i="13"/>
  <c r="I691" i="13"/>
  <c r="I692" i="13"/>
  <c r="I694" i="13"/>
  <c r="I695" i="13"/>
  <c r="I696" i="13"/>
  <c r="I698" i="13"/>
  <c r="I699" i="13"/>
  <c r="I700" i="13"/>
  <c r="I704" i="13"/>
  <c r="I705" i="13"/>
  <c r="I706" i="13"/>
  <c r="I707" i="13"/>
  <c r="I708" i="13"/>
  <c r="I710" i="13"/>
  <c r="I712" i="13"/>
  <c r="I713" i="13"/>
  <c r="I714" i="13"/>
  <c r="I715" i="13"/>
  <c r="I716" i="13"/>
  <c r="I717" i="13"/>
  <c r="I719" i="13"/>
  <c r="I720" i="13"/>
  <c r="I721" i="13"/>
  <c r="I722" i="13"/>
  <c r="I723" i="13"/>
  <c r="I727" i="13"/>
  <c r="I728" i="13"/>
  <c r="I729" i="13"/>
  <c r="I730" i="13"/>
  <c r="I731" i="13"/>
  <c r="I733" i="13"/>
  <c r="I734" i="13"/>
  <c r="I735" i="13"/>
  <c r="I736" i="13"/>
  <c r="I737" i="13"/>
  <c r="I738" i="13"/>
  <c r="I739" i="13"/>
  <c r="I741" i="13"/>
  <c r="I742" i="13"/>
  <c r="I744" i="13"/>
  <c r="I745" i="13"/>
  <c r="I746" i="13"/>
  <c r="I747" i="13"/>
  <c r="I748" i="13"/>
  <c r="I749" i="13"/>
  <c r="I750" i="13"/>
  <c r="I751" i="13"/>
  <c r="I752" i="13"/>
  <c r="I754" i="13"/>
  <c r="I755" i="13"/>
  <c r="I756" i="13"/>
  <c r="I757" i="13"/>
  <c r="I758" i="13"/>
  <c r="I759" i="13"/>
  <c r="I762" i="13"/>
  <c r="I763" i="13"/>
  <c r="I764" i="13"/>
  <c r="I765" i="13"/>
  <c r="I767" i="13"/>
  <c r="I769" i="13"/>
  <c r="I770" i="13"/>
  <c r="I771" i="13"/>
  <c r="I772" i="13"/>
  <c r="I773" i="13"/>
  <c r="I774" i="13"/>
  <c r="I775" i="13"/>
  <c r="I776" i="13"/>
  <c r="I777" i="13"/>
  <c r="I778" i="13"/>
  <c r="I779" i="13"/>
  <c r="I780" i="13"/>
  <c r="I781" i="13"/>
  <c r="I782" i="13"/>
  <c r="I783" i="13"/>
  <c r="I784" i="13"/>
  <c r="I786" i="13"/>
  <c r="I788" i="13"/>
  <c r="I789" i="13"/>
  <c r="I790" i="13"/>
  <c r="I791" i="13"/>
  <c r="I792" i="13"/>
  <c r="I794" i="13"/>
  <c r="I795" i="13"/>
  <c r="I796" i="13"/>
  <c r="I798" i="13"/>
  <c r="I799" i="13"/>
  <c r="I800" i="13"/>
  <c r="I801" i="13"/>
  <c r="I802" i="13"/>
  <c r="I803" i="13"/>
  <c r="I804" i="13"/>
  <c r="I805" i="13"/>
  <c r="I806" i="13"/>
  <c r="I807" i="13"/>
  <c r="I808" i="13"/>
  <c r="I810" i="13"/>
  <c r="I811" i="13"/>
  <c r="I812" i="13"/>
  <c r="I813" i="13"/>
  <c r="I814" i="13"/>
  <c r="I815" i="13"/>
  <c r="I817" i="13"/>
  <c r="I818" i="13"/>
  <c r="I819" i="13"/>
  <c r="I822" i="13"/>
  <c r="I823" i="13"/>
  <c r="I824" i="13"/>
  <c r="I825" i="13"/>
  <c r="I826" i="13"/>
  <c r="I827" i="13"/>
  <c r="I829" i="13"/>
  <c r="I830" i="13"/>
  <c r="I831" i="13"/>
  <c r="I833" i="13"/>
  <c r="I834" i="13"/>
  <c r="I835" i="13"/>
  <c r="I9" i="13"/>
  <c r="S848" i="13"/>
  <c r="H848" i="13"/>
  <c r="H847" i="13"/>
  <c r="S836" i="13"/>
  <c r="V835" i="13"/>
  <c r="J835" i="13"/>
  <c r="U835" i="13" s="1"/>
  <c r="V834" i="13"/>
  <c r="J834" i="13"/>
  <c r="U834" i="13" s="1"/>
  <c r="S832" i="13"/>
  <c r="V832" i="13" s="1"/>
  <c r="V831" i="13"/>
  <c r="J831" i="13"/>
  <c r="V830" i="13"/>
  <c r="J830" i="13"/>
  <c r="S828" i="13"/>
  <c r="V827" i="13"/>
  <c r="J827" i="13"/>
  <c r="U827" i="13" s="1"/>
  <c r="V826" i="13"/>
  <c r="J826" i="13"/>
  <c r="U826" i="13" s="1"/>
  <c r="V825" i="13"/>
  <c r="J825" i="13"/>
  <c r="U825" i="13" s="1"/>
  <c r="V824" i="13"/>
  <c r="J824" i="13"/>
  <c r="U824" i="13" s="1"/>
  <c r="U823" i="13"/>
  <c r="T823" i="13"/>
  <c r="V819" i="13"/>
  <c r="J819" i="13"/>
  <c r="V818" i="13"/>
  <c r="J818" i="13"/>
  <c r="V817" i="13"/>
  <c r="J817" i="13"/>
  <c r="S816" i="13"/>
  <c r="V816" i="13" s="1"/>
  <c r="V815" i="13"/>
  <c r="V814" i="13"/>
  <c r="J814" i="13"/>
  <c r="U814" i="13" s="1"/>
  <c r="V813" i="13"/>
  <c r="J813" i="13"/>
  <c r="V812" i="13"/>
  <c r="J812" i="13"/>
  <c r="V811" i="13"/>
  <c r="J811" i="13"/>
  <c r="U810" i="13"/>
  <c r="T810" i="13"/>
  <c r="S809" i="13"/>
  <c r="V808" i="13"/>
  <c r="J808" i="13"/>
  <c r="U808" i="13" s="1"/>
  <c r="V807" i="13"/>
  <c r="V806" i="13"/>
  <c r="J806" i="13"/>
  <c r="V805" i="13"/>
  <c r="J805" i="13"/>
  <c r="U805" i="13" s="1"/>
  <c r="V804" i="13"/>
  <c r="J804" i="13"/>
  <c r="T804" i="13" s="1"/>
  <c r="V803" i="13"/>
  <c r="J803" i="13"/>
  <c r="V802" i="13"/>
  <c r="J802" i="13"/>
  <c r="T802" i="13" s="1"/>
  <c r="U801" i="13"/>
  <c r="T801" i="13"/>
  <c r="V800" i="13"/>
  <c r="J800" i="13"/>
  <c r="U800" i="13" s="1"/>
  <c r="V799" i="13"/>
  <c r="J799" i="13"/>
  <c r="U799" i="13" s="1"/>
  <c r="V798" i="13"/>
  <c r="J798" i="13"/>
  <c r="U798" i="13" s="1"/>
  <c r="S797" i="13"/>
  <c r="V796" i="13"/>
  <c r="J796" i="13"/>
  <c r="U796" i="13" s="1"/>
  <c r="V795" i="13"/>
  <c r="J794" i="13"/>
  <c r="T794" i="13" s="1"/>
  <c r="S793" i="13"/>
  <c r="V792" i="13"/>
  <c r="J792" i="13"/>
  <c r="V791" i="13"/>
  <c r="J791" i="13"/>
  <c r="U791" i="13" s="1"/>
  <c r="J790" i="13"/>
  <c r="T790" i="13" s="1"/>
  <c r="V789" i="13"/>
  <c r="J789" i="13"/>
  <c r="U789" i="13" s="1"/>
  <c r="J788" i="13"/>
  <c r="T788" i="13" s="1"/>
  <c r="V786" i="13"/>
  <c r="J786" i="13"/>
  <c r="U786" i="13" s="1"/>
  <c r="S785" i="13"/>
  <c r="V784" i="13"/>
  <c r="V783" i="13"/>
  <c r="J783" i="13"/>
  <c r="U783" i="13" s="1"/>
  <c r="U782" i="13"/>
  <c r="T782" i="13"/>
  <c r="R782" i="13"/>
  <c r="V781" i="13"/>
  <c r="J781" i="13"/>
  <c r="U781" i="13" s="1"/>
  <c r="V780" i="13"/>
  <c r="V779" i="13"/>
  <c r="V778" i="13"/>
  <c r="J778" i="13"/>
  <c r="V777" i="13"/>
  <c r="J777" i="13"/>
  <c r="U777" i="13" s="1"/>
  <c r="V776" i="13"/>
  <c r="J776" i="13"/>
  <c r="V775" i="13"/>
  <c r="J775" i="13"/>
  <c r="U775" i="13" s="1"/>
  <c r="V774" i="13"/>
  <c r="J774" i="13"/>
  <c r="U774" i="13" s="1"/>
  <c r="V773" i="13"/>
  <c r="J773" i="13"/>
  <c r="U773" i="13" s="1"/>
  <c r="V772" i="13"/>
  <c r="J772" i="13"/>
  <c r="V771" i="13"/>
  <c r="J771" i="13"/>
  <c r="U771" i="13" s="1"/>
  <c r="W770" i="13"/>
  <c r="U770" i="13"/>
  <c r="T770" i="13"/>
  <c r="V767" i="13"/>
  <c r="S766" i="13"/>
  <c r="V765" i="13"/>
  <c r="J765" i="13"/>
  <c r="T765" i="13" s="1"/>
  <c r="V764" i="13"/>
  <c r="J764" i="13"/>
  <c r="V763" i="13"/>
  <c r="J763" i="13"/>
  <c r="U762" i="13"/>
  <c r="T762" i="13"/>
  <c r="S760" i="13"/>
  <c r="V759" i="13"/>
  <c r="J759" i="13"/>
  <c r="V758" i="13"/>
  <c r="J758" i="13"/>
  <c r="V757" i="13"/>
  <c r="J757" i="13"/>
  <c r="U757" i="13" s="1"/>
  <c r="V756" i="13"/>
  <c r="J756" i="13"/>
  <c r="U756" i="13" s="1"/>
  <c r="V755" i="13"/>
  <c r="J755" i="13"/>
  <c r="U755" i="13" s="1"/>
  <c r="U754" i="13"/>
  <c r="T754" i="13"/>
  <c r="S753" i="13"/>
  <c r="V752" i="13"/>
  <c r="V751" i="13"/>
  <c r="V750" i="13"/>
  <c r="J750" i="13"/>
  <c r="U750" i="13" s="1"/>
  <c r="V749" i="13"/>
  <c r="J749" i="13"/>
  <c r="V748" i="13"/>
  <c r="J748" i="13"/>
  <c r="U748" i="13" s="1"/>
  <c r="V747" i="13"/>
  <c r="J747" i="13"/>
  <c r="U746" i="13"/>
  <c r="T746" i="13"/>
  <c r="V745" i="13"/>
  <c r="J745" i="13"/>
  <c r="U744" i="13"/>
  <c r="T744" i="13"/>
  <c r="R744" i="13"/>
  <c r="V742" i="13"/>
  <c r="V741" i="13"/>
  <c r="J741" i="13"/>
  <c r="U741" i="13" s="1"/>
  <c r="S740" i="13"/>
  <c r="V739" i="13"/>
  <c r="J739" i="13"/>
  <c r="T739" i="13" s="1"/>
  <c r="V738" i="13"/>
  <c r="J738" i="13"/>
  <c r="U738" i="13" s="1"/>
  <c r="V737" i="13"/>
  <c r="J737" i="13"/>
  <c r="U737" i="13" s="1"/>
  <c r="U736" i="13"/>
  <c r="T736" i="13"/>
  <c r="V735" i="13"/>
  <c r="J735" i="13"/>
  <c r="V734" i="13"/>
  <c r="J734" i="13"/>
  <c r="U734" i="13" s="1"/>
  <c r="V733" i="13"/>
  <c r="J733" i="13"/>
  <c r="U733" i="13" s="1"/>
  <c r="S732" i="13"/>
  <c r="V732" i="13" s="1"/>
  <c r="V731" i="13"/>
  <c r="J731" i="13"/>
  <c r="T731" i="13" s="1"/>
  <c r="V730" i="13"/>
  <c r="J730" i="13"/>
  <c r="T730" i="13" s="1"/>
  <c r="V729" i="13"/>
  <c r="J729" i="13"/>
  <c r="T729" i="13" s="1"/>
  <c r="U728" i="13"/>
  <c r="T728" i="13"/>
  <c r="U727" i="13"/>
  <c r="T727" i="13"/>
  <c r="S724" i="13"/>
  <c r="S725" i="13" s="1"/>
  <c r="V723" i="13"/>
  <c r="J723" i="13"/>
  <c r="T723" i="13" s="1"/>
  <c r="V722" i="13"/>
  <c r="J722" i="13"/>
  <c r="U722" i="13" s="1"/>
  <c r="U721" i="13"/>
  <c r="T721" i="13"/>
  <c r="V720" i="13"/>
  <c r="J720" i="13"/>
  <c r="U719" i="13"/>
  <c r="T719" i="13"/>
  <c r="S718" i="13"/>
  <c r="V717" i="13"/>
  <c r="J717" i="13"/>
  <c r="U717" i="13" s="1"/>
  <c r="V716" i="13"/>
  <c r="J716" i="13"/>
  <c r="V715" i="13"/>
  <c r="J715" i="13"/>
  <c r="T715" i="13" s="1"/>
  <c r="V714" i="13"/>
  <c r="J714" i="13"/>
  <c r="U714" i="13" s="1"/>
  <c r="U713" i="13"/>
  <c r="T713" i="13"/>
  <c r="U712" i="13"/>
  <c r="T712" i="13"/>
  <c r="S711" i="13"/>
  <c r="V710" i="13"/>
  <c r="J710" i="13"/>
  <c r="S709" i="13"/>
  <c r="V709" i="13" s="1"/>
  <c r="V708" i="13"/>
  <c r="J708" i="13"/>
  <c r="T708" i="13" s="1"/>
  <c r="V707" i="13"/>
  <c r="J707" i="13"/>
  <c r="U706" i="13"/>
  <c r="T706" i="13"/>
  <c r="U705" i="13"/>
  <c r="T705" i="13"/>
  <c r="S701" i="13"/>
  <c r="V700" i="13"/>
  <c r="J700" i="13"/>
  <c r="T700" i="13" s="1"/>
  <c r="V699" i="13"/>
  <c r="J699" i="13"/>
  <c r="U698" i="13"/>
  <c r="T698" i="13"/>
  <c r="S697" i="13"/>
  <c r="V696" i="13"/>
  <c r="J696" i="13"/>
  <c r="V695" i="13"/>
  <c r="J695" i="13"/>
  <c r="T695" i="13" s="1"/>
  <c r="U694" i="13"/>
  <c r="T694" i="13"/>
  <c r="S693" i="13"/>
  <c r="V693" i="13" s="1"/>
  <c r="V692" i="13"/>
  <c r="J692" i="13"/>
  <c r="V691" i="13"/>
  <c r="J691" i="13"/>
  <c r="V690" i="13"/>
  <c r="J690" i="13"/>
  <c r="T690" i="13" s="1"/>
  <c r="V689" i="13"/>
  <c r="J689" i="13"/>
  <c r="W688" i="13"/>
  <c r="W687" i="13" s="1"/>
  <c r="U688" i="13"/>
  <c r="T688" i="13"/>
  <c r="V684" i="13"/>
  <c r="J684" i="13"/>
  <c r="T684" i="13" s="1"/>
  <c r="V683" i="13"/>
  <c r="J683" i="13"/>
  <c r="U683" i="13" s="1"/>
  <c r="V682" i="13"/>
  <c r="J682" i="13"/>
  <c r="U682" i="13" s="1"/>
  <c r="S681" i="13"/>
  <c r="V680" i="13"/>
  <c r="J680" i="13"/>
  <c r="T680" i="13" s="1"/>
  <c r="V679" i="13"/>
  <c r="J679" i="13"/>
  <c r="U679" i="13" s="1"/>
  <c r="V678" i="13"/>
  <c r="J678" i="13"/>
  <c r="T678" i="13" s="1"/>
  <c r="V677" i="13"/>
  <c r="J677" i="13"/>
  <c r="U677" i="13" s="1"/>
  <c r="V676" i="13"/>
  <c r="J676" i="13"/>
  <c r="U675" i="13"/>
  <c r="T675" i="13"/>
  <c r="S674" i="13"/>
  <c r="V674" i="13" s="1"/>
  <c r="V673" i="13"/>
  <c r="J673" i="13"/>
  <c r="U673" i="13" s="1"/>
  <c r="V672" i="13"/>
  <c r="J672" i="13"/>
  <c r="U672" i="13" s="1"/>
  <c r="V671" i="13"/>
  <c r="J671" i="13"/>
  <c r="U671" i="13" s="1"/>
  <c r="V670" i="13"/>
  <c r="J670" i="13"/>
  <c r="U670" i="13" s="1"/>
  <c r="V669" i="13"/>
  <c r="J669" i="13"/>
  <c r="U669" i="13" s="1"/>
  <c r="V668" i="13"/>
  <c r="J668" i="13"/>
  <c r="U668" i="13" s="1"/>
  <c r="V667" i="13"/>
  <c r="J667" i="13"/>
  <c r="U667" i="13" s="1"/>
  <c r="U666" i="13"/>
  <c r="T666" i="13"/>
  <c r="V665" i="13"/>
  <c r="J665" i="13"/>
  <c r="V664" i="13"/>
  <c r="J664" i="13"/>
  <c r="V663" i="13"/>
  <c r="J663" i="13"/>
  <c r="S662" i="13"/>
  <c r="V662" i="13" s="1"/>
  <c r="V661" i="13"/>
  <c r="J661" i="13"/>
  <c r="U661" i="13" s="1"/>
  <c r="V660" i="13"/>
  <c r="U659" i="13"/>
  <c r="T659" i="13"/>
  <c r="V658" i="13"/>
  <c r="S658" i="13"/>
  <c r="V657" i="13"/>
  <c r="J657" i="13"/>
  <c r="U657" i="13" s="1"/>
  <c r="V656" i="13"/>
  <c r="J656" i="13"/>
  <c r="U656" i="13" s="1"/>
  <c r="U655" i="13"/>
  <c r="T655" i="13"/>
  <c r="V654" i="13"/>
  <c r="J654" i="13"/>
  <c r="U653" i="13"/>
  <c r="T653" i="13"/>
  <c r="V651" i="13"/>
  <c r="J651" i="13"/>
  <c r="V650" i="13"/>
  <c r="S650" i="13"/>
  <c r="S652" i="13" s="1"/>
  <c r="V649" i="13"/>
  <c r="J649" i="13"/>
  <c r="U649" i="13" s="1"/>
  <c r="V648" i="13"/>
  <c r="J648" i="13"/>
  <c r="U648" i="13" s="1"/>
  <c r="U647" i="13"/>
  <c r="T647" i="13"/>
  <c r="R647" i="13"/>
  <c r="V646" i="13"/>
  <c r="J646" i="13"/>
  <c r="U646" i="13" s="1"/>
  <c r="V645" i="13"/>
  <c r="V644" i="13"/>
  <c r="J644" i="13"/>
  <c r="U644" i="13" s="1"/>
  <c r="V643" i="13"/>
  <c r="J643" i="13"/>
  <c r="U643" i="13" s="1"/>
  <c r="V642" i="13"/>
  <c r="J642" i="13"/>
  <c r="U642" i="13" s="1"/>
  <c r="V641" i="13"/>
  <c r="J641" i="13"/>
  <c r="U641" i="13" s="1"/>
  <c r="V640" i="13"/>
  <c r="J640" i="13"/>
  <c r="U640" i="13" s="1"/>
  <c r="V639" i="13"/>
  <c r="J639" i="13"/>
  <c r="U639" i="13" s="1"/>
  <c r="V638" i="13"/>
  <c r="J638" i="13"/>
  <c r="U638" i="13" s="1"/>
  <c r="V637" i="13"/>
  <c r="J637" i="13"/>
  <c r="U637" i="13" s="1"/>
  <c r="V636" i="13"/>
  <c r="J636" i="13"/>
  <c r="U636" i="13" s="1"/>
  <c r="U635" i="13"/>
  <c r="T635" i="13"/>
  <c r="U634" i="13"/>
  <c r="T634" i="13"/>
  <c r="V631" i="13"/>
  <c r="J631" i="13"/>
  <c r="V630" i="13"/>
  <c r="J630" i="13"/>
  <c r="V629" i="13"/>
  <c r="J629" i="13"/>
  <c r="V628" i="13"/>
  <c r="J628" i="13"/>
  <c r="V627" i="13"/>
  <c r="S626" i="13"/>
  <c r="V625" i="13"/>
  <c r="J625" i="13"/>
  <c r="T625" i="13" s="1"/>
  <c r="V624" i="13"/>
  <c r="J624" i="13"/>
  <c r="U624" i="13" s="1"/>
  <c r="U623" i="13"/>
  <c r="T623" i="13"/>
  <c r="V622" i="13"/>
  <c r="J622" i="13"/>
  <c r="U621" i="13"/>
  <c r="T621" i="13"/>
  <c r="S620" i="13"/>
  <c r="V619" i="13"/>
  <c r="J619" i="13"/>
  <c r="U619" i="13" s="1"/>
  <c r="V618" i="13"/>
  <c r="J618" i="13"/>
  <c r="U618" i="13" s="1"/>
  <c r="V617" i="13"/>
  <c r="J617" i="13"/>
  <c r="U617" i="13" s="1"/>
  <c r="U616" i="13"/>
  <c r="T616" i="13"/>
  <c r="S613" i="13"/>
  <c r="V612" i="13"/>
  <c r="J612" i="13"/>
  <c r="T612" i="13" s="1"/>
  <c r="V611" i="13"/>
  <c r="J611" i="13"/>
  <c r="U610" i="13"/>
  <c r="T610" i="13"/>
  <c r="W609" i="13"/>
  <c r="U609" i="13"/>
  <c r="T609" i="13"/>
  <c r="S607" i="13"/>
  <c r="V607" i="13" s="1"/>
  <c r="V606" i="13"/>
  <c r="J606" i="13"/>
  <c r="V605" i="13"/>
  <c r="U604" i="13"/>
  <c r="T604" i="13"/>
  <c r="S603" i="13"/>
  <c r="V603" i="13" s="1"/>
  <c r="V602" i="13"/>
  <c r="J602" i="13"/>
  <c r="V601" i="13"/>
  <c r="J601" i="13"/>
  <c r="T601" i="13" s="1"/>
  <c r="U600" i="13"/>
  <c r="T600" i="13"/>
  <c r="S599" i="13"/>
  <c r="V598" i="13"/>
  <c r="J598" i="13"/>
  <c r="U598" i="13" s="1"/>
  <c r="V597" i="13"/>
  <c r="J597" i="13"/>
  <c r="U597" i="13" s="1"/>
  <c r="U596" i="13"/>
  <c r="T596" i="13"/>
  <c r="S595" i="13"/>
  <c r="V595" i="13" s="1"/>
  <c r="V594" i="13"/>
  <c r="J594" i="13"/>
  <c r="T594" i="13" s="1"/>
  <c r="V593" i="13"/>
  <c r="U592" i="13"/>
  <c r="T592" i="13"/>
  <c r="V591" i="13"/>
  <c r="S591" i="13"/>
  <c r="V590" i="13"/>
  <c r="J590" i="13"/>
  <c r="U590" i="13" s="1"/>
  <c r="V589" i="13"/>
  <c r="J589" i="13"/>
  <c r="U588" i="13"/>
  <c r="T588" i="13"/>
  <c r="U587" i="13"/>
  <c r="T587" i="13"/>
  <c r="S585" i="13"/>
  <c r="V584" i="13"/>
  <c r="J584" i="13"/>
  <c r="T584" i="13" s="1"/>
  <c r="V583" i="13"/>
  <c r="J583" i="13"/>
  <c r="T583" i="13" s="1"/>
  <c r="U582" i="13"/>
  <c r="T582" i="13"/>
  <c r="S581" i="13"/>
  <c r="V580" i="13"/>
  <c r="J580" i="13"/>
  <c r="V579" i="13"/>
  <c r="U578" i="13"/>
  <c r="T578" i="13"/>
  <c r="S577" i="13"/>
  <c r="V577" i="13" s="1"/>
  <c r="V576" i="13"/>
  <c r="J576" i="13"/>
  <c r="T576" i="13" s="1"/>
  <c r="V575" i="13"/>
  <c r="U574" i="13"/>
  <c r="T574" i="13"/>
  <c r="U573" i="13"/>
  <c r="T573" i="13"/>
  <c r="U572" i="13"/>
  <c r="T572" i="13"/>
  <c r="V564" i="13"/>
  <c r="V563" i="13"/>
  <c r="V562" i="13"/>
  <c r="V561" i="13"/>
  <c r="S560" i="13"/>
  <c r="V559" i="13"/>
  <c r="J559" i="13"/>
  <c r="T559" i="13" s="1"/>
  <c r="V558" i="13"/>
  <c r="V557" i="13"/>
  <c r="V556" i="13"/>
  <c r="V555" i="13"/>
  <c r="J555" i="13"/>
  <c r="T555" i="13" s="1"/>
  <c r="V554" i="13"/>
  <c r="J554" i="13"/>
  <c r="T554" i="13" s="1"/>
  <c r="J553" i="13"/>
  <c r="U553" i="13" s="1"/>
  <c r="V552" i="13"/>
  <c r="J552" i="13"/>
  <c r="T552" i="13" s="1"/>
  <c r="V551" i="13"/>
  <c r="J551" i="13"/>
  <c r="U551" i="13" s="1"/>
  <c r="V550" i="13"/>
  <c r="J550" i="13"/>
  <c r="U550" i="13" s="1"/>
  <c r="U549" i="13"/>
  <c r="T549" i="13"/>
  <c r="V546" i="13"/>
  <c r="J546" i="13"/>
  <c r="T546" i="13" s="1"/>
  <c r="V545" i="13"/>
  <c r="J545" i="13"/>
  <c r="U545" i="13" s="1"/>
  <c r="V544" i="13"/>
  <c r="S544" i="13"/>
  <c r="S547" i="13" s="1"/>
  <c r="V543" i="13"/>
  <c r="V542" i="13"/>
  <c r="J542" i="13"/>
  <c r="T542" i="13" s="1"/>
  <c r="V541" i="13"/>
  <c r="J541" i="13"/>
  <c r="V540" i="13"/>
  <c r="J540" i="13"/>
  <c r="T540" i="13" s="1"/>
  <c r="U539" i="13"/>
  <c r="T539" i="13"/>
  <c r="V538" i="13"/>
  <c r="J538" i="13"/>
  <c r="V537" i="13"/>
  <c r="J537" i="13"/>
  <c r="U537" i="13" s="1"/>
  <c r="U536" i="13"/>
  <c r="T536" i="13"/>
  <c r="S533" i="13"/>
  <c r="V533" i="13" s="1"/>
  <c r="V532" i="13"/>
  <c r="J532" i="13"/>
  <c r="V531" i="13"/>
  <c r="J531" i="13"/>
  <c r="V530" i="13"/>
  <c r="J530" i="13"/>
  <c r="U529" i="13"/>
  <c r="T529" i="13"/>
  <c r="S528" i="13"/>
  <c r="V528" i="13" s="1"/>
  <c r="V527" i="13"/>
  <c r="J527" i="13"/>
  <c r="V526" i="13"/>
  <c r="V525" i="13"/>
  <c r="J525" i="13"/>
  <c r="U524" i="13"/>
  <c r="T524" i="13"/>
  <c r="U523" i="13"/>
  <c r="T523" i="13"/>
  <c r="S519" i="13"/>
  <c r="V519" i="13" s="1"/>
  <c r="V518" i="13"/>
  <c r="J518" i="13"/>
  <c r="U518" i="13" s="1"/>
  <c r="V517" i="13"/>
  <c r="U516" i="13"/>
  <c r="T516" i="13"/>
  <c r="V515" i="13"/>
  <c r="J515" i="13"/>
  <c r="U515" i="13" s="1"/>
  <c r="V514" i="13"/>
  <c r="J514" i="13"/>
  <c r="U514" i="13" s="1"/>
  <c r="V513" i="13"/>
  <c r="J513" i="13"/>
  <c r="U513" i="13" s="1"/>
  <c r="S512" i="13"/>
  <c r="V512" i="13" s="1"/>
  <c r="V511" i="13"/>
  <c r="J511" i="13"/>
  <c r="V510" i="13"/>
  <c r="J510" i="13"/>
  <c r="T510" i="13" s="1"/>
  <c r="V509" i="13"/>
  <c r="J509" i="13"/>
  <c r="T509" i="13" s="1"/>
  <c r="U508" i="13"/>
  <c r="T508" i="13"/>
  <c r="U507" i="13"/>
  <c r="T507" i="13"/>
  <c r="V506" i="13"/>
  <c r="J506" i="13"/>
  <c r="V505" i="13"/>
  <c r="J505" i="13"/>
  <c r="S503" i="13"/>
  <c r="J502" i="13"/>
  <c r="A502" i="13"/>
  <c r="V501" i="13"/>
  <c r="J501" i="13"/>
  <c r="V500" i="13"/>
  <c r="J500" i="13"/>
  <c r="V499" i="13"/>
  <c r="U498" i="13"/>
  <c r="T498" i="13"/>
  <c r="U497" i="13"/>
  <c r="T497" i="13"/>
  <c r="S496" i="13"/>
  <c r="V496" i="13" s="1"/>
  <c r="V495" i="13"/>
  <c r="J495" i="13"/>
  <c r="V494" i="13"/>
  <c r="J494" i="13"/>
  <c r="U494" i="13" s="1"/>
  <c r="U493" i="13"/>
  <c r="T493" i="13"/>
  <c r="S492" i="13"/>
  <c r="V491" i="13"/>
  <c r="J491" i="13"/>
  <c r="V490" i="13"/>
  <c r="J490" i="13"/>
  <c r="U490" i="13" s="1"/>
  <c r="V489" i="13"/>
  <c r="J489" i="13"/>
  <c r="V488" i="13"/>
  <c r="J488" i="13"/>
  <c r="T488" i="13" s="1"/>
  <c r="V487" i="13"/>
  <c r="J487" i="13"/>
  <c r="U486" i="13"/>
  <c r="T486" i="13"/>
  <c r="S485" i="13"/>
  <c r="V484" i="13"/>
  <c r="J484" i="13"/>
  <c r="T484" i="13" s="1"/>
  <c r="V483" i="13"/>
  <c r="J483" i="13"/>
  <c r="V482" i="13"/>
  <c r="J482" i="13"/>
  <c r="T482" i="13" s="1"/>
  <c r="V481" i="13"/>
  <c r="J481" i="13"/>
  <c r="V480" i="13"/>
  <c r="J480" i="13"/>
  <c r="T480" i="13" s="1"/>
  <c r="U479" i="13"/>
  <c r="T479" i="13"/>
  <c r="U478" i="13"/>
  <c r="T478" i="13"/>
  <c r="U477" i="13"/>
  <c r="T477" i="13"/>
  <c r="S472" i="13"/>
  <c r="V471" i="13"/>
  <c r="J471" i="13"/>
  <c r="U471" i="13" s="1"/>
  <c r="V470" i="13"/>
  <c r="J470" i="13"/>
  <c r="U470" i="13" s="1"/>
  <c r="V469" i="13"/>
  <c r="J469" i="13"/>
  <c r="U469" i="13" s="1"/>
  <c r="U468" i="13"/>
  <c r="T468" i="13"/>
  <c r="V467" i="13"/>
  <c r="J467" i="13"/>
  <c r="T467" i="13" s="1"/>
  <c r="S466" i="13"/>
  <c r="V466" i="13" s="1"/>
  <c r="V465" i="13"/>
  <c r="J465" i="13"/>
  <c r="U465" i="13" s="1"/>
  <c r="V464" i="13"/>
  <c r="J464" i="13"/>
  <c r="V463" i="13"/>
  <c r="J463" i="13"/>
  <c r="U463" i="13" s="1"/>
  <c r="U462" i="13"/>
  <c r="T462" i="13"/>
  <c r="S461" i="13"/>
  <c r="V460" i="13"/>
  <c r="J460" i="13"/>
  <c r="V459" i="13"/>
  <c r="J459" i="13"/>
  <c r="U459" i="13" s="1"/>
  <c r="V458" i="13"/>
  <c r="J458" i="13"/>
  <c r="U457" i="13"/>
  <c r="T457" i="13"/>
  <c r="U456" i="13"/>
  <c r="T456" i="13"/>
  <c r="V454" i="13"/>
  <c r="V848" i="13" s="1"/>
  <c r="S453" i="13"/>
  <c r="V452" i="13"/>
  <c r="J452" i="13"/>
  <c r="U452" i="13" s="1"/>
  <c r="V451" i="13"/>
  <c r="J451" i="13"/>
  <c r="U451" i="13" s="1"/>
  <c r="V450" i="13"/>
  <c r="J450" i="13"/>
  <c r="U450" i="13" s="1"/>
  <c r="V449" i="13"/>
  <c r="J449" i="13"/>
  <c r="U449" i="13" s="1"/>
  <c r="V448" i="13"/>
  <c r="J448" i="13"/>
  <c r="U448" i="13" s="1"/>
  <c r="V447" i="13"/>
  <c r="J447" i="13"/>
  <c r="U447" i="13" s="1"/>
  <c r="V446" i="13"/>
  <c r="J446" i="13"/>
  <c r="U446" i="13" s="1"/>
  <c r="V445" i="13"/>
  <c r="J445" i="13"/>
  <c r="U445" i="13" s="1"/>
  <c r="U444" i="13"/>
  <c r="T444" i="13"/>
  <c r="U443" i="13"/>
  <c r="T443" i="13"/>
  <c r="V442" i="13"/>
  <c r="J442" i="13"/>
  <c r="U441" i="13"/>
  <c r="T441" i="13"/>
  <c r="R441" i="13"/>
  <c r="V438" i="13"/>
  <c r="J438" i="13"/>
  <c r="T438" i="13" s="1"/>
  <c r="V436" i="13"/>
  <c r="J436" i="13"/>
  <c r="V433" i="13"/>
  <c r="J433" i="13"/>
  <c r="U433" i="13" s="1"/>
  <c r="V431" i="13"/>
  <c r="S430" i="13"/>
  <c r="V430" i="13" s="1"/>
  <c r="V429" i="13"/>
  <c r="J429" i="13"/>
  <c r="V428" i="13"/>
  <c r="J428" i="13"/>
  <c r="T428" i="13" s="1"/>
  <c r="V427" i="13"/>
  <c r="J427" i="13"/>
  <c r="T427" i="13" s="1"/>
  <c r="U426" i="13"/>
  <c r="T426" i="13"/>
  <c r="V425" i="13"/>
  <c r="J425" i="13"/>
  <c r="V424" i="13"/>
  <c r="J424" i="13"/>
  <c r="T424" i="13" s="1"/>
  <c r="S423" i="13"/>
  <c r="V423" i="13" s="1"/>
  <c r="V422" i="13"/>
  <c r="V421" i="13"/>
  <c r="J421" i="13"/>
  <c r="T421" i="13" s="1"/>
  <c r="U420" i="13"/>
  <c r="T420" i="13"/>
  <c r="V419" i="13"/>
  <c r="J419" i="13"/>
  <c r="T419" i="13" s="1"/>
  <c r="V417" i="13"/>
  <c r="J417" i="13"/>
  <c r="T417" i="13" s="1"/>
  <c r="V416" i="13"/>
  <c r="J416" i="13"/>
  <c r="V415" i="13"/>
  <c r="J415" i="13"/>
  <c r="T415" i="13" s="1"/>
  <c r="V414" i="13"/>
  <c r="J414" i="13"/>
  <c r="T414" i="13" s="1"/>
  <c r="S413" i="13"/>
  <c r="S418" i="13" s="1"/>
  <c r="V412" i="13"/>
  <c r="J412" i="13"/>
  <c r="V411" i="13"/>
  <c r="J411" i="13"/>
  <c r="U410" i="13"/>
  <c r="T410" i="13"/>
  <c r="R410" i="13"/>
  <c r="V409" i="13"/>
  <c r="J409" i="13"/>
  <c r="V408" i="13"/>
  <c r="J408" i="13"/>
  <c r="V407" i="13"/>
  <c r="J407" i="13"/>
  <c r="U406" i="13"/>
  <c r="T406" i="13"/>
  <c r="V405" i="13"/>
  <c r="J405" i="13"/>
  <c r="V404" i="13"/>
  <c r="J404" i="13"/>
  <c r="T404" i="13" s="1"/>
  <c r="V402" i="13"/>
  <c r="J402" i="13"/>
  <c r="V401" i="13"/>
  <c r="J401" i="13"/>
  <c r="V400" i="13"/>
  <c r="J400" i="13"/>
  <c r="V399" i="13"/>
  <c r="J399" i="13"/>
  <c r="V398" i="13"/>
  <c r="J398" i="13"/>
  <c r="V397" i="13"/>
  <c r="S397" i="13"/>
  <c r="S403" i="13" s="1"/>
  <c r="V396" i="13"/>
  <c r="J396" i="13"/>
  <c r="U396" i="13" s="1"/>
  <c r="V395" i="13"/>
  <c r="J395" i="13"/>
  <c r="U395" i="13" s="1"/>
  <c r="V394" i="13"/>
  <c r="J394" i="13"/>
  <c r="U393" i="13"/>
  <c r="T393" i="13"/>
  <c r="U392" i="13"/>
  <c r="T392" i="13"/>
  <c r="U391" i="13"/>
  <c r="T391" i="13"/>
  <c r="S388" i="13"/>
  <c r="V388" i="13" s="1"/>
  <c r="V387" i="13"/>
  <c r="J387" i="13"/>
  <c r="U387" i="13" s="1"/>
  <c r="V386" i="13"/>
  <c r="J386" i="13"/>
  <c r="U386" i="13" s="1"/>
  <c r="U385" i="13"/>
  <c r="T385" i="13"/>
  <c r="V381" i="13"/>
  <c r="J381" i="13"/>
  <c r="T381" i="13" s="1"/>
  <c r="V379" i="13"/>
  <c r="J379" i="13"/>
  <c r="T379" i="13" s="1"/>
  <c r="V377" i="13"/>
  <c r="J377" i="13"/>
  <c r="S376" i="13"/>
  <c r="V375" i="13"/>
  <c r="J375" i="13"/>
  <c r="U375" i="13" s="1"/>
  <c r="V374" i="13"/>
  <c r="J374" i="13"/>
  <c r="V373" i="13"/>
  <c r="J373" i="13"/>
  <c r="U373" i="13" s="1"/>
  <c r="V372" i="13"/>
  <c r="J372" i="13"/>
  <c r="U372" i="13" s="1"/>
  <c r="V371" i="13"/>
  <c r="J371" i="13"/>
  <c r="U371" i="13" s="1"/>
  <c r="V370" i="13"/>
  <c r="J370" i="13"/>
  <c r="U369" i="13"/>
  <c r="T369" i="13"/>
  <c r="S368" i="13"/>
  <c r="V367" i="13"/>
  <c r="J367" i="13"/>
  <c r="V366" i="13"/>
  <c r="J366" i="13"/>
  <c r="V365" i="13"/>
  <c r="J365" i="13"/>
  <c r="V364" i="13"/>
  <c r="J364" i="13"/>
  <c r="V363" i="13"/>
  <c r="J363" i="13"/>
  <c r="U362" i="13"/>
  <c r="T362" i="13"/>
  <c r="U361" i="13"/>
  <c r="T361" i="13"/>
  <c r="R361" i="13"/>
  <c r="V360" i="13"/>
  <c r="J360" i="13"/>
  <c r="U360" i="13" s="1"/>
  <c r="V359" i="13"/>
  <c r="J359" i="13"/>
  <c r="T359" i="13" s="1"/>
  <c r="S357" i="13"/>
  <c r="V357" i="13" s="1"/>
  <c r="V356" i="13"/>
  <c r="J356" i="13"/>
  <c r="T356" i="13" s="1"/>
  <c r="V355" i="13"/>
  <c r="J355" i="13"/>
  <c r="V354" i="13"/>
  <c r="J354" i="13"/>
  <c r="T354" i="13" s="1"/>
  <c r="V353" i="13"/>
  <c r="J353" i="13"/>
  <c r="T353" i="13" s="1"/>
  <c r="V352" i="13"/>
  <c r="J352" i="13"/>
  <c r="V351" i="13"/>
  <c r="J351" i="13"/>
  <c r="T351" i="13" s="1"/>
  <c r="V350" i="13"/>
  <c r="J350" i="13"/>
  <c r="U349" i="13"/>
  <c r="T349" i="13"/>
  <c r="R349" i="13"/>
  <c r="S348" i="13"/>
  <c r="V346" i="13"/>
  <c r="V345" i="13"/>
  <c r="V344" i="13"/>
  <c r="V343" i="13"/>
  <c r="J343" i="13"/>
  <c r="U342" i="13"/>
  <c r="T342" i="13"/>
  <c r="R342" i="13"/>
  <c r="S341" i="13"/>
  <c r="V341" i="13" s="1"/>
  <c r="V340" i="13"/>
  <c r="J340" i="13"/>
  <c r="T340" i="13" s="1"/>
  <c r="V339" i="13"/>
  <c r="J339" i="13"/>
  <c r="V338" i="13"/>
  <c r="J338" i="13"/>
  <c r="T338" i="13" s="1"/>
  <c r="U337" i="13"/>
  <c r="T337" i="13"/>
  <c r="R337" i="13"/>
  <c r="U336" i="13"/>
  <c r="T336" i="13"/>
  <c r="R336" i="13"/>
  <c r="S335" i="13"/>
  <c r="V334" i="13"/>
  <c r="J334" i="13"/>
  <c r="U334" i="13" s="1"/>
  <c r="V333" i="13"/>
  <c r="J333" i="13"/>
  <c r="U333" i="13" s="1"/>
  <c r="U332" i="13"/>
  <c r="T332" i="13"/>
  <c r="R332" i="13"/>
  <c r="V329" i="13"/>
  <c r="S328" i="13"/>
  <c r="S330" i="13" s="1"/>
  <c r="V327" i="13"/>
  <c r="J327" i="13"/>
  <c r="V326" i="13"/>
  <c r="J326" i="13"/>
  <c r="V325" i="13"/>
  <c r="J325" i="13"/>
  <c r="V324" i="13"/>
  <c r="J324" i="13"/>
  <c r="U323" i="13"/>
  <c r="T323" i="13"/>
  <c r="R323" i="13"/>
  <c r="U322" i="13"/>
  <c r="T322" i="13"/>
  <c r="R322" i="13"/>
  <c r="S320" i="13"/>
  <c r="V319" i="13"/>
  <c r="J319" i="13"/>
  <c r="U319" i="13" s="1"/>
  <c r="V318" i="13"/>
  <c r="J318" i="13"/>
  <c r="U318" i="13" s="1"/>
  <c r="V317" i="13"/>
  <c r="J317" i="13"/>
  <c r="U317" i="13" s="1"/>
  <c r="U316" i="13"/>
  <c r="T316" i="13"/>
  <c r="R316" i="13"/>
  <c r="S315" i="13"/>
  <c r="V314" i="13"/>
  <c r="J314" i="13"/>
  <c r="V313" i="13"/>
  <c r="J313" i="13"/>
  <c r="T313" i="13" s="1"/>
  <c r="V312" i="13"/>
  <c r="J312" i="13"/>
  <c r="V311" i="13"/>
  <c r="J311" i="13"/>
  <c r="T311" i="13" s="1"/>
  <c r="U310" i="13"/>
  <c r="T310" i="13"/>
  <c r="R310" i="13"/>
  <c r="U309" i="13"/>
  <c r="T309" i="13"/>
  <c r="R309" i="13"/>
  <c r="S307" i="13"/>
  <c r="V306" i="13"/>
  <c r="V305" i="13"/>
  <c r="J305" i="13"/>
  <c r="V304" i="13"/>
  <c r="J304" i="13"/>
  <c r="V303" i="13"/>
  <c r="J303" i="13"/>
  <c r="T303" i="13" s="1"/>
  <c r="V302" i="13"/>
  <c r="J302" i="13"/>
  <c r="V301" i="13"/>
  <c r="J301" i="13"/>
  <c r="T301" i="13" s="1"/>
  <c r="V300" i="13"/>
  <c r="J300" i="13"/>
  <c r="T300" i="13" s="1"/>
  <c r="U299" i="13"/>
  <c r="T299" i="13"/>
  <c r="R299" i="13"/>
  <c r="S298" i="13"/>
  <c r="V297" i="13"/>
  <c r="J297" i="13"/>
  <c r="U297" i="13" s="1"/>
  <c r="V296" i="13"/>
  <c r="J296" i="13"/>
  <c r="U296" i="13" s="1"/>
  <c r="V295" i="13"/>
  <c r="J295" i="13"/>
  <c r="U295" i="13" s="1"/>
  <c r="V294" i="13"/>
  <c r="V293" i="13"/>
  <c r="V292" i="13"/>
  <c r="V291" i="13"/>
  <c r="V290" i="13"/>
  <c r="U289" i="13"/>
  <c r="T289" i="13"/>
  <c r="R289" i="13"/>
  <c r="U288" i="13"/>
  <c r="T288" i="13"/>
  <c r="R288" i="13"/>
  <c r="S285" i="13"/>
  <c r="V284" i="13"/>
  <c r="V283" i="13"/>
  <c r="U282" i="13"/>
  <c r="T282" i="13"/>
  <c r="R282" i="13"/>
  <c r="S281" i="13"/>
  <c r="V280" i="13"/>
  <c r="V279" i="13"/>
  <c r="V278" i="13"/>
  <c r="V277" i="13"/>
  <c r="V276" i="13"/>
  <c r="V275" i="13"/>
  <c r="V274" i="13"/>
  <c r="V273" i="13"/>
  <c r="V272" i="13"/>
  <c r="V271" i="13"/>
  <c r="V270" i="13"/>
  <c r="V269" i="13"/>
  <c r="V268" i="13"/>
  <c r="V267" i="13"/>
  <c r="V266" i="13"/>
  <c r="V265" i="13"/>
  <c r="V264" i="13"/>
  <c r="V263" i="13"/>
  <c r="V262" i="13"/>
  <c r="V261" i="13"/>
  <c r="V260" i="13"/>
  <c r="V259" i="13"/>
  <c r="J259" i="13"/>
  <c r="U258" i="13"/>
  <c r="T258" i="13"/>
  <c r="R258" i="13"/>
  <c r="S257" i="13"/>
  <c r="V256" i="13"/>
  <c r="V255" i="13"/>
  <c r="V254" i="13"/>
  <c r="V253" i="13"/>
  <c r="V252" i="13"/>
  <c r="V251" i="13"/>
  <c r="V250" i="13"/>
  <c r="V249" i="13"/>
  <c r="J249" i="13"/>
  <c r="U249" i="13" s="1"/>
  <c r="V248" i="13"/>
  <c r="J248" i="13"/>
  <c r="U248" i="13" s="1"/>
  <c r="U247" i="13"/>
  <c r="T247" i="13"/>
  <c r="R247" i="13"/>
  <c r="S246" i="13"/>
  <c r="V246" i="13" s="1"/>
  <c r="V245" i="13"/>
  <c r="J245" i="13"/>
  <c r="U245" i="13" s="1"/>
  <c r="V244" i="13"/>
  <c r="V243" i="13"/>
  <c r="J243" i="13"/>
  <c r="T243" i="13" s="1"/>
  <c r="V242" i="13"/>
  <c r="J242" i="13"/>
  <c r="V241" i="13"/>
  <c r="J241" i="13"/>
  <c r="U240" i="13"/>
  <c r="T240" i="13"/>
  <c r="R240" i="13"/>
  <c r="S239" i="13"/>
  <c r="V238" i="13"/>
  <c r="V237" i="13"/>
  <c r="V236" i="13"/>
  <c r="V235" i="13"/>
  <c r="V234" i="13"/>
  <c r="V233" i="13"/>
  <c r="V232" i="13"/>
  <c r="V231" i="13"/>
  <c r="V230" i="13"/>
  <c r="V229" i="13"/>
  <c r="V228" i="13"/>
  <c r="J228" i="13"/>
  <c r="U228" i="13" s="1"/>
  <c r="V227" i="13"/>
  <c r="J227" i="13"/>
  <c r="U227" i="13" s="1"/>
  <c r="U226" i="13"/>
  <c r="T226" i="13"/>
  <c r="R226" i="13"/>
  <c r="S225" i="13"/>
  <c r="V225" i="13" s="1"/>
  <c r="V224" i="13"/>
  <c r="J224" i="13"/>
  <c r="U224" i="13" s="1"/>
  <c r="V223" i="13"/>
  <c r="J223" i="13"/>
  <c r="V222" i="13"/>
  <c r="J222" i="13"/>
  <c r="V221" i="13"/>
  <c r="V220" i="13"/>
  <c r="V219" i="13"/>
  <c r="V218" i="13"/>
  <c r="V217" i="13"/>
  <c r="V216" i="13"/>
  <c r="U215" i="13"/>
  <c r="T215" i="13"/>
  <c r="R215" i="13"/>
  <c r="V214" i="13"/>
  <c r="J214" i="13"/>
  <c r="U214" i="13" s="1"/>
  <c r="S213" i="13"/>
  <c r="V212" i="13"/>
  <c r="J212" i="13"/>
  <c r="U212" i="13" s="1"/>
  <c r="V211" i="13"/>
  <c r="J211" i="13"/>
  <c r="U211" i="13" s="1"/>
  <c r="U210" i="13"/>
  <c r="T210" i="13"/>
  <c r="R210" i="13"/>
  <c r="S209" i="13"/>
  <c r="V209" i="13" s="1"/>
  <c r="V208" i="13"/>
  <c r="V207" i="13"/>
  <c r="V206" i="13"/>
  <c r="V205" i="13"/>
  <c r="V204" i="13"/>
  <c r="V203" i="13"/>
  <c r="V202" i="13"/>
  <c r="V201" i="13"/>
  <c r="V200" i="13"/>
  <c r="J200" i="13"/>
  <c r="U199" i="13"/>
  <c r="T199" i="13"/>
  <c r="R199" i="13"/>
  <c r="U198" i="13"/>
  <c r="T198" i="13"/>
  <c r="R198" i="13"/>
  <c r="U197" i="13"/>
  <c r="T197" i="13"/>
  <c r="R197" i="13"/>
  <c r="V190" i="13"/>
  <c r="J190" i="13"/>
  <c r="S188" i="13"/>
  <c r="V187" i="13"/>
  <c r="J187" i="13"/>
  <c r="V186" i="13"/>
  <c r="V185" i="13"/>
  <c r="J184" i="13"/>
  <c r="U184" i="13" s="1"/>
  <c r="S183" i="13"/>
  <c r="V183" i="13" s="1"/>
  <c r="V182" i="13"/>
  <c r="J182" i="13"/>
  <c r="V181" i="13"/>
  <c r="J181" i="13"/>
  <c r="V180" i="13"/>
  <c r="V179" i="13"/>
  <c r="V178" i="13"/>
  <c r="V177" i="13"/>
  <c r="V176" i="13"/>
  <c r="V175" i="13"/>
  <c r="V174" i="13"/>
  <c r="U173" i="13"/>
  <c r="T173" i="13"/>
  <c r="R173" i="13"/>
  <c r="S172" i="13"/>
  <c r="V171" i="13"/>
  <c r="J171" i="13"/>
  <c r="U171" i="13" s="1"/>
  <c r="V170" i="13"/>
  <c r="V169" i="13"/>
  <c r="V168" i="13"/>
  <c r="V167" i="13"/>
  <c r="U166" i="13"/>
  <c r="T166" i="13"/>
  <c r="R166" i="13"/>
  <c r="S163" i="13"/>
  <c r="V163" i="13" s="1"/>
  <c r="V162" i="13"/>
  <c r="J162" i="13"/>
  <c r="T162" i="13" s="1"/>
  <c r="V161" i="13"/>
  <c r="V160" i="13"/>
  <c r="V159" i="13"/>
  <c r="V158" i="13"/>
  <c r="V157" i="13"/>
  <c r="V156" i="13"/>
  <c r="V155" i="13"/>
  <c r="V154" i="13"/>
  <c r="V153" i="13"/>
  <c r="U152" i="13"/>
  <c r="T152" i="13"/>
  <c r="R152" i="13"/>
  <c r="S151" i="13"/>
  <c r="V150" i="13"/>
  <c r="J150" i="13"/>
  <c r="T150" i="13" s="1"/>
  <c r="V149" i="13"/>
  <c r="J149" i="13"/>
  <c r="T149" i="13" s="1"/>
  <c r="V148" i="13"/>
  <c r="V147" i="13"/>
  <c r="V146" i="13"/>
  <c r="V145" i="13"/>
  <c r="V144" i="13"/>
  <c r="V143" i="13"/>
  <c r="V142" i="13"/>
  <c r="V141" i="13"/>
  <c r="V140" i="13"/>
  <c r="V139" i="13"/>
  <c r="V138" i="13"/>
  <c r="V137" i="13"/>
  <c r="V136" i="13"/>
  <c r="V135" i="13"/>
  <c r="V134" i="13"/>
  <c r="V133" i="13"/>
  <c r="V132" i="13"/>
  <c r="V131" i="13"/>
  <c r="V130" i="13"/>
  <c r="V129" i="13"/>
  <c r="V128" i="13"/>
  <c r="V127" i="13"/>
  <c r="V126" i="13"/>
  <c r="V125" i="13"/>
  <c r="V124" i="13"/>
  <c r="V123" i="13"/>
  <c r="V122" i="13"/>
  <c r="V121" i="13"/>
  <c r="V120" i="13"/>
  <c r="V119" i="13"/>
  <c r="V118" i="13"/>
  <c r="V117" i="13"/>
  <c r="V116" i="13"/>
  <c r="V115" i="13"/>
  <c r="V114" i="13"/>
  <c r="V113" i="13"/>
  <c r="V112" i="13"/>
  <c r="U111" i="13"/>
  <c r="T111" i="13"/>
  <c r="R111" i="13"/>
  <c r="S108" i="13"/>
  <c r="V108" i="13" s="1"/>
  <c r="V107" i="13"/>
  <c r="J107" i="13"/>
  <c r="V106" i="13"/>
  <c r="V105" i="13"/>
  <c r="V104" i="13"/>
  <c r="V103" i="13"/>
  <c r="V102" i="13"/>
  <c r="V101" i="13"/>
  <c r="V100" i="13"/>
  <c r="V99" i="13"/>
  <c r="V98" i="13"/>
  <c r="V97" i="13"/>
  <c r="V96" i="13"/>
  <c r="V95" i="13"/>
  <c r="V94" i="13"/>
  <c r="V93" i="13"/>
  <c r="V92" i="13"/>
  <c r="V91" i="13"/>
  <c r="U90" i="13"/>
  <c r="T90" i="13"/>
  <c r="V89" i="13"/>
  <c r="J89" i="13"/>
  <c r="T89" i="13" s="1"/>
  <c r="V88" i="13"/>
  <c r="S85" i="13"/>
  <c r="V85" i="13" s="1"/>
  <c r="V84" i="13"/>
  <c r="J84" i="13"/>
  <c r="T84" i="13" s="1"/>
  <c r="V83" i="13"/>
  <c r="V82" i="13"/>
  <c r="V81" i="13"/>
  <c r="J81" i="13"/>
  <c r="T81" i="13" s="1"/>
  <c r="V80" i="13"/>
  <c r="J80" i="13"/>
  <c r="T80" i="13" s="1"/>
  <c r="U79" i="13"/>
  <c r="T79" i="13"/>
  <c r="R79" i="13"/>
  <c r="V78" i="13"/>
  <c r="S78" i="13"/>
  <c r="V77" i="13"/>
  <c r="J77" i="13"/>
  <c r="U77" i="13" s="1"/>
  <c r="V76" i="13"/>
  <c r="J76" i="13"/>
  <c r="U76" i="13" s="1"/>
  <c r="V75" i="13"/>
  <c r="U74" i="13"/>
  <c r="T74" i="13"/>
  <c r="R74" i="13"/>
  <c r="U73" i="13"/>
  <c r="T73" i="13"/>
  <c r="R73" i="13"/>
  <c r="U72" i="13"/>
  <c r="T72" i="13"/>
  <c r="R72" i="13"/>
  <c r="V69" i="13"/>
  <c r="J69" i="13"/>
  <c r="T69" i="13" s="1"/>
  <c r="V67" i="13"/>
  <c r="J67" i="13"/>
  <c r="U67" i="13" s="1"/>
  <c r="S65" i="13"/>
  <c r="V64" i="13"/>
  <c r="V63" i="13"/>
  <c r="V62" i="13"/>
  <c r="V61" i="13"/>
  <c r="U60" i="13"/>
  <c r="T60" i="13"/>
  <c r="V57" i="13"/>
  <c r="S56" i="13"/>
  <c r="V56" i="13" s="1"/>
  <c r="V55" i="13"/>
  <c r="V54" i="13"/>
  <c r="J54" i="13"/>
  <c r="U54" i="13" s="1"/>
  <c r="U53" i="13"/>
  <c r="T53" i="13"/>
  <c r="U52" i="13"/>
  <c r="T52" i="13"/>
  <c r="S50" i="13"/>
  <c r="V50" i="13" s="1"/>
  <c r="V49" i="13"/>
  <c r="J49" i="13"/>
  <c r="U49" i="13" s="1"/>
  <c r="V48" i="13"/>
  <c r="J48" i="13"/>
  <c r="U48" i="13" s="1"/>
  <c r="U47" i="13"/>
  <c r="T47" i="13"/>
  <c r="S45" i="13"/>
  <c r="V45" i="13" s="1"/>
  <c r="V44" i="13"/>
  <c r="V43" i="13"/>
  <c r="U42" i="13"/>
  <c r="T42" i="13"/>
  <c r="V39" i="13"/>
  <c r="J39" i="13"/>
  <c r="U39" i="13" s="1"/>
  <c r="S37" i="13"/>
  <c r="V36" i="13"/>
  <c r="J36" i="13"/>
  <c r="T36" i="13" s="1"/>
  <c r="V35" i="13"/>
  <c r="U34" i="13"/>
  <c r="T34" i="13"/>
  <c r="S32" i="13"/>
  <c r="V31" i="13"/>
  <c r="V30" i="13"/>
  <c r="J30" i="13"/>
  <c r="U30" i="13" s="1"/>
  <c r="U29" i="13"/>
  <c r="T29" i="13"/>
  <c r="S27" i="13"/>
  <c r="V26" i="13"/>
  <c r="V25" i="13"/>
  <c r="J25" i="13"/>
  <c r="U25" i="13" s="1"/>
  <c r="J24" i="13"/>
  <c r="T24" i="13" s="1"/>
  <c r="V23" i="13"/>
  <c r="J23" i="13"/>
  <c r="U23" i="13" s="1"/>
  <c r="U22" i="13"/>
  <c r="T22" i="13"/>
  <c r="S19" i="13"/>
  <c r="V18" i="13"/>
  <c r="J18" i="13"/>
  <c r="T18" i="13" s="1"/>
  <c r="V17" i="13"/>
  <c r="J17" i="13"/>
  <c r="T17" i="13" s="1"/>
  <c r="V16" i="13"/>
  <c r="J16" i="13"/>
  <c r="U16" i="13" s="1"/>
  <c r="V15" i="13"/>
  <c r="J15" i="13"/>
  <c r="U15" i="13" s="1"/>
  <c r="J14" i="13"/>
  <c r="S12" i="13"/>
  <c r="V11" i="13"/>
  <c r="J11" i="13"/>
  <c r="U11" i="13" s="1"/>
  <c r="V10" i="13"/>
  <c r="J10" i="13"/>
  <c r="U10" i="13" s="1"/>
  <c r="V9" i="13"/>
  <c r="J9" i="13"/>
  <c r="U9" i="13" s="1"/>
  <c r="O568" i="2" l="1"/>
  <c r="O569" i="2" s="1"/>
  <c r="O455" i="2" s="1"/>
  <c r="O474" i="2" s="1"/>
  <c r="U509" i="13"/>
  <c r="S378" i="13"/>
  <c r="S21" i="13"/>
  <c r="V21" i="13" s="1"/>
  <c r="U381" i="13"/>
  <c r="U17" i="13"/>
  <c r="S726" i="13"/>
  <c r="T683" i="13"/>
  <c r="T738" i="13"/>
  <c r="U300" i="13"/>
  <c r="U351" i="13"/>
  <c r="U243" i="13"/>
  <c r="T245" i="13"/>
  <c r="U804" i="13"/>
  <c r="T214" i="13"/>
  <c r="T16" i="13"/>
  <c r="U69" i="13"/>
  <c r="T241" i="13"/>
  <c r="U241" i="13"/>
  <c r="T692" i="13"/>
  <c r="U692" i="13"/>
  <c r="T714" i="13"/>
  <c r="U802" i="13"/>
  <c r="U313" i="13"/>
  <c r="U576" i="13"/>
  <c r="U584" i="13"/>
  <c r="U708" i="13"/>
  <c r="U812" i="13"/>
  <c r="U303" i="13"/>
  <c r="U311" i="13"/>
  <c r="U340" i="13"/>
  <c r="S702" i="13"/>
  <c r="T223" i="13"/>
  <c r="U223" i="13"/>
  <c r="V307" i="13"/>
  <c r="T386" i="13"/>
  <c r="T387" i="13"/>
  <c r="T39" i="13"/>
  <c r="T23" i="13"/>
  <c r="T30" i="13"/>
  <c r="V188" i="13"/>
  <c r="T371" i="13"/>
  <c r="T54" i="13"/>
  <c r="T181" i="13"/>
  <c r="U181" i="13"/>
  <c r="U162" i="13"/>
  <c r="U353" i="13"/>
  <c r="U354" i="13"/>
  <c r="U356" i="13"/>
  <c r="T375" i="13"/>
  <c r="U338" i="13"/>
  <c r="U359" i="13"/>
  <c r="T373" i="13"/>
  <c r="U404" i="13"/>
  <c r="U421" i="13"/>
  <c r="U427" i="13"/>
  <c r="U428" i="13"/>
  <c r="U510" i="13"/>
  <c r="T513" i="13"/>
  <c r="T514" i="13"/>
  <c r="T518" i="13"/>
  <c r="T537" i="13"/>
  <c r="U552" i="13"/>
  <c r="U554" i="13"/>
  <c r="U555" i="13"/>
  <c r="T590" i="13"/>
  <c r="U594" i="13"/>
  <c r="T597" i="13"/>
  <c r="U680" i="13"/>
  <c r="U715" i="13"/>
  <c r="U729" i="13"/>
  <c r="U730" i="13"/>
  <c r="U731" i="13"/>
  <c r="U739" i="13"/>
  <c r="T773" i="13"/>
  <c r="T774" i="13"/>
  <c r="T775" i="13"/>
  <c r="T781" i="13"/>
  <c r="T796" i="13"/>
  <c r="U806" i="13"/>
  <c r="T395" i="13"/>
  <c r="T396" i="13"/>
  <c r="U542" i="13"/>
  <c r="T550" i="13"/>
  <c r="U678" i="13"/>
  <c r="U690" i="13"/>
  <c r="T741" i="13"/>
  <c r="T750" i="13"/>
  <c r="U765" i="13"/>
  <c r="T791" i="13"/>
  <c r="U417" i="13"/>
  <c r="U419" i="13"/>
  <c r="U424" i="13"/>
  <c r="U425" i="13"/>
  <c r="T433" i="13"/>
  <c r="U438" i="13"/>
  <c r="U546" i="13"/>
  <c r="U559" i="13"/>
  <c r="U583" i="13"/>
  <c r="T624" i="13"/>
  <c r="U625" i="13"/>
  <c r="U695" i="13"/>
  <c r="T733" i="13"/>
  <c r="T737" i="13"/>
  <c r="T756" i="13"/>
  <c r="T757" i="13"/>
  <c r="T812" i="13"/>
  <c r="T814" i="13"/>
  <c r="S534" i="13"/>
  <c r="V534" i="13" s="1"/>
  <c r="T682" i="13"/>
  <c r="U700" i="13"/>
  <c r="T777" i="13"/>
  <c r="T783" i="13"/>
  <c r="T806" i="13"/>
  <c r="T808" i="13"/>
  <c r="T14" i="13"/>
  <c r="U314" i="13"/>
  <c r="T314" i="13"/>
  <c r="T15" i="13"/>
  <c r="U18" i="13"/>
  <c r="T25" i="13"/>
  <c r="V65" i="13"/>
  <c r="T76" i="13"/>
  <c r="T77" i="13"/>
  <c r="T200" i="13"/>
  <c r="U200" i="13"/>
  <c r="U222" i="13"/>
  <c r="T222" i="13"/>
  <c r="T305" i="13"/>
  <c r="U305" i="13"/>
  <c r="T339" i="13"/>
  <c r="U339" i="13"/>
  <c r="U480" i="13"/>
  <c r="U776" i="13"/>
  <c r="T776" i="13"/>
  <c r="U778" i="13"/>
  <c r="T778" i="13"/>
  <c r="U36" i="13"/>
  <c r="U89" i="13"/>
  <c r="U149" i="13"/>
  <c r="T187" i="13"/>
  <c r="U187" i="13"/>
  <c r="U242" i="13"/>
  <c r="T242" i="13"/>
  <c r="T259" i="13"/>
  <c r="U259" i="13"/>
  <c r="U312" i="13"/>
  <c r="T312" i="13"/>
  <c r="S321" i="13"/>
  <c r="V315" i="13"/>
  <c r="T350" i="13"/>
  <c r="U350" i="13"/>
  <c r="T405" i="13"/>
  <c r="U405" i="13"/>
  <c r="T429" i="13"/>
  <c r="U429" i="13"/>
  <c r="T691" i="13"/>
  <c r="U691" i="13"/>
  <c r="S40" i="13"/>
  <c r="V40" i="13" s="1"/>
  <c r="U190" i="13"/>
  <c r="T190" i="13"/>
  <c r="V281" i="13"/>
  <c r="T352" i="13"/>
  <c r="U352" i="13"/>
  <c r="T355" i="13"/>
  <c r="U355" i="13"/>
  <c r="U370" i="13"/>
  <c r="T370" i="13"/>
  <c r="U414" i="13"/>
  <c r="T471" i="13"/>
  <c r="T494" i="13"/>
  <c r="U511" i="13"/>
  <c r="T511" i="13"/>
  <c r="T182" i="13"/>
  <c r="U182" i="13"/>
  <c r="T224" i="13"/>
  <c r="T295" i="13"/>
  <c r="T296" i="13"/>
  <c r="T297" i="13"/>
  <c r="U301" i="13"/>
  <c r="T304" i="13"/>
  <c r="U304" i="13"/>
  <c r="T360" i="13"/>
  <c r="T372" i="13"/>
  <c r="V413" i="13"/>
  <c r="U415" i="13"/>
  <c r="T416" i="13"/>
  <c r="U416" i="13"/>
  <c r="T436" i="13"/>
  <c r="U436" i="13"/>
  <c r="T452" i="13"/>
  <c r="T469" i="13"/>
  <c r="T302" i="13"/>
  <c r="U302" i="13"/>
  <c r="T317" i="13"/>
  <c r="T318" i="13"/>
  <c r="T319" i="13"/>
  <c r="U374" i="13"/>
  <c r="T374" i="13"/>
  <c r="U394" i="13"/>
  <c r="T394" i="13"/>
  <c r="T446" i="13"/>
  <c r="U482" i="13"/>
  <c r="U488" i="13"/>
  <c r="T490" i="13"/>
  <c r="U792" i="13"/>
  <c r="T792" i="13"/>
  <c r="T545" i="13"/>
  <c r="V620" i="13"/>
  <c r="T676" i="13"/>
  <c r="U676" i="13"/>
  <c r="T720" i="13"/>
  <c r="U720" i="13"/>
  <c r="U790" i="13"/>
  <c r="U811" i="13"/>
  <c r="T811" i="13"/>
  <c r="T333" i="13"/>
  <c r="T334" i="13"/>
  <c r="T450" i="13"/>
  <c r="T515" i="13"/>
  <c r="S520" i="13"/>
  <c r="U540" i="13"/>
  <c r="T541" i="13"/>
  <c r="U541" i="13"/>
  <c r="T551" i="13"/>
  <c r="V581" i="13"/>
  <c r="T589" i="13"/>
  <c r="U589" i="13"/>
  <c r="U747" i="13"/>
  <c r="T747" i="13"/>
  <c r="S761" i="13"/>
  <c r="V761" i="13" s="1"/>
  <c r="V760" i="13"/>
  <c r="T425" i="13"/>
  <c r="T448" i="13"/>
  <c r="U484" i="13"/>
  <c r="U538" i="13"/>
  <c r="T538" i="13"/>
  <c r="U580" i="13"/>
  <c r="T580" i="13"/>
  <c r="S586" i="13"/>
  <c r="V586" i="13" s="1"/>
  <c r="V585" i="13"/>
  <c r="U707" i="13"/>
  <c r="T707" i="13"/>
  <c r="T716" i="13"/>
  <c r="U716" i="13"/>
  <c r="T722" i="13"/>
  <c r="U723" i="13"/>
  <c r="U803" i="13"/>
  <c r="T803" i="13"/>
  <c r="V599" i="13"/>
  <c r="T689" i="13"/>
  <c r="U689" i="13"/>
  <c r="V697" i="13"/>
  <c r="V725" i="13"/>
  <c r="V753" i="13"/>
  <c r="U758" i="13"/>
  <c r="T758" i="13"/>
  <c r="T800" i="13"/>
  <c r="T598" i="13"/>
  <c r="U601" i="13"/>
  <c r="U612" i="13"/>
  <c r="U684" i="13"/>
  <c r="T696" i="13"/>
  <c r="U696" i="13"/>
  <c r="T699" i="13"/>
  <c r="U699" i="13"/>
  <c r="V701" i="13"/>
  <c r="V724" i="13"/>
  <c r="T734" i="13"/>
  <c r="U735" i="13"/>
  <c r="T735" i="13"/>
  <c r="T618" i="13"/>
  <c r="T677" i="13"/>
  <c r="U759" i="13"/>
  <c r="T759" i="13"/>
  <c r="U813" i="13"/>
  <c r="T813" i="13"/>
  <c r="T679" i="13"/>
  <c r="T717" i="13"/>
  <c r="V718" i="13"/>
  <c r="T748" i="13"/>
  <c r="U749" i="13"/>
  <c r="T749" i="13"/>
  <c r="T755" i="13"/>
  <c r="T771" i="13"/>
  <c r="U772" i="13"/>
  <c r="T772" i="13"/>
  <c r="T805" i="13"/>
  <c r="U794" i="13"/>
  <c r="U788" i="13"/>
  <c r="T824" i="13"/>
  <c r="T825" i="13"/>
  <c r="T826" i="13"/>
  <c r="T827" i="13"/>
  <c r="V12" i="13"/>
  <c r="U14" i="13"/>
  <c r="U24" i="13"/>
  <c r="T48" i="13"/>
  <c r="T49" i="13"/>
  <c r="S58" i="13"/>
  <c r="U81" i="13"/>
  <c r="U150" i="13"/>
  <c r="V151" i="13"/>
  <c r="V257" i="13"/>
  <c r="S286" i="13"/>
  <c r="T9" i="13"/>
  <c r="T10" i="13"/>
  <c r="T11" i="13"/>
  <c r="V19" i="13"/>
  <c r="V27" i="13"/>
  <c r="V32" i="13"/>
  <c r="V37" i="13"/>
  <c r="T67" i="13"/>
  <c r="U80" i="13"/>
  <c r="U84" i="13"/>
  <c r="S164" i="13"/>
  <c r="T107" i="13"/>
  <c r="U107" i="13"/>
  <c r="V239" i="13"/>
  <c r="T248" i="13"/>
  <c r="T249" i="13"/>
  <c r="U327" i="13"/>
  <c r="T327" i="13"/>
  <c r="U343" i="13"/>
  <c r="T343" i="13"/>
  <c r="U363" i="13"/>
  <c r="T363" i="13"/>
  <c r="U367" i="13"/>
  <c r="T367" i="13"/>
  <c r="U505" i="13"/>
  <c r="T505" i="13"/>
  <c r="U326" i="13"/>
  <c r="T326" i="13"/>
  <c r="V348" i="13"/>
  <c r="S358" i="13"/>
  <c r="U366" i="13"/>
  <c r="T366" i="13"/>
  <c r="V418" i="13"/>
  <c r="S432" i="13"/>
  <c r="U495" i="13"/>
  <c r="T495" i="13"/>
  <c r="T171" i="13"/>
  <c r="T211" i="13"/>
  <c r="T212" i="13"/>
  <c r="V298" i="13"/>
  <c r="S308" i="13"/>
  <c r="V320" i="13"/>
  <c r="V321" i="13"/>
  <c r="U325" i="13"/>
  <c r="T325" i="13"/>
  <c r="V330" i="13"/>
  <c r="U365" i="13"/>
  <c r="T365" i="13"/>
  <c r="U407" i="13"/>
  <c r="T407" i="13"/>
  <c r="U408" i="13"/>
  <c r="T408" i="13"/>
  <c r="U409" i="13"/>
  <c r="T409" i="13"/>
  <c r="U487" i="13"/>
  <c r="T487" i="13"/>
  <c r="U491" i="13"/>
  <c r="T491" i="13"/>
  <c r="V172" i="13"/>
  <c r="T184" i="13"/>
  <c r="V213" i="13"/>
  <c r="T227" i="13"/>
  <c r="T228" i="13"/>
  <c r="U324" i="13"/>
  <c r="T324" i="13"/>
  <c r="V335" i="13"/>
  <c r="U364" i="13"/>
  <c r="T364" i="13"/>
  <c r="U460" i="13"/>
  <c r="T460" i="13"/>
  <c r="T830" i="13"/>
  <c r="U830" i="13"/>
  <c r="V285" i="13"/>
  <c r="V328" i="13"/>
  <c r="V368" i="13"/>
  <c r="U442" i="13"/>
  <c r="T442" i="13"/>
  <c r="U458" i="13"/>
  <c r="T458" i="13"/>
  <c r="U464" i="13"/>
  <c r="T464" i="13"/>
  <c r="U483" i="13"/>
  <c r="T483" i="13"/>
  <c r="V503" i="13"/>
  <c r="S504" i="13"/>
  <c r="V520" i="13"/>
  <c r="V547" i="13"/>
  <c r="V403" i="13"/>
  <c r="U398" i="13"/>
  <c r="T398" i="13"/>
  <c r="U399" i="13"/>
  <c r="T399" i="13"/>
  <c r="U400" i="13"/>
  <c r="T400" i="13"/>
  <c r="U401" i="13"/>
  <c r="T401" i="13"/>
  <c r="U402" i="13"/>
  <c r="T402" i="13"/>
  <c r="U412" i="13"/>
  <c r="T412" i="13"/>
  <c r="S473" i="13"/>
  <c r="V472" i="13"/>
  <c r="U481" i="13"/>
  <c r="T481" i="13"/>
  <c r="U530" i="13"/>
  <c r="T530" i="13"/>
  <c r="U622" i="13"/>
  <c r="T622" i="13"/>
  <c r="U630" i="13"/>
  <c r="T630" i="13"/>
  <c r="V376" i="13"/>
  <c r="U377" i="13"/>
  <c r="T377" i="13"/>
  <c r="U379" i="13"/>
  <c r="U411" i="13"/>
  <c r="T411" i="13"/>
  <c r="S455" i="13"/>
  <c r="V453" i="13"/>
  <c r="S845" i="13"/>
  <c r="S86" i="13" s="1"/>
  <c r="V485" i="13"/>
  <c r="V845" i="13" s="1"/>
  <c r="U489" i="13"/>
  <c r="T489" i="13"/>
  <c r="U501" i="13"/>
  <c r="T501" i="13"/>
  <c r="U525" i="13"/>
  <c r="T525" i="13"/>
  <c r="U527" i="13"/>
  <c r="T527" i="13"/>
  <c r="U531" i="13"/>
  <c r="T531" i="13"/>
  <c r="U532" i="13"/>
  <c r="T532" i="13"/>
  <c r="U606" i="13"/>
  <c r="T606" i="13"/>
  <c r="U611" i="13"/>
  <c r="T611" i="13"/>
  <c r="T445" i="13"/>
  <c r="T447" i="13"/>
  <c r="T449" i="13"/>
  <c r="T451" i="13"/>
  <c r="T470" i="13"/>
  <c r="S846" i="13"/>
  <c r="S390" i="13" s="1"/>
  <c r="V492" i="13"/>
  <c r="V846" i="13" s="1"/>
  <c r="U500" i="13"/>
  <c r="T500" i="13"/>
  <c r="U506" i="13"/>
  <c r="T506" i="13"/>
  <c r="T459" i="13"/>
  <c r="V461" i="13"/>
  <c r="T463" i="13"/>
  <c r="T465" i="13"/>
  <c r="U467" i="13"/>
  <c r="V560" i="13"/>
  <c r="S565" i="13"/>
  <c r="U602" i="13"/>
  <c r="T602" i="13"/>
  <c r="V613" i="13"/>
  <c r="S614" i="13"/>
  <c r="S632" i="13"/>
  <c r="V626" i="13"/>
  <c r="T553" i="13"/>
  <c r="S608" i="13"/>
  <c r="U631" i="13"/>
  <c r="T631" i="13"/>
  <c r="U663" i="13"/>
  <c r="T663" i="13"/>
  <c r="U664" i="13"/>
  <c r="T664" i="13"/>
  <c r="U665" i="13"/>
  <c r="T665" i="13"/>
  <c r="T617" i="13"/>
  <c r="T619" i="13"/>
  <c r="U628" i="13"/>
  <c r="T628" i="13"/>
  <c r="U629" i="13"/>
  <c r="T629" i="13"/>
  <c r="V652" i="13"/>
  <c r="U651" i="13"/>
  <c r="T651" i="13"/>
  <c r="U654" i="13"/>
  <c r="T654" i="13"/>
  <c r="V702" i="13"/>
  <c r="T636" i="13"/>
  <c r="T637" i="13"/>
  <c r="T638" i="13"/>
  <c r="T639" i="13"/>
  <c r="T640" i="13"/>
  <c r="T641" i="13"/>
  <c r="T642" i="13"/>
  <c r="T643" i="13"/>
  <c r="T644" i="13"/>
  <c r="T646" i="13"/>
  <c r="T648" i="13"/>
  <c r="T649" i="13"/>
  <c r="T656" i="13"/>
  <c r="T657" i="13"/>
  <c r="T661" i="13"/>
  <c r="T667" i="13"/>
  <c r="T668" i="13"/>
  <c r="T669" i="13"/>
  <c r="T670" i="13"/>
  <c r="T671" i="13"/>
  <c r="T672" i="13"/>
  <c r="T673" i="13"/>
  <c r="U710" i="13"/>
  <c r="T710" i="13"/>
  <c r="V681" i="13"/>
  <c r="S685" i="13"/>
  <c r="V711" i="13"/>
  <c r="U745" i="13"/>
  <c r="T745" i="13"/>
  <c r="U763" i="13"/>
  <c r="T763" i="13"/>
  <c r="U764" i="13"/>
  <c r="T764" i="13"/>
  <c r="V766" i="13"/>
  <c r="V785" i="13"/>
  <c r="S787" i="13"/>
  <c r="V740" i="13"/>
  <c r="S743" i="13"/>
  <c r="V793" i="13"/>
  <c r="V797" i="13"/>
  <c r="T818" i="13"/>
  <c r="U818" i="13"/>
  <c r="V828" i="13"/>
  <c r="T786" i="13"/>
  <c r="T789" i="13"/>
  <c r="T798" i="13"/>
  <c r="T799" i="13"/>
  <c r="S820" i="13"/>
  <c r="T817" i="13"/>
  <c r="U817" i="13"/>
  <c r="V809" i="13"/>
  <c r="T819" i="13"/>
  <c r="U819" i="13"/>
  <c r="T831" i="13"/>
  <c r="U831" i="13"/>
  <c r="S837" i="13"/>
  <c r="V836" i="13"/>
  <c r="T834" i="13"/>
  <c r="T835" i="13"/>
  <c r="O835" i="9"/>
  <c r="O834" i="9"/>
  <c r="O831" i="9"/>
  <c r="O830" i="9"/>
  <c r="O827" i="9"/>
  <c r="O826" i="9"/>
  <c r="O825" i="9"/>
  <c r="O824" i="9"/>
  <c r="O819" i="9"/>
  <c r="O818" i="9"/>
  <c r="O817" i="9"/>
  <c r="O815" i="9"/>
  <c r="O814" i="9"/>
  <c r="O813" i="9"/>
  <c r="O812" i="9"/>
  <c r="O811" i="9"/>
  <c r="O808" i="9"/>
  <c r="O807" i="9"/>
  <c r="O806" i="9"/>
  <c r="O805" i="9"/>
  <c r="O804" i="9"/>
  <c r="O803" i="9"/>
  <c r="O802" i="9"/>
  <c r="O800" i="9"/>
  <c r="O799" i="9"/>
  <c r="O798" i="9"/>
  <c r="O796" i="9"/>
  <c r="O795" i="9"/>
  <c r="O792" i="9"/>
  <c r="O791" i="9"/>
  <c r="O789" i="9"/>
  <c r="O786" i="9"/>
  <c r="O784" i="9"/>
  <c r="O783" i="9"/>
  <c r="O781" i="9"/>
  <c r="O780" i="9"/>
  <c r="O779" i="9"/>
  <c r="O778" i="9"/>
  <c r="O777" i="9"/>
  <c r="O776" i="9"/>
  <c r="O775" i="9"/>
  <c r="O774" i="9"/>
  <c r="O773" i="9"/>
  <c r="O772" i="9"/>
  <c r="O771" i="9"/>
  <c r="O767" i="9"/>
  <c r="O765" i="9"/>
  <c r="O764" i="9"/>
  <c r="O763" i="9"/>
  <c r="O759" i="9"/>
  <c r="O758" i="9"/>
  <c r="O757" i="9"/>
  <c r="O756" i="9"/>
  <c r="O755" i="9"/>
  <c r="O752" i="9"/>
  <c r="O751" i="9"/>
  <c r="O750" i="9"/>
  <c r="O749" i="9"/>
  <c r="O748" i="9"/>
  <c r="O747" i="9"/>
  <c r="O745" i="9"/>
  <c r="O742" i="9"/>
  <c r="O741" i="9"/>
  <c r="O739" i="9"/>
  <c r="O738" i="9"/>
  <c r="O737" i="9"/>
  <c r="O735" i="9"/>
  <c r="O734" i="9"/>
  <c r="O733" i="9"/>
  <c r="O731" i="9"/>
  <c r="O730" i="9"/>
  <c r="O729" i="9"/>
  <c r="O723" i="9"/>
  <c r="O722" i="9"/>
  <c r="O720" i="9"/>
  <c r="O717" i="9"/>
  <c r="O716" i="9"/>
  <c r="O715" i="9"/>
  <c r="O714" i="9"/>
  <c r="O710" i="9"/>
  <c r="O708" i="9"/>
  <c r="O707" i="9"/>
  <c r="O700" i="9"/>
  <c r="O699" i="9"/>
  <c r="O696" i="9"/>
  <c r="O695" i="9"/>
  <c r="O692" i="9"/>
  <c r="O691" i="9"/>
  <c r="O690" i="9"/>
  <c r="O689" i="9"/>
  <c r="O684" i="9"/>
  <c r="O683" i="9"/>
  <c r="O682" i="9"/>
  <c r="O680" i="9"/>
  <c r="O679" i="9"/>
  <c r="O678" i="9"/>
  <c r="O677" i="9"/>
  <c r="O676" i="9"/>
  <c r="O673" i="9"/>
  <c r="O672" i="9"/>
  <c r="O671" i="9"/>
  <c r="O670" i="9"/>
  <c r="O669" i="9"/>
  <c r="O668" i="9"/>
  <c r="O667" i="9"/>
  <c r="O665" i="9"/>
  <c r="O664" i="9"/>
  <c r="O663" i="9"/>
  <c r="O570" i="2" l="1"/>
  <c r="O476" i="2"/>
  <c r="O475" i="2"/>
  <c r="S521" i="13"/>
  <c r="V378" i="13"/>
  <c r="V726" i="13"/>
  <c r="S847" i="13"/>
  <c r="S287" i="13" s="1"/>
  <c r="V521" i="13"/>
  <c r="V847" i="13" s="1"/>
  <c r="V608" i="13"/>
  <c r="V308" i="13"/>
  <c r="S380" i="13"/>
  <c r="V358" i="13"/>
  <c r="V632" i="13"/>
  <c r="V286" i="13"/>
  <c r="S66" i="13"/>
  <c r="V837" i="13"/>
  <c r="V743" i="13"/>
  <c r="V787" i="13"/>
  <c r="S768" i="13"/>
  <c r="V614" i="13"/>
  <c r="S615" i="13"/>
  <c r="S567" i="13"/>
  <c r="V565" i="13"/>
  <c r="V455" i="13"/>
  <c r="S474" i="13"/>
  <c r="V473" i="13"/>
  <c r="S109" i="13"/>
  <c r="V432" i="13"/>
  <c r="S434" i="13"/>
  <c r="V58" i="13"/>
  <c r="S68" i="13"/>
  <c r="S59" i="13"/>
  <c r="V820" i="13"/>
  <c r="S821" i="13"/>
  <c r="S838" i="13" s="1"/>
  <c r="S686" i="13"/>
  <c r="V685" i="13"/>
  <c r="V504" i="13"/>
  <c r="V164" i="13"/>
  <c r="S165" i="13"/>
  <c r="S189" i="13"/>
  <c r="O661" i="9"/>
  <c r="O660" i="9"/>
  <c r="O657" i="9"/>
  <c r="O656" i="9"/>
  <c r="O654" i="9"/>
  <c r="O651" i="9"/>
  <c r="O649" i="9"/>
  <c r="O648" i="9"/>
  <c r="O646" i="9"/>
  <c r="O645" i="9"/>
  <c r="O644" i="9"/>
  <c r="O643" i="9"/>
  <c r="O642" i="9"/>
  <c r="O641" i="9"/>
  <c r="O640" i="9"/>
  <c r="O639" i="9"/>
  <c r="O638" i="9"/>
  <c r="O637" i="9"/>
  <c r="O636" i="9"/>
  <c r="O631" i="9"/>
  <c r="O630" i="9"/>
  <c r="O629" i="9"/>
  <c r="O628" i="9"/>
  <c r="O627" i="9"/>
  <c r="O625" i="9"/>
  <c r="O624" i="9"/>
  <c r="O622" i="9"/>
  <c r="O619" i="9"/>
  <c r="O618" i="9"/>
  <c r="O617" i="9"/>
  <c r="O612" i="9"/>
  <c r="O611" i="9"/>
  <c r="O606" i="9"/>
  <c r="O605" i="9"/>
  <c r="O602" i="9"/>
  <c r="O601" i="9"/>
  <c r="O598" i="9"/>
  <c r="O597" i="9"/>
  <c r="O594" i="9"/>
  <c r="O593" i="9"/>
  <c r="O590" i="9"/>
  <c r="O589" i="9"/>
  <c r="O584" i="9"/>
  <c r="O583" i="9"/>
  <c r="O580" i="9"/>
  <c r="O579" i="9"/>
  <c r="O576" i="9"/>
  <c r="O575" i="9"/>
  <c r="O564" i="9"/>
  <c r="O563" i="9"/>
  <c r="O562" i="9"/>
  <c r="O561" i="9"/>
  <c r="O559" i="9"/>
  <c r="O558" i="9"/>
  <c r="O557" i="9"/>
  <c r="O556" i="9"/>
  <c r="O555" i="9"/>
  <c r="O554" i="9"/>
  <c r="O552" i="9"/>
  <c r="O551" i="9"/>
  <c r="O550" i="9"/>
  <c r="O546" i="9"/>
  <c r="O545" i="9"/>
  <c r="O543" i="9"/>
  <c r="O542" i="9"/>
  <c r="O541" i="9"/>
  <c r="O540" i="9"/>
  <c r="O538" i="9"/>
  <c r="O537" i="9"/>
  <c r="O532" i="9"/>
  <c r="O531" i="9"/>
  <c r="O530" i="9"/>
  <c r="O527" i="9"/>
  <c r="O526" i="9"/>
  <c r="O525" i="9"/>
  <c r="O518" i="9"/>
  <c r="O517" i="9"/>
  <c r="O515" i="9"/>
  <c r="O514" i="9"/>
  <c r="O513" i="9"/>
  <c r="O511" i="9"/>
  <c r="O510" i="9"/>
  <c r="O509" i="9"/>
  <c r="O506" i="9"/>
  <c r="O505" i="9"/>
  <c r="N502" i="9"/>
  <c r="O502" i="9"/>
  <c r="O501" i="9"/>
  <c r="O500" i="9"/>
  <c r="O499" i="9"/>
  <c r="O495" i="9"/>
  <c r="O494" i="9"/>
  <c r="O491" i="9"/>
  <c r="O490" i="9"/>
  <c r="O489" i="9"/>
  <c r="O488" i="9"/>
  <c r="O487" i="9"/>
  <c r="O484" i="9"/>
  <c r="O483" i="9"/>
  <c r="O482" i="9"/>
  <c r="O481" i="9"/>
  <c r="O480" i="9"/>
  <c r="O471" i="9"/>
  <c r="O470" i="9"/>
  <c r="O469" i="9"/>
  <c r="O467" i="9"/>
  <c r="O465" i="9"/>
  <c r="O464" i="9"/>
  <c r="O463" i="9"/>
  <c r="O460" i="9"/>
  <c r="O459" i="9"/>
  <c r="O458" i="9"/>
  <c r="O454" i="9"/>
  <c r="O452" i="9"/>
  <c r="O451" i="9"/>
  <c r="O450" i="9"/>
  <c r="O449" i="9"/>
  <c r="O448" i="9"/>
  <c r="O447" i="9"/>
  <c r="O446" i="9"/>
  <c r="O445" i="9"/>
  <c r="O442" i="9"/>
  <c r="O438" i="9"/>
  <c r="O436" i="9"/>
  <c r="O433" i="9"/>
  <c r="O431" i="9"/>
  <c r="O429" i="9"/>
  <c r="O428" i="9"/>
  <c r="O427" i="9"/>
  <c r="O425" i="9"/>
  <c r="O424" i="9"/>
  <c r="O422" i="9"/>
  <c r="O421" i="9"/>
  <c r="O419" i="9"/>
  <c r="O417" i="9"/>
  <c r="O416" i="9"/>
  <c r="O415" i="9"/>
  <c r="O414" i="9"/>
  <c r="O412" i="9"/>
  <c r="O411" i="9"/>
  <c r="O409" i="9"/>
  <c r="O408" i="9"/>
  <c r="O407" i="9"/>
  <c r="O405" i="9"/>
  <c r="O404" i="9"/>
  <c r="O402" i="9"/>
  <c r="O401" i="9"/>
  <c r="O400" i="9"/>
  <c r="O399" i="9"/>
  <c r="O398" i="9"/>
  <c r="O396" i="9"/>
  <c r="O395" i="9"/>
  <c r="O394" i="9"/>
  <c r="O387" i="9"/>
  <c r="O386" i="9"/>
  <c r="O381" i="9"/>
  <c r="O379" i="9"/>
  <c r="O377" i="9"/>
  <c r="O375" i="9"/>
  <c r="O374" i="9"/>
  <c r="O373" i="9"/>
  <c r="O372" i="9"/>
  <c r="O371" i="9"/>
  <c r="O370" i="9"/>
  <c r="O367" i="9"/>
  <c r="O366" i="9"/>
  <c r="O365" i="9"/>
  <c r="O364" i="9"/>
  <c r="O363" i="9"/>
  <c r="O360" i="9"/>
  <c r="O359" i="9"/>
  <c r="O356" i="9"/>
  <c r="O355" i="9"/>
  <c r="O354" i="9"/>
  <c r="O353" i="9"/>
  <c r="O352" i="9"/>
  <c r="O351" i="9"/>
  <c r="O350" i="9"/>
  <c r="N347" i="9"/>
  <c r="O347" i="9"/>
  <c r="O346" i="9"/>
  <c r="O345" i="9"/>
  <c r="O344" i="9"/>
  <c r="O343" i="9"/>
  <c r="O340" i="9"/>
  <c r="O339" i="9"/>
  <c r="O338" i="9"/>
  <c r="O334" i="9"/>
  <c r="O333" i="9"/>
  <c r="O329" i="9"/>
  <c r="O327" i="9"/>
  <c r="O326" i="9"/>
  <c r="O325" i="9"/>
  <c r="O324" i="9"/>
  <c r="O319" i="9"/>
  <c r="O318" i="9"/>
  <c r="O317" i="9"/>
  <c r="O314" i="9"/>
  <c r="O313" i="9"/>
  <c r="O312" i="9"/>
  <c r="O311" i="9"/>
  <c r="O306" i="9"/>
  <c r="O305" i="9"/>
  <c r="O304" i="9"/>
  <c r="O303" i="9"/>
  <c r="O302" i="9"/>
  <c r="O301" i="9"/>
  <c r="O300" i="9"/>
  <c r="O297" i="9"/>
  <c r="O296" i="9"/>
  <c r="O295" i="9"/>
  <c r="O294" i="9"/>
  <c r="O293" i="9"/>
  <c r="O292" i="9"/>
  <c r="O291" i="9"/>
  <c r="O290" i="9"/>
  <c r="O284" i="9"/>
  <c r="O283" i="9"/>
  <c r="O280" i="9"/>
  <c r="O279" i="9"/>
  <c r="O278" i="9"/>
  <c r="O277" i="9"/>
  <c r="O276" i="9"/>
  <c r="O275" i="9"/>
  <c r="O274" i="9"/>
  <c r="O273" i="9"/>
  <c r="O272" i="9"/>
  <c r="O271" i="9"/>
  <c r="O270" i="9"/>
  <c r="O269" i="9"/>
  <c r="O268" i="9"/>
  <c r="O267" i="9"/>
  <c r="O266" i="9"/>
  <c r="O265" i="9"/>
  <c r="O264" i="9"/>
  <c r="O263" i="9"/>
  <c r="O262" i="9"/>
  <c r="O261" i="9"/>
  <c r="O260" i="9"/>
  <c r="O259" i="9"/>
  <c r="O256" i="9"/>
  <c r="O255" i="9"/>
  <c r="O254" i="9"/>
  <c r="O253" i="9"/>
  <c r="O252" i="9"/>
  <c r="O251" i="9"/>
  <c r="O250" i="9"/>
  <c r="O249" i="9"/>
  <c r="O248" i="9"/>
  <c r="O245" i="9"/>
  <c r="O244" i="9"/>
  <c r="O243" i="9"/>
  <c r="O242" i="9"/>
  <c r="O241" i="9"/>
  <c r="O238" i="9"/>
  <c r="O237" i="9"/>
  <c r="O236" i="9"/>
  <c r="O235" i="9"/>
  <c r="O234" i="9"/>
  <c r="O233" i="9"/>
  <c r="O232" i="9"/>
  <c r="O231" i="9"/>
  <c r="O230" i="9"/>
  <c r="O229" i="9"/>
  <c r="O228" i="9"/>
  <c r="O227" i="9"/>
  <c r="O224" i="9"/>
  <c r="O223" i="9"/>
  <c r="O222" i="9"/>
  <c r="O221" i="9"/>
  <c r="O220" i="9"/>
  <c r="O219" i="9"/>
  <c r="O218" i="9"/>
  <c r="O217" i="9"/>
  <c r="O216" i="9"/>
  <c r="O214" i="9"/>
  <c r="O212" i="9"/>
  <c r="O211" i="9"/>
  <c r="O208" i="9"/>
  <c r="O207" i="9"/>
  <c r="O206" i="9"/>
  <c r="O205" i="9"/>
  <c r="O204" i="9"/>
  <c r="O203" i="9"/>
  <c r="O202" i="9"/>
  <c r="O201" i="9"/>
  <c r="O200" i="9"/>
  <c r="O190" i="9"/>
  <c r="O187" i="9"/>
  <c r="O186" i="9"/>
  <c r="O185" i="9"/>
  <c r="O182" i="9"/>
  <c r="O181" i="9"/>
  <c r="O180" i="9"/>
  <c r="O179" i="9"/>
  <c r="O178" i="9"/>
  <c r="O177" i="9"/>
  <c r="O176" i="9"/>
  <c r="O175" i="9"/>
  <c r="O174" i="9"/>
  <c r="O171" i="9"/>
  <c r="O170" i="9"/>
  <c r="O169" i="9"/>
  <c r="O168" i="9"/>
  <c r="O167" i="9"/>
  <c r="O162" i="9"/>
  <c r="O161" i="9"/>
  <c r="O160" i="9"/>
  <c r="O159" i="9"/>
  <c r="O158" i="9"/>
  <c r="O157" i="9"/>
  <c r="O156" i="9"/>
  <c r="O155" i="9"/>
  <c r="O154" i="9"/>
  <c r="O153" i="9"/>
  <c r="O150" i="9"/>
  <c r="O149" i="9"/>
  <c r="O148" i="9"/>
  <c r="O147" i="9"/>
  <c r="O146" i="9"/>
  <c r="O145" i="9"/>
  <c r="O144" i="9"/>
  <c r="O143" i="9"/>
  <c r="O142" i="9"/>
  <c r="O141" i="9"/>
  <c r="O140" i="9"/>
  <c r="O139" i="9"/>
  <c r="O138" i="9"/>
  <c r="O137" i="9"/>
  <c r="O136" i="9"/>
  <c r="O135" i="9"/>
  <c r="O134" i="9"/>
  <c r="O133" i="9"/>
  <c r="O132" i="9"/>
  <c r="O131" i="9"/>
  <c r="O130" i="9"/>
  <c r="O129" i="9"/>
  <c r="O128" i="9"/>
  <c r="O127" i="9"/>
  <c r="O126" i="9"/>
  <c r="O125" i="9"/>
  <c r="O124" i="9"/>
  <c r="O123" i="9"/>
  <c r="O122" i="9"/>
  <c r="O121" i="9"/>
  <c r="O120" i="9"/>
  <c r="O119" i="9"/>
  <c r="O118" i="9"/>
  <c r="O117" i="9"/>
  <c r="O116" i="9"/>
  <c r="O115" i="9"/>
  <c r="O114" i="9"/>
  <c r="O113" i="9"/>
  <c r="O112" i="9"/>
  <c r="O107" i="9"/>
  <c r="O106" i="9"/>
  <c r="O105" i="9"/>
  <c r="O104" i="9"/>
  <c r="O103" i="9"/>
  <c r="O102" i="9"/>
  <c r="O101" i="9"/>
  <c r="O100" i="9"/>
  <c r="O99" i="9"/>
  <c r="O98" i="9"/>
  <c r="O97" i="9"/>
  <c r="O96" i="9"/>
  <c r="O95" i="9"/>
  <c r="O94" i="9"/>
  <c r="O93" i="9"/>
  <c r="O92" i="9"/>
  <c r="O91" i="9"/>
  <c r="O89" i="9"/>
  <c r="O88" i="9"/>
  <c r="O84" i="9"/>
  <c r="O83" i="9"/>
  <c r="O82" i="9"/>
  <c r="O81" i="9"/>
  <c r="O80" i="9"/>
  <c r="O77" i="9"/>
  <c r="O76" i="9"/>
  <c r="O75" i="9"/>
  <c r="O69" i="9"/>
  <c r="O67" i="9"/>
  <c r="O64" i="9"/>
  <c r="O63" i="9"/>
  <c r="O62" i="9"/>
  <c r="O61" i="9"/>
  <c r="O57" i="9"/>
  <c r="O55" i="9"/>
  <c r="O54" i="9"/>
  <c r="O49" i="9"/>
  <c r="O48" i="9"/>
  <c r="O44" i="9"/>
  <c r="O43" i="9"/>
  <c r="O39" i="9"/>
  <c r="O36" i="9"/>
  <c r="O35" i="9"/>
  <c r="O31" i="9"/>
  <c r="O30" i="9"/>
  <c r="O26" i="9"/>
  <c r="O25" i="9"/>
  <c r="O23" i="9"/>
  <c r="O18" i="9"/>
  <c r="O17" i="9"/>
  <c r="O16" i="9"/>
  <c r="O15" i="9"/>
  <c r="O10" i="9"/>
  <c r="O11" i="9"/>
  <c r="O9" i="9"/>
  <c r="R9" i="9" s="1"/>
  <c r="S437" i="13" l="1"/>
  <c r="V838" i="13"/>
  <c r="S843" i="13"/>
  <c r="S839" i="13"/>
  <c r="V437" i="13"/>
  <c r="S439" i="13"/>
  <c r="S568" i="13" s="1"/>
  <c r="S569" i="13" s="1"/>
  <c r="V615" i="13"/>
  <c r="V768" i="13"/>
  <c r="V821" i="13"/>
  <c r="S70" i="13"/>
  <c r="V68" i="13"/>
  <c r="V474" i="13"/>
  <c r="V380" i="13"/>
  <c r="S382" i="13"/>
  <c r="V189" i="13"/>
  <c r="S191" i="13"/>
  <c r="S195" i="13" s="1"/>
  <c r="V686" i="13"/>
  <c r="S703" i="13"/>
  <c r="V434" i="13"/>
  <c r="V567" i="13"/>
  <c r="S13" i="13"/>
  <c r="S20" i="13"/>
  <c r="S28" i="13"/>
  <c r="S33" i="13"/>
  <c r="S46" i="13"/>
  <c r="S110" i="13"/>
  <c r="S331" i="13"/>
  <c r="S51" i="13"/>
  <c r="S38" i="13"/>
  <c r="S41" i="13"/>
  <c r="S87" i="13"/>
  <c r="S633" i="13"/>
  <c r="P9" i="9"/>
  <c r="P18" i="12"/>
  <c r="P17" i="12"/>
  <c r="I16" i="12"/>
  <c r="G16" i="12"/>
  <c r="AG15" i="12"/>
  <c r="P13" i="12"/>
  <c r="P12" i="12"/>
  <c r="AG11" i="12"/>
  <c r="P11" i="12"/>
  <c r="AG10" i="12"/>
  <c r="P10" i="12"/>
  <c r="AG9" i="12"/>
  <c r="P9" i="12"/>
  <c r="AG8" i="12"/>
  <c r="P8" i="12"/>
  <c r="P4" i="12"/>
  <c r="AG4" i="12" s="1"/>
  <c r="S476" i="13" l="1"/>
  <c r="S841" i="13" s="1"/>
  <c r="S840" i="13"/>
  <c r="V568" i="13"/>
  <c r="V840" i="13" s="1"/>
  <c r="V382" i="13"/>
  <c r="S384" i="13"/>
  <c r="V476" i="13"/>
  <c r="V633" i="13"/>
  <c r="V569" i="13"/>
  <c r="S842" i="13"/>
  <c r="V703" i="13"/>
  <c r="V439" i="13"/>
  <c r="V70" i="13"/>
  <c r="S194" i="13"/>
  <c r="S193" i="13"/>
  <c r="V191" i="13"/>
  <c r="S196" i="13"/>
  <c r="V843" i="13"/>
  <c r="V839" i="13"/>
  <c r="I502" i="8"/>
  <c r="A502" i="8"/>
  <c r="J503" i="6"/>
  <c r="K503" i="6"/>
  <c r="M502" i="6"/>
  <c r="Q502" i="13" s="1"/>
  <c r="J503" i="5"/>
  <c r="K503" i="5"/>
  <c r="M502" i="5"/>
  <c r="O502" i="13" s="1"/>
  <c r="M502" i="3"/>
  <c r="K503" i="2"/>
  <c r="R502" i="2"/>
  <c r="Q502" i="2"/>
  <c r="P502" i="2"/>
  <c r="M502" i="2"/>
  <c r="I502" i="3" s="1"/>
  <c r="L502" i="2"/>
  <c r="F502" i="2"/>
  <c r="E502" i="2"/>
  <c r="D502" i="2"/>
  <c r="D502" i="13" s="1"/>
  <c r="C502" i="2"/>
  <c r="B502" i="2"/>
  <c r="M503" i="9"/>
  <c r="M503" i="13" s="1"/>
  <c r="L503" i="13"/>
  <c r="K503" i="13"/>
  <c r="I503" i="13"/>
  <c r="F503" i="9"/>
  <c r="J348" i="6"/>
  <c r="K348" i="6"/>
  <c r="M347" i="6"/>
  <c r="K348" i="5"/>
  <c r="J348" i="5"/>
  <c r="M347" i="5"/>
  <c r="O347" i="5" s="1"/>
  <c r="J348" i="3"/>
  <c r="K348" i="3"/>
  <c r="M347" i="3"/>
  <c r="O347" i="3" s="1"/>
  <c r="K348" i="2"/>
  <c r="M347" i="2"/>
  <c r="L347" i="2"/>
  <c r="F347" i="2"/>
  <c r="E347" i="2"/>
  <c r="D347" i="2"/>
  <c r="C347" i="2"/>
  <c r="C347" i="13" s="1"/>
  <c r="B347" i="2"/>
  <c r="A347" i="2"/>
  <c r="K348" i="13"/>
  <c r="L348" i="13"/>
  <c r="M348" i="9"/>
  <c r="M348" i="13" s="1"/>
  <c r="I348" i="13"/>
  <c r="F348" i="9"/>
  <c r="A348" i="6"/>
  <c r="A348" i="5"/>
  <c r="A348" i="3"/>
  <c r="B348" i="6"/>
  <c r="C348" i="6"/>
  <c r="D348" i="6"/>
  <c r="E348" i="6"/>
  <c r="F348" i="6"/>
  <c r="B348" i="5"/>
  <c r="C348" i="5"/>
  <c r="D348" i="5"/>
  <c r="E348" i="5"/>
  <c r="F348" i="5"/>
  <c r="B348" i="3"/>
  <c r="C348" i="3"/>
  <c r="D348" i="3"/>
  <c r="E348" i="3"/>
  <c r="F348" i="3"/>
  <c r="O347" i="6" l="1"/>
  <c r="Q347" i="13" s="1"/>
  <c r="V842" i="13"/>
  <c r="R502" i="5"/>
  <c r="R502" i="6"/>
  <c r="I347" i="6"/>
  <c r="P347" i="6" s="1"/>
  <c r="K502" i="8"/>
  <c r="M502" i="8"/>
  <c r="I347" i="3"/>
  <c r="N347" i="3" s="1"/>
  <c r="I502" i="5"/>
  <c r="Q502" i="5" s="1"/>
  <c r="P502" i="3"/>
  <c r="I347" i="5"/>
  <c r="C347" i="8"/>
  <c r="D502" i="8"/>
  <c r="D347" i="8"/>
  <c r="D347" i="13"/>
  <c r="E347" i="8"/>
  <c r="E347" i="13"/>
  <c r="B502" i="8"/>
  <c r="B502" i="13"/>
  <c r="F502" i="8"/>
  <c r="F502" i="13"/>
  <c r="B347" i="8"/>
  <c r="B347" i="13"/>
  <c r="A347" i="8"/>
  <c r="A347" i="13"/>
  <c r="F347" i="8"/>
  <c r="F347" i="13"/>
  <c r="C502" i="8"/>
  <c r="C502" i="13"/>
  <c r="E502" i="8"/>
  <c r="E502" i="13"/>
  <c r="N502" i="2"/>
  <c r="V841" i="13"/>
  <c r="N347" i="2"/>
  <c r="I502" i="6"/>
  <c r="N503" i="9"/>
  <c r="N502" i="3"/>
  <c r="R347" i="6" l="1"/>
  <c r="M347" i="8"/>
  <c r="Q347" i="3"/>
  <c r="Q347" i="6"/>
  <c r="P502" i="5"/>
  <c r="N502" i="5"/>
  <c r="N347" i="6"/>
  <c r="O347" i="13"/>
  <c r="K347" i="8"/>
  <c r="R347" i="5"/>
  <c r="Q347" i="5"/>
  <c r="P347" i="5"/>
  <c r="P347" i="3"/>
  <c r="N347" i="5"/>
  <c r="Q502" i="3"/>
  <c r="N347" i="13"/>
  <c r="R347" i="3"/>
  <c r="J347" i="8"/>
  <c r="J347" i="13"/>
  <c r="I347" i="8"/>
  <c r="R347" i="2"/>
  <c r="P347" i="2"/>
  <c r="Q347" i="2"/>
  <c r="N502" i="13"/>
  <c r="J502" i="8"/>
  <c r="R502" i="3"/>
  <c r="N502" i="6"/>
  <c r="Q502" i="6"/>
  <c r="P502" i="6"/>
  <c r="I15" i="11"/>
  <c r="G15" i="11"/>
  <c r="J17" i="11"/>
  <c r="J16" i="11"/>
  <c r="U14" i="11"/>
  <c r="J12" i="11"/>
  <c r="J11" i="11"/>
  <c r="U10" i="11"/>
  <c r="J10" i="11"/>
  <c r="U9" i="11"/>
  <c r="J9" i="11"/>
  <c r="U8" i="11"/>
  <c r="J8" i="11"/>
  <c r="U7" i="11"/>
  <c r="J7" i="11"/>
  <c r="U4" i="11"/>
  <c r="J4" i="11"/>
  <c r="A1" i="2"/>
  <c r="D2" i="2"/>
  <c r="D2" i="3" s="1"/>
  <c r="D2" i="5" s="1"/>
  <c r="D2" i="6" s="1"/>
  <c r="D2" i="8" l="1"/>
  <c r="D2" i="13"/>
  <c r="L16" i="2"/>
  <c r="E835" i="2" l="1"/>
  <c r="D835" i="2"/>
  <c r="C835" i="2"/>
  <c r="B835" i="2"/>
  <c r="A835" i="2"/>
  <c r="E834" i="2"/>
  <c r="D834" i="2"/>
  <c r="C834" i="2"/>
  <c r="B834" i="2"/>
  <c r="A834" i="2"/>
  <c r="E831" i="2"/>
  <c r="D831" i="2"/>
  <c r="C831" i="2"/>
  <c r="B831" i="2"/>
  <c r="A831" i="2"/>
  <c r="E830" i="2"/>
  <c r="D830" i="2"/>
  <c r="C830" i="2"/>
  <c r="B830" i="2"/>
  <c r="A830" i="2"/>
  <c r="E827" i="2"/>
  <c r="D827" i="2"/>
  <c r="C827" i="2"/>
  <c r="B827" i="2"/>
  <c r="A827" i="2"/>
  <c r="E826" i="2"/>
  <c r="D826" i="2"/>
  <c r="C826" i="2"/>
  <c r="B826" i="2"/>
  <c r="A826" i="2"/>
  <c r="E825" i="2"/>
  <c r="D825" i="2"/>
  <c r="C825" i="2"/>
  <c r="B825" i="2"/>
  <c r="A825" i="2"/>
  <c r="E824" i="2"/>
  <c r="E824" i="13" s="1"/>
  <c r="D824" i="2"/>
  <c r="C824" i="2"/>
  <c r="B824" i="2"/>
  <c r="A824" i="2"/>
  <c r="E819" i="2"/>
  <c r="D819" i="2"/>
  <c r="C819" i="2"/>
  <c r="B819" i="2"/>
  <c r="A819" i="2"/>
  <c r="E818" i="2"/>
  <c r="D818" i="2"/>
  <c r="C818" i="2"/>
  <c r="B818" i="2"/>
  <c r="A818" i="2"/>
  <c r="E817" i="2"/>
  <c r="D817" i="2"/>
  <c r="C817" i="2"/>
  <c r="B817" i="2"/>
  <c r="A817" i="2"/>
  <c r="E815" i="2"/>
  <c r="D815" i="2"/>
  <c r="C815" i="2"/>
  <c r="B815" i="2"/>
  <c r="A815" i="2"/>
  <c r="E814" i="2"/>
  <c r="D814" i="2"/>
  <c r="C814" i="2"/>
  <c r="B814" i="2"/>
  <c r="A814" i="2"/>
  <c r="E813" i="2"/>
  <c r="D813" i="2"/>
  <c r="C813" i="2"/>
  <c r="B813" i="2"/>
  <c r="A813" i="2"/>
  <c r="E812" i="2"/>
  <c r="E812" i="13" s="1"/>
  <c r="D812" i="2"/>
  <c r="C812" i="2"/>
  <c r="B812" i="2"/>
  <c r="A812" i="2"/>
  <c r="E811" i="2"/>
  <c r="D811" i="2"/>
  <c r="C811" i="2"/>
  <c r="B811" i="2"/>
  <c r="A811" i="2"/>
  <c r="E808" i="2"/>
  <c r="D808" i="2"/>
  <c r="C808" i="2"/>
  <c r="B808" i="2"/>
  <c r="A808" i="2"/>
  <c r="E807" i="2"/>
  <c r="D807" i="2"/>
  <c r="C807" i="2"/>
  <c r="B807" i="2"/>
  <c r="A807" i="2"/>
  <c r="E806" i="2"/>
  <c r="D806" i="2"/>
  <c r="C806" i="2"/>
  <c r="B806" i="2"/>
  <c r="A806" i="2"/>
  <c r="E805" i="2"/>
  <c r="D805" i="2"/>
  <c r="C805" i="2"/>
  <c r="B805" i="2"/>
  <c r="A805" i="2"/>
  <c r="E804" i="2"/>
  <c r="D804" i="2"/>
  <c r="C804" i="2"/>
  <c r="B804" i="2"/>
  <c r="A804" i="2"/>
  <c r="E803" i="2"/>
  <c r="D803" i="2"/>
  <c r="C803" i="2"/>
  <c r="B803" i="2"/>
  <c r="A803" i="2"/>
  <c r="E802" i="2"/>
  <c r="D802" i="2"/>
  <c r="C802" i="2"/>
  <c r="B802" i="2"/>
  <c r="A802" i="2"/>
  <c r="E800" i="2"/>
  <c r="D800" i="2"/>
  <c r="C800" i="2"/>
  <c r="B800" i="2"/>
  <c r="A800" i="2"/>
  <c r="E799" i="2"/>
  <c r="D799" i="2"/>
  <c r="C799" i="2"/>
  <c r="B799" i="2"/>
  <c r="A799" i="2"/>
  <c r="E798" i="2"/>
  <c r="D798" i="2"/>
  <c r="C798" i="2"/>
  <c r="B798" i="2"/>
  <c r="A798" i="2"/>
  <c r="E796" i="2"/>
  <c r="D796" i="2"/>
  <c r="C796" i="2"/>
  <c r="B796" i="2"/>
  <c r="A796" i="2"/>
  <c r="E795" i="2"/>
  <c r="D795" i="2"/>
  <c r="C795" i="2"/>
  <c r="B795" i="2"/>
  <c r="A795" i="2"/>
  <c r="E792" i="2"/>
  <c r="D792" i="2"/>
  <c r="C792" i="2"/>
  <c r="B792" i="2"/>
  <c r="A792" i="2"/>
  <c r="E791" i="2"/>
  <c r="D791" i="2"/>
  <c r="C791" i="2"/>
  <c r="B791" i="2"/>
  <c r="A791" i="2"/>
  <c r="E789" i="2"/>
  <c r="D789" i="2"/>
  <c r="C789" i="2"/>
  <c r="B789" i="2"/>
  <c r="A789" i="2"/>
  <c r="E786" i="2"/>
  <c r="D786" i="2"/>
  <c r="C786" i="2"/>
  <c r="B786" i="2"/>
  <c r="A786" i="2"/>
  <c r="E784" i="2"/>
  <c r="D784" i="2"/>
  <c r="C784" i="2"/>
  <c r="B784" i="2"/>
  <c r="A784" i="2"/>
  <c r="E783" i="2"/>
  <c r="D783" i="2"/>
  <c r="C783" i="2"/>
  <c r="B783" i="2"/>
  <c r="A783" i="2"/>
  <c r="E781" i="2"/>
  <c r="D781" i="2"/>
  <c r="C781" i="2"/>
  <c r="B781" i="2"/>
  <c r="A781" i="2"/>
  <c r="E780" i="2"/>
  <c r="D780" i="2"/>
  <c r="C780" i="2"/>
  <c r="B780" i="2"/>
  <c r="A780" i="2"/>
  <c r="E779" i="2"/>
  <c r="D779" i="2"/>
  <c r="C779" i="2"/>
  <c r="B779" i="2"/>
  <c r="A779" i="2"/>
  <c r="E778" i="2"/>
  <c r="D778" i="2"/>
  <c r="C778" i="2"/>
  <c r="B778" i="2"/>
  <c r="A778" i="2"/>
  <c r="E777" i="2"/>
  <c r="D777" i="2"/>
  <c r="C777" i="2"/>
  <c r="B777" i="2"/>
  <c r="A777" i="2"/>
  <c r="E776" i="2"/>
  <c r="D776" i="2"/>
  <c r="C776" i="2"/>
  <c r="B776" i="2"/>
  <c r="A776" i="2"/>
  <c r="E775" i="2"/>
  <c r="D775" i="2"/>
  <c r="C775" i="2"/>
  <c r="B775" i="2"/>
  <c r="A775" i="2"/>
  <c r="E774" i="2"/>
  <c r="D774" i="2"/>
  <c r="C774" i="2"/>
  <c r="B774" i="2"/>
  <c r="A774" i="2"/>
  <c r="E773" i="2"/>
  <c r="E773" i="13" s="1"/>
  <c r="D773" i="2"/>
  <c r="C773" i="2"/>
  <c r="B773" i="2"/>
  <c r="A773" i="2"/>
  <c r="E772" i="2"/>
  <c r="D772" i="2"/>
  <c r="C772" i="2"/>
  <c r="B772" i="2"/>
  <c r="A772" i="2"/>
  <c r="E771" i="2"/>
  <c r="D771" i="2"/>
  <c r="C771" i="2"/>
  <c r="B771" i="2"/>
  <c r="A771" i="2"/>
  <c r="E767" i="2"/>
  <c r="D767" i="2"/>
  <c r="C767" i="2"/>
  <c r="B767" i="2"/>
  <c r="A767" i="2"/>
  <c r="E765" i="2"/>
  <c r="D765" i="2"/>
  <c r="C765" i="2"/>
  <c r="B765" i="2"/>
  <c r="A765" i="2"/>
  <c r="E764" i="2"/>
  <c r="D764" i="2"/>
  <c r="C764" i="2"/>
  <c r="B764" i="2"/>
  <c r="A764" i="2"/>
  <c r="E763" i="2"/>
  <c r="D763" i="2"/>
  <c r="C763" i="2"/>
  <c r="B763" i="2"/>
  <c r="A763" i="2"/>
  <c r="E759" i="2"/>
  <c r="D759" i="2"/>
  <c r="C759" i="2"/>
  <c r="B759" i="2"/>
  <c r="A759" i="2"/>
  <c r="E758" i="2"/>
  <c r="D758" i="2"/>
  <c r="C758" i="2"/>
  <c r="B758" i="2"/>
  <c r="A758" i="2"/>
  <c r="E757" i="2"/>
  <c r="D757" i="2"/>
  <c r="C757" i="2"/>
  <c r="B757" i="2"/>
  <c r="A757" i="2"/>
  <c r="E756" i="2"/>
  <c r="E756" i="13" s="1"/>
  <c r="D756" i="2"/>
  <c r="C756" i="2"/>
  <c r="B756" i="2"/>
  <c r="A756" i="2"/>
  <c r="E755" i="2"/>
  <c r="D755" i="2"/>
  <c r="C755" i="2"/>
  <c r="B755" i="2"/>
  <c r="A755" i="2"/>
  <c r="E752" i="2"/>
  <c r="D752" i="2"/>
  <c r="C752" i="2"/>
  <c r="B752" i="2"/>
  <c r="A752" i="2"/>
  <c r="E751" i="2"/>
  <c r="D751" i="2"/>
  <c r="C751" i="2"/>
  <c r="B751" i="2"/>
  <c r="A751" i="2"/>
  <c r="E750" i="2"/>
  <c r="D750" i="2"/>
  <c r="C750" i="2"/>
  <c r="B750" i="2"/>
  <c r="A750" i="2"/>
  <c r="E749" i="2"/>
  <c r="E749" i="13" s="1"/>
  <c r="D749" i="2"/>
  <c r="C749" i="2"/>
  <c r="B749" i="2"/>
  <c r="A749" i="2"/>
  <c r="E748" i="2"/>
  <c r="D748" i="2"/>
  <c r="C748" i="2"/>
  <c r="B748" i="2"/>
  <c r="A748" i="2"/>
  <c r="E747" i="2"/>
  <c r="D747" i="2"/>
  <c r="C747" i="2"/>
  <c r="B747" i="2"/>
  <c r="A747" i="2"/>
  <c r="E745" i="2"/>
  <c r="D745" i="2"/>
  <c r="C745" i="2"/>
  <c r="B745" i="2"/>
  <c r="A745" i="2"/>
  <c r="E742" i="2"/>
  <c r="D742" i="2"/>
  <c r="C742" i="2"/>
  <c r="B742" i="2"/>
  <c r="A742" i="2"/>
  <c r="E741" i="2"/>
  <c r="D741" i="2"/>
  <c r="C741" i="2"/>
  <c r="B741" i="2"/>
  <c r="A741" i="2"/>
  <c r="E739" i="2"/>
  <c r="E740" i="2" s="1"/>
  <c r="D739" i="2"/>
  <c r="C739" i="2"/>
  <c r="B739" i="2"/>
  <c r="A739" i="2"/>
  <c r="E738" i="2"/>
  <c r="D738" i="2"/>
  <c r="C738" i="2"/>
  <c r="B738" i="2"/>
  <c r="A738" i="2"/>
  <c r="E737" i="2"/>
  <c r="D737" i="2"/>
  <c r="C737" i="2"/>
  <c r="B737" i="2"/>
  <c r="A737" i="2"/>
  <c r="E735" i="2"/>
  <c r="D735" i="2"/>
  <c r="C735" i="2"/>
  <c r="B735" i="2"/>
  <c r="A735" i="2"/>
  <c r="E734" i="2"/>
  <c r="D734" i="2"/>
  <c r="C734" i="2"/>
  <c r="B734" i="2"/>
  <c r="A734" i="2"/>
  <c r="E733" i="2"/>
  <c r="D733" i="2"/>
  <c r="C733" i="2"/>
  <c r="B733" i="2"/>
  <c r="A733" i="2"/>
  <c r="E731" i="2"/>
  <c r="D731" i="2"/>
  <c r="C731" i="2"/>
  <c r="B731" i="2"/>
  <c r="A731" i="2"/>
  <c r="E730" i="2"/>
  <c r="D730" i="2"/>
  <c r="C730" i="2"/>
  <c r="B730" i="2"/>
  <c r="A730" i="2"/>
  <c r="E729" i="2"/>
  <c r="D729" i="2"/>
  <c r="C729" i="2"/>
  <c r="B729" i="2"/>
  <c r="A729" i="2"/>
  <c r="E723" i="2"/>
  <c r="D723" i="2"/>
  <c r="C723" i="2"/>
  <c r="B723" i="2"/>
  <c r="A723" i="2"/>
  <c r="E722" i="2"/>
  <c r="D722" i="2"/>
  <c r="C722" i="2"/>
  <c r="B722" i="2"/>
  <c r="A722" i="2"/>
  <c r="E720" i="2"/>
  <c r="D720" i="2"/>
  <c r="C720" i="2"/>
  <c r="B720" i="2"/>
  <c r="A720" i="2"/>
  <c r="E717" i="2"/>
  <c r="D717" i="2"/>
  <c r="C717" i="2"/>
  <c r="B717" i="2"/>
  <c r="A717" i="2"/>
  <c r="E716" i="2"/>
  <c r="D716" i="2"/>
  <c r="C716" i="2"/>
  <c r="B716" i="2"/>
  <c r="A716" i="2"/>
  <c r="E715" i="2"/>
  <c r="D715" i="2"/>
  <c r="C715" i="2"/>
  <c r="B715" i="2"/>
  <c r="A715" i="2"/>
  <c r="E714" i="2"/>
  <c r="E714" i="13" s="1"/>
  <c r="D714" i="2"/>
  <c r="C714" i="2"/>
  <c r="B714" i="2"/>
  <c r="A714" i="2"/>
  <c r="E710" i="2"/>
  <c r="D710" i="2"/>
  <c r="C710" i="2"/>
  <c r="B710" i="2"/>
  <c r="A710" i="2"/>
  <c r="E708" i="2"/>
  <c r="D708" i="2"/>
  <c r="C708" i="2"/>
  <c r="B708" i="2"/>
  <c r="A708" i="2"/>
  <c r="E707" i="2"/>
  <c r="D707" i="2"/>
  <c r="C707" i="2"/>
  <c r="B707" i="2"/>
  <c r="A707" i="2"/>
  <c r="E700" i="2"/>
  <c r="D700" i="2"/>
  <c r="C700" i="2"/>
  <c r="B700" i="2"/>
  <c r="A700" i="2"/>
  <c r="E699" i="2"/>
  <c r="D699" i="2"/>
  <c r="C699" i="2"/>
  <c r="B699" i="2"/>
  <c r="A699" i="2"/>
  <c r="E696" i="2"/>
  <c r="D696" i="2"/>
  <c r="C696" i="2"/>
  <c r="B696" i="2"/>
  <c r="A696" i="2"/>
  <c r="E695" i="2"/>
  <c r="D695" i="2"/>
  <c r="C695" i="2"/>
  <c r="B695" i="2"/>
  <c r="A695" i="2"/>
  <c r="E692" i="2"/>
  <c r="D692" i="2"/>
  <c r="C692" i="2"/>
  <c r="B692" i="2"/>
  <c r="A692" i="2"/>
  <c r="E691" i="2"/>
  <c r="D691" i="2"/>
  <c r="C691" i="2"/>
  <c r="B691" i="2"/>
  <c r="A691" i="2"/>
  <c r="E690" i="2"/>
  <c r="D690" i="2"/>
  <c r="C690" i="2"/>
  <c r="B690" i="2"/>
  <c r="A690" i="2"/>
  <c r="E689" i="2"/>
  <c r="E689" i="13" s="1"/>
  <c r="D689" i="2"/>
  <c r="C689" i="2"/>
  <c r="B689" i="2"/>
  <c r="A689" i="2"/>
  <c r="E684" i="2"/>
  <c r="D684" i="2"/>
  <c r="C684" i="2"/>
  <c r="B684" i="2"/>
  <c r="A684" i="2"/>
  <c r="E683" i="2"/>
  <c r="D683" i="2"/>
  <c r="C683" i="2"/>
  <c r="B683" i="2"/>
  <c r="A683" i="2"/>
  <c r="E682" i="2"/>
  <c r="D682" i="2"/>
  <c r="C682" i="2"/>
  <c r="B682" i="2"/>
  <c r="A682" i="2"/>
  <c r="E680" i="2"/>
  <c r="D680" i="2"/>
  <c r="C680" i="2"/>
  <c r="B680" i="2"/>
  <c r="A680" i="2"/>
  <c r="E679" i="2"/>
  <c r="D679" i="2"/>
  <c r="C679" i="2"/>
  <c r="B679" i="2"/>
  <c r="A679" i="2"/>
  <c r="E678" i="2"/>
  <c r="D678" i="2"/>
  <c r="C678" i="2"/>
  <c r="B678" i="2"/>
  <c r="A678" i="2"/>
  <c r="E677" i="2"/>
  <c r="E677" i="13" s="1"/>
  <c r="D677" i="2"/>
  <c r="C677" i="2"/>
  <c r="B677" i="2"/>
  <c r="A677" i="2"/>
  <c r="E676" i="2"/>
  <c r="D676" i="2"/>
  <c r="C676" i="2"/>
  <c r="B676" i="2"/>
  <c r="A676" i="2"/>
  <c r="E673" i="2"/>
  <c r="D673" i="2"/>
  <c r="C673" i="2"/>
  <c r="B673" i="2"/>
  <c r="A673" i="2"/>
  <c r="E672" i="2"/>
  <c r="D672" i="2"/>
  <c r="C672" i="2"/>
  <c r="B672" i="2"/>
  <c r="A672" i="2"/>
  <c r="E671" i="2"/>
  <c r="D671" i="2"/>
  <c r="C671" i="2"/>
  <c r="B671" i="2"/>
  <c r="A671" i="2"/>
  <c r="E670" i="2"/>
  <c r="E670" i="13" s="1"/>
  <c r="D670" i="2"/>
  <c r="C670" i="2"/>
  <c r="B670" i="2"/>
  <c r="A670" i="2"/>
  <c r="E669" i="2"/>
  <c r="D669" i="2"/>
  <c r="C669" i="2"/>
  <c r="B669" i="2"/>
  <c r="A669" i="2"/>
  <c r="E668" i="2"/>
  <c r="D668" i="2"/>
  <c r="C668" i="2"/>
  <c r="B668" i="2"/>
  <c r="A668" i="2"/>
  <c r="E667" i="2"/>
  <c r="D667" i="2"/>
  <c r="C667" i="2"/>
  <c r="B667" i="2"/>
  <c r="A667" i="2"/>
  <c r="E665" i="2"/>
  <c r="D665" i="2"/>
  <c r="C665" i="2"/>
  <c r="B665" i="2"/>
  <c r="A665" i="2"/>
  <c r="E664" i="2"/>
  <c r="D664" i="2"/>
  <c r="C664" i="2"/>
  <c r="B664" i="2"/>
  <c r="A664" i="2"/>
  <c r="E663" i="2"/>
  <c r="D663" i="2"/>
  <c r="C663" i="2"/>
  <c r="B663" i="2"/>
  <c r="A663" i="2"/>
  <c r="E661" i="2"/>
  <c r="D661" i="2"/>
  <c r="C661" i="2"/>
  <c r="B661" i="2"/>
  <c r="A661" i="2"/>
  <c r="E660" i="2"/>
  <c r="D660" i="2"/>
  <c r="C660" i="2"/>
  <c r="B660" i="2"/>
  <c r="A660" i="2"/>
  <c r="E657" i="2"/>
  <c r="D657" i="2"/>
  <c r="C657" i="2"/>
  <c r="B657" i="2"/>
  <c r="A657" i="2"/>
  <c r="E656" i="2"/>
  <c r="D656" i="2"/>
  <c r="C656" i="2"/>
  <c r="B656" i="2"/>
  <c r="A656" i="2"/>
  <c r="E654" i="2"/>
  <c r="D654" i="2"/>
  <c r="C654" i="2"/>
  <c r="B654" i="2"/>
  <c r="A654" i="2"/>
  <c r="E651" i="2"/>
  <c r="D651" i="2"/>
  <c r="C651" i="2"/>
  <c r="B651" i="2"/>
  <c r="A651" i="2"/>
  <c r="E649" i="2"/>
  <c r="D649" i="2"/>
  <c r="C649" i="2"/>
  <c r="B649" i="2"/>
  <c r="A649" i="2"/>
  <c r="E648" i="2"/>
  <c r="D648" i="2"/>
  <c r="C648" i="2"/>
  <c r="B648" i="2"/>
  <c r="A648" i="2"/>
  <c r="E646" i="2"/>
  <c r="D646" i="2"/>
  <c r="C646" i="2"/>
  <c r="B646" i="2"/>
  <c r="A646" i="2"/>
  <c r="E645" i="2"/>
  <c r="D645" i="2"/>
  <c r="C645" i="2"/>
  <c r="B645" i="2"/>
  <c r="A645" i="2"/>
  <c r="E644" i="2"/>
  <c r="D644" i="2"/>
  <c r="C644" i="2"/>
  <c r="B644" i="2"/>
  <c r="A644" i="2"/>
  <c r="E643" i="2"/>
  <c r="D643" i="2"/>
  <c r="C643" i="2"/>
  <c r="B643" i="2"/>
  <c r="A643" i="2"/>
  <c r="E642" i="2"/>
  <c r="D642" i="2"/>
  <c r="C642" i="2"/>
  <c r="B642" i="2"/>
  <c r="A642" i="2"/>
  <c r="E641" i="2"/>
  <c r="D641" i="2"/>
  <c r="C641" i="2"/>
  <c r="B641" i="2"/>
  <c r="A641" i="2"/>
  <c r="E640" i="2"/>
  <c r="D640" i="2"/>
  <c r="C640" i="2"/>
  <c r="B640" i="2"/>
  <c r="A640" i="2"/>
  <c r="E639" i="2"/>
  <c r="D639" i="2"/>
  <c r="C639" i="2"/>
  <c r="B639" i="2"/>
  <c r="A639" i="2"/>
  <c r="E638" i="2"/>
  <c r="D638" i="2"/>
  <c r="C638" i="2"/>
  <c r="B638" i="2"/>
  <c r="A638" i="2"/>
  <c r="E637" i="2"/>
  <c r="D637" i="2"/>
  <c r="C637" i="2"/>
  <c r="B637" i="2"/>
  <c r="A637" i="2"/>
  <c r="E636" i="2"/>
  <c r="D636" i="2"/>
  <c r="C636" i="2"/>
  <c r="B636" i="2"/>
  <c r="A636" i="2"/>
  <c r="E631" i="2"/>
  <c r="D631" i="2"/>
  <c r="C631" i="2"/>
  <c r="B631" i="2"/>
  <c r="A631" i="2"/>
  <c r="E630" i="2"/>
  <c r="D630" i="2"/>
  <c r="C630" i="2"/>
  <c r="B630" i="2"/>
  <c r="A630" i="2"/>
  <c r="E629" i="2"/>
  <c r="D629" i="2"/>
  <c r="C629" i="2"/>
  <c r="B629" i="2"/>
  <c r="A629" i="2"/>
  <c r="E628" i="2"/>
  <c r="D628" i="2"/>
  <c r="C628" i="2"/>
  <c r="B628" i="2"/>
  <c r="A628" i="2"/>
  <c r="E627" i="2"/>
  <c r="D627" i="2"/>
  <c r="C627" i="2"/>
  <c r="B627" i="2"/>
  <c r="A627" i="2"/>
  <c r="E625" i="2"/>
  <c r="D625" i="2"/>
  <c r="C625" i="2"/>
  <c r="B625" i="2"/>
  <c r="A625" i="2"/>
  <c r="E624" i="2"/>
  <c r="D624" i="2"/>
  <c r="C624" i="2"/>
  <c r="B624" i="2"/>
  <c r="A624" i="2"/>
  <c r="E622" i="2"/>
  <c r="D622" i="2"/>
  <c r="C622" i="2"/>
  <c r="B622" i="2"/>
  <c r="A622" i="2"/>
  <c r="E619" i="2"/>
  <c r="D619" i="2"/>
  <c r="C619" i="2"/>
  <c r="B619" i="2"/>
  <c r="A619" i="2"/>
  <c r="E618" i="2"/>
  <c r="E618" i="13" s="1"/>
  <c r="D618" i="2"/>
  <c r="C618" i="2"/>
  <c r="B618" i="2"/>
  <c r="A618" i="2"/>
  <c r="E617" i="2"/>
  <c r="D617" i="2"/>
  <c r="C617" i="2"/>
  <c r="B617" i="2"/>
  <c r="A617" i="2"/>
  <c r="E612" i="2"/>
  <c r="D612" i="2"/>
  <c r="C612" i="2"/>
  <c r="B612" i="2"/>
  <c r="A612" i="2"/>
  <c r="E611" i="2"/>
  <c r="D611" i="2"/>
  <c r="C611" i="2"/>
  <c r="B611" i="2"/>
  <c r="A611" i="2"/>
  <c r="E610" i="2"/>
  <c r="D610" i="2"/>
  <c r="C610" i="2"/>
  <c r="B610" i="2"/>
  <c r="A610" i="2"/>
  <c r="E606" i="2"/>
  <c r="D606" i="2"/>
  <c r="C606" i="2"/>
  <c r="B606" i="2"/>
  <c r="A606" i="2"/>
  <c r="E605" i="2"/>
  <c r="D605" i="2"/>
  <c r="C605" i="2"/>
  <c r="B605" i="2"/>
  <c r="A605" i="2"/>
  <c r="E602" i="2"/>
  <c r="D602" i="2"/>
  <c r="C602" i="2"/>
  <c r="B602" i="2"/>
  <c r="A602" i="2"/>
  <c r="E601" i="2"/>
  <c r="D601" i="2"/>
  <c r="C601" i="2"/>
  <c r="B601" i="2"/>
  <c r="A601" i="2"/>
  <c r="E598" i="2"/>
  <c r="D598" i="2"/>
  <c r="C598" i="2"/>
  <c r="B598" i="2"/>
  <c r="A598" i="2"/>
  <c r="E597" i="2"/>
  <c r="D597" i="2"/>
  <c r="C597" i="2"/>
  <c r="B597" i="2"/>
  <c r="A597" i="2"/>
  <c r="E596" i="2"/>
  <c r="D596" i="2"/>
  <c r="C596" i="2"/>
  <c r="B596" i="2"/>
  <c r="A596" i="2"/>
  <c r="E594" i="2"/>
  <c r="D594" i="2"/>
  <c r="C594" i="2"/>
  <c r="B594" i="2"/>
  <c r="A594" i="2"/>
  <c r="E593" i="2"/>
  <c r="D593" i="2"/>
  <c r="C593" i="2"/>
  <c r="B593" i="2"/>
  <c r="A593" i="2"/>
  <c r="E590" i="2"/>
  <c r="D590" i="2"/>
  <c r="C590" i="2"/>
  <c r="B590" i="2"/>
  <c r="A590" i="2"/>
  <c r="E589" i="2"/>
  <c r="D589" i="2"/>
  <c r="C589" i="2"/>
  <c r="B589" i="2"/>
  <c r="A589" i="2"/>
  <c r="E584" i="2"/>
  <c r="D584" i="2"/>
  <c r="C584" i="2"/>
  <c r="B584" i="2"/>
  <c r="A584" i="2"/>
  <c r="E583" i="2"/>
  <c r="D583" i="2"/>
  <c r="C583" i="2"/>
  <c r="B583" i="2"/>
  <c r="A583" i="2"/>
  <c r="E580" i="2"/>
  <c r="E580" i="13" s="1"/>
  <c r="D580" i="2"/>
  <c r="C580" i="2"/>
  <c r="B580" i="2"/>
  <c r="A580" i="2"/>
  <c r="E579" i="2"/>
  <c r="D579" i="2"/>
  <c r="C579" i="2"/>
  <c r="B579" i="2"/>
  <c r="A579" i="2"/>
  <c r="E576" i="2"/>
  <c r="D576" i="2"/>
  <c r="C576" i="2"/>
  <c r="B576" i="2"/>
  <c r="A576" i="2"/>
  <c r="E575" i="2"/>
  <c r="D575" i="2"/>
  <c r="C575" i="2"/>
  <c r="B575" i="2"/>
  <c r="A575" i="2"/>
  <c r="E564" i="2"/>
  <c r="D564" i="2"/>
  <c r="C564" i="2"/>
  <c r="B564" i="2"/>
  <c r="A564" i="2"/>
  <c r="E563" i="2"/>
  <c r="D563" i="2"/>
  <c r="C563" i="2"/>
  <c r="B563" i="2"/>
  <c r="A563" i="2"/>
  <c r="E562" i="2"/>
  <c r="D562" i="2"/>
  <c r="C562" i="2"/>
  <c r="B562" i="2"/>
  <c r="A562" i="2"/>
  <c r="E561" i="2"/>
  <c r="D561" i="2"/>
  <c r="C561" i="2"/>
  <c r="B561" i="2"/>
  <c r="A561" i="2"/>
  <c r="E559" i="2"/>
  <c r="D559" i="2"/>
  <c r="C559" i="2"/>
  <c r="B559" i="2"/>
  <c r="A559" i="2"/>
  <c r="E558" i="2"/>
  <c r="D558" i="2"/>
  <c r="C558" i="2"/>
  <c r="B558" i="2"/>
  <c r="A558" i="2"/>
  <c r="E557" i="2"/>
  <c r="D557" i="2"/>
  <c r="C557" i="2"/>
  <c r="B557" i="2"/>
  <c r="A557" i="2"/>
  <c r="E556" i="2"/>
  <c r="D556" i="2"/>
  <c r="C556" i="2"/>
  <c r="B556" i="2"/>
  <c r="A556" i="2"/>
  <c r="E555" i="2"/>
  <c r="D555" i="2"/>
  <c r="C555" i="2"/>
  <c r="B555" i="2"/>
  <c r="A555" i="2"/>
  <c r="E554" i="2"/>
  <c r="D554" i="2"/>
  <c r="C554" i="2"/>
  <c r="B554" i="2"/>
  <c r="A554" i="2"/>
  <c r="E552" i="2"/>
  <c r="D552" i="2"/>
  <c r="C552" i="2"/>
  <c r="B552" i="2"/>
  <c r="A552" i="2"/>
  <c r="E551" i="2"/>
  <c r="D551" i="2"/>
  <c r="C551" i="2"/>
  <c r="B551" i="2"/>
  <c r="A551" i="2"/>
  <c r="E550" i="2"/>
  <c r="D550" i="2"/>
  <c r="C550" i="2"/>
  <c r="B550" i="2"/>
  <c r="A550" i="2"/>
  <c r="E546" i="2"/>
  <c r="D546" i="2"/>
  <c r="C546" i="2"/>
  <c r="B546" i="2"/>
  <c r="A546" i="2"/>
  <c r="E545" i="2"/>
  <c r="D545" i="2"/>
  <c r="C545" i="2"/>
  <c r="B545" i="2"/>
  <c r="A545" i="2"/>
  <c r="E543" i="2"/>
  <c r="D543" i="2"/>
  <c r="C543" i="2"/>
  <c r="B543" i="2"/>
  <c r="A543" i="2"/>
  <c r="E542" i="2"/>
  <c r="D542" i="2"/>
  <c r="C542" i="2"/>
  <c r="B542" i="2"/>
  <c r="A542" i="2"/>
  <c r="E541" i="2"/>
  <c r="D541" i="2"/>
  <c r="C541" i="2"/>
  <c r="B541" i="2"/>
  <c r="A541" i="2"/>
  <c r="E540" i="2"/>
  <c r="D540" i="2"/>
  <c r="C540" i="2"/>
  <c r="B540" i="2"/>
  <c r="A540" i="2"/>
  <c r="E538" i="2"/>
  <c r="D538" i="2"/>
  <c r="C538" i="2"/>
  <c r="B538" i="2"/>
  <c r="A538" i="2"/>
  <c r="E537" i="2"/>
  <c r="D537" i="2"/>
  <c r="C537" i="2"/>
  <c r="B537" i="2"/>
  <c r="A537" i="2"/>
  <c r="E532" i="2"/>
  <c r="D532" i="2"/>
  <c r="C532" i="2"/>
  <c r="B532" i="2"/>
  <c r="A532" i="2"/>
  <c r="E531" i="2"/>
  <c r="D531" i="2"/>
  <c r="C531" i="2"/>
  <c r="B531" i="2"/>
  <c r="A531" i="2"/>
  <c r="E530" i="2"/>
  <c r="D530" i="2"/>
  <c r="C530" i="2"/>
  <c r="B530" i="2"/>
  <c r="A530" i="2"/>
  <c r="E527" i="2"/>
  <c r="D527" i="2"/>
  <c r="C527" i="2"/>
  <c r="B527" i="2"/>
  <c r="A527" i="2"/>
  <c r="E526" i="2"/>
  <c r="D526" i="2"/>
  <c r="C526" i="2"/>
  <c r="B526" i="2"/>
  <c r="A526" i="2"/>
  <c r="E525" i="2"/>
  <c r="D525" i="2"/>
  <c r="C525" i="2"/>
  <c r="B525" i="2"/>
  <c r="A525" i="2"/>
  <c r="E518" i="2"/>
  <c r="D518" i="2"/>
  <c r="C518" i="2"/>
  <c r="B518" i="2"/>
  <c r="A518" i="2"/>
  <c r="E517" i="2"/>
  <c r="D517" i="2"/>
  <c r="C517" i="2"/>
  <c r="B517" i="2"/>
  <c r="A517" i="2"/>
  <c r="E515" i="2"/>
  <c r="D515" i="2"/>
  <c r="C515" i="2"/>
  <c r="B515" i="2"/>
  <c r="A515" i="2"/>
  <c r="E514" i="2"/>
  <c r="D514" i="2"/>
  <c r="C514" i="2"/>
  <c r="B514" i="2"/>
  <c r="A514" i="2"/>
  <c r="E513" i="2"/>
  <c r="D513" i="2"/>
  <c r="C513" i="2"/>
  <c r="B513" i="2"/>
  <c r="A513" i="2"/>
  <c r="E511" i="2"/>
  <c r="D511" i="2"/>
  <c r="C511" i="2"/>
  <c r="B511" i="2"/>
  <c r="A511" i="2"/>
  <c r="E510" i="2"/>
  <c r="D510" i="2"/>
  <c r="C510" i="2"/>
  <c r="B510" i="2"/>
  <c r="A510" i="2"/>
  <c r="E509" i="2"/>
  <c r="E509" i="13" s="1"/>
  <c r="D509" i="2"/>
  <c r="C509" i="2"/>
  <c r="B509" i="2"/>
  <c r="A509" i="2"/>
  <c r="E507" i="2"/>
  <c r="D507" i="2"/>
  <c r="C507" i="2"/>
  <c r="B507" i="2"/>
  <c r="A507" i="2"/>
  <c r="E506" i="2"/>
  <c r="D506" i="2"/>
  <c r="C506" i="2"/>
  <c r="B506" i="2"/>
  <c r="A506" i="2"/>
  <c r="E505" i="2"/>
  <c r="D505" i="2"/>
  <c r="C505" i="2"/>
  <c r="B505" i="2"/>
  <c r="A505" i="2"/>
  <c r="E501" i="2"/>
  <c r="D501" i="2"/>
  <c r="C501" i="2"/>
  <c r="B501" i="2"/>
  <c r="A501" i="2"/>
  <c r="E500" i="2"/>
  <c r="D500" i="2"/>
  <c r="C500" i="2"/>
  <c r="B500" i="2"/>
  <c r="A500" i="2"/>
  <c r="E499" i="2"/>
  <c r="E499" i="13" s="1"/>
  <c r="D499" i="2"/>
  <c r="D499" i="13" s="1"/>
  <c r="C499" i="2"/>
  <c r="C499" i="13" s="1"/>
  <c r="B499" i="2"/>
  <c r="B499" i="13" s="1"/>
  <c r="A499" i="2"/>
  <c r="E495" i="2"/>
  <c r="D495" i="2"/>
  <c r="C495" i="2"/>
  <c r="B495" i="2"/>
  <c r="A495" i="2"/>
  <c r="E494" i="2"/>
  <c r="D494" i="2"/>
  <c r="C494" i="2"/>
  <c r="B494" i="2"/>
  <c r="A494" i="2"/>
  <c r="E491" i="2"/>
  <c r="D491" i="2"/>
  <c r="C491" i="2"/>
  <c r="B491" i="2"/>
  <c r="A491" i="2"/>
  <c r="E490" i="2"/>
  <c r="D490" i="2"/>
  <c r="C490" i="2"/>
  <c r="B490" i="2"/>
  <c r="A490" i="2"/>
  <c r="E489" i="2"/>
  <c r="D489" i="2"/>
  <c r="C489" i="2"/>
  <c r="B489" i="2"/>
  <c r="A489" i="2"/>
  <c r="E488" i="2"/>
  <c r="E488" i="13" s="1"/>
  <c r="D488" i="2"/>
  <c r="C488" i="2"/>
  <c r="B488" i="2"/>
  <c r="A488" i="2"/>
  <c r="E487" i="2"/>
  <c r="D487" i="2"/>
  <c r="C487" i="2"/>
  <c r="B487" i="2"/>
  <c r="A487" i="2"/>
  <c r="E484" i="2"/>
  <c r="D484" i="2"/>
  <c r="C484" i="2"/>
  <c r="B484" i="2"/>
  <c r="A484" i="2"/>
  <c r="E483" i="2"/>
  <c r="D483" i="2"/>
  <c r="C483" i="2"/>
  <c r="B483" i="2"/>
  <c r="A483" i="2"/>
  <c r="E482" i="2"/>
  <c r="D482" i="2"/>
  <c r="C482" i="2"/>
  <c r="B482" i="2"/>
  <c r="A482" i="2"/>
  <c r="E481" i="2"/>
  <c r="D481" i="2"/>
  <c r="C481" i="2"/>
  <c r="B481" i="2"/>
  <c r="A481" i="2"/>
  <c r="E480" i="2"/>
  <c r="D480" i="2"/>
  <c r="C480" i="2"/>
  <c r="B480" i="2"/>
  <c r="A480" i="2"/>
  <c r="E471" i="2"/>
  <c r="D471" i="2"/>
  <c r="C471" i="2"/>
  <c r="B471" i="2"/>
  <c r="A471" i="2"/>
  <c r="E470" i="2"/>
  <c r="D470" i="2"/>
  <c r="C470" i="2"/>
  <c r="B470" i="2"/>
  <c r="A470" i="2"/>
  <c r="E469" i="2"/>
  <c r="E469" i="13" s="1"/>
  <c r="D469" i="2"/>
  <c r="C469" i="2"/>
  <c r="B469" i="2"/>
  <c r="A469" i="2"/>
  <c r="E467" i="2"/>
  <c r="D467" i="2"/>
  <c r="C467" i="2"/>
  <c r="B467" i="2"/>
  <c r="A467" i="2"/>
  <c r="E465" i="2"/>
  <c r="D465" i="2"/>
  <c r="C465" i="2"/>
  <c r="B465" i="2"/>
  <c r="A465" i="2"/>
  <c r="E464" i="2"/>
  <c r="D464" i="2"/>
  <c r="C464" i="2"/>
  <c r="B464" i="2"/>
  <c r="A464" i="2"/>
  <c r="E463" i="2"/>
  <c r="D463" i="2"/>
  <c r="C463" i="2"/>
  <c r="B463" i="2"/>
  <c r="A463" i="2"/>
  <c r="E460" i="2"/>
  <c r="D460" i="2"/>
  <c r="C460" i="2"/>
  <c r="B460" i="2"/>
  <c r="A460" i="2"/>
  <c r="E459" i="2"/>
  <c r="D459" i="2"/>
  <c r="C459" i="2"/>
  <c r="B459" i="2"/>
  <c r="A459" i="2"/>
  <c r="E458" i="2"/>
  <c r="D458" i="2"/>
  <c r="C458" i="2"/>
  <c r="B458" i="2"/>
  <c r="A458" i="2"/>
  <c r="E454" i="2"/>
  <c r="D454" i="2"/>
  <c r="C454" i="2"/>
  <c r="B454" i="2"/>
  <c r="A454" i="2"/>
  <c r="E452" i="2"/>
  <c r="D452" i="2"/>
  <c r="C452" i="2"/>
  <c r="B452" i="2"/>
  <c r="A452" i="2"/>
  <c r="E451" i="2"/>
  <c r="D451" i="2"/>
  <c r="C451" i="2"/>
  <c r="B451" i="2"/>
  <c r="A451" i="2"/>
  <c r="E450" i="2"/>
  <c r="D450" i="2"/>
  <c r="C450" i="2"/>
  <c r="B450" i="2"/>
  <c r="A450" i="2"/>
  <c r="E449" i="2"/>
  <c r="D449" i="2"/>
  <c r="C449" i="2"/>
  <c r="B449" i="2"/>
  <c r="A449" i="2"/>
  <c r="E448" i="2"/>
  <c r="D448" i="2"/>
  <c r="C448" i="2"/>
  <c r="B448" i="2"/>
  <c r="A448" i="2"/>
  <c r="E447" i="2"/>
  <c r="D447" i="2"/>
  <c r="C447" i="2"/>
  <c r="B447" i="2"/>
  <c r="A447" i="2"/>
  <c r="E446" i="2"/>
  <c r="D446" i="2"/>
  <c r="C446" i="2"/>
  <c r="B446" i="2"/>
  <c r="A446" i="2"/>
  <c r="E445" i="2"/>
  <c r="E445" i="13" s="1"/>
  <c r="D445" i="2"/>
  <c r="C445" i="2"/>
  <c r="B445" i="2"/>
  <c r="A445" i="2"/>
  <c r="E442" i="2"/>
  <c r="D442" i="2"/>
  <c r="C442" i="2"/>
  <c r="B442" i="2"/>
  <c r="A442" i="2"/>
  <c r="E441" i="2"/>
  <c r="D441" i="2"/>
  <c r="C441" i="2"/>
  <c r="B441" i="2"/>
  <c r="A441" i="2"/>
  <c r="E438" i="2"/>
  <c r="D438" i="2"/>
  <c r="C438" i="2"/>
  <c r="B438" i="2"/>
  <c r="A438" i="2"/>
  <c r="E436" i="2"/>
  <c r="D436" i="2"/>
  <c r="C436" i="2"/>
  <c r="B436" i="2"/>
  <c r="A436" i="2"/>
  <c r="E433" i="2"/>
  <c r="D433" i="2"/>
  <c r="C433" i="2"/>
  <c r="B433" i="2"/>
  <c r="A433" i="2"/>
  <c r="E431" i="2"/>
  <c r="D431" i="2"/>
  <c r="C431" i="2"/>
  <c r="B431" i="2"/>
  <c r="A431" i="2"/>
  <c r="E429" i="2"/>
  <c r="D429" i="2"/>
  <c r="C429" i="2"/>
  <c r="B429" i="2"/>
  <c r="A429" i="2"/>
  <c r="E428" i="2"/>
  <c r="D428" i="2"/>
  <c r="C428" i="2"/>
  <c r="B428" i="2"/>
  <c r="A428" i="2"/>
  <c r="E427" i="2"/>
  <c r="E427" i="13" s="1"/>
  <c r="D427" i="2"/>
  <c r="C427" i="2"/>
  <c r="B427" i="2"/>
  <c r="A427" i="2"/>
  <c r="E425" i="2"/>
  <c r="D425" i="2"/>
  <c r="C425" i="2"/>
  <c r="B425" i="2"/>
  <c r="A425" i="2"/>
  <c r="E424" i="2"/>
  <c r="D424" i="2"/>
  <c r="C424" i="2"/>
  <c r="B424" i="2"/>
  <c r="A424" i="2"/>
  <c r="E422" i="2"/>
  <c r="D422" i="2"/>
  <c r="C422" i="2"/>
  <c r="B422" i="2"/>
  <c r="A422" i="2"/>
  <c r="E421" i="2"/>
  <c r="D421" i="2"/>
  <c r="C421" i="2"/>
  <c r="B421" i="2"/>
  <c r="A421" i="2"/>
  <c r="E419" i="2"/>
  <c r="D419" i="2"/>
  <c r="C419" i="2"/>
  <c r="B419" i="2"/>
  <c r="A419" i="2"/>
  <c r="E417" i="2"/>
  <c r="D417" i="2"/>
  <c r="C417" i="2"/>
  <c r="B417" i="2"/>
  <c r="A417" i="2"/>
  <c r="E416" i="2"/>
  <c r="D416" i="2"/>
  <c r="C416" i="2"/>
  <c r="B416" i="2"/>
  <c r="A416" i="2"/>
  <c r="E415" i="2"/>
  <c r="D415" i="2"/>
  <c r="C415" i="2"/>
  <c r="B415" i="2"/>
  <c r="A415" i="2"/>
  <c r="E414" i="2"/>
  <c r="D414" i="2"/>
  <c r="C414" i="2"/>
  <c r="B414" i="2"/>
  <c r="A414" i="2"/>
  <c r="E412" i="2"/>
  <c r="D412" i="2"/>
  <c r="C412" i="2"/>
  <c r="B412" i="2"/>
  <c r="A412" i="2"/>
  <c r="E411" i="2"/>
  <c r="D411" i="2"/>
  <c r="C411" i="2"/>
  <c r="B411" i="2"/>
  <c r="A411" i="2"/>
  <c r="E409" i="2"/>
  <c r="D409" i="2"/>
  <c r="C409" i="2"/>
  <c r="B409" i="2"/>
  <c r="A409" i="2"/>
  <c r="E408" i="2"/>
  <c r="D408" i="2"/>
  <c r="C408" i="2"/>
  <c r="B408" i="2"/>
  <c r="A408" i="2"/>
  <c r="E407" i="2"/>
  <c r="D407" i="2"/>
  <c r="C407" i="2"/>
  <c r="B407" i="2"/>
  <c r="A407" i="2"/>
  <c r="E405" i="2"/>
  <c r="D405" i="2"/>
  <c r="C405" i="2"/>
  <c r="B405" i="2"/>
  <c r="A405" i="2"/>
  <c r="E404" i="2"/>
  <c r="D404" i="2"/>
  <c r="C404" i="2"/>
  <c r="B404" i="2"/>
  <c r="A404" i="2"/>
  <c r="E402" i="2"/>
  <c r="D402" i="2"/>
  <c r="C402" i="2"/>
  <c r="B402" i="2"/>
  <c r="A402" i="2"/>
  <c r="E401" i="2"/>
  <c r="D401" i="2"/>
  <c r="C401" i="2"/>
  <c r="B401" i="2"/>
  <c r="A401" i="2"/>
  <c r="E400" i="2"/>
  <c r="D400" i="2"/>
  <c r="C400" i="2"/>
  <c r="B400" i="2"/>
  <c r="A400" i="2"/>
  <c r="E399" i="2"/>
  <c r="D399" i="2"/>
  <c r="C399" i="2"/>
  <c r="B399" i="2"/>
  <c r="A399" i="2"/>
  <c r="E398" i="2"/>
  <c r="D398" i="2"/>
  <c r="C398" i="2"/>
  <c r="B398" i="2"/>
  <c r="A398" i="2"/>
  <c r="E396" i="2"/>
  <c r="D396" i="2"/>
  <c r="C396" i="2"/>
  <c r="B396" i="2"/>
  <c r="A396" i="2"/>
  <c r="E395" i="2"/>
  <c r="D395" i="2"/>
  <c r="C395" i="2"/>
  <c r="B395" i="2"/>
  <c r="A395" i="2"/>
  <c r="E394" i="2"/>
  <c r="D394" i="2"/>
  <c r="C394" i="2"/>
  <c r="B394" i="2"/>
  <c r="A394" i="2"/>
  <c r="E387" i="2"/>
  <c r="D387" i="2"/>
  <c r="C387" i="2"/>
  <c r="B387" i="2"/>
  <c r="A387" i="2"/>
  <c r="E386" i="2"/>
  <c r="D386" i="2"/>
  <c r="C386" i="2"/>
  <c r="B386" i="2"/>
  <c r="A386" i="2"/>
  <c r="E381" i="2"/>
  <c r="D381" i="2"/>
  <c r="C381" i="2"/>
  <c r="B381" i="2"/>
  <c r="A381" i="2"/>
  <c r="E379" i="2"/>
  <c r="D379" i="2"/>
  <c r="C379" i="2"/>
  <c r="B379" i="2"/>
  <c r="A379" i="2"/>
  <c r="E377" i="2"/>
  <c r="D377" i="2"/>
  <c r="C377" i="2"/>
  <c r="B377" i="2"/>
  <c r="A377" i="2"/>
  <c r="E375" i="2"/>
  <c r="D375" i="2"/>
  <c r="C375" i="2"/>
  <c r="B375" i="2"/>
  <c r="A375" i="2"/>
  <c r="E374" i="2"/>
  <c r="D374" i="2"/>
  <c r="C374" i="2"/>
  <c r="B374" i="2"/>
  <c r="A374" i="2"/>
  <c r="E373" i="2"/>
  <c r="D373" i="2"/>
  <c r="C373" i="2"/>
  <c r="B373" i="2"/>
  <c r="A373" i="2"/>
  <c r="E372" i="2"/>
  <c r="D372" i="2"/>
  <c r="C372" i="2"/>
  <c r="B372" i="2"/>
  <c r="A372" i="2"/>
  <c r="E371" i="2"/>
  <c r="D371" i="2"/>
  <c r="C371" i="2"/>
  <c r="B371" i="2"/>
  <c r="A371" i="2"/>
  <c r="E370" i="2"/>
  <c r="D370" i="2"/>
  <c r="C370" i="2"/>
  <c r="B370" i="2"/>
  <c r="A370" i="2"/>
  <c r="E367" i="2"/>
  <c r="D367" i="2"/>
  <c r="C367" i="2"/>
  <c r="B367" i="2"/>
  <c r="A367" i="2"/>
  <c r="E366" i="2"/>
  <c r="D366" i="2"/>
  <c r="C366" i="2"/>
  <c r="B366" i="2"/>
  <c r="A366" i="2"/>
  <c r="E365" i="2"/>
  <c r="D365" i="2"/>
  <c r="C365" i="2"/>
  <c r="B365" i="2"/>
  <c r="A365" i="2"/>
  <c r="E364" i="2"/>
  <c r="E364" i="13" s="1"/>
  <c r="D364" i="2"/>
  <c r="C364" i="2"/>
  <c r="B364" i="2"/>
  <c r="A364" i="2"/>
  <c r="E363" i="2"/>
  <c r="D363" i="2"/>
  <c r="C363" i="2"/>
  <c r="B363" i="2"/>
  <c r="A363" i="2"/>
  <c r="E361" i="2"/>
  <c r="D361" i="2"/>
  <c r="C361" i="2"/>
  <c r="B361" i="2"/>
  <c r="A361" i="2"/>
  <c r="E360" i="2"/>
  <c r="D360" i="2"/>
  <c r="C360" i="2"/>
  <c r="B360" i="2"/>
  <c r="A360" i="2"/>
  <c r="E359" i="2"/>
  <c r="D359" i="2"/>
  <c r="C359" i="2"/>
  <c r="B359" i="2"/>
  <c r="A359" i="2"/>
  <c r="E356" i="2"/>
  <c r="D356" i="2"/>
  <c r="C356" i="2"/>
  <c r="B356" i="2"/>
  <c r="A356" i="2"/>
  <c r="E355" i="2"/>
  <c r="D355" i="2"/>
  <c r="C355" i="2"/>
  <c r="B355" i="2"/>
  <c r="A355" i="2"/>
  <c r="E354" i="2"/>
  <c r="D354" i="2"/>
  <c r="C354" i="2"/>
  <c r="B354" i="2"/>
  <c r="A354" i="2"/>
  <c r="E353" i="2"/>
  <c r="E353" i="13" s="1"/>
  <c r="D353" i="2"/>
  <c r="C353" i="2"/>
  <c r="B353" i="2"/>
  <c r="A353" i="2"/>
  <c r="E352" i="2"/>
  <c r="D352" i="2"/>
  <c r="C352" i="2"/>
  <c r="B352" i="2"/>
  <c r="A352" i="2"/>
  <c r="E351" i="2"/>
  <c r="D351" i="2"/>
  <c r="C351" i="2"/>
  <c r="B351" i="2"/>
  <c r="A351" i="2"/>
  <c r="E350" i="2"/>
  <c r="D350" i="2"/>
  <c r="C350" i="2"/>
  <c r="B350" i="2"/>
  <c r="A350" i="2"/>
  <c r="E346" i="2"/>
  <c r="D346" i="2"/>
  <c r="C346" i="2"/>
  <c r="B346" i="2"/>
  <c r="A346" i="2"/>
  <c r="E345" i="2"/>
  <c r="D345" i="2"/>
  <c r="C345" i="2"/>
  <c r="B345" i="2"/>
  <c r="A345" i="2"/>
  <c r="E344" i="2"/>
  <c r="E344" i="13" s="1"/>
  <c r="D344" i="2"/>
  <c r="D344" i="13" s="1"/>
  <c r="C344" i="2"/>
  <c r="C344" i="13" s="1"/>
  <c r="B344" i="2"/>
  <c r="B344" i="13" s="1"/>
  <c r="A344" i="2"/>
  <c r="A344" i="13" s="1"/>
  <c r="E343" i="2"/>
  <c r="E343" i="13" s="1"/>
  <c r="D343" i="2"/>
  <c r="C343" i="2"/>
  <c r="B343" i="2"/>
  <c r="A343" i="2"/>
  <c r="E340" i="2"/>
  <c r="D340" i="2"/>
  <c r="C340" i="2"/>
  <c r="B340" i="2"/>
  <c r="A340" i="2"/>
  <c r="E339" i="2"/>
  <c r="D339" i="2"/>
  <c r="C339" i="2"/>
  <c r="B339" i="2"/>
  <c r="A339" i="2"/>
  <c r="E338" i="2"/>
  <c r="D338" i="2"/>
  <c r="C338" i="2"/>
  <c r="B338" i="2"/>
  <c r="A338" i="2"/>
  <c r="E334" i="2"/>
  <c r="D334" i="2"/>
  <c r="C334" i="2"/>
  <c r="B334" i="2"/>
  <c r="A334" i="2"/>
  <c r="E333" i="2"/>
  <c r="D333" i="2"/>
  <c r="C333" i="2"/>
  <c r="B333" i="2"/>
  <c r="A333" i="2"/>
  <c r="E329" i="2"/>
  <c r="D329" i="2"/>
  <c r="C329" i="2"/>
  <c r="B329" i="2"/>
  <c r="A329" i="2"/>
  <c r="E327" i="2"/>
  <c r="D327" i="2"/>
  <c r="C327" i="2"/>
  <c r="B327" i="2"/>
  <c r="A327" i="2"/>
  <c r="E326" i="2"/>
  <c r="D326" i="2"/>
  <c r="C326" i="2"/>
  <c r="B326" i="2"/>
  <c r="A326" i="2"/>
  <c r="E325" i="2"/>
  <c r="D325" i="2"/>
  <c r="C325" i="2"/>
  <c r="B325" i="2"/>
  <c r="A325" i="2"/>
  <c r="E324" i="2"/>
  <c r="D324" i="2"/>
  <c r="C324" i="2"/>
  <c r="B324" i="2"/>
  <c r="A324" i="2"/>
  <c r="E323" i="2"/>
  <c r="D323" i="2"/>
  <c r="C323" i="2"/>
  <c r="B323" i="2"/>
  <c r="A323" i="2"/>
  <c r="E319" i="2"/>
  <c r="D319" i="2"/>
  <c r="C319" i="2"/>
  <c r="B319" i="2"/>
  <c r="A319" i="2"/>
  <c r="E318" i="2"/>
  <c r="D318" i="2"/>
  <c r="C318" i="2"/>
  <c r="B318" i="2"/>
  <c r="A318" i="2"/>
  <c r="E317" i="2"/>
  <c r="D317" i="2"/>
  <c r="C317" i="2"/>
  <c r="B317" i="2"/>
  <c r="A317" i="2"/>
  <c r="E314" i="2"/>
  <c r="D314" i="2"/>
  <c r="C314" i="2"/>
  <c r="B314" i="2"/>
  <c r="A314" i="2"/>
  <c r="E313" i="2"/>
  <c r="D313" i="2"/>
  <c r="C313" i="2"/>
  <c r="B313" i="2"/>
  <c r="A313" i="2"/>
  <c r="E312" i="2"/>
  <c r="D312" i="2"/>
  <c r="C312" i="2"/>
  <c r="B312" i="2"/>
  <c r="A312" i="2"/>
  <c r="E311" i="2"/>
  <c r="D311" i="2"/>
  <c r="C311" i="2"/>
  <c r="B311" i="2"/>
  <c r="A311" i="2"/>
  <c r="E306" i="2"/>
  <c r="D306" i="2"/>
  <c r="C306" i="2"/>
  <c r="B306" i="2"/>
  <c r="A306" i="2"/>
  <c r="E305" i="2"/>
  <c r="D305" i="2"/>
  <c r="C305" i="2"/>
  <c r="B305" i="2"/>
  <c r="A305" i="2"/>
  <c r="E304" i="2"/>
  <c r="D304" i="2"/>
  <c r="C304" i="2"/>
  <c r="B304" i="2"/>
  <c r="A304" i="2"/>
  <c r="E303" i="2"/>
  <c r="E303" i="13" s="1"/>
  <c r="D303" i="2"/>
  <c r="C303" i="2"/>
  <c r="B303" i="2"/>
  <c r="A303" i="2"/>
  <c r="E302" i="2"/>
  <c r="D302" i="2"/>
  <c r="C302" i="2"/>
  <c r="B302" i="2"/>
  <c r="A302" i="2"/>
  <c r="E301" i="2"/>
  <c r="D301" i="2"/>
  <c r="C301" i="2"/>
  <c r="B301" i="2"/>
  <c r="A301" i="2"/>
  <c r="E300" i="2"/>
  <c r="D300" i="2"/>
  <c r="C300" i="2"/>
  <c r="B300" i="2"/>
  <c r="A300" i="2"/>
  <c r="E297" i="2"/>
  <c r="D297" i="2"/>
  <c r="C297" i="2"/>
  <c r="B297" i="2"/>
  <c r="A297" i="2"/>
  <c r="E296" i="2"/>
  <c r="D296" i="2"/>
  <c r="C296" i="2"/>
  <c r="B296" i="2"/>
  <c r="A296" i="2"/>
  <c r="E295" i="2"/>
  <c r="D295" i="2"/>
  <c r="C295" i="2"/>
  <c r="B295" i="2"/>
  <c r="A295" i="2"/>
  <c r="E294" i="2"/>
  <c r="D294" i="2"/>
  <c r="C294" i="2"/>
  <c r="B294" i="2"/>
  <c r="A294" i="2"/>
  <c r="E293" i="2"/>
  <c r="D293" i="2"/>
  <c r="C293" i="2"/>
  <c r="B293" i="2"/>
  <c r="A293" i="2"/>
  <c r="E292" i="2"/>
  <c r="D292" i="2"/>
  <c r="C292" i="2"/>
  <c r="B292" i="2"/>
  <c r="A292" i="2"/>
  <c r="E291" i="2"/>
  <c r="D291" i="2"/>
  <c r="C291" i="2"/>
  <c r="B291" i="2"/>
  <c r="A291" i="2"/>
  <c r="E290" i="2"/>
  <c r="E290" i="13" s="1"/>
  <c r="D290" i="2"/>
  <c r="C290" i="2"/>
  <c r="B290" i="2"/>
  <c r="A290" i="2"/>
  <c r="E284" i="2"/>
  <c r="D284" i="2"/>
  <c r="C284" i="2"/>
  <c r="B284" i="2"/>
  <c r="A284" i="2"/>
  <c r="E283" i="2"/>
  <c r="D283" i="2"/>
  <c r="C283" i="2"/>
  <c r="B283" i="2"/>
  <c r="A283" i="2"/>
  <c r="E280" i="2"/>
  <c r="D280" i="2"/>
  <c r="C280" i="2"/>
  <c r="B280" i="2"/>
  <c r="A280" i="2"/>
  <c r="E279" i="2"/>
  <c r="D279" i="2"/>
  <c r="C279" i="2"/>
  <c r="B279" i="2"/>
  <c r="A279" i="2"/>
  <c r="E278" i="2"/>
  <c r="D278" i="2"/>
  <c r="C278" i="2"/>
  <c r="B278" i="2"/>
  <c r="A278" i="2"/>
  <c r="E277" i="2"/>
  <c r="D277" i="2"/>
  <c r="C277" i="2"/>
  <c r="B277" i="2"/>
  <c r="A277" i="2"/>
  <c r="E276" i="2"/>
  <c r="D276" i="2"/>
  <c r="C276" i="2"/>
  <c r="B276" i="2"/>
  <c r="A276" i="2"/>
  <c r="E275" i="2"/>
  <c r="D275" i="2"/>
  <c r="C275" i="2"/>
  <c r="B275" i="2"/>
  <c r="A275" i="2"/>
  <c r="E274" i="2"/>
  <c r="D274" i="2"/>
  <c r="C274" i="2"/>
  <c r="B274" i="2"/>
  <c r="A274" i="2"/>
  <c r="E273" i="2"/>
  <c r="D273" i="2"/>
  <c r="C273" i="2"/>
  <c r="B273" i="2"/>
  <c r="A273" i="2"/>
  <c r="E272" i="2"/>
  <c r="D272" i="2"/>
  <c r="C272" i="2"/>
  <c r="B272" i="2"/>
  <c r="A272" i="2"/>
  <c r="E271" i="2"/>
  <c r="D271" i="2"/>
  <c r="C271" i="2"/>
  <c r="B271" i="2"/>
  <c r="A271" i="2"/>
  <c r="E270" i="2"/>
  <c r="D270" i="2"/>
  <c r="C270" i="2"/>
  <c r="B270" i="2"/>
  <c r="A270" i="2"/>
  <c r="E269" i="2"/>
  <c r="D269" i="2"/>
  <c r="C269" i="2"/>
  <c r="B269" i="2"/>
  <c r="A269" i="2"/>
  <c r="E268" i="2"/>
  <c r="D268" i="2"/>
  <c r="C268" i="2"/>
  <c r="B268" i="2"/>
  <c r="A268" i="2"/>
  <c r="E267" i="2"/>
  <c r="D267" i="2"/>
  <c r="C267" i="2"/>
  <c r="B267" i="2"/>
  <c r="A267" i="2"/>
  <c r="E266" i="2"/>
  <c r="D266" i="2"/>
  <c r="C266" i="2"/>
  <c r="B266" i="2"/>
  <c r="A266" i="2"/>
  <c r="E265" i="2"/>
  <c r="D265" i="2"/>
  <c r="C265" i="2"/>
  <c r="B265" i="2"/>
  <c r="A265" i="2"/>
  <c r="E264" i="2"/>
  <c r="D264" i="2"/>
  <c r="C264" i="2"/>
  <c r="B264" i="2"/>
  <c r="A264" i="2"/>
  <c r="E263" i="2"/>
  <c r="D263" i="2"/>
  <c r="C263" i="2"/>
  <c r="B263" i="2"/>
  <c r="A263" i="2"/>
  <c r="E262" i="2"/>
  <c r="D262" i="2"/>
  <c r="C262" i="2"/>
  <c r="B262" i="2"/>
  <c r="A262" i="2"/>
  <c r="E261" i="2"/>
  <c r="E261" i="13" s="1"/>
  <c r="D261" i="2"/>
  <c r="C261" i="2"/>
  <c r="B261" i="2"/>
  <c r="A261" i="2"/>
  <c r="E260" i="2"/>
  <c r="D260" i="2"/>
  <c r="C260" i="2"/>
  <c r="B260" i="2"/>
  <c r="A260" i="2"/>
  <c r="E259" i="2"/>
  <c r="D259" i="2"/>
  <c r="C259" i="2"/>
  <c r="B259" i="2"/>
  <c r="A259" i="2"/>
  <c r="E256" i="2"/>
  <c r="D256" i="2"/>
  <c r="C256" i="2"/>
  <c r="B256" i="2"/>
  <c r="A256" i="2"/>
  <c r="E255" i="2"/>
  <c r="D255" i="2"/>
  <c r="C255" i="2"/>
  <c r="B255" i="2"/>
  <c r="A255" i="2"/>
  <c r="E254" i="2"/>
  <c r="D254" i="2"/>
  <c r="C254" i="2"/>
  <c r="B254" i="2"/>
  <c r="A254" i="2"/>
  <c r="E253" i="2"/>
  <c r="D253" i="2"/>
  <c r="C253" i="2"/>
  <c r="B253" i="2"/>
  <c r="A253" i="2"/>
  <c r="E252" i="2"/>
  <c r="D252" i="2"/>
  <c r="C252" i="2"/>
  <c r="B252" i="2"/>
  <c r="A252" i="2"/>
  <c r="E251" i="2"/>
  <c r="D251" i="2"/>
  <c r="C251" i="2"/>
  <c r="B251" i="2"/>
  <c r="A251" i="2"/>
  <c r="E250" i="2"/>
  <c r="D250" i="2"/>
  <c r="C250" i="2"/>
  <c r="B250" i="2"/>
  <c r="A250" i="2"/>
  <c r="E249" i="2"/>
  <c r="D249" i="2"/>
  <c r="C249" i="2"/>
  <c r="B249" i="2"/>
  <c r="A249" i="2"/>
  <c r="E248" i="2"/>
  <c r="D248" i="2"/>
  <c r="C248" i="2"/>
  <c r="B248" i="2"/>
  <c r="A248" i="2"/>
  <c r="E245" i="2"/>
  <c r="D245" i="2"/>
  <c r="C245" i="2"/>
  <c r="B245" i="2"/>
  <c r="A245" i="2"/>
  <c r="E244" i="2"/>
  <c r="D244" i="2"/>
  <c r="C244" i="2"/>
  <c r="B244" i="2"/>
  <c r="A244" i="2"/>
  <c r="E243" i="2"/>
  <c r="D243" i="2"/>
  <c r="C243" i="2"/>
  <c r="B243" i="2"/>
  <c r="A243" i="2"/>
  <c r="E242" i="2"/>
  <c r="E242" i="13" s="1"/>
  <c r="D242" i="2"/>
  <c r="C242" i="2"/>
  <c r="B242" i="2"/>
  <c r="A242" i="2"/>
  <c r="E241" i="2"/>
  <c r="D241" i="2"/>
  <c r="C241" i="2"/>
  <c r="B241" i="2"/>
  <c r="A241" i="2"/>
  <c r="E238" i="2"/>
  <c r="D238" i="2"/>
  <c r="C238" i="2"/>
  <c r="B238" i="2"/>
  <c r="A238" i="2"/>
  <c r="E237" i="2"/>
  <c r="D237" i="2"/>
  <c r="C237" i="2"/>
  <c r="B237" i="2"/>
  <c r="A237" i="2"/>
  <c r="E236" i="2"/>
  <c r="D236" i="2"/>
  <c r="C236" i="2"/>
  <c r="B236" i="2"/>
  <c r="A236" i="2"/>
  <c r="E235" i="2"/>
  <c r="D235" i="2"/>
  <c r="C235" i="2"/>
  <c r="B235" i="2"/>
  <c r="A235" i="2"/>
  <c r="E234" i="2"/>
  <c r="D234" i="2"/>
  <c r="C234" i="2"/>
  <c r="B234" i="2"/>
  <c r="A234" i="2"/>
  <c r="E233" i="2"/>
  <c r="D233" i="2"/>
  <c r="C233" i="2"/>
  <c r="B233" i="2"/>
  <c r="A233" i="2"/>
  <c r="E232" i="2"/>
  <c r="D232" i="2"/>
  <c r="C232" i="2"/>
  <c r="B232" i="2"/>
  <c r="A232" i="2"/>
  <c r="E231" i="2"/>
  <c r="D231" i="2"/>
  <c r="C231" i="2"/>
  <c r="B231" i="2"/>
  <c r="A231" i="2"/>
  <c r="E230" i="2"/>
  <c r="D230" i="2"/>
  <c r="C230" i="2"/>
  <c r="B230" i="2"/>
  <c r="A230" i="2"/>
  <c r="E229" i="2"/>
  <c r="D229" i="2"/>
  <c r="C229" i="2"/>
  <c r="B229" i="2"/>
  <c r="A229" i="2"/>
  <c r="E228" i="2"/>
  <c r="D228" i="2"/>
  <c r="C228" i="2"/>
  <c r="B228" i="2"/>
  <c r="A228" i="2"/>
  <c r="E227" i="2"/>
  <c r="E227" i="13" s="1"/>
  <c r="D227" i="2"/>
  <c r="C227" i="2"/>
  <c r="B227" i="2"/>
  <c r="A227" i="2"/>
  <c r="E224" i="2"/>
  <c r="D224" i="2"/>
  <c r="C224" i="2"/>
  <c r="B224" i="2"/>
  <c r="A224" i="2"/>
  <c r="E223" i="2"/>
  <c r="D223" i="2"/>
  <c r="C223" i="2"/>
  <c r="B223" i="2"/>
  <c r="A223" i="2"/>
  <c r="E222" i="2"/>
  <c r="D222" i="2"/>
  <c r="C222" i="2"/>
  <c r="B222" i="2"/>
  <c r="A222" i="2"/>
  <c r="E221" i="2"/>
  <c r="D221" i="2"/>
  <c r="C221" i="2"/>
  <c r="B221" i="2"/>
  <c r="A221" i="2"/>
  <c r="E220" i="2"/>
  <c r="D220" i="2"/>
  <c r="C220" i="2"/>
  <c r="B220" i="2"/>
  <c r="A220" i="2"/>
  <c r="E219" i="2"/>
  <c r="D219" i="2"/>
  <c r="C219" i="2"/>
  <c r="B219" i="2"/>
  <c r="A219" i="2"/>
  <c r="E218" i="2"/>
  <c r="D218" i="2"/>
  <c r="C218" i="2"/>
  <c r="B218" i="2"/>
  <c r="A218" i="2"/>
  <c r="E217" i="2"/>
  <c r="E217" i="13" s="1"/>
  <c r="D217" i="2"/>
  <c r="C217" i="2"/>
  <c r="B217" i="2"/>
  <c r="A217" i="2"/>
  <c r="E216" i="2"/>
  <c r="D216" i="2"/>
  <c r="C216" i="2"/>
  <c r="B216" i="2"/>
  <c r="A216" i="2"/>
  <c r="E214" i="2"/>
  <c r="D214" i="2"/>
  <c r="C214" i="2"/>
  <c r="B214" i="2"/>
  <c r="A214" i="2"/>
  <c r="E212" i="2"/>
  <c r="D212" i="2"/>
  <c r="C212" i="2"/>
  <c r="B212" i="2"/>
  <c r="A212" i="2"/>
  <c r="E211" i="2"/>
  <c r="D211" i="2"/>
  <c r="C211" i="2"/>
  <c r="B211" i="2"/>
  <c r="A211" i="2"/>
  <c r="E208" i="2"/>
  <c r="D208" i="2"/>
  <c r="C208" i="2"/>
  <c r="B208" i="2"/>
  <c r="A208" i="2"/>
  <c r="E207" i="2"/>
  <c r="D207" i="2"/>
  <c r="C207" i="2"/>
  <c r="B207" i="2"/>
  <c r="A207" i="2"/>
  <c r="E206" i="2"/>
  <c r="D206" i="2"/>
  <c r="C206" i="2"/>
  <c r="B206" i="2"/>
  <c r="A206" i="2"/>
  <c r="E205" i="2"/>
  <c r="D205" i="2"/>
  <c r="C205" i="2"/>
  <c r="B205" i="2"/>
  <c r="A205" i="2"/>
  <c r="E204" i="2"/>
  <c r="D204" i="2"/>
  <c r="C204" i="2"/>
  <c r="B204" i="2"/>
  <c r="A204" i="2"/>
  <c r="E203" i="2"/>
  <c r="D203" i="2"/>
  <c r="C203" i="2"/>
  <c r="B203" i="2"/>
  <c r="A203" i="2"/>
  <c r="E202" i="2"/>
  <c r="D202" i="2"/>
  <c r="C202" i="2"/>
  <c r="B202" i="2"/>
  <c r="A202" i="2"/>
  <c r="E201" i="2"/>
  <c r="E201" i="13" s="1"/>
  <c r="D201" i="2"/>
  <c r="C201" i="2"/>
  <c r="B201" i="2"/>
  <c r="A201" i="2"/>
  <c r="E200" i="2"/>
  <c r="D200" i="2"/>
  <c r="C200" i="2"/>
  <c r="B200" i="2"/>
  <c r="A200" i="2"/>
  <c r="E190" i="2"/>
  <c r="D190" i="2"/>
  <c r="C190" i="2"/>
  <c r="B190" i="2"/>
  <c r="A190" i="2"/>
  <c r="E187" i="2"/>
  <c r="D187" i="2"/>
  <c r="C187" i="2"/>
  <c r="B187" i="2"/>
  <c r="A187" i="2"/>
  <c r="E186" i="2"/>
  <c r="D186" i="2"/>
  <c r="C186" i="2"/>
  <c r="B186" i="2"/>
  <c r="A186" i="2"/>
  <c r="E185" i="2"/>
  <c r="D185" i="2"/>
  <c r="C185" i="2"/>
  <c r="B185" i="2"/>
  <c r="A185" i="2"/>
  <c r="E184" i="2"/>
  <c r="D184" i="2"/>
  <c r="C184" i="2"/>
  <c r="B184" i="2"/>
  <c r="A184" i="2"/>
  <c r="E182" i="2"/>
  <c r="D182" i="2"/>
  <c r="C182" i="2"/>
  <c r="B182" i="2"/>
  <c r="A182" i="2"/>
  <c r="E181" i="2"/>
  <c r="D181" i="2"/>
  <c r="C181" i="2"/>
  <c r="B181" i="2"/>
  <c r="A181" i="2"/>
  <c r="E180" i="2"/>
  <c r="D180" i="2"/>
  <c r="C180" i="2"/>
  <c r="B180" i="2"/>
  <c r="A180" i="2"/>
  <c r="E179" i="2"/>
  <c r="D179" i="2"/>
  <c r="C179" i="2"/>
  <c r="B179" i="2"/>
  <c r="A179" i="2"/>
  <c r="E178" i="2"/>
  <c r="D178" i="2"/>
  <c r="C178" i="2"/>
  <c r="B178" i="2"/>
  <c r="A178" i="2"/>
  <c r="E177" i="2"/>
  <c r="D177" i="2"/>
  <c r="C177" i="2"/>
  <c r="B177" i="2"/>
  <c r="A177" i="2"/>
  <c r="E176" i="2"/>
  <c r="D176" i="2"/>
  <c r="C176" i="2"/>
  <c r="B176" i="2"/>
  <c r="A176" i="2"/>
  <c r="E175" i="2"/>
  <c r="E175" i="13" s="1"/>
  <c r="D175" i="2"/>
  <c r="C175" i="2"/>
  <c r="B175" i="2"/>
  <c r="A175" i="2"/>
  <c r="E174" i="2"/>
  <c r="D174" i="2"/>
  <c r="C174" i="2"/>
  <c r="B174" i="2"/>
  <c r="A174" i="2"/>
  <c r="E171" i="2"/>
  <c r="D171" i="2"/>
  <c r="C171" i="2"/>
  <c r="B171" i="2"/>
  <c r="A171" i="2"/>
  <c r="E170" i="2"/>
  <c r="D170" i="2"/>
  <c r="C170" i="2"/>
  <c r="B170" i="2"/>
  <c r="A170" i="2"/>
  <c r="E169" i="2"/>
  <c r="D169" i="2"/>
  <c r="C169" i="2"/>
  <c r="B169" i="2"/>
  <c r="A169" i="2"/>
  <c r="E168" i="2"/>
  <c r="E168" i="13" s="1"/>
  <c r="D168" i="2"/>
  <c r="C168" i="2"/>
  <c r="B168" i="2"/>
  <c r="A168" i="2"/>
  <c r="E167" i="2"/>
  <c r="D167" i="2"/>
  <c r="C167" i="2"/>
  <c r="B167" i="2"/>
  <c r="A167" i="2"/>
  <c r="E162" i="2"/>
  <c r="D162" i="2"/>
  <c r="C162" i="2"/>
  <c r="B162" i="2"/>
  <c r="A162" i="2"/>
  <c r="E161" i="2"/>
  <c r="D161" i="2"/>
  <c r="C161" i="2"/>
  <c r="B161" i="2"/>
  <c r="A161" i="2"/>
  <c r="E160" i="2"/>
  <c r="D160" i="2"/>
  <c r="C160" i="2"/>
  <c r="B160" i="2"/>
  <c r="A160" i="2"/>
  <c r="E159" i="2"/>
  <c r="D159" i="2"/>
  <c r="C159" i="2"/>
  <c r="B159" i="2"/>
  <c r="A159" i="2"/>
  <c r="E158" i="2"/>
  <c r="D158" i="2"/>
  <c r="C158" i="2"/>
  <c r="B158" i="2"/>
  <c r="A158" i="2"/>
  <c r="E157" i="2"/>
  <c r="D157" i="2"/>
  <c r="C157" i="2"/>
  <c r="B157" i="2"/>
  <c r="A157" i="2"/>
  <c r="E156" i="2"/>
  <c r="D156" i="2"/>
  <c r="C156" i="2"/>
  <c r="B156" i="2"/>
  <c r="A156" i="2"/>
  <c r="E155" i="2"/>
  <c r="E155" i="13" s="1"/>
  <c r="D155" i="2"/>
  <c r="C155" i="2"/>
  <c r="B155" i="2"/>
  <c r="A155" i="2"/>
  <c r="E154" i="2"/>
  <c r="D154" i="2"/>
  <c r="C154" i="2"/>
  <c r="B154" i="2"/>
  <c r="A154" i="2"/>
  <c r="E153" i="2"/>
  <c r="D153" i="2"/>
  <c r="C153" i="2"/>
  <c r="B153" i="2"/>
  <c r="A153" i="2"/>
  <c r="E150" i="2"/>
  <c r="D150" i="2"/>
  <c r="C150" i="2"/>
  <c r="B150" i="2"/>
  <c r="A150" i="2"/>
  <c r="E149" i="2"/>
  <c r="D149" i="2"/>
  <c r="C149" i="2"/>
  <c r="B149" i="2"/>
  <c r="A149" i="2"/>
  <c r="E148" i="2"/>
  <c r="D148" i="2"/>
  <c r="C148" i="2"/>
  <c r="B148" i="2"/>
  <c r="A148" i="2"/>
  <c r="E147" i="2"/>
  <c r="D147" i="2"/>
  <c r="C147" i="2"/>
  <c r="B147" i="2"/>
  <c r="A147" i="2"/>
  <c r="E146" i="2"/>
  <c r="D146" i="2"/>
  <c r="C146" i="2"/>
  <c r="B146" i="2"/>
  <c r="A146" i="2"/>
  <c r="E145" i="2"/>
  <c r="D145" i="2"/>
  <c r="C145" i="2"/>
  <c r="B145" i="2"/>
  <c r="A145" i="2"/>
  <c r="E144" i="2"/>
  <c r="D144" i="2"/>
  <c r="C144" i="2"/>
  <c r="B144" i="2"/>
  <c r="A144" i="2"/>
  <c r="E143" i="2"/>
  <c r="D143" i="2"/>
  <c r="C143" i="2"/>
  <c r="B143" i="2"/>
  <c r="A143" i="2"/>
  <c r="E142" i="2"/>
  <c r="D142" i="2"/>
  <c r="C142" i="2"/>
  <c r="B142" i="2"/>
  <c r="A142" i="2"/>
  <c r="E141" i="2"/>
  <c r="D141" i="2"/>
  <c r="C141" i="2"/>
  <c r="B141" i="2"/>
  <c r="A141" i="2"/>
  <c r="E140" i="2"/>
  <c r="D140" i="2"/>
  <c r="C140" i="2"/>
  <c r="B140" i="2"/>
  <c r="A140" i="2"/>
  <c r="E139" i="2"/>
  <c r="D139" i="2"/>
  <c r="C139" i="2"/>
  <c r="B139" i="2"/>
  <c r="A139" i="2"/>
  <c r="E138" i="2"/>
  <c r="D138" i="2"/>
  <c r="C138" i="2"/>
  <c r="B138" i="2"/>
  <c r="A138" i="2"/>
  <c r="E137" i="2"/>
  <c r="D137" i="2"/>
  <c r="C137" i="2"/>
  <c r="B137" i="2"/>
  <c r="A137" i="2"/>
  <c r="E136" i="2"/>
  <c r="D136" i="2"/>
  <c r="C136" i="2"/>
  <c r="B136" i="2"/>
  <c r="A136" i="2"/>
  <c r="E135" i="2"/>
  <c r="D135" i="2"/>
  <c r="C135" i="2"/>
  <c r="B135" i="2"/>
  <c r="A135" i="2"/>
  <c r="E134" i="2"/>
  <c r="D134" i="2"/>
  <c r="C134" i="2"/>
  <c r="B134" i="2"/>
  <c r="A134" i="2"/>
  <c r="E133" i="2"/>
  <c r="D133" i="2"/>
  <c r="C133" i="2"/>
  <c r="B133" i="2"/>
  <c r="A133" i="2"/>
  <c r="E132" i="2"/>
  <c r="D132" i="2"/>
  <c r="C132" i="2"/>
  <c r="B132" i="2"/>
  <c r="A132" i="2"/>
  <c r="E131" i="2"/>
  <c r="D131" i="2"/>
  <c r="C131" i="2"/>
  <c r="B131" i="2"/>
  <c r="A131" i="2"/>
  <c r="E130" i="2"/>
  <c r="D130" i="2"/>
  <c r="C130" i="2"/>
  <c r="B130" i="2"/>
  <c r="A130" i="2"/>
  <c r="E129" i="2"/>
  <c r="D129" i="2"/>
  <c r="C129" i="2"/>
  <c r="B129" i="2"/>
  <c r="A129" i="2"/>
  <c r="E128" i="2"/>
  <c r="D128" i="2"/>
  <c r="C128" i="2"/>
  <c r="B128" i="2"/>
  <c r="A128" i="2"/>
  <c r="E127" i="2"/>
  <c r="D127" i="2"/>
  <c r="C127" i="2"/>
  <c r="B127" i="2"/>
  <c r="A127" i="2"/>
  <c r="E126" i="2"/>
  <c r="D126" i="2"/>
  <c r="C126" i="2"/>
  <c r="B126" i="2"/>
  <c r="A126" i="2"/>
  <c r="E125" i="2"/>
  <c r="D125" i="2"/>
  <c r="C125" i="2"/>
  <c r="B125" i="2"/>
  <c r="A125" i="2"/>
  <c r="E124" i="2"/>
  <c r="D124" i="2"/>
  <c r="C124" i="2"/>
  <c r="B124" i="2"/>
  <c r="A124" i="2"/>
  <c r="E123" i="2"/>
  <c r="D123" i="2"/>
  <c r="C123" i="2"/>
  <c r="B123" i="2"/>
  <c r="A123" i="2"/>
  <c r="E122" i="2"/>
  <c r="D122" i="2"/>
  <c r="C122" i="2"/>
  <c r="B122" i="2"/>
  <c r="A122" i="2"/>
  <c r="E121" i="2"/>
  <c r="D121" i="2"/>
  <c r="C121" i="2"/>
  <c r="B121" i="2"/>
  <c r="A121" i="2"/>
  <c r="E120" i="2"/>
  <c r="D120" i="2"/>
  <c r="C120" i="2"/>
  <c r="B120" i="2"/>
  <c r="A120" i="2"/>
  <c r="E119" i="2"/>
  <c r="D119" i="2"/>
  <c r="C119" i="2"/>
  <c r="B119" i="2"/>
  <c r="A119" i="2"/>
  <c r="E118" i="2"/>
  <c r="D118" i="2"/>
  <c r="C118" i="2"/>
  <c r="B118" i="2"/>
  <c r="A118" i="2"/>
  <c r="E117" i="2"/>
  <c r="D117" i="2"/>
  <c r="C117" i="2"/>
  <c r="B117" i="2"/>
  <c r="A117" i="2"/>
  <c r="E116" i="2"/>
  <c r="D116" i="2"/>
  <c r="C116" i="2"/>
  <c r="B116" i="2"/>
  <c r="A116" i="2"/>
  <c r="E115" i="2"/>
  <c r="E115" i="13" s="1"/>
  <c r="D115" i="2"/>
  <c r="C115" i="2"/>
  <c r="B115" i="2"/>
  <c r="A115" i="2"/>
  <c r="E114" i="2"/>
  <c r="D114" i="2"/>
  <c r="C114" i="2"/>
  <c r="B114" i="2"/>
  <c r="A114" i="2"/>
  <c r="E113" i="2"/>
  <c r="D113" i="2"/>
  <c r="C113" i="2"/>
  <c r="B113" i="2"/>
  <c r="A113" i="2"/>
  <c r="E112" i="2"/>
  <c r="D112" i="2"/>
  <c r="C112" i="2"/>
  <c r="B112" i="2"/>
  <c r="A112" i="2"/>
  <c r="E107" i="2"/>
  <c r="D107" i="2"/>
  <c r="C107" i="2"/>
  <c r="B107" i="2"/>
  <c r="A107" i="2"/>
  <c r="E106" i="2"/>
  <c r="D106" i="2"/>
  <c r="C106" i="2"/>
  <c r="B106" i="2"/>
  <c r="A106" i="2"/>
  <c r="E105" i="2"/>
  <c r="D105" i="2"/>
  <c r="C105" i="2"/>
  <c r="B105" i="2"/>
  <c r="A105" i="2"/>
  <c r="E104" i="2"/>
  <c r="D104" i="2"/>
  <c r="C104" i="2"/>
  <c r="B104" i="2"/>
  <c r="A104" i="2"/>
  <c r="E103" i="2"/>
  <c r="D103" i="2"/>
  <c r="C103" i="2"/>
  <c r="B103" i="2"/>
  <c r="A103" i="2"/>
  <c r="E102" i="2"/>
  <c r="D102" i="2"/>
  <c r="C102" i="2"/>
  <c r="B102" i="2"/>
  <c r="A102" i="2"/>
  <c r="E101" i="2"/>
  <c r="D101" i="2"/>
  <c r="C101" i="2"/>
  <c r="B101" i="2"/>
  <c r="A101" i="2"/>
  <c r="E100" i="2"/>
  <c r="D100" i="2"/>
  <c r="C100" i="2"/>
  <c r="B100" i="2"/>
  <c r="A100" i="2"/>
  <c r="E99" i="2"/>
  <c r="D99" i="2"/>
  <c r="C99" i="2"/>
  <c r="B99" i="2"/>
  <c r="A99" i="2"/>
  <c r="E98" i="2"/>
  <c r="D98" i="2"/>
  <c r="C98" i="2"/>
  <c r="B98" i="2"/>
  <c r="A98" i="2"/>
  <c r="E97" i="2"/>
  <c r="D97" i="2"/>
  <c r="C97" i="2"/>
  <c r="B97" i="2"/>
  <c r="A97" i="2"/>
  <c r="E96" i="2"/>
  <c r="D96" i="2"/>
  <c r="C96" i="2"/>
  <c r="B96" i="2"/>
  <c r="A96" i="2"/>
  <c r="E95" i="2"/>
  <c r="D95" i="2"/>
  <c r="C95" i="2"/>
  <c r="B95" i="2"/>
  <c r="A95" i="2"/>
  <c r="E94" i="2"/>
  <c r="D94" i="2"/>
  <c r="C94" i="2"/>
  <c r="B94" i="2"/>
  <c r="A94" i="2"/>
  <c r="E93" i="2"/>
  <c r="D93" i="2"/>
  <c r="C93" i="2"/>
  <c r="B93" i="2"/>
  <c r="A93" i="2"/>
  <c r="E92" i="2"/>
  <c r="D92" i="2"/>
  <c r="C92" i="2"/>
  <c r="B92" i="2"/>
  <c r="A92" i="2"/>
  <c r="E91" i="2"/>
  <c r="D91" i="2"/>
  <c r="C91" i="2"/>
  <c r="B91" i="2"/>
  <c r="A91" i="2"/>
  <c r="E89" i="2"/>
  <c r="D89" i="2"/>
  <c r="C89" i="2"/>
  <c r="B89" i="2"/>
  <c r="A89" i="2"/>
  <c r="E88" i="2"/>
  <c r="D88" i="2"/>
  <c r="C88" i="2"/>
  <c r="B88" i="2"/>
  <c r="A88" i="2"/>
  <c r="E84" i="2"/>
  <c r="D84" i="2"/>
  <c r="C84" i="2"/>
  <c r="B84" i="2"/>
  <c r="A84" i="2"/>
  <c r="E83" i="2"/>
  <c r="D83" i="2"/>
  <c r="C83" i="2"/>
  <c r="B83" i="2"/>
  <c r="A83" i="2"/>
  <c r="E82" i="2"/>
  <c r="D82" i="2"/>
  <c r="C82" i="2"/>
  <c r="B82" i="2"/>
  <c r="A82" i="2"/>
  <c r="E81" i="2"/>
  <c r="E81" i="13" s="1"/>
  <c r="D81" i="2"/>
  <c r="C81" i="2"/>
  <c r="B81" i="2"/>
  <c r="A81" i="2"/>
  <c r="E80" i="2"/>
  <c r="D80" i="2"/>
  <c r="C80" i="2"/>
  <c r="B80" i="2"/>
  <c r="A80" i="2"/>
  <c r="E77" i="2"/>
  <c r="D77" i="2"/>
  <c r="C77" i="2"/>
  <c r="B77" i="2"/>
  <c r="A77" i="2"/>
  <c r="E76" i="2"/>
  <c r="D76" i="2"/>
  <c r="C76" i="2"/>
  <c r="B76" i="2"/>
  <c r="A76" i="2"/>
  <c r="E75" i="2"/>
  <c r="D75" i="2"/>
  <c r="C75" i="2"/>
  <c r="B75" i="2"/>
  <c r="A75" i="2"/>
  <c r="E73" i="2"/>
  <c r="D73" i="2"/>
  <c r="C73" i="2"/>
  <c r="B73" i="2"/>
  <c r="A73" i="2"/>
  <c r="E72" i="2"/>
  <c r="D72" i="2"/>
  <c r="C72" i="2"/>
  <c r="B72" i="2"/>
  <c r="A72" i="2"/>
  <c r="E69" i="2"/>
  <c r="D69" i="2"/>
  <c r="C69" i="2"/>
  <c r="B69" i="2"/>
  <c r="A69" i="2"/>
  <c r="E67" i="2"/>
  <c r="D67" i="2"/>
  <c r="C67" i="2"/>
  <c r="B67" i="2"/>
  <c r="A67" i="2"/>
  <c r="E64" i="2"/>
  <c r="D64" i="2"/>
  <c r="C64" i="2"/>
  <c r="B64" i="2"/>
  <c r="A64" i="2"/>
  <c r="E63" i="2"/>
  <c r="D63" i="2"/>
  <c r="C63" i="2"/>
  <c r="B63" i="2"/>
  <c r="A63" i="2"/>
  <c r="E62" i="2"/>
  <c r="D62" i="2"/>
  <c r="C62" i="2"/>
  <c r="B62" i="2"/>
  <c r="A62" i="2"/>
  <c r="E61" i="2"/>
  <c r="E61" i="13" s="1"/>
  <c r="D61" i="2"/>
  <c r="C61" i="2"/>
  <c r="B61" i="2"/>
  <c r="A61" i="2"/>
  <c r="E57" i="2"/>
  <c r="D57" i="2"/>
  <c r="C57" i="2"/>
  <c r="B57" i="2"/>
  <c r="A57" i="2"/>
  <c r="E55" i="2"/>
  <c r="D55" i="2"/>
  <c r="C55" i="2"/>
  <c r="B55" i="2"/>
  <c r="A55" i="2"/>
  <c r="E54" i="2"/>
  <c r="E54" i="13" s="1"/>
  <c r="D54" i="2"/>
  <c r="C54" i="2"/>
  <c r="B54" i="2"/>
  <c r="A54" i="2"/>
  <c r="E49" i="2"/>
  <c r="E50" i="2" s="1"/>
  <c r="D49" i="2"/>
  <c r="C49" i="2"/>
  <c r="B49" i="2"/>
  <c r="A49" i="2"/>
  <c r="E48" i="2"/>
  <c r="D48" i="2"/>
  <c r="C48" i="2"/>
  <c r="B48" i="2"/>
  <c r="A48" i="2"/>
  <c r="E44" i="2"/>
  <c r="D44" i="2"/>
  <c r="C44" i="2"/>
  <c r="B44" i="2"/>
  <c r="A44" i="2"/>
  <c r="E43" i="2"/>
  <c r="D43" i="2"/>
  <c r="C43" i="2"/>
  <c r="B43" i="2"/>
  <c r="A43" i="2"/>
  <c r="E39" i="2"/>
  <c r="D39" i="2"/>
  <c r="C39" i="2"/>
  <c r="B39" i="2"/>
  <c r="A39" i="2"/>
  <c r="E36" i="2"/>
  <c r="D36" i="2"/>
  <c r="C36" i="2"/>
  <c r="B36" i="2"/>
  <c r="A36" i="2"/>
  <c r="E35" i="2"/>
  <c r="E35" i="13" s="1"/>
  <c r="D35" i="2"/>
  <c r="C35" i="2"/>
  <c r="B35" i="2"/>
  <c r="A35" i="2"/>
  <c r="E31" i="2"/>
  <c r="D31" i="2"/>
  <c r="C31" i="2"/>
  <c r="B31" i="2"/>
  <c r="A31" i="2"/>
  <c r="E30" i="2"/>
  <c r="D30" i="2"/>
  <c r="C30" i="2"/>
  <c r="B30" i="2"/>
  <c r="A30" i="2"/>
  <c r="E26" i="2"/>
  <c r="D26" i="2"/>
  <c r="C26" i="2"/>
  <c r="B26" i="2"/>
  <c r="A26" i="2"/>
  <c r="E25" i="2"/>
  <c r="D25" i="2"/>
  <c r="C25" i="2"/>
  <c r="B25" i="2"/>
  <c r="A25" i="2"/>
  <c r="E23" i="2"/>
  <c r="D23" i="2"/>
  <c r="C23" i="2"/>
  <c r="B23" i="2"/>
  <c r="A23" i="2"/>
  <c r="E18" i="2"/>
  <c r="D18" i="2"/>
  <c r="C18" i="2"/>
  <c r="B18" i="2"/>
  <c r="A18" i="2"/>
  <c r="E17" i="2"/>
  <c r="D17" i="2"/>
  <c r="C17" i="2"/>
  <c r="B17" i="2"/>
  <c r="A17" i="2"/>
  <c r="E16" i="2"/>
  <c r="D16" i="2"/>
  <c r="C16" i="2"/>
  <c r="B16" i="2"/>
  <c r="A16" i="2"/>
  <c r="E15" i="2"/>
  <c r="D15" i="2"/>
  <c r="C15" i="2"/>
  <c r="B15" i="2"/>
  <c r="A15" i="2"/>
  <c r="E11" i="2"/>
  <c r="D11" i="2"/>
  <c r="C11" i="2"/>
  <c r="B11" i="2"/>
  <c r="A11" i="2"/>
  <c r="E10" i="2"/>
  <c r="D10" i="2"/>
  <c r="C10" i="2"/>
  <c r="B10" i="2"/>
  <c r="A10" i="2"/>
  <c r="A9" i="2"/>
  <c r="B9" i="2"/>
  <c r="C9" i="2"/>
  <c r="D9" i="2"/>
  <c r="E9" i="2"/>
  <c r="E585" i="2"/>
  <c r="B10" i="8" l="1"/>
  <c r="B10" i="13"/>
  <c r="A11" i="8"/>
  <c r="A11" i="13"/>
  <c r="C16" i="8"/>
  <c r="C16" i="13"/>
  <c r="B17" i="8"/>
  <c r="B17" i="13"/>
  <c r="E18" i="8"/>
  <c r="E18" i="13"/>
  <c r="B26" i="8"/>
  <c r="B26" i="13"/>
  <c r="E30" i="8"/>
  <c r="E30" i="13"/>
  <c r="C35" i="8"/>
  <c r="C35" i="13"/>
  <c r="E39" i="8"/>
  <c r="E39" i="13"/>
  <c r="D43" i="8"/>
  <c r="D43" i="13"/>
  <c r="B48" i="8"/>
  <c r="B48" i="13"/>
  <c r="D54" i="8"/>
  <c r="D54" i="13"/>
  <c r="D56" i="13" s="1"/>
  <c r="B64" i="8"/>
  <c r="B64" i="13"/>
  <c r="A67" i="8"/>
  <c r="A67" i="13"/>
  <c r="D69" i="8"/>
  <c r="D69" i="13"/>
  <c r="A75" i="8"/>
  <c r="A75" i="13"/>
  <c r="D76" i="8"/>
  <c r="D76" i="13"/>
  <c r="C77" i="8"/>
  <c r="C77" i="13"/>
  <c r="A81" i="8"/>
  <c r="A81" i="13"/>
  <c r="C83" i="8"/>
  <c r="C83" i="13"/>
  <c r="A88" i="8"/>
  <c r="A88" i="13"/>
  <c r="B92" i="8"/>
  <c r="B92" i="13"/>
  <c r="E93" i="8"/>
  <c r="E93" i="13"/>
  <c r="D94" i="8"/>
  <c r="D94" i="13"/>
  <c r="A97" i="8"/>
  <c r="A97" i="13"/>
  <c r="E97" i="8"/>
  <c r="E97" i="13"/>
  <c r="C99" i="8"/>
  <c r="C99" i="13"/>
  <c r="A101" i="8"/>
  <c r="A101" i="13"/>
  <c r="E101" i="8"/>
  <c r="E101" i="13"/>
  <c r="C103" i="8"/>
  <c r="C103" i="13"/>
  <c r="A105" i="8"/>
  <c r="A105" i="13"/>
  <c r="D106" i="8"/>
  <c r="D106" i="13"/>
  <c r="C107" i="8"/>
  <c r="C107" i="13"/>
  <c r="A113" i="8"/>
  <c r="A113" i="13"/>
  <c r="D114" i="8"/>
  <c r="D114" i="13"/>
  <c r="C115" i="8"/>
  <c r="C115" i="13"/>
  <c r="E117" i="8"/>
  <c r="E117" i="13"/>
  <c r="C119" i="8"/>
  <c r="C119" i="13"/>
  <c r="A121" i="8"/>
  <c r="A121" i="13"/>
  <c r="C123" i="8"/>
  <c r="C123" i="13"/>
  <c r="A125" i="8"/>
  <c r="A125" i="13"/>
  <c r="C127" i="8"/>
  <c r="C127" i="13"/>
  <c r="C131" i="8"/>
  <c r="C131" i="13"/>
  <c r="D134" i="8"/>
  <c r="D134" i="13"/>
  <c r="C135" i="8"/>
  <c r="C135" i="13"/>
  <c r="A137" i="8"/>
  <c r="A137" i="13"/>
  <c r="D138" i="8"/>
  <c r="D138" i="13"/>
  <c r="C139" i="8"/>
  <c r="C139" i="13"/>
  <c r="A141" i="8"/>
  <c r="A141" i="13"/>
  <c r="C143" i="8"/>
  <c r="C143" i="13"/>
  <c r="E145" i="8"/>
  <c r="E145" i="13"/>
  <c r="C147" i="8"/>
  <c r="C147" i="13"/>
  <c r="A149" i="8"/>
  <c r="A149" i="13"/>
  <c r="E149" i="8"/>
  <c r="E149" i="13"/>
  <c r="C153" i="8"/>
  <c r="C153" i="13"/>
  <c r="A155" i="8"/>
  <c r="A155" i="13"/>
  <c r="C157" i="8"/>
  <c r="C157" i="13"/>
  <c r="A159" i="8"/>
  <c r="A159" i="13"/>
  <c r="B162" i="8"/>
  <c r="B162" i="13"/>
  <c r="D168" i="8"/>
  <c r="D168" i="13"/>
  <c r="B170" i="8"/>
  <c r="B170" i="13"/>
  <c r="E171" i="8"/>
  <c r="E171" i="13"/>
  <c r="C175" i="8"/>
  <c r="C175" i="13"/>
  <c r="E177" i="8"/>
  <c r="E177" i="13"/>
  <c r="D178" i="8"/>
  <c r="D178" i="13"/>
  <c r="A181" i="8"/>
  <c r="A181" i="13"/>
  <c r="D182" i="8"/>
  <c r="D182" i="13"/>
  <c r="B185" i="8"/>
  <c r="B185" i="13"/>
  <c r="D187" i="8"/>
  <c r="D187" i="13"/>
  <c r="C203" i="8"/>
  <c r="C203" i="13"/>
  <c r="A205" i="8"/>
  <c r="A205" i="13"/>
  <c r="E205" i="8"/>
  <c r="E205" i="13"/>
  <c r="C207" i="8"/>
  <c r="C207" i="13"/>
  <c r="A211" i="8"/>
  <c r="A211" i="13"/>
  <c r="D212" i="8"/>
  <c r="D212" i="13"/>
  <c r="A221" i="8"/>
  <c r="A221" i="13"/>
  <c r="B230" i="8"/>
  <c r="B230" i="13"/>
  <c r="E231" i="8"/>
  <c r="E231" i="13"/>
  <c r="C233" i="8"/>
  <c r="C233" i="13"/>
  <c r="E235" i="8"/>
  <c r="E235" i="13"/>
  <c r="D236" i="8"/>
  <c r="D236" i="13"/>
  <c r="A241" i="8"/>
  <c r="A241" i="13"/>
  <c r="E241" i="8"/>
  <c r="E241" i="13"/>
  <c r="B244" i="8"/>
  <c r="B244" i="13"/>
  <c r="A245" i="8"/>
  <c r="A245" i="13"/>
  <c r="C249" i="8"/>
  <c r="C249" i="13"/>
  <c r="E251" i="8"/>
  <c r="E251" i="13"/>
  <c r="B254" i="8"/>
  <c r="B254" i="13"/>
  <c r="D256" i="8"/>
  <c r="D256" i="13"/>
  <c r="B260" i="8"/>
  <c r="B260" i="13"/>
  <c r="A261" i="8"/>
  <c r="A261" i="13"/>
  <c r="C263" i="8"/>
  <c r="C263" i="13"/>
  <c r="A265" i="8"/>
  <c r="A265" i="13"/>
  <c r="E265" i="8"/>
  <c r="E265" i="13"/>
  <c r="C267" i="8"/>
  <c r="C267" i="13"/>
  <c r="A269" i="8"/>
  <c r="A269" i="13"/>
  <c r="C271" i="8"/>
  <c r="C271" i="13"/>
  <c r="E273" i="8"/>
  <c r="E273" i="13"/>
  <c r="A277" i="8"/>
  <c r="A277" i="13"/>
  <c r="D278" i="8"/>
  <c r="D278" i="13"/>
  <c r="C279" i="8"/>
  <c r="C279" i="13"/>
  <c r="A283" i="8"/>
  <c r="A283" i="13"/>
  <c r="D284" i="8"/>
  <c r="D284" i="13"/>
  <c r="B291" i="8"/>
  <c r="B291" i="13"/>
  <c r="E292" i="8"/>
  <c r="E292" i="13"/>
  <c r="C294" i="8"/>
  <c r="C294" i="13"/>
  <c r="B295" i="8"/>
  <c r="B295" i="13"/>
  <c r="E296" i="8"/>
  <c r="E296" i="13"/>
  <c r="C300" i="8"/>
  <c r="C300" i="13"/>
  <c r="B301" i="8"/>
  <c r="B301" i="13"/>
  <c r="E302" i="8"/>
  <c r="E302" i="13"/>
  <c r="C304" i="8"/>
  <c r="C304" i="13"/>
  <c r="E306" i="8"/>
  <c r="E306" i="13"/>
  <c r="D311" i="8"/>
  <c r="D311" i="13"/>
  <c r="B313" i="8"/>
  <c r="B313" i="13"/>
  <c r="D317" i="8"/>
  <c r="D317" i="13"/>
  <c r="B319" i="8"/>
  <c r="B319" i="13"/>
  <c r="D324" i="8"/>
  <c r="D324" i="13"/>
  <c r="A327" i="8"/>
  <c r="A327" i="13"/>
  <c r="E327" i="8"/>
  <c r="E327" i="13"/>
  <c r="C333" i="8"/>
  <c r="C333" i="13"/>
  <c r="B334" i="8"/>
  <c r="B334" i="13"/>
  <c r="E338" i="8"/>
  <c r="E338" i="13"/>
  <c r="C340" i="8"/>
  <c r="C340" i="13"/>
  <c r="C346" i="8"/>
  <c r="C346" i="13"/>
  <c r="A351" i="8"/>
  <c r="A351" i="13"/>
  <c r="D352" i="8"/>
  <c r="D352" i="13"/>
  <c r="B354" i="8"/>
  <c r="B354" i="13"/>
  <c r="E355" i="8"/>
  <c r="E355" i="13"/>
  <c r="B360" i="8"/>
  <c r="B360" i="13"/>
  <c r="B365" i="8"/>
  <c r="B365" i="13"/>
  <c r="E366" i="8"/>
  <c r="E366" i="13"/>
  <c r="B371" i="8"/>
  <c r="B371" i="13"/>
  <c r="E372" i="8"/>
  <c r="E372" i="13"/>
  <c r="B375" i="8"/>
  <c r="B375" i="13"/>
  <c r="C381" i="8"/>
  <c r="C381" i="13"/>
  <c r="B386" i="8"/>
  <c r="B386" i="13"/>
  <c r="E387" i="8"/>
  <c r="E387" i="13"/>
  <c r="C395" i="8"/>
  <c r="C395" i="13"/>
  <c r="A398" i="8"/>
  <c r="A398" i="13"/>
  <c r="D399" i="8"/>
  <c r="D399" i="13"/>
  <c r="C400" i="8"/>
  <c r="C400" i="13"/>
  <c r="E402" i="8"/>
  <c r="E402" i="13"/>
  <c r="D404" i="8"/>
  <c r="D404" i="13"/>
  <c r="B407" i="8"/>
  <c r="B407" i="13"/>
  <c r="E408" i="8"/>
  <c r="E408" i="13"/>
  <c r="D409" i="8"/>
  <c r="D409" i="13"/>
  <c r="B412" i="8"/>
  <c r="B412" i="13"/>
  <c r="E414" i="8"/>
  <c r="E414" i="13"/>
  <c r="C416" i="8"/>
  <c r="C416" i="13"/>
  <c r="A419" i="8"/>
  <c r="A419" i="13"/>
  <c r="D421" i="8"/>
  <c r="D421" i="13"/>
  <c r="B424" i="8"/>
  <c r="B424" i="13"/>
  <c r="E425" i="8"/>
  <c r="E425" i="13"/>
  <c r="C428" i="8"/>
  <c r="C428" i="13"/>
  <c r="E431" i="8"/>
  <c r="E431" i="13"/>
  <c r="C436" i="8"/>
  <c r="C436" i="13"/>
  <c r="C445" i="8"/>
  <c r="C445" i="13"/>
  <c r="B446" i="8"/>
  <c r="B446" i="13"/>
  <c r="E447" i="8"/>
  <c r="E447" i="13"/>
  <c r="C449" i="8"/>
  <c r="C449" i="13"/>
  <c r="B450" i="8"/>
  <c r="B450" i="13"/>
  <c r="D452" i="8"/>
  <c r="D452" i="13"/>
  <c r="C454" i="8"/>
  <c r="C454" i="13"/>
  <c r="C848" i="13" s="1"/>
  <c r="E459" i="8"/>
  <c r="E459" i="13"/>
  <c r="B464" i="8"/>
  <c r="B464" i="13"/>
  <c r="D467" i="8"/>
  <c r="D467" i="13"/>
  <c r="B470" i="8"/>
  <c r="B470" i="13"/>
  <c r="E471" i="8"/>
  <c r="E471" i="13"/>
  <c r="C481" i="8"/>
  <c r="C481" i="13"/>
  <c r="E483" i="8"/>
  <c r="E483" i="13"/>
  <c r="C487" i="8"/>
  <c r="C487" i="13"/>
  <c r="A489" i="8"/>
  <c r="A489" i="13"/>
  <c r="D490" i="8"/>
  <c r="D490" i="13"/>
  <c r="C491" i="8"/>
  <c r="C491" i="13"/>
  <c r="B494" i="8"/>
  <c r="B494" i="13"/>
  <c r="E495" i="8"/>
  <c r="E495" i="13"/>
  <c r="C500" i="8"/>
  <c r="C500" i="13"/>
  <c r="C503" i="13" s="1"/>
  <c r="C504" i="13" s="1"/>
  <c r="A505" i="8"/>
  <c r="A505" i="13"/>
  <c r="E505" i="8"/>
  <c r="E505" i="13"/>
  <c r="A510" i="8"/>
  <c r="A510" i="13"/>
  <c r="E510" i="8"/>
  <c r="E510" i="13"/>
  <c r="C513" i="8"/>
  <c r="C513" i="13"/>
  <c r="A515" i="8"/>
  <c r="A515" i="13"/>
  <c r="E515" i="8"/>
  <c r="E515" i="13"/>
  <c r="C518" i="8"/>
  <c r="C518" i="13"/>
  <c r="A526" i="8"/>
  <c r="A526" i="13"/>
  <c r="E526" i="8"/>
  <c r="E526" i="13"/>
  <c r="C530" i="8"/>
  <c r="C530" i="13"/>
  <c r="A532" i="8"/>
  <c r="A532" i="13"/>
  <c r="E532" i="8"/>
  <c r="E532" i="13"/>
  <c r="C538" i="8"/>
  <c r="C538" i="13"/>
  <c r="B540" i="8"/>
  <c r="B540" i="13"/>
  <c r="E541" i="8"/>
  <c r="E541" i="13"/>
  <c r="C543" i="8"/>
  <c r="C543" i="13"/>
  <c r="A546" i="8"/>
  <c r="A546" i="13"/>
  <c r="D550" i="8"/>
  <c r="D550" i="13"/>
  <c r="A554" i="8"/>
  <c r="A554" i="13"/>
  <c r="C556" i="8"/>
  <c r="C556" i="13"/>
  <c r="E558" i="8"/>
  <c r="E558" i="13"/>
  <c r="D559" i="8"/>
  <c r="D559" i="13"/>
  <c r="C561" i="8"/>
  <c r="C561" i="13"/>
  <c r="E563" i="8"/>
  <c r="E563" i="13"/>
  <c r="D564" i="8"/>
  <c r="D564" i="13"/>
  <c r="B576" i="8"/>
  <c r="B576" i="13"/>
  <c r="E579" i="8"/>
  <c r="E579" i="13"/>
  <c r="E581" i="13" s="1"/>
  <c r="C583" i="8"/>
  <c r="C583" i="13"/>
  <c r="A589" i="8"/>
  <c r="A589" i="13"/>
  <c r="C593" i="8"/>
  <c r="C593" i="13"/>
  <c r="B594" i="8"/>
  <c r="B594" i="13"/>
  <c r="D597" i="8"/>
  <c r="D597" i="13"/>
  <c r="C598" i="8"/>
  <c r="C598" i="13"/>
  <c r="A602" i="8"/>
  <c r="A602" i="13"/>
  <c r="D605" i="8"/>
  <c r="D605" i="13"/>
  <c r="C606" i="8"/>
  <c r="C606" i="13"/>
  <c r="A611" i="8"/>
  <c r="A611" i="13"/>
  <c r="D612" i="8"/>
  <c r="D612" i="13"/>
  <c r="B618" i="8"/>
  <c r="B618" i="13"/>
  <c r="E619" i="8"/>
  <c r="E619" i="13"/>
  <c r="B625" i="8"/>
  <c r="B625" i="13"/>
  <c r="E627" i="8"/>
  <c r="E627" i="13"/>
  <c r="D628" i="8"/>
  <c r="D628" i="13"/>
  <c r="B630" i="8"/>
  <c r="B630" i="13"/>
  <c r="E631" i="8"/>
  <c r="E631" i="13"/>
  <c r="C637" i="8"/>
  <c r="C637" i="13"/>
  <c r="B638" i="8"/>
  <c r="B638" i="13"/>
  <c r="E639" i="8"/>
  <c r="E639" i="13"/>
  <c r="B642" i="8"/>
  <c r="B642" i="13"/>
  <c r="A643" i="8"/>
  <c r="A643" i="13"/>
  <c r="C645" i="8"/>
  <c r="C645" i="13"/>
  <c r="A648" i="8"/>
  <c r="A648" i="13"/>
  <c r="C651" i="8"/>
  <c r="C651" i="13"/>
  <c r="E656" i="8"/>
  <c r="E656" i="13"/>
  <c r="B661" i="8"/>
  <c r="B661" i="13"/>
  <c r="A668" i="8"/>
  <c r="A668" i="13"/>
  <c r="C670" i="8"/>
  <c r="C670" i="13"/>
  <c r="A672" i="8"/>
  <c r="A672" i="13"/>
  <c r="D673" i="8"/>
  <c r="D673" i="13"/>
  <c r="B677" i="8"/>
  <c r="B677" i="13"/>
  <c r="A678" i="8"/>
  <c r="A678" i="13"/>
  <c r="E678" i="8"/>
  <c r="E678" i="13"/>
  <c r="C680" i="8"/>
  <c r="C680" i="13"/>
  <c r="A683" i="8"/>
  <c r="A683" i="13"/>
  <c r="E683" i="8"/>
  <c r="E683" i="13"/>
  <c r="C689" i="8"/>
  <c r="C689" i="13"/>
  <c r="A691" i="8"/>
  <c r="A691" i="13"/>
  <c r="D692" i="8"/>
  <c r="D692" i="13"/>
  <c r="C695" i="8"/>
  <c r="C695" i="13"/>
  <c r="E699" i="8"/>
  <c r="E699" i="13"/>
  <c r="D700" i="8"/>
  <c r="D700" i="13"/>
  <c r="B708" i="8"/>
  <c r="B708" i="13"/>
  <c r="A710" i="8"/>
  <c r="A710" i="13"/>
  <c r="D714" i="8"/>
  <c r="D714" i="13"/>
  <c r="B716" i="8"/>
  <c r="B716" i="13"/>
  <c r="A717" i="8"/>
  <c r="A717" i="13"/>
  <c r="D720" i="8"/>
  <c r="D720" i="13"/>
  <c r="B723" i="8"/>
  <c r="B723" i="13"/>
  <c r="A729" i="8"/>
  <c r="A729" i="13"/>
  <c r="D730" i="8"/>
  <c r="D730" i="13"/>
  <c r="C731" i="8"/>
  <c r="C731" i="13"/>
  <c r="B733" i="8"/>
  <c r="B733" i="13"/>
  <c r="D735" i="8"/>
  <c r="D735" i="13"/>
  <c r="C737" i="8"/>
  <c r="C737" i="13"/>
  <c r="A739" i="8"/>
  <c r="A739" i="13"/>
  <c r="C742" i="8"/>
  <c r="C742" i="13"/>
  <c r="A747" i="8"/>
  <c r="A747" i="13"/>
  <c r="C749" i="8"/>
  <c r="C749" i="13"/>
  <c r="B750" i="8"/>
  <c r="B750" i="13"/>
  <c r="D752" i="8"/>
  <c r="D752" i="13"/>
  <c r="C755" i="8"/>
  <c r="C755" i="13"/>
  <c r="A757" i="8"/>
  <c r="A757" i="13"/>
  <c r="D758" i="8"/>
  <c r="D758" i="13"/>
  <c r="A764" i="8"/>
  <c r="A764" i="13"/>
  <c r="E764" i="8"/>
  <c r="E764" i="13"/>
  <c r="B771" i="8"/>
  <c r="B771" i="13"/>
  <c r="E772" i="8"/>
  <c r="E772" i="13"/>
  <c r="C774" i="8"/>
  <c r="C774" i="13"/>
  <c r="D777" i="8"/>
  <c r="D777" i="13"/>
  <c r="C783" i="8"/>
  <c r="C783" i="13"/>
  <c r="B835" i="8"/>
  <c r="B835" i="13"/>
  <c r="B9" i="8"/>
  <c r="B9" i="13"/>
  <c r="C10" i="8"/>
  <c r="C10" i="13"/>
  <c r="B11" i="8"/>
  <c r="B11" i="13"/>
  <c r="A15" i="8"/>
  <c r="A15" i="13"/>
  <c r="E15" i="8"/>
  <c r="E15" i="13"/>
  <c r="D16" i="8"/>
  <c r="D16" i="13"/>
  <c r="C17" i="8"/>
  <c r="C17" i="13"/>
  <c r="B18" i="8"/>
  <c r="B18" i="13"/>
  <c r="A23" i="8"/>
  <c r="A23" i="13"/>
  <c r="E23" i="8"/>
  <c r="E23" i="13"/>
  <c r="D25" i="8"/>
  <c r="D25" i="13"/>
  <c r="C26" i="8"/>
  <c r="C26" i="13"/>
  <c r="B30" i="8"/>
  <c r="B30" i="13"/>
  <c r="A31" i="8"/>
  <c r="A31" i="13"/>
  <c r="E31" i="8"/>
  <c r="E31" i="13"/>
  <c r="D35" i="8"/>
  <c r="D35" i="13"/>
  <c r="C36" i="8"/>
  <c r="C36" i="13"/>
  <c r="B39" i="8"/>
  <c r="B39" i="13"/>
  <c r="A43" i="8"/>
  <c r="A43" i="13"/>
  <c r="E43" i="8"/>
  <c r="E43" i="13"/>
  <c r="D44" i="8"/>
  <c r="D44" i="13"/>
  <c r="C48" i="8"/>
  <c r="C48" i="13"/>
  <c r="B49" i="8"/>
  <c r="B49" i="13"/>
  <c r="A54" i="8"/>
  <c r="A54" i="13"/>
  <c r="D55" i="8"/>
  <c r="D55" i="13"/>
  <c r="C57" i="8"/>
  <c r="C57" i="13"/>
  <c r="B61" i="8"/>
  <c r="B61" i="13"/>
  <c r="A62" i="8"/>
  <c r="A62" i="13"/>
  <c r="E62" i="8"/>
  <c r="E62" i="13"/>
  <c r="D63" i="8"/>
  <c r="D63" i="13"/>
  <c r="C64" i="8"/>
  <c r="C64" i="13"/>
  <c r="B67" i="8"/>
  <c r="B67" i="13"/>
  <c r="A69" i="8"/>
  <c r="A69" i="13"/>
  <c r="E69" i="8"/>
  <c r="E69" i="13"/>
  <c r="B75" i="8"/>
  <c r="B75" i="13"/>
  <c r="A76" i="8"/>
  <c r="A76" i="13"/>
  <c r="E76" i="8"/>
  <c r="E76" i="13"/>
  <c r="D77" i="8"/>
  <c r="D77" i="13"/>
  <c r="C80" i="8"/>
  <c r="C80" i="13"/>
  <c r="B81" i="8"/>
  <c r="B81" i="13"/>
  <c r="A82" i="8"/>
  <c r="A82" i="13"/>
  <c r="E82" i="8"/>
  <c r="E82" i="13"/>
  <c r="D83" i="8"/>
  <c r="D83" i="13"/>
  <c r="C84" i="8"/>
  <c r="C84" i="13"/>
  <c r="B88" i="8"/>
  <c r="B88" i="13"/>
  <c r="A89" i="8"/>
  <c r="A89" i="13"/>
  <c r="E89" i="8"/>
  <c r="E89" i="13"/>
  <c r="D91" i="8"/>
  <c r="D91" i="13"/>
  <c r="C92" i="8"/>
  <c r="C92" i="13"/>
  <c r="B93" i="8"/>
  <c r="B93" i="13"/>
  <c r="A94" i="8"/>
  <c r="A94" i="13"/>
  <c r="E94" i="8"/>
  <c r="E94" i="13"/>
  <c r="D95" i="8"/>
  <c r="D95" i="13"/>
  <c r="C96" i="8"/>
  <c r="C96" i="13"/>
  <c r="B97" i="8"/>
  <c r="B97" i="13"/>
  <c r="A98" i="8"/>
  <c r="A98" i="13"/>
  <c r="E98" i="8"/>
  <c r="E98" i="13"/>
  <c r="D99" i="8"/>
  <c r="D99" i="13"/>
  <c r="C100" i="8"/>
  <c r="C100" i="13"/>
  <c r="B101" i="8"/>
  <c r="B101" i="13"/>
  <c r="A102" i="8"/>
  <c r="A102" i="13"/>
  <c r="E102" i="8"/>
  <c r="E102" i="13"/>
  <c r="D103" i="8"/>
  <c r="D103" i="13"/>
  <c r="C104" i="8"/>
  <c r="C104" i="13"/>
  <c r="B105" i="8"/>
  <c r="B105" i="13"/>
  <c r="A106" i="8"/>
  <c r="A106" i="13"/>
  <c r="E106" i="8"/>
  <c r="E106" i="13"/>
  <c r="D107" i="8"/>
  <c r="D107" i="13"/>
  <c r="C112" i="8"/>
  <c r="C112" i="13"/>
  <c r="B113" i="8"/>
  <c r="B113" i="13"/>
  <c r="A114" i="8"/>
  <c r="A114" i="13"/>
  <c r="E114" i="8"/>
  <c r="E114" i="13"/>
  <c r="D115" i="8"/>
  <c r="D115" i="13"/>
  <c r="C116" i="8"/>
  <c r="C116" i="13"/>
  <c r="B117" i="8"/>
  <c r="B117" i="13"/>
  <c r="A118" i="8"/>
  <c r="A118" i="13"/>
  <c r="E118" i="8"/>
  <c r="E118" i="13"/>
  <c r="D119" i="8"/>
  <c r="D119" i="13"/>
  <c r="C120" i="8"/>
  <c r="C120" i="13"/>
  <c r="B121" i="8"/>
  <c r="B121" i="13"/>
  <c r="A122" i="8"/>
  <c r="A122" i="13"/>
  <c r="E122" i="8"/>
  <c r="E122" i="13"/>
  <c r="D123" i="8"/>
  <c r="D123" i="13"/>
  <c r="C124" i="8"/>
  <c r="C124" i="13"/>
  <c r="B125" i="8"/>
  <c r="B125" i="13"/>
  <c r="A126" i="8"/>
  <c r="A126" i="13"/>
  <c r="E126" i="8"/>
  <c r="E126" i="13"/>
  <c r="D127" i="8"/>
  <c r="D127" i="13"/>
  <c r="C128" i="8"/>
  <c r="C128" i="13"/>
  <c r="B129" i="8"/>
  <c r="B129" i="13"/>
  <c r="A130" i="8"/>
  <c r="A130" i="13"/>
  <c r="E130" i="8"/>
  <c r="E130" i="13"/>
  <c r="D131" i="8"/>
  <c r="D131" i="13"/>
  <c r="C132" i="8"/>
  <c r="C132" i="13"/>
  <c r="B133" i="8"/>
  <c r="B133" i="13"/>
  <c r="A134" i="8"/>
  <c r="A134" i="13"/>
  <c r="E134" i="8"/>
  <c r="E134" i="13"/>
  <c r="D135" i="8"/>
  <c r="D135" i="13"/>
  <c r="C136" i="8"/>
  <c r="C136" i="13"/>
  <c r="B137" i="8"/>
  <c r="B137" i="13"/>
  <c r="A138" i="8"/>
  <c r="A138" i="13"/>
  <c r="E138" i="8"/>
  <c r="E138" i="13"/>
  <c r="D139" i="8"/>
  <c r="D139" i="13"/>
  <c r="C140" i="8"/>
  <c r="C140" i="13"/>
  <c r="B141" i="8"/>
  <c r="B141" i="13"/>
  <c r="A142" i="8"/>
  <c r="A142" i="13"/>
  <c r="E142" i="8"/>
  <c r="E142" i="13"/>
  <c r="D143" i="8"/>
  <c r="D143" i="13"/>
  <c r="C144" i="8"/>
  <c r="C144" i="13"/>
  <c r="B145" i="8"/>
  <c r="B145" i="13"/>
  <c r="A146" i="8"/>
  <c r="A146" i="13"/>
  <c r="E146" i="8"/>
  <c r="E146" i="13"/>
  <c r="D147" i="8"/>
  <c r="D147" i="13"/>
  <c r="C148" i="8"/>
  <c r="C148" i="13"/>
  <c r="B149" i="8"/>
  <c r="B149" i="13"/>
  <c r="A150" i="8"/>
  <c r="A150" i="13"/>
  <c r="E150" i="8"/>
  <c r="E150" i="13"/>
  <c r="D153" i="8"/>
  <c r="D153" i="13"/>
  <c r="C154" i="8"/>
  <c r="C154" i="13"/>
  <c r="B155" i="8"/>
  <c r="B155" i="13"/>
  <c r="A156" i="8"/>
  <c r="A156" i="13"/>
  <c r="E156" i="8"/>
  <c r="E156" i="13"/>
  <c r="D157" i="8"/>
  <c r="D157" i="13"/>
  <c r="C158" i="8"/>
  <c r="C158" i="13"/>
  <c r="B159" i="8"/>
  <c r="B159" i="13"/>
  <c r="A160" i="8"/>
  <c r="A160" i="13"/>
  <c r="E160" i="8"/>
  <c r="E160" i="13"/>
  <c r="D161" i="8"/>
  <c r="D161" i="13"/>
  <c r="C162" i="8"/>
  <c r="C162" i="13"/>
  <c r="B167" i="8"/>
  <c r="B167" i="13"/>
  <c r="A168" i="8"/>
  <c r="A168" i="13"/>
  <c r="D169" i="8"/>
  <c r="D169" i="13"/>
  <c r="C170" i="8"/>
  <c r="C170" i="13"/>
  <c r="B171" i="8"/>
  <c r="B171" i="13"/>
  <c r="A174" i="8"/>
  <c r="A174" i="13"/>
  <c r="E174" i="8"/>
  <c r="E174" i="13"/>
  <c r="D175" i="8"/>
  <c r="D175" i="13"/>
  <c r="C176" i="8"/>
  <c r="C176" i="13"/>
  <c r="B177" i="8"/>
  <c r="B177" i="13"/>
  <c r="A178" i="8"/>
  <c r="A178" i="13"/>
  <c r="E178" i="8"/>
  <c r="E178" i="13"/>
  <c r="D179" i="8"/>
  <c r="D179" i="13"/>
  <c r="C180" i="8"/>
  <c r="C180" i="13"/>
  <c r="B181" i="8"/>
  <c r="B181" i="13"/>
  <c r="A182" i="8"/>
  <c r="A182" i="13"/>
  <c r="E182" i="8"/>
  <c r="E182" i="13"/>
  <c r="D184" i="8"/>
  <c r="D184" i="13"/>
  <c r="C185" i="8"/>
  <c r="C185" i="13"/>
  <c r="B186" i="8"/>
  <c r="B186" i="13"/>
  <c r="A187" i="8"/>
  <c r="A187" i="13"/>
  <c r="E187" i="8"/>
  <c r="E187" i="13"/>
  <c r="D190" i="8"/>
  <c r="D190" i="13"/>
  <c r="C200" i="8"/>
  <c r="C200" i="13"/>
  <c r="B201" i="8"/>
  <c r="B201" i="13"/>
  <c r="A202" i="8"/>
  <c r="A202" i="13"/>
  <c r="E202" i="8"/>
  <c r="E202" i="13"/>
  <c r="D203" i="8"/>
  <c r="D203" i="13"/>
  <c r="C204" i="8"/>
  <c r="C204" i="13"/>
  <c r="B205" i="8"/>
  <c r="B205" i="13"/>
  <c r="A206" i="8"/>
  <c r="A206" i="13"/>
  <c r="E206" i="8"/>
  <c r="E206" i="13"/>
  <c r="D207" i="8"/>
  <c r="D207" i="13"/>
  <c r="C208" i="8"/>
  <c r="C208" i="13"/>
  <c r="B211" i="8"/>
  <c r="B211" i="13"/>
  <c r="A212" i="8"/>
  <c r="A212" i="13"/>
  <c r="E212" i="8"/>
  <c r="E212" i="13"/>
  <c r="D214" i="8"/>
  <c r="D214" i="13"/>
  <c r="C216" i="8"/>
  <c r="C216" i="13"/>
  <c r="B217" i="8"/>
  <c r="B217" i="13"/>
  <c r="A218" i="8"/>
  <c r="A218" i="13"/>
  <c r="E218" i="8"/>
  <c r="E218" i="13"/>
  <c r="D219" i="8"/>
  <c r="D219" i="13"/>
  <c r="C220" i="8"/>
  <c r="C220" i="13"/>
  <c r="B221" i="8"/>
  <c r="B221" i="13"/>
  <c r="A222" i="8"/>
  <c r="A222" i="13"/>
  <c r="E222" i="8"/>
  <c r="E222" i="13"/>
  <c r="D223" i="8"/>
  <c r="D223" i="13"/>
  <c r="C224" i="8"/>
  <c r="C224" i="13"/>
  <c r="B227" i="8"/>
  <c r="B227" i="13"/>
  <c r="A228" i="8"/>
  <c r="A228" i="13"/>
  <c r="E228" i="8"/>
  <c r="E228" i="13"/>
  <c r="D229" i="8"/>
  <c r="D229" i="13"/>
  <c r="C230" i="8"/>
  <c r="C230" i="13"/>
  <c r="B231" i="8"/>
  <c r="B231" i="13"/>
  <c r="A232" i="8"/>
  <c r="A232" i="13"/>
  <c r="E232" i="8"/>
  <c r="E232" i="13"/>
  <c r="D233" i="8"/>
  <c r="D233" i="13"/>
  <c r="C234" i="8"/>
  <c r="C234" i="13"/>
  <c r="B235" i="8"/>
  <c r="B235" i="13"/>
  <c r="A236" i="8"/>
  <c r="A236" i="13"/>
  <c r="E236" i="8"/>
  <c r="E236" i="13"/>
  <c r="D237" i="8"/>
  <c r="D237" i="13"/>
  <c r="C238" i="8"/>
  <c r="C238" i="13"/>
  <c r="B241" i="8"/>
  <c r="B241" i="13"/>
  <c r="A242" i="8"/>
  <c r="A242" i="13"/>
  <c r="D243" i="8"/>
  <c r="D243" i="13"/>
  <c r="C244" i="8"/>
  <c r="C244" i="13"/>
  <c r="B245" i="8"/>
  <c r="B245" i="13"/>
  <c r="A248" i="8"/>
  <c r="A248" i="13"/>
  <c r="E248" i="8"/>
  <c r="E248" i="13"/>
  <c r="D249" i="8"/>
  <c r="D249" i="13"/>
  <c r="C250" i="8"/>
  <c r="C250" i="13"/>
  <c r="B251" i="8"/>
  <c r="B251" i="13"/>
  <c r="A252" i="8"/>
  <c r="A252" i="13"/>
  <c r="E252" i="8"/>
  <c r="E252" i="13"/>
  <c r="D253" i="8"/>
  <c r="D253" i="13"/>
  <c r="C254" i="8"/>
  <c r="C254" i="13"/>
  <c r="B255" i="8"/>
  <c r="B255" i="13"/>
  <c r="A256" i="8"/>
  <c r="A256" i="13"/>
  <c r="E256" i="8"/>
  <c r="E256" i="13"/>
  <c r="D259" i="8"/>
  <c r="D259" i="13"/>
  <c r="C260" i="8"/>
  <c r="C260" i="13"/>
  <c r="B261" i="8"/>
  <c r="B261" i="13"/>
  <c r="A262" i="8"/>
  <c r="A262" i="13"/>
  <c r="E262" i="8"/>
  <c r="E262" i="13"/>
  <c r="D263" i="8"/>
  <c r="D263" i="13"/>
  <c r="C264" i="8"/>
  <c r="C264" i="13"/>
  <c r="B265" i="8"/>
  <c r="B265" i="13"/>
  <c r="A266" i="8"/>
  <c r="A266" i="13"/>
  <c r="E266" i="8"/>
  <c r="E266" i="13"/>
  <c r="D267" i="8"/>
  <c r="D267" i="13"/>
  <c r="C268" i="8"/>
  <c r="C268" i="13"/>
  <c r="B269" i="8"/>
  <c r="B269" i="13"/>
  <c r="A270" i="8"/>
  <c r="A270" i="13"/>
  <c r="E270" i="8"/>
  <c r="E270" i="13"/>
  <c r="D271" i="8"/>
  <c r="D271" i="13"/>
  <c r="C272" i="8"/>
  <c r="C272" i="13"/>
  <c r="B273" i="8"/>
  <c r="B273" i="13"/>
  <c r="A274" i="8"/>
  <c r="A274" i="13"/>
  <c r="E274" i="8"/>
  <c r="E274" i="13"/>
  <c r="D275" i="8"/>
  <c r="D275" i="13"/>
  <c r="C276" i="8"/>
  <c r="C276" i="13"/>
  <c r="B277" i="8"/>
  <c r="B277" i="13"/>
  <c r="A278" i="8"/>
  <c r="A278" i="13"/>
  <c r="E278" i="8"/>
  <c r="E278" i="13"/>
  <c r="D279" i="8"/>
  <c r="D279" i="13"/>
  <c r="C280" i="8"/>
  <c r="C280" i="13"/>
  <c r="B283" i="8"/>
  <c r="B283" i="13"/>
  <c r="A284" i="8"/>
  <c r="A284" i="13"/>
  <c r="E284" i="8"/>
  <c r="E284" i="13"/>
  <c r="D290" i="8"/>
  <c r="D290" i="13"/>
  <c r="C291" i="8"/>
  <c r="C291" i="13"/>
  <c r="B292" i="8"/>
  <c r="B292" i="13"/>
  <c r="A293" i="8"/>
  <c r="A293" i="13"/>
  <c r="E293" i="8"/>
  <c r="E293" i="13"/>
  <c r="D294" i="8"/>
  <c r="D294" i="13"/>
  <c r="C295" i="8"/>
  <c r="C295" i="13"/>
  <c r="B296" i="8"/>
  <c r="B296" i="13"/>
  <c r="A297" i="8"/>
  <c r="A297" i="13"/>
  <c r="E297" i="8"/>
  <c r="E297" i="13"/>
  <c r="D300" i="8"/>
  <c r="D300" i="13"/>
  <c r="C301" i="8"/>
  <c r="C301" i="13"/>
  <c r="B302" i="8"/>
  <c r="B302" i="13"/>
  <c r="A303" i="8"/>
  <c r="A303" i="13"/>
  <c r="D304" i="8"/>
  <c r="D304" i="13"/>
  <c r="C305" i="8"/>
  <c r="C305" i="13"/>
  <c r="B306" i="8"/>
  <c r="B306" i="13"/>
  <c r="A311" i="8"/>
  <c r="A311" i="13"/>
  <c r="E311" i="8"/>
  <c r="E311" i="13"/>
  <c r="D312" i="8"/>
  <c r="D312" i="13"/>
  <c r="C313" i="8"/>
  <c r="C313" i="13"/>
  <c r="B314" i="8"/>
  <c r="B314" i="13"/>
  <c r="A317" i="8"/>
  <c r="A317" i="13"/>
  <c r="E317" i="8"/>
  <c r="E317" i="13"/>
  <c r="D318" i="8"/>
  <c r="D318" i="13"/>
  <c r="C319" i="8"/>
  <c r="C319" i="13"/>
  <c r="A324" i="8"/>
  <c r="A324" i="13"/>
  <c r="E324" i="8"/>
  <c r="E324" i="13"/>
  <c r="D325" i="8"/>
  <c r="D325" i="13"/>
  <c r="C326" i="8"/>
  <c r="C326" i="13"/>
  <c r="B327" i="8"/>
  <c r="B327" i="13"/>
  <c r="A329" i="8"/>
  <c r="A329" i="13"/>
  <c r="E329" i="8"/>
  <c r="E329" i="13"/>
  <c r="D333" i="8"/>
  <c r="D333" i="13"/>
  <c r="C334" i="8"/>
  <c r="C334" i="13"/>
  <c r="B338" i="8"/>
  <c r="B338" i="13"/>
  <c r="A339" i="8"/>
  <c r="A339" i="13"/>
  <c r="E339" i="8"/>
  <c r="E339" i="13"/>
  <c r="D340" i="8"/>
  <c r="D340" i="13"/>
  <c r="C343" i="8"/>
  <c r="C343" i="13"/>
  <c r="A345" i="8"/>
  <c r="A345" i="13"/>
  <c r="E345" i="8"/>
  <c r="E345" i="13"/>
  <c r="D346" i="8"/>
  <c r="D346" i="13"/>
  <c r="C350" i="8"/>
  <c r="C350" i="13"/>
  <c r="B351" i="8"/>
  <c r="B351" i="13"/>
  <c r="A352" i="8"/>
  <c r="A352" i="13"/>
  <c r="E352" i="8"/>
  <c r="E352" i="13"/>
  <c r="D353" i="8"/>
  <c r="D353" i="13"/>
  <c r="C354" i="8"/>
  <c r="C354" i="13"/>
  <c r="B355" i="8"/>
  <c r="B355" i="13"/>
  <c r="A356" i="8"/>
  <c r="A356" i="13"/>
  <c r="E356" i="8"/>
  <c r="E356" i="13"/>
  <c r="D359" i="8"/>
  <c r="D359" i="13"/>
  <c r="C360" i="8"/>
  <c r="C360" i="13"/>
  <c r="A363" i="8"/>
  <c r="A363" i="13"/>
  <c r="E363" i="8"/>
  <c r="E363" i="13"/>
  <c r="D364" i="8"/>
  <c r="D364" i="13"/>
  <c r="C365" i="8"/>
  <c r="C365" i="13"/>
  <c r="B366" i="8"/>
  <c r="B366" i="13"/>
  <c r="A367" i="8"/>
  <c r="A367" i="13"/>
  <c r="E367" i="8"/>
  <c r="E367" i="13"/>
  <c r="D370" i="8"/>
  <c r="D370" i="13"/>
  <c r="C371" i="8"/>
  <c r="C371" i="13"/>
  <c r="B372" i="8"/>
  <c r="B372" i="13"/>
  <c r="A373" i="8"/>
  <c r="A373" i="13"/>
  <c r="E373" i="8"/>
  <c r="E373" i="13"/>
  <c r="D374" i="8"/>
  <c r="D374" i="13"/>
  <c r="C375" i="8"/>
  <c r="C375" i="13"/>
  <c r="B377" i="8"/>
  <c r="B377" i="13"/>
  <c r="A379" i="8"/>
  <c r="A379" i="13"/>
  <c r="E379" i="8"/>
  <c r="E379" i="13"/>
  <c r="D381" i="8"/>
  <c r="D381" i="13"/>
  <c r="C386" i="8"/>
  <c r="C386" i="13"/>
  <c r="B387" i="8"/>
  <c r="B387" i="13"/>
  <c r="A394" i="8"/>
  <c r="A394" i="13"/>
  <c r="E394" i="8"/>
  <c r="E394" i="13"/>
  <c r="D395" i="8"/>
  <c r="D395" i="13"/>
  <c r="C396" i="8"/>
  <c r="C396" i="13"/>
  <c r="B398" i="8"/>
  <c r="B398" i="13"/>
  <c r="A399" i="8"/>
  <c r="A399" i="13"/>
  <c r="E399" i="8"/>
  <c r="E399" i="13"/>
  <c r="D400" i="8"/>
  <c r="D400" i="13"/>
  <c r="C401" i="8"/>
  <c r="C401" i="13"/>
  <c r="B402" i="8"/>
  <c r="B402" i="13"/>
  <c r="A404" i="8"/>
  <c r="A404" i="13"/>
  <c r="E404" i="8"/>
  <c r="E404" i="13"/>
  <c r="D405" i="8"/>
  <c r="D405" i="13"/>
  <c r="C407" i="8"/>
  <c r="C407" i="13"/>
  <c r="B408" i="8"/>
  <c r="B408" i="13"/>
  <c r="A409" i="8"/>
  <c r="A409" i="13"/>
  <c r="E409" i="8"/>
  <c r="E409" i="13"/>
  <c r="D411" i="8"/>
  <c r="D411" i="13"/>
  <c r="C412" i="8"/>
  <c r="C412" i="13"/>
  <c r="B414" i="8"/>
  <c r="B414" i="13"/>
  <c r="A415" i="8"/>
  <c r="A415" i="13"/>
  <c r="E415" i="8"/>
  <c r="E415" i="13"/>
  <c r="D416" i="8"/>
  <c r="D416" i="13"/>
  <c r="C417" i="8"/>
  <c r="C417" i="13"/>
  <c r="B419" i="8"/>
  <c r="B419" i="13"/>
  <c r="A421" i="8"/>
  <c r="A421" i="13"/>
  <c r="E421" i="8"/>
  <c r="E421" i="13"/>
  <c r="D422" i="8"/>
  <c r="D422" i="13"/>
  <c r="C424" i="8"/>
  <c r="C424" i="13"/>
  <c r="B425" i="8"/>
  <c r="B425" i="13"/>
  <c r="A427" i="8"/>
  <c r="A427" i="13"/>
  <c r="D428" i="8"/>
  <c r="D428" i="13"/>
  <c r="C429" i="8"/>
  <c r="C429" i="13"/>
  <c r="B431" i="8"/>
  <c r="B431" i="13"/>
  <c r="A433" i="8"/>
  <c r="A433" i="13"/>
  <c r="E433" i="8"/>
  <c r="E433" i="13"/>
  <c r="D436" i="8"/>
  <c r="D436" i="13"/>
  <c r="C438" i="8"/>
  <c r="C438" i="13"/>
  <c r="A16" i="12"/>
  <c r="A442" i="13"/>
  <c r="E16" i="12"/>
  <c r="E442" i="13"/>
  <c r="D445" i="8"/>
  <c r="D445" i="13"/>
  <c r="C446" i="8"/>
  <c r="C446" i="13"/>
  <c r="B447" i="8"/>
  <c r="B447" i="13"/>
  <c r="A448" i="8"/>
  <c r="A448" i="13"/>
  <c r="E448" i="8"/>
  <c r="E448" i="13"/>
  <c r="D449" i="8"/>
  <c r="D449" i="13"/>
  <c r="C450" i="8"/>
  <c r="C450" i="13"/>
  <c r="B451" i="8"/>
  <c r="B451" i="13"/>
  <c r="A452" i="8"/>
  <c r="A452" i="13"/>
  <c r="E452" i="8"/>
  <c r="E452" i="13"/>
  <c r="D454" i="8"/>
  <c r="D454" i="13"/>
  <c r="D848" i="13" s="1"/>
  <c r="C458" i="8"/>
  <c r="C458" i="13"/>
  <c r="B459" i="8"/>
  <c r="B459" i="13"/>
  <c r="A460" i="8"/>
  <c r="A460" i="13"/>
  <c r="E460" i="8"/>
  <c r="E460" i="13"/>
  <c r="D463" i="8"/>
  <c r="D463" i="13"/>
  <c r="C464" i="8"/>
  <c r="C464" i="13"/>
  <c r="B465" i="8"/>
  <c r="B465" i="13"/>
  <c r="A467" i="8"/>
  <c r="A467" i="13"/>
  <c r="E467" i="8"/>
  <c r="E467" i="13"/>
  <c r="D469" i="8"/>
  <c r="D469" i="13"/>
  <c r="C470" i="8"/>
  <c r="C470" i="13"/>
  <c r="B471" i="8"/>
  <c r="B471" i="13"/>
  <c r="A480" i="8"/>
  <c r="A480" i="13"/>
  <c r="E480" i="8"/>
  <c r="E480" i="13"/>
  <c r="D481" i="8"/>
  <c r="D481" i="13"/>
  <c r="C482" i="8"/>
  <c r="C482" i="13"/>
  <c r="B483" i="8"/>
  <c r="B483" i="13"/>
  <c r="A484" i="8"/>
  <c r="A484" i="13"/>
  <c r="E484" i="8"/>
  <c r="E484" i="13"/>
  <c r="D487" i="8"/>
  <c r="D487" i="13"/>
  <c r="C488" i="8"/>
  <c r="C488" i="13"/>
  <c r="B489" i="8"/>
  <c r="B489" i="13"/>
  <c r="A490" i="8"/>
  <c r="A490" i="13"/>
  <c r="E490" i="8"/>
  <c r="E490" i="13"/>
  <c r="D491" i="8"/>
  <c r="D491" i="13"/>
  <c r="C494" i="8"/>
  <c r="C494" i="13"/>
  <c r="B495" i="8"/>
  <c r="B495" i="13"/>
  <c r="A499" i="8"/>
  <c r="A499" i="13"/>
  <c r="D500" i="8"/>
  <c r="D500" i="13"/>
  <c r="C501" i="8"/>
  <c r="C501" i="13"/>
  <c r="B505" i="8"/>
  <c r="B505" i="13"/>
  <c r="A506" i="8"/>
  <c r="A506" i="13"/>
  <c r="E506" i="8"/>
  <c r="E506" i="13"/>
  <c r="C509" i="8"/>
  <c r="C509" i="13"/>
  <c r="B510" i="8"/>
  <c r="B510" i="13"/>
  <c r="A511" i="8"/>
  <c r="A511" i="13"/>
  <c r="E511" i="8"/>
  <c r="E511" i="13"/>
  <c r="D513" i="8"/>
  <c r="D513" i="13"/>
  <c r="C514" i="8"/>
  <c r="C514" i="13"/>
  <c r="B515" i="8"/>
  <c r="B515" i="13"/>
  <c r="A517" i="8"/>
  <c r="A517" i="13"/>
  <c r="E517" i="8"/>
  <c r="E517" i="13"/>
  <c r="D518" i="8"/>
  <c r="D518" i="13"/>
  <c r="C525" i="8"/>
  <c r="C525" i="13"/>
  <c r="B526" i="8"/>
  <c r="B526" i="13"/>
  <c r="A527" i="8"/>
  <c r="A527" i="13"/>
  <c r="E527" i="8"/>
  <c r="E527" i="13"/>
  <c r="D530" i="8"/>
  <c r="D530" i="13"/>
  <c r="C531" i="8"/>
  <c r="C531" i="13"/>
  <c r="B532" i="8"/>
  <c r="B532" i="13"/>
  <c r="A537" i="8"/>
  <c r="A537" i="13"/>
  <c r="E537" i="8"/>
  <c r="E537" i="13"/>
  <c r="D538" i="8"/>
  <c r="D538" i="13"/>
  <c r="C540" i="8"/>
  <c r="C540" i="13"/>
  <c r="B541" i="8"/>
  <c r="B541" i="13"/>
  <c r="A542" i="8"/>
  <c r="A542" i="13"/>
  <c r="E542" i="8"/>
  <c r="E542" i="13"/>
  <c r="D543" i="8"/>
  <c r="D543" i="13"/>
  <c r="C545" i="8"/>
  <c r="C545" i="13"/>
  <c r="B546" i="8"/>
  <c r="B546" i="13"/>
  <c r="A550" i="8"/>
  <c r="A550" i="13"/>
  <c r="E550" i="8"/>
  <c r="E550" i="13"/>
  <c r="D551" i="8"/>
  <c r="D551" i="13"/>
  <c r="C552" i="8"/>
  <c r="C552" i="13"/>
  <c r="B554" i="8"/>
  <c r="B554" i="13"/>
  <c r="A555" i="8"/>
  <c r="A555" i="13"/>
  <c r="E555" i="8"/>
  <c r="E555" i="13"/>
  <c r="D556" i="8"/>
  <c r="D556" i="13"/>
  <c r="C557" i="8"/>
  <c r="C557" i="13"/>
  <c r="B558" i="8"/>
  <c r="B558" i="13"/>
  <c r="A559" i="8"/>
  <c r="A559" i="13"/>
  <c r="E559" i="8"/>
  <c r="E559" i="13"/>
  <c r="D561" i="8"/>
  <c r="D561" i="13"/>
  <c r="C562" i="8"/>
  <c r="C562" i="13"/>
  <c r="B563" i="8"/>
  <c r="B563" i="13"/>
  <c r="A564" i="8"/>
  <c r="A564" i="13"/>
  <c r="E564" i="8"/>
  <c r="E564" i="13"/>
  <c r="D575" i="8"/>
  <c r="D575" i="13"/>
  <c r="C576" i="8"/>
  <c r="C576" i="13"/>
  <c r="B579" i="8"/>
  <c r="B579" i="13"/>
  <c r="A580" i="8"/>
  <c r="A580" i="13"/>
  <c r="D583" i="8"/>
  <c r="D583" i="13"/>
  <c r="C584" i="8"/>
  <c r="C584" i="13"/>
  <c r="B589" i="8"/>
  <c r="B589" i="13"/>
  <c r="A590" i="8"/>
  <c r="A590" i="13"/>
  <c r="E590" i="8"/>
  <c r="E590" i="13"/>
  <c r="D593" i="8"/>
  <c r="D593" i="13"/>
  <c r="C594" i="8"/>
  <c r="C594" i="13"/>
  <c r="A597" i="8"/>
  <c r="A597" i="13"/>
  <c r="E597" i="8"/>
  <c r="E597" i="13"/>
  <c r="D598" i="8"/>
  <c r="D598" i="13"/>
  <c r="C601" i="8"/>
  <c r="C601" i="13"/>
  <c r="B602" i="8"/>
  <c r="B602" i="13"/>
  <c r="A605" i="8"/>
  <c r="A605" i="13"/>
  <c r="E605" i="8"/>
  <c r="E605" i="13"/>
  <c r="D606" i="8"/>
  <c r="D606" i="13"/>
  <c r="B611" i="8"/>
  <c r="B611" i="13"/>
  <c r="A612" i="8"/>
  <c r="A612" i="13"/>
  <c r="E612" i="8"/>
  <c r="E612" i="13"/>
  <c r="D617" i="8"/>
  <c r="D617" i="13"/>
  <c r="C618" i="8"/>
  <c r="C618" i="13"/>
  <c r="B619" i="8"/>
  <c r="B619" i="13"/>
  <c r="A622" i="8"/>
  <c r="A622" i="13"/>
  <c r="E622" i="8"/>
  <c r="E622" i="13"/>
  <c r="D624" i="8"/>
  <c r="D624" i="13"/>
  <c r="C625" i="8"/>
  <c r="C625" i="13"/>
  <c r="B627" i="8"/>
  <c r="B627" i="13"/>
  <c r="A628" i="8"/>
  <c r="A628" i="13"/>
  <c r="E628" i="8"/>
  <c r="E628" i="13"/>
  <c r="D629" i="8"/>
  <c r="D629" i="13"/>
  <c r="C630" i="8"/>
  <c r="C630" i="13"/>
  <c r="B631" i="8"/>
  <c r="B631" i="13"/>
  <c r="A636" i="8"/>
  <c r="A636" i="13"/>
  <c r="E636" i="8"/>
  <c r="E636" i="13"/>
  <c r="D637" i="8"/>
  <c r="D637" i="13"/>
  <c r="C638" i="8"/>
  <c r="C638" i="13"/>
  <c r="B639" i="8"/>
  <c r="B639" i="13"/>
  <c r="A640" i="8"/>
  <c r="A640" i="13"/>
  <c r="E640" i="8"/>
  <c r="E640" i="13"/>
  <c r="D641" i="8"/>
  <c r="D641" i="13"/>
  <c r="C642" i="8"/>
  <c r="C642" i="13"/>
  <c r="B643" i="8"/>
  <c r="B643" i="13"/>
  <c r="A644" i="8"/>
  <c r="A644" i="13"/>
  <c r="E644" i="8"/>
  <c r="E644" i="13"/>
  <c r="D645" i="8"/>
  <c r="D645" i="13"/>
  <c r="C646" i="8"/>
  <c r="C646" i="13"/>
  <c r="B648" i="8"/>
  <c r="B648" i="13"/>
  <c r="A649" i="8"/>
  <c r="A649" i="13"/>
  <c r="E649" i="8"/>
  <c r="E649" i="13"/>
  <c r="D651" i="8"/>
  <c r="D651" i="13"/>
  <c r="C654" i="8"/>
  <c r="C654" i="13"/>
  <c r="B656" i="8"/>
  <c r="B656" i="13"/>
  <c r="A657" i="8"/>
  <c r="A657" i="13"/>
  <c r="E657" i="8"/>
  <c r="E657" i="13"/>
  <c r="D660" i="8"/>
  <c r="D660" i="13"/>
  <c r="C661" i="8"/>
  <c r="C661" i="13"/>
  <c r="B663" i="8"/>
  <c r="B663" i="13"/>
  <c r="A664" i="8"/>
  <c r="A664" i="13"/>
  <c r="E664" i="8"/>
  <c r="E664" i="13"/>
  <c r="D665" i="8"/>
  <c r="D665" i="13"/>
  <c r="C667" i="8"/>
  <c r="C667" i="13"/>
  <c r="B668" i="8"/>
  <c r="B668" i="13"/>
  <c r="A669" i="8"/>
  <c r="A669" i="13"/>
  <c r="E669" i="8"/>
  <c r="E669" i="13"/>
  <c r="D670" i="8"/>
  <c r="D670" i="13"/>
  <c r="C671" i="8"/>
  <c r="C671" i="13"/>
  <c r="B672" i="8"/>
  <c r="B672" i="13"/>
  <c r="A673" i="8"/>
  <c r="A673" i="13"/>
  <c r="E673" i="8"/>
  <c r="E673" i="13"/>
  <c r="D676" i="8"/>
  <c r="D676" i="13"/>
  <c r="C677" i="8"/>
  <c r="C677" i="13"/>
  <c r="B678" i="8"/>
  <c r="B678" i="13"/>
  <c r="A679" i="8"/>
  <c r="A679" i="13"/>
  <c r="E679" i="8"/>
  <c r="E679" i="13"/>
  <c r="D680" i="8"/>
  <c r="D680" i="13"/>
  <c r="C682" i="8"/>
  <c r="C682" i="13"/>
  <c r="B683" i="8"/>
  <c r="B683" i="13"/>
  <c r="A684" i="8"/>
  <c r="A684" i="13"/>
  <c r="E684" i="8"/>
  <c r="E684" i="13"/>
  <c r="D689" i="8"/>
  <c r="D689" i="13"/>
  <c r="C690" i="8"/>
  <c r="C690" i="13"/>
  <c r="B691" i="8"/>
  <c r="B691" i="13"/>
  <c r="A692" i="8"/>
  <c r="A692" i="13"/>
  <c r="E692" i="8"/>
  <c r="E692" i="13"/>
  <c r="D695" i="8"/>
  <c r="D695" i="13"/>
  <c r="C696" i="8"/>
  <c r="C696" i="13"/>
  <c r="B699" i="8"/>
  <c r="B699" i="13"/>
  <c r="A700" i="8"/>
  <c r="A700" i="13"/>
  <c r="E700" i="8"/>
  <c r="E700" i="13"/>
  <c r="D707" i="8"/>
  <c r="D707" i="13"/>
  <c r="C708" i="8"/>
  <c r="C708" i="13"/>
  <c r="B710" i="8"/>
  <c r="B710" i="13"/>
  <c r="A714" i="8"/>
  <c r="A714" i="13"/>
  <c r="D715" i="8"/>
  <c r="D715" i="13"/>
  <c r="C716" i="8"/>
  <c r="C716" i="13"/>
  <c r="B717" i="8"/>
  <c r="B717" i="13"/>
  <c r="A720" i="8"/>
  <c r="A720" i="13"/>
  <c r="E720" i="8"/>
  <c r="E720" i="13"/>
  <c r="D722" i="8"/>
  <c r="D722" i="13"/>
  <c r="C723" i="8"/>
  <c r="C723" i="13"/>
  <c r="B729" i="8"/>
  <c r="B729" i="13"/>
  <c r="A730" i="8"/>
  <c r="A730" i="13"/>
  <c r="E730" i="8"/>
  <c r="E730" i="13"/>
  <c r="D731" i="8"/>
  <c r="D731" i="13"/>
  <c r="C733" i="8"/>
  <c r="C733" i="13"/>
  <c r="B734" i="8"/>
  <c r="B734" i="13"/>
  <c r="A735" i="8"/>
  <c r="A735" i="13"/>
  <c r="E735" i="8"/>
  <c r="E735" i="13"/>
  <c r="D737" i="8"/>
  <c r="D737" i="13"/>
  <c r="C738" i="8"/>
  <c r="C738" i="13"/>
  <c r="B739" i="8"/>
  <c r="B739" i="13"/>
  <c r="A741" i="8"/>
  <c r="A741" i="13"/>
  <c r="E741" i="8"/>
  <c r="E741" i="13"/>
  <c r="D742" i="8"/>
  <c r="D742" i="13"/>
  <c r="C745" i="8"/>
  <c r="C745" i="13"/>
  <c r="B747" i="8"/>
  <c r="B747" i="13"/>
  <c r="A748" i="8"/>
  <c r="A748" i="13"/>
  <c r="E748" i="8"/>
  <c r="E748" i="13"/>
  <c r="D749" i="8"/>
  <c r="D749" i="13"/>
  <c r="C750" i="8"/>
  <c r="C750" i="13"/>
  <c r="B751" i="8"/>
  <c r="B751" i="13"/>
  <c r="A752" i="8"/>
  <c r="A752" i="13"/>
  <c r="E752" i="8"/>
  <c r="E752" i="13"/>
  <c r="D755" i="8"/>
  <c r="D755" i="13"/>
  <c r="C756" i="8"/>
  <c r="C756" i="13"/>
  <c r="B757" i="8"/>
  <c r="B757" i="13"/>
  <c r="A758" i="8"/>
  <c r="A758" i="13"/>
  <c r="E758" i="8"/>
  <c r="E758" i="13"/>
  <c r="D759" i="8"/>
  <c r="D759" i="13"/>
  <c r="C763" i="8"/>
  <c r="C763" i="13"/>
  <c r="B764" i="8"/>
  <c r="B764" i="13"/>
  <c r="A765" i="8"/>
  <c r="A765" i="13"/>
  <c r="E765" i="8"/>
  <c r="E765" i="13"/>
  <c r="D767" i="8"/>
  <c r="D767" i="13"/>
  <c r="C771" i="8"/>
  <c r="C771" i="13"/>
  <c r="B772" i="8"/>
  <c r="B772" i="13"/>
  <c r="A773" i="8"/>
  <c r="A773" i="13"/>
  <c r="D774" i="8"/>
  <c r="D774" i="13"/>
  <c r="C775" i="8"/>
  <c r="C775" i="13"/>
  <c r="B776" i="8"/>
  <c r="B776" i="13"/>
  <c r="A777" i="8"/>
  <c r="A777" i="13"/>
  <c r="E777" i="8"/>
  <c r="E777" i="13"/>
  <c r="D778" i="8"/>
  <c r="D778" i="13"/>
  <c r="C779" i="8"/>
  <c r="C779" i="13"/>
  <c r="B780" i="8"/>
  <c r="B780" i="13"/>
  <c r="A781" i="8"/>
  <c r="A781" i="13"/>
  <c r="E781" i="8"/>
  <c r="E781" i="13"/>
  <c r="D783" i="8"/>
  <c r="D783" i="13"/>
  <c r="C784" i="8"/>
  <c r="C784" i="13"/>
  <c r="B786" i="8"/>
  <c r="B786" i="13"/>
  <c r="A789" i="8"/>
  <c r="A789" i="13"/>
  <c r="E789" i="8"/>
  <c r="E789" i="13"/>
  <c r="D791" i="8"/>
  <c r="D791" i="13"/>
  <c r="C792" i="8"/>
  <c r="C792" i="13"/>
  <c r="B795" i="8"/>
  <c r="B795" i="13"/>
  <c r="A796" i="8"/>
  <c r="A796" i="13"/>
  <c r="E796" i="8"/>
  <c r="E796" i="13"/>
  <c r="D798" i="8"/>
  <c r="D798" i="13"/>
  <c r="C799" i="8"/>
  <c r="C799" i="13"/>
  <c r="B800" i="8"/>
  <c r="B800" i="13"/>
  <c r="A802" i="8"/>
  <c r="A802" i="13"/>
  <c r="E802" i="8"/>
  <c r="E802" i="13"/>
  <c r="D803" i="8"/>
  <c r="D803" i="13"/>
  <c r="C804" i="8"/>
  <c r="C804" i="13"/>
  <c r="B805" i="8"/>
  <c r="B805" i="13"/>
  <c r="A806" i="8"/>
  <c r="A806" i="13"/>
  <c r="E806" i="8"/>
  <c r="E806" i="13"/>
  <c r="D807" i="8"/>
  <c r="D807" i="13"/>
  <c r="C808" i="8"/>
  <c r="C808" i="13"/>
  <c r="B811" i="8"/>
  <c r="B811" i="13"/>
  <c r="A812" i="8"/>
  <c r="A812" i="13"/>
  <c r="D813" i="8"/>
  <c r="D813" i="13"/>
  <c r="C814" i="8"/>
  <c r="C814" i="13"/>
  <c r="B815" i="8"/>
  <c r="B815" i="13"/>
  <c r="A817" i="8"/>
  <c r="A817" i="13"/>
  <c r="E817" i="8"/>
  <c r="E817" i="13"/>
  <c r="D818" i="8"/>
  <c r="D818" i="13"/>
  <c r="C819" i="8"/>
  <c r="C819" i="13"/>
  <c r="B824" i="8"/>
  <c r="B824" i="13"/>
  <c r="A825" i="8"/>
  <c r="A825" i="13"/>
  <c r="E825" i="8"/>
  <c r="E825" i="13"/>
  <c r="D826" i="8"/>
  <c r="D826" i="13"/>
  <c r="C827" i="8"/>
  <c r="C827" i="13"/>
  <c r="B830" i="8"/>
  <c r="B830" i="13"/>
  <c r="A831" i="8"/>
  <c r="A831" i="13"/>
  <c r="E831" i="8"/>
  <c r="E831" i="13"/>
  <c r="D834" i="8"/>
  <c r="D834" i="13"/>
  <c r="C835" i="8"/>
  <c r="C835" i="13"/>
  <c r="C9" i="8"/>
  <c r="C9" i="13"/>
  <c r="D15" i="8"/>
  <c r="D15" i="13"/>
  <c r="A18" i="8"/>
  <c r="A18" i="13"/>
  <c r="C25" i="8"/>
  <c r="C25" i="13"/>
  <c r="A30" i="8"/>
  <c r="A30" i="13"/>
  <c r="B36" i="8"/>
  <c r="B36" i="13"/>
  <c r="A49" i="8"/>
  <c r="A49" i="13"/>
  <c r="C55" i="8"/>
  <c r="C55" i="13"/>
  <c r="A61" i="8"/>
  <c r="A61" i="13"/>
  <c r="D62" i="8"/>
  <c r="D62" i="13"/>
  <c r="E67" i="8"/>
  <c r="E67" i="13"/>
  <c r="E75" i="8"/>
  <c r="E75" i="13"/>
  <c r="B80" i="8"/>
  <c r="B80" i="13"/>
  <c r="D82" i="8"/>
  <c r="D82" i="13"/>
  <c r="E88" i="8"/>
  <c r="E88" i="13"/>
  <c r="C91" i="8"/>
  <c r="C91" i="13"/>
  <c r="C95" i="8"/>
  <c r="C95" i="13"/>
  <c r="D98" i="8"/>
  <c r="D98" i="13"/>
  <c r="D102" i="8"/>
  <c r="D102" i="13"/>
  <c r="E105" i="8"/>
  <c r="E105" i="13"/>
  <c r="E113" i="8"/>
  <c r="E113" i="13"/>
  <c r="A117" i="8"/>
  <c r="A117" i="13"/>
  <c r="B120" i="8"/>
  <c r="B120" i="13"/>
  <c r="D122" i="8"/>
  <c r="D122" i="13"/>
  <c r="E125" i="8"/>
  <c r="E125" i="13"/>
  <c r="B128" i="8"/>
  <c r="B128" i="13"/>
  <c r="E129" i="8"/>
  <c r="E129" i="13"/>
  <c r="B132" i="8"/>
  <c r="B132" i="13"/>
  <c r="E133" i="8"/>
  <c r="E133" i="13"/>
  <c r="B136" i="8"/>
  <c r="B136" i="13"/>
  <c r="B140" i="8"/>
  <c r="B140" i="13"/>
  <c r="D142" i="8"/>
  <c r="D142" i="13"/>
  <c r="A145" i="8"/>
  <c r="A145" i="13"/>
  <c r="B148" i="8"/>
  <c r="B148" i="13"/>
  <c r="B158" i="8"/>
  <c r="B158" i="13"/>
  <c r="D160" i="8"/>
  <c r="D160" i="13"/>
  <c r="C161" i="8"/>
  <c r="C161" i="13"/>
  <c r="E167" i="8"/>
  <c r="E167" i="13"/>
  <c r="A171" i="8"/>
  <c r="A171" i="13"/>
  <c r="B176" i="8"/>
  <c r="B176" i="13"/>
  <c r="C179" i="8"/>
  <c r="C179" i="13"/>
  <c r="E181" i="8"/>
  <c r="E181" i="13"/>
  <c r="A186" i="8"/>
  <c r="A186" i="13"/>
  <c r="C190" i="8"/>
  <c r="C190" i="13"/>
  <c r="A201" i="8"/>
  <c r="A201" i="13"/>
  <c r="B204" i="8"/>
  <c r="B204" i="13"/>
  <c r="B208" i="8"/>
  <c r="B208" i="13"/>
  <c r="B216" i="8"/>
  <c r="B216" i="13"/>
  <c r="D218" i="8"/>
  <c r="D218" i="13"/>
  <c r="B220" i="8"/>
  <c r="B220" i="13"/>
  <c r="D222" i="8"/>
  <c r="D222" i="13"/>
  <c r="B224" i="8"/>
  <c r="B224" i="13"/>
  <c r="D228" i="8"/>
  <c r="D228" i="13"/>
  <c r="A231" i="8"/>
  <c r="A231" i="13"/>
  <c r="B234" i="8"/>
  <c r="B234" i="13"/>
  <c r="C237" i="8"/>
  <c r="C237" i="13"/>
  <c r="D242" i="8"/>
  <c r="D242" i="13"/>
  <c r="E245" i="8"/>
  <c r="E245" i="13"/>
  <c r="B250" i="8"/>
  <c r="B250" i="13"/>
  <c r="D252" i="8"/>
  <c r="D252" i="13"/>
  <c r="C253" i="8"/>
  <c r="C253" i="13"/>
  <c r="A255" i="8"/>
  <c r="A255" i="13"/>
  <c r="C259" i="8"/>
  <c r="C259" i="13"/>
  <c r="D262" i="8"/>
  <c r="D262" i="13"/>
  <c r="D266" i="8"/>
  <c r="D266" i="13"/>
  <c r="E269" i="8"/>
  <c r="E269" i="13"/>
  <c r="B272" i="8"/>
  <c r="B272" i="13"/>
  <c r="D274" i="8"/>
  <c r="D274" i="13"/>
  <c r="B276" i="8"/>
  <c r="B276" i="13"/>
  <c r="B280" i="8"/>
  <c r="B280" i="13"/>
  <c r="C290" i="8"/>
  <c r="C290" i="13"/>
  <c r="D293" i="8"/>
  <c r="D293" i="13"/>
  <c r="D297" i="8"/>
  <c r="D297" i="13"/>
  <c r="D303" i="8"/>
  <c r="D303" i="13"/>
  <c r="A306" i="8"/>
  <c r="A306" i="13"/>
  <c r="C312" i="8"/>
  <c r="C312" i="13"/>
  <c r="E314" i="8"/>
  <c r="E314" i="13"/>
  <c r="C318" i="8"/>
  <c r="C318" i="13"/>
  <c r="B326" i="8"/>
  <c r="B326" i="13"/>
  <c r="D329" i="8"/>
  <c r="D329" i="13"/>
  <c r="A338" i="8"/>
  <c r="A338" i="13"/>
  <c r="D339" i="8"/>
  <c r="D339" i="13"/>
  <c r="B343" i="8"/>
  <c r="B343" i="13"/>
  <c r="D345" i="8"/>
  <c r="D345" i="13"/>
  <c r="E351" i="8"/>
  <c r="E351" i="13"/>
  <c r="A355" i="8"/>
  <c r="A355" i="13"/>
  <c r="C359" i="8"/>
  <c r="C359" i="13"/>
  <c r="D363" i="8"/>
  <c r="D363" i="13"/>
  <c r="A366" i="8"/>
  <c r="A366" i="13"/>
  <c r="C370" i="8"/>
  <c r="C370" i="13"/>
  <c r="D373" i="8"/>
  <c r="D373" i="13"/>
  <c r="A377" i="8"/>
  <c r="A377" i="13"/>
  <c r="D379" i="8"/>
  <c r="D379" i="13"/>
  <c r="D394" i="8"/>
  <c r="D394" i="13"/>
  <c r="E398" i="8"/>
  <c r="E398" i="13"/>
  <c r="A402" i="8"/>
  <c r="A402" i="13"/>
  <c r="A408" i="8"/>
  <c r="A408" i="13"/>
  <c r="A414" i="8"/>
  <c r="A414" i="13"/>
  <c r="B417" i="8"/>
  <c r="B417" i="13"/>
  <c r="C422" i="8"/>
  <c r="C422" i="13"/>
  <c r="D427" i="8"/>
  <c r="D427" i="13"/>
  <c r="A431" i="8"/>
  <c r="A431" i="13"/>
  <c r="B438" i="8"/>
  <c r="B438" i="13"/>
  <c r="A447" i="8"/>
  <c r="A447" i="13"/>
  <c r="A451" i="8"/>
  <c r="A451" i="13"/>
  <c r="B458" i="8"/>
  <c r="B458" i="13"/>
  <c r="D460" i="8"/>
  <c r="D460" i="13"/>
  <c r="C463" i="8"/>
  <c r="C463" i="13"/>
  <c r="E465" i="8"/>
  <c r="E465" i="13"/>
  <c r="A471" i="8"/>
  <c r="A471" i="13"/>
  <c r="B482" i="8"/>
  <c r="B482" i="13"/>
  <c r="B488" i="8"/>
  <c r="B488" i="13"/>
  <c r="D506" i="8"/>
  <c r="D506" i="13"/>
  <c r="D511" i="8"/>
  <c r="D511" i="13"/>
  <c r="D517" i="8"/>
  <c r="D517" i="13"/>
  <c r="D519" i="13" s="1"/>
  <c r="D527" i="8"/>
  <c r="D527" i="13"/>
  <c r="D537" i="8"/>
  <c r="D537" i="13"/>
  <c r="D542" i="8"/>
  <c r="D542" i="13"/>
  <c r="E546" i="8"/>
  <c r="E546" i="13"/>
  <c r="B552" i="8"/>
  <c r="B552" i="13"/>
  <c r="D555" i="8"/>
  <c r="D555" i="13"/>
  <c r="A558" i="8"/>
  <c r="A558" i="13"/>
  <c r="A563" i="8"/>
  <c r="A563" i="13"/>
  <c r="A579" i="8"/>
  <c r="A579" i="13"/>
  <c r="B584" i="8"/>
  <c r="B584" i="13"/>
  <c r="D590" i="8"/>
  <c r="D590" i="13"/>
  <c r="E602" i="8"/>
  <c r="E602" i="13"/>
  <c r="E611" i="8"/>
  <c r="E611" i="13"/>
  <c r="A619" i="8"/>
  <c r="A619" i="13"/>
  <c r="C624" i="8"/>
  <c r="C624" i="13"/>
  <c r="C626" i="13" s="1"/>
  <c r="C629" i="8"/>
  <c r="C629" i="13"/>
  <c r="D636" i="8"/>
  <c r="D636" i="13"/>
  <c r="D640" i="8"/>
  <c r="D640" i="13"/>
  <c r="E643" i="8"/>
  <c r="E643" i="13"/>
  <c r="B646" i="8"/>
  <c r="B646" i="13"/>
  <c r="D649" i="8"/>
  <c r="D649" i="13"/>
  <c r="A656" i="8"/>
  <c r="A656" i="13"/>
  <c r="C660" i="8"/>
  <c r="C660" i="13"/>
  <c r="C662" i="13" s="1"/>
  <c r="E663" i="8"/>
  <c r="E663" i="13"/>
  <c r="C665" i="8"/>
  <c r="C665" i="13"/>
  <c r="E668" i="8"/>
  <c r="E668" i="13"/>
  <c r="B671" i="8"/>
  <c r="B671" i="13"/>
  <c r="E672" i="8"/>
  <c r="E672" i="13"/>
  <c r="D679" i="8"/>
  <c r="D679" i="13"/>
  <c r="D684" i="8"/>
  <c r="D684" i="13"/>
  <c r="E691" i="8"/>
  <c r="E691" i="13"/>
  <c r="A699" i="8"/>
  <c r="A699" i="13"/>
  <c r="E710" i="8"/>
  <c r="E710" i="13"/>
  <c r="E717" i="8"/>
  <c r="E717" i="13"/>
  <c r="E729" i="8"/>
  <c r="E729" i="13"/>
  <c r="A734" i="8"/>
  <c r="A734" i="13"/>
  <c r="B738" i="8"/>
  <c r="B738" i="13"/>
  <c r="D741" i="8"/>
  <c r="D741" i="13"/>
  <c r="B745" i="8"/>
  <c r="B745" i="13"/>
  <c r="D748" i="8"/>
  <c r="D748" i="13"/>
  <c r="E751" i="8"/>
  <c r="E751" i="13"/>
  <c r="E757" i="8"/>
  <c r="E757" i="13"/>
  <c r="B763" i="8"/>
  <c r="B763" i="13"/>
  <c r="D765" i="8"/>
  <c r="D765" i="13"/>
  <c r="A772" i="8"/>
  <c r="A772" i="13"/>
  <c r="D773" i="8"/>
  <c r="D773" i="13"/>
  <c r="A776" i="8"/>
  <c r="A776" i="13"/>
  <c r="E780" i="8"/>
  <c r="E780" i="13"/>
  <c r="C834" i="8"/>
  <c r="C834" i="13"/>
  <c r="E9" i="8"/>
  <c r="E9" i="13"/>
  <c r="A9" i="8"/>
  <c r="A9" i="13"/>
  <c r="D10" i="8"/>
  <c r="D10" i="13"/>
  <c r="C11" i="8"/>
  <c r="C11" i="13"/>
  <c r="B15" i="8"/>
  <c r="B15" i="13"/>
  <c r="A16" i="8"/>
  <c r="A16" i="13"/>
  <c r="E16" i="8"/>
  <c r="E16" i="13"/>
  <c r="D17" i="8"/>
  <c r="D17" i="13"/>
  <c r="C18" i="8"/>
  <c r="C18" i="13"/>
  <c r="B23" i="8"/>
  <c r="B23" i="13"/>
  <c r="A25" i="8"/>
  <c r="A25" i="13"/>
  <c r="E25" i="8"/>
  <c r="E25" i="13"/>
  <c r="D26" i="8"/>
  <c r="D26" i="13"/>
  <c r="C30" i="8"/>
  <c r="C30" i="13"/>
  <c r="B31" i="8"/>
  <c r="B31" i="13"/>
  <c r="A35" i="8"/>
  <c r="A35" i="13"/>
  <c r="D36" i="8"/>
  <c r="D36" i="13"/>
  <c r="C39" i="8"/>
  <c r="C39" i="13"/>
  <c r="B43" i="8"/>
  <c r="B43" i="13"/>
  <c r="A44" i="8"/>
  <c r="A44" i="13"/>
  <c r="E44" i="8"/>
  <c r="E44" i="13"/>
  <c r="D48" i="8"/>
  <c r="D48" i="13"/>
  <c r="C49" i="8"/>
  <c r="C49" i="13"/>
  <c r="B54" i="8"/>
  <c r="B54" i="13"/>
  <c r="A55" i="8"/>
  <c r="A55" i="13"/>
  <c r="E55" i="8"/>
  <c r="E55" i="13"/>
  <c r="E56" i="13" s="1"/>
  <c r="D57" i="8"/>
  <c r="D57" i="13"/>
  <c r="C61" i="8"/>
  <c r="C61" i="13"/>
  <c r="B62" i="8"/>
  <c r="B62" i="13"/>
  <c r="A63" i="8"/>
  <c r="A63" i="13"/>
  <c r="E63" i="8"/>
  <c r="E63" i="13"/>
  <c r="D64" i="8"/>
  <c r="D64" i="13"/>
  <c r="C67" i="8"/>
  <c r="C67" i="13"/>
  <c r="B69" i="8"/>
  <c r="B69" i="13"/>
  <c r="C75" i="8"/>
  <c r="C75" i="13"/>
  <c r="B76" i="8"/>
  <c r="B76" i="13"/>
  <c r="A77" i="8"/>
  <c r="A77" i="13"/>
  <c r="E77" i="8"/>
  <c r="E77" i="13"/>
  <c r="D80" i="8"/>
  <c r="D80" i="13"/>
  <c r="C81" i="8"/>
  <c r="C81" i="13"/>
  <c r="B82" i="8"/>
  <c r="B82" i="13"/>
  <c r="A83" i="8"/>
  <c r="A83" i="13"/>
  <c r="E83" i="8"/>
  <c r="E83" i="13"/>
  <c r="D84" i="8"/>
  <c r="D84" i="13"/>
  <c r="C88" i="8"/>
  <c r="C88" i="13"/>
  <c r="B89" i="8"/>
  <c r="B89" i="13"/>
  <c r="A91" i="8"/>
  <c r="A91" i="13"/>
  <c r="E91" i="8"/>
  <c r="E91" i="13"/>
  <c r="D92" i="8"/>
  <c r="D92" i="13"/>
  <c r="C93" i="8"/>
  <c r="C93" i="13"/>
  <c r="B94" i="8"/>
  <c r="B94" i="13"/>
  <c r="A95" i="8"/>
  <c r="A95" i="13"/>
  <c r="E95" i="8"/>
  <c r="E95" i="13"/>
  <c r="D96" i="8"/>
  <c r="D96" i="13"/>
  <c r="C97" i="8"/>
  <c r="C97" i="13"/>
  <c r="B98" i="8"/>
  <c r="B98" i="13"/>
  <c r="A99" i="8"/>
  <c r="A99" i="13"/>
  <c r="E99" i="8"/>
  <c r="E99" i="13"/>
  <c r="D100" i="8"/>
  <c r="D100" i="13"/>
  <c r="C101" i="8"/>
  <c r="C101" i="13"/>
  <c r="B102" i="8"/>
  <c r="B102" i="13"/>
  <c r="A103" i="8"/>
  <c r="A103" i="13"/>
  <c r="E103" i="8"/>
  <c r="E103" i="13"/>
  <c r="D104" i="8"/>
  <c r="D104" i="13"/>
  <c r="C105" i="8"/>
  <c r="C105" i="13"/>
  <c r="B106" i="8"/>
  <c r="B106" i="13"/>
  <c r="A107" i="8"/>
  <c r="A107" i="13"/>
  <c r="E107" i="8"/>
  <c r="E107" i="13"/>
  <c r="D112" i="8"/>
  <c r="D112" i="13"/>
  <c r="C113" i="8"/>
  <c r="C113" i="13"/>
  <c r="B114" i="8"/>
  <c r="B114" i="13"/>
  <c r="A115" i="8"/>
  <c r="A115" i="13"/>
  <c r="D116" i="8"/>
  <c r="D116" i="13"/>
  <c r="C117" i="8"/>
  <c r="C117" i="13"/>
  <c r="B118" i="8"/>
  <c r="B118" i="13"/>
  <c r="A119" i="8"/>
  <c r="A119" i="13"/>
  <c r="E119" i="8"/>
  <c r="E119" i="13"/>
  <c r="D120" i="8"/>
  <c r="D120" i="13"/>
  <c r="C121" i="8"/>
  <c r="C121" i="13"/>
  <c r="B122" i="8"/>
  <c r="B122" i="13"/>
  <c r="A123" i="8"/>
  <c r="A123" i="13"/>
  <c r="E123" i="8"/>
  <c r="E123" i="13"/>
  <c r="D124" i="8"/>
  <c r="D124" i="13"/>
  <c r="C125" i="8"/>
  <c r="C125" i="13"/>
  <c r="B126" i="8"/>
  <c r="B126" i="13"/>
  <c r="A127" i="8"/>
  <c r="A127" i="13"/>
  <c r="E127" i="8"/>
  <c r="E127" i="13"/>
  <c r="D128" i="8"/>
  <c r="D128" i="13"/>
  <c r="C129" i="8"/>
  <c r="C129" i="13"/>
  <c r="B130" i="8"/>
  <c r="B130" i="13"/>
  <c r="A131" i="8"/>
  <c r="A131" i="13"/>
  <c r="E131" i="8"/>
  <c r="E131" i="13"/>
  <c r="D132" i="8"/>
  <c r="D132" i="13"/>
  <c r="C133" i="8"/>
  <c r="C133" i="13"/>
  <c r="B134" i="8"/>
  <c r="B134" i="13"/>
  <c r="A135" i="8"/>
  <c r="A135" i="13"/>
  <c r="E135" i="8"/>
  <c r="E135" i="13"/>
  <c r="D136" i="8"/>
  <c r="D136" i="13"/>
  <c r="C137" i="8"/>
  <c r="C137" i="13"/>
  <c r="B138" i="8"/>
  <c r="B138" i="13"/>
  <c r="A139" i="8"/>
  <c r="A139" i="13"/>
  <c r="E139" i="8"/>
  <c r="E139" i="13"/>
  <c r="D140" i="8"/>
  <c r="D140" i="13"/>
  <c r="C141" i="8"/>
  <c r="C141" i="13"/>
  <c r="B142" i="8"/>
  <c r="B142" i="13"/>
  <c r="A143" i="8"/>
  <c r="A143" i="13"/>
  <c r="E143" i="8"/>
  <c r="E143" i="13"/>
  <c r="D144" i="8"/>
  <c r="D144" i="13"/>
  <c r="C145" i="8"/>
  <c r="C145" i="13"/>
  <c r="B146" i="8"/>
  <c r="B146" i="13"/>
  <c r="A147" i="8"/>
  <c r="A147" i="13"/>
  <c r="E147" i="8"/>
  <c r="E147" i="13"/>
  <c r="D148" i="8"/>
  <c r="D148" i="13"/>
  <c r="C149" i="8"/>
  <c r="C149" i="13"/>
  <c r="B150" i="8"/>
  <c r="B150" i="13"/>
  <c r="A153" i="8"/>
  <c r="A153" i="13"/>
  <c r="E153" i="8"/>
  <c r="E153" i="13"/>
  <c r="D154" i="8"/>
  <c r="D154" i="13"/>
  <c r="C155" i="8"/>
  <c r="C155" i="13"/>
  <c r="B156" i="8"/>
  <c r="B156" i="13"/>
  <c r="A157" i="8"/>
  <c r="A157" i="13"/>
  <c r="E157" i="8"/>
  <c r="E157" i="13"/>
  <c r="D158" i="8"/>
  <c r="D158" i="13"/>
  <c r="C159" i="8"/>
  <c r="C159" i="13"/>
  <c r="B160" i="8"/>
  <c r="B160" i="13"/>
  <c r="A161" i="8"/>
  <c r="A161" i="13"/>
  <c r="E161" i="8"/>
  <c r="E161" i="13"/>
  <c r="D162" i="8"/>
  <c r="D162" i="13"/>
  <c r="C167" i="8"/>
  <c r="C167" i="13"/>
  <c r="B168" i="8"/>
  <c r="B168" i="13"/>
  <c r="A169" i="8"/>
  <c r="A169" i="13"/>
  <c r="E169" i="8"/>
  <c r="E169" i="13"/>
  <c r="D170" i="8"/>
  <c r="D170" i="13"/>
  <c r="C171" i="8"/>
  <c r="C171" i="13"/>
  <c r="B174" i="8"/>
  <c r="B174" i="13"/>
  <c r="A175" i="8"/>
  <c r="A175" i="13"/>
  <c r="D176" i="8"/>
  <c r="D176" i="13"/>
  <c r="C177" i="8"/>
  <c r="C177" i="13"/>
  <c r="B178" i="8"/>
  <c r="B178" i="13"/>
  <c r="A179" i="8"/>
  <c r="A179" i="13"/>
  <c r="E179" i="8"/>
  <c r="E179" i="13"/>
  <c r="D180" i="8"/>
  <c r="D180" i="13"/>
  <c r="C181" i="8"/>
  <c r="C181" i="13"/>
  <c r="B182" i="8"/>
  <c r="B182" i="13"/>
  <c r="A184" i="8"/>
  <c r="A184" i="13"/>
  <c r="E184" i="8"/>
  <c r="E184" i="13"/>
  <c r="D185" i="8"/>
  <c r="D185" i="13"/>
  <c r="C186" i="8"/>
  <c r="C186" i="13"/>
  <c r="B187" i="8"/>
  <c r="B187" i="13"/>
  <c r="A190" i="8"/>
  <c r="A190" i="13"/>
  <c r="E190" i="8"/>
  <c r="E190" i="13"/>
  <c r="D200" i="8"/>
  <c r="D200" i="13"/>
  <c r="C201" i="8"/>
  <c r="C201" i="13"/>
  <c r="B202" i="8"/>
  <c r="B202" i="13"/>
  <c r="A203" i="8"/>
  <c r="A203" i="13"/>
  <c r="E203" i="8"/>
  <c r="E203" i="13"/>
  <c r="D204" i="8"/>
  <c r="D204" i="13"/>
  <c r="C205" i="8"/>
  <c r="C205" i="13"/>
  <c r="B206" i="8"/>
  <c r="B206" i="13"/>
  <c r="A207" i="8"/>
  <c r="A207" i="13"/>
  <c r="E207" i="8"/>
  <c r="E207" i="13"/>
  <c r="D208" i="8"/>
  <c r="D208" i="13"/>
  <c r="C211" i="8"/>
  <c r="C211" i="13"/>
  <c r="B212" i="8"/>
  <c r="B212" i="13"/>
  <c r="A214" i="8"/>
  <c r="A214" i="13"/>
  <c r="E214" i="8"/>
  <c r="E214" i="13"/>
  <c r="D216" i="8"/>
  <c r="D216" i="13"/>
  <c r="C217" i="8"/>
  <c r="C217" i="13"/>
  <c r="B218" i="8"/>
  <c r="B218" i="13"/>
  <c r="A219" i="8"/>
  <c r="A219" i="13"/>
  <c r="E219" i="8"/>
  <c r="E219" i="13"/>
  <c r="D220" i="8"/>
  <c r="D220" i="13"/>
  <c r="C221" i="8"/>
  <c r="C221" i="13"/>
  <c r="B222" i="8"/>
  <c r="B222" i="13"/>
  <c r="A223" i="8"/>
  <c r="A223" i="13"/>
  <c r="E223" i="8"/>
  <c r="E223" i="13"/>
  <c r="D224" i="8"/>
  <c r="D224" i="13"/>
  <c r="C227" i="8"/>
  <c r="C227" i="13"/>
  <c r="B228" i="8"/>
  <c r="B228" i="13"/>
  <c r="A229" i="8"/>
  <c r="A229" i="13"/>
  <c r="E229" i="8"/>
  <c r="E229" i="13"/>
  <c r="D230" i="8"/>
  <c r="D230" i="13"/>
  <c r="C231" i="8"/>
  <c r="C231" i="13"/>
  <c r="B232" i="8"/>
  <c r="B232" i="13"/>
  <c r="A233" i="8"/>
  <c r="A233" i="13"/>
  <c r="E233" i="8"/>
  <c r="E233" i="13"/>
  <c r="D234" i="8"/>
  <c r="D234" i="13"/>
  <c r="C235" i="8"/>
  <c r="C235" i="13"/>
  <c r="B236" i="8"/>
  <c r="B236" i="13"/>
  <c r="A237" i="8"/>
  <c r="A237" i="13"/>
  <c r="E237" i="8"/>
  <c r="E237" i="13"/>
  <c r="D238" i="8"/>
  <c r="D238" i="13"/>
  <c r="C241" i="8"/>
  <c r="C241" i="13"/>
  <c r="B242" i="8"/>
  <c r="B242" i="13"/>
  <c r="A243" i="8"/>
  <c r="A243" i="13"/>
  <c r="E243" i="8"/>
  <c r="E243" i="13"/>
  <c r="D244" i="8"/>
  <c r="D244" i="13"/>
  <c r="C245" i="8"/>
  <c r="C245" i="13"/>
  <c r="B248" i="8"/>
  <c r="B248" i="13"/>
  <c r="A249" i="8"/>
  <c r="A249" i="13"/>
  <c r="E249" i="8"/>
  <c r="E249" i="13"/>
  <c r="D250" i="8"/>
  <c r="D250" i="13"/>
  <c r="C251" i="8"/>
  <c r="C251" i="13"/>
  <c r="B252" i="8"/>
  <c r="B252" i="13"/>
  <c r="A253" i="8"/>
  <c r="A253" i="13"/>
  <c r="E253" i="8"/>
  <c r="E253" i="13"/>
  <c r="D254" i="8"/>
  <c r="D254" i="13"/>
  <c r="C255" i="8"/>
  <c r="C255" i="13"/>
  <c r="B256" i="8"/>
  <c r="B256" i="13"/>
  <c r="A259" i="8"/>
  <c r="A259" i="13"/>
  <c r="E259" i="8"/>
  <c r="E259" i="13"/>
  <c r="D260" i="8"/>
  <c r="D260" i="13"/>
  <c r="C261" i="8"/>
  <c r="C261" i="13"/>
  <c r="B262" i="8"/>
  <c r="B262" i="13"/>
  <c r="A263" i="8"/>
  <c r="A263" i="13"/>
  <c r="E263" i="8"/>
  <c r="E263" i="13"/>
  <c r="D264" i="8"/>
  <c r="D264" i="13"/>
  <c r="C265" i="8"/>
  <c r="C265" i="13"/>
  <c r="B266" i="8"/>
  <c r="B266" i="13"/>
  <c r="A267" i="8"/>
  <c r="A267" i="13"/>
  <c r="E267" i="8"/>
  <c r="E267" i="13"/>
  <c r="D268" i="8"/>
  <c r="D268" i="13"/>
  <c r="C269" i="8"/>
  <c r="C269" i="13"/>
  <c r="B270" i="8"/>
  <c r="B270" i="13"/>
  <c r="A271" i="8"/>
  <c r="A271" i="13"/>
  <c r="E271" i="8"/>
  <c r="E271" i="13"/>
  <c r="D272" i="8"/>
  <c r="D272" i="13"/>
  <c r="C273" i="8"/>
  <c r="C273" i="13"/>
  <c r="B274" i="8"/>
  <c r="B274" i="13"/>
  <c r="A275" i="8"/>
  <c r="A275" i="13"/>
  <c r="E275" i="8"/>
  <c r="E275" i="13"/>
  <c r="D276" i="8"/>
  <c r="D276" i="13"/>
  <c r="C277" i="8"/>
  <c r="C277" i="13"/>
  <c r="B278" i="8"/>
  <c r="B278" i="13"/>
  <c r="A279" i="8"/>
  <c r="A279" i="13"/>
  <c r="E279" i="8"/>
  <c r="E279" i="13"/>
  <c r="D280" i="8"/>
  <c r="D280" i="13"/>
  <c r="C283" i="8"/>
  <c r="C283" i="13"/>
  <c r="B284" i="8"/>
  <c r="B284" i="13"/>
  <c r="A290" i="8"/>
  <c r="A290" i="13"/>
  <c r="D291" i="8"/>
  <c r="D291" i="13"/>
  <c r="C292" i="8"/>
  <c r="C292" i="13"/>
  <c r="B293" i="8"/>
  <c r="B293" i="13"/>
  <c r="A294" i="8"/>
  <c r="A294" i="13"/>
  <c r="E294" i="8"/>
  <c r="E294" i="13"/>
  <c r="D295" i="8"/>
  <c r="D295" i="13"/>
  <c r="C296" i="8"/>
  <c r="C296" i="13"/>
  <c r="B297" i="8"/>
  <c r="B297" i="13"/>
  <c r="A300" i="8"/>
  <c r="A300" i="13"/>
  <c r="E300" i="8"/>
  <c r="E300" i="13"/>
  <c r="D301" i="8"/>
  <c r="D301" i="13"/>
  <c r="C302" i="8"/>
  <c r="C302" i="13"/>
  <c r="B303" i="8"/>
  <c r="B303" i="13"/>
  <c r="A304" i="8"/>
  <c r="A304" i="13"/>
  <c r="E304" i="8"/>
  <c r="E304" i="13"/>
  <c r="D305" i="8"/>
  <c r="D305" i="13"/>
  <c r="C306" i="8"/>
  <c r="C306" i="13"/>
  <c r="B311" i="8"/>
  <c r="B311" i="13"/>
  <c r="A312" i="8"/>
  <c r="A312" i="13"/>
  <c r="E312" i="8"/>
  <c r="E312" i="13"/>
  <c r="D313" i="8"/>
  <c r="D313" i="13"/>
  <c r="C314" i="8"/>
  <c r="C314" i="13"/>
  <c r="B317" i="8"/>
  <c r="B317" i="13"/>
  <c r="A318" i="8"/>
  <c r="A318" i="13"/>
  <c r="E318" i="8"/>
  <c r="E318" i="13"/>
  <c r="D319" i="8"/>
  <c r="D319" i="13"/>
  <c r="B324" i="8"/>
  <c r="B324" i="13"/>
  <c r="A325" i="8"/>
  <c r="A325" i="13"/>
  <c r="E325" i="8"/>
  <c r="E325" i="13"/>
  <c r="D326" i="8"/>
  <c r="D326" i="13"/>
  <c r="C327" i="8"/>
  <c r="C327" i="13"/>
  <c r="B329" i="8"/>
  <c r="B329" i="13"/>
  <c r="A333" i="8"/>
  <c r="A333" i="13"/>
  <c r="E333" i="8"/>
  <c r="E333" i="13"/>
  <c r="D334" i="8"/>
  <c r="D334" i="13"/>
  <c r="C338" i="8"/>
  <c r="C338" i="13"/>
  <c r="B339" i="8"/>
  <c r="B339" i="13"/>
  <c r="A340" i="8"/>
  <c r="A340" i="13"/>
  <c r="E340" i="8"/>
  <c r="E340" i="13"/>
  <c r="D343" i="8"/>
  <c r="D343" i="13"/>
  <c r="B345" i="8"/>
  <c r="B345" i="13"/>
  <c r="A346" i="8"/>
  <c r="A346" i="13"/>
  <c r="E346" i="8"/>
  <c r="E346" i="13"/>
  <c r="D350" i="8"/>
  <c r="D350" i="13"/>
  <c r="C351" i="8"/>
  <c r="C351" i="13"/>
  <c r="B352" i="8"/>
  <c r="B352" i="13"/>
  <c r="A353" i="8"/>
  <c r="A353" i="13"/>
  <c r="D354" i="8"/>
  <c r="D354" i="13"/>
  <c r="C355" i="8"/>
  <c r="C355" i="13"/>
  <c r="B356" i="8"/>
  <c r="B356" i="13"/>
  <c r="A359" i="8"/>
  <c r="A359" i="13"/>
  <c r="E359" i="8"/>
  <c r="E359" i="13"/>
  <c r="D360" i="8"/>
  <c r="D360" i="13"/>
  <c r="B363" i="8"/>
  <c r="B363" i="13"/>
  <c r="A364" i="8"/>
  <c r="A364" i="13"/>
  <c r="D365" i="8"/>
  <c r="D365" i="13"/>
  <c r="C366" i="8"/>
  <c r="C366" i="13"/>
  <c r="B367" i="8"/>
  <c r="B367" i="13"/>
  <c r="A370" i="8"/>
  <c r="A370" i="13"/>
  <c r="E370" i="8"/>
  <c r="E370" i="13"/>
  <c r="D371" i="8"/>
  <c r="D371" i="13"/>
  <c r="C372" i="8"/>
  <c r="C372" i="13"/>
  <c r="B373" i="8"/>
  <c r="B373" i="13"/>
  <c r="A374" i="8"/>
  <c r="A374" i="13"/>
  <c r="E374" i="8"/>
  <c r="E374" i="13"/>
  <c r="D375" i="8"/>
  <c r="D375" i="13"/>
  <c r="C377" i="8"/>
  <c r="C377" i="13"/>
  <c r="B379" i="8"/>
  <c r="B379" i="13"/>
  <c r="A381" i="8"/>
  <c r="A381" i="13"/>
  <c r="E381" i="8"/>
  <c r="E381" i="13"/>
  <c r="D386" i="8"/>
  <c r="D386" i="13"/>
  <c r="C387" i="8"/>
  <c r="C387" i="13"/>
  <c r="B394" i="8"/>
  <c r="B394" i="13"/>
  <c r="A395" i="8"/>
  <c r="A395" i="13"/>
  <c r="E395" i="8"/>
  <c r="E395" i="13"/>
  <c r="D396" i="8"/>
  <c r="D396" i="13"/>
  <c r="C398" i="8"/>
  <c r="C398" i="13"/>
  <c r="B399" i="8"/>
  <c r="B399" i="13"/>
  <c r="A400" i="8"/>
  <c r="A400" i="13"/>
  <c r="E400" i="8"/>
  <c r="E400" i="13"/>
  <c r="D401" i="8"/>
  <c r="D401" i="13"/>
  <c r="C402" i="8"/>
  <c r="C402" i="13"/>
  <c r="B404" i="8"/>
  <c r="B404" i="13"/>
  <c r="A405" i="8"/>
  <c r="A405" i="13"/>
  <c r="E405" i="8"/>
  <c r="E405" i="13"/>
  <c r="D407" i="8"/>
  <c r="D407" i="13"/>
  <c r="C408" i="8"/>
  <c r="C408" i="13"/>
  <c r="B409" i="8"/>
  <c r="B409" i="13"/>
  <c r="A411" i="8"/>
  <c r="A411" i="13"/>
  <c r="E411" i="8"/>
  <c r="E411" i="13"/>
  <c r="D412" i="8"/>
  <c r="D412" i="13"/>
  <c r="C414" i="8"/>
  <c r="C414" i="13"/>
  <c r="B415" i="8"/>
  <c r="B415" i="13"/>
  <c r="A416" i="8"/>
  <c r="A416" i="13"/>
  <c r="E416" i="8"/>
  <c r="E416" i="13"/>
  <c r="D417" i="8"/>
  <c r="D417" i="13"/>
  <c r="C419" i="8"/>
  <c r="C419" i="13"/>
  <c r="B421" i="8"/>
  <c r="B421" i="13"/>
  <c r="A422" i="8"/>
  <c r="A422" i="13"/>
  <c r="E422" i="8"/>
  <c r="E422" i="13"/>
  <c r="D424" i="8"/>
  <c r="D424" i="13"/>
  <c r="C425" i="8"/>
  <c r="C425" i="13"/>
  <c r="B427" i="8"/>
  <c r="B427" i="13"/>
  <c r="A428" i="8"/>
  <c r="A428" i="13"/>
  <c r="E428" i="8"/>
  <c r="E428" i="13"/>
  <c r="D429" i="8"/>
  <c r="D429" i="13"/>
  <c r="C431" i="8"/>
  <c r="C431" i="13"/>
  <c r="B433" i="8"/>
  <c r="B433" i="13"/>
  <c r="A436" i="8"/>
  <c r="A436" i="13"/>
  <c r="E436" i="8"/>
  <c r="E436" i="13"/>
  <c r="D438" i="8"/>
  <c r="D438" i="13"/>
  <c r="B16" i="12"/>
  <c r="B442" i="13"/>
  <c r="A445" i="8"/>
  <c r="A445" i="13"/>
  <c r="D446" i="8"/>
  <c r="D446" i="13"/>
  <c r="C447" i="8"/>
  <c r="C447" i="13"/>
  <c r="B448" i="8"/>
  <c r="B448" i="13"/>
  <c r="A449" i="8"/>
  <c r="A449" i="13"/>
  <c r="E449" i="8"/>
  <c r="E449" i="13"/>
  <c r="D450" i="8"/>
  <c r="D450" i="13"/>
  <c r="C451" i="8"/>
  <c r="C451" i="13"/>
  <c r="B452" i="8"/>
  <c r="B452" i="13"/>
  <c r="A454" i="8"/>
  <c r="A454" i="13"/>
  <c r="E454" i="8"/>
  <c r="E454" i="13"/>
  <c r="E848" i="13" s="1"/>
  <c r="D458" i="8"/>
  <c r="D458" i="13"/>
  <c r="C459" i="8"/>
  <c r="C459" i="13"/>
  <c r="B460" i="8"/>
  <c r="B460" i="13"/>
  <c r="A463" i="8"/>
  <c r="A463" i="13"/>
  <c r="E463" i="8"/>
  <c r="E463" i="13"/>
  <c r="D464" i="8"/>
  <c r="D464" i="13"/>
  <c r="C465" i="8"/>
  <c r="C465" i="13"/>
  <c r="B467" i="8"/>
  <c r="B467" i="13"/>
  <c r="A469" i="8"/>
  <c r="A469" i="13"/>
  <c r="D470" i="8"/>
  <c r="D470" i="13"/>
  <c r="C471" i="8"/>
  <c r="C471" i="13"/>
  <c r="B480" i="8"/>
  <c r="B480" i="13"/>
  <c r="A481" i="8"/>
  <c r="A481" i="13"/>
  <c r="E481" i="8"/>
  <c r="E481" i="13"/>
  <c r="D482" i="8"/>
  <c r="D482" i="13"/>
  <c r="C483" i="8"/>
  <c r="C483" i="13"/>
  <c r="B484" i="8"/>
  <c r="B484" i="13"/>
  <c r="A487" i="8"/>
  <c r="A487" i="13"/>
  <c r="E487" i="8"/>
  <c r="E487" i="13"/>
  <c r="D488" i="8"/>
  <c r="D488" i="13"/>
  <c r="C489" i="8"/>
  <c r="C489" i="13"/>
  <c r="B490" i="8"/>
  <c r="B490" i="13"/>
  <c r="A491" i="8"/>
  <c r="A491" i="13"/>
  <c r="E491" i="8"/>
  <c r="E491" i="13"/>
  <c r="D494" i="8"/>
  <c r="D494" i="13"/>
  <c r="C495" i="8"/>
  <c r="C495" i="13"/>
  <c r="A500" i="8"/>
  <c r="A500" i="13"/>
  <c r="E500" i="8"/>
  <c r="E500" i="13"/>
  <c r="D501" i="8"/>
  <c r="D501" i="13"/>
  <c r="C505" i="8"/>
  <c r="C505" i="13"/>
  <c r="B506" i="8"/>
  <c r="B506" i="13"/>
  <c r="D509" i="8"/>
  <c r="D509" i="13"/>
  <c r="C510" i="8"/>
  <c r="C510" i="13"/>
  <c r="B511" i="8"/>
  <c r="B511" i="13"/>
  <c r="A513" i="8"/>
  <c r="A513" i="13"/>
  <c r="E513" i="8"/>
  <c r="E513" i="13"/>
  <c r="D514" i="8"/>
  <c r="D514" i="13"/>
  <c r="C515" i="8"/>
  <c r="C515" i="13"/>
  <c r="B517" i="8"/>
  <c r="B517" i="13"/>
  <c r="A518" i="8"/>
  <c r="A518" i="13"/>
  <c r="E518" i="8"/>
  <c r="E518" i="13"/>
  <c r="D525" i="8"/>
  <c r="D525" i="13"/>
  <c r="C526" i="8"/>
  <c r="C526" i="13"/>
  <c r="B527" i="8"/>
  <c r="B527" i="13"/>
  <c r="A530" i="8"/>
  <c r="A530" i="13"/>
  <c r="E530" i="8"/>
  <c r="E530" i="13"/>
  <c r="D531" i="8"/>
  <c r="D531" i="13"/>
  <c r="C532" i="8"/>
  <c r="C532" i="13"/>
  <c r="B537" i="8"/>
  <c r="B537" i="13"/>
  <c r="A538" i="8"/>
  <c r="A538" i="13"/>
  <c r="E538" i="8"/>
  <c r="E538" i="13"/>
  <c r="D540" i="8"/>
  <c r="D540" i="13"/>
  <c r="C541" i="8"/>
  <c r="C541" i="13"/>
  <c r="B542" i="8"/>
  <c r="B542" i="13"/>
  <c r="A543" i="8"/>
  <c r="A543" i="13"/>
  <c r="E543" i="8"/>
  <c r="E543" i="13"/>
  <c r="D545" i="8"/>
  <c r="D545" i="13"/>
  <c r="C546" i="8"/>
  <c r="C546" i="13"/>
  <c r="B550" i="8"/>
  <c r="B550" i="13"/>
  <c r="A551" i="8"/>
  <c r="A551" i="13"/>
  <c r="E551" i="8"/>
  <c r="E551" i="13"/>
  <c r="D552" i="8"/>
  <c r="D552" i="13"/>
  <c r="C554" i="8"/>
  <c r="C554" i="13"/>
  <c r="B555" i="8"/>
  <c r="B555" i="13"/>
  <c r="A556" i="8"/>
  <c r="A556" i="13"/>
  <c r="E556" i="8"/>
  <c r="E556" i="13"/>
  <c r="D557" i="8"/>
  <c r="D557" i="13"/>
  <c r="C558" i="8"/>
  <c r="C558" i="13"/>
  <c r="B559" i="8"/>
  <c r="B559" i="13"/>
  <c r="A561" i="8"/>
  <c r="A561" i="13"/>
  <c r="E561" i="8"/>
  <c r="E561" i="13"/>
  <c r="D562" i="8"/>
  <c r="D562" i="13"/>
  <c r="C563" i="8"/>
  <c r="C563" i="13"/>
  <c r="B564" i="8"/>
  <c r="B564" i="13"/>
  <c r="A575" i="8"/>
  <c r="A575" i="13"/>
  <c r="E575" i="8"/>
  <c r="E575" i="13"/>
  <c r="D576" i="8"/>
  <c r="D576" i="13"/>
  <c r="C579" i="8"/>
  <c r="C579" i="13"/>
  <c r="B580" i="8"/>
  <c r="B580" i="13"/>
  <c r="A583" i="8"/>
  <c r="A583" i="13"/>
  <c r="E583" i="8"/>
  <c r="E583" i="13"/>
  <c r="D584" i="8"/>
  <c r="D584" i="13"/>
  <c r="C589" i="8"/>
  <c r="C589" i="13"/>
  <c r="B590" i="8"/>
  <c r="B590" i="13"/>
  <c r="A593" i="8"/>
  <c r="A593" i="13"/>
  <c r="E593" i="8"/>
  <c r="E593" i="13"/>
  <c r="D594" i="8"/>
  <c r="D594" i="13"/>
  <c r="B597" i="8"/>
  <c r="B597" i="13"/>
  <c r="A598" i="8"/>
  <c r="A598" i="13"/>
  <c r="E598" i="8"/>
  <c r="E598" i="13"/>
  <c r="D601" i="8"/>
  <c r="D601" i="13"/>
  <c r="C602" i="8"/>
  <c r="C602" i="13"/>
  <c r="B605" i="8"/>
  <c r="B605" i="13"/>
  <c r="A606" i="8"/>
  <c r="A606" i="13"/>
  <c r="E606" i="8"/>
  <c r="E606" i="13"/>
  <c r="C611" i="8"/>
  <c r="C611" i="13"/>
  <c r="B612" i="8"/>
  <c r="B612" i="13"/>
  <c r="A617" i="8"/>
  <c r="A617" i="13"/>
  <c r="E617" i="8"/>
  <c r="E617" i="13"/>
  <c r="D618" i="8"/>
  <c r="D618" i="13"/>
  <c r="C619" i="8"/>
  <c r="C619" i="13"/>
  <c r="B622" i="8"/>
  <c r="B622" i="13"/>
  <c r="A624" i="8"/>
  <c r="A624" i="13"/>
  <c r="E624" i="8"/>
  <c r="E624" i="13"/>
  <c r="D625" i="8"/>
  <c r="D625" i="13"/>
  <c r="C627" i="8"/>
  <c r="C627" i="13"/>
  <c r="B628" i="8"/>
  <c r="B628" i="13"/>
  <c r="A629" i="8"/>
  <c r="A629" i="13"/>
  <c r="E629" i="8"/>
  <c r="E629" i="13"/>
  <c r="D630" i="8"/>
  <c r="D630" i="13"/>
  <c r="C631" i="8"/>
  <c r="C631" i="13"/>
  <c r="B636" i="8"/>
  <c r="B636" i="13"/>
  <c r="A637" i="8"/>
  <c r="A637" i="13"/>
  <c r="E637" i="8"/>
  <c r="E637" i="13"/>
  <c r="D638" i="8"/>
  <c r="D638" i="13"/>
  <c r="C639" i="8"/>
  <c r="C639" i="13"/>
  <c r="B640" i="8"/>
  <c r="B640" i="13"/>
  <c r="A641" i="8"/>
  <c r="A641" i="13"/>
  <c r="E641" i="8"/>
  <c r="E641" i="13"/>
  <c r="D642" i="8"/>
  <c r="D642" i="13"/>
  <c r="C643" i="8"/>
  <c r="C643" i="13"/>
  <c r="B644" i="8"/>
  <c r="B644" i="13"/>
  <c r="A645" i="8"/>
  <c r="A645" i="13"/>
  <c r="E645" i="8"/>
  <c r="E645" i="13"/>
  <c r="D646" i="8"/>
  <c r="D646" i="13"/>
  <c r="C648" i="8"/>
  <c r="C648" i="13"/>
  <c r="B649" i="8"/>
  <c r="B649" i="13"/>
  <c r="A651" i="8"/>
  <c r="A651" i="13"/>
  <c r="E651" i="8"/>
  <c r="E651" i="13"/>
  <c r="D654" i="8"/>
  <c r="D654" i="13"/>
  <c r="C656" i="8"/>
  <c r="C656" i="13"/>
  <c r="B657" i="8"/>
  <c r="B657" i="13"/>
  <c r="A660" i="8"/>
  <c r="A660" i="13"/>
  <c r="E660" i="8"/>
  <c r="E660" i="13"/>
  <c r="D661" i="8"/>
  <c r="D661" i="13"/>
  <c r="C663" i="8"/>
  <c r="C663" i="13"/>
  <c r="B664" i="8"/>
  <c r="B664" i="13"/>
  <c r="A665" i="8"/>
  <c r="A665" i="13"/>
  <c r="E665" i="8"/>
  <c r="E665" i="13"/>
  <c r="D667" i="8"/>
  <c r="D667" i="13"/>
  <c r="C668" i="8"/>
  <c r="C668" i="13"/>
  <c r="B669" i="8"/>
  <c r="B669" i="13"/>
  <c r="A670" i="8"/>
  <c r="A670" i="13"/>
  <c r="D671" i="8"/>
  <c r="D671" i="13"/>
  <c r="C672" i="8"/>
  <c r="C672" i="13"/>
  <c r="B673" i="8"/>
  <c r="B673" i="13"/>
  <c r="A676" i="8"/>
  <c r="A676" i="13"/>
  <c r="E676" i="8"/>
  <c r="E676" i="13"/>
  <c r="E681" i="13" s="1"/>
  <c r="D677" i="8"/>
  <c r="D677" i="13"/>
  <c r="C678" i="8"/>
  <c r="C678" i="13"/>
  <c r="B679" i="8"/>
  <c r="B679" i="13"/>
  <c r="A680" i="8"/>
  <c r="A680" i="13"/>
  <c r="E680" i="8"/>
  <c r="E680" i="13"/>
  <c r="D682" i="8"/>
  <c r="D682" i="13"/>
  <c r="C683" i="8"/>
  <c r="C683" i="13"/>
  <c r="B684" i="8"/>
  <c r="B684" i="13"/>
  <c r="A689" i="8"/>
  <c r="A689" i="13"/>
  <c r="D690" i="8"/>
  <c r="D690" i="13"/>
  <c r="C691" i="8"/>
  <c r="C691" i="13"/>
  <c r="B692" i="8"/>
  <c r="B692" i="13"/>
  <c r="A695" i="8"/>
  <c r="A695" i="13"/>
  <c r="E695" i="8"/>
  <c r="E695" i="13"/>
  <c r="D696" i="8"/>
  <c r="D696" i="13"/>
  <c r="C699" i="8"/>
  <c r="C699" i="13"/>
  <c r="B700" i="8"/>
  <c r="B700" i="13"/>
  <c r="A707" i="8"/>
  <c r="A707" i="13"/>
  <c r="E707" i="8"/>
  <c r="E707" i="13"/>
  <c r="D708" i="8"/>
  <c r="D708" i="13"/>
  <c r="C710" i="8"/>
  <c r="C710" i="13"/>
  <c r="B714" i="8"/>
  <c r="B714" i="13"/>
  <c r="A715" i="8"/>
  <c r="A715" i="13"/>
  <c r="E715" i="8"/>
  <c r="E715" i="13"/>
  <c r="D716" i="8"/>
  <c r="D716" i="13"/>
  <c r="C717" i="8"/>
  <c r="C717" i="13"/>
  <c r="B720" i="8"/>
  <c r="B720" i="13"/>
  <c r="A722" i="8"/>
  <c r="A722" i="13"/>
  <c r="E722" i="8"/>
  <c r="E722" i="13"/>
  <c r="D723" i="8"/>
  <c r="D723" i="13"/>
  <c r="C729" i="8"/>
  <c r="C729" i="13"/>
  <c r="B730" i="8"/>
  <c r="B730" i="13"/>
  <c r="A731" i="8"/>
  <c r="A731" i="13"/>
  <c r="E731" i="8"/>
  <c r="E731" i="13"/>
  <c r="D733" i="8"/>
  <c r="D733" i="13"/>
  <c r="C734" i="8"/>
  <c r="C734" i="13"/>
  <c r="B735" i="8"/>
  <c r="B735" i="13"/>
  <c r="A737" i="8"/>
  <c r="A737" i="13"/>
  <c r="E737" i="8"/>
  <c r="E737" i="13"/>
  <c r="D738" i="8"/>
  <c r="D738" i="13"/>
  <c r="C739" i="8"/>
  <c r="C739" i="13"/>
  <c r="B741" i="8"/>
  <c r="B741" i="13"/>
  <c r="A742" i="8"/>
  <c r="A742" i="13"/>
  <c r="E742" i="8"/>
  <c r="E742" i="13"/>
  <c r="D745" i="8"/>
  <c r="D745" i="13"/>
  <c r="C747" i="8"/>
  <c r="C747" i="13"/>
  <c r="B748" i="8"/>
  <c r="B748" i="13"/>
  <c r="A749" i="8"/>
  <c r="A749" i="13"/>
  <c r="D750" i="8"/>
  <c r="D750" i="13"/>
  <c r="C751" i="8"/>
  <c r="C751" i="13"/>
  <c r="B752" i="8"/>
  <c r="B752" i="13"/>
  <c r="A755" i="8"/>
  <c r="A755" i="13"/>
  <c r="E755" i="8"/>
  <c r="E755" i="13"/>
  <c r="D756" i="8"/>
  <c r="D756" i="13"/>
  <c r="C757" i="8"/>
  <c r="C757" i="13"/>
  <c r="B758" i="8"/>
  <c r="B758" i="13"/>
  <c r="A759" i="8"/>
  <c r="A759" i="13"/>
  <c r="E759" i="8"/>
  <c r="E759" i="13"/>
  <c r="D763" i="8"/>
  <c r="D763" i="13"/>
  <c r="C764" i="8"/>
  <c r="C764" i="13"/>
  <c r="B765" i="8"/>
  <c r="B765" i="13"/>
  <c r="A767" i="8"/>
  <c r="A767" i="13"/>
  <c r="E767" i="8"/>
  <c r="E767" i="13"/>
  <c r="D771" i="8"/>
  <c r="D771" i="13"/>
  <c r="C772" i="8"/>
  <c r="C772" i="13"/>
  <c r="B773" i="8"/>
  <c r="B773" i="13"/>
  <c r="A774" i="8"/>
  <c r="A774" i="13"/>
  <c r="E774" i="8"/>
  <c r="E774" i="13"/>
  <c r="D775" i="8"/>
  <c r="D775" i="13"/>
  <c r="C776" i="8"/>
  <c r="C776" i="13"/>
  <c r="B777" i="8"/>
  <c r="B777" i="13"/>
  <c r="A778" i="8"/>
  <c r="A778" i="13"/>
  <c r="E778" i="8"/>
  <c r="E778" i="13"/>
  <c r="D779" i="8"/>
  <c r="D779" i="13"/>
  <c r="C780" i="8"/>
  <c r="C780" i="13"/>
  <c r="B781" i="8"/>
  <c r="B781" i="13"/>
  <c r="A783" i="8"/>
  <c r="A783" i="13"/>
  <c r="E783" i="8"/>
  <c r="E783" i="13"/>
  <c r="D784" i="8"/>
  <c r="D784" i="13"/>
  <c r="C786" i="8"/>
  <c r="C786" i="13"/>
  <c r="B789" i="8"/>
  <c r="B789" i="13"/>
  <c r="A791" i="8"/>
  <c r="A791" i="13"/>
  <c r="E791" i="8"/>
  <c r="E791" i="13"/>
  <c r="D792" i="8"/>
  <c r="D792" i="13"/>
  <c r="C795" i="8"/>
  <c r="C795" i="13"/>
  <c r="B796" i="8"/>
  <c r="B796" i="13"/>
  <c r="A798" i="8"/>
  <c r="A798" i="13"/>
  <c r="E798" i="8"/>
  <c r="E798" i="13"/>
  <c r="D799" i="8"/>
  <c r="D799" i="13"/>
  <c r="C800" i="8"/>
  <c r="C800" i="13"/>
  <c r="B802" i="8"/>
  <c r="B802" i="13"/>
  <c r="A803" i="8"/>
  <c r="A803" i="13"/>
  <c r="E803" i="8"/>
  <c r="E803" i="13"/>
  <c r="D804" i="8"/>
  <c r="D804" i="13"/>
  <c r="C805" i="8"/>
  <c r="C805" i="13"/>
  <c r="B806" i="8"/>
  <c r="B806" i="13"/>
  <c r="A807" i="8"/>
  <c r="A807" i="13"/>
  <c r="E807" i="8"/>
  <c r="E807" i="13"/>
  <c r="D808" i="8"/>
  <c r="D808" i="13"/>
  <c r="C811" i="8"/>
  <c r="C811" i="13"/>
  <c r="B812" i="8"/>
  <c r="B812" i="13"/>
  <c r="A813" i="8"/>
  <c r="A813" i="13"/>
  <c r="E813" i="8"/>
  <c r="E813" i="13"/>
  <c r="D814" i="8"/>
  <c r="D814" i="13"/>
  <c r="C815" i="8"/>
  <c r="C815" i="13"/>
  <c r="B817" i="8"/>
  <c r="B817" i="13"/>
  <c r="A818" i="8"/>
  <c r="A818" i="13"/>
  <c r="E818" i="8"/>
  <c r="E818" i="13"/>
  <c r="D819" i="8"/>
  <c r="D819" i="13"/>
  <c r="C824" i="8"/>
  <c r="C824" i="13"/>
  <c r="B825" i="8"/>
  <c r="B825" i="13"/>
  <c r="A826" i="8"/>
  <c r="A826" i="13"/>
  <c r="E826" i="8"/>
  <c r="E826" i="13"/>
  <c r="D827" i="8"/>
  <c r="D827" i="13"/>
  <c r="C830" i="8"/>
  <c r="C830" i="13"/>
  <c r="B831" i="8"/>
  <c r="B831" i="13"/>
  <c r="A834" i="8"/>
  <c r="A834" i="13"/>
  <c r="E834" i="8"/>
  <c r="E834" i="13"/>
  <c r="D835" i="8"/>
  <c r="D835" i="13"/>
  <c r="E11" i="8"/>
  <c r="E11" i="13"/>
  <c r="D23" i="8"/>
  <c r="D23" i="13"/>
  <c r="D31" i="8"/>
  <c r="D31" i="13"/>
  <c r="A39" i="8"/>
  <c r="A39" i="13"/>
  <c r="C44" i="8"/>
  <c r="C44" i="13"/>
  <c r="E49" i="8"/>
  <c r="E49" i="13"/>
  <c r="B57" i="8"/>
  <c r="B57" i="13"/>
  <c r="C63" i="8"/>
  <c r="C63" i="13"/>
  <c r="B84" i="8"/>
  <c r="B84" i="13"/>
  <c r="D89" i="8"/>
  <c r="D89" i="13"/>
  <c r="A93" i="8"/>
  <c r="A93" i="13"/>
  <c r="B96" i="8"/>
  <c r="B96" i="13"/>
  <c r="B100" i="8"/>
  <c r="B100" i="13"/>
  <c r="B104" i="8"/>
  <c r="B104" i="13"/>
  <c r="B112" i="8"/>
  <c r="B112" i="13"/>
  <c r="B116" i="8"/>
  <c r="B116" i="13"/>
  <c r="D118" i="8"/>
  <c r="D118" i="13"/>
  <c r="E121" i="8"/>
  <c r="E121" i="13"/>
  <c r="B124" i="8"/>
  <c r="B124" i="13"/>
  <c r="D126" i="8"/>
  <c r="D126" i="13"/>
  <c r="A129" i="8"/>
  <c r="A129" i="13"/>
  <c r="D130" i="8"/>
  <c r="D130" i="13"/>
  <c r="A133" i="8"/>
  <c r="A133" i="13"/>
  <c r="E137" i="8"/>
  <c r="E137" i="13"/>
  <c r="E141" i="8"/>
  <c r="E141" i="13"/>
  <c r="B144" i="8"/>
  <c r="B144" i="13"/>
  <c r="D146" i="8"/>
  <c r="D146" i="13"/>
  <c r="D150" i="8"/>
  <c r="D150" i="13"/>
  <c r="B154" i="8"/>
  <c r="B154" i="13"/>
  <c r="D156" i="8"/>
  <c r="D156" i="13"/>
  <c r="E159" i="8"/>
  <c r="E159" i="13"/>
  <c r="A167" i="8"/>
  <c r="A167" i="13"/>
  <c r="C169" i="8"/>
  <c r="C169" i="13"/>
  <c r="D174" i="8"/>
  <c r="D174" i="13"/>
  <c r="A177" i="8"/>
  <c r="A177" i="13"/>
  <c r="B180" i="8"/>
  <c r="B180" i="13"/>
  <c r="C184" i="8"/>
  <c r="C184" i="13"/>
  <c r="E186" i="8"/>
  <c r="E186" i="13"/>
  <c r="B200" i="8"/>
  <c r="B200" i="13"/>
  <c r="D202" i="8"/>
  <c r="D202" i="13"/>
  <c r="D206" i="8"/>
  <c r="D206" i="13"/>
  <c r="E211" i="8"/>
  <c r="E211" i="13"/>
  <c r="C214" i="8"/>
  <c r="C214" i="13"/>
  <c r="A217" i="8"/>
  <c r="A217" i="13"/>
  <c r="C219" i="8"/>
  <c r="C219" i="13"/>
  <c r="E221" i="8"/>
  <c r="E221" i="13"/>
  <c r="C223" i="8"/>
  <c r="C223" i="13"/>
  <c r="A227" i="8"/>
  <c r="A227" i="13"/>
  <c r="C229" i="8"/>
  <c r="C229" i="13"/>
  <c r="D232" i="8"/>
  <c r="D232" i="13"/>
  <c r="A235" i="8"/>
  <c r="A235" i="13"/>
  <c r="B238" i="8"/>
  <c r="B238" i="13"/>
  <c r="C243" i="8"/>
  <c r="C243" i="13"/>
  <c r="D248" i="8"/>
  <c r="D248" i="13"/>
  <c r="A251" i="8"/>
  <c r="A251" i="13"/>
  <c r="E255" i="8"/>
  <c r="E255" i="13"/>
  <c r="B264" i="8"/>
  <c r="B264" i="13"/>
  <c r="B268" i="8"/>
  <c r="B268" i="13"/>
  <c r="D270" i="8"/>
  <c r="D270" i="13"/>
  <c r="A273" i="8"/>
  <c r="A273" i="13"/>
  <c r="C275" i="8"/>
  <c r="C275" i="13"/>
  <c r="E277" i="8"/>
  <c r="E277" i="13"/>
  <c r="E283" i="8"/>
  <c r="E283" i="13"/>
  <c r="A292" i="8"/>
  <c r="A292" i="13"/>
  <c r="A296" i="8"/>
  <c r="A296" i="13"/>
  <c r="A302" i="8"/>
  <c r="A302" i="13"/>
  <c r="B305" i="8"/>
  <c r="B305" i="13"/>
  <c r="A314" i="8"/>
  <c r="A314" i="13"/>
  <c r="C325" i="8"/>
  <c r="C325" i="13"/>
  <c r="B350" i="8"/>
  <c r="B350" i="13"/>
  <c r="C353" i="8"/>
  <c r="C353" i="13"/>
  <c r="D356" i="8"/>
  <c r="D356" i="13"/>
  <c r="C364" i="8"/>
  <c r="C364" i="13"/>
  <c r="D367" i="8"/>
  <c r="D367" i="13"/>
  <c r="A372" i="8"/>
  <c r="A372" i="13"/>
  <c r="C374" i="8"/>
  <c r="C374" i="13"/>
  <c r="E377" i="8"/>
  <c r="E377" i="13"/>
  <c r="A387" i="8"/>
  <c r="A387" i="13"/>
  <c r="B396" i="8"/>
  <c r="B396" i="13"/>
  <c r="B401" i="8"/>
  <c r="B401" i="13"/>
  <c r="C405" i="8"/>
  <c r="C405" i="13"/>
  <c r="C411" i="8"/>
  <c r="C411" i="13"/>
  <c r="C413" i="13" s="1"/>
  <c r="D415" i="8"/>
  <c r="D415" i="13"/>
  <c r="E419" i="8"/>
  <c r="E419" i="13"/>
  <c r="A425" i="8"/>
  <c r="A425" i="13"/>
  <c r="B429" i="8"/>
  <c r="B429" i="13"/>
  <c r="D433" i="8"/>
  <c r="D433" i="13"/>
  <c r="D16" i="12"/>
  <c r="D442" i="13"/>
  <c r="D448" i="8"/>
  <c r="D448" i="13"/>
  <c r="E451" i="8"/>
  <c r="E451" i="13"/>
  <c r="A459" i="8"/>
  <c r="A459" i="13"/>
  <c r="A465" i="8"/>
  <c r="A465" i="13"/>
  <c r="C469" i="8"/>
  <c r="C469" i="13"/>
  <c r="D480" i="8"/>
  <c r="D480" i="13"/>
  <c r="A483" i="8"/>
  <c r="A483" i="13"/>
  <c r="D484" i="8"/>
  <c r="D484" i="13"/>
  <c r="E489" i="8"/>
  <c r="E489" i="13"/>
  <c r="A495" i="8"/>
  <c r="A495" i="13"/>
  <c r="B501" i="8"/>
  <c r="B501" i="13"/>
  <c r="B509" i="8"/>
  <c r="B509" i="13"/>
  <c r="B514" i="8"/>
  <c r="B514" i="13"/>
  <c r="B525" i="8"/>
  <c r="B525" i="13"/>
  <c r="B531" i="8"/>
  <c r="B531" i="13"/>
  <c r="A541" i="8"/>
  <c r="A541" i="13"/>
  <c r="B545" i="8"/>
  <c r="B545" i="13"/>
  <c r="C551" i="8"/>
  <c r="C551" i="13"/>
  <c r="E554" i="8"/>
  <c r="E554" i="13"/>
  <c r="B557" i="8"/>
  <c r="B557" i="13"/>
  <c r="B562" i="8"/>
  <c r="B562" i="13"/>
  <c r="C575" i="8"/>
  <c r="C575" i="13"/>
  <c r="D580" i="8"/>
  <c r="D580" i="13"/>
  <c r="E589" i="8"/>
  <c r="E589" i="13"/>
  <c r="E591" i="13" s="1"/>
  <c r="B601" i="8"/>
  <c r="B601" i="13"/>
  <c r="C617" i="8"/>
  <c r="C617" i="13"/>
  <c r="D622" i="8"/>
  <c r="D622" i="13"/>
  <c r="A627" i="8"/>
  <c r="A627" i="13"/>
  <c r="A631" i="8"/>
  <c r="A631" i="13"/>
  <c r="A639" i="8"/>
  <c r="A639" i="13"/>
  <c r="C641" i="8"/>
  <c r="C641" i="13"/>
  <c r="D644" i="8"/>
  <c r="D644" i="13"/>
  <c r="E648" i="8"/>
  <c r="E648" i="13"/>
  <c r="B654" i="8"/>
  <c r="B654" i="13"/>
  <c r="D657" i="8"/>
  <c r="D657" i="13"/>
  <c r="A663" i="8"/>
  <c r="A663" i="13"/>
  <c r="D664" i="8"/>
  <c r="D664" i="13"/>
  <c r="B667" i="8"/>
  <c r="B667" i="13"/>
  <c r="D669" i="8"/>
  <c r="D669" i="13"/>
  <c r="C676" i="8"/>
  <c r="C676" i="13"/>
  <c r="B682" i="8"/>
  <c r="B682" i="13"/>
  <c r="B690" i="8"/>
  <c r="B690" i="13"/>
  <c r="B696" i="8"/>
  <c r="B696" i="13"/>
  <c r="C707" i="8"/>
  <c r="C707" i="13"/>
  <c r="C715" i="8"/>
  <c r="C715" i="13"/>
  <c r="C722" i="8"/>
  <c r="C722" i="13"/>
  <c r="C724" i="13" s="1"/>
  <c r="E734" i="8"/>
  <c r="E734" i="13"/>
  <c r="E739" i="8"/>
  <c r="E739" i="13"/>
  <c r="E747" i="8"/>
  <c r="E747" i="13"/>
  <c r="A751" i="8"/>
  <c r="A751" i="13"/>
  <c r="B756" i="8"/>
  <c r="B756" i="13"/>
  <c r="C759" i="8"/>
  <c r="C759" i="13"/>
  <c r="C767" i="8"/>
  <c r="C767" i="13"/>
  <c r="B775" i="8"/>
  <c r="B775" i="13"/>
  <c r="E776" i="8"/>
  <c r="E776" i="13"/>
  <c r="C778" i="8"/>
  <c r="C778" i="13"/>
  <c r="B779" i="8"/>
  <c r="B779" i="13"/>
  <c r="A780" i="8"/>
  <c r="A780" i="13"/>
  <c r="D781" i="8"/>
  <c r="D781" i="13"/>
  <c r="B784" i="8"/>
  <c r="B784" i="13"/>
  <c r="A786" i="8"/>
  <c r="A786" i="13"/>
  <c r="E786" i="8"/>
  <c r="E786" i="13"/>
  <c r="D789" i="8"/>
  <c r="D789" i="13"/>
  <c r="C791" i="8"/>
  <c r="C791" i="13"/>
  <c r="C793" i="13" s="1"/>
  <c r="B792" i="8"/>
  <c r="B792" i="13"/>
  <c r="A795" i="8"/>
  <c r="A795" i="13"/>
  <c r="E795" i="8"/>
  <c r="E795" i="13"/>
  <c r="D796" i="8"/>
  <c r="D796" i="13"/>
  <c r="C798" i="8"/>
  <c r="C798" i="13"/>
  <c r="B799" i="8"/>
  <c r="B799" i="13"/>
  <c r="A800" i="8"/>
  <c r="A800" i="13"/>
  <c r="E800" i="8"/>
  <c r="E800" i="13"/>
  <c r="D802" i="8"/>
  <c r="D802" i="13"/>
  <c r="C803" i="8"/>
  <c r="C803" i="13"/>
  <c r="B804" i="8"/>
  <c r="B804" i="13"/>
  <c r="A805" i="8"/>
  <c r="A805" i="13"/>
  <c r="E805" i="8"/>
  <c r="E805" i="13"/>
  <c r="D806" i="8"/>
  <c r="D806" i="13"/>
  <c r="C807" i="8"/>
  <c r="C807" i="13"/>
  <c r="B808" i="8"/>
  <c r="B808" i="13"/>
  <c r="A811" i="8"/>
  <c r="A811" i="13"/>
  <c r="E811" i="8"/>
  <c r="E811" i="13"/>
  <c r="D812" i="8"/>
  <c r="D812" i="13"/>
  <c r="C813" i="8"/>
  <c r="C813" i="13"/>
  <c r="B814" i="8"/>
  <c r="B814" i="13"/>
  <c r="A815" i="8"/>
  <c r="A815" i="13"/>
  <c r="E815" i="8"/>
  <c r="E815" i="13"/>
  <c r="D817" i="8"/>
  <c r="D817" i="13"/>
  <c r="C818" i="8"/>
  <c r="C818" i="13"/>
  <c r="B819" i="8"/>
  <c r="B819" i="13"/>
  <c r="A824" i="8"/>
  <c r="A824" i="13"/>
  <c r="D825" i="8"/>
  <c r="D825" i="13"/>
  <c r="C826" i="8"/>
  <c r="C826" i="13"/>
  <c r="B827" i="8"/>
  <c r="B827" i="13"/>
  <c r="A830" i="8"/>
  <c r="A830" i="13"/>
  <c r="E830" i="8"/>
  <c r="E830" i="13"/>
  <c r="D831" i="8"/>
  <c r="D831" i="13"/>
  <c r="E533" i="2"/>
  <c r="D9" i="8"/>
  <c r="D9" i="13"/>
  <c r="A10" i="8"/>
  <c r="A10" i="13"/>
  <c r="E10" i="8"/>
  <c r="E10" i="13"/>
  <c r="D11" i="8"/>
  <c r="D11" i="13"/>
  <c r="C15" i="8"/>
  <c r="C15" i="13"/>
  <c r="B16" i="8"/>
  <c r="B16" i="13"/>
  <c r="A17" i="8"/>
  <c r="A17" i="13"/>
  <c r="E17" i="8"/>
  <c r="E17" i="13"/>
  <c r="D18" i="8"/>
  <c r="D18" i="13"/>
  <c r="C23" i="8"/>
  <c r="C23" i="13"/>
  <c r="B25" i="8"/>
  <c r="B25" i="13"/>
  <c r="A26" i="8"/>
  <c r="A26" i="13"/>
  <c r="E26" i="8"/>
  <c r="E26" i="13"/>
  <c r="D30" i="8"/>
  <c r="D30" i="13"/>
  <c r="C31" i="8"/>
  <c r="C31" i="13"/>
  <c r="B35" i="8"/>
  <c r="B35" i="13"/>
  <c r="B37" i="13" s="1"/>
  <c r="A36" i="8"/>
  <c r="A36" i="13"/>
  <c r="E36" i="8"/>
  <c r="E36" i="13"/>
  <c r="E37" i="13" s="1"/>
  <c r="D39" i="8"/>
  <c r="D39" i="13"/>
  <c r="C43" i="8"/>
  <c r="C43" i="13"/>
  <c r="B44" i="8"/>
  <c r="B44" i="13"/>
  <c r="A48" i="8"/>
  <c r="A48" i="13"/>
  <c r="E48" i="8"/>
  <c r="E48" i="13"/>
  <c r="E50" i="13" s="1"/>
  <c r="D49" i="8"/>
  <c r="D49" i="13"/>
  <c r="C54" i="8"/>
  <c r="C54" i="13"/>
  <c r="B55" i="8"/>
  <c r="B55" i="13"/>
  <c r="A57" i="8"/>
  <c r="A57" i="13"/>
  <c r="E57" i="8"/>
  <c r="E57" i="13"/>
  <c r="D61" i="8"/>
  <c r="D61" i="13"/>
  <c r="C62" i="8"/>
  <c r="C62" i="13"/>
  <c r="B63" i="8"/>
  <c r="B63" i="13"/>
  <c r="A64" i="8"/>
  <c r="A64" i="13"/>
  <c r="E64" i="8"/>
  <c r="E64" i="13"/>
  <c r="D67" i="8"/>
  <c r="D67" i="13"/>
  <c r="C69" i="8"/>
  <c r="C69" i="13"/>
  <c r="D75" i="8"/>
  <c r="D75" i="13"/>
  <c r="C76" i="8"/>
  <c r="C76" i="13"/>
  <c r="B77" i="8"/>
  <c r="B77" i="13"/>
  <c r="A80" i="8"/>
  <c r="A80" i="13"/>
  <c r="E80" i="8"/>
  <c r="E80" i="13"/>
  <c r="D81" i="8"/>
  <c r="D81" i="13"/>
  <c r="C82" i="8"/>
  <c r="C82" i="13"/>
  <c r="B83" i="8"/>
  <c r="B83" i="13"/>
  <c r="A84" i="8"/>
  <c r="A84" i="13"/>
  <c r="E84" i="8"/>
  <c r="E84" i="13"/>
  <c r="D88" i="8"/>
  <c r="D88" i="13"/>
  <c r="C89" i="8"/>
  <c r="C89" i="13"/>
  <c r="B91" i="8"/>
  <c r="B91" i="13"/>
  <c r="A92" i="8"/>
  <c r="A92" i="13"/>
  <c r="E92" i="8"/>
  <c r="E92" i="13"/>
  <c r="D93" i="8"/>
  <c r="D93" i="13"/>
  <c r="C94" i="8"/>
  <c r="C94" i="13"/>
  <c r="B95" i="8"/>
  <c r="B95" i="13"/>
  <c r="A96" i="8"/>
  <c r="A96" i="13"/>
  <c r="E96" i="8"/>
  <c r="E96" i="13"/>
  <c r="D97" i="8"/>
  <c r="D97" i="13"/>
  <c r="C98" i="8"/>
  <c r="C98" i="13"/>
  <c r="B99" i="8"/>
  <c r="B99" i="13"/>
  <c r="A100" i="8"/>
  <c r="A100" i="13"/>
  <c r="E100" i="8"/>
  <c r="E100" i="13"/>
  <c r="D101" i="8"/>
  <c r="D101" i="13"/>
  <c r="C102" i="8"/>
  <c r="C102" i="13"/>
  <c r="B103" i="8"/>
  <c r="B103" i="13"/>
  <c r="A104" i="8"/>
  <c r="A104" i="13"/>
  <c r="E104" i="8"/>
  <c r="E104" i="13"/>
  <c r="D105" i="8"/>
  <c r="D105" i="13"/>
  <c r="C106" i="8"/>
  <c r="C106" i="13"/>
  <c r="B107" i="8"/>
  <c r="B107" i="13"/>
  <c r="A112" i="8"/>
  <c r="A112" i="13"/>
  <c r="E112" i="8"/>
  <c r="E112" i="13"/>
  <c r="D113" i="8"/>
  <c r="D113" i="13"/>
  <c r="C114" i="8"/>
  <c r="C114" i="13"/>
  <c r="B115" i="8"/>
  <c r="B115" i="13"/>
  <c r="A116" i="8"/>
  <c r="A116" i="13"/>
  <c r="E116" i="8"/>
  <c r="E116" i="13"/>
  <c r="D117" i="8"/>
  <c r="D117" i="13"/>
  <c r="C118" i="8"/>
  <c r="C118" i="13"/>
  <c r="B119" i="8"/>
  <c r="B119" i="13"/>
  <c r="A120" i="8"/>
  <c r="A120" i="13"/>
  <c r="E120" i="8"/>
  <c r="E120" i="13"/>
  <c r="D121" i="8"/>
  <c r="D121" i="13"/>
  <c r="C122" i="8"/>
  <c r="C122" i="13"/>
  <c r="B123" i="8"/>
  <c r="B123" i="13"/>
  <c r="A124" i="8"/>
  <c r="A124" i="13"/>
  <c r="E124" i="8"/>
  <c r="E124" i="13"/>
  <c r="D125" i="8"/>
  <c r="D125" i="13"/>
  <c r="C126" i="8"/>
  <c r="C126" i="13"/>
  <c r="B127" i="8"/>
  <c r="B127" i="13"/>
  <c r="A128" i="8"/>
  <c r="A128" i="13"/>
  <c r="E128" i="8"/>
  <c r="E128" i="13"/>
  <c r="D129" i="8"/>
  <c r="D129" i="13"/>
  <c r="C130" i="8"/>
  <c r="C130" i="13"/>
  <c r="B131" i="8"/>
  <c r="B131" i="13"/>
  <c r="A132" i="8"/>
  <c r="A132" i="13"/>
  <c r="E132" i="8"/>
  <c r="E132" i="13"/>
  <c r="D133" i="8"/>
  <c r="D133" i="13"/>
  <c r="C134" i="8"/>
  <c r="C134" i="13"/>
  <c r="B135" i="8"/>
  <c r="B135" i="13"/>
  <c r="A136" i="8"/>
  <c r="A136" i="13"/>
  <c r="E136" i="8"/>
  <c r="E136" i="13"/>
  <c r="D137" i="8"/>
  <c r="D137" i="13"/>
  <c r="C138" i="8"/>
  <c r="C138" i="13"/>
  <c r="B139" i="8"/>
  <c r="B139" i="13"/>
  <c r="A140" i="8"/>
  <c r="A140" i="13"/>
  <c r="E140" i="8"/>
  <c r="E140" i="13"/>
  <c r="D141" i="8"/>
  <c r="D141" i="13"/>
  <c r="C142" i="8"/>
  <c r="C142" i="13"/>
  <c r="B143" i="8"/>
  <c r="B143" i="13"/>
  <c r="A144" i="8"/>
  <c r="A144" i="13"/>
  <c r="E144" i="8"/>
  <c r="E144" i="13"/>
  <c r="D145" i="8"/>
  <c r="D145" i="13"/>
  <c r="C146" i="8"/>
  <c r="C146" i="13"/>
  <c r="B147" i="8"/>
  <c r="B147" i="13"/>
  <c r="A148" i="8"/>
  <c r="A148" i="13"/>
  <c r="E148" i="8"/>
  <c r="E148" i="13"/>
  <c r="D149" i="8"/>
  <c r="D149" i="13"/>
  <c r="C150" i="8"/>
  <c r="C150" i="13"/>
  <c r="B153" i="8"/>
  <c r="B153" i="13"/>
  <c r="A154" i="8"/>
  <c r="A154" i="13"/>
  <c r="E154" i="8"/>
  <c r="E154" i="13"/>
  <c r="D155" i="8"/>
  <c r="D155" i="13"/>
  <c r="C156" i="8"/>
  <c r="C156" i="13"/>
  <c r="B157" i="8"/>
  <c r="B157" i="13"/>
  <c r="A158" i="8"/>
  <c r="A158" i="13"/>
  <c r="E158" i="8"/>
  <c r="E158" i="13"/>
  <c r="D159" i="8"/>
  <c r="D159" i="13"/>
  <c r="C160" i="8"/>
  <c r="C160" i="13"/>
  <c r="B161" i="8"/>
  <c r="B161" i="13"/>
  <c r="A162" i="8"/>
  <c r="A162" i="13"/>
  <c r="E162" i="8"/>
  <c r="E162" i="13"/>
  <c r="D167" i="8"/>
  <c r="D167" i="13"/>
  <c r="C168" i="8"/>
  <c r="C168" i="13"/>
  <c r="B169" i="8"/>
  <c r="B169" i="13"/>
  <c r="A170" i="8"/>
  <c r="A170" i="13"/>
  <c r="E170" i="8"/>
  <c r="E170" i="13"/>
  <c r="D171" i="8"/>
  <c r="D171" i="13"/>
  <c r="C174" i="8"/>
  <c r="C174" i="13"/>
  <c r="B175" i="8"/>
  <c r="B175" i="13"/>
  <c r="A176" i="8"/>
  <c r="A176" i="13"/>
  <c r="E176" i="8"/>
  <c r="E176" i="13"/>
  <c r="D177" i="8"/>
  <c r="D177" i="13"/>
  <c r="C178" i="8"/>
  <c r="C178" i="13"/>
  <c r="B179" i="8"/>
  <c r="B179" i="13"/>
  <c r="A180" i="8"/>
  <c r="A180" i="13"/>
  <c r="E180" i="8"/>
  <c r="E180" i="13"/>
  <c r="D181" i="8"/>
  <c r="D181" i="13"/>
  <c r="C182" i="8"/>
  <c r="C182" i="13"/>
  <c r="B184" i="8"/>
  <c r="B184" i="13"/>
  <c r="A185" i="8"/>
  <c r="A185" i="13"/>
  <c r="E185" i="8"/>
  <c r="E185" i="13"/>
  <c r="E188" i="13" s="1"/>
  <c r="D186" i="8"/>
  <c r="D186" i="13"/>
  <c r="C187" i="8"/>
  <c r="C187" i="13"/>
  <c r="B190" i="8"/>
  <c r="B190" i="13"/>
  <c r="A200" i="8"/>
  <c r="A200" i="13"/>
  <c r="E200" i="8"/>
  <c r="E200" i="13"/>
  <c r="D201" i="8"/>
  <c r="D201" i="13"/>
  <c r="C202" i="8"/>
  <c r="C202" i="13"/>
  <c r="B203" i="8"/>
  <c r="B203" i="13"/>
  <c r="A204" i="8"/>
  <c r="A204" i="13"/>
  <c r="E204" i="8"/>
  <c r="E204" i="13"/>
  <c r="D205" i="8"/>
  <c r="D205" i="13"/>
  <c r="C206" i="8"/>
  <c r="C206" i="13"/>
  <c r="B207" i="8"/>
  <c r="B207" i="13"/>
  <c r="A208" i="8"/>
  <c r="A208" i="13"/>
  <c r="E208" i="8"/>
  <c r="E208" i="13"/>
  <c r="D211" i="8"/>
  <c r="D211" i="13"/>
  <c r="D213" i="13" s="1"/>
  <c r="C212" i="8"/>
  <c r="C212" i="13"/>
  <c r="B214" i="8"/>
  <c r="B214" i="13"/>
  <c r="A216" i="8"/>
  <c r="A216" i="13"/>
  <c r="E216" i="8"/>
  <c r="E216" i="13"/>
  <c r="D217" i="8"/>
  <c r="D217" i="13"/>
  <c r="C218" i="8"/>
  <c r="C218" i="13"/>
  <c r="B219" i="8"/>
  <c r="B219" i="13"/>
  <c r="A220" i="8"/>
  <c r="A220" i="13"/>
  <c r="E220" i="8"/>
  <c r="E220" i="13"/>
  <c r="D221" i="8"/>
  <c r="D221" i="13"/>
  <c r="C222" i="8"/>
  <c r="C222" i="13"/>
  <c r="B223" i="8"/>
  <c r="B223" i="13"/>
  <c r="A224" i="8"/>
  <c r="A224" i="13"/>
  <c r="E224" i="8"/>
  <c r="E224" i="13"/>
  <c r="D227" i="8"/>
  <c r="D227" i="13"/>
  <c r="C228" i="8"/>
  <c r="C228" i="13"/>
  <c r="B229" i="8"/>
  <c r="B229" i="13"/>
  <c r="A230" i="8"/>
  <c r="A230" i="13"/>
  <c r="E230" i="8"/>
  <c r="E230" i="13"/>
  <c r="D231" i="8"/>
  <c r="D231" i="13"/>
  <c r="C232" i="8"/>
  <c r="C232" i="13"/>
  <c r="B233" i="8"/>
  <c r="B233" i="13"/>
  <c r="A234" i="8"/>
  <c r="A234" i="13"/>
  <c r="E234" i="8"/>
  <c r="E234" i="13"/>
  <c r="D235" i="8"/>
  <c r="D235" i="13"/>
  <c r="C236" i="8"/>
  <c r="C236" i="13"/>
  <c r="B237" i="8"/>
  <c r="B237" i="13"/>
  <c r="A238" i="8"/>
  <c r="A238" i="13"/>
  <c r="E238" i="8"/>
  <c r="E238" i="13"/>
  <c r="D241" i="8"/>
  <c r="D241" i="13"/>
  <c r="C242" i="8"/>
  <c r="C242" i="13"/>
  <c r="B243" i="8"/>
  <c r="B243" i="13"/>
  <c r="A244" i="8"/>
  <c r="A244" i="13"/>
  <c r="E244" i="8"/>
  <c r="E244" i="13"/>
  <c r="D245" i="8"/>
  <c r="D245" i="13"/>
  <c r="C248" i="8"/>
  <c r="C248" i="13"/>
  <c r="B249" i="8"/>
  <c r="B249" i="13"/>
  <c r="A250" i="8"/>
  <c r="A250" i="13"/>
  <c r="E250" i="8"/>
  <c r="E250" i="13"/>
  <c r="D251" i="8"/>
  <c r="D251" i="13"/>
  <c r="C252" i="8"/>
  <c r="C252" i="13"/>
  <c r="B253" i="8"/>
  <c r="B253" i="13"/>
  <c r="A254" i="8"/>
  <c r="A254" i="13"/>
  <c r="E254" i="8"/>
  <c r="E254" i="13"/>
  <c r="D255" i="8"/>
  <c r="D255" i="13"/>
  <c r="C256" i="8"/>
  <c r="C256" i="13"/>
  <c r="B259" i="8"/>
  <c r="B259" i="13"/>
  <c r="A260" i="8"/>
  <c r="A260" i="13"/>
  <c r="E260" i="8"/>
  <c r="E260" i="13"/>
  <c r="D261" i="8"/>
  <c r="D261" i="13"/>
  <c r="C262" i="8"/>
  <c r="C262" i="13"/>
  <c r="B263" i="8"/>
  <c r="B263" i="13"/>
  <c r="A264" i="8"/>
  <c r="A264" i="13"/>
  <c r="E264" i="8"/>
  <c r="E264" i="13"/>
  <c r="D265" i="8"/>
  <c r="D265" i="13"/>
  <c r="C266" i="8"/>
  <c r="C266" i="13"/>
  <c r="B267" i="8"/>
  <c r="B267" i="13"/>
  <c r="A268" i="8"/>
  <c r="A268" i="13"/>
  <c r="E268" i="8"/>
  <c r="E268" i="13"/>
  <c r="D269" i="8"/>
  <c r="D269" i="13"/>
  <c r="C270" i="8"/>
  <c r="C270" i="13"/>
  <c r="B271" i="8"/>
  <c r="B271" i="13"/>
  <c r="A272" i="8"/>
  <c r="A272" i="13"/>
  <c r="E272" i="8"/>
  <c r="E272" i="13"/>
  <c r="D273" i="8"/>
  <c r="D273" i="13"/>
  <c r="C274" i="8"/>
  <c r="C274" i="13"/>
  <c r="B275" i="8"/>
  <c r="B275" i="13"/>
  <c r="A276" i="8"/>
  <c r="A276" i="13"/>
  <c r="E276" i="8"/>
  <c r="E276" i="13"/>
  <c r="D277" i="8"/>
  <c r="D277" i="13"/>
  <c r="C278" i="8"/>
  <c r="C278" i="13"/>
  <c r="B279" i="8"/>
  <c r="B279" i="13"/>
  <c r="A280" i="8"/>
  <c r="A280" i="13"/>
  <c r="E280" i="8"/>
  <c r="E280" i="13"/>
  <c r="D283" i="8"/>
  <c r="D283" i="13"/>
  <c r="C284" i="8"/>
  <c r="C284" i="13"/>
  <c r="B290" i="8"/>
  <c r="B290" i="13"/>
  <c r="A291" i="8"/>
  <c r="A291" i="13"/>
  <c r="E291" i="8"/>
  <c r="E291" i="13"/>
  <c r="D292" i="8"/>
  <c r="D292" i="13"/>
  <c r="C293" i="8"/>
  <c r="C293" i="13"/>
  <c r="B294" i="8"/>
  <c r="B294" i="13"/>
  <c r="A295" i="8"/>
  <c r="A295" i="13"/>
  <c r="E295" i="8"/>
  <c r="E295" i="13"/>
  <c r="D296" i="8"/>
  <c r="D296" i="13"/>
  <c r="C297" i="8"/>
  <c r="C297" i="13"/>
  <c r="B300" i="8"/>
  <c r="B300" i="13"/>
  <c r="A301" i="8"/>
  <c r="A301" i="13"/>
  <c r="E301" i="8"/>
  <c r="E301" i="13"/>
  <c r="D302" i="8"/>
  <c r="D302" i="13"/>
  <c r="C303" i="8"/>
  <c r="C303" i="13"/>
  <c r="B304" i="8"/>
  <c r="B304" i="13"/>
  <c r="A305" i="8"/>
  <c r="A305" i="13"/>
  <c r="E305" i="8"/>
  <c r="E305" i="13"/>
  <c r="D306" i="8"/>
  <c r="D306" i="13"/>
  <c r="C311" i="8"/>
  <c r="C311" i="13"/>
  <c r="C315" i="13" s="1"/>
  <c r="B312" i="8"/>
  <c r="B312" i="13"/>
  <c r="A313" i="8"/>
  <c r="A313" i="13"/>
  <c r="E313" i="8"/>
  <c r="E313" i="13"/>
  <c r="D314" i="8"/>
  <c r="D314" i="13"/>
  <c r="C317" i="8"/>
  <c r="C317" i="13"/>
  <c r="B318" i="8"/>
  <c r="B318" i="13"/>
  <c r="A319" i="8"/>
  <c r="A319" i="13"/>
  <c r="E319" i="8"/>
  <c r="E319" i="13"/>
  <c r="C324" i="8"/>
  <c r="C324" i="13"/>
  <c r="B325" i="8"/>
  <c r="B325" i="13"/>
  <c r="A326" i="8"/>
  <c r="A326" i="13"/>
  <c r="E326" i="8"/>
  <c r="E326" i="13"/>
  <c r="D327" i="8"/>
  <c r="D327" i="13"/>
  <c r="C329" i="8"/>
  <c r="C329" i="13"/>
  <c r="B333" i="8"/>
  <c r="B333" i="13"/>
  <c r="A334" i="8"/>
  <c r="A334" i="13"/>
  <c r="E334" i="8"/>
  <c r="E334" i="13"/>
  <c r="D338" i="8"/>
  <c r="D338" i="13"/>
  <c r="D341" i="13" s="1"/>
  <c r="C339" i="8"/>
  <c r="C339" i="13"/>
  <c r="B340" i="8"/>
  <c r="B340" i="13"/>
  <c r="A343" i="8"/>
  <c r="A343" i="13"/>
  <c r="C345" i="8"/>
  <c r="C345" i="13"/>
  <c r="B346" i="8"/>
  <c r="B346" i="13"/>
  <c r="A350" i="8"/>
  <c r="A350" i="13"/>
  <c r="E350" i="8"/>
  <c r="E350" i="13"/>
  <c r="D351" i="8"/>
  <c r="D351" i="13"/>
  <c r="C352" i="8"/>
  <c r="C352" i="13"/>
  <c r="B353" i="8"/>
  <c r="B353" i="13"/>
  <c r="A354" i="8"/>
  <c r="A354" i="13"/>
  <c r="E354" i="8"/>
  <c r="E354" i="13"/>
  <c r="D355" i="8"/>
  <c r="D355" i="13"/>
  <c r="C356" i="8"/>
  <c r="C356" i="13"/>
  <c r="B359" i="8"/>
  <c r="B359" i="13"/>
  <c r="A360" i="8"/>
  <c r="A360" i="13"/>
  <c r="E360" i="8"/>
  <c r="E360" i="13"/>
  <c r="C363" i="8"/>
  <c r="C363" i="13"/>
  <c r="B364" i="8"/>
  <c r="B364" i="13"/>
  <c r="A365" i="8"/>
  <c r="A365" i="13"/>
  <c r="E365" i="8"/>
  <c r="E365" i="13"/>
  <c r="D366" i="8"/>
  <c r="D366" i="13"/>
  <c r="C367" i="8"/>
  <c r="C367" i="13"/>
  <c r="B370" i="8"/>
  <c r="B370" i="13"/>
  <c r="A371" i="8"/>
  <c r="A371" i="13"/>
  <c r="E371" i="8"/>
  <c r="E371" i="13"/>
  <c r="D372" i="8"/>
  <c r="D372" i="13"/>
  <c r="C373" i="8"/>
  <c r="C373" i="13"/>
  <c r="B374" i="8"/>
  <c r="B374" i="13"/>
  <c r="A375" i="8"/>
  <c r="A375" i="13"/>
  <c r="E375" i="8"/>
  <c r="E375" i="13"/>
  <c r="D377" i="8"/>
  <c r="D377" i="13"/>
  <c r="C379" i="8"/>
  <c r="C379" i="13"/>
  <c r="B381" i="8"/>
  <c r="B381" i="13"/>
  <c r="A386" i="8"/>
  <c r="A386" i="13"/>
  <c r="E386" i="8"/>
  <c r="E386" i="13"/>
  <c r="D387" i="8"/>
  <c r="D387" i="13"/>
  <c r="C394" i="8"/>
  <c r="C394" i="13"/>
  <c r="B395" i="8"/>
  <c r="B395" i="13"/>
  <c r="A396" i="8"/>
  <c r="A396" i="13"/>
  <c r="E396" i="8"/>
  <c r="E396" i="13"/>
  <c r="D398" i="8"/>
  <c r="D398" i="13"/>
  <c r="C399" i="8"/>
  <c r="C399" i="13"/>
  <c r="B400" i="8"/>
  <c r="B400" i="13"/>
  <c r="A401" i="8"/>
  <c r="A401" i="13"/>
  <c r="E401" i="8"/>
  <c r="E401" i="13"/>
  <c r="D402" i="8"/>
  <c r="D402" i="13"/>
  <c r="C404" i="8"/>
  <c r="C404" i="13"/>
  <c r="B405" i="8"/>
  <c r="B405" i="13"/>
  <c r="A407" i="8"/>
  <c r="A407" i="13"/>
  <c r="E407" i="8"/>
  <c r="E407" i="13"/>
  <c r="D408" i="8"/>
  <c r="D408" i="13"/>
  <c r="C409" i="8"/>
  <c r="C409" i="13"/>
  <c r="B411" i="8"/>
  <c r="B411" i="13"/>
  <c r="A412" i="8"/>
  <c r="A412" i="13"/>
  <c r="E412" i="8"/>
  <c r="E412" i="13"/>
  <c r="D414" i="8"/>
  <c r="D414" i="13"/>
  <c r="C415" i="8"/>
  <c r="C415" i="13"/>
  <c r="B416" i="8"/>
  <c r="B416" i="13"/>
  <c r="A417" i="8"/>
  <c r="A417" i="13"/>
  <c r="E417" i="8"/>
  <c r="E417" i="13"/>
  <c r="D419" i="8"/>
  <c r="D419" i="13"/>
  <c r="C421" i="8"/>
  <c r="C421" i="13"/>
  <c r="B422" i="8"/>
  <c r="B422" i="13"/>
  <c r="A424" i="8"/>
  <c r="A424" i="13"/>
  <c r="E424" i="8"/>
  <c r="E424" i="13"/>
  <c r="D425" i="8"/>
  <c r="D425" i="13"/>
  <c r="C427" i="8"/>
  <c r="C427" i="13"/>
  <c r="B428" i="8"/>
  <c r="B428" i="13"/>
  <c r="A429" i="8"/>
  <c r="A429" i="13"/>
  <c r="E429" i="8"/>
  <c r="E429" i="13"/>
  <c r="D431" i="8"/>
  <c r="D431" i="13"/>
  <c r="C433" i="8"/>
  <c r="C433" i="13"/>
  <c r="B436" i="8"/>
  <c r="B436" i="13"/>
  <c r="A438" i="8"/>
  <c r="A438" i="13"/>
  <c r="E438" i="8"/>
  <c r="E438" i="13"/>
  <c r="C16" i="12"/>
  <c r="C442" i="13"/>
  <c r="B445" i="8"/>
  <c r="B445" i="13"/>
  <c r="A446" i="8"/>
  <c r="A446" i="13"/>
  <c r="E446" i="8"/>
  <c r="E446" i="13"/>
  <c r="D447" i="8"/>
  <c r="D447" i="13"/>
  <c r="C448" i="8"/>
  <c r="C448" i="13"/>
  <c r="B449" i="8"/>
  <c r="B449" i="13"/>
  <c r="A450" i="8"/>
  <c r="A450" i="13"/>
  <c r="E450" i="8"/>
  <c r="E450" i="13"/>
  <c r="D451" i="8"/>
  <c r="D451" i="13"/>
  <c r="C452" i="8"/>
  <c r="C452" i="13"/>
  <c r="B454" i="8"/>
  <c r="B454" i="13"/>
  <c r="B848" i="13" s="1"/>
  <c r="A458" i="8"/>
  <c r="A458" i="13"/>
  <c r="E458" i="8"/>
  <c r="E458" i="13"/>
  <c r="D459" i="8"/>
  <c r="D459" i="13"/>
  <c r="C460" i="8"/>
  <c r="C460" i="13"/>
  <c r="B463" i="8"/>
  <c r="B463" i="13"/>
  <c r="A464" i="8"/>
  <c r="A464" i="13"/>
  <c r="E464" i="8"/>
  <c r="E464" i="13"/>
  <c r="D465" i="8"/>
  <c r="D465" i="13"/>
  <c r="C467" i="8"/>
  <c r="C467" i="13"/>
  <c r="B469" i="8"/>
  <c r="B469" i="13"/>
  <c r="A470" i="8"/>
  <c r="A470" i="13"/>
  <c r="E470" i="8"/>
  <c r="E470" i="13"/>
  <c r="E472" i="13" s="1"/>
  <c r="D471" i="8"/>
  <c r="D471" i="13"/>
  <c r="C480" i="8"/>
  <c r="C480" i="13"/>
  <c r="B481" i="8"/>
  <c r="B481" i="13"/>
  <c r="A482" i="8"/>
  <c r="A482" i="13"/>
  <c r="E482" i="8"/>
  <c r="E482" i="13"/>
  <c r="D483" i="8"/>
  <c r="D483" i="13"/>
  <c r="C484" i="8"/>
  <c r="C484" i="13"/>
  <c r="B487" i="8"/>
  <c r="B487" i="13"/>
  <c r="A488" i="8"/>
  <c r="A488" i="13"/>
  <c r="D489" i="8"/>
  <c r="D489" i="13"/>
  <c r="C490" i="8"/>
  <c r="C490" i="13"/>
  <c r="B491" i="8"/>
  <c r="B491" i="13"/>
  <c r="A494" i="8"/>
  <c r="A494" i="13"/>
  <c r="E494" i="8"/>
  <c r="E494" i="13"/>
  <c r="D495" i="8"/>
  <c r="D495" i="13"/>
  <c r="B500" i="8"/>
  <c r="B500" i="13"/>
  <c r="A501" i="8"/>
  <c r="A501" i="13"/>
  <c r="E501" i="8"/>
  <c r="E501" i="13"/>
  <c r="D505" i="8"/>
  <c r="D505" i="13"/>
  <c r="C506" i="8"/>
  <c r="C506" i="13"/>
  <c r="A509" i="8"/>
  <c r="A509" i="13"/>
  <c r="D510" i="8"/>
  <c r="D510" i="13"/>
  <c r="C511" i="8"/>
  <c r="C511" i="13"/>
  <c r="B513" i="8"/>
  <c r="B513" i="13"/>
  <c r="A514" i="8"/>
  <c r="A514" i="13"/>
  <c r="E514" i="8"/>
  <c r="E514" i="13"/>
  <c r="D515" i="8"/>
  <c r="D515" i="13"/>
  <c r="C517" i="8"/>
  <c r="C517" i="13"/>
  <c r="B518" i="8"/>
  <c r="B518" i="13"/>
  <c r="A525" i="8"/>
  <c r="A525" i="13"/>
  <c r="E525" i="8"/>
  <c r="E525" i="13"/>
  <c r="D526" i="8"/>
  <c r="D526" i="13"/>
  <c r="C527" i="8"/>
  <c r="C527" i="13"/>
  <c r="B530" i="8"/>
  <c r="B530" i="13"/>
  <c r="A531" i="8"/>
  <c r="A531" i="13"/>
  <c r="E531" i="8"/>
  <c r="E531" i="13"/>
  <c r="D532" i="8"/>
  <c r="D532" i="13"/>
  <c r="C537" i="8"/>
  <c r="C537" i="13"/>
  <c r="B538" i="8"/>
  <c r="B538" i="13"/>
  <c r="A540" i="8"/>
  <c r="A540" i="13"/>
  <c r="E540" i="8"/>
  <c r="E540" i="13"/>
  <c r="D541" i="8"/>
  <c r="D541" i="13"/>
  <c r="C542" i="8"/>
  <c r="C542" i="13"/>
  <c r="B543" i="8"/>
  <c r="B543" i="13"/>
  <c r="A545" i="8"/>
  <c r="A545" i="13"/>
  <c r="E545" i="8"/>
  <c r="E545" i="13"/>
  <c r="D546" i="8"/>
  <c r="D546" i="13"/>
  <c r="C550" i="8"/>
  <c r="C550" i="13"/>
  <c r="B551" i="8"/>
  <c r="B551" i="13"/>
  <c r="A552" i="8"/>
  <c r="A552" i="13"/>
  <c r="E552" i="8"/>
  <c r="E552" i="13"/>
  <c r="D554" i="8"/>
  <c r="D554" i="13"/>
  <c r="C555" i="8"/>
  <c r="C555" i="13"/>
  <c r="B556" i="8"/>
  <c r="B556" i="13"/>
  <c r="A557" i="8"/>
  <c r="A557" i="13"/>
  <c r="E557" i="8"/>
  <c r="E557" i="13"/>
  <c r="D558" i="8"/>
  <c r="D558" i="13"/>
  <c r="C559" i="8"/>
  <c r="C559" i="13"/>
  <c r="B561" i="8"/>
  <c r="B561" i="13"/>
  <c r="A562" i="8"/>
  <c r="A562" i="13"/>
  <c r="E562" i="8"/>
  <c r="E562" i="13"/>
  <c r="D563" i="8"/>
  <c r="D563" i="13"/>
  <c r="C564" i="8"/>
  <c r="C564" i="13"/>
  <c r="B575" i="8"/>
  <c r="B575" i="13"/>
  <c r="A576" i="8"/>
  <c r="A576" i="13"/>
  <c r="E576" i="8"/>
  <c r="E576" i="13"/>
  <c r="D579" i="8"/>
  <c r="D579" i="13"/>
  <c r="C580" i="8"/>
  <c r="C580" i="13"/>
  <c r="B583" i="8"/>
  <c r="B583" i="13"/>
  <c r="A584" i="8"/>
  <c r="A584" i="13"/>
  <c r="E584" i="8"/>
  <c r="E584" i="13"/>
  <c r="D589" i="8"/>
  <c r="D589" i="13"/>
  <c r="D591" i="13" s="1"/>
  <c r="C590" i="8"/>
  <c r="C590" i="13"/>
  <c r="B593" i="8"/>
  <c r="B593" i="13"/>
  <c r="A594" i="8"/>
  <c r="A594" i="13"/>
  <c r="E594" i="8"/>
  <c r="E594" i="13"/>
  <c r="C597" i="8"/>
  <c r="C597" i="13"/>
  <c r="B598" i="8"/>
  <c r="B598" i="13"/>
  <c r="A601" i="8"/>
  <c r="A601" i="13"/>
  <c r="E601" i="8"/>
  <c r="E601" i="13"/>
  <c r="D602" i="8"/>
  <c r="D602" i="13"/>
  <c r="C605" i="8"/>
  <c r="C605" i="13"/>
  <c r="B606" i="8"/>
  <c r="B606" i="13"/>
  <c r="D611" i="8"/>
  <c r="D611" i="13"/>
  <c r="C612" i="8"/>
  <c r="C612" i="13"/>
  <c r="B617" i="8"/>
  <c r="B617" i="13"/>
  <c r="A618" i="8"/>
  <c r="A618" i="13"/>
  <c r="D619" i="8"/>
  <c r="D619" i="13"/>
  <c r="C622" i="8"/>
  <c r="C622" i="13"/>
  <c r="B624" i="8"/>
  <c r="B624" i="13"/>
  <c r="A625" i="8"/>
  <c r="A625" i="13"/>
  <c r="E625" i="8"/>
  <c r="E625" i="13"/>
  <c r="D627" i="8"/>
  <c r="D627" i="13"/>
  <c r="C628" i="8"/>
  <c r="C628" i="13"/>
  <c r="B629" i="8"/>
  <c r="B629" i="13"/>
  <c r="A630" i="8"/>
  <c r="A630" i="13"/>
  <c r="E630" i="8"/>
  <c r="E630" i="13"/>
  <c r="D631" i="8"/>
  <c r="D631" i="13"/>
  <c r="C636" i="8"/>
  <c r="C636" i="13"/>
  <c r="B637" i="8"/>
  <c r="B637" i="13"/>
  <c r="A638" i="8"/>
  <c r="A638" i="13"/>
  <c r="E638" i="8"/>
  <c r="E638" i="13"/>
  <c r="D639" i="8"/>
  <c r="D639" i="13"/>
  <c r="C640" i="8"/>
  <c r="C640" i="13"/>
  <c r="B641" i="8"/>
  <c r="B641" i="13"/>
  <c r="A642" i="8"/>
  <c r="A642" i="13"/>
  <c r="E642" i="8"/>
  <c r="E642" i="13"/>
  <c r="D643" i="8"/>
  <c r="D643" i="13"/>
  <c r="C644" i="8"/>
  <c r="C644" i="13"/>
  <c r="B645" i="8"/>
  <c r="B645" i="13"/>
  <c r="A646" i="8"/>
  <c r="A646" i="13"/>
  <c r="E646" i="8"/>
  <c r="E646" i="13"/>
  <c r="D648" i="8"/>
  <c r="D648" i="13"/>
  <c r="D650" i="13" s="1"/>
  <c r="C649" i="8"/>
  <c r="C649" i="13"/>
  <c r="B651" i="8"/>
  <c r="B651" i="13"/>
  <c r="A654" i="8"/>
  <c r="A654" i="13"/>
  <c r="E654" i="8"/>
  <c r="E654" i="13"/>
  <c r="D656" i="8"/>
  <c r="D656" i="13"/>
  <c r="C657" i="8"/>
  <c r="C657" i="13"/>
  <c r="B660" i="8"/>
  <c r="B660" i="13"/>
  <c r="A661" i="8"/>
  <c r="A661" i="13"/>
  <c r="E661" i="8"/>
  <c r="E661" i="13"/>
  <c r="D663" i="8"/>
  <c r="D663" i="13"/>
  <c r="C664" i="8"/>
  <c r="C664" i="13"/>
  <c r="B665" i="8"/>
  <c r="B665" i="13"/>
  <c r="A667" i="8"/>
  <c r="A667" i="13"/>
  <c r="E667" i="8"/>
  <c r="E667" i="13"/>
  <c r="D668" i="8"/>
  <c r="D668" i="13"/>
  <c r="C669" i="8"/>
  <c r="C669" i="13"/>
  <c r="B670" i="8"/>
  <c r="B670" i="13"/>
  <c r="A671" i="8"/>
  <c r="A671" i="13"/>
  <c r="E671" i="8"/>
  <c r="E671" i="13"/>
  <c r="D672" i="8"/>
  <c r="D672" i="13"/>
  <c r="C673" i="8"/>
  <c r="C673" i="13"/>
  <c r="B676" i="8"/>
  <c r="B676" i="13"/>
  <c r="A677" i="8"/>
  <c r="A677" i="13"/>
  <c r="D678" i="8"/>
  <c r="D678" i="13"/>
  <c r="C679" i="8"/>
  <c r="C679" i="13"/>
  <c r="B680" i="8"/>
  <c r="B680" i="13"/>
  <c r="A682" i="8"/>
  <c r="A682" i="13"/>
  <c r="E682" i="8"/>
  <c r="E682" i="13"/>
  <c r="D683" i="8"/>
  <c r="D683" i="13"/>
  <c r="C684" i="8"/>
  <c r="C684" i="13"/>
  <c r="B689" i="8"/>
  <c r="B689" i="13"/>
  <c r="A690" i="8"/>
  <c r="A690" i="13"/>
  <c r="E690" i="8"/>
  <c r="E690" i="13"/>
  <c r="E693" i="13" s="1"/>
  <c r="D691" i="8"/>
  <c r="D691" i="13"/>
  <c r="C692" i="8"/>
  <c r="C692" i="13"/>
  <c r="B695" i="8"/>
  <c r="B695" i="13"/>
  <c r="A696" i="8"/>
  <c r="A696" i="13"/>
  <c r="E696" i="8"/>
  <c r="E696" i="13"/>
  <c r="D699" i="8"/>
  <c r="D699" i="13"/>
  <c r="C700" i="8"/>
  <c r="C700" i="13"/>
  <c r="B707" i="8"/>
  <c r="B707" i="13"/>
  <c r="A708" i="8"/>
  <c r="A708" i="13"/>
  <c r="E708" i="8"/>
  <c r="E708" i="13"/>
  <c r="D710" i="8"/>
  <c r="D710" i="13"/>
  <c r="C714" i="8"/>
  <c r="C714" i="13"/>
  <c r="B715" i="8"/>
  <c r="B715" i="13"/>
  <c r="A716" i="8"/>
  <c r="A716" i="13"/>
  <c r="E716" i="8"/>
  <c r="E716" i="13"/>
  <c r="D717" i="8"/>
  <c r="D717" i="13"/>
  <c r="C720" i="8"/>
  <c r="C720" i="13"/>
  <c r="B722" i="8"/>
  <c r="B722" i="13"/>
  <c r="A723" i="8"/>
  <c r="A723" i="13"/>
  <c r="E723" i="8"/>
  <c r="E723" i="13"/>
  <c r="D729" i="8"/>
  <c r="D729" i="13"/>
  <c r="C730" i="8"/>
  <c r="C730" i="13"/>
  <c r="B731" i="8"/>
  <c r="B731" i="13"/>
  <c r="A733" i="8"/>
  <c r="A733" i="13"/>
  <c r="E733" i="8"/>
  <c r="E733" i="13"/>
  <c r="D734" i="8"/>
  <c r="D734" i="13"/>
  <c r="C735" i="8"/>
  <c r="C735" i="13"/>
  <c r="B737" i="8"/>
  <c r="B737" i="13"/>
  <c r="A738" i="8"/>
  <c r="A738" i="13"/>
  <c r="E738" i="8"/>
  <c r="E738" i="13"/>
  <c r="D739" i="8"/>
  <c r="D739" i="13"/>
  <c r="C741" i="8"/>
  <c r="C741" i="13"/>
  <c r="B742" i="8"/>
  <c r="B742" i="13"/>
  <c r="A745" i="8"/>
  <c r="A745" i="13"/>
  <c r="E745" i="8"/>
  <c r="E745" i="13"/>
  <c r="D747" i="8"/>
  <c r="D747" i="13"/>
  <c r="C748" i="8"/>
  <c r="C748" i="13"/>
  <c r="B749" i="8"/>
  <c r="B749" i="13"/>
  <c r="A750" i="8"/>
  <c r="A750" i="13"/>
  <c r="E750" i="8"/>
  <c r="E750" i="13"/>
  <c r="D751" i="8"/>
  <c r="D751" i="13"/>
  <c r="C752" i="8"/>
  <c r="C752" i="13"/>
  <c r="B755" i="8"/>
  <c r="B755" i="13"/>
  <c r="A756" i="8"/>
  <c r="A756" i="13"/>
  <c r="D757" i="8"/>
  <c r="D757" i="13"/>
  <c r="C758" i="8"/>
  <c r="C758" i="13"/>
  <c r="B759" i="8"/>
  <c r="B759" i="13"/>
  <c r="A763" i="8"/>
  <c r="A763" i="13"/>
  <c r="E763" i="8"/>
  <c r="E763" i="13"/>
  <c r="D764" i="8"/>
  <c r="D764" i="13"/>
  <c r="C765" i="8"/>
  <c r="C765" i="13"/>
  <c r="B767" i="8"/>
  <c r="B767" i="13"/>
  <c r="A771" i="8"/>
  <c r="A771" i="13"/>
  <c r="E771" i="8"/>
  <c r="E771" i="13"/>
  <c r="D772" i="8"/>
  <c r="D772" i="13"/>
  <c r="C773" i="8"/>
  <c r="C773" i="13"/>
  <c r="B774" i="8"/>
  <c r="B774" i="13"/>
  <c r="A775" i="8"/>
  <c r="A775" i="13"/>
  <c r="E775" i="8"/>
  <c r="E775" i="13"/>
  <c r="D776" i="8"/>
  <c r="D776" i="13"/>
  <c r="C777" i="8"/>
  <c r="C777" i="13"/>
  <c r="B778" i="8"/>
  <c r="B778" i="13"/>
  <c r="A779" i="8"/>
  <c r="A779" i="13"/>
  <c r="E779" i="8"/>
  <c r="E779" i="13"/>
  <c r="D780" i="8"/>
  <c r="D780" i="13"/>
  <c r="C781" i="8"/>
  <c r="C781" i="13"/>
  <c r="B783" i="8"/>
  <c r="B783" i="13"/>
  <c r="A784" i="8"/>
  <c r="A784" i="13"/>
  <c r="E784" i="8"/>
  <c r="E784" i="13"/>
  <c r="D786" i="8"/>
  <c r="D786" i="13"/>
  <c r="C789" i="8"/>
  <c r="C789" i="13"/>
  <c r="B791" i="8"/>
  <c r="B791" i="13"/>
  <c r="A792" i="8"/>
  <c r="A792" i="13"/>
  <c r="E792" i="8"/>
  <c r="E792" i="13"/>
  <c r="D795" i="8"/>
  <c r="D795" i="13"/>
  <c r="C796" i="8"/>
  <c r="C796" i="13"/>
  <c r="B798" i="8"/>
  <c r="B798" i="13"/>
  <c r="A799" i="8"/>
  <c r="A799" i="13"/>
  <c r="E799" i="8"/>
  <c r="E799" i="13"/>
  <c r="D800" i="8"/>
  <c r="D800" i="13"/>
  <c r="C802" i="8"/>
  <c r="C802" i="13"/>
  <c r="B803" i="8"/>
  <c r="B803" i="13"/>
  <c r="A804" i="8"/>
  <c r="A804" i="13"/>
  <c r="E804" i="8"/>
  <c r="E804" i="13"/>
  <c r="D805" i="8"/>
  <c r="D805" i="13"/>
  <c r="C806" i="8"/>
  <c r="C806" i="13"/>
  <c r="B807" i="8"/>
  <c r="B807" i="13"/>
  <c r="A808" i="8"/>
  <c r="A808" i="13"/>
  <c r="E808" i="8"/>
  <c r="E808" i="13"/>
  <c r="D811" i="8"/>
  <c r="D811" i="13"/>
  <c r="C812" i="8"/>
  <c r="C812" i="13"/>
  <c r="B813" i="8"/>
  <c r="B813" i="13"/>
  <c r="A814" i="8"/>
  <c r="A814" i="13"/>
  <c r="E814" i="8"/>
  <c r="E814" i="13"/>
  <c r="D815" i="8"/>
  <c r="D815" i="13"/>
  <c r="C817" i="8"/>
  <c r="C817" i="13"/>
  <c r="B818" i="8"/>
  <c r="B818" i="13"/>
  <c r="A819" i="8"/>
  <c r="A819" i="13"/>
  <c r="E819" i="8"/>
  <c r="E819" i="13"/>
  <c r="D824" i="8"/>
  <c r="D824" i="13"/>
  <c r="C825" i="8"/>
  <c r="C825" i="13"/>
  <c r="B826" i="8"/>
  <c r="B826" i="13"/>
  <c r="A827" i="8"/>
  <c r="A827" i="13"/>
  <c r="E827" i="8"/>
  <c r="E827" i="13"/>
  <c r="D830" i="8"/>
  <c r="D830" i="13"/>
  <c r="C831" i="8"/>
  <c r="C831" i="13"/>
  <c r="B834" i="8"/>
  <c r="B834" i="13"/>
  <c r="A835" i="8"/>
  <c r="A835" i="13"/>
  <c r="E835" i="8"/>
  <c r="E835" i="13"/>
  <c r="E213" i="2"/>
  <c r="E832" i="2"/>
  <c r="E388" i="2"/>
  <c r="E10" i="11" s="1"/>
  <c r="E603" i="2"/>
  <c r="E19" i="2"/>
  <c r="E496" i="2"/>
  <c r="E701" i="2"/>
  <c r="A503" i="8"/>
  <c r="E528" i="2"/>
  <c r="B499" i="8"/>
  <c r="B503" i="2"/>
  <c r="C499" i="8"/>
  <c r="C503" i="8" s="1"/>
  <c r="C503" i="2"/>
  <c r="D499" i="8"/>
  <c r="D503" i="8" s="1"/>
  <c r="D503" i="2"/>
  <c r="E499" i="8"/>
  <c r="E503" i="2"/>
  <c r="E504" i="2" s="1"/>
  <c r="E344" i="8"/>
  <c r="E348" i="2"/>
  <c r="D344" i="8"/>
  <c r="D348" i="2"/>
  <c r="C344" i="8"/>
  <c r="C348" i="2"/>
  <c r="B344" i="8"/>
  <c r="B348" i="2"/>
  <c r="A344" i="8"/>
  <c r="A348" i="8" s="1"/>
  <c r="A348" i="2"/>
  <c r="E423" i="2"/>
  <c r="E285" i="2"/>
  <c r="E320" i="2"/>
  <c r="E461" i="2"/>
  <c r="E650" i="2"/>
  <c r="E652" i="2" s="1"/>
  <c r="E766" i="2"/>
  <c r="E32" i="2"/>
  <c r="E613" i="2"/>
  <c r="E614" i="2" s="1"/>
  <c r="E188" i="2"/>
  <c r="E376" i="2"/>
  <c r="E591" i="2"/>
  <c r="E658" i="2"/>
  <c r="E797" i="2"/>
  <c r="C442" i="8"/>
  <c r="C15" i="11"/>
  <c r="E27" i="2"/>
  <c r="E257" i="2"/>
  <c r="E328" i="2"/>
  <c r="E330" i="2" s="1"/>
  <c r="E544" i="2"/>
  <c r="E547" i="2" s="1"/>
  <c r="E607" i="2"/>
  <c r="E709" i="2"/>
  <c r="E711" i="2" s="1"/>
  <c r="E809" i="2"/>
  <c r="E108" i="2"/>
  <c r="E335" i="2"/>
  <c r="E397" i="2"/>
  <c r="E466" i="2"/>
  <c r="E519" i="2"/>
  <c r="E560" i="2"/>
  <c r="E565" i="2" s="1"/>
  <c r="E595" i="2"/>
  <c r="E662" i="2"/>
  <c r="E724" i="2"/>
  <c r="E725" i="2" s="1"/>
  <c r="E785" i="2"/>
  <c r="E787" i="2" s="1"/>
  <c r="D442" i="8"/>
  <c r="D15" i="11"/>
  <c r="B442" i="8"/>
  <c r="B15" i="11"/>
  <c r="E78" i="2"/>
  <c r="E12" i="2"/>
  <c r="E45" i="2"/>
  <c r="E315" i="2"/>
  <c r="E341" i="2"/>
  <c r="E413" i="2"/>
  <c r="E418" i="2" s="1"/>
  <c r="E485" i="2"/>
  <c r="E577" i="2"/>
  <c r="E599" i="2"/>
  <c r="E626" i="2"/>
  <c r="E632" i="2" s="1"/>
  <c r="E697" i="2"/>
  <c r="E732" i="2"/>
  <c r="E743" i="2" s="1"/>
  <c r="E793" i="2"/>
  <c r="E836" i="2"/>
  <c r="A442" i="8"/>
  <c r="A15" i="11"/>
  <c r="E442" i="8"/>
  <c r="E15" i="11"/>
  <c r="E65" i="2"/>
  <c r="E61" i="8"/>
  <c r="E85" i="2"/>
  <c r="E81" i="8"/>
  <c r="E163" i="2"/>
  <c r="E155" i="8"/>
  <c r="E209" i="2"/>
  <c r="E201" i="8"/>
  <c r="E225" i="2"/>
  <c r="E217" i="8"/>
  <c r="E239" i="2"/>
  <c r="E227" i="8"/>
  <c r="E281" i="2"/>
  <c r="E261" i="8"/>
  <c r="E828" i="2"/>
  <c r="E824" i="8"/>
  <c r="E56" i="2"/>
  <c r="E58" i="2" s="1"/>
  <c r="E54" i="8"/>
  <c r="E172" i="2"/>
  <c r="E168" i="8"/>
  <c r="E246" i="2"/>
  <c r="E242" i="8"/>
  <c r="E307" i="2"/>
  <c r="E303" i="8"/>
  <c r="E430" i="2"/>
  <c r="E427" i="8"/>
  <c r="E581" i="2"/>
  <c r="E580" i="8"/>
  <c r="E718" i="2"/>
  <c r="E714" i="8"/>
  <c r="E773" i="8"/>
  <c r="E816" i="2"/>
  <c r="E812" i="8"/>
  <c r="E37" i="2"/>
  <c r="E35" i="8"/>
  <c r="E151" i="2"/>
  <c r="E115" i="8"/>
  <c r="E183" i="2"/>
  <c r="E175" i="8"/>
  <c r="E298" i="2"/>
  <c r="E290" i="8"/>
  <c r="E357" i="2"/>
  <c r="E353" i="8"/>
  <c r="E368" i="2"/>
  <c r="E364" i="8"/>
  <c r="E453" i="2"/>
  <c r="E455" i="2" s="1"/>
  <c r="E445" i="8"/>
  <c r="E472" i="2"/>
  <c r="E469" i="8"/>
  <c r="E674" i="2"/>
  <c r="E670" i="8"/>
  <c r="E693" i="2"/>
  <c r="E689" i="8"/>
  <c r="E753" i="2"/>
  <c r="E749" i="8"/>
  <c r="E343" i="8"/>
  <c r="E492" i="2"/>
  <c r="E488" i="8"/>
  <c r="E512" i="2"/>
  <c r="E509" i="8"/>
  <c r="E620" i="2"/>
  <c r="E618" i="8"/>
  <c r="E681" i="2"/>
  <c r="E677" i="8"/>
  <c r="E760" i="2"/>
  <c r="E756" i="8"/>
  <c r="E403" i="2"/>
  <c r="F835" i="2"/>
  <c r="F834" i="2"/>
  <c r="F831" i="2"/>
  <c r="F830" i="2"/>
  <c r="F827" i="2"/>
  <c r="F826" i="2"/>
  <c r="F825" i="2"/>
  <c r="F824" i="2"/>
  <c r="F819" i="2"/>
  <c r="F818" i="2"/>
  <c r="F817" i="2"/>
  <c r="F815" i="2"/>
  <c r="F814" i="2"/>
  <c r="F813" i="2"/>
  <c r="F812" i="2"/>
  <c r="F811" i="2"/>
  <c r="F808" i="2"/>
  <c r="F807" i="2"/>
  <c r="F806" i="2"/>
  <c r="F805" i="2"/>
  <c r="F804" i="2"/>
  <c r="F803" i="2"/>
  <c r="F802" i="2"/>
  <c r="F800" i="2"/>
  <c r="F799" i="2"/>
  <c r="F798" i="2"/>
  <c r="F796" i="2"/>
  <c r="F795" i="2"/>
  <c r="F792" i="2"/>
  <c r="F791" i="2"/>
  <c r="F789" i="2"/>
  <c r="F786" i="2"/>
  <c r="F784" i="2"/>
  <c r="F783" i="2"/>
  <c r="F781" i="2"/>
  <c r="F780" i="2"/>
  <c r="F779" i="2"/>
  <c r="F778" i="2"/>
  <c r="F777" i="2"/>
  <c r="F776" i="2"/>
  <c r="F775" i="2"/>
  <c r="F774" i="2"/>
  <c r="F773" i="2"/>
  <c r="F772" i="2"/>
  <c r="F771" i="2"/>
  <c r="F767" i="2"/>
  <c r="F765" i="2"/>
  <c r="F764" i="2"/>
  <c r="F763" i="2"/>
  <c r="F759" i="2"/>
  <c r="F758" i="2"/>
  <c r="F757" i="2"/>
  <c r="F756" i="2"/>
  <c r="F755" i="2"/>
  <c r="F752" i="2"/>
  <c r="F751" i="2"/>
  <c r="F750" i="2"/>
  <c r="F749" i="2"/>
  <c r="F748" i="2"/>
  <c r="F747" i="2"/>
  <c r="F745" i="2"/>
  <c r="F742" i="2"/>
  <c r="F741" i="2"/>
  <c r="F739" i="2"/>
  <c r="F738" i="2"/>
  <c r="F737" i="2"/>
  <c r="F735" i="2"/>
  <c r="F734" i="2"/>
  <c r="F733" i="2"/>
  <c r="F731" i="2"/>
  <c r="F730" i="2"/>
  <c r="F729" i="2"/>
  <c r="F723" i="2"/>
  <c r="F722" i="2"/>
  <c r="F720" i="2"/>
  <c r="F717" i="2"/>
  <c r="F716" i="2"/>
  <c r="F715" i="2"/>
  <c r="F714" i="2"/>
  <c r="F710" i="2"/>
  <c r="F708" i="2"/>
  <c r="F707" i="2"/>
  <c r="F700" i="2"/>
  <c r="F699" i="2"/>
  <c r="F696" i="2"/>
  <c r="F695" i="2"/>
  <c r="F692" i="2"/>
  <c r="F691" i="2"/>
  <c r="F690" i="2"/>
  <c r="F689" i="2"/>
  <c r="F684" i="2"/>
  <c r="F683" i="2"/>
  <c r="F682" i="2"/>
  <c r="F680" i="2"/>
  <c r="F679" i="2"/>
  <c r="F678" i="2"/>
  <c r="F677" i="2"/>
  <c r="F676" i="2"/>
  <c r="F673" i="2"/>
  <c r="F672" i="2"/>
  <c r="F671" i="2"/>
  <c r="F670" i="2"/>
  <c r="F669" i="2"/>
  <c r="F668" i="2"/>
  <c r="F667" i="2"/>
  <c r="F665" i="2"/>
  <c r="F664" i="2"/>
  <c r="F663" i="2"/>
  <c r="F661" i="2"/>
  <c r="F660" i="2"/>
  <c r="F657" i="2"/>
  <c r="F656" i="2"/>
  <c r="F654" i="2"/>
  <c r="F651" i="2"/>
  <c r="F649" i="2"/>
  <c r="F648" i="2"/>
  <c r="F646" i="2"/>
  <c r="F645" i="2"/>
  <c r="F644" i="2"/>
  <c r="F643" i="2"/>
  <c r="F642" i="2"/>
  <c r="F641" i="2"/>
  <c r="F640" i="2"/>
  <c r="F639" i="2"/>
  <c r="F638" i="2"/>
  <c r="F637" i="2"/>
  <c r="F636" i="2"/>
  <c r="F631" i="2"/>
  <c r="F630" i="2"/>
  <c r="F629" i="2"/>
  <c r="F628" i="2"/>
  <c r="F627" i="2"/>
  <c r="F625" i="2"/>
  <c r="F624" i="2"/>
  <c r="F622" i="2"/>
  <c r="F619" i="2"/>
  <c r="F618" i="2"/>
  <c r="F617" i="2"/>
  <c r="F612" i="2"/>
  <c r="F611" i="2"/>
  <c r="F610" i="2"/>
  <c r="F606" i="2"/>
  <c r="F605" i="2"/>
  <c r="F602" i="2"/>
  <c r="F601" i="2"/>
  <c r="F598" i="2"/>
  <c r="F597" i="2"/>
  <c r="F596" i="2"/>
  <c r="F594" i="2"/>
  <c r="F593" i="2"/>
  <c r="F590" i="2"/>
  <c r="F589" i="2"/>
  <c r="F584" i="2"/>
  <c r="F583" i="2"/>
  <c r="F580" i="2"/>
  <c r="F579" i="2"/>
  <c r="F576" i="2"/>
  <c r="F575" i="2"/>
  <c r="F564" i="2"/>
  <c r="F563" i="2"/>
  <c r="F562" i="2"/>
  <c r="F561" i="2"/>
  <c r="F559" i="2"/>
  <c r="F558" i="2"/>
  <c r="F557" i="2"/>
  <c r="F556" i="2"/>
  <c r="F555" i="2"/>
  <c r="F554" i="2"/>
  <c r="F552" i="2"/>
  <c r="F551" i="2"/>
  <c r="F550" i="2"/>
  <c r="F546" i="2"/>
  <c r="F545" i="2"/>
  <c r="F543" i="2"/>
  <c r="F542" i="2"/>
  <c r="F541" i="2"/>
  <c r="F540" i="2"/>
  <c r="F538" i="2"/>
  <c r="F537" i="2"/>
  <c r="F532" i="2"/>
  <c r="F531" i="2"/>
  <c r="F530" i="2"/>
  <c r="F527" i="2"/>
  <c r="F526" i="2"/>
  <c r="F525" i="2"/>
  <c r="F518" i="2"/>
  <c r="F517" i="2"/>
  <c r="F515" i="2"/>
  <c r="F514" i="2"/>
  <c r="F513" i="2"/>
  <c r="F511" i="2"/>
  <c r="F510" i="2"/>
  <c r="F509" i="2"/>
  <c r="F507" i="2"/>
  <c r="F506" i="2"/>
  <c r="F505" i="2"/>
  <c r="F501" i="2"/>
  <c r="F500" i="2"/>
  <c r="F499" i="2"/>
  <c r="F499" i="13" s="1"/>
  <c r="F495" i="2"/>
  <c r="F494" i="2"/>
  <c r="F491" i="2"/>
  <c r="F490" i="2"/>
  <c r="F489" i="2"/>
  <c r="F488" i="2"/>
  <c r="F487" i="2"/>
  <c r="F484" i="2"/>
  <c r="F483" i="2"/>
  <c r="F482" i="2"/>
  <c r="F481" i="2"/>
  <c r="F480" i="2"/>
  <c r="F471" i="2"/>
  <c r="F470" i="2"/>
  <c r="F469" i="2"/>
  <c r="F467" i="2"/>
  <c r="F465" i="2"/>
  <c r="F464" i="2"/>
  <c r="F463" i="2"/>
  <c r="F460" i="2"/>
  <c r="F459" i="2"/>
  <c r="F458" i="2"/>
  <c r="F454" i="2"/>
  <c r="F452" i="2"/>
  <c r="F451" i="2"/>
  <c r="F450" i="2"/>
  <c r="F449" i="2"/>
  <c r="F448" i="2"/>
  <c r="F447" i="2"/>
  <c r="F446" i="2"/>
  <c r="F445" i="2"/>
  <c r="F442" i="2"/>
  <c r="F441" i="2"/>
  <c r="F438" i="2"/>
  <c r="F436" i="2"/>
  <c r="F433" i="2"/>
  <c r="F431" i="2"/>
  <c r="F429" i="2"/>
  <c r="F428" i="2"/>
  <c r="F427" i="2"/>
  <c r="F425" i="2"/>
  <c r="F424" i="2"/>
  <c r="F422" i="2"/>
  <c r="F421" i="2"/>
  <c r="F419" i="2"/>
  <c r="F417" i="2"/>
  <c r="F416" i="2"/>
  <c r="F415" i="2"/>
  <c r="F414" i="2"/>
  <c r="F412" i="2"/>
  <c r="F411" i="2"/>
  <c r="F409" i="2"/>
  <c r="F408" i="2"/>
  <c r="F407" i="2"/>
  <c r="F405" i="2"/>
  <c r="F404" i="2"/>
  <c r="F402" i="2"/>
  <c r="F401" i="2"/>
  <c r="F400" i="2"/>
  <c r="F399" i="2"/>
  <c r="F398" i="2"/>
  <c r="F396" i="2"/>
  <c r="F395" i="2"/>
  <c r="F394" i="2"/>
  <c r="F387" i="2"/>
  <c r="F386" i="2"/>
  <c r="F381" i="2"/>
  <c r="F379" i="2"/>
  <c r="F377" i="2"/>
  <c r="F375" i="2"/>
  <c r="F374" i="2"/>
  <c r="F373" i="2"/>
  <c r="F372" i="2"/>
  <c r="F371" i="2"/>
  <c r="F370" i="2"/>
  <c r="F367" i="2"/>
  <c r="F366" i="2"/>
  <c r="F365" i="2"/>
  <c r="F364" i="2"/>
  <c r="F363" i="2"/>
  <c r="F361" i="2"/>
  <c r="F360" i="2"/>
  <c r="F359" i="2"/>
  <c r="F356" i="2"/>
  <c r="F355" i="2"/>
  <c r="F354" i="2"/>
  <c r="F353" i="2"/>
  <c r="F352" i="2"/>
  <c r="F351" i="2"/>
  <c r="F350" i="2"/>
  <c r="F346" i="2"/>
  <c r="F345" i="2"/>
  <c r="F344" i="2"/>
  <c r="F344" i="13" s="1"/>
  <c r="F343" i="2"/>
  <c r="F340" i="2"/>
  <c r="F339" i="2"/>
  <c r="F338" i="2"/>
  <c r="F334" i="2"/>
  <c r="F333" i="2"/>
  <c r="F329" i="2"/>
  <c r="F327" i="2"/>
  <c r="F326" i="2"/>
  <c r="F325" i="2"/>
  <c r="F324" i="2"/>
  <c r="F323" i="2"/>
  <c r="F319" i="2"/>
  <c r="F318" i="2"/>
  <c r="F317" i="2"/>
  <c r="F314" i="2"/>
  <c r="F313" i="2"/>
  <c r="F312" i="2"/>
  <c r="F311" i="2"/>
  <c r="F306" i="2"/>
  <c r="F305" i="2"/>
  <c r="F304" i="2"/>
  <c r="F303" i="2"/>
  <c r="F302" i="2"/>
  <c r="F301" i="2"/>
  <c r="F300" i="2"/>
  <c r="F297" i="2"/>
  <c r="F296" i="2"/>
  <c r="F295" i="2"/>
  <c r="F294" i="2"/>
  <c r="F293" i="2"/>
  <c r="F292" i="2"/>
  <c r="F291" i="2"/>
  <c r="F290" i="2"/>
  <c r="F284" i="2"/>
  <c r="F283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6" i="2"/>
  <c r="F255" i="2"/>
  <c r="F254" i="2"/>
  <c r="F253" i="2"/>
  <c r="F252" i="2"/>
  <c r="F251" i="2"/>
  <c r="F250" i="2"/>
  <c r="F249" i="2"/>
  <c r="F248" i="2"/>
  <c r="F245" i="2"/>
  <c r="F244" i="2"/>
  <c r="F243" i="2"/>
  <c r="F242" i="2"/>
  <c r="F241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4" i="2"/>
  <c r="F223" i="2"/>
  <c r="F222" i="2"/>
  <c r="F221" i="2"/>
  <c r="F220" i="2"/>
  <c r="F219" i="2"/>
  <c r="F218" i="2"/>
  <c r="F217" i="2"/>
  <c r="F216" i="2"/>
  <c r="F214" i="2"/>
  <c r="F212" i="2"/>
  <c r="F211" i="2"/>
  <c r="F208" i="2"/>
  <c r="F207" i="2"/>
  <c r="F206" i="2"/>
  <c r="F205" i="2"/>
  <c r="F204" i="2"/>
  <c r="F203" i="2"/>
  <c r="F202" i="2"/>
  <c r="F201" i="2"/>
  <c r="F200" i="2"/>
  <c r="F190" i="2"/>
  <c r="F187" i="2"/>
  <c r="F186" i="2"/>
  <c r="F185" i="2"/>
  <c r="F184" i="2"/>
  <c r="F182" i="2"/>
  <c r="F181" i="2"/>
  <c r="F180" i="2"/>
  <c r="F179" i="2"/>
  <c r="F178" i="2"/>
  <c r="F177" i="2"/>
  <c r="F176" i="2"/>
  <c r="F175" i="2"/>
  <c r="F174" i="2"/>
  <c r="F171" i="2"/>
  <c r="F170" i="2"/>
  <c r="F169" i="2"/>
  <c r="F168" i="2"/>
  <c r="F167" i="2"/>
  <c r="F162" i="2"/>
  <c r="F161" i="2"/>
  <c r="F160" i="2"/>
  <c r="F159" i="2"/>
  <c r="F158" i="2"/>
  <c r="F157" i="2"/>
  <c r="F156" i="2"/>
  <c r="F155" i="2"/>
  <c r="F154" i="2"/>
  <c r="F153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89" i="2"/>
  <c r="F88" i="2"/>
  <c r="F84" i="2"/>
  <c r="F83" i="2"/>
  <c r="F82" i="2"/>
  <c r="F81" i="2"/>
  <c r="F80" i="2"/>
  <c r="F77" i="2"/>
  <c r="F76" i="2"/>
  <c r="F75" i="2"/>
  <c r="F73" i="2"/>
  <c r="F72" i="2"/>
  <c r="F69" i="2"/>
  <c r="F67" i="2"/>
  <c r="F64" i="2"/>
  <c r="F63" i="2"/>
  <c r="F62" i="2"/>
  <c r="F61" i="2"/>
  <c r="F57" i="2"/>
  <c r="F55" i="2"/>
  <c r="F54" i="2"/>
  <c r="F49" i="2"/>
  <c r="F48" i="2"/>
  <c r="F44" i="2"/>
  <c r="F43" i="2"/>
  <c r="F39" i="2"/>
  <c r="F36" i="2"/>
  <c r="F35" i="2"/>
  <c r="F31" i="2"/>
  <c r="F30" i="2"/>
  <c r="F26" i="2"/>
  <c r="F25" i="2"/>
  <c r="F23" i="2"/>
  <c r="F18" i="2"/>
  <c r="F17" i="2"/>
  <c r="F16" i="2"/>
  <c r="F15" i="2"/>
  <c r="F11" i="2"/>
  <c r="F10" i="2"/>
  <c r="F9" i="2"/>
  <c r="M835" i="6"/>
  <c r="Q835" i="13" s="1"/>
  <c r="R835" i="13" s="1"/>
  <c r="M834" i="6"/>
  <c r="Q834" i="13" s="1"/>
  <c r="R834" i="13" s="1"/>
  <c r="M833" i="6"/>
  <c r="M831" i="6"/>
  <c r="Q831" i="13" s="1"/>
  <c r="R831" i="13" s="1"/>
  <c r="M830" i="6"/>
  <c r="Q830" i="13" s="1"/>
  <c r="R830" i="13" s="1"/>
  <c r="M829" i="6"/>
  <c r="M827" i="6"/>
  <c r="Q827" i="13" s="1"/>
  <c r="R827" i="13" s="1"/>
  <c r="M826" i="6"/>
  <c r="Q826" i="13" s="1"/>
  <c r="R826" i="13" s="1"/>
  <c r="M825" i="6"/>
  <c r="Q825" i="13" s="1"/>
  <c r="R825" i="13" s="1"/>
  <c r="M824" i="6"/>
  <c r="Q824" i="13" s="1"/>
  <c r="R824" i="13" s="1"/>
  <c r="M823" i="6"/>
  <c r="M822" i="6"/>
  <c r="M819" i="6"/>
  <c r="Q819" i="13" s="1"/>
  <c r="R819" i="13" s="1"/>
  <c r="M818" i="6"/>
  <c r="Q818" i="13" s="1"/>
  <c r="R818" i="13" s="1"/>
  <c r="M817" i="6"/>
  <c r="Q817" i="13" s="1"/>
  <c r="R817" i="13" s="1"/>
  <c r="M815" i="6"/>
  <c r="M814" i="6"/>
  <c r="Q814" i="13" s="1"/>
  <c r="R814" i="13" s="1"/>
  <c r="M813" i="6"/>
  <c r="Q813" i="13" s="1"/>
  <c r="R813" i="13" s="1"/>
  <c r="M812" i="6"/>
  <c r="Q812" i="13" s="1"/>
  <c r="R812" i="13" s="1"/>
  <c r="M811" i="6"/>
  <c r="Q811" i="13" s="1"/>
  <c r="R811" i="13" s="1"/>
  <c r="M810" i="6"/>
  <c r="M808" i="6"/>
  <c r="Q808" i="13" s="1"/>
  <c r="R808" i="13" s="1"/>
  <c r="M807" i="6"/>
  <c r="M806" i="6"/>
  <c r="Q806" i="13" s="1"/>
  <c r="R806" i="13" s="1"/>
  <c r="M805" i="6"/>
  <c r="Q805" i="13" s="1"/>
  <c r="R805" i="13" s="1"/>
  <c r="M804" i="6"/>
  <c r="Q804" i="13" s="1"/>
  <c r="R804" i="13" s="1"/>
  <c r="M803" i="6"/>
  <c r="Q803" i="13" s="1"/>
  <c r="R803" i="13" s="1"/>
  <c r="M802" i="6"/>
  <c r="Q802" i="13" s="1"/>
  <c r="R802" i="13" s="1"/>
  <c r="M801" i="6"/>
  <c r="M800" i="6"/>
  <c r="Q800" i="13" s="1"/>
  <c r="R800" i="13" s="1"/>
  <c r="M799" i="6"/>
  <c r="Q799" i="13" s="1"/>
  <c r="R799" i="13" s="1"/>
  <c r="M798" i="6"/>
  <c r="Q798" i="13" s="1"/>
  <c r="R798" i="13" s="1"/>
  <c r="M796" i="6"/>
  <c r="Q796" i="13" s="1"/>
  <c r="R796" i="13" s="1"/>
  <c r="M795" i="6"/>
  <c r="M794" i="6"/>
  <c r="Q794" i="13" s="1"/>
  <c r="M792" i="6"/>
  <c r="Q792" i="13" s="1"/>
  <c r="R792" i="13" s="1"/>
  <c r="M791" i="6"/>
  <c r="Q791" i="13" s="1"/>
  <c r="R791" i="13" s="1"/>
  <c r="M790" i="6"/>
  <c r="Q790" i="13" s="1"/>
  <c r="M789" i="6"/>
  <c r="Q789" i="13" s="1"/>
  <c r="R789" i="13" s="1"/>
  <c r="M788" i="6"/>
  <c r="Q788" i="13" s="1"/>
  <c r="M786" i="6"/>
  <c r="Q786" i="13" s="1"/>
  <c r="R786" i="13" s="1"/>
  <c r="M784" i="6"/>
  <c r="M783" i="6"/>
  <c r="Q783" i="13" s="1"/>
  <c r="R783" i="13" s="1"/>
  <c r="M782" i="6"/>
  <c r="M781" i="6"/>
  <c r="Q781" i="13" s="1"/>
  <c r="R781" i="13" s="1"/>
  <c r="M780" i="6"/>
  <c r="M779" i="6"/>
  <c r="Q779" i="13" s="1"/>
  <c r="M778" i="6"/>
  <c r="Q778" i="13" s="1"/>
  <c r="R778" i="13" s="1"/>
  <c r="M777" i="6"/>
  <c r="Q777" i="13" s="1"/>
  <c r="R777" i="13" s="1"/>
  <c r="M776" i="6"/>
  <c r="Q776" i="13" s="1"/>
  <c r="R776" i="13" s="1"/>
  <c r="M775" i="6"/>
  <c r="Q775" i="13" s="1"/>
  <c r="R775" i="13" s="1"/>
  <c r="M774" i="6"/>
  <c r="Q774" i="13" s="1"/>
  <c r="R774" i="13" s="1"/>
  <c r="M773" i="6"/>
  <c r="Q773" i="13" s="1"/>
  <c r="R773" i="13" s="1"/>
  <c r="M772" i="6"/>
  <c r="Q772" i="13" s="1"/>
  <c r="R772" i="13" s="1"/>
  <c r="M771" i="6"/>
  <c r="Q771" i="13" s="1"/>
  <c r="R771" i="13" s="1"/>
  <c r="M770" i="6"/>
  <c r="M769" i="6"/>
  <c r="M767" i="6"/>
  <c r="M765" i="6"/>
  <c r="Q765" i="13" s="1"/>
  <c r="R765" i="13" s="1"/>
  <c r="M764" i="6"/>
  <c r="Q764" i="13" s="1"/>
  <c r="R764" i="13" s="1"/>
  <c r="M763" i="6"/>
  <c r="Q763" i="13" s="1"/>
  <c r="R763" i="13" s="1"/>
  <c r="M762" i="6"/>
  <c r="M759" i="6"/>
  <c r="Q759" i="13" s="1"/>
  <c r="R759" i="13" s="1"/>
  <c r="M758" i="6"/>
  <c r="Q758" i="13" s="1"/>
  <c r="R758" i="13" s="1"/>
  <c r="M757" i="6"/>
  <c r="Q757" i="13" s="1"/>
  <c r="R757" i="13" s="1"/>
  <c r="M756" i="6"/>
  <c r="Q756" i="13" s="1"/>
  <c r="R756" i="13" s="1"/>
  <c r="M755" i="6"/>
  <c r="Q755" i="13" s="1"/>
  <c r="R755" i="13" s="1"/>
  <c r="M754" i="6"/>
  <c r="M752" i="6"/>
  <c r="Q752" i="13" s="1"/>
  <c r="M751" i="6"/>
  <c r="M750" i="6"/>
  <c r="Q750" i="13" s="1"/>
  <c r="R750" i="13" s="1"/>
  <c r="M749" i="6"/>
  <c r="Q749" i="13" s="1"/>
  <c r="R749" i="13" s="1"/>
  <c r="M748" i="6"/>
  <c r="Q748" i="13" s="1"/>
  <c r="R748" i="13" s="1"/>
  <c r="M747" i="6"/>
  <c r="Q747" i="13" s="1"/>
  <c r="R747" i="13" s="1"/>
  <c r="M746" i="6"/>
  <c r="M745" i="6"/>
  <c r="Q745" i="13" s="1"/>
  <c r="R745" i="13" s="1"/>
  <c r="M744" i="6"/>
  <c r="M742" i="6"/>
  <c r="M741" i="6"/>
  <c r="Q741" i="13" s="1"/>
  <c r="R741" i="13" s="1"/>
  <c r="M739" i="6"/>
  <c r="Q739" i="13" s="1"/>
  <c r="R739" i="13" s="1"/>
  <c r="M738" i="6"/>
  <c r="Q738" i="13" s="1"/>
  <c r="R738" i="13" s="1"/>
  <c r="M737" i="6"/>
  <c r="Q737" i="13" s="1"/>
  <c r="R737" i="13" s="1"/>
  <c r="M736" i="6"/>
  <c r="M735" i="6"/>
  <c r="Q735" i="13" s="1"/>
  <c r="R735" i="13" s="1"/>
  <c r="M734" i="6"/>
  <c r="Q734" i="13" s="1"/>
  <c r="R734" i="13" s="1"/>
  <c r="M733" i="6"/>
  <c r="Q733" i="13" s="1"/>
  <c r="R733" i="13" s="1"/>
  <c r="M731" i="6"/>
  <c r="Q731" i="13" s="1"/>
  <c r="R731" i="13" s="1"/>
  <c r="M730" i="6"/>
  <c r="Q730" i="13" s="1"/>
  <c r="R730" i="13" s="1"/>
  <c r="M729" i="6"/>
  <c r="Q729" i="13" s="1"/>
  <c r="R729" i="13" s="1"/>
  <c r="M728" i="6"/>
  <c r="M727" i="6"/>
  <c r="M723" i="6"/>
  <c r="Q723" i="13" s="1"/>
  <c r="R723" i="13" s="1"/>
  <c r="M722" i="6"/>
  <c r="Q722" i="13" s="1"/>
  <c r="R722" i="13" s="1"/>
  <c r="M721" i="6"/>
  <c r="M720" i="6"/>
  <c r="Q720" i="13" s="1"/>
  <c r="R720" i="13" s="1"/>
  <c r="M719" i="6"/>
  <c r="M717" i="6"/>
  <c r="Q717" i="13" s="1"/>
  <c r="R717" i="13" s="1"/>
  <c r="M716" i="6"/>
  <c r="Q716" i="13" s="1"/>
  <c r="R716" i="13" s="1"/>
  <c r="M715" i="6"/>
  <c r="Q715" i="13" s="1"/>
  <c r="R715" i="13" s="1"/>
  <c r="M714" i="6"/>
  <c r="Q714" i="13" s="1"/>
  <c r="R714" i="13" s="1"/>
  <c r="M713" i="6"/>
  <c r="M712" i="6"/>
  <c r="M710" i="6"/>
  <c r="Q710" i="13" s="1"/>
  <c r="R710" i="13" s="1"/>
  <c r="M708" i="6"/>
  <c r="Q708" i="13" s="1"/>
  <c r="R708" i="13" s="1"/>
  <c r="M707" i="6"/>
  <c r="Q707" i="13" s="1"/>
  <c r="R707" i="13" s="1"/>
  <c r="M706" i="6"/>
  <c r="M705" i="6"/>
  <c r="M704" i="6"/>
  <c r="M700" i="6"/>
  <c r="Q700" i="13" s="1"/>
  <c r="R700" i="13" s="1"/>
  <c r="M699" i="6"/>
  <c r="Q699" i="13" s="1"/>
  <c r="R699" i="13" s="1"/>
  <c r="M698" i="6"/>
  <c r="M696" i="6"/>
  <c r="Q696" i="13" s="1"/>
  <c r="R696" i="13" s="1"/>
  <c r="M695" i="6"/>
  <c r="Q695" i="13" s="1"/>
  <c r="R695" i="13" s="1"/>
  <c r="M694" i="6"/>
  <c r="M692" i="6"/>
  <c r="Q692" i="13" s="1"/>
  <c r="R692" i="13" s="1"/>
  <c r="M691" i="6"/>
  <c r="Q691" i="13" s="1"/>
  <c r="R691" i="13" s="1"/>
  <c r="M690" i="6"/>
  <c r="Q690" i="13" s="1"/>
  <c r="R690" i="13" s="1"/>
  <c r="M689" i="6"/>
  <c r="Q689" i="13" s="1"/>
  <c r="R689" i="13" s="1"/>
  <c r="M688" i="6"/>
  <c r="M687" i="6"/>
  <c r="M684" i="6"/>
  <c r="Q684" i="13" s="1"/>
  <c r="R684" i="13" s="1"/>
  <c r="M683" i="6"/>
  <c r="Q683" i="13" s="1"/>
  <c r="R683" i="13" s="1"/>
  <c r="M682" i="6"/>
  <c r="Q682" i="13" s="1"/>
  <c r="R682" i="13" s="1"/>
  <c r="M680" i="6"/>
  <c r="Q680" i="13" s="1"/>
  <c r="R680" i="13" s="1"/>
  <c r="M679" i="6"/>
  <c r="Q679" i="13" s="1"/>
  <c r="R679" i="13" s="1"/>
  <c r="M678" i="6"/>
  <c r="Q678" i="13" s="1"/>
  <c r="R678" i="13" s="1"/>
  <c r="M677" i="6"/>
  <c r="Q677" i="13" s="1"/>
  <c r="R677" i="13" s="1"/>
  <c r="M676" i="6"/>
  <c r="Q676" i="13" s="1"/>
  <c r="R676" i="13" s="1"/>
  <c r="M675" i="6"/>
  <c r="M673" i="6"/>
  <c r="Q673" i="13" s="1"/>
  <c r="R673" i="13" s="1"/>
  <c r="M672" i="6"/>
  <c r="Q672" i="13" s="1"/>
  <c r="R672" i="13" s="1"/>
  <c r="M671" i="6"/>
  <c r="Q671" i="13" s="1"/>
  <c r="R671" i="13" s="1"/>
  <c r="M670" i="6"/>
  <c r="Q670" i="13" s="1"/>
  <c r="R670" i="13" s="1"/>
  <c r="M669" i="6"/>
  <c r="Q669" i="13" s="1"/>
  <c r="R669" i="13" s="1"/>
  <c r="M668" i="6"/>
  <c r="Q668" i="13" s="1"/>
  <c r="R668" i="13" s="1"/>
  <c r="M667" i="6"/>
  <c r="Q667" i="13" s="1"/>
  <c r="R667" i="13" s="1"/>
  <c r="M666" i="6"/>
  <c r="M665" i="6"/>
  <c r="Q665" i="13" s="1"/>
  <c r="R665" i="13" s="1"/>
  <c r="M664" i="6"/>
  <c r="Q664" i="13" s="1"/>
  <c r="R664" i="13" s="1"/>
  <c r="M663" i="6"/>
  <c r="Q663" i="13" s="1"/>
  <c r="R663" i="13" s="1"/>
  <c r="M661" i="6"/>
  <c r="Q661" i="13" s="1"/>
  <c r="R661" i="13" s="1"/>
  <c r="M660" i="6"/>
  <c r="M659" i="6"/>
  <c r="M657" i="6"/>
  <c r="Q657" i="13" s="1"/>
  <c r="R657" i="13" s="1"/>
  <c r="M656" i="6"/>
  <c r="Q656" i="13" s="1"/>
  <c r="R656" i="13" s="1"/>
  <c r="M655" i="6"/>
  <c r="M654" i="6"/>
  <c r="Q654" i="13" s="1"/>
  <c r="R654" i="13" s="1"/>
  <c r="M653" i="6"/>
  <c r="M651" i="6"/>
  <c r="Q651" i="13" s="1"/>
  <c r="R651" i="13" s="1"/>
  <c r="M649" i="6"/>
  <c r="Q649" i="13" s="1"/>
  <c r="R649" i="13" s="1"/>
  <c r="M648" i="6"/>
  <c r="Q648" i="13" s="1"/>
  <c r="R648" i="13" s="1"/>
  <c r="M647" i="6"/>
  <c r="M646" i="6"/>
  <c r="Q646" i="13" s="1"/>
  <c r="R646" i="13" s="1"/>
  <c r="M645" i="6"/>
  <c r="M644" i="6"/>
  <c r="Q644" i="13" s="1"/>
  <c r="R644" i="13" s="1"/>
  <c r="M643" i="6"/>
  <c r="Q643" i="13" s="1"/>
  <c r="R643" i="13" s="1"/>
  <c r="M642" i="6"/>
  <c r="Q642" i="13" s="1"/>
  <c r="R642" i="13" s="1"/>
  <c r="M641" i="6"/>
  <c r="Q641" i="13" s="1"/>
  <c r="R641" i="13" s="1"/>
  <c r="M640" i="6"/>
  <c r="Q640" i="13" s="1"/>
  <c r="R640" i="13" s="1"/>
  <c r="M639" i="6"/>
  <c r="Q639" i="13" s="1"/>
  <c r="R639" i="13" s="1"/>
  <c r="M638" i="6"/>
  <c r="Q638" i="13" s="1"/>
  <c r="R638" i="13" s="1"/>
  <c r="M637" i="6"/>
  <c r="Q637" i="13" s="1"/>
  <c r="R637" i="13" s="1"/>
  <c r="M636" i="6"/>
  <c r="Q636" i="13" s="1"/>
  <c r="R636" i="13" s="1"/>
  <c r="M635" i="6"/>
  <c r="M634" i="6"/>
  <c r="M631" i="6"/>
  <c r="Q631" i="13" s="1"/>
  <c r="R631" i="13" s="1"/>
  <c r="M630" i="6"/>
  <c r="Q630" i="13" s="1"/>
  <c r="R630" i="13" s="1"/>
  <c r="M629" i="6"/>
  <c r="Q629" i="13" s="1"/>
  <c r="R629" i="13" s="1"/>
  <c r="M628" i="6"/>
  <c r="Q628" i="13" s="1"/>
  <c r="R628" i="13" s="1"/>
  <c r="M627" i="6"/>
  <c r="M625" i="6"/>
  <c r="Q625" i="13" s="1"/>
  <c r="R625" i="13" s="1"/>
  <c r="M624" i="6"/>
  <c r="Q624" i="13" s="1"/>
  <c r="R624" i="13" s="1"/>
  <c r="M623" i="6"/>
  <c r="M622" i="6"/>
  <c r="Q622" i="13" s="1"/>
  <c r="R622" i="13" s="1"/>
  <c r="M621" i="6"/>
  <c r="M619" i="6"/>
  <c r="Q619" i="13" s="1"/>
  <c r="R619" i="13" s="1"/>
  <c r="M618" i="6"/>
  <c r="Q618" i="13" s="1"/>
  <c r="R618" i="13" s="1"/>
  <c r="M617" i="6"/>
  <c r="Q617" i="13" s="1"/>
  <c r="R617" i="13" s="1"/>
  <c r="M616" i="6"/>
  <c r="M612" i="6"/>
  <c r="Q612" i="13" s="1"/>
  <c r="R612" i="13" s="1"/>
  <c r="M611" i="6"/>
  <c r="Q611" i="13" s="1"/>
  <c r="R611" i="13" s="1"/>
  <c r="M610" i="6"/>
  <c r="M609" i="6"/>
  <c r="M606" i="6"/>
  <c r="Q606" i="13" s="1"/>
  <c r="R606" i="13" s="1"/>
  <c r="M605" i="6"/>
  <c r="M604" i="6"/>
  <c r="M602" i="6"/>
  <c r="Q602" i="13" s="1"/>
  <c r="R602" i="13" s="1"/>
  <c r="M601" i="6"/>
  <c r="Q601" i="13" s="1"/>
  <c r="R601" i="13" s="1"/>
  <c r="M600" i="6"/>
  <c r="M598" i="6"/>
  <c r="Q598" i="13" s="1"/>
  <c r="R598" i="13" s="1"/>
  <c r="M597" i="6"/>
  <c r="Q597" i="13" s="1"/>
  <c r="R597" i="13" s="1"/>
  <c r="M596" i="6"/>
  <c r="M594" i="6"/>
  <c r="Q594" i="13" s="1"/>
  <c r="R594" i="13" s="1"/>
  <c r="M593" i="6"/>
  <c r="M592" i="6"/>
  <c r="M590" i="6"/>
  <c r="Q590" i="13" s="1"/>
  <c r="R590" i="13" s="1"/>
  <c r="M589" i="6"/>
  <c r="Q589" i="13" s="1"/>
  <c r="R589" i="13" s="1"/>
  <c r="M588" i="6"/>
  <c r="M587" i="6"/>
  <c r="M584" i="6"/>
  <c r="Q584" i="13" s="1"/>
  <c r="R584" i="13" s="1"/>
  <c r="M583" i="6"/>
  <c r="Q583" i="13" s="1"/>
  <c r="R583" i="13" s="1"/>
  <c r="M582" i="6"/>
  <c r="M580" i="6"/>
  <c r="Q580" i="13" s="1"/>
  <c r="R580" i="13" s="1"/>
  <c r="M579" i="6"/>
  <c r="M578" i="6"/>
  <c r="M576" i="6"/>
  <c r="Q576" i="13" s="1"/>
  <c r="R576" i="13" s="1"/>
  <c r="M575" i="6"/>
  <c r="M574" i="6"/>
  <c r="M573" i="6"/>
  <c r="M572" i="6"/>
  <c r="M571" i="6"/>
  <c r="M564" i="6"/>
  <c r="M563" i="6"/>
  <c r="M562" i="6"/>
  <c r="M561" i="6"/>
  <c r="M559" i="6"/>
  <c r="Q559" i="13" s="1"/>
  <c r="R559" i="13" s="1"/>
  <c r="M558" i="6"/>
  <c r="M557" i="6"/>
  <c r="M556" i="6"/>
  <c r="M555" i="6"/>
  <c r="Q555" i="13" s="1"/>
  <c r="R555" i="13" s="1"/>
  <c r="M554" i="6"/>
  <c r="Q554" i="13" s="1"/>
  <c r="R554" i="13" s="1"/>
  <c r="M553" i="6"/>
  <c r="Q553" i="13" s="1"/>
  <c r="M552" i="6"/>
  <c r="Q552" i="13" s="1"/>
  <c r="R552" i="13" s="1"/>
  <c r="M551" i="6"/>
  <c r="Q551" i="13" s="1"/>
  <c r="R551" i="13" s="1"/>
  <c r="M550" i="6"/>
  <c r="Q550" i="13" s="1"/>
  <c r="R550" i="13" s="1"/>
  <c r="M549" i="6"/>
  <c r="M546" i="6"/>
  <c r="Q546" i="13" s="1"/>
  <c r="R546" i="13" s="1"/>
  <c r="M545" i="6"/>
  <c r="Q545" i="13" s="1"/>
  <c r="R545" i="13" s="1"/>
  <c r="M543" i="6"/>
  <c r="M542" i="6"/>
  <c r="Q542" i="13" s="1"/>
  <c r="R542" i="13" s="1"/>
  <c r="M541" i="6"/>
  <c r="Q541" i="13" s="1"/>
  <c r="R541" i="13" s="1"/>
  <c r="M540" i="6"/>
  <c r="Q540" i="13" s="1"/>
  <c r="R540" i="13" s="1"/>
  <c r="M539" i="6"/>
  <c r="M538" i="6"/>
  <c r="Q538" i="13" s="1"/>
  <c r="R538" i="13" s="1"/>
  <c r="M537" i="6"/>
  <c r="Q537" i="13" s="1"/>
  <c r="R537" i="13" s="1"/>
  <c r="M536" i="6"/>
  <c r="M532" i="6"/>
  <c r="Q532" i="13" s="1"/>
  <c r="R532" i="13" s="1"/>
  <c r="M531" i="6"/>
  <c r="Q531" i="13" s="1"/>
  <c r="R531" i="13" s="1"/>
  <c r="M530" i="6"/>
  <c r="Q530" i="13" s="1"/>
  <c r="R530" i="13" s="1"/>
  <c r="M529" i="6"/>
  <c r="M527" i="6"/>
  <c r="Q527" i="13" s="1"/>
  <c r="R527" i="13" s="1"/>
  <c r="M526" i="6"/>
  <c r="M525" i="6"/>
  <c r="Q525" i="13" s="1"/>
  <c r="R525" i="13" s="1"/>
  <c r="M524" i="6"/>
  <c r="M523" i="6"/>
  <c r="M518" i="6"/>
  <c r="Q518" i="13" s="1"/>
  <c r="R518" i="13" s="1"/>
  <c r="M517" i="6"/>
  <c r="M516" i="6"/>
  <c r="M515" i="6"/>
  <c r="Q515" i="13" s="1"/>
  <c r="R515" i="13" s="1"/>
  <c r="M514" i="6"/>
  <c r="Q514" i="13" s="1"/>
  <c r="R514" i="13" s="1"/>
  <c r="M513" i="6"/>
  <c r="Q513" i="13" s="1"/>
  <c r="R513" i="13" s="1"/>
  <c r="M511" i="6"/>
  <c r="Q511" i="13" s="1"/>
  <c r="R511" i="13" s="1"/>
  <c r="M510" i="6"/>
  <c r="Q510" i="13" s="1"/>
  <c r="R510" i="13" s="1"/>
  <c r="M509" i="6"/>
  <c r="Q509" i="13" s="1"/>
  <c r="R509" i="13" s="1"/>
  <c r="M508" i="6"/>
  <c r="M507" i="6"/>
  <c r="M506" i="6"/>
  <c r="Q506" i="13" s="1"/>
  <c r="R506" i="13" s="1"/>
  <c r="M505" i="6"/>
  <c r="Q505" i="13" s="1"/>
  <c r="R505" i="13" s="1"/>
  <c r="M501" i="6"/>
  <c r="Q501" i="13" s="1"/>
  <c r="R501" i="13" s="1"/>
  <c r="M500" i="6"/>
  <c r="Q500" i="13" s="1"/>
  <c r="R500" i="13" s="1"/>
  <c r="M499" i="6"/>
  <c r="M498" i="6"/>
  <c r="M497" i="6"/>
  <c r="M495" i="6"/>
  <c r="Q495" i="13" s="1"/>
  <c r="R495" i="13" s="1"/>
  <c r="M494" i="6"/>
  <c r="Q494" i="13" s="1"/>
  <c r="R494" i="13" s="1"/>
  <c r="M493" i="6"/>
  <c r="M491" i="6"/>
  <c r="Q491" i="13" s="1"/>
  <c r="R491" i="13" s="1"/>
  <c r="M490" i="6"/>
  <c r="Q490" i="13" s="1"/>
  <c r="R490" i="13" s="1"/>
  <c r="M489" i="6"/>
  <c r="Q489" i="13" s="1"/>
  <c r="R489" i="13" s="1"/>
  <c r="M488" i="6"/>
  <c r="Q488" i="13" s="1"/>
  <c r="R488" i="13" s="1"/>
  <c r="M487" i="6"/>
  <c r="Q487" i="13" s="1"/>
  <c r="R487" i="13" s="1"/>
  <c r="M486" i="6"/>
  <c r="M484" i="6"/>
  <c r="Q484" i="13" s="1"/>
  <c r="R484" i="13" s="1"/>
  <c r="M483" i="6"/>
  <c r="Q483" i="13" s="1"/>
  <c r="R483" i="13" s="1"/>
  <c r="M482" i="6"/>
  <c r="Q482" i="13" s="1"/>
  <c r="R482" i="13" s="1"/>
  <c r="M481" i="6"/>
  <c r="Q481" i="13" s="1"/>
  <c r="R481" i="13" s="1"/>
  <c r="M480" i="6"/>
  <c r="Q480" i="13" s="1"/>
  <c r="R480" i="13" s="1"/>
  <c r="M479" i="6"/>
  <c r="M478" i="6"/>
  <c r="M477" i="6"/>
  <c r="M471" i="6"/>
  <c r="Q471" i="13" s="1"/>
  <c r="R471" i="13" s="1"/>
  <c r="M470" i="6"/>
  <c r="Q470" i="13" s="1"/>
  <c r="R470" i="13" s="1"/>
  <c r="M469" i="6"/>
  <c r="Q469" i="13" s="1"/>
  <c r="R469" i="13" s="1"/>
  <c r="M468" i="6"/>
  <c r="M467" i="6"/>
  <c r="Q467" i="13" s="1"/>
  <c r="R467" i="13" s="1"/>
  <c r="M465" i="6"/>
  <c r="Q465" i="13" s="1"/>
  <c r="R465" i="13" s="1"/>
  <c r="M464" i="6"/>
  <c r="Q464" i="13" s="1"/>
  <c r="R464" i="13" s="1"/>
  <c r="M463" i="6"/>
  <c r="Q463" i="13" s="1"/>
  <c r="R463" i="13" s="1"/>
  <c r="M462" i="6"/>
  <c r="M460" i="6"/>
  <c r="Q460" i="13" s="1"/>
  <c r="R460" i="13" s="1"/>
  <c r="M459" i="6"/>
  <c r="Q459" i="13" s="1"/>
  <c r="R459" i="13" s="1"/>
  <c r="M458" i="6"/>
  <c r="Q458" i="13" s="1"/>
  <c r="R458" i="13" s="1"/>
  <c r="M457" i="6"/>
  <c r="M456" i="6"/>
  <c r="M454" i="6"/>
  <c r="M452" i="6"/>
  <c r="Q452" i="13" s="1"/>
  <c r="R452" i="13" s="1"/>
  <c r="M451" i="6"/>
  <c r="Q451" i="13" s="1"/>
  <c r="R451" i="13" s="1"/>
  <c r="M450" i="6"/>
  <c r="Q450" i="13" s="1"/>
  <c r="R450" i="13" s="1"/>
  <c r="M449" i="6"/>
  <c r="Q449" i="13" s="1"/>
  <c r="R449" i="13" s="1"/>
  <c r="M448" i="6"/>
  <c r="Q448" i="13" s="1"/>
  <c r="R448" i="13" s="1"/>
  <c r="M447" i="6"/>
  <c r="Q447" i="13" s="1"/>
  <c r="R447" i="13" s="1"/>
  <c r="M446" i="6"/>
  <c r="Q446" i="13" s="1"/>
  <c r="R446" i="13" s="1"/>
  <c r="M445" i="6"/>
  <c r="Q445" i="13" s="1"/>
  <c r="R445" i="13" s="1"/>
  <c r="M444" i="6"/>
  <c r="M443" i="6"/>
  <c r="M442" i="6"/>
  <c r="M441" i="6"/>
  <c r="M438" i="6"/>
  <c r="Q438" i="13" s="1"/>
  <c r="R438" i="13" s="1"/>
  <c r="M436" i="6"/>
  <c r="Q436" i="13" s="1"/>
  <c r="R436" i="13" s="1"/>
  <c r="M433" i="6"/>
  <c r="Q433" i="13" s="1"/>
  <c r="R433" i="13" s="1"/>
  <c r="M431" i="6"/>
  <c r="Q431" i="13" s="1"/>
  <c r="M429" i="6"/>
  <c r="Q429" i="13" s="1"/>
  <c r="R429" i="13" s="1"/>
  <c r="M428" i="6"/>
  <c r="Q428" i="13" s="1"/>
  <c r="R428" i="13" s="1"/>
  <c r="M427" i="6"/>
  <c r="Q427" i="13" s="1"/>
  <c r="R427" i="13" s="1"/>
  <c r="M426" i="6"/>
  <c r="M425" i="6"/>
  <c r="Q425" i="13" s="1"/>
  <c r="R425" i="13" s="1"/>
  <c r="M424" i="6"/>
  <c r="Q424" i="13" s="1"/>
  <c r="R424" i="13" s="1"/>
  <c r="M422" i="6"/>
  <c r="M421" i="6"/>
  <c r="Q421" i="13" s="1"/>
  <c r="R421" i="13" s="1"/>
  <c r="M420" i="6"/>
  <c r="M419" i="6"/>
  <c r="Q419" i="13" s="1"/>
  <c r="R419" i="13" s="1"/>
  <c r="M417" i="6"/>
  <c r="Q417" i="13" s="1"/>
  <c r="R417" i="13" s="1"/>
  <c r="M416" i="6"/>
  <c r="Q416" i="13" s="1"/>
  <c r="R416" i="13" s="1"/>
  <c r="M415" i="6"/>
  <c r="Q415" i="13" s="1"/>
  <c r="R415" i="13" s="1"/>
  <c r="M414" i="6"/>
  <c r="Q414" i="13" s="1"/>
  <c r="R414" i="13" s="1"/>
  <c r="M412" i="6"/>
  <c r="Q412" i="13" s="1"/>
  <c r="R412" i="13" s="1"/>
  <c r="M411" i="6"/>
  <c r="Q411" i="13" s="1"/>
  <c r="R411" i="13" s="1"/>
  <c r="M410" i="6"/>
  <c r="M409" i="6"/>
  <c r="Q409" i="13" s="1"/>
  <c r="R409" i="13" s="1"/>
  <c r="M408" i="6"/>
  <c r="Q408" i="13" s="1"/>
  <c r="R408" i="13" s="1"/>
  <c r="M407" i="6"/>
  <c r="Q407" i="13" s="1"/>
  <c r="R407" i="13" s="1"/>
  <c r="M406" i="6"/>
  <c r="M405" i="6"/>
  <c r="Q405" i="13" s="1"/>
  <c r="R405" i="13" s="1"/>
  <c r="M404" i="6"/>
  <c r="Q404" i="13" s="1"/>
  <c r="R404" i="13" s="1"/>
  <c r="M402" i="6"/>
  <c r="Q402" i="13" s="1"/>
  <c r="R402" i="13" s="1"/>
  <c r="M401" i="6"/>
  <c r="Q401" i="13" s="1"/>
  <c r="R401" i="13" s="1"/>
  <c r="M400" i="6"/>
  <c r="Q400" i="13" s="1"/>
  <c r="R400" i="13" s="1"/>
  <c r="M399" i="6"/>
  <c r="Q399" i="13" s="1"/>
  <c r="R399" i="13" s="1"/>
  <c r="M398" i="6"/>
  <c r="Q398" i="13" s="1"/>
  <c r="R398" i="13" s="1"/>
  <c r="M396" i="6"/>
  <c r="Q396" i="13" s="1"/>
  <c r="R396" i="13" s="1"/>
  <c r="M395" i="6"/>
  <c r="Q395" i="13" s="1"/>
  <c r="R395" i="13" s="1"/>
  <c r="M394" i="6"/>
  <c r="Q394" i="13" s="1"/>
  <c r="R394" i="13" s="1"/>
  <c r="M393" i="6"/>
  <c r="M392" i="6"/>
  <c r="M391" i="6"/>
  <c r="M387" i="6"/>
  <c r="Q387" i="13" s="1"/>
  <c r="R387" i="13" s="1"/>
  <c r="M386" i="6"/>
  <c r="Q386" i="13" s="1"/>
  <c r="R386" i="13" s="1"/>
  <c r="M385" i="6"/>
  <c r="M381" i="6"/>
  <c r="Q381" i="13" s="1"/>
  <c r="R381" i="13" s="1"/>
  <c r="M379" i="6"/>
  <c r="Q379" i="13" s="1"/>
  <c r="R379" i="13" s="1"/>
  <c r="M377" i="6"/>
  <c r="Q377" i="13" s="1"/>
  <c r="R377" i="13" s="1"/>
  <c r="M375" i="6"/>
  <c r="Q375" i="13" s="1"/>
  <c r="R375" i="13" s="1"/>
  <c r="M374" i="6"/>
  <c r="Q374" i="13" s="1"/>
  <c r="R374" i="13" s="1"/>
  <c r="M373" i="6"/>
  <c r="Q373" i="13" s="1"/>
  <c r="R373" i="13" s="1"/>
  <c r="M372" i="6"/>
  <c r="Q372" i="13" s="1"/>
  <c r="R372" i="13" s="1"/>
  <c r="M371" i="6"/>
  <c r="Q371" i="13" s="1"/>
  <c r="R371" i="13" s="1"/>
  <c r="M370" i="6"/>
  <c r="Q370" i="13" s="1"/>
  <c r="R370" i="13" s="1"/>
  <c r="M369" i="6"/>
  <c r="M367" i="6"/>
  <c r="Q367" i="13" s="1"/>
  <c r="R367" i="13" s="1"/>
  <c r="M366" i="6"/>
  <c r="Q366" i="13" s="1"/>
  <c r="R366" i="13" s="1"/>
  <c r="M365" i="6"/>
  <c r="Q365" i="13" s="1"/>
  <c r="R365" i="13" s="1"/>
  <c r="M364" i="6"/>
  <c r="Q364" i="13" s="1"/>
  <c r="R364" i="13" s="1"/>
  <c r="M363" i="6"/>
  <c r="Q363" i="13" s="1"/>
  <c r="R363" i="13" s="1"/>
  <c r="M362" i="6"/>
  <c r="M361" i="6"/>
  <c r="M360" i="6"/>
  <c r="Q360" i="13" s="1"/>
  <c r="R360" i="13" s="1"/>
  <c r="M359" i="6"/>
  <c r="Q359" i="13" s="1"/>
  <c r="R359" i="13" s="1"/>
  <c r="M356" i="6"/>
  <c r="Q356" i="13" s="1"/>
  <c r="R356" i="13" s="1"/>
  <c r="M355" i="6"/>
  <c r="Q355" i="13" s="1"/>
  <c r="R355" i="13" s="1"/>
  <c r="M354" i="6"/>
  <c r="Q354" i="13" s="1"/>
  <c r="R354" i="13" s="1"/>
  <c r="M353" i="6"/>
  <c r="Q353" i="13" s="1"/>
  <c r="R353" i="13" s="1"/>
  <c r="M352" i="6"/>
  <c r="Q352" i="13" s="1"/>
  <c r="R352" i="13" s="1"/>
  <c r="M351" i="6"/>
  <c r="Q351" i="13" s="1"/>
  <c r="R351" i="13" s="1"/>
  <c r="M350" i="6"/>
  <c r="Q350" i="13" s="1"/>
  <c r="R350" i="13" s="1"/>
  <c r="M349" i="6"/>
  <c r="M346" i="6"/>
  <c r="M345" i="6"/>
  <c r="M344" i="6"/>
  <c r="M343" i="6"/>
  <c r="Q343" i="13" s="1"/>
  <c r="M342" i="6"/>
  <c r="M340" i="6"/>
  <c r="Q340" i="13" s="1"/>
  <c r="R340" i="13" s="1"/>
  <c r="M339" i="6"/>
  <c r="Q339" i="13" s="1"/>
  <c r="R339" i="13" s="1"/>
  <c r="M338" i="6"/>
  <c r="Q338" i="13" s="1"/>
  <c r="R338" i="13" s="1"/>
  <c r="M337" i="6"/>
  <c r="M336" i="6"/>
  <c r="M334" i="6"/>
  <c r="Q334" i="13" s="1"/>
  <c r="R334" i="13" s="1"/>
  <c r="M333" i="6"/>
  <c r="Q333" i="13" s="1"/>
  <c r="R333" i="13" s="1"/>
  <c r="M332" i="6"/>
  <c r="M329" i="6"/>
  <c r="M327" i="6"/>
  <c r="Q327" i="13" s="1"/>
  <c r="R327" i="13" s="1"/>
  <c r="M326" i="6"/>
  <c r="Q326" i="13" s="1"/>
  <c r="R326" i="13" s="1"/>
  <c r="M325" i="6"/>
  <c r="Q325" i="13" s="1"/>
  <c r="R325" i="13" s="1"/>
  <c r="M324" i="6"/>
  <c r="Q324" i="13" s="1"/>
  <c r="R324" i="13" s="1"/>
  <c r="M323" i="6"/>
  <c r="M322" i="6"/>
  <c r="M319" i="6"/>
  <c r="Q319" i="13" s="1"/>
  <c r="R319" i="13" s="1"/>
  <c r="M318" i="6"/>
  <c r="Q318" i="13" s="1"/>
  <c r="R318" i="13" s="1"/>
  <c r="M317" i="6"/>
  <c r="Q317" i="13" s="1"/>
  <c r="R317" i="13" s="1"/>
  <c r="M316" i="6"/>
  <c r="M314" i="6"/>
  <c r="Q314" i="13" s="1"/>
  <c r="R314" i="13" s="1"/>
  <c r="M313" i="6"/>
  <c r="Q313" i="13" s="1"/>
  <c r="R313" i="13" s="1"/>
  <c r="M312" i="6"/>
  <c r="Q312" i="13" s="1"/>
  <c r="R312" i="13" s="1"/>
  <c r="M311" i="6"/>
  <c r="Q311" i="13" s="1"/>
  <c r="R311" i="13" s="1"/>
  <c r="M310" i="6"/>
  <c r="M309" i="6"/>
  <c r="M306" i="6"/>
  <c r="M305" i="6"/>
  <c r="Q305" i="13" s="1"/>
  <c r="R305" i="13" s="1"/>
  <c r="M304" i="6"/>
  <c r="Q304" i="13" s="1"/>
  <c r="R304" i="13" s="1"/>
  <c r="M303" i="6"/>
  <c r="Q303" i="13" s="1"/>
  <c r="R303" i="13" s="1"/>
  <c r="M302" i="6"/>
  <c r="Q302" i="13" s="1"/>
  <c r="R302" i="13" s="1"/>
  <c r="M301" i="6"/>
  <c r="Q301" i="13" s="1"/>
  <c r="R301" i="13" s="1"/>
  <c r="M300" i="6"/>
  <c r="Q300" i="13" s="1"/>
  <c r="R300" i="13" s="1"/>
  <c r="M299" i="6"/>
  <c r="M297" i="6"/>
  <c r="Q297" i="13" s="1"/>
  <c r="R297" i="13" s="1"/>
  <c r="M296" i="6"/>
  <c r="Q296" i="13" s="1"/>
  <c r="R296" i="13" s="1"/>
  <c r="M295" i="6"/>
  <c r="Q295" i="13" s="1"/>
  <c r="R295" i="13" s="1"/>
  <c r="M294" i="6"/>
  <c r="M293" i="6"/>
  <c r="M292" i="6"/>
  <c r="M291" i="6"/>
  <c r="M290" i="6"/>
  <c r="M289" i="6"/>
  <c r="M288" i="6"/>
  <c r="M284" i="6"/>
  <c r="Q284" i="13" s="1"/>
  <c r="M283" i="6"/>
  <c r="M282" i="6"/>
  <c r="M280" i="6"/>
  <c r="Q280" i="13" s="1"/>
  <c r="M279" i="6"/>
  <c r="M278" i="6"/>
  <c r="M277" i="6"/>
  <c r="M276" i="6"/>
  <c r="M275" i="6"/>
  <c r="M274" i="6"/>
  <c r="M273" i="6"/>
  <c r="M272" i="6"/>
  <c r="M271" i="6"/>
  <c r="Q271" i="13" s="1"/>
  <c r="M270" i="6"/>
  <c r="M269" i="6"/>
  <c r="M268" i="6"/>
  <c r="M267" i="6"/>
  <c r="M266" i="6"/>
  <c r="M265" i="6"/>
  <c r="M264" i="6"/>
  <c r="M263" i="6"/>
  <c r="Q263" i="13" s="1"/>
  <c r="M262" i="6"/>
  <c r="M261" i="6"/>
  <c r="M260" i="6"/>
  <c r="M259" i="6"/>
  <c r="Q259" i="13" s="1"/>
  <c r="R259" i="13" s="1"/>
  <c r="M258" i="6"/>
  <c r="M256" i="6"/>
  <c r="M255" i="6"/>
  <c r="M254" i="6"/>
  <c r="M253" i="6"/>
  <c r="Q253" i="13" s="1"/>
  <c r="M252" i="6"/>
  <c r="M251" i="6"/>
  <c r="M250" i="6"/>
  <c r="Q250" i="13" s="1"/>
  <c r="M249" i="6"/>
  <c r="Q249" i="13" s="1"/>
  <c r="R249" i="13" s="1"/>
  <c r="M248" i="6"/>
  <c r="Q248" i="13" s="1"/>
  <c r="R248" i="13" s="1"/>
  <c r="M247" i="6"/>
  <c r="M245" i="6"/>
  <c r="Q245" i="13" s="1"/>
  <c r="R245" i="13" s="1"/>
  <c r="M244" i="6"/>
  <c r="Q244" i="13" s="1"/>
  <c r="M243" i="6"/>
  <c r="Q243" i="13" s="1"/>
  <c r="R243" i="13" s="1"/>
  <c r="M242" i="6"/>
  <c r="Q242" i="13" s="1"/>
  <c r="R242" i="13" s="1"/>
  <c r="M241" i="6"/>
  <c r="Q241" i="13" s="1"/>
  <c r="R241" i="13" s="1"/>
  <c r="M240" i="6"/>
  <c r="M238" i="6"/>
  <c r="M237" i="6"/>
  <c r="Q237" i="13" s="1"/>
  <c r="M236" i="6"/>
  <c r="M235" i="6"/>
  <c r="M234" i="6"/>
  <c r="M233" i="6"/>
  <c r="M232" i="6"/>
  <c r="M231" i="6"/>
  <c r="M230" i="6"/>
  <c r="M229" i="6"/>
  <c r="M228" i="6"/>
  <c r="Q228" i="13" s="1"/>
  <c r="R228" i="13" s="1"/>
  <c r="M227" i="6"/>
  <c r="Q227" i="13" s="1"/>
  <c r="R227" i="13" s="1"/>
  <c r="M226" i="6"/>
  <c r="M224" i="6"/>
  <c r="Q224" i="13" s="1"/>
  <c r="R224" i="13" s="1"/>
  <c r="M223" i="6"/>
  <c r="Q223" i="13" s="1"/>
  <c r="R223" i="13" s="1"/>
  <c r="M222" i="6"/>
  <c r="Q222" i="13" s="1"/>
  <c r="R222" i="13" s="1"/>
  <c r="M221" i="6"/>
  <c r="M220" i="6"/>
  <c r="M219" i="6"/>
  <c r="M218" i="6"/>
  <c r="M217" i="6"/>
  <c r="M216" i="6"/>
  <c r="M215" i="6"/>
  <c r="M214" i="6"/>
  <c r="Q214" i="13" s="1"/>
  <c r="R214" i="13" s="1"/>
  <c r="M212" i="6"/>
  <c r="Q212" i="13" s="1"/>
  <c r="R212" i="13" s="1"/>
  <c r="M211" i="6"/>
  <c r="Q211" i="13" s="1"/>
  <c r="R211" i="13" s="1"/>
  <c r="M210" i="6"/>
  <c r="M208" i="6"/>
  <c r="M207" i="6"/>
  <c r="M206" i="6"/>
  <c r="M205" i="6"/>
  <c r="M204" i="6"/>
  <c r="M203" i="6"/>
  <c r="M202" i="6"/>
  <c r="M201" i="6"/>
  <c r="M200" i="6"/>
  <c r="Q200" i="13" s="1"/>
  <c r="R200" i="13" s="1"/>
  <c r="M199" i="6"/>
  <c r="M198" i="6"/>
  <c r="M197" i="6"/>
  <c r="M190" i="6"/>
  <c r="Q190" i="13" s="1"/>
  <c r="R190" i="13" s="1"/>
  <c r="M187" i="6"/>
  <c r="Q187" i="13" s="1"/>
  <c r="R187" i="13" s="1"/>
  <c r="M186" i="6"/>
  <c r="M185" i="6"/>
  <c r="M184" i="6"/>
  <c r="Q184" i="13" s="1"/>
  <c r="R184" i="13" s="1"/>
  <c r="M182" i="6"/>
  <c r="Q182" i="13" s="1"/>
  <c r="R182" i="13" s="1"/>
  <c r="M181" i="6"/>
  <c r="Q181" i="13" s="1"/>
  <c r="R181" i="13" s="1"/>
  <c r="M180" i="6"/>
  <c r="Q180" i="13" s="1"/>
  <c r="M179" i="6"/>
  <c r="M178" i="6"/>
  <c r="Q178" i="13" s="1"/>
  <c r="M177" i="6"/>
  <c r="M176" i="6"/>
  <c r="Q176" i="13" s="1"/>
  <c r="M175" i="6"/>
  <c r="M174" i="6"/>
  <c r="M173" i="6"/>
  <c r="M171" i="6"/>
  <c r="Q171" i="13" s="1"/>
  <c r="R171" i="13" s="1"/>
  <c r="M170" i="6"/>
  <c r="M169" i="6"/>
  <c r="Q169" i="13" s="1"/>
  <c r="M168" i="6"/>
  <c r="Q168" i="13" s="1"/>
  <c r="M167" i="6"/>
  <c r="Q167" i="13" s="1"/>
  <c r="M166" i="6"/>
  <c r="M162" i="6"/>
  <c r="Q162" i="13" s="1"/>
  <c r="R162" i="13" s="1"/>
  <c r="M161" i="6"/>
  <c r="Q161" i="13" s="1"/>
  <c r="M160" i="6"/>
  <c r="M159" i="6"/>
  <c r="M158" i="6"/>
  <c r="M157" i="6"/>
  <c r="Q157" i="13" s="1"/>
  <c r="M156" i="6"/>
  <c r="M155" i="6"/>
  <c r="M154" i="6"/>
  <c r="M153" i="6"/>
  <c r="M152" i="6"/>
  <c r="M150" i="6"/>
  <c r="Q150" i="13" s="1"/>
  <c r="R150" i="13" s="1"/>
  <c r="M149" i="6"/>
  <c r="Q149" i="13" s="1"/>
  <c r="R149" i="13" s="1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M127" i="6"/>
  <c r="M126" i="6"/>
  <c r="M125" i="6"/>
  <c r="Q125" i="13" s="1"/>
  <c r="M124" i="6"/>
  <c r="M123" i="6"/>
  <c r="Q123" i="13" s="1"/>
  <c r="M122" i="6"/>
  <c r="M121" i="6"/>
  <c r="M120" i="6"/>
  <c r="M119" i="6"/>
  <c r="Q119" i="13" s="1"/>
  <c r="M118" i="6"/>
  <c r="M117" i="6"/>
  <c r="M116" i="6"/>
  <c r="M115" i="6"/>
  <c r="M114" i="6"/>
  <c r="M113" i="6"/>
  <c r="M112" i="6"/>
  <c r="M111" i="6"/>
  <c r="M107" i="6"/>
  <c r="Q107" i="13" s="1"/>
  <c r="R107" i="13" s="1"/>
  <c r="M106" i="6"/>
  <c r="Q106" i="13" s="1"/>
  <c r="M105" i="6"/>
  <c r="M104" i="6"/>
  <c r="Q104" i="13" s="1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Q89" i="13" s="1"/>
  <c r="R89" i="13" s="1"/>
  <c r="M88" i="6"/>
  <c r="M84" i="6"/>
  <c r="Q84" i="13" s="1"/>
  <c r="R84" i="13" s="1"/>
  <c r="M83" i="6"/>
  <c r="M82" i="6"/>
  <c r="M81" i="6"/>
  <c r="Q81" i="13" s="1"/>
  <c r="R81" i="13" s="1"/>
  <c r="M80" i="6"/>
  <c r="Q80" i="13" s="1"/>
  <c r="R80" i="13" s="1"/>
  <c r="M79" i="6"/>
  <c r="M77" i="6"/>
  <c r="Q77" i="13" s="1"/>
  <c r="R77" i="13" s="1"/>
  <c r="M76" i="6"/>
  <c r="Q76" i="13" s="1"/>
  <c r="R76" i="13" s="1"/>
  <c r="M75" i="6"/>
  <c r="M74" i="6"/>
  <c r="M73" i="6"/>
  <c r="M72" i="6"/>
  <c r="M69" i="6"/>
  <c r="Q69" i="13" s="1"/>
  <c r="R69" i="13" s="1"/>
  <c r="M67" i="6"/>
  <c r="Q67" i="13" s="1"/>
  <c r="R67" i="13" s="1"/>
  <c r="M64" i="6"/>
  <c r="Q64" i="13" s="1"/>
  <c r="M63" i="6"/>
  <c r="M62" i="6"/>
  <c r="Q62" i="13" s="1"/>
  <c r="M61" i="6"/>
  <c r="Q61" i="13" s="1"/>
  <c r="M60" i="6"/>
  <c r="M57" i="6"/>
  <c r="Q57" i="13" s="1"/>
  <c r="M55" i="6"/>
  <c r="Q55" i="13" s="1"/>
  <c r="M54" i="6"/>
  <c r="Q54" i="13" s="1"/>
  <c r="R54" i="13" s="1"/>
  <c r="M53" i="6"/>
  <c r="M52" i="6"/>
  <c r="M49" i="6"/>
  <c r="Q49" i="13" s="1"/>
  <c r="R49" i="13" s="1"/>
  <c r="M48" i="6"/>
  <c r="Q48" i="13" s="1"/>
  <c r="R48" i="13" s="1"/>
  <c r="M47" i="6"/>
  <c r="M44" i="6"/>
  <c r="Q44" i="13" s="1"/>
  <c r="M43" i="6"/>
  <c r="Q43" i="13" s="1"/>
  <c r="M42" i="6"/>
  <c r="M39" i="6"/>
  <c r="Q39" i="13" s="1"/>
  <c r="R39" i="13" s="1"/>
  <c r="M36" i="6"/>
  <c r="Q36" i="13" s="1"/>
  <c r="R36" i="13" s="1"/>
  <c r="M35" i="6"/>
  <c r="Q35" i="13" s="1"/>
  <c r="M34" i="6"/>
  <c r="M31" i="6"/>
  <c r="Q31" i="13" s="1"/>
  <c r="M30" i="6"/>
  <c r="Q30" i="13" s="1"/>
  <c r="R30" i="13" s="1"/>
  <c r="M29" i="6"/>
  <c r="M26" i="6"/>
  <c r="Q26" i="13" s="1"/>
  <c r="M25" i="6"/>
  <c r="Q25" i="13" s="1"/>
  <c r="R25" i="13" s="1"/>
  <c r="M24" i="6"/>
  <c r="Q24" i="13" s="1"/>
  <c r="M23" i="6"/>
  <c r="Q23" i="13" s="1"/>
  <c r="R23" i="13" s="1"/>
  <c r="M22" i="6"/>
  <c r="M18" i="6"/>
  <c r="Q18" i="13" s="1"/>
  <c r="R18" i="13" s="1"/>
  <c r="M17" i="6"/>
  <c r="Q17" i="13" s="1"/>
  <c r="R17" i="13" s="1"/>
  <c r="M16" i="6"/>
  <c r="Q16" i="13" s="1"/>
  <c r="R16" i="13" s="1"/>
  <c r="M15" i="6"/>
  <c r="Q15" i="13" s="1"/>
  <c r="R15" i="13" s="1"/>
  <c r="M14" i="6"/>
  <c r="Q14" i="13" s="1"/>
  <c r="R14" i="13" s="1"/>
  <c r="M11" i="6"/>
  <c r="Q11" i="13" s="1"/>
  <c r="R11" i="13" s="1"/>
  <c r="M10" i="6"/>
  <c r="Q10" i="13" s="1"/>
  <c r="R10" i="13" s="1"/>
  <c r="M835" i="5"/>
  <c r="O835" i="13" s="1"/>
  <c r="P835" i="13" s="1"/>
  <c r="M834" i="5"/>
  <c r="O834" i="13" s="1"/>
  <c r="P834" i="13" s="1"/>
  <c r="P836" i="13" s="1"/>
  <c r="M833" i="5"/>
  <c r="M831" i="5"/>
  <c r="O831" i="13" s="1"/>
  <c r="P831" i="13" s="1"/>
  <c r="M830" i="5"/>
  <c r="O830" i="13" s="1"/>
  <c r="P830" i="13" s="1"/>
  <c r="M829" i="5"/>
  <c r="M827" i="5"/>
  <c r="O827" i="13" s="1"/>
  <c r="P827" i="13" s="1"/>
  <c r="M826" i="5"/>
  <c r="O826" i="13" s="1"/>
  <c r="P826" i="13" s="1"/>
  <c r="M825" i="5"/>
  <c r="O825" i="13" s="1"/>
  <c r="P825" i="13" s="1"/>
  <c r="M824" i="5"/>
  <c r="O824" i="13" s="1"/>
  <c r="P824" i="13" s="1"/>
  <c r="M823" i="5"/>
  <c r="M822" i="5"/>
  <c r="M819" i="5"/>
  <c r="O819" i="13" s="1"/>
  <c r="P819" i="13" s="1"/>
  <c r="M818" i="5"/>
  <c r="O818" i="13" s="1"/>
  <c r="P818" i="13" s="1"/>
  <c r="M817" i="5"/>
  <c r="O817" i="13" s="1"/>
  <c r="P817" i="13" s="1"/>
  <c r="M815" i="5"/>
  <c r="M814" i="5"/>
  <c r="O814" i="13" s="1"/>
  <c r="P814" i="13" s="1"/>
  <c r="M813" i="5"/>
  <c r="O813" i="13" s="1"/>
  <c r="P813" i="13" s="1"/>
  <c r="M812" i="5"/>
  <c r="O812" i="13" s="1"/>
  <c r="P812" i="13" s="1"/>
  <c r="M811" i="5"/>
  <c r="O811" i="13" s="1"/>
  <c r="P811" i="13" s="1"/>
  <c r="M810" i="5"/>
  <c r="M808" i="5"/>
  <c r="O808" i="13" s="1"/>
  <c r="P808" i="13" s="1"/>
  <c r="M807" i="5"/>
  <c r="M806" i="5"/>
  <c r="O806" i="13" s="1"/>
  <c r="P806" i="13" s="1"/>
  <c r="M805" i="5"/>
  <c r="O805" i="13" s="1"/>
  <c r="P805" i="13" s="1"/>
  <c r="M804" i="5"/>
  <c r="O804" i="13" s="1"/>
  <c r="P804" i="13" s="1"/>
  <c r="M803" i="5"/>
  <c r="O803" i="13" s="1"/>
  <c r="P803" i="13" s="1"/>
  <c r="M802" i="5"/>
  <c r="O802" i="13" s="1"/>
  <c r="P802" i="13" s="1"/>
  <c r="M801" i="5"/>
  <c r="M800" i="5"/>
  <c r="O800" i="13" s="1"/>
  <c r="P800" i="13" s="1"/>
  <c r="M799" i="5"/>
  <c r="O799" i="13" s="1"/>
  <c r="P799" i="13" s="1"/>
  <c r="M798" i="5"/>
  <c r="O798" i="13" s="1"/>
  <c r="P798" i="13" s="1"/>
  <c r="M796" i="5"/>
  <c r="O796" i="13" s="1"/>
  <c r="P796" i="13" s="1"/>
  <c r="M795" i="5"/>
  <c r="M794" i="5"/>
  <c r="O794" i="13" s="1"/>
  <c r="M792" i="5"/>
  <c r="O792" i="13" s="1"/>
  <c r="P792" i="13" s="1"/>
  <c r="M791" i="5"/>
  <c r="O791" i="13" s="1"/>
  <c r="P791" i="13" s="1"/>
  <c r="M790" i="5"/>
  <c r="O790" i="13" s="1"/>
  <c r="M789" i="5"/>
  <c r="O789" i="13" s="1"/>
  <c r="P789" i="13" s="1"/>
  <c r="M788" i="5"/>
  <c r="O788" i="13" s="1"/>
  <c r="M786" i="5"/>
  <c r="O786" i="13" s="1"/>
  <c r="P786" i="13" s="1"/>
  <c r="M784" i="5"/>
  <c r="M783" i="5"/>
  <c r="O783" i="13" s="1"/>
  <c r="P783" i="13" s="1"/>
  <c r="M782" i="5"/>
  <c r="M781" i="5"/>
  <c r="O781" i="13" s="1"/>
  <c r="P781" i="13" s="1"/>
  <c r="M780" i="5"/>
  <c r="M779" i="5"/>
  <c r="O779" i="13" s="1"/>
  <c r="P779" i="13" s="1"/>
  <c r="M778" i="5"/>
  <c r="O778" i="13" s="1"/>
  <c r="P778" i="13" s="1"/>
  <c r="M777" i="5"/>
  <c r="O777" i="13" s="1"/>
  <c r="P777" i="13" s="1"/>
  <c r="M776" i="5"/>
  <c r="O776" i="13" s="1"/>
  <c r="P776" i="13" s="1"/>
  <c r="M775" i="5"/>
  <c r="O775" i="13" s="1"/>
  <c r="P775" i="13" s="1"/>
  <c r="M774" i="5"/>
  <c r="O774" i="13" s="1"/>
  <c r="P774" i="13" s="1"/>
  <c r="M773" i="5"/>
  <c r="O773" i="13" s="1"/>
  <c r="P773" i="13" s="1"/>
  <c r="M772" i="5"/>
  <c r="O772" i="13" s="1"/>
  <c r="P772" i="13" s="1"/>
  <c r="M771" i="5"/>
  <c r="O771" i="13" s="1"/>
  <c r="P771" i="13" s="1"/>
  <c r="M770" i="5"/>
  <c r="M769" i="5"/>
  <c r="M767" i="5"/>
  <c r="M765" i="5"/>
  <c r="O765" i="13" s="1"/>
  <c r="P765" i="13" s="1"/>
  <c r="M764" i="5"/>
  <c r="O764" i="13" s="1"/>
  <c r="P764" i="13" s="1"/>
  <c r="M763" i="5"/>
  <c r="O763" i="13" s="1"/>
  <c r="P763" i="13" s="1"/>
  <c r="M762" i="5"/>
  <c r="M759" i="5"/>
  <c r="O759" i="13" s="1"/>
  <c r="P759" i="13" s="1"/>
  <c r="M758" i="5"/>
  <c r="O758" i="13" s="1"/>
  <c r="P758" i="13" s="1"/>
  <c r="M757" i="5"/>
  <c r="O757" i="13" s="1"/>
  <c r="P757" i="13" s="1"/>
  <c r="M756" i="5"/>
  <c r="O756" i="13" s="1"/>
  <c r="P756" i="13" s="1"/>
  <c r="M755" i="5"/>
  <c r="O755" i="13" s="1"/>
  <c r="P755" i="13" s="1"/>
  <c r="M754" i="5"/>
  <c r="M752" i="5"/>
  <c r="O752" i="13" s="1"/>
  <c r="P752" i="13" s="1"/>
  <c r="M751" i="5"/>
  <c r="M750" i="5"/>
  <c r="O750" i="13" s="1"/>
  <c r="P750" i="13" s="1"/>
  <c r="M749" i="5"/>
  <c r="O749" i="13" s="1"/>
  <c r="P749" i="13" s="1"/>
  <c r="M748" i="5"/>
  <c r="O748" i="13" s="1"/>
  <c r="P748" i="13" s="1"/>
  <c r="M747" i="5"/>
  <c r="O747" i="13" s="1"/>
  <c r="P747" i="13" s="1"/>
  <c r="M746" i="5"/>
  <c r="M745" i="5"/>
  <c r="O745" i="13" s="1"/>
  <c r="P745" i="13" s="1"/>
  <c r="M744" i="5"/>
  <c r="M742" i="5"/>
  <c r="M741" i="5"/>
  <c r="O741" i="13" s="1"/>
  <c r="P741" i="13" s="1"/>
  <c r="M739" i="5"/>
  <c r="O739" i="13" s="1"/>
  <c r="P739" i="13" s="1"/>
  <c r="M738" i="5"/>
  <c r="O738" i="13" s="1"/>
  <c r="P738" i="13" s="1"/>
  <c r="M737" i="5"/>
  <c r="O737" i="13" s="1"/>
  <c r="P737" i="13" s="1"/>
  <c r="M736" i="5"/>
  <c r="M735" i="5"/>
  <c r="O735" i="13" s="1"/>
  <c r="P735" i="13" s="1"/>
  <c r="M734" i="5"/>
  <c r="O734" i="13" s="1"/>
  <c r="P734" i="13" s="1"/>
  <c r="M733" i="5"/>
  <c r="O733" i="13" s="1"/>
  <c r="P733" i="13" s="1"/>
  <c r="M731" i="5"/>
  <c r="O731" i="13" s="1"/>
  <c r="P731" i="13" s="1"/>
  <c r="M730" i="5"/>
  <c r="O730" i="13" s="1"/>
  <c r="P730" i="13" s="1"/>
  <c r="M729" i="5"/>
  <c r="O729" i="13" s="1"/>
  <c r="P729" i="13" s="1"/>
  <c r="M728" i="5"/>
  <c r="M727" i="5"/>
  <c r="M723" i="5"/>
  <c r="O723" i="13" s="1"/>
  <c r="P723" i="13" s="1"/>
  <c r="M722" i="5"/>
  <c r="O722" i="13" s="1"/>
  <c r="P722" i="13" s="1"/>
  <c r="M721" i="5"/>
  <c r="M720" i="5"/>
  <c r="O720" i="13" s="1"/>
  <c r="P720" i="13" s="1"/>
  <c r="M719" i="5"/>
  <c r="M717" i="5"/>
  <c r="O717" i="13" s="1"/>
  <c r="P717" i="13" s="1"/>
  <c r="M716" i="5"/>
  <c r="O716" i="13" s="1"/>
  <c r="P716" i="13" s="1"/>
  <c r="M715" i="5"/>
  <c r="O715" i="13" s="1"/>
  <c r="P715" i="13" s="1"/>
  <c r="M714" i="5"/>
  <c r="O714" i="13" s="1"/>
  <c r="P714" i="13" s="1"/>
  <c r="M713" i="5"/>
  <c r="M712" i="5"/>
  <c r="M710" i="5"/>
  <c r="O710" i="13" s="1"/>
  <c r="P710" i="13" s="1"/>
  <c r="M708" i="5"/>
  <c r="O708" i="13" s="1"/>
  <c r="P708" i="13" s="1"/>
  <c r="M707" i="5"/>
  <c r="O707" i="13" s="1"/>
  <c r="P707" i="13" s="1"/>
  <c r="M706" i="5"/>
  <c r="M705" i="5"/>
  <c r="M704" i="5"/>
  <c r="M700" i="5"/>
  <c r="O700" i="13" s="1"/>
  <c r="P700" i="13" s="1"/>
  <c r="M699" i="5"/>
  <c r="O699" i="13" s="1"/>
  <c r="P699" i="13" s="1"/>
  <c r="M698" i="5"/>
  <c r="M696" i="5"/>
  <c r="O696" i="13" s="1"/>
  <c r="P696" i="13" s="1"/>
  <c r="M695" i="5"/>
  <c r="O695" i="13" s="1"/>
  <c r="P695" i="13" s="1"/>
  <c r="M694" i="5"/>
  <c r="M692" i="5"/>
  <c r="O692" i="13" s="1"/>
  <c r="P692" i="13" s="1"/>
  <c r="M691" i="5"/>
  <c r="O691" i="13" s="1"/>
  <c r="P691" i="13" s="1"/>
  <c r="M690" i="5"/>
  <c r="O690" i="13" s="1"/>
  <c r="P690" i="13" s="1"/>
  <c r="M689" i="5"/>
  <c r="O689" i="13" s="1"/>
  <c r="P689" i="13" s="1"/>
  <c r="M688" i="5"/>
  <c r="M687" i="5"/>
  <c r="M684" i="5"/>
  <c r="O684" i="13" s="1"/>
  <c r="P684" i="13" s="1"/>
  <c r="M683" i="5"/>
  <c r="O683" i="13" s="1"/>
  <c r="P683" i="13" s="1"/>
  <c r="M682" i="5"/>
  <c r="O682" i="13" s="1"/>
  <c r="P682" i="13" s="1"/>
  <c r="M680" i="5"/>
  <c r="O680" i="13" s="1"/>
  <c r="P680" i="13" s="1"/>
  <c r="M679" i="5"/>
  <c r="O679" i="13" s="1"/>
  <c r="P679" i="13" s="1"/>
  <c r="M678" i="5"/>
  <c r="O678" i="13" s="1"/>
  <c r="P678" i="13" s="1"/>
  <c r="M677" i="5"/>
  <c r="O677" i="13" s="1"/>
  <c r="P677" i="13" s="1"/>
  <c r="M676" i="5"/>
  <c r="O676" i="13" s="1"/>
  <c r="P676" i="13" s="1"/>
  <c r="M675" i="5"/>
  <c r="M673" i="5"/>
  <c r="O673" i="13" s="1"/>
  <c r="P673" i="13" s="1"/>
  <c r="M672" i="5"/>
  <c r="O672" i="13" s="1"/>
  <c r="P672" i="13" s="1"/>
  <c r="M671" i="5"/>
  <c r="O671" i="13" s="1"/>
  <c r="P671" i="13" s="1"/>
  <c r="M670" i="5"/>
  <c r="O670" i="13" s="1"/>
  <c r="P670" i="13" s="1"/>
  <c r="M669" i="5"/>
  <c r="O669" i="13" s="1"/>
  <c r="P669" i="13" s="1"/>
  <c r="M668" i="5"/>
  <c r="O668" i="13" s="1"/>
  <c r="P668" i="13" s="1"/>
  <c r="M667" i="5"/>
  <c r="O667" i="13" s="1"/>
  <c r="P667" i="13" s="1"/>
  <c r="M666" i="5"/>
  <c r="M665" i="5"/>
  <c r="O665" i="13" s="1"/>
  <c r="P665" i="13" s="1"/>
  <c r="M664" i="5"/>
  <c r="O664" i="13" s="1"/>
  <c r="P664" i="13" s="1"/>
  <c r="M663" i="5"/>
  <c r="O663" i="13" s="1"/>
  <c r="P663" i="13" s="1"/>
  <c r="M661" i="5"/>
  <c r="O661" i="13" s="1"/>
  <c r="P661" i="13" s="1"/>
  <c r="M660" i="5"/>
  <c r="M659" i="5"/>
  <c r="M657" i="5"/>
  <c r="O657" i="13" s="1"/>
  <c r="P657" i="13" s="1"/>
  <c r="M656" i="5"/>
  <c r="O656" i="13" s="1"/>
  <c r="P656" i="13" s="1"/>
  <c r="M655" i="5"/>
  <c r="M654" i="5"/>
  <c r="O654" i="13" s="1"/>
  <c r="P654" i="13" s="1"/>
  <c r="M653" i="5"/>
  <c r="M651" i="5"/>
  <c r="O651" i="13" s="1"/>
  <c r="P651" i="13" s="1"/>
  <c r="M649" i="5"/>
  <c r="O649" i="13" s="1"/>
  <c r="P649" i="13" s="1"/>
  <c r="M648" i="5"/>
  <c r="O648" i="13" s="1"/>
  <c r="P648" i="13" s="1"/>
  <c r="M647" i="5"/>
  <c r="M646" i="5"/>
  <c r="O646" i="13" s="1"/>
  <c r="P646" i="13" s="1"/>
  <c r="M645" i="5"/>
  <c r="M644" i="5"/>
  <c r="O644" i="13" s="1"/>
  <c r="P644" i="13" s="1"/>
  <c r="M643" i="5"/>
  <c r="O643" i="13" s="1"/>
  <c r="P643" i="13" s="1"/>
  <c r="M642" i="5"/>
  <c r="O642" i="13" s="1"/>
  <c r="P642" i="13" s="1"/>
  <c r="M641" i="5"/>
  <c r="O641" i="13" s="1"/>
  <c r="P641" i="13" s="1"/>
  <c r="M640" i="5"/>
  <c r="O640" i="13" s="1"/>
  <c r="P640" i="13" s="1"/>
  <c r="M639" i="5"/>
  <c r="O639" i="13" s="1"/>
  <c r="P639" i="13" s="1"/>
  <c r="M638" i="5"/>
  <c r="O638" i="13" s="1"/>
  <c r="P638" i="13" s="1"/>
  <c r="M637" i="5"/>
  <c r="O637" i="13" s="1"/>
  <c r="P637" i="13" s="1"/>
  <c r="M636" i="5"/>
  <c r="O636" i="13" s="1"/>
  <c r="P636" i="13" s="1"/>
  <c r="M635" i="5"/>
  <c r="M634" i="5"/>
  <c r="M631" i="5"/>
  <c r="O631" i="13" s="1"/>
  <c r="P631" i="13" s="1"/>
  <c r="M630" i="5"/>
  <c r="O630" i="13" s="1"/>
  <c r="P630" i="13" s="1"/>
  <c r="M629" i="5"/>
  <c r="O629" i="13" s="1"/>
  <c r="P629" i="13" s="1"/>
  <c r="M628" i="5"/>
  <c r="O628" i="13" s="1"/>
  <c r="P628" i="13" s="1"/>
  <c r="M627" i="5"/>
  <c r="M625" i="5"/>
  <c r="O625" i="13" s="1"/>
  <c r="P625" i="13" s="1"/>
  <c r="M624" i="5"/>
  <c r="O624" i="13" s="1"/>
  <c r="P624" i="13" s="1"/>
  <c r="M623" i="5"/>
  <c r="M622" i="5"/>
  <c r="O622" i="13" s="1"/>
  <c r="P622" i="13" s="1"/>
  <c r="M621" i="5"/>
  <c r="M619" i="5"/>
  <c r="O619" i="13" s="1"/>
  <c r="P619" i="13" s="1"/>
  <c r="M618" i="5"/>
  <c r="O618" i="13" s="1"/>
  <c r="P618" i="13" s="1"/>
  <c r="M617" i="5"/>
  <c r="O617" i="13" s="1"/>
  <c r="P617" i="13" s="1"/>
  <c r="M616" i="5"/>
  <c r="M612" i="5"/>
  <c r="O612" i="13" s="1"/>
  <c r="P612" i="13" s="1"/>
  <c r="M611" i="5"/>
  <c r="O611" i="13" s="1"/>
  <c r="P611" i="13" s="1"/>
  <c r="M610" i="5"/>
  <c r="M609" i="5"/>
  <c r="M606" i="5"/>
  <c r="O606" i="13" s="1"/>
  <c r="P606" i="13" s="1"/>
  <c r="M605" i="5"/>
  <c r="M604" i="5"/>
  <c r="M602" i="5"/>
  <c r="O602" i="13" s="1"/>
  <c r="P602" i="13" s="1"/>
  <c r="M601" i="5"/>
  <c r="O601" i="13" s="1"/>
  <c r="P601" i="13" s="1"/>
  <c r="M600" i="5"/>
  <c r="M598" i="5"/>
  <c r="O598" i="13" s="1"/>
  <c r="P598" i="13" s="1"/>
  <c r="M597" i="5"/>
  <c r="O597" i="13" s="1"/>
  <c r="P597" i="13" s="1"/>
  <c r="M596" i="5"/>
  <c r="M594" i="5"/>
  <c r="O594" i="13" s="1"/>
  <c r="P594" i="13" s="1"/>
  <c r="M593" i="5"/>
  <c r="M592" i="5"/>
  <c r="M590" i="5"/>
  <c r="O590" i="13" s="1"/>
  <c r="P590" i="13" s="1"/>
  <c r="M589" i="5"/>
  <c r="O589" i="13" s="1"/>
  <c r="P589" i="13" s="1"/>
  <c r="M588" i="5"/>
  <c r="M587" i="5"/>
  <c r="M584" i="5"/>
  <c r="O584" i="13" s="1"/>
  <c r="P584" i="13" s="1"/>
  <c r="M583" i="5"/>
  <c r="O583" i="13" s="1"/>
  <c r="P583" i="13" s="1"/>
  <c r="M582" i="5"/>
  <c r="M580" i="5"/>
  <c r="O580" i="13" s="1"/>
  <c r="P580" i="13" s="1"/>
  <c r="M579" i="5"/>
  <c r="M578" i="5"/>
  <c r="M576" i="5"/>
  <c r="O576" i="13" s="1"/>
  <c r="P576" i="13" s="1"/>
  <c r="M575" i="5"/>
  <c r="M574" i="5"/>
  <c r="M573" i="5"/>
  <c r="M572" i="5"/>
  <c r="M571" i="5"/>
  <c r="M570" i="5"/>
  <c r="M566" i="5"/>
  <c r="M564" i="5"/>
  <c r="M563" i="5"/>
  <c r="M562" i="5"/>
  <c r="M561" i="5"/>
  <c r="M559" i="5"/>
  <c r="O559" i="13" s="1"/>
  <c r="P559" i="13" s="1"/>
  <c r="M558" i="5"/>
  <c r="M557" i="5"/>
  <c r="M556" i="5"/>
  <c r="M555" i="5"/>
  <c r="O555" i="13" s="1"/>
  <c r="P555" i="13" s="1"/>
  <c r="M554" i="5"/>
  <c r="O554" i="13" s="1"/>
  <c r="P554" i="13" s="1"/>
  <c r="M553" i="5"/>
  <c r="O553" i="13" s="1"/>
  <c r="M552" i="5"/>
  <c r="O552" i="13" s="1"/>
  <c r="P552" i="13" s="1"/>
  <c r="M551" i="5"/>
  <c r="O551" i="13" s="1"/>
  <c r="P551" i="13" s="1"/>
  <c r="M550" i="5"/>
  <c r="O550" i="13" s="1"/>
  <c r="P550" i="13" s="1"/>
  <c r="M549" i="5"/>
  <c r="M548" i="5"/>
  <c r="M546" i="5"/>
  <c r="O546" i="13" s="1"/>
  <c r="P546" i="13" s="1"/>
  <c r="M545" i="5"/>
  <c r="O545" i="13" s="1"/>
  <c r="P545" i="13" s="1"/>
  <c r="M543" i="5"/>
  <c r="M542" i="5"/>
  <c r="O542" i="13" s="1"/>
  <c r="P542" i="13" s="1"/>
  <c r="M541" i="5"/>
  <c r="O541" i="13" s="1"/>
  <c r="P541" i="13" s="1"/>
  <c r="M540" i="5"/>
  <c r="O540" i="13" s="1"/>
  <c r="P540" i="13" s="1"/>
  <c r="M539" i="5"/>
  <c r="M538" i="5"/>
  <c r="O538" i="13" s="1"/>
  <c r="P538" i="13" s="1"/>
  <c r="M537" i="5"/>
  <c r="O537" i="13" s="1"/>
  <c r="P537" i="13" s="1"/>
  <c r="M536" i="5"/>
  <c r="M535" i="5"/>
  <c r="M532" i="5"/>
  <c r="O532" i="13" s="1"/>
  <c r="P532" i="13" s="1"/>
  <c r="M531" i="5"/>
  <c r="O531" i="13" s="1"/>
  <c r="P531" i="13" s="1"/>
  <c r="M530" i="5"/>
  <c r="O530" i="13" s="1"/>
  <c r="P530" i="13" s="1"/>
  <c r="M529" i="5"/>
  <c r="M527" i="5"/>
  <c r="O527" i="13" s="1"/>
  <c r="P527" i="13" s="1"/>
  <c r="M526" i="5"/>
  <c r="M525" i="5"/>
  <c r="O525" i="13" s="1"/>
  <c r="P525" i="13" s="1"/>
  <c r="M524" i="5"/>
  <c r="M523" i="5"/>
  <c r="M522" i="5"/>
  <c r="M518" i="5"/>
  <c r="O518" i="13" s="1"/>
  <c r="P518" i="13" s="1"/>
  <c r="M517" i="5"/>
  <c r="M516" i="5"/>
  <c r="M515" i="5"/>
  <c r="O515" i="13" s="1"/>
  <c r="P515" i="13" s="1"/>
  <c r="M514" i="5"/>
  <c r="O514" i="13" s="1"/>
  <c r="P514" i="13" s="1"/>
  <c r="M513" i="5"/>
  <c r="O513" i="13" s="1"/>
  <c r="P513" i="13" s="1"/>
  <c r="M511" i="5"/>
  <c r="O511" i="13" s="1"/>
  <c r="P511" i="13" s="1"/>
  <c r="M510" i="5"/>
  <c r="O510" i="13" s="1"/>
  <c r="P510" i="13" s="1"/>
  <c r="M509" i="5"/>
  <c r="O509" i="13" s="1"/>
  <c r="P509" i="13" s="1"/>
  <c r="M508" i="5"/>
  <c r="M507" i="5"/>
  <c r="M506" i="5"/>
  <c r="O506" i="13" s="1"/>
  <c r="P506" i="13" s="1"/>
  <c r="M505" i="5"/>
  <c r="O505" i="13" s="1"/>
  <c r="P505" i="13" s="1"/>
  <c r="M501" i="5"/>
  <c r="O501" i="13" s="1"/>
  <c r="P501" i="13" s="1"/>
  <c r="M500" i="5"/>
  <c r="O500" i="13" s="1"/>
  <c r="P500" i="13" s="1"/>
  <c r="M499" i="5"/>
  <c r="M498" i="5"/>
  <c r="M497" i="5"/>
  <c r="M495" i="5"/>
  <c r="O495" i="13" s="1"/>
  <c r="P495" i="13" s="1"/>
  <c r="M494" i="5"/>
  <c r="O494" i="13" s="1"/>
  <c r="P494" i="13" s="1"/>
  <c r="P496" i="13" s="1"/>
  <c r="M493" i="5"/>
  <c r="M491" i="5"/>
  <c r="O491" i="13" s="1"/>
  <c r="P491" i="13" s="1"/>
  <c r="M490" i="5"/>
  <c r="O490" i="13" s="1"/>
  <c r="P490" i="13" s="1"/>
  <c r="M489" i="5"/>
  <c r="O489" i="13" s="1"/>
  <c r="P489" i="13" s="1"/>
  <c r="M488" i="5"/>
  <c r="O488" i="13" s="1"/>
  <c r="P488" i="13" s="1"/>
  <c r="M487" i="5"/>
  <c r="O487" i="13" s="1"/>
  <c r="P487" i="13" s="1"/>
  <c r="M486" i="5"/>
  <c r="M484" i="5"/>
  <c r="O484" i="13" s="1"/>
  <c r="P484" i="13" s="1"/>
  <c r="M483" i="5"/>
  <c r="O483" i="13" s="1"/>
  <c r="P483" i="13" s="1"/>
  <c r="M482" i="5"/>
  <c r="O482" i="13" s="1"/>
  <c r="P482" i="13" s="1"/>
  <c r="M481" i="5"/>
  <c r="O481" i="13" s="1"/>
  <c r="P481" i="13" s="1"/>
  <c r="M480" i="5"/>
  <c r="O480" i="13" s="1"/>
  <c r="P480" i="13" s="1"/>
  <c r="M479" i="5"/>
  <c r="M478" i="5"/>
  <c r="M477" i="5"/>
  <c r="M475" i="5"/>
  <c r="M471" i="5"/>
  <c r="O471" i="13" s="1"/>
  <c r="P471" i="13" s="1"/>
  <c r="M470" i="5"/>
  <c r="O470" i="13" s="1"/>
  <c r="P470" i="13" s="1"/>
  <c r="M469" i="5"/>
  <c r="O469" i="13" s="1"/>
  <c r="P469" i="13" s="1"/>
  <c r="M468" i="5"/>
  <c r="M467" i="5"/>
  <c r="O467" i="13" s="1"/>
  <c r="P467" i="13" s="1"/>
  <c r="M465" i="5"/>
  <c r="O465" i="13" s="1"/>
  <c r="P465" i="13" s="1"/>
  <c r="M464" i="5"/>
  <c r="O464" i="13" s="1"/>
  <c r="P464" i="13" s="1"/>
  <c r="M463" i="5"/>
  <c r="O463" i="13" s="1"/>
  <c r="P463" i="13" s="1"/>
  <c r="M462" i="5"/>
  <c r="M460" i="5"/>
  <c r="O460" i="13" s="1"/>
  <c r="P460" i="13" s="1"/>
  <c r="M459" i="5"/>
  <c r="O459" i="13" s="1"/>
  <c r="P459" i="13" s="1"/>
  <c r="M458" i="5"/>
  <c r="O458" i="13" s="1"/>
  <c r="P458" i="13" s="1"/>
  <c r="M457" i="5"/>
  <c r="M456" i="5"/>
  <c r="M454" i="5"/>
  <c r="M452" i="5"/>
  <c r="O452" i="13" s="1"/>
  <c r="P452" i="13" s="1"/>
  <c r="M451" i="5"/>
  <c r="O451" i="13" s="1"/>
  <c r="P451" i="13" s="1"/>
  <c r="M450" i="5"/>
  <c r="O450" i="13" s="1"/>
  <c r="P450" i="13" s="1"/>
  <c r="M449" i="5"/>
  <c r="O449" i="13" s="1"/>
  <c r="P449" i="13" s="1"/>
  <c r="M448" i="5"/>
  <c r="O448" i="13" s="1"/>
  <c r="P448" i="13" s="1"/>
  <c r="M447" i="5"/>
  <c r="O447" i="13" s="1"/>
  <c r="P447" i="13" s="1"/>
  <c r="M446" i="5"/>
  <c r="O446" i="13" s="1"/>
  <c r="P446" i="13" s="1"/>
  <c r="M445" i="5"/>
  <c r="O445" i="13" s="1"/>
  <c r="P445" i="13" s="1"/>
  <c r="M444" i="5"/>
  <c r="M443" i="5"/>
  <c r="M442" i="5"/>
  <c r="M441" i="5"/>
  <c r="M440" i="5"/>
  <c r="M438" i="5"/>
  <c r="O438" i="13" s="1"/>
  <c r="P438" i="13" s="1"/>
  <c r="M436" i="5"/>
  <c r="O436" i="13" s="1"/>
  <c r="P436" i="13" s="1"/>
  <c r="M435" i="5"/>
  <c r="M433" i="5"/>
  <c r="O433" i="13" s="1"/>
  <c r="P433" i="13" s="1"/>
  <c r="M431" i="5"/>
  <c r="O431" i="13" s="1"/>
  <c r="P431" i="13" s="1"/>
  <c r="M429" i="5"/>
  <c r="O429" i="13" s="1"/>
  <c r="P429" i="13" s="1"/>
  <c r="M428" i="5"/>
  <c r="O428" i="13" s="1"/>
  <c r="P428" i="13" s="1"/>
  <c r="M427" i="5"/>
  <c r="O427" i="13" s="1"/>
  <c r="P427" i="13" s="1"/>
  <c r="M426" i="5"/>
  <c r="M425" i="5"/>
  <c r="O425" i="13" s="1"/>
  <c r="P425" i="13" s="1"/>
  <c r="M424" i="5"/>
  <c r="O424" i="13" s="1"/>
  <c r="P424" i="13" s="1"/>
  <c r="M422" i="5"/>
  <c r="M421" i="5"/>
  <c r="O421" i="13" s="1"/>
  <c r="P421" i="13" s="1"/>
  <c r="M420" i="5"/>
  <c r="M419" i="5"/>
  <c r="O419" i="13" s="1"/>
  <c r="P419" i="13" s="1"/>
  <c r="M417" i="5"/>
  <c r="O417" i="13" s="1"/>
  <c r="P417" i="13" s="1"/>
  <c r="M416" i="5"/>
  <c r="O416" i="13" s="1"/>
  <c r="P416" i="13" s="1"/>
  <c r="M415" i="5"/>
  <c r="O415" i="13" s="1"/>
  <c r="P415" i="13" s="1"/>
  <c r="M414" i="5"/>
  <c r="O414" i="13" s="1"/>
  <c r="P414" i="13" s="1"/>
  <c r="M412" i="5"/>
  <c r="O412" i="13" s="1"/>
  <c r="P412" i="13" s="1"/>
  <c r="M411" i="5"/>
  <c r="O411" i="13" s="1"/>
  <c r="P411" i="13" s="1"/>
  <c r="M410" i="5"/>
  <c r="M409" i="5"/>
  <c r="O409" i="13" s="1"/>
  <c r="P409" i="13" s="1"/>
  <c r="M408" i="5"/>
  <c r="O408" i="13" s="1"/>
  <c r="P408" i="13" s="1"/>
  <c r="M407" i="5"/>
  <c r="O407" i="13" s="1"/>
  <c r="P407" i="13" s="1"/>
  <c r="M406" i="5"/>
  <c r="M405" i="5"/>
  <c r="O405" i="13" s="1"/>
  <c r="P405" i="13" s="1"/>
  <c r="M404" i="5"/>
  <c r="O404" i="13" s="1"/>
  <c r="P404" i="13" s="1"/>
  <c r="M402" i="5"/>
  <c r="O402" i="13" s="1"/>
  <c r="P402" i="13" s="1"/>
  <c r="M401" i="5"/>
  <c r="O401" i="13" s="1"/>
  <c r="P401" i="13" s="1"/>
  <c r="M400" i="5"/>
  <c r="O400" i="13" s="1"/>
  <c r="P400" i="13" s="1"/>
  <c r="M399" i="5"/>
  <c r="O399" i="13" s="1"/>
  <c r="P399" i="13" s="1"/>
  <c r="M398" i="5"/>
  <c r="O398" i="13" s="1"/>
  <c r="P398" i="13" s="1"/>
  <c r="M396" i="5"/>
  <c r="O396" i="13" s="1"/>
  <c r="P396" i="13" s="1"/>
  <c r="M395" i="5"/>
  <c r="O395" i="13" s="1"/>
  <c r="P395" i="13" s="1"/>
  <c r="M394" i="5"/>
  <c r="O394" i="13" s="1"/>
  <c r="P394" i="13" s="1"/>
  <c r="M393" i="5"/>
  <c r="M392" i="5"/>
  <c r="M391" i="5"/>
  <c r="M389" i="5"/>
  <c r="M387" i="5"/>
  <c r="O387" i="13" s="1"/>
  <c r="P387" i="13" s="1"/>
  <c r="M386" i="5"/>
  <c r="O386" i="13" s="1"/>
  <c r="P386" i="13" s="1"/>
  <c r="M385" i="5"/>
  <c r="M383" i="5"/>
  <c r="M381" i="5"/>
  <c r="O381" i="13" s="1"/>
  <c r="P381" i="13" s="1"/>
  <c r="M379" i="5"/>
  <c r="O379" i="13" s="1"/>
  <c r="P379" i="13" s="1"/>
  <c r="M377" i="5"/>
  <c r="O377" i="13" s="1"/>
  <c r="P377" i="13" s="1"/>
  <c r="M375" i="5"/>
  <c r="O375" i="13" s="1"/>
  <c r="P375" i="13" s="1"/>
  <c r="M374" i="5"/>
  <c r="O374" i="13" s="1"/>
  <c r="P374" i="13" s="1"/>
  <c r="M373" i="5"/>
  <c r="O373" i="13" s="1"/>
  <c r="P373" i="13" s="1"/>
  <c r="M372" i="5"/>
  <c r="O372" i="13" s="1"/>
  <c r="P372" i="13" s="1"/>
  <c r="M371" i="5"/>
  <c r="O371" i="13" s="1"/>
  <c r="P371" i="13" s="1"/>
  <c r="M370" i="5"/>
  <c r="O370" i="13" s="1"/>
  <c r="P370" i="13" s="1"/>
  <c r="M369" i="5"/>
  <c r="M367" i="5"/>
  <c r="O367" i="13" s="1"/>
  <c r="P367" i="13" s="1"/>
  <c r="M366" i="5"/>
  <c r="O366" i="13" s="1"/>
  <c r="P366" i="13" s="1"/>
  <c r="M365" i="5"/>
  <c r="O365" i="13" s="1"/>
  <c r="P365" i="13" s="1"/>
  <c r="M364" i="5"/>
  <c r="O364" i="13" s="1"/>
  <c r="P364" i="13" s="1"/>
  <c r="M363" i="5"/>
  <c r="O363" i="13" s="1"/>
  <c r="P363" i="13" s="1"/>
  <c r="M362" i="5"/>
  <c r="M361" i="5"/>
  <c r="M360" i="5"/>
  <c r="O360" i="13" s="1"/>
  <c r="P360" i="13" s="1"/>
  <c r="M359" i="5"/>
  <c r="O359" i="13" s="1"/>
  <c r="P359" i="13" s="1"/>
  <c r="M356" i="5"/>
  <c r="O356" i="13" s="1"/>
  <c r="P356" i="13" s="1"/>
  <c r="M355" i="5"/>
  <c r="O355" i="13" s="1"/>
  <c r="P355" i="13" s="1"/>
  <c r="M354" i="5"/>
  <c r="O354" i="13" s="1"/>
  <c r="P354" i="13" s="1"/>
  <c r="M353" i="5"/>
  <c r="O353" i="13" s="1"/>
  <c r="P353" i="13" s="1"/>
  <c r="M352" i="5"/>
  <c r="O352" i="13" s="1"/>
  <c r="P352" i="13" s="1"/>
  <c r="M351" i="5"/>
  <c r="O351" i="13" s="1"/>
  <c r="P351" i="13" s="1"/>
  <c r="M350" i="5"/>
  <c r="O350" i="13" s="1"/>
  <c r="P350" i="13" s="1"/>
  <c r="M349" i="5"/>
  <c r="M346" i="5"/>
  <c r="M345" i="5"/>
  <c r="M344" i="5"/>
  <c r="M343" i="5"/>
  <c r="O343" i="13" s="1"/>
  <c r="M342" i="5"/>
  <c r="M340" i="5"/>
  <c r="O340" i="13" s="1"/>
  <c r="P340" i="13" s="1"/>
  <c r="M339" i="5"/>
  <c r="O339" i="13" s="1"/>
  <c r="P339" i="13" s="1"/>
  <c r="M338" i="5"/>
  <c r="O338" i="13" s="1"/>
  <c r="P338" i="13" s="1"/>
  <c r="M337" i="5"/>
  <c r="M336" i="5"/>
  <c r="M334" i="5"/>
  <c r="O334" i="13" s="1"/>
  <c r="P334" i="13" s="1"/>
  <c r="M333" i="5"/>
  <c r="O333" i="13" s="1"/>
  <c r="P333" i="13" s="1"/>
  <c r="M332" i="5"/>
  <c r="M329" i="5"/>
  <c r="M327" i="5"/>
  <c r="O327" i="13" s="1"/>
  <c r="P327" i="13" s="1"/>
  <c r="M326" i="5"/>
  <c r="O326" i="13" s="1"/>
  <c r="P326" i="13" s="1"/>
  <c r="M325" i="5"/>
  <c r="O325" i="13" s="1"/>
  <c r="P325" i="13" s="1"/>
  <c r="M324" i="5"/>
  <c r="O324" i="13" s="1"/>
  <c r="P324" i="13" s="1"/>
  <c r="M323" i="5"/>
  <c r="M322" i="5"/>
  <c r="M319" i="5"/>
  <c r="O319" i="13" s="1"/>
  <c r="P319" i="13" s="1"/>
  <c r="M318" i="5"/>
  <c r="O318" i="13" s="1"/>
  <c r="P318" i="13" s="1"/>
  <c r="M317" i="5"/>
  <c r="O317" i="13" s="1"/>
  <c r="P317" i="13" s="1"/>
  <c r="M316" i="5"/>
  <c r="M314" i="5"/>
  <c r="O314" i="13" s="1"/>
  <c r="P314" i="13" s="1"/>
  <c r="M313" i="5"/>
  <c r="O313" i="13" s="1"/>
  <c r="P313" i="13" s="1"/>
  <c r="M312" i="5"/>
  <c r="O312" i="13" s="1"/>
  <c r="P312" i="13" s="1"/>
  <c r="M311" i="5"/>
  <c r="O311" i="13" s="1"/>
  <c r="P311" i="13" s="1"/>
  <c r="M310" i="5"/>
  <c r="M309" i="5"/>
  <c r="M306" i="5"/>
  <c r="M305" i="5"/>
  <c r="O305" i="13" s="1"/>
  <c r="P305" i="13" s="1"/>
  <c r="M304" i="5"/>
  <c r="O304" i="13" s="1"/>
  <c r="P304" i="13" s="1"/>
  <c r="M303" i="5"/>
  <c r="O303" i="13" s="1"/>
  <c r="P303" i="13" s="1"/>
  <c r="M302" i="5"/>
  <c r="O302" i="13" s="1"/>
  <c r="P302" i="13" s="1"/>
  <c r="M301" i="5"/>
  <c r="O301" i="13" s="1"/>
  <c r="P301" i="13" s="1"/>
  <c r="M300" i="5"/>
  <c r="O300" i="13" s="1"/>
  <c r="P300" i="13" s="1"/>
  <c r="M299" i="5"/>
  <c r="M297" i="5"/>
  <c r="O297" i="13" s="1"/>
  <c r="P297" i="13" s="1"/>
  <c r="M296" i="5"/>
  <c r="O296" i="13" s="1"/>
  <c r="P296" i="13" s="1"/>
  <c r="M295" i="5"/>
  <c r="O295" i="13" s="1"/>
  <c r="P295" i="13" s="1"/>
  <c r="M294" i="5"/>
  <c r="M293" i="5"/>
  <c r="M292" i="5"/>
  <c r="M291" i="5"/>
  <c r="M290" i="5"/>
  <c r="M289" i="5"/>
  <c r="M288" i="5"/>
  <c r="M284" i="5"/>
  <c r="M283" i="5"/>
  <c r="M282" i="5"/>
  <c r="M280" i="5"/>
  <c r="O280" i="13" s="1"/>
  <c r="P280" i="13" s="1"/>
  <c r="M279" i="5"/>
  <c r="M278" i="5"/>
  <c r="M277" i="5"/>
  <c r="M276" i="5"/>
  <c r="M275" i="5"/>
  <c r="M274" i="5"/>
  <c r="M273" i="5"/>
  <c r="M272" i="5"/>
  <c r="M271" i="5"/>
  <c r="O271" i="13" s="1"/>
  <c r="P271" i="13" s="1"/>
  <c r="M270" i="5"/>
  <c r="M269" i="5"/>
  <c r="M268" i="5"/>
  <c r="M267" i="5"/>
  <c r="M266" i="5"/>
  <c r="M265" i="5"/>
  <c r="M264" i="5"/>
  <c r="M263" i="5"/>
  <c r="O263" i="13" s="1"/>
  <c r="P263" i="13" s="1"/>
  <c r="M262" i="5"/>
  <c r="M261" i="5"/>
  <c r="M260" i="5"/>
  <c r="O260" i="13" s="1"/>
  <c r="P260" i="13" s="1"/>
  <c r="M259" i="5"/>
  <c r="O259" i="13" s="1"/>
  <c r="P259" i="13" s="1"/>
  <c r="M258" i="5"/>
  <c r="M256" i="5"/>
  <c r="M255" i="5"/>
  <c r="M254" i="5"/>
  <c r="M253" i="5"/>
  <c r="O253" i="13" s="1"/>
  <c r="P253" i="13" s="1"/>
  <c r="M252" i="5"/>
  <c r="M251" i="5"/>
  <c r="M250" i="5"/>
  <c r="O250" i="13" s="1"/>
  <c r="P250" i="13" s="1"/>
  <c r="M249" i="5"/>
  <c r="O249" i="13" s="1"/>
  <c r="P249" i="13" s="1"/>
  <c r="M248" i="5"/>
  <c r="O248" i="13" s="1"/>
  <c r="P248" i="13" s="1"/>
  <c r="M247" i="5"/>
  <c r="M245" i="5"/>
  <c r="O245" i="13" s="1"/>
  <c r="P245" i="13" s="1"/>
  <c r="M244" i="5"/>
  <c r="M243" i="5"/>
  <c r="O243" i="13" s="1"/>
  <c r="P243" i="13" s="1"/>
  <c r="M242" i="5"/>
  <c r="O242" i="13" s="1"/>
  <c r="P242" i="13" s="1"/>
  <c r="M241" i="5"/>
  <c r="O241" i="13" s="1"/>
  <c r="P241" i="13" s="1"/>
  <c r="M240" i="5"/>
  <c r="M238" i="5"/>
  <c r="M237" i="5"/>
  <c r="M236" i="5"/>
  <c r="M235" i="5"/>
  <c r="M234" i="5"/>
  <c r="M233" i="5"/>
  <c r="M232" i="5"/>
  <c r="M231" i="5"/>
  <c r="M230" i="5"/>
  <c r="M229" i="5"/>
  <c r="M228" i="5"/>
  <c r="O228" i="13" s="1"/>
  <c r="P228" i="13" s="1"/>
  <c r="M227" i="5"/>
  <c r="O227" i="13" s="1"/>
  <c r="P227" i="13" s="1"/>
  <c r="M226" i="5"/>
  <c r="M224" i="5"/>
  <c r="O224" i="13" s="1"/>
  <c r="P224" i="13" s="1"/>
  <c r="M223" i="5"/>
  <c r="O223" i="13" s="1"/>
  <c r="P223" i="13" s="1"/>
  <c r="M222" i="5"/>
  <c r="O222" i="13" s="1"/>
  <c r="P222" i="13" s="1"/>
  <c r="M221" i="5"/>
  <c r="M220" i="5"/>
  <c r="M219" i="5"/>
  <c r="M218" i="5"/>
  <c r="M217" i="5"/>
  <c r="M216" i="5"/>
  <c r="M215" i="5"/>
  <c r="M214" i="5"/>
  <c r="O214" i="13" s="1"/>
  <c r="P214" i="13" s="1"/>
  <c r="M212" i="5"/>
  <c r="O212" i="13" s="1"/>
  <c r="P212" i="13" s="1"/>
  <c r="M211" i="5"/>
  <c r="O211" i="13" s="1"/>
  <c r="P211" i="13" s="1"/>
  <c r="M210" i="5"/>
  <c r="M208" i="5"/>
  <c r="M207" i="5"/>
  <c r="M206" i="5"/>
  <c r="O206" i="13" s="1"/>
  <c r="P206" i="13" s="1"/>
  <c r="M205" i="5"/>
  <c r="M204" i="5"/>
  <c r="M203" i="5"/>
  <c r="M202" i="5"/>
  <c r="M201" i="5"/>
  <c r="M200" i="5"/>
  <c r="O200" i="13" s="1"/>
  <c r="P200" i="13" s="1"/>
  <c r="M199" i="5"/>
  <c r="M198" i="5"/>
  <c r="M197" i="5"/>
  <c r="M192" i="5"/>
  <c r="M190" i="5"/>
  <c r="O190" i="13" s="1"/>
  <c r="P190" i="13" s="1"/>
  <c r="M187" i="5"/>
  <c r="O187" i="13" s="1"/>
  <c r="P187" i="13" s="1"/>
  <c r="M186" i="5"/>
  <c r="M185" i="5"/>
  <c r="M184" i="5"/>
  <c r="O184" i="13" s="1"/>
  <c r="P184" i="13" s="1"/>
  <c r="M182" i="5"/>
  <c r="O182" i="13" s="1"/>
  <c r="P182" i="13" s="1"/>
  <c r="M181" i="5"/>
  <c r="O181" i="13" s="1"/>
  <c r="P181" i="13" s="1"/>
  <c r="M180" i="5"/>
  <c r="O180" i="13" s="1"/>
  <c r="P180" i="13" s="1"/>
  <c r="M179" i="5"/>
  <c r="M178" i="5"/>
  <c r="M177" i="5"/>
  <c r="M176" i="5"/>
  <c r="O176" i="13" s="1"/>
  <c r="P176" i="13" s="1"/>
  <c r="M175" i="5"/>
  <c r="O175" i="13" s="1"/>
  <c r="P175" i="13" s="1"/>
  <c r="M174" i="5"/>
  <c r="M173" i="5"/>
  <c r="M171" i="5"/>
  <c r="O171" i="13" s="1"/>
  <c r="P171" i="13" s="1"/>
  <c r="M170" i="5"/>
  <c r="M169" i="5"/>
  <c r="O169" i="13" s="1"/>
  <c r="P169" i="13" s="1"/>
  <c r="M168" i="5"/>
  <c r="O168" i="13" s="1"/>
  <c r="P168" i="13" s="1"/>
  <c r="M167" i="5"/>
  <c r="O167" i="13" s="1"/>
  <c r="P167" i="13" s="1"/>
  <c r="M166" i="5"/>
  <c r="M162" i="5"/>
  <c r="O162" i="13" s="1"/>
  <c r="P162" i="13" s="1"/>
  <c r="M161" i="5"/>
  <c r="O161" i="13" s="1"/>
  <c r="P161" i="13" s="1"/>
  <c r="M160" i="5"/>
  <c r="M159" i="5"/>
  <c r="M158" i="5"/>
  <c r="M157" i="5"/>
  <c r="O157" i="13" s="1"/>
  <c r="P157" i="13" s="1"/>
  <c r="M156" i="5"/>
  <c r="M155" i="5"/>
  <c r="M154" i="5"/>
  <c r="M153" i="5"/>
  <c r="M152" i="5"/>
  <c r="M150" i="5"/>
  <c r="O150" i="13" s="1"/>
  <c r="P150" i="13" s="1"/>
  <c r="M149" i="5"/>
  <c r="O149" i="13" s="1"/>
  <c r="P149" i="13" s="1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O125" i="13" s="1"/>
  <c r="P125" i="13" s="1"/>
  <c r="M124" i="5"/>
  <c r="M123" i="5"/>
  <c r="O123" i="13" s="1"/>
  <c r="P123" i="13" s="1"/>
  <c r="M122" i="5"/>
  <c r="M121" i="5"/>
  <c r="M120" i="5"/>
  <c r="M119" i="5"/>
  <c r="O119" i="13" s="1"/>
  <c r="P119" i="13" s="1"/>
  <c r="M118" i="5"/>
  <c r="M117" i="5"/>
  <c r="M116" i="5"/>
  <c r="M115" i="5"/>
  <c r="M114" i="5"/>
  <c r="M113" i="5"/>
  <c r="M112" i="5"/>
  <c r="M111" i="5"/>
  <c r="M107" i="5"/>
  <c r="O107" i="13" s="1"/>
  <c r="P107" i="13" s="1"/>
  <c r="M106" i="5"/>
  <c r="O106" i="13" s="1"/>
  <c r="P106" i="13" s="1"/>
  <c r="M105" i="5"/>
  <c r="M104" i="5"/>
  <c r="O104" i="13" s="1"/>
  <c r="P104" i="13" s="1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O89" i="13" s="1"/>
  <c r="P89" i="13" s="1"/>
  <c r="M88" i="5"/>
  <c r="M84" i="5"/>
  <c r="O84" i="13" s="1"/>
  <c r="P84" i="13" s="1"/>
  <c r="M83" i="5"/>
  <c r="M82" i="5"/>
  <c r="M81" i="5"/>
  <c r="O81" i="13" s="1"/>
  <c r="P81" i="13" s="1"/>
  <c r="M80" i="5"/>
  <c r="O80" i="13" s="1"/>
  <c r="P80" i="13" s="1"/>
  <c r="M79" i="5"/>
  <c r="M77" i="5"/>
  <c r="O77" i="13" s="1"/>
  <c r="P77" i="13" s="1"/>
  <c r="M76" i="5"/>
  <c r="O76" i="13" s="1"/>
  <c r="P76" i="13" s="1"/>
  <c r="M75" i="5"/>
  <c r="O75" i="13" s="1"/>
  <c r="P75" i="13" s="1"/>
  <c r="M74" i="5"/>
  <c r="M73" i="5"/>
  <c r="M72" i="5"/>
  <c r="M71" i="5"/>
  <c r="M69" i="5"/>
  <c r="O69" i="13" s="1"/>
  <c r="P69" i="13" s="1"/>
  <c r="M67" i="5"/>
  <c r="O67" i="13" s="1"/>
  <c r="P67" i="13" s="1"/>
  <c r="M64" i="5"/>
  <c r="O64" i="13" s="1"/>
  <c r="P64" i="13" s="1"/>
  <c r="M63" i="5"/>
  <c r="M62" i="5"/>
  <c r="O62" i="13" s="1"/>
  <c r="P62" i="13" s="1"/>
  <c r="M61" i="5"/>
  <c r="O61" i="13" s="1"/>
  <c r="P61" i="13" s="1"/>
  <c r="M60" i="5"/>
  <c r="M57" i="5"/>
  <c r="O57" i="13" s="1"/>
  <c r="P57" i="13" s="1"/>
  <c r="M55" i="5"/>
  <c r="O55" i="13" s="1"/>
  <c r="P55" i="13" s="1"/>
  <c r="M54" i="5"/>
  <c r="O54" i="13" s="1"/>
  <c r="P54" i="13" s="1"/>
  <c r="M53" i="5"/>
  <c r="M52" i="5"/>
  <c r="M49" i="5"/>
  <c r="O49" i="13" s="1"/>
  <c r="P49" i="13" s="1"/>
  <c r="M48" i="5"/>
  <c r="O48" i="13" s="1"/>
  <c r="P48" i="13" s="1"/>
  <c r="P50" i="13" s="1"/>
  <c r="M47" i="5"/>
  <c r="M44" i="5"/>
  <c r="O44" i="13" s="1"/>
  <c r="P44" i="13" s="1"/>
  <c r="M43" i="5"/>
  <c r="O43" i="13" s="1"/>
  <c r="P43" i="13" s="1"/>
  <c r="M42" i="5"/>
  <c r="M39" i="5"/>
  <c r="O39" i="13" s="1"/>
  <c r="P39" i="13" s="1"/>
  <c r="M36" i="5"/>
  <c r="O36" i="13" s="1"/>
  <c r="P36" i="13" s="1"/>
  <c r="M35" i="5"/>
  <c r="O35" i="13" s="1"/>
  <c r="P35" i="13" s="1"/>
  <c r="M34" i="5"/>
  <c r="M31" i="5"/>
  <c r="O31" i="13" s="1"/>
  <c r="P31" i="13" s="1"/>
  <c r="M30" i="5"/>
  <c r="O30" i="13" s="1"/>
  <c r="P30" i="13" s="1"/>
  <c r="M29" i="5"/>
  <c r="M26" i="5"/>
  <c r="O26" i="13" s="1"/>
  <c r="P26" i="13" s="1"/>
  <c r="M25" i="5"/>
  <c r="O25" i="13" s="1"/>
  <c r="P25" i="13" s="1"/>
  <c r="M24" i="5"/>
  <c r="O24" i="13" s="1"/>
  <c r="M23" i="5"/>
  <c r="O23" i="13" s="1"/>
  <c r="P23" i="13" s="1"/>
  <c r="M22" i="5"/>
  <c r="M18" i="5"/>
  <c r="O18" i="13" s="1"/>
  <c r="P18" i="13" s="1"/>
  <c r="M17" i="5"/>
  <c r="O17" i="13" s="1"/>
  <c r="P17" i="13" s="1"/>
  <c r="M16" i="5"/>
  <c r="O16" i="13" s="1"/>
  <c r="P16" i="13" s="1"/>
  <c r="M15" i="5"/>
  <c r="O15" i="13" s="1"/>
  <c r="P15" i="13" s="1"/>
  <c r="M14" i="5"/>
  <c r="O14" i="13" s="1"/>
  <c r="M11" i="5"/>
  <c r="O11" i="13" s="1"/>
  <c r="P11" i="13" s="1"/>
  <c r="M10" i="5"/>
  <c r="O10" i="13" s="1"/>
  <c r="M835" i="3"/>
  <c r="N835" i="13" s="1"/>
  <c r="M834" i="3"/>
  <c r="N834" i="13" s="1"/>
  <c r="M833" i="3"/>
  <c r="M831" i="3"/>
  <c r="N831" i="13" s="1"/>
  <c r="M830" i="3"/>
  <c r="N830" i="13" s="1"/>
  <c r="M829" i="3"/>
  <c r="M827" i="3"/>
  <c r="N827" i="13" s="1"/>
  <c r="M826" i="3"/>
  <c r="N826" i="13" s="1"/>
  <c r="M825" i="3"/>
  <c r="N825" i="13" s="1"/>
  <c r="M824" i="3"/>
  <c r="N824" i="13" s="1"/>
  <c r="M823" i="3"/>
  <c r="M822" i="3"/>
  <c r="M819" i="3"/>
  <c r="N819" i="13" s="1"/>
  <c r="M818" i="3"/>
  <c r="N818" i="13" s="1"/>
  <c r="M817" i="3"/>
  <c r="N817" i="13" s="1"/>
  <c r="M815" i="3"/>
  <c r="M814" i="3"/>
  <c r="N814" i="13" s="1"/>
  <c r="M813" i="3"/>
  <c r="N813" i="13" s="1"/>
  <c r="M812" i="3"/>
  <c r="N812" i="13" s="1"/>
  <c r="M811" i="3"/>
  <c r="N811" i="13" s="1"/>
  <c r="M810" i="3"/>
  <c r="M808" i="3"/>
  <c r="N808" i="13" s="1"/>
  <c r="M807" i="3"/>
  <c r="M806" i="3"/>
  <c r="N806" i="13" s="1"/>
  <c r="M805" i="3"/>
  <c r="N805" i="13" s="1"/>
  <c r="M804" i="3"/>
  <c r="N804" i="13" s="1"/>
  <c r="M803" i="3"/>
  <c r="N803" i="13" s="1"/>
  <c r="M802" i="3"/>
  <c r="N802" i="13" s="1"/>
  <c r="M801" i="3"/>
  <c r="M800" i="3"/>
  <c r="N800" i="13" s="1"/>
  <c r="M799" i="3"/>
  <c r="N799" i="13" s="1"/>
  <c r="M798" i="3"/>
  <c r="N798" i="13" s="1"/>
  <c r="M796" i="3"/>
  <c r="N796" i="13" s="1"/>
  <c r="M795" i="3"/>
  <c r="M794" i="3"/>
  <c r="N794" i="13" s="1"/>
  <c r="M792" i="3"/>
  <c r="N792" i="13" s="1"/>
  <c r="M791" i="3"/>
  <c r="N791" i="13" s="1"/>
  <c r="M790" i="3"/>
  <c r="N790" i="13" s="1"/>
  <c r="M789" i="3"/>
  <c r="N789" i="13" s="1"/>
  <c r="M788" i="3"/>
  <c r="N788" i="13" s="1"/>
  <c r="M786" i="3"/>
  <c r="N786" i="13" s="1"/>
  <c r="M784" i="3"/>
  <c r="M783" i="3"/>
  <c r="N783" i="13" s="1"/>
  <c r="M782" i="3"/>
  <c r="M781" i="3"/>
  <c r="N781" i="13" s="1"/>
  <c r="M780" i="3"/>
  <c r="M779" i="3"/>
  <c r="N779" i="13" s="1"/>
  <c r="M778" i="3"/>
  <c r="N778" i="13" s="1"/>
  <c r="M777" i="3"/>
  <c r="N777" i="13" s="1"/>
  <c r="M776" i="3"/>
  <c r="N776" i="13" s="1"/>
  <c r="M775" i="3"/>
  <c r="N775" i="13" s="1"/>
  <c r="M774" i="3"/>
  <c r="N774" i="13" s="1"/>
  <c r="M773" i="3"/>
  <c r="N773" i="13" s="1"/>
  <c r="M772" i="3"/>
  <c r="N772" i="13" s="1"/>
  <c r="M771" i="3"/>
  <c r="N771" i="13" s="1"/>
  <c r="M770" i="3"/>
  <c r="M769" i="3"/>
  <c r="M767" i="3"/>
  <c r="M765" i="3"/>
  <c r="N765" i="13" s="1"/>
  <c r="M764" i="3"/>
  <c r="N764" i="13" s="1"/>
  <c r="M763" i="3"/>
  <c r="N763" i="13" s="1"/>
  <c r="M762" i="3"/>
  <c r="M759" i="3"/>
  <c r="N759" i="13" s="1"/>
  <c r="M758" i="3"/>
  <c r="N758" i="13" s="1"/>
  <c r="M757" i="3"/>
  <c r="N757" i="13" s="1"/>
  <c r="M756" i="3"/>
  <c r="N756" i="13" s="1"/>
  <c r="M755" i="3"/>
  <c r="N755" i="13" s="1"/>
  <c r="M754" i="3"/>
  <c r="M752" i="3"/>
  <c r="N752" i="13" s="1"/>
  <c r="M751" i="3"/>
  <c r="M750" i="3"/>
  <c r="N750" i="13" s="1"/>
  <c r="M749" i="3"/>
  <c r="N749" i="13" s="1"/>
  <c r="M748" i="3"/>
  <c r="N748" i="13" s="1"/>
  <c r="M747" i="3"/>
  <c r="N747" i="13" s="1"/>
  <c r="M746" i="3"/>
  <c r="M745" i="3"/>
  <c r="N745" i="13" s="1"/>
  <c r="M744" i="3"/>
  <c r="M742" i="3"/>
  <c r="M741" i="3"/>
  <c r="N741" i="13" s="1"/>
  <c r="M739" i="3"/>
  <c r="N739" i="13" s="1"/>
  <c r="M738" i="3"/>
  <c r="N738" i="13" s="1"/>
  <c r="M737" i="3"/>
  <c r="N737" i="13" s="1"/>
  <c r="M736" i="3"/>
  <c r="M735" i="3"/>
  <c r="N735" i="13" s="1"/>
  <c r="M734" i="3"/>
  <c r="N734" i="13" s="1"/>
  <c r="M733" i="3"/>
  <c r="N733" i="13" s="1"/>
  <c r="M731" i="3"/>
  <c r="N731" i="13" s="1"/>
  <c r="M730" i="3"/>
  <c r="N730" i="13" s="1"/>
  <c r="M729" i="3"/>
  <c r="N729" i="13" s="1"/>
  <c r="M728" i="3"/>
  <c r="M727" i="3"/>
  <c r="M723" i="3"/>
  <c r="N723" i="13" s="1"/>
  <c r="M722" i="3"/>
  <c r="N722" i="13" s="1"/>
  <c r="M721" i="3"/>
  <c r="M720" i="3"/>
  <c r="N720" i="13" s="1"/>
  <c r="M719" i="3"/>
  <c r="M717" i="3"/>
  <c r="N717" i="13" s="1"/>
  <c r="M716" i="3"/>
  <c r="N716" i="13" s="1"/>
  <c r="M715" i="3"/>
  <c r="N715" i="13" s="1"/>
  <c r="M714" i="3"/>
  <c r="N714" i="13" s="1"/>
  <c r="M713" i="3"/>
  <c r="M712" i="3"/>
  <c r="M710" i="3"/>
  <c r="N710" i="13" s="1"/>
  <c r="M708" i="3"/>
  <c r="N708" i="13" s="1"/>
  <c r="M707" i="3"/>
  <c r="N707" i="13" s="1"/>
  <c r="M706" i="3"/>
  <c r="M705" i="3"/>
  <c r="M704" i="3"/>
  <c r="M700" i="3"/>
  <c r="N700" i="13" s="1"/>
  <c r="M699" i="3"/>
  <c r="N699" i="13" s="1"/>
  <c r="M698" i="3"/>
  <c r="M696" i="3"/>
  <c r="N696" i="13" s="1"/>
  <c r="M695" i="3"/>
  <c r="N695" i="13" s="1"/>
  <c r="M694" i="3"/>
  <c r="M692" i="3"/>
  <c r="N692" i="13" s="1"/>
  <c r="M691" i="3"/>
  <c r="N691" i="13" s="1"/>
  <c r="M690" i="3"/>
  <c r="N690" i="13" s="1"/>
  <c r="M689" i="3"/>
  <c r="N689" i="13" s="1"/>
  <c r="M688" i="3"/>
  <c r="M687" i="3"/>
  <c r="M684" i="3"/>
  <c r="N684" i="13" s="1"/>
  <c r="M683" i="3"/>
  <c r="N683" i="13" s="1"/>
  <c r="M682" i="3"/>
  <c r="N682" i="13" s="1"/>
  <c r="M680" i="3"/>
  <c r="N680" i="13" s="1"/>
  <c r="M679" i="3"/>
  <c r="N679" i="13" s="1"/>
  <c r="M678" i="3"/>
  <c r="N678" i="13" s="1"/>
  <c r="M677" i="3"/>
  <c r="N677" i="13" s="1"/>
  <c r="M676" i="3"/>
  <c r="N676" i="13" s="1"/>
  <c r="M675" i="3"/>
  <c r="M673" i="3"/>
  <c r="N673" i="13" s="1"/>
  <c r="M672" i="3"/>
  <c r="N672" i="13" s="1"/>
  <c r="M671" i="3"/>
  <c r="N671" i="13" s="1"/>
  <c r="M670" i="3"/>
  <c r="N670" i="13" s="1"/>
  <c r="M669" i="3"/>
  <c r="N669" i="13" s="1"/>
  <c r="M668" i="3"/>
  <c r="N668" i="13" s="1"/>
  <c r="M667" i="3"/>
  <c r="N667" i="13" s="1"/>
  <c r="M666" i="3"/>
  <c r="M665" i="3"/>
  <c r="N665" i="13" s="1"/>
  <c r="M664" i="3"/>
  <c r="N664" i="13" s="1"/>
  <c r="M663" i="3"/>
  <c r="N663" i="13" s="1"/>
  <c r="M661" i="3"/>
  <c r="N661" i="13" s="1"/>
  <c r="M660" i="3"/>
  <c r="M659" i="3"/>
  <c r="M657" i="3"/>
  <c r="N657" i="13" s="1"/>
  <c r="M656" i="3"/>
  <c r="N656" i="13" s="1"/>
  <c r="M655" i="3"/>
  <c r="M654" i="3"/>
  <c r="N654" i="13" s="1"/>
  <c r="M653" i="3"/>
  <c r="M651" i="3"/>
  <c r="N651" i="13" s="1"/>
  <c r="M649" i="3"/>
  <c r="N649" i="13" s="1"/>
  <c r="M648" i="3"/>
  <c r="N648" i="13" s="1"/>
  <c r="M647" i="3"/>
  <c r="M646" i="3"/>
  <c r="N646" i="13" s="1"/>
  <c r="M645" i="3"/>
  <c r="M644" i="3"/>
  <c r="N644" i="13" s="1"/>
  <c r="M643" i="3"/>
  <c r="N643" i="13" s="1"/>
  <c r="M642" i="3"/>
  <c r="N642" i="13" s="1"/>
  <c r="M641" i="3"/>
  <c r="N641" i="13" s="1"/>
  <c r="M640" i="3"/>
  <c r="N640" i="13" s="1"/>
  <c r="M639" i="3"/>
  <c r="N639" i="13" s="1"/>
  <c r="M638" i="3"/>
  <c r="N638" i="13" s="1"/>
  <c r="M637" i="3"/>
  <c r="N637" i="13" s="1"/>
  <c r="M636" i="3"/>
  <c r="N636" i="13" s="1"/>
  <c r="M635" i="3"/>
  <c r="M634" i="3"/>
  <c r="M631" i="3"/>
  <c r="N631" i="13" s="1"/>
  <c r="M630" i="3"/>
  <c r="N630" i="13" s="1"/>
  <c r="M629" i="3"/>
  <c r="N629" i="13" s="1"/>
  <c r="M628" i="3"/>
  <c r="N628" i="13" s="1"/>
  <c r="M627" i="3"/>
  <c r="M625" i="3"/>
  <c r="N625" i="13" s="1"/>
  <c r="M624" i="3"/>
  <c r="N624" i="13" s="1"/>
  <c r="M623" i="3"/>
  <c r="M622" i="3"/>
  <c r="N622" i="13" s="1"/>
  <c r="M621" i="3"/>
  <c r="M619" i="3"/>
  <c r="N619" i="13" s="1"/>
  <c r="M618" i="3"/>
  <c r="N618" i="13" s="1"/>
  <c r="M617" i="3"/>
  <c r="N617" i="13" s="1"/>
  <c r="M616" i="3"/>
  <c r="M612" i="3"/>
  <c r="N612" i="13" s="1"/>
  <c r="M611" i="3"/>
  <c r="N611" i="13" s="1"/>
  <c r="M610" i="3"/>
  <c r="M609" i="3"/>
  <c r="M606" i="3"/>
  <c r="N606" i="13" s="1"/>
  <c r="M605" i="3"/>
  <c r="M604" i="3"/>
  <c r="M602" i="3"/>
  <c r="N602" i="13" s="1"/>
  <c r="M601" i="3"/>
  <c r="N601" i="13" s="1"/>
  <c r="M600" i="3"/>
  <c r="M598" i="3"/>
  <c r="N598" i="13" s="1"/>
  <c r="M597" i="3"/>
  <c r="N597" i="13" s="1"/>
  <c r="M596" i="3"/>
  <c r="M594" i="3"/>
  <c r="N594" i="13" s="1"/>
  <c r="M593" i="3"/>
  <c r="M592" i="3"/>
  <c r="M590" i="3"/>
  <c r="N590" i="13" s="1"/>
  <c r="M589" i="3"/>
  <c r="N589" i="13" s="1"/>
  <c r="M588" i="3"/>
  <c r="M587" i="3"/>
  <c r="M584" i="3"/>
  <c r="N584" i="13" s="1"/>
  <c r="M583" i="3"/>
  <c r="N583" i="13" s="1"/>
  <c r="M582" i="3"/>
  <c r="M580" i="3"/>
  <c r="N580" i="13" s="1"/>
  <c r="M579" i="3"/>
  <c r="M578" i="3"/>
  <c r="M576" i="3"/>
  <c r="N576" i="13" s="1"/>
  <c r="M575" i="3"/>
  <c r="M574" i="3"/>
  <c r="M573" i="3"/>
  <c r="M572" i="3"/>
  <c r="M571" i="3"/>
  <c r="M570" i="3"/>
  <c r="M566" i="3"/>
  <c r="M564" i="3"/>
  <c r="M563" i="3"/>
  <c r="M562" i="3"/>
  <c r="M561" i="3"/>
  <c r="M559" i="3"/>
  <c r="N559" i="13" s="1"/>
  <c r="M558" i="3"/>
  <c r="M557" i="3"/>
  <c r="M556" i="3"/>
  <c r="M555" i="3"/>
  <c r="N555" i="13" s="1"/>
  <c r="M554" i="3"/>
  <c r="N554" i="13" s="1"/>
  <c r="M553" i="3"/>
  <c r="N553" i="13" s="1"/>
  <c r="M552" i="3"/>
  <c r="N552" i="13" s="1"/>
  <c r="M551" i="3"/>
  <c r="N551" i="13" s="1"/>
  <c r="M550" i="3"/>
  <c r="N550" i="13" s="1"/>
  <c r="M549" i="3"/>
  <c r="M548" i="3"/>
  <c r="M546" i="3"/>
  <c r="N546" i="13" s="1"/>
  <c r="M545" i="3"/>
  <c r="N545" i="13" s="1"/>
  <c r="M543" i="3"/>
  <c r="M542" i="3"/>
  <c r="N542" i="13" s="1"/>
  <c r="M541" i="3"/>
  <c r="N541" i="13" s="1"/>
  <c r="M540" i="3"/>
  <c r="N540" i="13" s="1"/>
  <c r="M539" i="3"/>
  <c r="M538" i="3"/>
  <c r="N538" i="13" s="1"/>
  <c r="M537" i="3"/>
  <c r="N537" i="13" s="1"/>
  <c r="M536" i="3"/>
  <c r="M535" i="3"/>
  <c r="M532" i="3"/>
  <c r="N532" i="13" s="1"/>
  <c r="M531" i="3"/>
  <c r="N531" i="13" s="1"/>
  <c r="M530" i="3"/>
  <c r="N530" i="13" s="1"/>
  <c r="M529" i="3"/>
  <c r="M527" i="3"/>
  <c r="N527" i="13" s="1"/>
  <c r="M526" i="3"/>
  <c r="M525" i="3"/>
  <c r="N525" i="13" s="1"/>
  <c r="M524" i="3"/>
  <c r="M523" i="3"/>
  <c r="M522" i="3"/>
  <c r="M518" i="3"/>
  <c r="N518" i="13" s="1"/>
  <c r="M517" i="3"/>
  <c r="M516" i="3"/>
  <c r="M515" i="3"/>
  <c r="N515" i="13" s="1"/>
  <c r="M514" i="3"/>
  <c r="N514" i="13" s="1"/>
  <c r="M513" i="3"/>
  <c r="N513" i="13" s="1"/>
  <c r="M511" i="3"/>
  <c r="N511" i="13" s="1"/>
  <c r="M510" i="3"/>
  <c r="N510" i="13" s="1"/>
  <c r="M509" i="3"/>
  <c r="N509" i="13" s="1"/>
  <c r="M508" i="3"/>
  <c r="M507" i="3"/>
  <c r="M506" i="3"/>
  <c r="N506" i="13" s="1"/>
  <c r="M505" i="3"/>
  <c r="N505" i="13" s="1"/>
  <c r="M501" i="3"/>
  <c r="N501" i="13" s="1"/>
  <c r="M500" i="3"/>
  <c r="N500" i="13" s="1"/>
  <c r="M499" i="3"/>
  <c r="M498" i="3"/>
  <c r="M497" i="3"/>
  <c r="M495" i="3"/>
  <c r="N495" i="13" s="1"/>
  <c r="M494" i="3"/>
  <c r="N494" i="13" s="1"/>
  <c r="M493" i="3"/>
  <c r="M491" i="3"/>
  <c r="N491" i="13" s="1"/>
  <c r="M490" i="3"/>
  <c r="N490" i="13" s="1"/>
  <c r="M489" i="3"/>
  <c r="N489" i="13" s="1"/>
  <c r="M488" i="3"/>
  <c r="N488" i="13" s="1"/>
  <c r="M487" i="3"/>
  <c r="N487" i="13" s="1"/>
  <c r="M486" i="3"/>
  <c r="M484" i="3"/>
  <c r="N484" i="13" s="1"/>
  <c r="M483" i="3"/>
  <c r="N483" i="13" s="1"/>
  <c r="M482" i="3"/>
  <c r="N482" i="13" s="1"/>
  <c r="M481" i="3"/>
  <c r="N481" i="13" s="1"/>
  <c r="M480" i="3"/>
  <c r="N480" i="13" s="1"/>
  <c r="M479" i="3"/>
  <c r="M478" i="3"/>
  <c r="M477" i="3"/>
  <c r="M475" i="3"/>
  <c r="M471" i="3"/>
  <c r="N471" i="13" s="1"/>
  <c r="M470" i="3"/>
  <c r="N470" i="13" s="1"/>
  <c r="M469" i="3"/>
  <c r="N469" i="13" s="1"/>
  <c r="M468" i="3"/>
  <c r="M467" i="3"/>
  <c r="N467" i="13" s="1"/>
  <c r="M465" i="3"/>
  <c r="N465" i="13" s="1"/>
  <c r="M464" i="3"/>
  <c r="N464" i="13" s="1"/>
  <c r="M463" i="3"/>
  <c r="N463" i="13" s="1"/>
  <c r="M462" i="3"/>
  <c r="M460" i="3"/>
  <c r="N460" i="13" s="1"/>
  <c r="M459" i="3"/>
  <c r="N459" i="13" s="1"/>
  <c r="M458" i="3"/>
  <c r="N458" i="13" s="1"/>
  <c r="M457" i="3"/>
  <c r="M456" i="3"/>
  <c r="M454" i="3"/>
  <c r="M452" i="3"/>
  <c r="N452" i="13" s="1"/>
  <c r="M451" i="3"/>
  <c r="N451" i="13" s="1"/>
  <c r="M450" i="3"/>
  <c r="N450" i="13" s="1"/>
  <c r="M449" i="3"/>
  <c r="N449" i="13" s="1"/>
  <c r="M448" i="3"/>
  <c r="N448" i="13" s="1"/>
  <c r="M447" i="3"/>
  <c r="N447" i="13" s="1"/>
  <c r="M446" i="3"/>
  <c r="N446" i="13" s="1"/>
  <c r="M445" i="3"/>
  <c r="N445" i="13" s="1"/>
  <c r="M444" i="3"/>
  <c r="M443" i="3"/>
  <c r="M442" i="3"/>
  <c r="M441" i="3"/>
  <c r="M440" i="3"/>
  <c r="M438" i="3"/>
  <c r="M436" i="3"/>
  <c r="N436" i="13" s="1"/>
  <c r="M435" i="3"/>
  <c r="M433" i="3"/>
  <c r="N433" i="13" s="1"/>
  <c r="M431" i="3"/>
  <c r="N431" i="13" s="1"/>
  <c r="M429" i="3"/>
  <c r="N429" i="13" s="1"/>
  <c r="M428" i="3"/>
  <c r="N428" i="13" s="1"/>
  <c r="M427" i="3"/>
  <c r="N427" i="13" s="1"/>
  <c r="M426" i="3"/>
  <c r="M425" i="3"/>
  <c r="N425" i="13" s="1"/>
  <c r="M424" i="3"/>
  <c r="N424" i="13" s="1"/>
  <c r="M422" i="3"/>
  <c r="M421" i="3"/>
  <c r="N421" i="13" s="1"/>
  <c r="M420" i="3"/>
  <c r="M419" i="3"/>
  <c r="N419" i="13" s="1"/>
  <c r="M417" i="3"/>
  <c r="N417" i="13" s="1"/>
  <c r="M416" i="3"/>
  <c r="N416" i="13" s="1"/>
  <c r="M415" i="3"/>
  <c r="N415" i="13" s="1"/>
  <c r="M414" i="3"/>
  <c r="N414" i="13" s="1"/>
  <c r="M412" i="3"/>
  <c r="N412" i="13" s="1"/>
  <c r="M411" i="3"/>
  <c r="N411" i="13" s="1"/>
  <c r="M410" i="3"/>
  <c r="M409" i="3"/>
  <c r="N409" i="13" s="1"/>
  <c r="M408" i="3"/>
  <c r="N408" i="13" s="1"/>
  <c r="M407" i="3"/>
  <c r="N407" i="13" s="1"/>
  <c r="M406" i="3"/>
  <c r="M405" i="3"/>
  <c r="N405" i="13" s="1"/>
  <c r="M404" i="3"/>
  <c r="N404" i="13" s="1"/>
  <c r="M402" i="3"/>
  <c r="N402" i="13" s="1"/>
  <c r="M401" i="3"/>
  <c r="N401" i="13" s="1"/>
  <c r="M400" i="3"/>
  <c r="N400" i="13" s="1"/>
  <c r="M399" i="3"/>
  <c r="N399" i="13" s="1"/>
  <c r="M398" i="3"/>
  <c r="N398" i="13" s="1"/>
  <c r="M396" i="3"/>
  <c r="N396" i="13" s="1"/>
  <c r="M395" i="3"/>
  <c r="N395" i="13" s="1"/>
  <c r="M394" i="3"/>
  <c r="N394" i="13" s="1"/>
  <c r="M393" i="3"/>
  <c r="M392" i="3"/>
  <c r="M391" i="3"/>
  <c r="M389" i="3"/>
  <c r="M387" i="3"/>
  <c r="N387" i="13" s="1"/>
  <c r="M386" i="3"/>
  <c r="N386" i="13" s="1"/>
  <c r="M385" i="3"/>
  <c r="M383" i="3"/>
  <c r="M381" i="3"/>
  <c r="N381" i="13" s="1"/>
  <c r="M379" i="3"/>
  <c r="M377" i="3"/>
  <c r="N377" i="13" s="1"/>
  <c r="M375" i="3"/>
  <c r="N375" i="13" s="1"/>
  <c r="M374" i="3"/>
  <c r="N374" i="13" s="1"/>
  <c r="M373" i="3"/>
  <c r="N373" i="13" s="1"/>
  <c r="M372" i="3"/>
  <c r="N372" i="13" s="1"/>
  <c r="M371" i="3"/>
  <c r="N371" i="13" s="1"/>
  <c r="M370" i="3"/>
  <c r="N370" i="13" s="1"/>
  <c r="M369" i="3"/>
  <c r="M367" i="3"/>
  <c r="N367" i="13" s="1"/>
  <c r="M366" i="3"/>
  <c r="N366" i="13" s="1"/>
  <c r="M365" i="3"/>
  <c r="N365" i="13" s="1"/>
  <c r="M364" i="3"/>
  <c r="N364" i="13" s="1"/>
  <c r="M363" i="3"/>
  <c r="N363" i="13" s="1"/>
  <c r="M362" i="3"/>
  <c r="M361" i="3"/>
  <c r="M360" i="3"/>
  <c r="N360" i="13" s="1"/>
  <c r="M359" i="3"/>
  <c r="N359" i="13" s="1"/>
  <c r="M356" i="3"/>
  <c r="N356" i="13" s="1"/>
  <c r="M355" i="3"/>
  <c r="N355" i="13" s="1"/>
  <c r="M354" i="3"/>
  <c r="N354" i="13" s="1"/>
  <c r="M353" i="3"/>
  <c r="N353" i="13" s="1"/>
  <c r="M352" i="3"/>
  <c r="N352" i="13" s="1"/>
  <c r="M351" i="3"/>
  <c r="N351" i="13" s="1"/>
  <c r="M350" i="3"/>
  <c r="N350" i="13" s="1"/>
  <c r="M349" i="3"/>
  <c r="M346" i="3"/>
  <c r="M345" i="3"/>
  <c r="M344" i="3"/>
  <c r="M343" i="3"/>
  <c r="N343" i="13" s="1"/>
  <c r="M342" i="3"/>
  <c r="M340" i="3"/>
  <c r="N340" i="13" s="1"/>
  <c r="M339" i="3"/>
  <c r="N339" i="13" s="1"/>
  <c r="M338" i="3"/>
  <c r="N338" i="13" s="1"/>
  <c r="M337" i="3"/>
  <c r="M336" i="3"/>
  <c r="M334" i="3"/>
  <c r="N334" i="13" s="1"/>
  <c r="M333" i="3"/>
  <c r="N333" i="13" s="1"/>
  <c r="M332" i="3"/>
  <c r="M329" i="3"/>
  <c r="M327" i="3"/>
  <c r="N327" i="13" s="1"/>
  <c r="M326" i="3"/>
  <c r="N326" i="13" s="1"/>
  <c r="M325" i="3"/>
  <c r="N325" i="13" s="1"/>
  <c r="M324" i="3"/>
  <c r="N324" i="13" s="1"/>
  <c r="M323" i="3"/>
  <c r="M322" i="3"/>
  <c r="M319" i="3"/>
  <c r="N319" i="13" s="1"/>
  <c r="M318" i="3"/>
  <c r="N318" i="13" s="1"/>
  <c r="M317" i="3"/>
  <c r="N317" i="13" s="1"/>
  <c r="M316" i="3"/>
  <c r="M314" i="3"/>
  <c r="N314" i="13" s="1"/>
  <c r="M313" i="3"/>
  <c r="N313" i="13" s="1"/>
  <c r="M312" i="3"/>
  <c r="N312" i="13" s="1"/>
  <c r="M311" i="3"/>
  <c r="N311" i="13" s="1"/>
  <c r="M310" i="3"/>
  <c r="M309" i="3"/>
  <c r="M306" i="3"/>
  <c r="M305" i="3"/>
  <c r="N305" i="13" s="1"/>
  <c r="M304" i="3"/>
  <c r="N304" i="13" s="1"/>
  <c r="M303" i="3"/>
  <c r="N303" i="13" s="1"/>
  <c r="M302" i="3"/>
  <c r="N302" i="13" s="1"/>
  <c r="M301" i="3"/>
  <c r="N301" i="13" s="1"/>
  <c r="M300" i="3"/>
  <c r="N300" i="13" s="1"/>
  <c r="M299" i="3"/>
  <c r="M297" i="3"/>
  <c r="N297" i="13" s="1"/>
  <c r="M296" i="3"/>
  <c r="N296" i="13" s="1"/>
  <c r="M295" i="3"/>
  <c r="N295" i="13" s="1"/>
  <c r="M294" i="3"/>
  <c r="M293" i="3"/>
  <c r="M292" i="3"/>
  <c r="M291" i="3"/>
  <c r="M290" i="3"/>
  <c r="M289" i="3"/>
  <c r="M288" i="3"/>
  <c r="M284" i="3"/>
  <c r="M283" i="3"/>
  <c r="M282" i="3"/>
  <c r="M280" i="3"/>
  <c r="N280" i="13" s="1"/>
  <c r="M279" i="3"/>
  <c r="M278" i="3"/>
  <c r="M277" i="3"/>
  <c r="M276" i="3"/>
  <c r="M275" i="3"/>
  <c r="M274" i="3"/>
  <c r="M273" i="3"/>
  <c r="M272" i="3"/>
  <c r="M271" i="3"/>
  <c r="N271" i="13" s="1"/>
  <c r="M270" i="3"/>
  <c r="M269" i="3"/>
  <c r="M268" i="3"/>
  <c r="M267" i="3"/>
  <c r="M266" i="3"/>
  <c r="M265" i="3"/>
  <c r="M264" i="3"/>
  <c r="M263" i="3"/>
  <c r="N263" i="13" s="1"/>
  <c r="M262" i="3"/>
  <c r="M261" i="3"/>
  <c r="M260" i="3"/>
  <c r="N260" i="13" s="1"/>
  <c r="M259" i="3"/>
  <c r="N259" i="13" s="1"/>
  <c r="M258" i="3"/>
  <c r="M256" i="3"/>
  <c r="M255" i="3"/>
  <c r="M254" i="3"/>
  <c r="M253" i="3"/>
  <c r="N253" i="13" s="1"/>
  <c r="M252" i="3"/>
  <c r="M251" i="3"/>
  <c r="M250" i="3"/>
  <c r="N250" i="13" s="1"/>
  <c r="M249" i="3"/>
  <c r="N249" i="13" s="1"/>
  <c r="M248" i="3"/>
  <c r="N248" i="13" s="1"/>
  <c r="M247" i="3"/>
  <c r="M245" i="3"/>
  <c r="N245" i="13" s="1"/>
  <c r="M244" i="3"/>
  <c r="N244" i="13" s="1"/>
  <c r="M243" i="3"/>
  <c r="N243" i="13" s="1"/>
  <c r="M242" i="3"/>
  <c r="N242" i="13" s="1"/>
  <c r="M241" i="3"/>
  <c r="N241" i="13" s="1"/>
  <c r="M240" i="3"/>
  <c r="M238" i="3"/>
  <c r="N238" i="13" s="1"/>
  <c r="M237" i="3"/>
  <c r="M236" i="3"/>
  <c r="M235" i="3"/>
  <c r="M234" i="3"/>
  <c r="M233" i="3"/>
  <c r="M232" i="3"/>
  <c r="M231" i="3"/>
  <c r="M230" i="3"/>
  <c r="M229" i="3"/>
  <c r="M228" i="3"/>
  <c r="N228" i="13" s="1"/>
  <c r="M227" i="3"/>
  <c r="N227" i="13" s="1"/>
  <c r="M226" i="3"/>
  <c r="M224" i="3"/>
  <c r="N224" i="13" s="1"/>
  <c r="M223" i="3"/>
  <c r="N223" i="13" s="1"/>
  <c r="M222" i="3"/>
  <c r="N222" i="13" s="1"/>
  <c r="M221" i="3"/>
  <c r="M220" i="3"/>
  <c r="M219" i="3"/>
  <c r="M218" i="3"/>
  <c r="M217" i="3"/>
  <c r="M216" i="3"/>
  <c r="M215" i="3"/>
  <c r="M214" i="3"/>
  <c r="N214" i="13" s="1"/>
  <c r="M212" i="3"/>
  <c r="N212" i="13" s="1"/>
  <c r="M211" i="3"/>
  <c r="N211" i="13" s="1"/>
  <c r="M210" i="3"/>
  <c r="M208" i="3"/>
  <c r="M207" i="3"/>
  <c r="M206" i="3"/>
  <c r="N206" i="13" s="1"/>
  <c r="M205" i="3"/>
  <c r="M204" i="3"/>
  <c r="M203" i="3"/>
  <c r="M202" i="3"/>
  <c r="M201" i="3"/>
  <c r="M200" i="3"/>
  <c r="N200" i="13" s="1"/>
  <c r="M199" i="3"/>
  <c r="M198" i="3"/>
  <c r="M197" i="3"/>
  <c r="M192" i="3"/>
  <c r="M190" i="3"/>
  <c r="N190" i="13" s="1"/>
  <c r="M187" i="3"/>
  <c r="N187" i="13" s="1"/>
  <c r="M186" i="3"/>
  <c r="M185" i="3"/>
  <c r="M184" i="3"/>
  <c r="N184" i="13" s="1"/>
  <c r="M182" i="3"/>
  <c r="N182" i="13" s="1"/>
  <c r="M181" i="3"/>
  <c r="N181" i="13" s="1"/>
  <c r="M180" i="3"/>
  <c r="N180" i="13" s="1"/>
  <c r="M179" i="3"/>
  <c r="M178" i="3"/>
  <c r="N178" i="13" s="1"/>
  <c r="M177" i="3"/>
  <c r="M176" i="3"/>
  <c r="N176" i="13" s="1"/>
  <c r="M175" i="3"/>
  <c r="N175" i="13" s="1"/>
  <c r="M174" i="3"/>
  <c r="N174" i="13" s="1"/>
  <c r="M173" i="3"/>
  <c r="M171" i="3"/>
  <c r="N171" i="13" s="1"/>
  <c r="M170" i="3"/>
  <c r="M169" i="3"/>
  <c r="N169" i="13" s="1"/>
  <c r="M168" i="3"/>
  <c r="N168" i="13" s="1"/>
  <c r="M167" i="3"/>
  <c r="M166" i="3"/>
  <c r="M162" i="3"/>
  <c r="N162" i="13" s="1"/>
  <c r="M161" i="3"/>
  <c r="N161" i="13" s="1"/>
  <c r="M160" i="3"/>
  <c r="M159" i="3"/>
  <c r="M158" i="3"/>
  <c r="M157" i="3"/>
  <c r="N157" i="13" s="1"/>
  <c r="M156" i="3"/>
  <c r="M155" i="3"/>
  <c r="M154" i="3"/>
  <c r="M153" i="3"/>
  <c r="M152" i="3"/>
  <c r="M150" i="3"/>
  <c r="N150" i="13" s="1"/>
  <c r="M149" i="3"/>
  <c r="N149" i="13" s="1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N125" i="13" s="1"/>
  <c r="M124" i="3"/>
  <c r="M123" i="3"/>
  <c r="N123" i="13" s="1"/>
  <c r="M122" i="3"/>
  <c r="M121" i="3"/>
  <c r="M120" i="3"/>
  <c r="M119" i="3"/>
  <c r="N119" i="13" s="1"/>
  <c r="M118" i="3"/>
  <c r="M117" i="3"/>
  <c r="M116" i="3"/>
  <c r="M115" i="3"/>
  <c r="M114" i="3"/>
  <c r="M113" i="3"/>
  <c r="M112" i="3"/>
  <c r="M111" i="3"/>
  <c r="M107" i="3"/>
  <c r="N107" i="13" s="1"/>
  <c r="M106" i="3"/>
  <c r="N106" i="13" s="1"/>
  <c r="M105" i="3"/>
  <c r="M104" i="3"/>
  <c r="N104" i="13" s="1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N89" i="13" s="1"/>
  <c r="M88" i="3"/>
  <c r="M84" i="3"/>
  <c r="N84" i="13" s="1"/>
  <c r="M83" i="3"/>
  <c r="M82" i="3"/>
  <c r="M81" i="3"/>
  <c r="N81" i="13" s="1"/>
  <c r="M80" i="3"/>
  <c r="N80" i="13" s="1"/>
  <c r="M79" i="3"/>
  <c r="M77" i="3"/>
  <c r="N77" i="13" s="1"/>
  <c r="M76" i="3"/>
  <c r="N76" i="13" s="1"/>
  <c r="M75" i="3"/>
  <c r="N75" i="13" s="1"/>
  <c r="M74" i="3"/>
  <c r="M73" i="3"/>
  <c r="M72" i="3"/>
  <c r="M71" i="3"/>
  <c r="M69" i="3"/>
  <c r="N69" i="13" s="1"/>
  <c r="M67" i="3"/>
  <c r="N67" i="13" s="1"/>
  <c r="M64" i="3"/>
  <c r="N64" i="13" s="1"/>
  <c r="M63" i="3"/>
  <c r="M62" i="3"/>
  <c r="N62" i="13" s="1"/>
  <c r="M61" i="3"/>
  <c r="M60" i="3"/>
  <c r="M57" i="3"/>
  <c r="M55" i="3"/>
  <c r="N55" i="13" s="1"/>
  <c r="M54" i="3"/>
  <c r="N54" i="13" s="1"/>
  <c r="M53" i="3"/>
  <c r="M52" i="3"/>
  <c r="M49" i="3"/>
  <c r="N49" i="13" s="1"/>
  <c r="M48" i="3"/>
  <c r="N48" i="13" s="1"/>
  <c r="M47" i="3"/>
  <c r="M44" i="3"/>
  <c r="M43" i="3"/>
  <c r="N43" i="13" s="1"/>
  <c r="M42" i="3"/>
  <c r="M39" i="3"/>
  <c r="N39" i="13" s="1"/>
  <c r="M36" i="3"/>
  <c r="N36" i="13" s="1"/>
  <c r="M35" i="3"/>
  <c r="N35" i="13" s="1"/>
  <c r="M34" i="3"/>
  <c r="M31" i="3"/>
  <c r="N31" i="13" s="1"/>
  <c r="M30" i="3"/>
  <c r="N30" i="13" s="1"/>
  <c r="M29" i="3"/>
  <c r="M26" i="3"/>
  <c r="O27" i="3" s="1"/>
  <c r="O40" i="3" s="1"/>
  <c r="M25" i="3"/>
  <c r="N25" i="13" s="1"/>
  <c r="M24" i="3"/>
  <c r="N24" i="13" s="1"/>
  <c r="M23" i="3"/>
  <c r="N23" i="13" s="1"/>
  <c r="M22" i="3"/>
  <c r="M18" i="3"/>
  <c r="N18" i="13" s="1"/>
  <c r="M17" i="3"/>
  <c r="N17" i="13" s="1"/>
  <c r="M16" i="3"/>
  <c r="N16" i="13" s="1"/>
  <c r="M15" i="3"/>
  <c r="N15" i="13" s="1"/>
  <c r="M14" i="3"/>
  <c r="N14" i="13" s="1"/>
  <c r="M11" i="3"/>
  <c r="N11" i="13" s="1"/>
  <c r="M10" i="3"/>
  <c r="M835" i="2"/>
  <c r="M834" i="2"/>
  <c r="M831" i="2"/>
  <c r="M830" i="2"/>
  <c r="M827" i="2"/>
  <c r="M826" i="2"/>
  <c r="M825" i="2"/>
  <c r="M824" i="2"/>
  <c r="M819" i="2"/>
  <c r="M818" i="2"/>
  <c r="M817" i="2"/>
  <c r="M815" i="2"/>
  <c r="J815" i="13" s="1"/>
  <c r="M814" i="2"/>
  <c r="M813" i="2"/>
  <c r="M812" i="2"/>
  <c r="M811" i="2"/>
  <c r="M808" i="2"/>
  <c r="M807" i="2"/>
  <c r="J807" i="13" s="1"/>
  <c r="M806" i="2"/>
  <c r="M805" i="2"/>
  <c r="M804" i="2"/>
  <c r="M803" i="2"/>
  <c r="M802" i="2"/>
  <c r="M800" i="2"/>
  <c r="M799" i="2"/>
  <c r="M798" i="2"/>
  <c r="M796" i="2"/>
  <c r="M795" i="2"/>
  <c r="J795" i="13" s="1"/>
  <c r="M792" i="2"/>
  <c r="M791" i="2"/>
  <c r="M789" i="2"/>
  <c r="M786" i="2"/>
  <c r="M784" i="2"/>
  <c r="J784" i="13" s="1"/>
  <c r="M783" i="2"/>
  <c r="M781" i="2"/>
  <c r="M780" i="2"/>
  <c r="J780" i="13" s="1"/>
  <c r="M779" i="2"/>
  <c r="J779" i="13" s="1"/>
  <c r="M778" i="2"/>
  <c r="M777" i="2"/>
  <c r="M776" i="2"/>
  <c r="M775" i="2"/>
  <c r="M774" i="2"/>
  <c r="M773" i="2"/>
  <c r="M772" i="2"/>
  <c r="M771" i="2"/>
  <c r="M767" i="2"/>
  <c r="J767" i="13" s="1"/>
  <c r="M765" i="2"/>
  <c r="M764" i="2"/>
  <c r="M763" i="2"/>
  <c r="M759" i="2"/>
  <c r="M758" i="2"/>
  <c r="M757" i="2"/>
  <c r="M756" i="2"/>
  <c r="M755" i="2"/>
  <c r="M752" i="2"/>
  <c r="J752" i="13" s="1"/>
  <c r="M751" i="2"/>
  <c r="J751" i="13" s="1"/>
  <c r="M750" i="2"/>
  <c r="M749" i="2"/>
  <c r="M748" i="2"/>
  <c r="M747" i="2"/>
  <c r="M745" i="2"/>
  <c r="M742" i="2"/>
  <c r="J742" i="13" s="1"/>
  <c r="M741" i="2"/>
  <c r="M739" i="2"/>
  <c r="M738" i="2"/>
  <c r="M737" i="2"/>
  <c r="M735" i="2"/>
  <c r="M734" i="2"/>
  <c r="M733" i="2"/>
  <c r="M731" i="2"/>
  <c r="M730" i="2"/>
  <c r="M729" i="2"/>
  <c r="M723" i="2"/>
  <c r="M722" i="2"/>
  <c r="M720" i="2"/>
  <c r="M717" i="2"/>
  <c r="M716" i="2"/>
  <c r="M715" i="2"/>
  <c r="M714" i="2"/>
  <c r="M710" i="2"/>
  <c r="M708" i="2"/>
  <c r="M707" i="2"/>
  <c r="M700" i="2"/>
  <c r="M699" i="2"/>
  <c r="M696" i="2"/>
  <c r="M695" i="2"/>
  <c r="M692" i="2"/>
  <c r="M691" i="2"/>
  <c r="M690" i="2"/>
  <c r="M689" i="2"/>
  <c r="M684" i="2"/>
  <c r="M683" i="2"/>
  <c r="M682" i="2"/>
  <c r="M680" i="2"/>
  <c r="M679" i="2"/>
  <c r="M678" i="2"/>
  <c r="M677" i="2"/>
  <c r="M676" i="2"/>
  <c r="M673" i="2"/>
  <c r="M672" i="2"/>
  <c r="M671" i="2"/>
  <c r="M670" i="2"/>
  <c r="M669" i="2"/>
  <c r="M668" i="2"/>
  <c r="M667" i="2"/>
  <c r="M665" i="2"/>
  <c r="M664" i="2"/>
  <c r="M663" i="2"/>
  <c r="M661" i="2"/>
  <c r="M660" i="2"/>
  <c r="J660" i="13" s="1"/>
  <c r="M657" i="2"/>
  <c r="M656" i="2"/>
  <c r="M654" i="2"/>
  <c r="M651" i="2"/>
  <c r="M649" i="2"/>
  <c r="M648" i="2"/>
  <c r="M646" i="2"/>
  <c r="M645" i="2"/>
  <c r="J645" i="13" s="1"/>
  <c r="M644" i="2"/>
  <c r="M643" i="2"/>
  <c r="M642" i="2"/>
  <c r="M641" i="2"/>
  <c r="M640" i="2"/>
  <c r="M639" i="2"/>
  <c r="M638" i="2"/>
  <c r="M637" i="2"/>
  <c r="M636" i="2"/>
  <c r="M631" i="2"/>
  <c r="M630" i="2"/>
  <c r="M629" i="2"/>
  <c r="M628" i="2"/>
  <c r="M627" i="2"/>
  <c r="J627" i="13" s="1"/>
  <c r="M625" i="2"/>
  <c r="M624" i="2"/>
  <c r="M622" i="2"/>
  <c r="M619" i="2"/>
  <c r="M618" i="2"/>
  <c r="M617" i="2"/>
  <c r="M612" i="2"/>
  <c r="M611" i="2"/>
  <c r="M610" i="2"/>
  <c r="M606" i="2"/>
  <c r="M605" i="2"/>
  <c r="J605" i="13" s="1"/>
  <c r="M602" i="2"/>
  <c r="M601" i="2"/>
  <c r="M598" i="2"/>
  <c r="M597" i="2"/>
  <c r="M596" i="2"/>
  <c r="M594" i="2"/>
  <c r="M593" i="2"/>
  <c r="J593" i="13" s="1"/>
  <c r="M590" i="2"/>
  <c r="M589" i="2"/>
  <c r="M584" i="2"/>
  <c r="M583" i="2"/>
  <c r="M580" i="2"/>
  <c r="M579" i="2"/>
  <c r="J579" i="13" s="1"/>
  <c r="M576" i="2"/>
  <c r="M575" i="2"/>
  <c r="J575" i="13" s="1"/>
  <c r="M564" i="2"/>
  <c r="J564" i="13" s="1"/>
  <c r="M563" i="2"/>
  <c r="J563" i="13" s="1"/>
  <c r="M562" i="2"/>
  <c r="J562" i="13" s="1"/>
  <c r="M561" i="2"/>
  <c r="J561" i="13" s="1"/>
  <c r="M559" i="2"/>
  <c r="M558" i="2"/>
  <c r="J558" i="13" s="1"/>
  <c r="M557" i="2"/>
  <c r="J557" i="13" s="1"/>
  <c r="M556" i="2"/>
  <c r="J556" i="13" s="1"/>
  <c r="M555" i="2"/>
  <c r="M554" i="2"/>
  <c r="M552" i="2"/>
  <c r="M551" i="2"/>
  <c r="M550" i="2"/>
  <c r="M546" i="2"/>
  <c r="M545" i="2"/>
  <c r="M543" i="2"/>
  <c r="J543" i="13" s="1"/>
  <c r="M542" i="2"/>
  <c r="M541" i="2"/>
  <c r="M540" i="2"/>
  <c r="M538" i="2"/>
  <c r="M537" i="2"/>
  <c r="M532" i="2"/>
  <c r="M531" i="2"/>
  <c r="M530" i="2"/>
  <c r="M527" i="2"/>
  <c r="M526" i="2"/>
  <c r="J526" i="13" s="1"/>
  <c r="M525" i="2"/>
  <c r="M518" i="2"/>
  <c r="M517" i="2"/>
  <c r="J517" i="13" s="1"/>
  <c r="M515" i="2"/>
  <c r="M514" i="2"/>
  <c r="M513" i="2"/>
  <c r="M511" i="2"/>
  <c r="M510" i="2"/>
  <c r="M509" i="2"/>
  <c r="M507" i="2"/>
  <c r="M506" i="2"/>
  <c r="M505" i="2"/>
  <c r="M501" i="2"/>
  <c r="M500" i="2"/>
  <c r="M499" i="2"/>
  <c r="M495" i="2"/>
  <c r="M494" i="2"/>
  <c r="M491" i="2"/>
  <c r="M490" i="2"/>
  <c r="M489" i="2"/>
  <c r="M488" i="2"/>
  <c r="M487" i="2"/>
  <c r="M484" i="2"/>
  <c r="M483" i="2"/>
  <c r="M482" i="2"/>
  <c r="M481" i="2"/>
  <c r="M480" i="2"/>
  <c r="M471" i="2"/>
  <c r="M470" i="2"/>
  <c r="M469" i="2"/>
  <c r="M467" i="2"/>
  <c r="M465" i="2"/>
  <c r="M464" i="2"/>
  <c r="M463" i="2"/>
  <c r="M460" i="2"/>
  <c r="M459" i="2"/>
  <c r="M458" i="2"/>
  <c r="M454" i="2"/>
  <c r="M452" i="2"/>
  <c r="M451" i="2"/>
  <c r="M450" i="2"/>
  <c r="M449" i="2"/>
  <c r="M448" i="2"/>
  <c r="M447" i="2"/>
  <c r="M446" i="2"/>
  <c r="M445" i="2"/>
  <c r="M442" i="2"/>
  <c r="M441" i="2"/>
  <c r="M438" i="2"/>
  <c r="M436" i="2"/>
  <c r="M433" i="2"/>
  <c r="M431" i="2"/>
  <c r="J431" i="13" s="1"/>
  <c r="M429" i="2"/>
  <c r="M428" i="2"/>
  <c r="M427" i="2"/>
  <c r="M425" i="2"/>
  <c r="M424" i="2"/>
  <c r="M422" i="2"/>
  <c r="J422" i="13" s="1"/>
  <c r="M421" i="2"/>
  <c r="M419" i="2"/>
  <c r="M417" i="2"/>
  <c r="M416" i="2"/>
  <c r="M415" i="2"/>
  <c r="M414" i="2"/>
  <c r="M412" i="2"/>
  <c r="M411" i="2"/>
  <c r="M409" i="2"/>
  <c r="M408" i="2"/>
  <c r="M407" i="2"/>
  <c r="M405" i="2"/>
  <c r="M404" i="2"/>
  <c r="M402" i="2"/>
  <c r="M401" i="2"/>
  <c r="M400" i="2"/>
  <c r="M399" i="2"/>
  <c r="M398" i="2"/>
  <c r="M396" i="2"/>
  <c r="M395" i="2"/>
  <c r="M394" i="2"/>
  <c r="M387" i="2"/>
  <c r="M386" i="2"/>
  <c r="M381" i="2"/>
  <c r="M379" i="2"/>
  <c r="M377" i="2"/>
  <c r="M375" i="2"/>
  <c r="M374" i="2"/>
  <c r="M373" i="2"/>
  <c r="M372" i="2"/>
  <c r="M371" i="2"/>
  <c r="M370" i="2"/>
  <c r="M367" i="2"/>
  <c r="M366" i="2"/>
  <c r="M365" i="2"/>
  <c r="M364" i="2"/>
  <c r="M363" i="2"/>
  <c r="M361" i="2"/>
  <c r="M360" i="2"/>
  <c r="M359" i="2"/>
  <c r="M356" i="2"/>
  <c r="M355" i="2"/>
  <c r="M354" i="2"/>
  <c r="M353" i="2"/>
  <c r="M352" i="2"/>
  <c r="M351" i="2"/>
  <c r="M350" i="2"/>
  <c r="M346" i="2"/>
  <c r="J346" i="13" s="1"/>
  <c r="M345" i="2"/>
  <c r="J345" i="13" s="1"/>
  <c r="M344" i="2"/>
  <c r="M343" i="2"/>
  <c r="M340" i="2"/>
  <c r="M339" i="2"/>
  <c r="M338" i="2"/>
  <c r="M334" i="2"/>
  <c r="M333" i="2"/>
  <c r="M329" i="2"/>
  <c r="J329" i="13" s="1"/>
  <c r="M327" i="2"/>
  <c r="M326" i="2"/>
  <c r="M325" i="2"/>
  <c r="M324" i="2"/>
  <c r="M323" i="2"/>
  <c r="M319" i="2"/>
  <c r="M318" i="2"/>
  <c r="M317" i="2"/>
  <c r="M314" i="2"/>
  <c r="M313" i="2"/>
  <c r="M312" i="2"/>
  <c r="M311" i="2"/>
  <c r="M306" i="2"/>
  <c r="J306" i="13" s="1"/>
  <c r="M305" i="2"/>
  <c r="M304" i="2"/>
  <c r="M303" i="2"/>
  <c r="M302" i="2"/>
  <c r="M301" i="2"/>
  <c r="M300" i="2"/>
  <c r="M297" i="2"/>
  <c r="M296" i="2"/>
  <c r="M295" i="2"/>
  <c r="M294" i="2"/>
  <c r="J294" i="13" s="1"/>
  <c r="M293" i="2"/>
  <c r="J293" i="13" s="1"/>
  <c r="M292" i="2"/>
  <c r="J292" i="13" s="1"/>
  <c r="M291" i="2"/>
  <c r="J291" i="13" s="1"/>
  <c r="M290" i="2"/>
  <c r="J290" i="13" s="1"/>
  <c r="M284" i="2"/>
  <c r="J284" i="13" s="1"/>
  <c r="M283" i="2"/>
  <c r="J283" i="13" s="1"/>
  <c r="M280" i="2"/>
  <c r="J280" i="13" s="1"/>
  <c r="M279" i="2"/>
  <c r="J279" i="13" s="1"/>
  <c r="M278" i="2"/>
  <c r="J278" i="13" s="1"/>
  <c r="M277" i="2"/>
  <c r="J277" i="13" s="1"/>
  <c r="M276" i="2"/>
  <c r="J276" i="13" s="1"/>
  <c r="M275" i="2"/>
  <c r="J275" i="13" s="1"/>
  <c r="M274" i="2"/>
  <c r="J274" i="13" s="1"/>
  <c r="M273" i="2"/>
  <c r="J273" i="13" s="1"/>
  <c r="M272" i="2"/>
  <c r="J272" i="13" s="1"/>
  <c r="M271" i="2"/>
  <c r="J271" i="13" s="1"/>
  <c r="M270" i="2"/>
  <c r="J270" i="13" s="1"/>
  <c r="M269" i="2"/>
  <c r="J269" i="13" s="1"/>
  <c r="M268" i="2"/>
  <c r="J268" i="13" s="1"/>
  <c r="M267" i="2"/>
  <c r="J267" i="13" s="1"/>
  <c r="M266" i="2"/>
  <c r="J266" i="13" s="1"/>
  <c r="M265" i="2"/>
  <c r="J265" i="13" s="1"/>
  <c r="M264" i="2"/>
  <c r="J264" i="13" s="1"/>
  <c r="M263" i="2"/>
  <c r="J263" i="13" s="1"/>
  <c r="M262" i="2"/>
  <c r="J262" i="13" s="1"/>
  <c r="M261" i="2"/>
  <c r="J261" i="13" s="1"/>
  <c r="M260" i="2"/>
  <c r="J260" i="13" s="1"/>
  <c r="M259" i="2"/>
  <c r="M256" i="2"/>
  <c r="J256" i="13" s="1"/>
  <c r="M255" i="2"/>
  <c r="J255" i="13" s="1"/>
  <c r="M254" i="2"/>
  <c r="J254" i="13" s="1"/>
  <c r="M253" i="2"/>
  <c r="J253" i="13" s="1"/>
  <c r="M252" i="2"/>
  <c r="J252" i="13" s="1"/>
  <c r="M251" i="2"/>
  <c r="J251" i="13" s="1"/>
  <c r="M250" i="2"/>
  <c r="J250" i="13" s="1"/>
  <c r="M249" i="2"/>
  <c r="M248" i="2"/>
  <c r="M245" i="2"/>
  <c r="M244" i="2"/>
  <c r="J244" i="13" s="1"/>
  <c r="M243" i="2"/>
  <c r="M242" i="2"/>
  <c r="M241" i="2"/>
  <c r="M238" i="2"/>
  <c r="J238" i="13" s="1"/>
  <c r="M237" i="2"/>
  <c r="J237" i="13" s="1"/>
  <c r="M236" i="2"/>
  <c r="J236" i="13" s="1"/>
  <c r="M235" i="2"/>
  <c r="J235" i="13" s="1"/>
  <c r="M234" i="2"/>
  <c r="J234" i="13" s="1"/>
  <c r="M233" i="2"/>
  <c r="J233" i="13" s="1"/>
  <c r="M232" i="2"/>
  <c r="J232" i="13" s="1"/>
  <c r="M231" i="2"/>
  <c r="J231" i="13" s="1"/>
  <c r="M230" i="2"/>
  <c r="J230" i="13" s="1"/>
  <c r="M229" i="2"/>
  <c r="J229" i="13" s="1"/>
  <c r="M228" i="2"/>
  <c r="M227" i="2"/>
  <c r="M224" i="2"/>
  <c r="M223" i="2"/>
  <c r="M222" i="2"/>
  <c r="M221" i="2"/>
  <c r="J221" i="13" s="1"/>
  <c r="M220" i="2"/>
  <c r="J220" i="13" s="1"/>
  <c r="M219" i="2"/>
  <c r="J219" i="13" s="1"/>
  <c r="M218" i="2"/>
  <c r="J218" i="13" s="1"/>
  <c r="M217" i="2"/>
  <c r="J217" i="13" s="1"/>
  <c r="M216" i="2"/>
  <c r="J216" i="13" s="1"/>
  <c r="M214" i="2"/>
  <c r="M212" i="2"/>
  <c r="M211" i="2"/>
  <c r="M208" i="2"/>
  <c r="J208" i="13" s="1"/>
  <c r="M207" i="2"/>
  <c r="J207" i="13" s="1"/>
  <c r="M206" i="2"/>
  <c r="J206" i="13" s="1"/>
  <c r="M205" i="2"/>
  <c r="J205" i="13" s="1"/>
  <c r="M204" i="2"/>
  <c r="J204" i="13" s="1"/>
  <c r="M203" i="2"/>
  <c r="J203" i="13" s="1"/>
  <c r="M202" i="2"/>
  <c r="J202" i="13" s="1"/>
  <c r="M201" i="2"/>
  <c r="J201" i="13" s="1"/>
  <c r="M200" i="2"/>
  <c r="M190" i="2"/>
  <c r="M187" i="2"/>
  <c r="M186" i="2"/>
  <c r="J186" i="13" s="1"/>
  <c r="M185" i="2"/>
  <c r="J185" i="13" s="1"/>
  <c r="M184" i="2"/>
  <c r="M182" i="2"/>
  <c r="M181" i="2"/>
  <c r="M180" i="2"/>
  <c r="J180" i="13" s="1"/>
  <c r="M179" i="2"/>
  <c r="J179" i="13" s="1"/>
  <c r="M178" i="2"/>
  <c r="J178" i="13" s="1"/>
  <c r="M177" i="2"/>
  <c r="J177" i="13" s="1"/>
  <c r="M176" i="2"/>
  <c r="J176" i="13" s="1"/>
  <c r="M175" i="2"/>
  <c r="J175" i="13" s="1"/>
  <c r="M174" i="2"/>
  <c r="J174" i="13" s="1"/>
  <c r="M171" i="2"/>
  <c r="M170" i="2"/>
  <c r="J170" i="13" s="1"/>
  <c r="M169" i="2"/>
  <c r="J169" i="13" s="1"/>
  <c r="M168" i="2"/>
  <c r="J168" i="13" s="1"/>
  <c r="M167" i="2"/>
  <c r="J167" i="13" s="1"/>
  <c r="M162" i="2"/>
  <c r="M161" i="2"/>
  <c r="J161" i="13" s="1"/>
  <c r="M160" i="2"/>
  <c r="J160" i="13" s="1"/>
  <c r="M159" i="2"/>
  <c r="J159" i="13" s="1"/>
  <c r="M158" i="2"/>
  <c r="J158" i="13" s="1"/>
  <c r="M157" i="2"/>
  <c r="J157" i="13" s="1"/>
  <c r="M156" i="2"/>
  <c r="J156" i="13" s="1"/>
  <c r="M155" i="2"/>
  <c r="J155" i="13" s="1"/>
  <c r="M154" i="2"/>
  <c r="J154" i="13" s="1"/>
  <c r="M153" i="2"/>
  <c r="J153" i="13" s="1"/>
  <c r="M150" i="2"/>
  <c r="M149" i="2"/>
  <c r="M148" i="2"/>
  <c r="J148" i="13" s="1"/>
  <c r="M147" i="2"/>
  <c r="J147" i="13" s="1"/>
  <c r="M146" i="2"/>
  <c r="J146" i="13" s="1"/>
  <c r="M145" i="2"/>
  <c r="J145" i="13" s="1"/>
  <c r="M144" i="2"/>
  <c r="J144" i="13" s="1"/>
  <c r="M143" i="2"/>
  <c r="J143" i="13" s="1"/>
  <c r="M142" i="2"/>
  <c r="J142" i="13" s="1"/>
  <c r="M141" i="2"/>
  <c r="J141" i="13" s="1"/>
  <c r="M140" i="2"/>
  <c r="J140" i="13" s="1"/>
  <c r="M139" i="2"/>
  <c r="J139" i="13" s="1"/>
  <c r="M138" i="2"/>
  <c r="J138" i="13" s="1"/>
  <c r="M137" i="2"/>
  <c r="J137" i="13" s="1"/>
  <c r="M136" i="2"/>
  <c r="J136" i="13" s="1"/>
  <c r="M135" i="2"/>
  <c r="J135" i="13" s="1"/>
  <c r="M134" i="2"/>
  <c r="J134" i="13" s="1"/>
  <c r="M133" i="2"/>
  <c r="J133" i="13" s="1"/>
  <c r="M132" i="2"/>
  <c r="J132" i="13" s="1"/>
  <c r="M131" i="2"/>
  <c r="J131" i="13" s="1"/>
  <c r="M130" i="2"/>
  <c r="J130" i="13" s="1"/>
  <c r="M129" i="2"/>
  <c r="J129" i="13" s="1"/>
  <c r="M128" i="2"/>
  <c r="J128" i="13" s="1"/>
  <c r="M127" i="2"/>
  <c r="J127" i="13" s="1"/>
  <c r="M126" i="2"/>
  <c r="J126" i="13" s="1"/>
  <c r="M125" i="2"/>
  <c r="J125" i="13" s="1"/>
  <c r="M124" i="2"/>
  <c r="J124" i="13" s="1"/>
  <c r="M123" i="2"/>
  <c r="J123" i="13" s="1"/>
  <c r="M122" i="2"/>
  <c r="J122" i="13" s="1"/>
  <c r="M121" i="2"/>
  <c r="J121" i="13" s="1"/>
  <c r="M120" i="2"/>
  <c r="J120" i="13" s="1"/>
  <c r="M119" i="2"/>
  <c r="J119" i="13" s="1"/>
  <c r="M118" i="2"/>
  <c r="J118" i="13" s="1"/>
  <c r="M117" i="2"/>
  <c r="J117" i="13" s="1"/>
  <c r="M116" i="2"/>
  <c r="J116" i="13" s="1"/>
  <c r="M115" i="2"/>
  <c r="J115" i="13" s="1"/>
  <c r="M114" i="2"/>
  <c r="J114" i="13" s="1"/>
  <c r="M113" i="2"/>
  <c r="J113" i="13" s="1"/>
  <c r="M112" i="2"/>
  <c r="J112" i="13" s="1"/>
  <c r="M107" i="2"/>
  <c r="M106" i="2"/>
  <c r="J106" i="13" s="1"/>
  <c r="M105" i="2"/>
  <c r="J105" i="13" s="1"/>
  <c r="M104" i="2"/>
  <c r="J104" i="13" s="1"/>
  <c r="M103" i="2"/>
  <c r="J103" i="13" s="1"/>
  <c r="M102" i="2"/>
  <c r="J102" i="13" s="1"/>
  <c r="M101" i="2"/>
  <c r="J101" i="13" s="1"/>
  <c r="M100" i="2"/>
  <c r="J100" i="13" s="1"/>
  <c r="M99" i="2"/>
  <c r="J99" i="13" s="1"/>
  <c r="M98" i="2"/>
  <c r="J98" i="13" s="1"/>
  <c r="M97" i="2"/>
  <c r="J97" i="13" s="1"/>
  <c r="M96" i="2"/>
  <c r="J96" i="13" s="1"/>
  <c r="M95" i="2"/>
  <c r="J95" i="13" s="1"/>
  <c r="M94" i="2"/>
  <c r="J94" i="13" s="1"/>
  <c r="M93" i="2"/>
  <c r="J93" i="13" s="1"/>
  <c r="M92" i="2"/>
  <c r="J92" i="13" s="1"/>
  <c r="M91" i="2"/>
  <c r="J91" i="13" s="1"/>
  <c r="M89" i="2"/>
  <c r="M88" i="2"/>
  <c r="J88" i="13" s="1"/>
  <c r="M84" i="2"/>
  <c r="M83" i="2"/>
  <c r="J83" i="13" s="1"/>
  <c r="M82" i="2"/>
  <c r="J82" i="13" s="1"/>
  <c r="M81" i="2"/>
  <c r="M80" i="2"/>
  <c r="M77" i="2"/>
  <c r="M76" i="2"/>
  <c r="M75" i="2"/>
  <c r="J75" i="13" s="1"/>
  <c r="M73" i="2"/>
  <c r="M72" i="2"/>
  <c r="M69" i="2"/>
  <c r="M67" i="2"/>
  <c r="M64" i="2"/>
  <c r="J64" i="13" s="1"/>
  <c r="M63" i="2"/>
  <c r="J63" i="13" s="1"/>
  <c r="M62" i="2"/>
  <c r="J62" i="13" s="1"/>
  <c r="M61" i="2"/>
  <c r="J61" i="13" s="1"/>
  <c r="M57" i="2"/>
  <c r="J57" i="13" s="1"/>
  <c r="M55" i="2"/>
  <c r="J55" i="13" s="1"/>
  <c r="M54" i="2"/>
  <c r="M49" i="2"/>
  <c r="M48" i="2"/>
  <c r="M44" i="2"/>
  <c r="J44" i="13" s="1"/>
  <c r="M43" i="2"/>
  <c r="J43" i="13" s="1"/>
  <c r="M39" i="2"/>
  <c r="M36" i="2"/>
  <c r="M35" i="2"/>
  <c r="J35" i="13" s="1"/>
  <c r="M31" i="2"/>
  <c r="J31" i="13" s="1"/>
  <c r="M30" i="2"/>
  <c r="M26" i="2"/>
  <c r="J26" i="13" s="1"/>
  <c r="M25" i="2"/>
  <c r="M23" i="2"/>
  <c r="M18" i="2"/>
  <c r="M17" i="2"/>
  <c r="M16" i="2"/>
  <c r="M15" i="2"/>
  <c r="M11" i="2"/>
  <c r="M10" i="2"/>
  <c r="M9" i="6"/>
  <c r="Q9" i="13" s="1"/>
  <c r="R9" i="13" s="1"/>
  <c r="M9" i="5"/>
  <c r="O9" i="13" s="1"/>
  <c r="P9" i="13" s="1"/>
  <c r="M9" i="3"/>
  <c r="N9" i="13" s="1"/>
  <c r="M9" i="2"/>
  <c r="E430" i="13" l="1"/>
  <c r="O98" i="3"/>
  <c r="N98" i="13" s="1"/>
  <c r="O117" i="3"/>
  <c r="N117" i="13" s="1"/>
  <c r="O133" i="3"/>
  <c r="N133" i="13" s="1"/>
  <c r="O141" i="3"/>
  <c r="N141" i="13" s="1"/>
  <c r="N158" i="13"/>
  <c r="O158" i="3"/>
  <c r="N202" i="13"/>
  <c r="N216" i="13"/>
  <c r="N237" i="13"/>
  <c r="O255" i="3"/>
  <c r="N255" i="13" s="1"/>
  <c r="N264" i="13"/>
  <c r="N272" i="13"/>
  <c r="O292" i="3"/>
  <c r="N292" i="13" s="1"/>
  <c r="O556" i="3"/>
  <c r="O97" i="5"/>
  <c r="O97" i="13" s="1"/>
  <c r="P97" i="13" s="1"/>
  <c r="O112" i="5"/>
  <c r="O116" i="13"/>
  <c r="P116" i="13" s="1"/>
  <c r="O116" i="5"/>
  <c r="O124" i="5"/>
  <c r="O124" i="13" s="1"/>
  <c r="P124" i="13" s="1"/>
  <c r="O132" i="5"/>
  <c r="O132" i="13" s="1"/>
  <c r="P132" i="13" s="1"/>
  <c r="O140" i="5"/>
  <c r="O140" i="13" s="1"/>
  <c r="P140" i="13" s="1"/>
  <c r="O148" i="5"/>
  <c r="O148" i="13" s="1"/>
  <c r="P148" i="13" s="1"/>
  <c r="O177" i="13"/>
  <c r="P177" i="13" s="1"/>
  <c r="O186" i="5"/>
  <c r="O186" i="13" s="1"/>
  <c r="P186" i="13" s="1"/>
  <c r="O232" i="13"/>
  <c r="O236" i="13"/>
  <c r="P236" i="13" s="1"/>
  <c r="O254" i="5"/>
  <c r="O254" i="13" s="1"/>
  <c r="P254" i="13" s="1"/>
  <c r="O275" i="5"/>
  <c r="O275" i="13" s="1"/>
  <c r="P275" i="13" s="1"/>
  <c r="O284" i="5"/>
  <c r="O284" i="13" s="1"/>
  <c r="P284" i="13" s="1"/>
  <c r="O346" i="5"/>
  <c r="O346" i="13" s="1"/>
  <c r="P346" i="13" s="1"/>
  <c r="O422" i="5"/>
  <c r="O423" i="5" s="1"/>
  <c r="O432" i="5" s="1"/>
  <c r="O499" i="5"/>
  <c r="O526" i="13"/>
  <c r="P526" i="13" s="1"/>
  <c r="O526" i="5"/>
  <c r="O528" i="5" s="1"/>
  <c r="O534" i="5" s="1"/>
  <c r="O564" i="5"/>
  <c r="O593" i="5"/>
  <c r="O595" i="5" s="1"/>
  <c r="O627" i="5"/>
  <c r="O645" i="5"/>
  <c r="O652" i="5" s="1"/>
  <c r="O660" i="5"/>
  <c r="O742" i="5"/>
  <c r="O743" i="5" s="1"/>
  <c r="O751" i="5"/>
  <c r="O767" i="13"/>
  <c r="P767" i="13" s="1"/>
  <c r="O767" i="5"/>
  <c r="O784" i="5"/>
  <c r="O785" i="5" s="1"/>
  <c r="O795" i="5"/>
  <c r="O82" i="6"/>
  <c r="Q82" i="13" s="1"/>
  <c r="R82" i="13" s="1"/>
  <c r="O93" i="6"/>
  <c r="Q93" i="13" s="1"/>
  <c r="O97" i="6"/>
  <c r="Q97" i="13" s="1"/>
  <c r="R97" i="13" s="1"/>
  <c r="O101" i="6"/>
  <c r="Q101" i="13" s="1"/>
  <c r="R101" i="13" s="1"/>
  <c r="Q105" i="13"/>
  <c r="R105" i="13" s="1"/>
  <c r="O112" i="6"/>
  <c r="Q116" i="13"/>
  <c r="O116" i="6"/>
  <c r="Q120" i="13"/>
  <c r="Q124" i="13"/>
  <c r="R124" i="13" s="1"/>
  <c r="O128" i="6"/>
  <c r="Q128" i="13" s="1"/>
  <c r="Q132" i="13"/>
  <c r="O132" i="6"/>
  <c r="O136" i="6"/>
  <c r="Q136" i="13" s="1"/>
  <c r="R136" i="13" s="1"/>
  <c r="O140" i="6"/>
  <c r="Q140" i="13" s="1"/>
  <c r="R140" i="13" s="1"/>
  <c r="O144" i="6"/>
  <c r="Q144" i="13" s="1"/>
  <c r="Q148" i="13"/>
  <c r="R148" i="13" s="1"/>
  <c r="O148" i="6"/>
  <c r="O153" i="6"/>
  <c r="Q177" i="13"/>
  <c r="R177" i="13" s="1"/>
  <c r="O186" i="6"/>
  <c r="Q186" i="13" s="1"/>
  <c r="R186" i="13" s="1"/>
  <c r="O202" i="6"/>
  <c r="Q202" i="13" s="1"/>
  <c r="R202" i="13" s="1"/>
  <c r="O206" i="6"/>
  <c r="Q206" i="13" s="1"/>
  <c r="R206" i="13" s="1"/>
  <c r="O216" i="6"/>
  <c r="Q216" i="13" s="1"/>
  <c r="R216" i="13" s="1"/>
  <c r="O220" i="6"/>
  <c r="Q220" i="13" s="1"/>
  <c r="O229" i="6"/>
  <c r="Q229" i="13" s="1"/>
  <c r="R229" i="13" s="1"/>
  <c r="O233" i="6"/>
  <c r="Q233" i="13" s="1"/>
  <c r="R233" i="13" s="1"/>
  <c r="Q251" i="13"/>
  <c r="R251" i="13" s="1"/>
  <c r="O255" i="6"/>
  <c r="Q255" i="13" s="1"/>
  <c r="R255" i="13" s="1"/>
  <c r="Q264" i="13"/>
  <c r="O264" i="6"/>
  <c r="O268" i="6"/>
  <c r="Q268" i="13" s="1"/>
  <c r="R268" i="13" s="1"/>
  <c r="O272" i="6"/>
  <c r="Q272" i="13" s="1"/>
  <c r="R272" i="13" s="1"/>
  <c r="O276" i="6"/>
  <c r="Q276" i="13" s="1"/>
  <c r="Q292" i="13"/>
  <c r="R292" i="13" s="1"/>
  <c r="O292" i="6"/>
  <c r="Q517" i="13"/>
  <c r="R517" i="13" s="1"/>
  <c r="O517" i="6"/>
  <c r="O519" i="6" s="1"/>
  <c r="O520" i="6" s="1"/>
  <c r="O556" i="6"/>
  <c r="O561" i="6"/>
  <c r="Q561" i="13" s="1"/>
  <c r="R561" i="13" s="1"/>
  <c r="O575" i="6"/>
  <c r="Q807" i="13"/>
  <c r="R807" i="13" s="1"/>
  <c r="O807" i="6"/>
  <c r="O809" i="6" s="1"/>
  <c r="N57" i="13"/>
  <c r="O57" i="3"/>
  <c r="O58" i="3" s="1"/>
  <c r="N63" i="13"/>
  <c r="N91" i="13"/>
  <c r="N95" i="13"/>
  <c r="O99" i="3"/>
  <c r="N99" i="13" s="1"/>
  <c r="N103" i="13"/>
  <c r="O114" i="3"/>
  <c r="N114" i="13" s="1"/>
  <c r="O118" i="3"/>
  <c r="N118" i="13" s="1"/>
  <c r="N122" i="13"/>
  <c r="O122" i="3"/>
  <c r="O126" i="3"/>
  <c r="N126" i="13" s="1"/>
  <c r="O130" i="3"/>
  <c r="N130" i="13" s="1"/>
  <c r="O134" i="3"/>
  <c r="N134" i="13" s="1"/>
  <c r="O138" i="3"/>
  <c r="N138" i="13" s="1"/>
  <c r="O142" i="3"/>
  <c r="N142" i="13" s="1"/>
  <c r="O146" i="3"/>
  <c r="N146" i="13" s="1"/>
  <c r="O155" i="3"/>
  <c r="N155" i="13" s="1"/>
  <c r="N159" i="13"/>
  <c r="O159" i="3"/>
  <c r="N170" i="13"/>
  <c r="N179" i="13"/>
  <c r="N203" i="13"/>
  <c r="N207" i="13"/>
  <c r="N217" i="13"/>
  <c r="N221" i="13"/>
  <c r="N230" i="13"/>
  <c r="N234" i="13"/>
  <c r="N252" i="13"/>
  <c r="O256" i="3"/>
  <c r="N256" i="13" s="1"/>
  <c r="N265" i="13"/>
  <c r="O269" i="3"/>
  <c r="N269" i="13" s="1"/>
  <c r="N273" i="13"/>
  <c r="O273" i="3"/>
  <c r="O277" i="3"/>
  <c r="N277" i="13" s="1"/>
  <c r="N293" i="13"/>
  <c r="O293" i="3"/>
  <c r="O306" i="3"/>
  <c r="O344" i="3"/>
  <c r="N344" i="13" s="1"/>
  <c r="O517" i="3"/>
  <c r="O543" i="3"/>
  <c r="O544" i="3" s="1"/>
  <c r="O547" i="3" s="1"/>
  <c r="O557" i="3"/>
  <c r="N557" i="13" s="1"/>
  <c r="O562" i="3"/>
  <c r="N562" i="13" s="1"/>
  <c r="O579" i="3"/>
  <c r="O815" i="3"/>
  <c r="O816" i="3" s="1"/>
  <c r="O83" i="13"/>
  <c r="P83" i="13" s="1"/>
  <c r="O94" i="13"/>
  <c r="P94" i="13" s="1"/>
  <c r="O98" i="5"/>
  <c r="O98" i="13" s="1"/>
  <c r="P98" i="13" s="1"/>
  <c r="O102" i="13"/>
  <c r="P102" i="13" s="1"/>
  <c r="O113" i="5"/>
  <c r="O113" i="13" s="1"/>
  <c r="P113" i="13" s="1"/>
  <c r="O117" i="5"/>
  <c r="O117" i="13" s="1"/>
  <c r="P117" i="13" s="1"/>
  <c r="O121" i="5"/>
  <c r="O121" i="13" s="1"/>
  <c r="P121" i="13" s="1"/>
  <c r="O129" i="13"/>
  <c r="P129" i="13" s="1"/>
  <c r="O129" i="5"/>
  <c r="O133" i="5"/>
  <c r="O133" i="13" s="1"/>
  <c r="P133" i="13" s="1"/>
  <c r="O137" i="13"/>
  <c r="P137" i="13" s="1"/>
  <c r="O137" i="5"/>
  <c r="O141" i="5"/>
  <c r="O141" i="13" s="1"/>
  <c r="P141" i="13" s="1"/>
  <c r="O145" i="5"/>
  <c r="O145" i="13" s="1"/>
  <c r="P145" i="13" s="1"/>
  <c r="O154" i="13"/>
  <c r="P154" i="13" s="1"/>
  <c r="O158" i="13"/>
  <c r="P158" i="13" s="1"/>
  <c r="O178" i="13"/>
  <c r="P178" i="13" s="1"/>
  <c r="O202" i="13"/>
  <c r="P202" i="13" s="1"/>
  <c r="O216" i="13"/>
  <c r="P216" i="13" s="1"/>
  <c r="O220" i="13"/>
  <c r="P220" i="13" s="1"/>
  <c r="O229" i="13"/>
  <c r="P229" i="13" s="1"/>
  <c r="O233" i="13"/>
  <c r="P233" i="13" s="1"/>
  <c r="O237" i="13"/>
  <c r="P237" i="13" s="1"/>
  <c r="O255" i="13"/>
  <c r="P255" i="13" s="1"/>
  <c r="O255" i="5"/>
  <c r="O264" i="13"/>
  <c r="P264" i="13" s="1"/>
  <c r="O268" i="13"/>
  <c r="P268" i="13" s="1"/>
  <c r="O272" i="13"/>
  <c r="P272" i="13" s="1"/>
  <c r="O276" i="5"/>
  <c r="O276" i="13" s="1"/>
  <c r="P276" i="13" s="1"/>
  <c r="O292" i="5"/>
  <c r="O292" i="13" s="1"/>
  <c r="P292" i="13" s="1"/>
  <c r="O556" i="5"/>
  <c r="O556" i="13" s="1"/>
  <c r="P556" i="13" s="1"/>
  <c r="O561" i="5"/>
  <c r="O561" i="13" s="1"/>
  <c r="P561" i="13" s="1"/>
  <c r="O605" i="5"/>
  <c r="O607" i="5" s="1"/>
  <c r="O83" i="6"/>
  <c r="Q83" i="13" s="1"/>
  <c r="R83" i="13" s="1"/>
  <c r="O94" i="6"/>
  <c r="Q94" i="13" s="1"/>
  <c r="R94" i="13" s="1"/>
  <c r="O98" i="6"/>
  <c r="Q98" i="13" s="1"/>
  <c r="R98" i="13" s="1"/>
  <c r="O102" i="6"/>
  <c r="Q102" i="13" s="1"/>
  <c r="R102" i="13" s="1"/>
  <c r="O113" i="6"/>
  <c r="Q113" i="13" s="1"/>
  <c r="R113" i="13" s="1"/>
  <c r="O117" i="6"/>
  <c r="Q117" i="13" s="1"/>
  <c r="R117" i="13" s="1"/>
  <c r="Q121" i="13"/>
  <c r="Q129" i="13"/>
  <c r="R129" i="13" s="1"/>
  <c r="O129" i="6"/>
  <c r="O133" i="6"/>
  <c r="Q133" i="13" s="1"/>
  <c r="O137" i="6"/>
  <c r="Q137" i="13" s="1"/>
  <c r="R137" i="13" s="1"/>
  <c r="O141" i="6"/>
  <c r="Q141" i="13" s="1"/>
  <c r="R141" i="13" s="1"/>
  <c r="Q145" i="13"/>
  <c r="O145" i="6"/>
  <c r="O154" i="6"/>
  <c r="Q154" i="13" s="1"/>
  <c r="R154" i="13" s="1"/>
  <c r="Q158" i="13"/>
  <c r="R158" i="13" s="1"/>
  <c r="O174" i="6"/>
  <c r="Q203" i="13"/>
  <c r="O203" i="6"/>
  <c r="O207" i="6"/>
  <c r="Q207" i="13" s="1"/>
  <c r="R207" i="13" s="1"/>
  <c r="O217" i="6"/>
  <c r="Q217" i="13" s="1"/>
  <c r="R217" i="13" s="1"/>
  <c r="O221" i="6"/>
  <c r="Q221" i="13" s="1"/>
  <c r="R221" i="13" s="1"/>
  <c r="Q230" i="13"/>
  <c r="O230" i="6"/>
  <c r="O234" i="6"/>
  <c r="Q234" i="13" s="1"/>
  <c r="R234" i="13" s="1"/>
  <c r="O238" i="6"/>
  <c r="Q238" i="13" s="1"/>
  <c r="R238" i="13" s="1"/>
  <c r="Q252" i="13"/>
  <c r="R252" i="13" s="1"/>
  <c r="Q256" i="13"/>
  <c r="R256" i="13" s="1"/>
  <c r="O256" i="6"/>
  <c r="O261" i="6"/>
  <c r="Q261" i="13" s="1"/>
  <c r="O265" i="6"/>
  <c r="Q265" i="13" s="1"/>
  <c r="R265" i="13" s="1"/>
  <c r="O269" i="6"/>
  <c r="Q269" i="13" s="1"/>
  <c r="R269" i="13" s="1"/>
  <c r="O273" i="6"/>
  <c r="Q273" i="13" s="1"/>
  <c r="R273" i="13" s="1"/>
  <c r="O277" i="6"/>
  <c r="Q277" i="13" s="1"/>
  <c r="R277" i="13" s="1"/>
  <c r="O293" i="6"/>
  <c r="Q293" i="13" s="1"/>
  <c r="R293" i="13" s="1"/>
  <c r="O306" i="6"/>
  <c r="O307" i="6" s="1"/>
  <c r="Q344" i="13"/>
  <c r="O344" i="6"/>
  <c r="O422" i="6"/>
  <c r="O423" i="6" s="1"/>
  <c r="O432" i="6" s="1"/>
  <c r="O526" i="6"/>
  <c r="O528" i="6" s="1"/>
  <c r="O534" i="6" s="1"/>
  <c r="O557" i="6"/>
  <c r="Q557" i="13" s="1"/>
  <c r="R557" i="13" s="1"/>
  <c r="O562" i="6"/>
  <c r="Q562" i="13" s="1"/>
  <c r="R562" i="13" s="1"/>
  <c r="O593" i="6"/>
  <c r="O595" i="6" s="1"/>
  <c r="O627" i="6"/>
  <c r="O632" i="6" s="1"/>
  <c r="O645" i="6"/>
  <c r="O652" i="6" s="1"/>
  <c r="Q660" i="13"/>
  <c r="R660" i="13" s="1"/>
  <c r="O660" i="6"/>
  <c r="O662" i="6" s="1"/>
  <c r="O685" i="6" s="1"/>
  <c r="O742" i="6"/>
  <c r="O743" i="6" s="1"/>
  <c r="O751" i="6"/>
  <c r="O753" i="6" s="1"/>
  <c r="O761" i="6" s="1"/>
  <c r="O767" i="6"/>
  <c r="Q767" i="13" s="1"/>
  <c r="R767" i="13" s="1"/>
  <c r="Q780" i="13"/>
  <c r="O780" i="6"/>
  <c r="O784" i="6"/>
  <c r="O785" i="6" s="1"/>
  <c r="O787" i="6" s="1"/>
  <c r="O795" i="6"/>
  <c r="O797" i="6" s="1"/>
  <c r="O88" i="3"/>
  <c r="N88" i="13" s="1"/>
  <c r="N92" i="13"/>
  <c r="N96" i="13"/>
  <c r="N100" i="13"/>
  <c r="O115" i="3"/>
  <c r="N115" i="13" s="1"/>
  <c r="O127" i="3"/>
  <c r="N127" i="13" s="1"/>
  <c r="O131" i="3"/>
  <c r="N131" i="13" s="1"/>
  <c r="O135" i="3"/>
  <c r="N135" i="13" s="1"/>
  <c r="O139" i="3"/>
  <c r="N139" i="13" s="1"/>
  <c r="O143" i="3"/>
  <c r="N143" i="13" s="1"/>
  <c r="O147" i="3"/>
  <c r="N147" i="13" s="1"/>
  <c r="O156" i="3"/>
  <c r="N156" i="13" s="1"/>
  <c r="O160" i="3"/>
  <c r="N160" i="13" s="1"/>
  <c r="N167" i="13"/>
  <c r="O185" i="3"/>
  <c r="N204" i="13"/>
  <c r="N208" i="13"/>
  <c r="N218" i="13"/>
  <c r="N231" i="13"/>
  <c r="N235" i="13"/>
  <c r="N262" i="13"/>
  <c r="N266" i="13"/>
  <c r="O270" i="3"/>
  <c r="N270" i="13" s="1"/>
  <c r="N274" i="13"/>
  <c r="O274" i="3"/>
  <c r="O278" i="3"/>
  <c r="N278" i="13" s="1"/>
  <c r="N283" i="13"/>
  <c r="O290" i="3"/>
  <c r="O294" i="3"/>
  <c r="N294" i="13" s="1"/>
  <c r="O329" i="3"/>
  <c r="O330" i="3" s="1"/>
  <c r="O345" i="3"/>
  <c r="N345" i="13" s="1"/>
  <c r="O558" i="3"/>
  <c r="N558" i="13" s="1"/>
  <c r="O563" i="3"/>
  <c r="N563" i="13" s="1"/>
  <c r="O575" i="3"/>
  <c r="O577" i="3" s="1"/>
  <c r="O807" i="3"/>
  <c r="O809" i="3" s="1"/>
  <c r="O65" i="5"/>
  <c r="O68" i="5" s="1"/>
  <c r="O70" i="5" s="1"/>
  <c r="O91" i="13"/>
  <c r="P91" i="13" s="1"/>
  <c r="O95" i="13"/>
  <c r="P95" i="13" s="1"/>
  <c r="O99" i="5"/>
  <c r="O99" i="13" s="1"/>
  <c r="P99" i="13" s="1"/>
  <c r="O103" i="13"/>
  <c r="P103" i="13" s="1"/>
  <c r="O114" i="5"/>
  <c r="O114" i="13" s="1"/>
  <c r="P114" i="13" s="1"/>
  <c r="O118" i="5"/>
  <c r="O118" i="13" s="1"/>
  <c r="P118" i="13" s="1"/>
  <c r="O122" i="13"/>
  <c r="P122" i="13" s="1"/>
  <c r="O122" i="5"/>
  <c r="O126" i="5"/>
  <c r="O126" i="13" s="1"/>
  <c r="P126" i="13" s="1"/>
  <c r="O130" i="5"/>
  <c r="O130" i="13" s="1"/>
  <c r="P130" i="13" s="1"/>
  <c r="O134" i="5"/>
  <c r="O134" i="13" s="1"/>
  <c r="P134" i="13" s="1"/>
  <c r="O138" i="5"/>
  <c r="O138" i="13" s="1"/>
  <c r="P138" i="13" s="1"/>
  <c r="O142" i="5"/>
  <c r="O142" i="13" s="1"/>
  <c r="P142" i="13" s="1"/>
  <c r="O146" i="5"/>
  <c r="O146" i="13" s="1"/>
  <c r="P146" i="13" s="1"/>
  <c r="O155" i="13"/>
  <c r="P155" i="13" s="1"/>
  <c r="O159" i="13"/>
  <c r="P159" i="13" s="1"/>
  <c r="O172" i="5"/>
  <c r="O179" i="13"/>
  <c r="P179" i="13" s="1"/>
  <c r="O203" i="13"/>
  <c r="P203" i="13" s="1"/>
  <c r="O207" i="13"/>
  <c r="P207" i="13" s="1"/>
  <c r="O217" i="13"/>
  <c r="P217" i="13" s="1"/>
  <c r="O221" i="13"/>
  <c r="P221" i="13" s="1"/>
  <c r="O230" i="13"/>
  <c r="P230" i="13" s="1"/>
  <c r="O234" i="13"/>
  <c r="P234" i="13" s="1"/>
  <c r="O238" i="13"/>
  <c r="P238" i="13" s="1"/>
  <c r="O252" i="13"/>
  <c r="P252" i="13" s="1"/>
  <c r="O256" i="5"/>
  <c r="O256" i="13" s="1"/>
  <c r="P256" i="13" s="1"/>
  <c r="O261" i="13"/>
  <c r="P261" i="13" s="1"/>
  <c r="O265" i="13"/>
  <c r="P265" i="13" s="1"/>
  <c r="O269" i="13"/>
  <c r="P269" i="13" s="1"/>
  <c r="O273" i="5"/>
  <c r="O273" i="13" s="1"/>
  <c r="P273" i="13" s="1"/>
  <c r="O277" i="5"/>
  <c r="O277" i="13" s="1"/>
  <c r="P277" i="13" s="1"/>
  <c r="O293" i="5"/>
  <c r="O293" i="13" s="1"/>
  <c r="P293" i="13" s="1"/>
  <c r="O306" i="13"/>
  <c r="P306" i="13" s="1"/>
  <c r="P307" i="13" s="1"/>
  <c r="O306" i="5"/>
  <c r="O307" i="5" s="1"/>
  <c r="O344" i="5"/>
  <c r="O517" i="5"/>
  <c r="O519" i="5" s="1"/>
  <c r="O520" i="5" s="1"/>
  <c r="O543" i="5"/>
  <c r="O544" i="5" s="1"/>
  <c r="O547" i="5" s="1"/>
  <c r="O557" i="5"/>
  <c r="O557" i="13" s="1"/>
  <c r="P557" i="13" s="1"/>
  <c r="O562" i="5"/>
  <c r="O562" i="13" s="1"/>
  <c r="P562" i="13" s="1"/>
  <c r="O579" i="5"/>
  <c r="O581" i="5" s="1"/>
  <c r="O815" i="5"/>
  <c r="O816" i="5" s="1"/>
  <c r="O75" i="6"/>
  <c r="O78" i="6" s="1"/>
  <c r="O91" i="6"/>
  <c r="O95" i="6"/>
  <c r="Q95" i="13" s="1"/>
  <c r="R95" i="13" s="1"/>
  <c r="O99" i="6"/>
  <c r="Q99" i="13" s="1"/>
  <c r="R99" i="13" s="1"/>
  <c r="O103" i="6"/>
  <c r="Q103" i="13" s="1"/>
  <c r="R103" i="13" s="1"/>
  <c r="O114" i="6"/>
  <c r="Q114" i="13" s="1"/>
  <c r="Q118" i="13"/>
  <c r="O118" i="6"/>
  <c r="Q122" i="13"/>
  <c r="R122" i="13" s="1"/>
  <c r="O126" i="6"/>
  <c r="Q126" i="13" s="1"/>
  <c r="R126" i="13" s="1"/>
  <c r="O130" i="6"/>
  <c r="Q130" i="13" s="1"/>
  <c r="Q134" i="13"/>
  <c r="R134" i="13" s="1"/>
  <c r="O134" i="6"/>
  <c r="O138" i="6"/>
  <c r="Q138" i="13" s="1"/>
  <c r="R138" i="13" s="1"/>
  <c r="O142" i="6"/>
  <c r="Q142" i="13" s="1"/>
  <c r="R142" i="13" s="1"/>
  <c r="O146" i="6"/>
  <c r="Q146" i="13" s="1"/>
  <c r="Q155" i="13"/>
  <c r="O155" i="6"/>
  <c r="Q159" i="13"/>
  <c r="R159" i="13" s="1"/>
  <c r="O170" i="6"/>
  <c r="O172" i="6" s="1"/>
  <c r="O175" i="6"/>
  <c r="Q175" i="13" s="1"/>
  <c r="R175" i="13" s="1"/>
  <c r="Q179" i="13"/>
  <c r="R179" i="13" s="1"/>
  <c r="O204" i="6"/>
  <c r="Q204" i="13" s="1"/>
  <c r="R204" i="13" s="1"/>
  <c r="O208" i="6"/>
  <c r="Q208" i="13" s="1"/>
  <c r="R208" i="13" s="1"/>
  <c r="O218" i="6"/>
  <c r="Q218" i="13" s="1"/>
  <c r="O231" i="6"/>
  <c r="Q231" i="13" s="1"/>
  <c r="R231" i="13" s="1"/>
  <c r="O235" i="6"/>
  <c r="Q235" i="13" s="1"/>
  <c r="O262" i="6"/>
  <c r="Q262" i="13" s="1"/>
  <c r="R262" i="13" s="1"/>
  <c r="O266" i="6"/>
  <c r="Q266" i="13" s="1"/>
  <c r="R266" i="13" s="1"/>
  <c r="Q270" i="13"/>
  <c r="O270" i="6"/>
  <c r="O274" i="6"/>
  <c r="Q274" i="13" s="1"/>
  <c r="R274" i="13" s="1"/>
  <c r="O278" i="6"/>
  <c r="Q278" i="13" s="1"/>
  <c r="R278" i="13" s="1"/>
  <c r="O283" i="6"/>
  <c r="O285" i="6" s="1"/>
  <c r="O290" i="6"/>
  <c r="Q290" i="13" s="1"/>
  <c r="R290" i="13" s="1"/>
  <c r="O294" i="6"/>
  <c r="Q294" i="13" s="1"/>
  <c r="O329" i="6"/>
  <c r="O330" i="6" s="1"/>
  <c r="O345" i="6"/>
  <c r="Q345" i="13" s="1"/>
  <c r="R345" i="13" s="1"/>
  <c r="O499" i="6"/>
  <c r="O503" i="6" s="1"/>
  <c r="O504" i="6" s="1"/>
  <c r="O543" i="6"/>
  <c r="O544" i="6" s="1"/>
  <c r="O547" i="6" s="1"/>
  <c r="O558" i="6"/>
  <c r="Q558" i="13" s="1"/>
  <c r="R558" i="13" s="1"/>
  <c r="O563" i="6"/>
  <c r="Q563" i="13" s="1"/>
  <c r="Q605" i="13"/>
  <c r="R605" i="13" s="1"/>
  <c r="O605" i="6"/>
  <c r="O607" i="6" s="1"/>
  <c r="N83" i="13"/>
  <c r="N94" i="13"/>
  <c r="N102" i="13"/>
  <c r="O113" i="3"/>
  <c r="N113" i="13" s="1"/>
  <c r="O121" i="3"/>
  <c r="N121" i="13" s="1"/>
  <c r="O129" i="3"/>
  <c r="N129" i="13" s="1"/>
  <c r="O137" i="3"/>
  <c r="N137" i="13" s="1"/>
  <c r="O145" i="3"/>
  <c r="N145" i="13" s="1"/>
  <c r="O154" i="3"/>
  <c r="N154" i="13" s="1"/>
  <c r="N220" i="13"/>
  <c r="N233" i="13"/>
  <c r="N251" i="13"/>
  <c r="O268" i="3"/>
  <c r="N268" i="13" s="1"/>
  <c r="O276" i="3"/>
  <c r="N276" i="13" s="1"/>
  <c r="O561" i="3"/>
  <c r="N561" i="13" s="1"/>
  <c r="O605" i="3"/>
  <c r="O85" i="5"/>
  <c r="O93" i="13"/>
  <c r="P93" i="13" s="1"/>
  <c r="O101" i="13"/>
  <c r="P101" i="13" s="1"/>
  <c r="O105" i="13"/>
  <c r="P105" i="13" s="1"/>
  <c r="O120" i="5"/>
  <c r="O120" i="13" s="1"/>
  <c r="P120" i="13" s="1"/>
  <c r="O128" i="5"/>
  <c r="O128" i="13" s="1"/>
  <c r="P128" i="13" s="1"/>
  <c r="O136" i="5"/>
  <c r="O136" i="13" s="1"/>
  <c r="P136" i="13" s="1"/>
  <c r="O144" i="5"/>
  <c r="O144" i="13" s="1"/>
  <c r="P144" i="13" s="1"/>
  <c r="O205" i="13"/>
  <c r="P205" i="13" s="1"/>
  <c r="O219" i="13"/>
  <c r="P219" i="13" s="1"/>
  <c r="O267" i="13"/>
  <c r="P267" i="13" s="1"/>
  <c r="O279" i="5"/>
  <c r="O279" i="13" s="1"/>
  <c r="P279" i="13" s="1"/>
  <c r="O291" i="5"/>
  <c r="O291" i="13" s="1"/>
  <c r="P291" i="13" s="1"/>
  <c r="O260" i="6"/>
  <c r="O85" i="3"/>
  <c r="N93" i="13"/>
  <c r="O97" i="3"/>
  <c r="N97" i="13" s="1"/>
  <c r="N101" i="13"/>
  <c r="N105" i="13"/>
  <c r="O112" i="3"/>
  <c r="O116" i="3"/>
  <c r="N116" i="13" s="1"/>
  <c r="O120" i="3"/>
  <c r="N120" i="13" s="1"/>
  <c r="O124" i="3"/>
  <c r="N124" i="13" s="1"/>
  <c r="O128" i="3"/>
  <c r="N128" i="13" s="1"/>
  <c r="O132" i="3"/>
  <c r="N132" i="13" s="1"/>
  <c r="O136" i="3"/>
  <c r="N136" i="13" s="1"/>
  <c r="O140" i="3"/>
  <c r="N140" i="13" s="1"/>
  <c r="O144" i="3"/>
  <c r="N144" i="13" s="1"/>
  <c r="O148" i="3"/>
  <c r="N148" i="13" s="1"/>
  <c r="O153" i="3"/>
  <c r="O186" i="3"/>
  <c r="N186" i="13" s="1"/>
  <c r="N201" i="13"/>
  <c r="N205" i="13"/>
  <c r="N219" i="13"/>
  <c r="N232" i="13"/>
  <c r="N236" i="13"/>
  <c r="O254" i="3"/>
  <c r="N254" i="13" s="1"/>
  <c r="O267" i="3"/>
  <c r="N267" i="13" s="1"/>
  <c r="O275" i="3"/>
  <c r="N275" i="13" s="1"/>
  <c r="O279" i="3"/>
  <c r="N279" i="13" s="1"/>
  <c r="O291" i="3"/>
  <c r="N291" i="13" s="1"/>
  <c r="O346" i="3"/>
  <c r="N346" i="13" s="1"/>
  <c r="O422" i="3"/>
  <c r="O423" i="3" s="1"/>
  <c r="O432" i="3" s="1"/>
  <c r="O499" i="3"/>
  <c r="O526" i="3"/>
  <c r="O528" i="3" s="1"/>
  <c r="O534" i="3" s="1"/>
  <c r="O564" i="3"/>
  <c r="N593" i="13"/>
  <c r="O593" i="3"/>
  <c r="O595" i="3" s="1"/>
  <c r="O627" i="3"/>
  <c r="O645" i="3"/>
  <c r="O660" i="3"/>
  <c r="O742" i="3"/>
  <c r="O743" i="3" s="1"/>
  <c r="O751" i="3"/>
  <c r="O767" i="3"/>
  <c r="O784" i="3"/>
  <c r="O785" i="3" s="1"/>
  <c r="O795" i="3"/>
  <c r="O88" i="5"/>
  <c r="O88" i="13" s="1"/>
  <c r="P88" i="13" s="1"/>
  <c r="O92" i="13"/>
  <c r="P92" i="13" s="1"/>
  <c r="O96" i="13"/>
  <c r="P96" i="13" s="1"/>
  <c r="O100" i="13"/>
  <c r="P100" i="13" s="1"/>
  <c r="O115" i="5"/>
  <c r="O115" i="13" s="1"/>
  <c r="P115" i="13" s="1"/>
  <c r="O127" i="5"/>
  <c r="O127" i="13" s="1"/>
  <c r="P127" i="13" s="1"/>
  <c r="O131" i="5"/>
  <c r="O131" i="13" s="1"/>
  <c r="P131" i="13" s="1"/>
  <c r="O135" i="5"/>
  <c r="O135" i="13" s="1"/>
  <c r="P135" i="13" s="1"/>
  <c r="O139" i="5"/>
  <c r="O139" i="13" s="1"/>
  <c r="P139" i="13" s="1"/>
  <c r="O143" i="5"/>
  <c r="O143" i="13" s="1"/>
  <c r="P143" i="13" s="1"/>
  <c r="O147" i="5"/>
  <c r="O147" i="13" s="1"/>
  <c r="P147" i="13" s="1"/>
  <c r="O156" i="13"/>
  <c r="P156" i="13" s="1"/>
  <c r="O160" i="13"/>
  <c r="P160" i="13" s="1"/>
  <c r="O185" i="5"/>
  <c r="O204" i="13"/>
  <c r="P204" i="13" s="1"/>
  <c r="O208" i="13"/>
  <c r="P208" i="13" s="1"/>
  <c r="O218" i="13"/>
  <c r="P218" i="13" s="1"/>
  <c r="O231" i="13"/>
  <c r="P231" i="13" s="1"/>
  <c r="O235" i="13"/>
  <c r="P235" i="13" s="1"/>
  <c r="O244" i="5"/>
  <c r="O262" i="13"/>
  <c r="P262" i="13" s="1"/>
  <c r="O266" i="13"/>
  <c r="P266" i="13" s="1"/>
  <c r="O270" i="13"/>
  <c r="P270" i="13" s="1"/>
  <c r="O274" i="5"/>
  <c r="O274" i="13" s="1"/>
  <c r="P274" i="13" s="1"/>
  <c r="O278" i="5"/>
  <c r="O278" i="13" s="1"/>
  <c r="P278" i="13" s="1"/>
  <c r="O283" i="5"/>
  <c r="O283" i="13" s="1"/>
  <c r="P283" i="13" s="1"/>
  <c r="O290" i="5"/>
  <c r="O294" i="5"/>
  <c r="O294" i="13" s="1"/>
  <c r="P294" i="13" s="1"/>
  <c r="O329" i="5"/>
  <c r="O330" i="5" s="1"/>
  <c r="O345" i="5"/>
  <c r="O345" i="13" s="1"/>
  <c r="P345" i="13" s="1"/>
  <c r="O558" i="5"/>
  <c r="O558" i="13" s="1"/>
  <c r="P558" i="13" s="1"/>
  <c r="O563" i="5"/>
  <c r="O563" i="13" s="1"/>
  <c r="P563" i="13" s="1"/>
  <c r="O575" i="5"/>
  <c r="O577" i="5" s="1"/>
  <c r="O807" i="5"/>
  <c r="O65" i="6"/>
  <c r="O68" i="6" s="1"/>
  <c r="O70" i="6" s="1"/>
  <c r="O88" i="6"/>
  <c r="Q88" i="13" s="1"/>
  <c r="O92" i="6"/>
  <c r="Q92" i="13" s="1"/>
  <c r="O96" i="6"/>
  <c r="Q96" i="13" s="1"/>
  <c r="R96" i="13" s="1"/>
  <c r="O100" i="6"/>
  <c r="Q100" i="13" s="1"/>
  <c r="O115" i="6"/>
  <c r="Q115" i="13" s="1"/>
  <c r="O127" i="6"/>
  <c r="Q127" i="13" s="1"/>
  <c r="R127" i="13" s="1"/>
  <c r="O131" i="6"/>
  <c r="Q131" i="13" s="1"/>
  <c r="R131" i="13" s="1"/>
  <c r="O135" i="6"/>
  <c r="Q135" i="13" s="1"/>
  <c r="O139" i="6"/>
  <c r="Q139" i="13" s="1"/>
  <c r="O143" i="6"/>
  <c r="Q143" i="13" s="1"/>
  <c r="R143" i="13" s="1"/>
  <c r="O147" i="6"/>
  <c r="Q147" i="13" s="1"/>
  <c r="R147" i="13" s="1"/>
  <c r="O156" i="6"/>
  <c r="Q156" i="13" s="1"/>
  <c r="Q160" i="13"/>
  <c r="R160" i="13" s="1"/>
  <c r="O185" i="6"/>
  <c r="O201" i="6"/>
  <c r="O205" i="6"/>
  <c r="Q205" i="13" s="1"/>
  <c r="R205" i="13" s="1"/>
  <c r="O219" i="6"/>
  <c r="Q219" i="13" s="1"/>
  <c r="O232" i="6"/>
  <c r="Q232" i="13" s="1"/>
  <c r="R232" i="13" s="1"/>
  <c r="O236" i="6"/>
  <c r="Q236" i="13" s="1"/>
  <c r="R236" i="13" s="1"/>
  <c r="O254" i="6"/>
  <c r="Q254" i="13" s="1"/>
  <c r="O267" i="6"/>
  <c r="Q267" i="13" s="1"/>
  <c r="O275" i="6"/>
  <c r="Q275" i="13" s="1"/>
  <c r="O279" i="6"/>
  <c r="Q279" i="13" s="1"/>
  <c r="R279" i="13" s="1"/>
  <c r="O291" i="6"/>
  <c r="Q291" i="13" s="1"/>
  <c r="O346" i="6"/>
  <c r="Q346" i="13" s="1"/>
  <c r="O564" i="6"/>
  <c r="Q564" i="13" s="1"/>
  <c r="R564" i="13" s="1"/>
  <c r="O579" i="6"/>
  <c r="O815" i="6"/>
  <c r="O816" i="6" s="1"/>
  <c r="O820" i="6" s="1"/>
  <c r="P56" i="13"/>
  <c r="P58" i="13" s="1"/>
  <c r="P19" i="13"/>
  <c r="P397" i="13"/>
  <c r="P403" i="13" s="1"/>
  <c r="P430" i="13"/>
  <c r="P461" i="13"/>
  <c r="P466" i="13"/>
  <c r="P620" i="13"/>
  <c r="P693" i="13"/>
  <c r="P740" i="13"/>
  <c r="P828" i="13"/>
  <c r="P485" i="13"/>
  <c r="P845" i="13" s="1"/>
  <c r="P701" i="13"/>
  <c r="P585" i="13"/>
  <c r="P591" i="13"/>
  <c r="P613" i="13"/>
  <c r="P658" i="13"/>
  <c r="P697" i="13"/>
  <c r="P709" i="13"/>
  <c r="P711" i="13" s="1"/>
  <c r="P724" i="13"/>
  <c r="P725" i="13" s="1"/>
  <c r="P732" i="13"/>
  <c r="P793" i="13"/>
  <c r="P32" i="13"/>
  <c r="P37" i="13"/>
  <c r="P45" i="13"/>
  <c r="P213" i="13"/>
  <c r="P315" i="13"/>
  <c r="P335" i="13"/>
  <c r="P341" i="13"/>
  <c r="P343" i="13"/>
  <c r="P368" i="13"/>
  <c r="P453" i="13"/>
  <c r="P472" i="13"/>
  <c r="P766" i="13"/>
  <c r="P832" i="13"/>
  <c r="N16" i="12"/>
  <c r="N10" i="13"/>
  <c r="R343" i="13"/>
  <c r="P78" i="13"/>
  <c r="P320" i="13"/>
  <c r="P357" i="13"/>
  <c r="P388" i="13"/>
  <c r="L16" i="12"/>
  <c r="P492" i="13"/>
  <c r="P846" i="13" s="1"/>
  <c r="P603" i="13"/>
  <c r="P626" i="13"/>
  <c r="P674" i="13"/>
  <c r="P681" i="13"/>
  <c r="P718" i="13"/>
  <c r="N26" i="13"/>
  <c r="P27" i="13"/>
  <c r="P328" i="13"/>
  <c r="P376" i="13"/>
  <c r="P413" i="13"/>
  <c r="P418" i="13" s="1"/>
  <c r="P512" i="13"/>
  <c r="P528" i="13"/>
  <c r="P533" i="13"/>
  <c r="P599" i="13"/>
  <c r="P650" i="13"/>
  <c r="P760" i="13"/>
  <c r="T201" i="13"/>
  <c r="U201" i="13"/>
  <c r="E512" i="13"/>
  <c r="U31" i="13"/>
  <c r="R31" i="13"/>
  <c r="T31" i="13"/>
  <c r="T82" i="13"/>
  <c r="U82" i="13"/>
  <c r="T102" i="13"/>
  <c r="U102" i="13"/>
  <c r="T122" i="13"/>
  <c r="U122" i="13"/>
  <c r="T138" i="13"/>
  <c r="U138" i="13"/>
  <c r="T160" i="13"/>
  <c r="U160" i="13"/>
  <c r="U232" i="13"/>
  <c r="T232" i="13"/>
  <c r="U256" i="13"/>
  <c r="T256" i="13"/>
  <c r="T266" i="13"/>
  <c r="U266" i="13"/>
  <c r="U278" i="13"/>
  <c r="T278" i="13"/>
  <c r="J499" i="13"/>
  <c r="J16" i="12"/>
  <c r="D832" i="13"/>
  <c r="B697" i="13"/>
  <c r="D581" i="13"/>
  <c r="B335" i="13"/>
  <c r="C328" i="13"/>
  <c r="C330" i="13" s="1"/>
  <c r="E298" i="13"/>
  <c r="T88" i="13"/>
  <c r="R88" i="13"/>
  <c r="U88" i="13"/>
  <c r="T97" i="13"/>
  <c r="U97" i="13"/>
  <c r="T105" i="13"/>
  <c r="U105" i="13"/>
  <c r="T121" i="13"/>
  <c r="R121" i="13"/>
  <c r="U121" i="13"/>
  <c r="T137" i="13"/>
  <c r="U137" i="13"/>
  <c r="U145" i="13"/>
  <c r="R145" i="13"/>
  <c r="T145" i="13"/>
  <c r="U159" i="13"/>
  <c r="T159" i="13"/>
  <c r="T177" i="13"/>
  <c r="U177" i="13"/>
  <c r="U217" i="13"/>
  <c r="T217" i="13"/>
  <c r="U231" i="13"/>
  <c r="T231" i="13"/>
  <c r="T261" i="13"/>
  <c r="R261" i="13"/>
  <c r="U261" i="13"/>
  <c r="T269" i="13"/>
  <c r="U269" i="13"/>
  <c r="T277" i="13"/>
  <c r="U277" i="13"/>
  <c r="U283" i="13"/>
  <c r="T283" i="13"/>
  <c r="U526" i="13"/>
  <c r="T526" i="13"/>
  <c r="T563" i="13"/>
  <c r="U563" i="13"/>
  <c r="R563" i="13"/>
  <c r="U627" i="13"/>
  <c r="T627" i="13"/>
  <c r="U815" i="13"/>
  <c r="T815" i="13"/>
  <c r="R62" i="13"/>
  <c r="T62" i="13"/>
  <c r="U62" i="13"/>
  <c r="T98" i="13"/>
  <c r="U98" i="13"/>
  <c r="T114" i="13"/>
  <c r="R114" i="13"/>
  <c r="U114" i="13"/>
  <c r="T126" i="13"/>
  <c r="U126" i="13"/>
  <c r="T134" i="13"/>
  <c r="U134" i="13"/>
  <c r="T146" i="13"/>
  <c r="U146" i="13"/>
  <c r="R146" i="13"/>
  <c r="U168" i="13"/>
  <c r="T168" i="13"/>
  <c r="R168" i="13"/>
  <c r="T178" i="13"/>
  <c r="U178" i="13"/>
  <c r="R178" i="13"/>
  <c r="T202" i="13"/>
  <c r="U202" i="13"/>
  <c r="T206" i="13"/>
  <c r="U206" i="13"/>
  <c r="U236" i="13"/>
  <c r="T236" i="13"/>
  <c r="U252" i="13"/>
  <c r="T252" i="13"/>
  <c r="U262" i="13"/>
  <c r="T262" i="13"/>
  <c r="R270" i="13"/>
  <c r="U270" i="13"/>
  <c r="T270" i="13"/>
  <c r="T274" i="13"/>
  <c r="U274" i="13"/>
  <c r="T284" i="13"/>
  <c r="U284" i="13"/>
  <c r="R284" i="13"/>
  <c r="U293" i="13"/>
  <c r="T293" i="13"/>
  <c r="U329" i="13"/>
  <c r="T329" i="13"/>
  <c r="U345" i="13"/>
  <c r="T345" i="13"/>
  <c r="U517" i="13"/>
  <c r="T517" i="13"/>
  <c r="T564" i="13"/>
  <c r="U564" i="13"/>
  <c r="T605" i="13"/>
  <c r="U605" i="13"/>
  <c r="U752" i="13"/>
  <c r="T752" i="13"/>
  <c r="R752" i="13"/>
  <c r="T35" i="13"/>
  <c r="U35" i="13"/>
  <c r="R35" i="13"/>
  <c r="U44" i="13"/>
  <c r="R44" i="13"/>
  <c r="T44" i="13"/>
  <c r="U55" i="13"/>
  <c r="R55" i="13"/>
  <c r="T55" i="13"/>
  <c r="T63" i="13"/>
  <c r="U63" i="13"/>
  <c r="T83" i="13"/>
  <c r="U83" i="13"/>
  <c r="U91" i="13"/>
  <c r="T91" i="13"/>
  <c r="U95" i="13"/>
  <c r="T95" i="13"/>
  <c r="U99" i="13"/>
  <c r="T99" i="13"/>
  <c r="U103" i="13"/>
  <c r="T103" i="13"/>
  <c r="T115" i="13"/>
  <c r="R115" i="13"/>
  <c r="U115" i="13"/>
  <c r="T119" i="13"/>
  <c r="U119" i="13"/>
  <c r="R119" i="13"/>
  <c r="U123" i="13"/>
  <c r="R123" i="13"/>
  <c r="T123" i="13"/>
  <c r="T127" i="13"/>
  <c r="U127" i="13"/>
  <c r="T131" i="13"/>
  <c r="U131" i="13"/>
  <c r="T135" i="13"/>
  <c r="U135" i="13"/>
  <c r="R135" i="13"/>
  <c r="U139" i="13"/>
  <c r="R139" i="13"/>
  <c r="T139" i="13"/>
  <c r="T143" i="13"/>
  <c r="U143" i="13"/>
  <c r="T147" i="13"/>
  <c r="U147" i="13"/>
  <c r="T153" i="13"/>
  <c r="U153" i="13"/>
  <c r="T157" i="13"/>
  <c r="U157" i="13"/>
  <c r="R157" i="13"/>
  <c r="U161" i="13"/>
  <c r="T161" i="13"/>
  <c r="R161" i="13"/>
  <c r="U169" i="13"/>
  <c r="R169" i="13"/>
  <c r="T169" i="13"/>
  <c r="U175" i="13"/>
  <c r="T175" i="13"/>
  <c r="T179" i="13"/>
  <c r="U179" i="13"/>
  <c r="T203" i="13"/>
  <c r="R203" i="13"/>
  <c r="U203" i="13"/>
  <c r="T207" i="13"/>
  <c r="U207" i="13"/>
  <c r="T219" i="13"/>
  <c r="R219" i="13"/>
  <c r="U219" i="13"/>
  <c r="U229" i="13"/>
  <c r="T229" i="13"/>
  <c r="U233" i="13"/>
  <c r="T233" i="13"/>
  <c r="U237" i="13"/>
  <c r="R237" i="13"/>
  <c r="T237" i="13"/>
  <c r="U253" i="13"/>
  <c r="R253" i="13"/>
  <c r="T253" i="13"/>
  <c r="T263" i="13"/>
  <c r="U263" i="13"/>
  <c r="R263" i="13"/>
  <c r="T267" i="13"/>
  <c r="U267" i="13"/>
  <c r="R267" i="13"/>
  <c r="T271" i="13"/>
  <c r="U271" i="13"/>
  <c r="R271" i="13"/>
  <c r="T275" i="13"/>
  <c r="U275" i="13"/>
  <c r="R275" i="13"/>
  <c r="T279" i="13"/>
  <c r="U279" i="13"/>
  <c r="U290" i="13"/>
  <c r="T290" i="13"/>
  <c r="U294" i="13"/>
  <c r="R294" i="13"/>
  <c r="T294" i="13"/>
  <c r="U346" i="13"/>
  <c r="R346" i="13"/>
  <c r="T346" i="13"/>
  <c r="T422" i="13"/>
  <c r="U422" i="13"/>
  <c r="T543" i="13"/>
  <c r="U543" i="13"/>
  <c r="U556" i="13"/>
  <c r="T556" i="13"/>
  <c r="T561" i="13"/>
  <c r="U561" i="13"/>
  <c r="U575" i="13"/>
  <c r="T575" i="13"/>
  <c r="U593" i="13"/>
  <c r="T593" i="13"/>
  <c r="U645" i="13"/>
  <c r="T645" i="13"/>
  <c r="U660" i="13"/>
  <c r="T660" i="13"/>
  <c r="U742" i="13"/>
  <c r="T742" i="13"/>
  <c r="U767" i="13"/>
  <c r="T767" i="13"/>
  <c r="U807" i="13"/>
  <c r="T807" i="13"/>
  <c r="J18" i="12"/>
  <c r="N438" i="13"/>
  <c r="T61" i="13"/>
  <c r="U61" i="13"/>
  <c r="R61" i="13"/>
  <c r="U75" i="13"/>
  <c r="T75" i="13"/>
  <c r="T93" i="13"/>
  <c r="U93" i="13"/>
  <c r="R93" i="13"/>
  <c r="T101" i="13"/>
  <c r="U101" i="13"/>
  <c r="U113" i="13"/>
  <c r="T113" i="13"/>
  <c r="T117" i="13"/>
  <c r="U117" i="13"/>
  <c r="T125" i="13"/>
  <c r="R125" i="13"/>
  <c r="U125" i="13"/>
  <c r="T129" i="13"/>
  <c r="U129" i="13"/>
  <c r="T133" i="13"/>
  <c r="U133" i="13"/>
  <c r="R133" i="13"/>
  <c r="T141" i="13"/>
  <c r="U141" i="13"/>
  <c r="T155" i="13"/>
  <c r="R155" i="13"/>
  <c r="U155" i="13"/>
  <c r="U167" i="13"/>
  <c r="T167" i="13"/>
  <c r="R167" i="13"/>
  <c r="T186" i="13"/>
  <c r="U186" i="13"/>
  <c r="T205" i="13"/>
  <c r="U205" i="13"/>
  <c r="U221" i="13"/>
  <c r="T221" i="13"/>
  <c r="U235" i="13"/>
  <c r="R235" i="13"/>
  <c r="T235" i="13"/>
  <c r="U251" i="13"/>
  <c r="T251" i="13"/>
  <c r="U255" i="13"/>
  <c r="T255" i="13"/>
  <c r="U265" i="13"/>
  <c r="T265" i="13"/>
  <c r="T273" i="13"/>
  <c r="U273" i="13"/>
  <c r="U292" i="13"/>
  <c r="T292" i="13"/>
  <c r="T306" i="13"/>
  <c r="U306" i="13"/>
  <c r="J344" i="13"/>
  <c r="U431" i="13"/>
  <c r="T431" i="13"/>
  <c r="R431" i="13"/>
  <c r="U558" i="13"/>
  <c r="T558" i="13"/>
  <c r="T579" i="13"/>
  <c r="U579" i="13"/>
  <c r="U751" i="13"/>
  <c r="T751" i="13"/>
  <c r="U780" i="13"/>
  <c r="T780" i="13"/>
  <c r="R780" i="13"/>
  <c r="T795" i="13"/>
  <c r="U795" i="13"/>
  <c r="E348" i="13"/>
  <c r="U43" i="13"/>
  <c r="T43" i="13"/>
  <c r="R43" i="13"/>
  <c r="T94" i="13"/>
  <c r="U94" i="13"/>
  <c r="T106" i="13"/>
  <c r="R106" i="13"/>
  <c r="U106" i="13"/>
  <c r="T118" i="13"/>
  <c r="R118" i="13"/>
  <c r="U118" i="13"/>
  <c r="T130" i="13"/>
  <c r="U130" i="13"/>
  <c r="R130" i="13"/>
  <c r="T142" i="13"/>
  <c r="U142" i="13"/>
  <c r="T156" i="13"/>
  <c r="U156" i="13"/>
  <c r="R156" i="13"/>
  <c r="T174" i="13"/>
  <c r="U174" i="13"/>
  <c r="R218" i="13"/>
  <c r="U218" i="13"/>
  <c r="T218" i="13"/>
  <c r="T26" i="13"/>
  <c r="R26" i="13"/>
  <c r="U26" i="13"/>
  <c r="T57" i="13"/>
  <c r="U57" i="13"/>
  <c r="R57" i="13"/>
  <c r="T64" i="13"/>
  <c r="R64" i="13"/>
  <c r="U64" i="13"/>
  <c r="U92" i="13"/>
  <c r="R92" i="13"/>
  <c r="T92" i="13"/>
  <c r="U96" i="13"/>
  <c r="T96" i="13"/>
  <c r="U100" i="13"/>
  <c r="T100" i="13"/>
  <c r="R100" i="13"/>
  <c r="U104" i="13"/>
  <c r="R104" i="13"/>
  <c r="T104" i="13"/>
  <c r="T112" i="13"/>
  <c r="U112" i="13"/>
  <c r="T116" i="13"/>
  <c r="U116" i="13"/>
  <c r="R116" i="13"/>
  <c r="T120" i="13"/>
  <c r="U120" i="13"/>
  <c r="R120" i="13"/>
  <c r="T124" i="13"/>
  <c r="U124" i="13"/>
  <c r="T128" i="13"/>
  <c r="U128" i="13"/>
  <c r="R128" i="13"/>
  <c r="T132" i="13"/>
  <c r="U132" i="13"/>
  <c r="R132" i="13"/>
  <c r="T136" i="13"/>
  <c r="U136" i="13"/>
  <c r="T140" i="13"/>
  <c r="U140" i="13"/>
  <c r="T144" i="13"/>
  <c r="U144" i="13"/>
  <c r="R144" i="13"/>
  <c r="T148" i="13"/>
  <c r="U148" i="13"/>
  <c r="T154" i="13"/>
  <c r="U154" i="13"/>
  <c r="T158" i="13"/>
  <c r="U158" i="13"/>
  <c r="U170" i="13"/>
  <c r="T170" i="13"/>
  <c r="T176" i="13"/>
  <c r="R176" i="13"/>
  <c r="U176" i="13"/>
  <c r="T180" i="13"/>
  <c r="R180" i="13"/>
  <c r="U180" i="13"/>
  <c r="U185" i="13"/>
  <c r="T185" i="13"/>
  <c r="T204" i="13"/>
  <c r="U204" i="13"/>
  <c r="T208" i="13"/>
  <c r="U208" i="13"/>
  <c r="U216" i="13"/>
  <c r="T216" i="13"/>
  <c r="R220" i="13"/>
  <c r="U220" i="13"/>
  <c r="T220" i="13"/>
  <c r="U230" i="13"/>
  <c r="R230" i="13"/>
  <c r="T230" i="13"/>
  <c r="U234" i="13"/>
  <c r="T234" i="13"/>
  <c r="U238" i="13"/>
  <c r="T238" i="13"/>
  <c r="U244" i="13"/>
  <c r="T244" i="13"/>
  <c r="R244" i="13"/>
  <c r="U250" i="13"/>
  <c r="T250" i="13"/>
  <c r="R250" i="13"/>
  <c r="U254" i="13"/>
  <c r="T254" i="13"/>
  <c r="R254" i="13"/>
  <c r="T260" i="13"/>
  <c r="U260" i="13"/>
  <c r="U264" i="13"/>
  <c r="R264" i="13"/>
  <c r="T264" i="13"/>
  <c r="T268" i="13"/>
  <c r="U268" i="13"/>
  <c r="T272" i="13"/>
  <c r="U272" i="13"/>
  <c r="T276" i="13"/>
  <c r="R276" i="13"/>
  <c r="U276" i="13"/>
  <c r="R280" i="13"/>
  <c r="T280" i="13"/>
  <c r="U280" i="13"/>
  <c r="U291" i="13"/>
  <c r="R291" i="13"/>
  <c r="T291" i="13"/>
  <c r="T557" i="13"/>
  <c r="U557" i="13"/>
  <c r="U562" i="13"/>
  <c r="T562" i="13"/>
  <c r="U779" i="13"/>
  <c r="R779" i="13"/>
  <c r="T779" i="13"/>
  <c r="U784" i="13"/>
  <c r="T784" i="13"/>
  <c r="C348" i="8"/>
  <c r="B793" i="13"/>
  <c r="D658" i="13"/>
  <c r="B533" i="13"/>
  <c r="B503" i="13"/>
  <c r="B504" i="13" s="1"/>
  <c r="C45" i="13"/>
  <c r="D32" i="13"/>
  <c r="C246" i="13"/>
  <c r="E503" i="8"/>
  <c r="B836" i="13"/>
  <c r="E766" i="13"/>
  <c r="E674" i="13"/>
  <c r="C599" i="13"/>
  <c r="B585" i="13"/>
  <c r="E528" i="13"/>
  <c r="C485" i="13"/>
  <c r="C845" i="13" s="1"/>
  <c r="B472" i="13"/>
  <c r="E453" i="13"/>
  <c r="E455" i="13" s="1"/>
  <c r="B413" i="13"/>
  <c r="B418" i="13" s="1"/>
  <c r="E388" i="13"/>
  <c r="C368" i="13"/>
  <c r="E816" i="13"/>
  <c r="C725" i="13"/>
  <c r="C709" i="13"/>
  <c r="C711" i="13" s="1"/>
  <c r="C681" i="13"/>
  <c r="B674" i="13"/>
  <c r="C620" i="13"/>
  <c r="C577" i="13"/>
  <c r="B528" i="13"/>
  <c r="B512" i="13"/>
  <c r="D485" i="13"/>
  <c r="D845" i="13" s="1"/>
  <c r="C418" i="13"/>
  <c r="B357" i="13"/>
  <c r="E213" i="13"/>
  <c r="D503" i="13"/>
  <c r="D504" i="13" s="1"/>
  <c r="C213" i="13"/>
  <c r="D85" i="13"/>
  <c r="C461" i="13"/>
  <c r="D246" i="13"/>
  <c r="B163" i="13"/>
  <c r="E85" i="13"/>
  <c r="D78" i="13"/>
  <c r="E466" i="13"/>
  <c r="D461" i="13"/>
  <c r="E58" i="13"/>
  <c r="E613" i="13"/>
  <c r="E614" i="13" s="1"/>
  <c r="D397" i="13"/>
  <c r="D403" i="13" s="1"/>
  <c r="E172" i="13"/>
  <c r="E78" i="13"/>
  <c r="C27" i="13"/>
  <c r="D19" i="13"/>
  <c r="B832" i="13"/>
  <c r="B816" i="13"/>
  <c r="E809" i="13"/>
  <c r="D785" i="13"/>
  <c r="D787" i="13" s="1"/>
  <c r="C766" i="13"/>
  <c r="D760" i="13"/>
  <c r="B753" i="13"/>
  <c r="E239" i="13"/>
  <c r="E65" i="13"/>
  <c r="B32" i="13"/>
  <c r="D27" i="13"/>
  <c r="C785" i="13"/>
  <c r="C787" i="13" s="1"/>
  <c r="E701" i="13"/>
  <c r="C693" i="13"/>
  <c r="E658" i="13"/>
  <c r="D599" i="13"/>
  <c r="C595" i="13"/>
  <c r="C585" i="13"/>
  <c r="B388" i="13"/>
  <c r="E341" i="13"/>
  <c r="C335" i="13"/>
  <c r="C307" i="13"/>
  <c r="D188" i="13"/>
  <c r="C78" i="13"/>
  <c r="B45" i="13"/>
  <c r="D466" i="13"/>
  <c r="B503" i="8"/>
  <c r="E828" i="13"/>
  <c r="B740" i="13"/>
  <c r="C718" i="13"/>
  <c r="D701" i="13"/>
  <c r="B662" i="13"/>
  <c r="B626" i="13"/>
  <c r="B632" i="13" s="1"/>
  <c r="B620" i="13"/>
  <c r="E603" i="13"/>
  <c r="B595" i="13"/>
  <c r="C519" i="13"/>
  <c r="E797" i="13"/>
  <c r="E650" i="13"/>
  <c r="E652" i="13" s="1"/>
  <c r="B603" i="13"/>
  <c r="E285" i="13"/>
  <c r="E718" i="13"/>
  <c r="E662" i="13"/>
  <c r="C650" i="13"/>
  <c r="C652" i="13" s="1"/>
  <c r="E626" i="13"/>
  <c r="E632" i="13" s="1"/>
  <c r="C613" i="13"/>
  <c r="C614" i="13" s="1"/>
  <c r="B599" i="13"/>
  <c r="E595" i="13"/>
  <c r="C581" i="13"/>
  <c r="E577" i="13"/>
  <c r="D544" i="13"/>
  <c r="D547" i="13" s="1"/>
  <c r="E533" i="13"/>
  <c r="E534" i="13" s="1"/>
  <c r="D528" i="13"/>
  <c r="D512" i="13"/>
  <c r="D520" i="13" s="1"/>
  <c r="E503" i="13"/>
  <c r="E504" i="13" s="1"/>
  <c r="F18" i="8"/>
  <c r="F18" i="13"/>
  <c r="W18" i="13" s="1"/>
  <c r="F39" i="8"/>
  <c r="F39" i="13"/>
  <c r="W39" i="13" s="1"/>
  <c r="F61" i="8"/>
  <c r="F61" i="13"/>
  <c r="F75" i="8"/>
  <c r="F75" i="13"/>
  <c r="F93" i="8"/>
  <c r="F93" i="13"/>
  <c r="W93" i="13" s="1"/>
  <c r="F105" i="8"/>
  <c r="F105" i="13"/>
  <c r="F125" i="8"/>
  <c r="F125" i="13"/>
  <c r="W125" i="13" s="1"/>
  <c r="F137" i="8"/>
  <c r="F137" i="13"/>
  <c r="F149" i="8"/>
  <c r="F149" i="13"/>
  <c r="W149" i="13" s="1"/>
  <c r="F167" i="8"/>
  <c r="F167" i="13"/>
  <c r="F181" i="8"/>
  <c r="F181" i="13"/>
  <c r="W181" i="13" s="1"/>
  <c r="F205" i="8"/>
  <c r="F205" i="13"/>
  <c r="W205" i="13" s="1"/>
  <c r="F221" i="8"/>
  <c r="F221" i="13"/>
  <c r="F235" i="8"/>
  <c r="F235" i="13"/>
  <c r="F251" i="8"/>
  <c r="F251" i="13"/>
  <c r="F265" i="8"/>
  <c r="F265" i="13"/>
  <c r="F277" i="8"/>
  <c r="F277" i="13"/>
  <c r="F292" i="8"/>
  <c r="F292" i="13"/>
  <c r="F306" i="8"/>
  <c r="F306" i="13"/>
  <c r="F351" i="8"/>
  <c r="F351" i="13"/>
  <c r="W351" i="13" s="1"/>
  <c r="F355" i="8"/>
  <c r="F355" i="13"/>
  <c r="W355" i="13" s="1"/>
  <c r="F366" i="8"/>
  <c r="F366" i="13"/>
  <c r="W366" i="13" s="1"/>
  <c r="F372" i="8"/>
  <c r="F372" i="13"/>
  <c r="W372" i="13" s="1"/>
  <c r="F387" i="8"/>
  <c r="F387" i="13"/>
  <c r="W387" i="13" s="1"/>
  <c r="F398" i="8"/>
  <c r="F398" i="13"/>
  <c r="W398" i="13" s="1"/>
  <c r="F402" i="8"/>
  <c r="F402" i="13"/>
  <c r="W402" i="13" s="1"/>
  <c r="F751" i="8"/>
  <c r="F751" i="13"/>
  <c r="F776" i="8"/>
  <c r="F776" i="13"/>
  <c r="W776" i="13" s="1"/>
  <c r="F811" i="8"/>
  <c r="F811" i="13"/>
  <c r="W811" i="13" s="1"/>
  <c r="E726" i="2"/>
  <c r="A512" i="13"/>
  <c r="E151" i="13"/>
  <c r="B461" i="13"/>
  <c r="C376" i="13"/>
  <c r="A45" i="13"/>
  <c r="E19" i="13"/>
  <c r="C740" i="13"/>
  <c r="D718" i="13"/>
  <c r="M503" i="6"/>
  <c r="F15" i="8"/>
  <c r="F15" i="13"/>
  <c r="W15" i="13" s="1"/>
  <c r="F23" i="8"/>
  <c r="F23" i="13"/>
  <c r="W23" i="13" s="1"/>
  <c r="F31" i="8"/>
  <c r="F31" i="13"/>
  <c r="W31" i="13" s="1"/>
  <c r="F43" i="8"/>
  <c r="F43" i="13"/>
  <c r="F54" i="8"/>
  <c r="F54" i="13"/>
  <c r="W54" i="13" s="1"/>
  <c r="F62" i="8"/>
  <c r="F62" i="13"/>
  <c r="W62" i="13" s="1"/>
  <c r="F69" i="8"/>
  <c r="F69" i="13"/>
  <c r="W69" i="13" s="1"/>
  <c r="F76" i="8"/>
  <c r="F76" i="13"/>
  <c r="W76" i="13" s="1"/>
  <c r="F82" i="8"/>
  <c r="F82" i="13"/>
  <c r="F89" i="8"/>
  <c r="F89" i="13"/>
  <c r="W89" i="13" s="1"/>
  <c r="F94" i="8"/>
  <c r="F94" i="13"/>
  <c r="F98" i="8"/>
  <c r="F98" i="13"/>
  <c r="F102" i="8"/>
  <c r="F102" i="13"/>
  <c r="F106" i="8"/>
  <c r="F106" i="13"/>
  <c r="W106" i="13" s="1"/>
  <c r="F114" i="8"/>
  <c r="F114" i="13"/>
  <c r="F118" i="8"/>
  <c r="F118" i="13"/>
  <c r="F122" i="8"/>
  <c r="F122" i="13"/>
  <c r="W122" i="13" s="1"/>
  <c r="F126" i="8"/>
  <c r="F126" i="13"/>
  <c r="F130" i="8"/>
  <c r="F130" i="13"/>
  <c r="F134" i="8"/>
  <c r="F134" i="13"/>
  <c r="F138" i="8"/>
  <c r="F138" i="13"/>
  <c r="F142" i="8"/>
  <c r="F142" i="13"/>
  <c r="F146" i="8"/>
  <c r="F146" i="13"/>
  <c r="F150" i="8"/>
  <c r="F150" i="13"/>
  <c r="W150" i="13" s="1"/>
  <c r="F156" i="8"/>
  <c r="F156" i="13"/>
  <c r="F160" i="8"/>
  <c r="F160" i="13"/>
  <c r="F168" i="8"/>
  <c r="F168" i="13"/>
  <c r="W168" i="13" s="1"/>
  <c r="F174" i="8"/>
  <c r="F174" i="13"/>
  <c r="F178" i="8"/>
  <c r="F178" i="13"/>
  <c r="F182" i="8"/>
  <c r="F182" i="13"/>
  <c r="W182" i="13" s="1"/>
  <c r="F187" i="8"/>
  <c r="F187" i="13"/>
  <c r="W187" i="13" s="1"/>
  <c r="F202" i="8"/>
  <c r="F202" i="13"/>
  <c r="F206" i="8"/>
  <c r="F206" i="13"/>
  <c r="F212" i="8"/>
  <c r="F212" i="13"/>
  <c r="W212" i="13" s="1"/>
  <c r="F218" i="8"/>
  <c r="F218" i="13"/>
  <c r="F222" i="8"/>
  <c r="F222" i="13"/>
  <c r="W222" i="13" s="1"/>
  <c r="F228" i="8"/>
  <c r="F228" i="13"/>
  <c r="W228" i="13" s="1"/>
  <c r="F232" i="8"/>
  <c r="F232" i="13"/>
  <c r="F236" i="8"/>
  <c r="F236" i="13"/>
  <c r="F242" i="8"/>
  <c r="F242" i="13"/>
  <c r="W242" i="13" s="1"/>
  <c r="F248" i="8"/>
  <c r="F248" i="13"/>
  <c r="W248" i="13" s="1"/>
  <c r="F252" i="8"/>
  <c r="F252" i="13"/>
  <c r="F256" i="8"/>
  <c r="F256" i="13"/>
  <c r="F262" i="8"/>
  <c r="F262" i="13"/>
  <c r="F266" i="8"/>
  <c r="F266" i="13"/>
  <c r="F270" i="8"/>
  <c r="F270" i="13"/>
  <c r="F274" i="8"/>
  <c r="F274" i="13"/>
  <c r="W274" i="13" s="1"/>
  <c r="F278" i="8"/>
  <c r="F278" i="13"/>
  <c r="F284" i="8"/>
  <c r="F284" i="13"/>
  <c r="F293" i="8"/>
  <c r="F293" i="13"/>
  <c r="F297" i="8"/>
  <c r="F297" i="13"/>
  <c r="W297" i="13" s="1"/>
  <c r="F303" i="8"/>
  <c r="F303" i="13"/>
  <c r="W303" i="13" s="1"/>
  <c r="F311" i="8"/>
  <c r="F311" i="13"/>
  <c r="W311" i="13" s="1"/>
  <c r="F317" i="8"/>
  <c r="F317" i="13"/>
  <c r="F324" i="8"/>
  <c r="F324" i="13"/>
  <c r="W324" i="13" s="1"/>
  <c r="F329" i="8"/>
  <c r="F329" i="13"/>
  <c r="F339" i="8"/>
  <c r="F339" i="13"/>
  <c r="W339" i="13" s="1"/>
  <c r="F345" i="8"/>
  <c r="F345" i="13"/>
  <c r="F352" i="8"/>
  <c r="F352" i="13"/>
  <c r="W352" i="13" s="1"/>
  <c r="F356" i="8"/>
  <c r="F356" i="13"/>
  <c r="W356" i="13" s="1"/>
  <c r="F363" i="8"/>
  <c r="F363" i="13"/>
  <c r="W363" i="13" s="1"/>
  <c r="F367" i="8"/>
  <c r="F367" i="13"/>
  <c r="W367" i="13" s="1"/>
  <c r="F373" i="8"/>
  <c r="F373" i="13"/>
  <c r="W373" i="13" s="1"/>
  <c r="F379" i="8"/>
  <c r="F379" i="13"/>
  <c r="F394" i="8"/>
  <c r="F394" i="13"/>
  <c r="W394" i="13" s="1"/>
  <c r="F399" i="8"/>
  <c r="F399" i="13"/>
  <c r="W399" i="13" s="1"/>
  <c r="F404" i="8"/>
  <c r="F404" i="13"/>
  <c r="W404" i="13" s="1"/>
  <c r="F409" i="8"/>
  <c r="F409" i="13"/>
  <c r="W409" i="13" s="1"/>
  <c r="F415" i="8"/>
  <c r="F415" i="13"/>
  <c r="W415" i="13" s="1"/>
  <c r="F421" i="8"/>
  <c r="F421" i="13"/>
  <c r="W421" i="13" s="1"/>
  <c r="F427" i="8"/>
  <c r="F427" i="13"/>
  <c r="W427" i="13" s="1"/>
  <c r="F433" i="8"/>
  <c r="F433" i="13"/>
  <c r="W433" i="13" s="1"/>
  <c r="F16" i="12"/>
  <c r="F442" i="13"/>
  <c r="F448" i="8"/>
  <c r="F448" i="13"/>
  <c r="F452" i="8"/>
  <c r="F452" i="13"/>
  <c r="W452" i="13" s="1"/>
  <c r="F460" i="8"/>
  <c r="F460" i="13"/>
  <c r="W460" i="13" s="1"/>
  <c r="F467" i="8"/>
  <c r="F467" i="13"/>
  <c r="W467" i="13" s="1"/>
  <c r="F480" i="8"/>
  <c r="F480" i="13"/>
  <c r="W480" i="13" s="1"/>
  <c r="F484" i="8"/>
  <c r="F484" i="13"/>
  <c r="W484" i="13" s="1"/>
  <c r="F490" i="8"/>
  <c r="F490" i="13"/>
  <c r="F506" i="8"/>
  <c r="F506" i="13"/>
  <c r="W506" i="13" s="1"/>
  <c r="F511" i="8"/>
  <c r="F511" i="13"/>
  <c r="W511" i="13" s="1"/>
  <c r="F517" i="8"/>
  <c r="F517" i="13"/>
  <c r="F527" i="8"/>
  <c r="F527" i="13"/>
  <c r="F537" i="8"/>
  <c r="F537" i="13"/>
  <c r="W537" i="13" s="1"/>
  <c r="F542" i="8"/>
  <c r="F542" i="13"/>
  <c r="W542" i="13" s="1"/>
  <c r="F550" i="8"/>
  <c r="F550" i="13"/>
  <c r="W550" i="13" s="1"/>
  <c r="F555" i="8"/>
  <c r="F555" i="13"/>
  <c r="W555" i="13" s="1"/>
  <c r="F559" i="8"/>
  <c r="F559" i="13"/>
  <c r="W559" i="13" s="1"/>
  <c r="F564" i="8"/>
  <c r="F564" i="13"/>
  <c r="F580" i="8"/>
  <c r="F580" i="13"/>
  <c r="W580" i="13" s="1"/>
  <c r="F590" i="8"/>
  <c r="F590" i="13"/>
  <c r="W590" i="13" s="1"/>
  <c r="F597" i="8"/>
  <c r="F597" i="13"/>
  <c r="W597" i="13" s="1"/>
  <c r="F605" i="8"/>
  <c r="F605" i="13"/>
  <c r="F612" i="8"/>
  <c r="F612" i="13"/>
  <c r="W612" i="13" s="1"/>
  <c r="F622" i="8"/>
  <c r="F622" i="13"/>
  <c r="W622" i="13" s="1"/>
  <c r="F628" i="8"/>
  <c r="F628" i="13"/>
  <c r="W628" i="13" s="1"/>
  <c r="F636" i="8"/>
  <c r="F636" i="13"/>
  <c r="F640" i="8"/>
  <c r="F640" i="13"/>
  <c r="W640" i="13" s="1"/>
  <c r="F644" i="8"/>
  <c r="F644" i="13"/>
  <c r="W644" i="13" s="1"/>
  <c r="F649" i="8"/>
  <c r="F649" i="13"/>
  <c r="W649" i="13" s="1"/>
  <c r="F657" i="8"/>
  <c r="F657" i="13"/>
  <c r="W657" i="13" s="1"/>
  <c r="F664" i="8"/>
  <c r="F664" i="13"/>
  <c r="W664" i="13" s="1"/>
  <c r="F669" i="8"/>
  <c r="F669" i="13"/>
  <c r="W669" i="13" s="1"/>
  <c r="F673" i="8"/>
  <c r="F673" i="13"/>
  <c r="W673" i="13" s="1"/>
  <c r="F679" i="8"/>
  <c r="F679" i="13"/>
  <c r="F684" i="8"/>
  <c r="F684" i="13"/>
  <c r="W684" i="13" s="1"/>
  <c r="F692" i="8"/>
  <c r="F692" i="13"/>
  <c r="W692" i="13" s="1"/>
  <c r="F700" i="8"/>
  <c r="F700" i="13"/>
  <c r="W700" i="13" s="1"/>
  <c r="F714" i="8"/>
  <c r="F714" i="13"/>
  <c r="W714" i="13" s="1"/>
  <c r="F720" i="8"/>
  <c r="F720" i="13"/>
  <c r="W720" i="13" s="1"/>
  <c r="F730" i="8"/>
  <c r="F730" i="13"/>
  <c r="W730" i="13" s="1"/>
  <c r="F735" i="8"/>
  <c r="F735" i="13"/>
  <c r="W735" i="13" s="1"/>
  <c r="F741" i="8"/>
  <c r="F741" i="13"/>
  <c r="W741" i="13" s="1"/>
  <c r="F748" i="8"/>
  <c r="F748" i="13"/>
  <c r="W748" i="13" s="1"/>
  <c r="F752" i="8"/>
  <c r="F752" i="13"/>
  <c r="W752" i="13" s="1"/>
  <c r="F758" i="8"/>
  <c r="F758" i="13"/>
  <c r="W758" i="13" s="1"/>
  <c r="F765" i="8"/>
  <c r="F765" i="13"/>
  <c r="W765" i="13" s="1"/>
  <c r="F773" i="8"/>
  <c r="F773" i="13"/>
  <c r="W773" i="13" s="1"/>
  <c r="F777" i="8"/>
  <c r="F777" i="13"/>
  <c r="W777" i="13" s="1"/>
  <c r="F781" i="8"/>
  <c r="F781" i="13"/>
  <c r="W781" i="13" s="1"/>
  <c r="F789" i="8"/>
  <c r="F789" i="13"/>
  <c r="W789" i="13" s="1"/>
  <c r="F796" i="8"/>
  <c r="F796" i="13"/>
  <c r="W796" i="13" s="1"/>
  <c r="F802" i="8"/>
  <c r="F802" i="13"/>
  <c r="F806" i="8"/>
  <c r="F806" i="13"/>
  <c r="W806" i="13" s="1"/>
  <c r="F812" i="8"/>
  <c r="F812" i="13"/>
  <c r="W812" i="13" s="1"/>
  <c r="F817" i="8"/>
  <c r="F817" i="13"/>
  <c r="W817" i="13" s="1"/>
  <c r="F825" i="8"/>
  <c r="F825" i="13"/>
  <c r="W825" i="13" s="1"/>
  <c r="F831" i="8"/>
  <c r="F831" i="13"/>
  <c r="W831" i="13" s="1"/>
  <c r="E837" i="2"/>
  <c r="E21" i="2"/>
  <c r="E534" i="2"/>
  <c r="P8" i="11" s="1"/>
  <c r="D828" i="13"/>
  <c r="D816" i="13"/>
  <c r="A766" i="13"/>
  <c r="D753" i="13"/>
  <c r="B724" i="13"/>
  <c r="B725" i="13" s="1"/>
  <c r="B709" i="13"/>
  <c r="B711" i="13" s="1"/>
  <c r="B693" i="13"/>
  <c r="A674" i="13"/>
  <c r="D613" i="13"/>
  <c r="D614" i="13" s="1"/>
  <c r="C607" i="13"/>
  <c r="B577" i="13"/>
  <c r="D560" i="13"/>
  <c r="D565" i="13" s="1"/>
  <c r="A544" i="13"/>
  <c r="A547" i="13" s="1"/>
  <c r="A528" i="13"/>
  <c r="A496" i="13"/>
  <c r="B466" i="13"/>
  <c r="A461" i="13"/>
  <c r="C423" i="13"/>
  <c r="A388" i="13"/>
  <c r="E357" i="13"/>
  <c r="A832" i="13"/>
  <c r="D257" i="13"/>
  <c r="A239" i="13"/>
  <c r="D183" i="13"/>
  <c r="A172" i="13"/>
  <c r="A836" i="13"/>
  <c r="C832" i="13"/>
  <c r="B809" i="13"/>
  <c r="C797" i="13"/>
  <c r="E793" i="13"/>
  <c r="A785" i="13"/>
  <c r="D766" i="13"/>
  <c r="E760" i="13"/>
  <c r="E740" i="13"/>
  <c r="C732" i="13"/>
  <c r="E724" i="13"/>
  <c r="E725" i="13" s="1"/>
  <c r="E709" i="13"/>
  <c r="E711" i="13" s="1"/>
  <c r="A697" i="13"/>
  <c r="A492" i="13"/>
  <c r="B485" i="13"/>
  <c r="B845" i="13" s="1"/>
  <c r="B423" i="13"/>
  <c r="E413" i="13"/>
  <c r="E418" i="13" s="1"/>
  <c r="E376" i="13"/>
  <c r="B368" i="13"/>
  <c r="D357" i="13"/>
  <c r="D348" i="13"/>
  <c r="C341" i="13"/>
  <c r="E335" i="13"/>
  <c r="B315" i="13"/>
  <c r="E307" i="13"/>
  <c r="A27" i="13"/>
  <c r="B19" i="13"/>
  <c r="E12" i="13"/>
  <c r="A701" i="13"/>
  <c r="A658" i="13"/>
  <c r="D709" i="13"/>
  <c r="D711" i="13" s="1"/>
  <c r="D693" i="13"/>
  <c r="D681" i="13"/>
  <c r="B658" i="13"/>
  <c r="D620" i="13"/>
  <c r="A607" i="13"/>
  <c r="C603" i="13"/>
  <c r="E599" i="13"/>
  <c r="B591" i="13"/>
  <c r="D585" i="13"/>
  <c r="B581" i="13"/>
  <c r="D577" i="13"/>
  <c r="C544" i="13"/>
  <c r="C547" i="13" s="1"/>
  <c r="D533" i="13"/>
  <c r="W527" i="13"/>
  <c r="C528" i="13"/>
  <c r="E519" i="13"/>
  <c r="C512" i="13"/>
  <c r="A423" i="13"/>
  <c r="D413" i="13"/>
  <c r="D418" i="13" s="1"/>
  <c r="E397" i="13"/>
  <c r="E403" i="13" s="1"/>
  <c r="D376" i="13"/>
  <c r="E368" i="13"/>
  <c r="C357" i="13"/>
  <c r="C348" i="13"/>
  <c r="B341" i="13"/>
  <c r="D335" i="13"/>
  <c r="E328" i="13"/>
  <c r="E330" i="13" s="1"/>
  <c r="E320" i="13"/>
  <c r="A315" i="13"/>
  <c r="B285" i="13"/>
  <c r="E257" i="13"/>
  <c r="B246" i="13"/>
  <c r="C225" i="13"/>
  <c r="B213" i="13"/>
  <c r="C188" i="13"/>
  <c r="E183" i="13"/>
  <c r="B172" i="13"/>
  <c r="D163" i="13"/>
  <c r="D108" i="13"/>
  <c r="D109" i="13" s="1"/>
  <c r="C163" i="13"/>
  <c r="F11" i="8"/>
  <c r="F11" i="13"/>
  <c r="W11" i="13" s="1"/>
  <c r="F49" i="8"/>
  <c r="F49" i="13"/>
  <c r="W49" i="13" s="1"/>
  <c r="F88" i="8"/>
  <c r="F88" i="13"/>
  <c r="F97" i="8"/>
  <c r="F97" i="13"/>
  <c r="F113" i="8"/>
  <c r="F113" i="13"/>
  <c r="F121" i="8"/>
  <c r="F121" i="13"/>
  <c r="F133" i="8"/>
  <c r="F133" i="13"/>
  <c r="F145" i="8"/>
  <c r="F145" i="13"/>
  <c r="F159" i="8"/>
  <c r="F159" i="13"/>
  <c r="F177" i="8"/>
  <c r="F177" i="13"/>
  <c r="F201" i="8"/>
  <c r="F201" i="13"/>
  <c r="F211" i="8"/>
  <c r="F211" i="13"/>
  <c r="F227" i="8"/>
  <c r="F227" i="13"/>
  <c r="W227" i="13" s="1"/>
  <c r="F241" i="8"/>
  <c r="F241" i="13"/>
  <c r="W241" i="13" s="1"/>
  <c r="F255" i="8"/>
  <c r="F255" i="13"/>
  <c r="F269" i="8"/>
  <c r="F269" i="13"/>
  <c r="F283" i="8"/>
  <c r="F283" i="13"/>
  <c r="F302" i="8"/>
  <c r="F302" i="13"/>
  <c r="W302" i="13" s="1"/>
  <c r="F327" i="8"/>
  <c r="F327" i="13"/>
  <c r="W327" i="13" s="1"/>
  <c r="F377" i="8"/>
  <c r="F377" i="13"/>
  <c r="W377" i="13" s="1"/>
  <c r="F602" i="8"/>
  <c r="F602" i="13"/>
  <c r="W602" i="13" s="1"/>
  <c r="F619" i="8"/>
  <c r="F619" i="13"/>
  <c r="W619" i="13" s="1"/>
  <c r="F631" i="8"/>
  <c r="F631" i="13"/>
  <c r="W631" i="13" s="1"/>
  <c r="F643" i="8"/>
  <c r="F643" i="13"/>
  <c r="W643" i="13" s="1"/>
  <c r="F656" i="8"/>
  <c r="F656" i="13"/>
  <c r="W656" i="13" s="1"/>
  <c r="F668" i="8"/>
  <c r="F668" i="13"/>
  <c r="W668" i="13" s="1"/>
  <c r="F678" i="8"/>
  <c r="F678" i="13"/>
  <c r="W678" i="13" s="1"/>
  <c r="F691" i="8"/>
  <c r="F691" i="13"/>
  <c r="W691" i="13" s="1"/>
  <c r="F710" i="8"/>
  <c r="F710" i="13"/>
  <c r="W710" i="13" s="1"/>
  <c r="F717" i="8"/>
  <c r="F717" i="13"/>
  <c r="W717" i="13" s="1"/>
  <c r="F734" i="8"/>
  <c r="F734" i="13"/>
  <c r="W734" i="13" s="1"/>
  <c r="F739" i="8"/>
  <c r="F739" i="13"/>
  <c r="W739" i="13" s="1"/>
  <c r="F757" i="8"/>
  <c r="F757" i="13"/>
  <c r="W757" i="13" s="1"/>
  <c r="F764" i="8"/>
  <c r="F764" i="13"/>
  <c r="W764" i="13" s="1"/>
  <c r="F772" i="8"/>
  <c r="F772" i="13"/>
  <c r="W772" i="13" s="1"/>
  <c r="F786" i="8"/>
  <c r="F786" i="13"/>
  <c r="W786" i="13" s="1"/>
  <c r="F795" i="8"/>
  <c r="F795" i="13"/>
  <c r="F805" i="8"/>
  <c r="F805" i="13"/>
  <c r="W805" i="13" s="1"/>
  <c r="F815" i="8"/>
  <c r="F815" i="13"/>
  <c r="F830" i="8"/>
  <c r="F830" i="13"/>
  <c r="C257" i="13"/>
  <c r="E225" i="13"/>
  <c r="A209" i="13"/>
  <c r="B108" i="13"/>
  <c r="A50" i="13"/>
  <c r="A797" i="13"/>
  <c r="D674" i="13"/>
  <c r="A585" i="13"/>
  <c r="A472" i="13"/>
  <c r="E281" i="13"/>
  <c r="D368" i="13"/>
  <c r="W448" i="13"/>
  <c r="B12" i="13"/>
  <c r="A650" i="13"/>
  <c r="B544" i="13"/>
  <c r="B547" i="13" s="1"/>
  <c r="C533" i="13"/>
  <c r="E246" i="13"/>
  <c r="D58" i="13"/>
  <c r="D45" i="13"/>
  <c r="C37" i="13"/>
  <c r="M503" i="3"/>
  <c r="F9" i="8"/>
  <c r="F9" i="13"/>
  <c r="W9" i="13" s="1"/>
  <c r="F16" i="8"/>
  <c r="F16" i="13"/>
  <c r="W16" i="13" s="1"/>
  <c r="F25" i="8"/>
  <c r="F25" i="13"/>
  <c r="F35" i="8"/>
  <c r="F35" i="13"/>
  <c r="W35" i="13" s="1"/>
  <c r="F44" i="8"/>
  <c r="F44" i="13"/>
  <c r="F55" i="8"/>
  <c r="F55" i="13"/>
  <c r="W55" i="13" s="1"/>
  <c r="F63" i="8"/>
  <c r="F63" i="13"/>
  <c r="F77" i="8"/>
  <c r="F77" i="13"/>
  <c r="W77" i="13" s="1"/>
  <c r="F83" i="8"/>
  <c r="F83" i="13"/>
  <c r="W83" i="13" s="1"/>
  <c r="F91" i="8"/>
  <c r="F91" i="13"/>
  <c r="F95" i="8"/>
  <c r="F95" i="13"/>
  <c r="F99" i="8"/>
  <c r="F99" i="13"/>
  <c r="F103" i="8"/>
  <c r="F103" i="13"/>
  <c r="F107" i="8"/>
  <c r="F107" i="13"/>
  <c r="W107" i="13" s="1"/>
  <c r="F115" i="8"/>
  <c r="F115" i="13"/>
  <c r="F119" i="8"/>
  <c r="F119" i="13"/>
  <c r="W119" i="13" s="1"/>
  <c r="F123" i="8"/>
  <c r="F123" i="13"/>
  <c r="W123" i="13" s="1"/>
  <c r="F127" i="8"/>
  <c r="F127" i="13"/>
  <c r="F131" i="8"/>
  <c r="F131" i="13"/>
  <c r="F135" i="8"/>
  <c r="F135" i="13"/>
  <c r="F139" i="8"/>
  <c r="F139" i="13"/>
  <c r="F143" i="8"/>
  <c r="F143" i="13"/>
  <c r="F147" i="8"/>
  <c r="F147" i="13"/>
  <c r="F153" i="8"/>
  <c r="F153" i="13"/>
  <c r="F157" i="8"/>
  <c r="F157" i="13"/>
  <c r="W157" i="13" s="1"/>
  <c r="F161" i="8"/>
  <c r="F161" i="13"/>
  <c r="W161" i="13" s="1"/>
  <c r="F169" i="8"/>
  <c r="F169" i="13"/>
  <c r="W169" i="13" s="1"/>
  <c r="F175" i="8"/>
  <c r="F175" i="13"/>
  <c r="F179" i="8"/>
  <c r="F179" i="13"/>
  <c r="F184" i="8"/>
  <c r="F184" i="13"/>
  <c r="W184" i="13" s="1"/>
  <c r="F190" i="8"/>
  <c r="F190" i="13"/>
  <c r="W190" i="13" s="1"/>
  <c r="F203" i="8"/>
  <c r="F203" i="13"/>
  <c r="F207" i="8"/>
  <c r="F207" i="13"/>
  <c r="F214" i="8"/>
  <c r="F214" i="13"/>
  <c r="W214" i="13" s="1"/>
  <c r="F219" i="8"/>
  <c r="F219" i="13"/>
  <c r="F223" i="8"/>
  <c r="F223" i="13"/>
  <c r="W223" i="13" s="1"/>
  <c r="F229" i="8"/>
  <c r="F229" i="13"/>
  <c r="F233" i="8"/>
  <c r="F233" i="13"/>
  <c r="F237" i="8"/>
  <c r="F237" i="13"/>
  <c r="F243" i="8"/>
  <c r="F243" i="13"/>
  <c r="W243" i="13" s="1"/>
  <c r="F249" i="8"/>
  <c r="F249" i="13"/>
  <c r="W249" i="13" s="1"/>
  <c r="F253" i="8"/>
  <c r="F253" i="13"/>
  <c r="W253" i="13" s="1"/>
  <c r="F259" i="8"/>
  <c r="F259" i="13"/>
  <c r="F263" i="8"/>
  <c r="F263" i="13"/>
  <c r="F267" i="8"/>
  <c r="F267" i="13"/>
  <c r="W267" i="13" s="1"/>
  <c r="F271" i="8"/>
  <c r="F271" i="13"/>
  <c r="W271" i="13" s="1"/>
  <c r="F275" i="8"/>
  <c r="F275" i="13"/>
  <c r="W275" i="13" s="1"/>
  <c r="F279" i="8"/>
  <c r="F279" i="13"/>
  <c r="F290" i="8"/>
  <c r="F290" i="13"/>
  <c r="F294" i="8"/>
  <c r="F294" i="13"/>
  <c r="F300" i="8"/>
  <c r="F300" i="13"/>
  <c r="F304" i="8"/>
  <c r="F304" i="13"/>
  <c r="W304" i="13" s="1"/>
  <c r="F312" i="8"/>
  <c r="F312" i="13"/>
  <c r="W312" i="13" s="1"/>
  <c r="F318" i="8"/>
  <c r="F318" i="13"/>
  <c r="W318" i="13" s="1"/>
  <c r="F325" i="8"/>
  <c r="F325" i="13"/>
  <c r="W325" i="13" s="1"/>
  <c r="F333" i="8"/>
  <c r="F333" i="13"/>
  <c r="W333" i="13" s="1"/>
  <c r="F340" i="8"/>
  <c r="F340" i="13"/>
  <c r="W340" i="13" s="1"/>
  <c r="F346" i="8"/>
  <c r="F346" i="13"/>
  <c r="F353" i="8"/>
  <c r="F353" i="13"/>
  <c r="W353" i="13" s="1"/>
  <c r="F359" i="8"/>
  <c r="F359" i="13"/>
  <c r="W359" i="13" s="1"/>
  <c r="F364" i="8"/>
  <c r="F364" i="13"/>
  <c r="W364" i="13" s="1"/>
  <c r="F370" i="8"/>
  <c r="F370" i="13"/>
  <c r="F374" i="8"/>
  <c r="F374" i="13"/>
  <c r="W374" i="13" s="1"/>
  <c r="F381" i="8"/>
  <c r="F381" i="13"/>
  <c r="W381" i="13" s="1"/>
  <c r="F395" i="8"/>
  <c r="F395" i="13"/>
  <c r="W395" i="13" s="1"/>
  <c r="F400" i="8"/>
  <c r="F400" i="13"/>
  <c r="W400" i="13" s="1"/>
  <c r="F405" i="8"/>
  <c r="F405" i="13"/>
  <c r="W405" i="13" s="1"/>
  <c r="F411" i="8"/>
  <c r="F411" i="13"/>
  <c r="W411" i="13" s="1"/>
  <c r="F416" i="8"/>
  <c r="F416" i="13"/>
  <c r="W416" i="13" s="1"/>
  <c r="F422" i="8"/>
  <c r="F422" i="13"/>
  <c r="F428" i="8"/>
  <c r="F428" i="13"/>
  <c r="W428" i="13" s="1"/>
  <c r="F436" i="8"/>
  <c r="F436" i="13"/>
  <c r="W436" i="13" s="1"/>
  <c r="F445" i="8"/>
  <c r="F445" i="13"/>
  <c r="F449" i="8"/>
  <c r="F449" i="13"/>
  <c r="W449" i="13" s="1"/>
  <c r="F454" i="8"/>
  <c r="F454" i="13"/>
  <c r="F848" i="13" s="1"/>
  <c r="F463" i="8"/>
  <c r="F463" i="13"/>
  <c r="W463" i="13" s="1"/>
  <c r="F469" i="8"/>
  <c r="F469" i="13"/>
  <c r="F481" i="8"/>
  <c r="F481" i="13"/>
  <c r="W481" i="13" s="1"/>
  <c r="F487" i="8"/>
  <c r="F487" i="13"/>
  <c r="F491" i="8"/>
  <c r="F491" i="13"/>
  <c r="W491" i="13" s="1"/>
  <c r="F500" i="8"/>
  <c r="F500" i="13"/>
  <c r="F513" i="8"/>
  <c r="F513" i="13"/>
  <c r="W513" i="13" s="1"/>
  <c r="F518" i="8"/>
  <c r="F518" i="13"/>
  <c r="W518" i="13" s="1"/>
  <c r="F530" i="8"/>
  <c r="F530" i="13"/>
  <c r="W530" i="13" s="1"/>
  <c r="F538" i="8"/>
  <c r="F538" i="13"/>
  <c r="W538" i="13" s="1"/>
  <c r="F543" i="8"/>
  <c r="F543" i="13"/>
  <c r="F551" i="8"/>
  <c r="F551" i="13"/>
  <c r="W551" i="13" s="1"/>
  <c r="F556" i="8"/>
  <c r="F556" i="13"/>
  <c r="F561" i="8"/>
  <c r="F561" i="13"/>
  <c r="F575" i="8"/>
  <c r="F575" i="13"/>
  <c r="F583" i="8"/>
  <c r="F583" i="13"/>
  <c r="F593" i="8"/>
  <c r="F593" i="13"/>
  <c r="F598" i="8"/>
  <c r="F598" i="13"/>
  <c r="W598" i="13" s="1"/>
  <c r="F606" i="8"/>
  <c r="F606" i="13"/>
  <c r="W606" i="13" s="1"/>
  <c r="F617" i="8"/>
  <c r="F617" i="13"/>
  <c r="F624" i="8"/>
  <c r="F624" i="13"/>
  <c r="W624" i="13" s="1"/>
  <c r="F629" i="8"/>
  <c r="F629" i="13"/>
  <c r="W629" i="13" s="1"/>
  <c r="F637" i="8"/>
  <c r="F637" i="13"/>
  <c r="W637" i="13" s="1"/>
  <c r="F641" i="8"/>
  <c r="F641" i="13"/>
  <c r="W641" i="13" s="1"/>
  <c r="F645" i="8"/>
  <c r="F645" i="13"/>
  <c r="F651" i="8"/>
  <c r="F651" i="13"/>
  <c r="W651" i="13" s="1"/>
  <c r="F660" i="8"/>
  <c r="F660" i="13"/>
  <c r="F665" i="8"/>
  <c r="F665" i="13"/>
  <c r="W665" i="13" s="1"/>
  <c r="F670" i="8"/>
  <c r="F670" i="13"/>
  <c r="W670" i="13" s="1"/>
  <c r="F676" i="8"/>
  <c r="F676" i="13"/>
  <c r="F680" i="8"/>
  <c r="F680" i="13"/>
  <c r="W680" i="13" s="1"/>
  <c r="F689" i="8"/>
  <c r="F689" i="13"/>
  <c r="F695" i="8"/>
  <c r="F695" i="13"/>
  <c r="F707" i="8"/>
  <c r="F707" i="13"/>
  <c r="F715" i="8"/>
  <c r="F715" i="13"/>
  <c r="W715" i="13" s="1"/>
  <c r="F722" i="8"/>
  <c r="F722" i="13"/>
  <c r="F731" i="8"/>
  <c r="F731" i="13"/>
  <c r="W731" i="13" s="1"/>
  <c r="F737" i="8"/>
  <c r="F737" i="13"/>
  <c r="F742" i="8"/>
  <c r="F742" i="13"/>
  <c r="F749" i="8"/>
  <c r="F749" i="13"/>
  <c r="W749" i="13" s="1"/>
  <c r="F755" i="8"/>
  <c r="F755" i="13"/>
  <c r="W755" i="13" s="1"/>
  <c r="F759" i="8"/>
  <c r="F759" i="13"/>
  <c r="W759" i="13" s="1"/>
  <c r="F767" i="8"/>
  <c r="F767" i="13"/>
  <c r="F774" i="8"/>
  <c r="F774" i="13"/>
  <c r="W774" i="13" s="1"/>
  <c r="F778" i="8"/>
  <c r="F778" i="13"/>
  <c r="W778" i="13" s="1"/>
  <c r="F783" i="8"/>
  <c r="F783" i="13"/>
  <c r="F791" i="8"/>
  <c r="F791" i="13"/>
  <c r="W791" i="13" s="1"/>
  <c r="F798" i="8"/>
  <c r="F798" i="13"/>
  <c r="W798" i="13" s="1"/>
  <c r="F803" i="8"/>
  <c r="F803" i="13"/>
  <c r="W803" i="13" s="1"/>
  <c r="F807" i="8"/>
  <c r="F807" i="13"/>
  <c r="F813" i="8"/>
  <c r="F813" i="13"/>
  <c r="W813" i="13" s="1"/>
  <c r="F818" i="8"/>
  <c r="F818" i="13"/>
  <c r="W818" i="13" s="1"/>
  <c r="F826" i="8"/>
  <c r="F826" i="13"/>
  <c r="W826" i="13" s="1"/>
  <c r="F834" i="8"/>
  <c r="F834" i="13"/>
  <c r="E358" i="2"/>
  <c r="B348" i="8"/>
  <c r="D348" i="8"/>
  <c r="E11" i="12"/>
  <c r="A348" i="13"/>
  <c r="C320" i="13"/>
  <c r="C321" i="13" s="1"/>
  <c r="B307" i="13"/>
  <c r="B298" i="13"/>
  <c r="D285" i="13"/>
  <c r="B281" i="13"/>
  <c r="D239" i="13"/>
  <c r="A225" i="13"/>
  <c r="E209" i="13"/>
  <c r="A188" i="13"/>
  <c r="C183" i="13"/>
  <c r="D172" i="13"/>
  <c r="A151" i="13"/>
  <c r="A85" i="13"/>
  <c r="D65" i="13"/>
  <c r="C56" i="13"/>
  <c r="C58" i="13" s="1"/>
  <c r="B27" i="13"/>
  <c r="C19" i="13"/>
  <c r="D12" i="13"/>
  <c r="A828" i="13"/>
  <c r="A816" i="13"/>
  <c r="D809" i="13"/>
  <c r="E753" i="13"/>
  <c r="E560" i="13"/>
  <c r="E565" i="13" s="1"/>
  <c r="C472" i="13"/>
  <c r="A693" i="13"/>
  <c r="A681" i="13"/>
  <c r="A662" i="13"/>
  <c r="C658" i="13"/>
  <c r="C632" i="13"/>
  <c r="A626" i="13"/>
  <c r="E620" i="13"/>
  <c r="B607" i="13"/>
  <c r="D603" i="13"/>
  <c r="A595" i="13"/>
  <c r="C591" i="13"/>
  <c r="E585" i="13"/>
  <c r="A577" i="13"/>
  <c r="C560" i="13"/>
  <c r="C565" i="13" s="1"/>
  <c r="A533" i="13"/>
  <c r="B519" i="13"/>
  <c r="A466" i="13"/>
  <c r="A298" i="13"/>
  <c r="C285" i="13"/>
  <c r="A281" i="13"/>
  <c r="C239" i="13"/>
  <c r="D209" i="13"/>
  <c r="A163" i="13"/>
  <c r="E108" i="13"/>
  <c r="C65" i="13"/>
  <c r="B56" i="13"/>
  <c r="B58" i="13" s="1"/>
  <c r="D50" i="13"/>
  <c r="D430" i="13"/>
  <c r="B348" i="13"/>
  <c r="A341" i="13"/>
  <c r="C298" i="13"/>
  <c r="C281" i="13"/>
  <c r="B85" i="13"/>
  <c r="A65" i="13"/>
  <c r="A32" i="13"/>
  <c r="C12" i="13"/>
  <c r="D836" i="13"/>
  <c r="B828" i="13"/>
  <c r="A809" i="13"/>
  <c r="B797" i="13"/>
  <c r="D793" i="13"/>
  <c r="D740" i="13"/>
  <c r="B732" i="13"/>
  <c r="D724" i="13"/>
  <c r="D725" i="13" s="1"/>
  <c r="A503" i="13"/>
  <c r="C496" i="13"/>
  <c r="D492" i="13"/>
  <c r="D846" i="13" s="1"/>
  <c r="E485" i="13"/>
  <c r="E845" i="13" s="1"/>
  <c r="D472" i="13"/>
  <c r="D453" i="13"/>
  <c r="D455" i="13" s="1"/>
  <c r="A56" i="13"/>
  <c r="C50" i="13"/>
  <c r="E45" i="13"/>
  <c r="D37" i="13"/>
  <c r="A19" i="13"/>
  <c r="C760" i="13"/>
  <c r="A753" i="13"/>
  <c r="A732" i="13"/>
  <c r="C697" i="13"/>
  <c r="A613" i="13"/>
  <c r="D607" i="13"/>
  <c r="A591" i="13"/>
  <c r="A560" i="13"/>
  <c r="B496" i="13"/>
  <c r="C492" i="13"/>
  <c r="C846" i="13" s="1"/>
  <c r="C453" i="13"/>
  <c r="C455" i="13" s="1"/>
  <c r="D423" i="13"/>
  <c r="D328" i="13"/>
  <c r="D330" i="13" s="1"/>
  <c r="D320" i="13"/>
  <c r="D315" i="13"/>
  <c r="A285" i="13"/>
  <c r="A246" i="13"/>
  <c r="B50" i="13"/>
  <c r="E32" i="13"/>
  <c r="F30" i="8"/>
  <c r="F30" i="13"/>
  <c r="F67" i="8"/>
  <c r="F67" i="13"/>
  <c r="W67" i="13" s="1"/>
  <c r="F81" i="8"/>
  <c r="F81" i="13"/>
  <c r="W81" i="13" s="1"/>
  <c r="F101" i="8"/>
  <c r="F101" i="13"/>
  <c r="F117" i="8"/>
  <c r="F117" i="13"/>
  <c r="F129" i="8"/>
  <c r="F129" i="13"/>
  <c r="F141" i="8"/>
  <c r="F141" i="13"/>
  <c r="F155" i="8"/>
  <c r="F155" i="13"/>
  <c r="F171" i="8"/>
  <c r="F171" i="13"/>
  <c r="W171" i="13" s="1"/>
  <c r="F186" i="8"/>
  <c r="F186" i="13"/>
  <c r="F217" i="8"/>
  <c r="F217" i="13"/>
  <c r="F231" i="8"/>
  <c r="F231" i="13"/>
  <c r="F245" i="8"/>
  <c r="F245" i="13"/>
  <c r="W245" i="13" s="1"/>
  <c r="F261" i="8"/>
  <c r="F261" i="13"/>
  <c r="F273" i="8"/>
  <c r="F273" i="13"/>
  <c r="F296" i="8"/>
  <c r="F296" i="13"/>
  <c r="W296" i="13" s="1"/>
  <c r="F314" i="8"/>
  <c r="F314" i="13"/>
  <c r="W314" i="13" s="1"/>
  <c r="F338" i="8"/>
  <c r="F338" i="13"/>
  <c r="W338" i="13" s="1"/>
  <c r="F408" i="8"/>
  <c r="F408" i="13"/>
  <c r="W408" i="13" s="1"/>
  <c r="F414" i="8"/>
  <c r="F414" i="13"/>
  <c r="W414" i="13" s="1"/>
  <c r="F419" i="8"/>
  <c r="F419" i="13"/>
  <c r="W419" i="13" s="1"/>
  <c r="F425" i="8"/>
  <c r="F425" i="13"/>
  <c r="W425" i="13" s="1"/>
  <c r="F431" i="8"/>
  <c r="F431" i="13"/>
  <c r="W431" i="13" s="1"/>
  <c r="F447" i="8"/>
  <c r="F447" i="13"/>
  <c r="W447" i="13" s="1"/>
  <c r="F451" i="8"/>
  <c r="F451" i="13"/>
  <c r="W451" i="13" s="1"/>
  <c r="F459" i="8"/>
  <c r="F459" i="13"/>
  <c r="W459" i="13" s="1"/>
  <c r="F465" i="8"/>
  <c r="F465" i="13"/>
  <c r="W465" i="13" s="1"/>
  <c r="F471" i="8"/>
  <c r="F471" i="13"/>
  <c r="W471" i="13" s="1"/>
  <c r="F483" i="8"/>
  <c r="F483" i="13"/>
  <c r="W483" i="13" s="1"/>
  <c r="F489" i="8"/>
  <c r="F489" i="13"/>
  <c r="W489" i="13" s="1"/>
  <c r="F495" i="8"/>
  <c r="F495" i="13"/>
  <c r="W495" i="13" s="1"/>
  <c r="F505" i="8"/>
  <c r="F505" i="13"/>
  <c r="W505" i="13" s="1"/>
  <c r="F510" i="8"/>
  <c r="F510" i="13"/>
  <c r="W510" i="13" s="1"/>
  <c r="F515" i="8"/>
  <c r="F515" i="13"/>
  <c r="W515" i="13" s="1"/>
  <c r="F526" i="8"/>
  <c r="F526" i="13"/>
  <c r="F532" i="8"/>
  <c r="F532" i="13"/>
  <c r="W532" i="13" s="1"/>
  <c r="F541" i="8"/>
  <c r="F541" i="13"/>
  <c r="W541" i="13" s="1"/>
  <c r="F546" i="8"/>
  <c r="F546" i="13"/>
  <c r="W546" i="13" s="1"/>
  <c r="F554" i="8"/>
  <c r="F554" i="13"/>
  <c r="F558" i="8"/>
  <c r="F558" i="13"/>
  <c r="F563" i="8"/>
  <c r="F563" i="13"/>
  <c r="F579" i="8"/>
  <c r="F579" i="13"/>
  <c r="F589" i="8"/>
  <c r="F589" i="13"/>
  <c r="F611" i="8"/>
  <c r="F611" i="13"/>
  <c r="F627" i="8"/>
  <c r="F627" i="13"/>
  <c r="F639" i="8"/>
  <c r="F639" i="13"/>
  <c r="W639" i="13" s="1"/>
  <c r="F648" i="8"/>
  <c r="F648" i="13"/>
  <c r="F663" i="8"/>
  <c r="F663" i="13"/>
  <c r="W663" i="13" s="1"/>
  <c r="F672" i="8"/>
  <c r="F672" i="13"/>
  <c r="W672" i="13" s="1"/>
  <c r="F683" i="8"/>
  <c r="F683" i="13"/>
  <c r="W683" i="13" s="1"/>
  <c r="F699" i="8"/>
  <c r="F699" i="13"/>
  <c r="F729" i="8"/>
  <c r="F729" i="13"/>
  <c r="W729" i="13" s="1"/>
  <c r="F747" i="8"/>
  <c r="F747" i="13"/>
  <c r="F780" i="8"/>
  <c r="F780" i="13"/>
  <c r="F800" i="8"/>
  <c r="F800" i="13"/>
  <c r="W800" i="13" s="1"/>
  <c r="F824" i="8"/>
  <c r="F824" i="13"/>
  <c r="W824" i="13" s="1"/>
  <c r="A620" i="13"/>
  <c r="A848" i="13"/>
  <c r="W263" i="13"/>
  <c r="B257" i="13"/>
  <c r="D225" i="13"/>
  <c r="B183" i="13"/>
  <c r="C172" i="13"/>
  <c r="E163" i="13"/>
  <c r="D151" i="13"/>
  <c r="A108" i="13"/>
  <c r="C466" i="13"/>
  <c r="B225" i="13"/>
  <c r="C108" i="13"/>
  <c r="W490" i="13"/>
  <c r="A485" i="13"/>
  <c r="F10" i="8"/>
  <c r="F10" i="13"/>
  <c r="F17" i="8"/>
  <c r="F17" i="13"/>
  <c r="W17" i="13" s="1"/>
  <c r="F26" i="8"/>
  <c r="F26" i="13"/>
  <c r="F36" i="8"/>
  <c r="F36" i="13"/>
  <c r="W36" i="13" s="1"/>
  <c r="W34" i="13" s="1"/>
  <c r="F48" i="8"/>
  <c r="F48" i="13"/>
  <c r="F57" i="8"/>
  <c r="F57" i="13"/>
  <c r="F64" i="8"/>
  <c r="F64" i="13"/>
  <c r="W64" i="13" s="1"/>
  <c r="F80" i="8"/>
  <c r="F80" i="13"/>
  <c r="W80" i="13" s="1"/>
  <c r="F84" i="8"/>
  <c r="F84" i="13"/>
  <c r="W84" i="13" s="1"/>
  <c r="F92" i="8"/>
  <c r="F92" i="13"/>
  <c r="F96" i="8"/>
  <c r="F96" i="13"/>
  <c r="F100" i="8"/>
  <c r="F100" i="13"/>
  <c r="F104" i="8"/>
  <c r="F104" i="13"/>
  <c r="W104" i="13" s="1"/>
  <c r="F112" i="8"/>
  <c r="F112" i="13"/>
  <c r="F116" i="8"/>
  <c r="F116" i="13"/>
  <c r="F120" i="8"/>
  <c r="F120" i="13"/>
  <c r="F124" i="8"/>
  <c r="F124" i="13"/>
  <c r="F128" i="8"/>
  <c r="F128" i="13"/>
  <c r="W128" i="13" s="1"/>
  <c r="F132" i="8"/>
  <c r="F132" i="13"/>
  <c r="F136" i="8"/>
  <c r="F136" i="13"/>
  <c r="F140" i="8"/>
  <c r="F140" i="13"/>
  <c r="F144" i="8"/>
  <c r="F144" i="13"/>
  <c r="F148" i="8"/>
  <c r="F148" i="13"/>
  <c r="F154" i="8"/>
  <c r="F154" i="13"/>
  <c r="W154" i="13" s="1"/>
  <c r="F158" i="8"/>
  <c r="F158" i="13"/>
  <c r="F162" i="8"/>
  <c r="F162" i="13"/>
  <c r="W162" i="13" s="1"/>
  <c r="F170" i="8"/>
  <c r="F170" i="13"/>
  <c r="F176" i="8"/>
  <c r="F176" i="13"/>
  <c r="W176" i="13" s="1"/>
  <c r="F180" i="8"/>
  <c r="F180" i="13"/>
  <c r="W180" i="13" s="1"/>
  <c r="F185" i="8"/>
  <c r="F185" i="13"/>
  <c r="F200" i="8"/>
  <c r="F200" i="13"/>
  <c r="F204" i="8"/>
  <c r="F204" i="13"/>
  <c r="F208" i="8"/>
  <c r="F208" i="13"/>
  <c r="F216" i="8"/>
  <c r="F216" i="13"/>
  <c r="F220" i="8"/>
  <c r="F220" i="13"/>
  <c r="F224" i="8"/>
  <c r="F224" i="13"/>
  <c r="W224" i="13" s="1"/>
  <c r="F230" i="8"/>
  <c r="F230" i="13"/>
  <c r="F234" i="8"/>
  <c r="F234" i="13"/>
  <c r="F238" i="8"/>
  <c r="F238" i="13"/>
  <c r="F244" i="8"/>
  <c r="F244" i="13"/>
  <c r="F250" i="8"/>
  <c r="F250" i="13"/>
  <c r="W250" i="13" s="1"/>
  <c r="F254" i="8"/>
  <c r="F254" i="13"/>
  <c r="F260" i="8"/>
  <c r="F260" i="13"/>
  <c r="F264" i="8"/>
  <c r="F264" i="13"/>
  <c r="F268" i="8"/>
  <c r="F268" i="13"/>
  <c r="F272" i="8"/>
  <c r="F272" i="13"/>
  <c r="F276" i="8"/>
  <c r="F276" i="13"/>
  <c r="F280" i="8"/>
  <c r="F280" i="13"/>
  <c r="W280" i="13" s="1"/>
  <c r="F291" i="8"/>
  <c r="F291" i="13"/>
  <c r="W291" i="13" s="1"/>
  <c r="F295" i="8"/>
  <c r="F295" i="13"/>
  <c r="W295" i="13" s="1"/>
  <c r="F301" i="8"/>
  <c r="F301" i="13"/>
  <c r="W301" i="13" s="1"/>
  <c r="F305" i="8"/>
  <c r="F305" i="13"/>
  <c r="W305" i="13" s="1"/>
  <c r="F313" i="8"/>
  <c r="F313" i="13"/>
  <c r="W313" i="13" s="1"/>
  <c r="F319" i="8"/>
  <c r="F319" i="13"/>
  <c r="W319" i="13" s="1"/>
  <c r="F326" i="8"/>
  <c r="F326" i="13"/>
  <c r="W326" i="13" s="1"/>
  <c r="F334" i="8"/>
  <c r="F334" i="13"/>
  <c r="W334" i="13" s="1"/>
  <c r="F343" i="8"/>
  <c r="F343" i="13"/>
  <c r="F350" i="8"/>
  <c r="F350" i="13"/>
  <c r="W350" i="13" s="1"/>
  <c r="F354" i="8"/>
  <c r="F354" i="13"/>
  <c r="W354" i="13" s="1"/>
  <c r="F360" i="8"/>
  <c r="F360" i="13"/>
  <c r="W360" i="13" s="1"/>
  <c r="F365" i="8"/>
  <c r="F365" i="13"/>
  <c r="W365" i="13" s="1"/>
  <c r="F371" i="8"/>
  <c r="F371" i="13"/>
  <c r="W371" i="13" s="1"/>
  <c r="F375" i="8"/>
  <c r="F375" i="13"/>
  <c r="W375" i="13" s="1"/>
  <c r="F386" i="8"/>
  <c r="F386" i="13"/>
  <c r="F396" i="8"/>
  <c r="F396" i="13"/>
  <c r="W396" i="13" s="1"/>
  <c r="F401" i="8"/>
  <c r="F401" i="13"/>
  <c r="W401" i="13" s="1"/>
  <c r="F407" i="8"/>
  <c r="F407" i="13"/>
  <c r="W407" i="13" s="1"/>
  <c r="F412" i="8"/>
  <c r="F412" i="13"/>
  <c r="W412" i="13" s="1"/>
  <c r="F417" i="8"/>
  <c r="F417" i="13"/>
  <c r="W417" i="13" s="1"/>
  <c r="F424" i="8"/>
  <c r="F424" i="13"/>
  <c r="W424" i="13" s="1"/>
  <c r="F429" i="8"/>
  <c r="F429" i="13"/>
  <c r="W429" i="13" s="1"/>
  <c r="F438" i="8"/>
  <c r="F438" i="13"/>
  <c r="F446" i="8"/>
  <c r="F446" i="13"/>
  <c r="W446" i="13" s="1"/>
  <c r="F450" i="8"/>
  <c r="F450" i="13"/>
  <c r="W450" i="13" s="1"/>
  <c r="F458" i="8"/>
  <c r="F458" i="13"/>
  <c r="F464" i="8"/>
  <c r="F464" i="13"/>
  <c r="W464" i="13" s="1"/>
  <c r="F470" i="8"/>
  <c r="F470" i="13"/>
  <c r="W470" i="13" s="1"/>
  <c r="F482" i="8"/>
  <c r="F482" i="13"/>
  <c r="W482" i="13" s="1"/>
  <c r="F488" i="8"/>
  <c r="F488" i="13"/>
  <c r="W488" i="13" s="1"/>
  <c r="F494" i="8"/>
  <c r="F494" i="13"/>
  <c r="F501" i="8"/>
  <c r="F501" i="13"/>
  <c r="W501" i="13" s="1"/>
  <c r="F509" i="8"/>
  <c r="F509" i="13"/>
  <c r="W509" i="13" s="1"/>
  <c r="F514" i="8"/>
  <c r="F514" i="13"/>
  <c r="W514" i="13" s="1"/>
  <c r="F525" i="8"/>
  <c r="F525" i="13"/>
  <c r="W525" i="13" s="1"/>
  <c r="F531" i="8"/>
  <c r="F531" i="13"/>
  <c r="W531" i="13" s="1"/>
  <c r="F540" i="8"/>
  <c r="F540" i="13"/>
  <c r="W540" i="13" s="1"/>
  <c r="F545" i="8"/>
  <c r="F545" i="13"/>
  <c r="W545" i="13" s="1"/>
  <c r="F552" i="8"/>
  <c r="F552" i="13"/>
  <c r="W552" i="13" s="1"/>
  <c r="F557" i="8"/>
  <c r="F557" i="13"/>
  <c r="F562" i="8"/>
  <c r="F562" i="13"/>
  <c r="F576" i="8"/>
  <c r="F576" i="13"/>
  <c r="F584" i="8"/>
  <c r="F584" i="13"/>
  <c r="W584" i="13" s="1"/>
  <c r="F594" i="8"/>
  <c r="F594" i="13"/>
  <c r="W594" i="13" s="1"/>
  <c r="F601" i="8"/>
  <c r="F601" i="13"/>
  <c r="F618" i="8"/>
  <c r="F618" i="13"/>
  <c r="W618" i="13" s="1"/>
  <c r="F625" i="8"/>
  <c r="F625" i="13"/>
  <c r="W625" i="13" s="1"/>
  <c r="F630" i="8"/>
  <c r="F630" i="13"/>
  <c r="W630" i="13" s="1"/>
  <c r="F638" i="8"/>
  <c r="F638" i="13"/>
  <c r="W638" i="13" s="1"/>
  <c r="F642" i="8"/>
  <c r="F642" i="13"/>
  <c r="W642" i="13" s="1"/>
  <c r="F646" i="8"/>
  <c r="F646" i="13"/>
  <c r="W646" i="13" s="1"/>
  <c r="F654" i="8"/>
  <c r="F654" i="13"/>
  <c r="W654" i="13" s="1"/>
  <c r="F661" i="8"/>
  <c r="F661" i="13"/>
  <c r="W661" i="13" s="1"/>
  <c r="F667" i="8"/>
  <c r="F667" i="13"/>
  <c r="W667" i="13" s="1"/>
  <c r="F671" i="8"/>
  <c r="F671" i="13"/>
  <c r="W671" i="13" s="1"/>
  <c r="F677" i="8"/>
  <c r="F677" i="13"/>
  <c r="W677" i="13" s="1"/>
  <c r="F682" i="8"/>
  <c r="F682" i="13"/>
  <c r="W682" i="13" s="1"/>
  <c r="F690" i="8"/>
  <c r="F690" i="13"/>
  <c r="W690" i="13" s="1"/>
  <c r="F696" i="8"/>
  <c r="F696" i="13"/>
  <c r="W696" i="13" s="1"/>
  <c r="F708" i="8"/>
  <c r="F708" i="13"/>
  <c r="W708" i="13" s="1"/>
  <c r="F716" i="8"/>
  <c r="F716" i="13"/>
  <c r="W716" i="13" s="1"/>
  <c r="F723" i="8"/>
  <c r="F723" i="13"/>
  <c r="W723" i="13" s="1"/>
  <c r="F733" i="8"/>
  <c r="F733" i="13"/>
  <c r="W733" i="13" s="1"/>
  <c r="F738" i="8"/>
  <c r="F738" i="13"/>
  <c r="W738" i="13" s="1"/>
  <c r="F745" i="8"/>
  <c r="F745" i="13"/>
  <c r="W745" i="13" s="1"/>
  <c r="F750" i="8"/>
  <c r="F750" i="13"/>
  <c r="W750" i="13" s="1"/>
  <c r="F756" i="8"/>
  <c r="F756" i="13"/>
  <c r="W756" i="13" s="1"/>
  <c r="F763" i="8"/>
  <c r="F763" i="13"/>
  <c r="W763" i="13" s="1"/>
  <c r="F771" i="8"/>
  <c r="F771" i="13"/>
  <c r="W771" i="13" s="1"/>
  <c r="F775" i="8"/>
  <c r="F775" i="13"/>
  <c r="W775" i="13" s="1"/>
  <c r="F779" i="8"/>
  <c r="F779" i="13"/>
  <c r="W779" i="13" s="1"/>
  <c r="F784" i="8"/>
  <c r="F784" i="13"/>
  <c r="F792" i="8"/>
  <c r="F792" i="13"/>
  <c r="W792" i="13" s="1"/>
  <c r="F799" i="8"/>
  <c r="F799" i="13"/>
  <c r="W799" i="13" s="1"/>
  <c r="F804" i="8"/>
  <c r="F804" i="13"/>
  <c r="W804" i="13" s="1"/>
  <c r="F808" i="8"/>
  <c r="F808" i="13"/>
  <c r="W808" i="13" s="1"/>
  <c r="F814" i="8"/>
  <c r="F814" i="13"/>
  <c r="W814" i="13" s="1"/>
  <c r="F819" i="8"/>
  <c r="F819" i="13"/>
  <c r="W819" i="13" s="1"/>
  <c r="F827" i="8"/>
  <c r="F827" i="13"/>
  <c r="W827" i="13" s="1"/>
  <c r="F835" i="8"/>
  <c r="F835" i="13"/>
  <c r="W835" i="13" s="1"/>
  <c r="C809" i="13"/>
  <c r="D797" i="13"/>
  <c r="B785" i="13"/>
  <c r="B787" i="13" s="1"/>
  <c r="B760" i="13"/>
  <c r="D732" i="13"/>
  <c r="B681" i="13"/>
  <c r="A603" i="13"/>
  <c r="W576" i="13"/>
  <c r="E544" i="13"/>
  <c r="E547" i="13" s="1"/>
  <c r="E496" i="13"/>
  <c r="B492" i="13"/>
  <c r="B846" i="13" s="1"/>
  <c r="E461" i="13"/>
  <c r="B453" i="13"/>
  <c r="B455" i="13" s="1"/>
  <c r="C430" i="13"/>
  <c r="C397" i="13"/>
  <c r="C403" i="13" s="1"/>
  <c r="B376" i="13"/>
  <c r="A357" i="13"/>
  <c r="E832" i="13"/>
  <c r="B209" i="13"/>
  <c r="B151" i="13"/>
  <c r="E836" i="13"/>
  <c r="C828" i="13"/>
  <c r="C816" i="13"/>
  <c r="A793" i="13"/>
  <c r="E785" i="13"/>
  <c r="E787" i="13" s="1"/>
  <c r="A760" i="13"/>
  <c r="C753" i="13"/>
  <c r="A740" i="13"/>
  <c r="A724" i="13"/>
  <c r="B718" i="13"/>
  <c r="A709" i="13"/>
  <c r="C701" i="13"/>
  <c r="E697" i="13"/>
  <c r="D496" i="13"/>
  <c r="E492" i="13"/>
  <c r="E846" i="13" s="1"/>
  <c r="A453" i="13"/>
  <c r="B430" i="13"/>
  <c r="A413" i="13"/>
  <c r="A418" i="13" s="1"/>
  <c r="B397" i="13"/>
  <c r="B403" i="13" s="1"/>
  <c r="D388" i="13"/>
  <c r="W370" i="13"/>
  <c r="A376" i="13"/>
  <c r="A335" i="13"/>
  <c r="B328" i="13"/>
  <c r="B330" i="13" s="1"/>
  <c r="B320" i="13"/>
  <c r="A307" i="13"/>
  <c r="A37" i="13"/>
  <c r="C32" i="13"/>
  <c r="E27" i="13"/>
  <c r="A12" i="13"/>
  <c r="C836" i="13"/>
  <c r="B766" i="13"/>
  <c r="E732" i="13"/>
  <c r="D652" i="13"/>
  <c r="A581" i="13"/>
  <c r="A718" i="13"/>
  <c r="B701" i="13"/>
  <c r="D697" i="13"/>
  <c r="W679" i="13"/>
  <c r="C674" i="13"/>
  <c r="D662" i="13"/>
  <c r="B650" i="13"/>
  <c r="B652" i="13" s="1"/>
  <c r="A652" i="13"/>
  <c r="D626" i="13"/>
  <c r="D632" i="13" s="1"/>
  <c r="B613" i="13"/>
  <c r="B614" i="13" s="1"/>
  <c r="E607" i="13"/>
  <c r="A599" i="13"/>
  <c r="D595" i="13"/>
  <c r="B560" i="13"/>
  <c r="B565" i="13" s="1"/>
  <c r="A519" i="13"/>
  <c r="A430" i="13"/>
  <c r="E423" i="13"/>
  <c r="A397" i="13"/>
  <c r="C388" i="13"/>
  <c r="A368" i="13"/>
  <c r="A328" i="13"/>
  <c r="A320" i="13"/>
  <c r="E315" i="13"/>
  <c r="D307" i="13"/>
  <c r="D298" i="13"/>
  <c r="D281" i="13"/>
  <c r="A257" i="13"/>
  <c r="B239" i="13"/>
  <c r="C209" i="13"/>
  <c r="A183" i="13"/>
  <c r="C151" i="13"/>
  <c r="C85" i="13"/>
  <c r="B78" i="13"/>
  <c r="B65" i="13"/>
  <c r="A213" i="13"/>
  <c r="B188" i="13"/>
  <c r="A78" i="13"/>
  <c r="M348" i="2"/>
  <c r="N348" i="2" s="1"/>
  <c r="M348" i="3"/>
  <c r="M503" i="5"/>
  <c r="M348" i="6"/>
  <c r="H15" i="11"/>
  <c r="H16" i="12"/>
  <c r="I499" i="3"/>
  <c r="M503" i="2"/>
  <c r="M348" i="5"/>
  <c r="E321" i="2"/>
  <c r="E761" i="2"/>
  <c r="E378" i="2"/>
  <c r="E348" i="8"/>
  <c r="E608" i="2"/>
  <c r="P10" i="11"/>
  <c r="V11" i="12"/>
  <c r="P9" i="11"/>
  <c r="V10" i="12"/>
  <c r="F499" i="8"/>
  <c r="F503" i="2"/>
  <c r="E16" i="11"/>
  <c r="E17" i="12"/>
  <c r="F344" i="8"/>
  <c r="F348" i="2"/>
  <c r="E308" i="2"/>
  <c r="E286" i="2"/>
  <c r="E40" i="2"/>
  <c r="E685" i="2"/>
  <c r="E686" i="2" s="1"/>
  <c r="E520" i="2"/>
  <c r="E521" i="2" s="1"/>
  <c r="E702" i="2"/>
  <c r="E473" i="2"/>
  <c r="E18" i="12" s="1"/>
  <c r="E164" i="2"/>
  <c r="E189" i="2" s="1"/>
  <c r="E820" i="2"/>
  <c r="E821" i="2" s="1"/>
  <c r="E432" i="2"/>
  <c r="E586" i="2"/>
  <c r="F15" i="11"/>
  <c r="F442" i="8"/>
  <c r="O848" i="9"/>
  <c r="M848" i="9"/>
  <c r="K848" i="9"/>
  <c r="J848" i="9"/>
  <c r="I848" i="9"/>
  <c r="H848" i="9"/>
  <c r="F848" i="9"/>
  <c r="E848" i="9"/>
  <c r="D848" i="9"/>
  <c r="C848" i="9"/>
  <c r="B848" i="9"/>
  <c r="A848" i="9"/>
  <c r="H847" i="9"/>
  <c r="O836" i="9"/>
  <c r="R836" i="9" s="1"/>
  <c r="M836" i="9"/>
  <c r="M836" i="13" s="1"/>
  <c r="I836" i="13"/>
  <c r="F836" i="9"/>
  <c r="F836" i="2" s="1"/>
  <c r="R835" i="9"/>
  <c r="Q835" i="9"/>
  <c r="P835" i="9"/>
  <c r="N835" i="9"/>
  <c r="L835" i="9"/>
  <c r="S835" i="9" s="1"/>
  <c r="R834" i="9"/>
  <c r="Q834" i="9"/>
  <c r="P834" i="9"/>
  <c r="N834" i="9"/>
  <c r="L834" i="9"/>
  <c r="O832" i="9"/>
  <c r="M832" i="9"/>
  <c r="K832" i="13"/>
  <c r="I832" i="13"/>
  <c r="F832" i="9"/>
  <c r="F832" i="2" s="1"/>
  <c r="R831" i="9"/>
  <c r="Q831" i="9"/>
  <c r="P831" i="9"/>
  <c r="N831" i="9"/>
  <c r="L831" i="9"/>
  <c r="S831" i="9" s="1"/>
  <c r="R830" i="9"/>
  <c r="Q830" i="9"/>
  <c r="P830" i="9"/>
  <c r="N830" i="9"/>
  <c r="L830" i="9"/>
  <c r="O828" i="9"/>
  <c r="M828" i="9"/>
  <c r="I828" i="13"/>
  <c r="F828" i="9"/>
  <c r="F828" i="2" s="1"/>
  <c r="R827" i="9"/>
  <c r="Q827" i="9"/>
  <c r="P827" i="9"/>
  <c r="N827" i="9"/>
  <c r="L827" i="9"/>
  <c r="S827" i="9" s="1"/>
  <c r="R826" i="9"/>
  <c r="Q826" i="9"/>
  <c r="P826" i="9"/>
  <c r="N826" i="9"/>
  <c r="L826" i="9"/>
  <c r="S826" i="9" s="1"/>
  <c r="R825" i="9"/>
  <c r="Q825" i="9"/>
  <c r="P825" i="9"/>
  <c r="N825" i="9"/>
  <c r="L825" i="9"/>
  <c r="S825" i="9" s="1"/>
  <c r="R824" i="9"/>
  <c r="Q824" i="9"/>
  <c r="P824" i="9"/>
  <c r="N824" i="9"/>
  <c r="L824" i="9"/>
  <c r="Q823" i="9"/>
  <c r="P823" i="9"/>
  <c r="R819" i="9"/>
  <c r="Q819" i="9"/>
  <c r="P819" i="9"/>
  <c r="N819" i="9"/>
  <c r="L819" i="9"/>
  <c r="S819" i="9" s="1"/>
  <c r="R818" i="9"/>
  <c r="Q818" i="9"/>
  <c r="P818" i="9"/>
  <c r="N818" i="9"/>
  <c r="L818" i="9"/>
  <c r="S818" i="9" s="1"/>
  <c r="R817" i="9"/>
  <c r="Q817" i="9"/>
  <c r="P817" i="9"/>
  <c r="N817" i="9"/>
  <c r="L817" i="9"/>
  <c r="S817" i="9" s="1"/>
  <c r="O816" i="9"/>
  <c r="M816" i="9"/>
  <c r="F816" i="9"/>
  <c r="R815" i="9"/>
  <c r="Q815" i="9"/>
  <c r="P815" i="9"/>
  <c r="N815" i="9"/>
  <c r="L815" i="9"/>
  <c r="S815" i="9" s="1"/>
  <c r="R814" i="9"/>
  <c r="Q814" i="9"/>
  <c r="P814" i="9"/>
  <c r="N814" i="9"/>
  <c r="L814" i="9"/>
  <c r="S814" i="9" s="1"/>
  <c r="R813" i="9"/>
  <c r="Q813" i="9"/>
  <c r="P813" i="9"/>
  <c r="N813" i="9"/>
  <c r="L813" i="9"/>
  <c r="S813" i="9" s="1"/>
  <c r="R812" i="9"/>
  <c r="Q812" i="9"/>
  <c r="P812" i="9"/>
  <c r="N812" i="9"/>
  <c r="L812" i="9"/>
  <c r="S812" i="9" s="1"/>
  <c r="R811" i="9"/>
  <c r="Q811" i="9"/>
  <c r="P811" i="9"/>
  <c r="N811" i="9"/>
  <c r="L811" i="9"/>
  <c r="Q810" i="9"/>
  <c r="P810" i="9"/>
  <c r="O809" i="9"/>
  <c r="M809" i="9"/>
  <c r="M809" i="13" s="1"/>
  <c r="I809" i="13"/>
  <c r="F809" i="9"/>
  <c r="F809" i="2" s="1"/>
  <c r="R808" i="9"/>
  <c r="Q808" i="9"/>
  <c r="P808" i="9"/>
  <c r="N808" i="9"/>
  <c r="L808" i="9"/>
  <c r="S808" i="9" s="1"/>
  <c r="R807" i="9"/>
  <c r="Q807" i="9"/>
  <c r="P807" i="9"/>
  <c r="N807" i="9"/>
  <c r="L807" i="9"/>
  <c r="S807" i="9" s="1"/>
  <c r="R806" i="9"/>
  <c r="Q806" i="9"/>
  <c r="P806" i="9"/>
  <c r="N806" i="9"/>
  <c r="L806" i="9"/>
  <c r="S806" i="9" s="1"/>
  <c r="R805" i="9"/>
  <c r="Q805" i="9"/>
  <c r="P805" i="9"/>
  <c r="N805" i="9"/>
  <c r="L805" i="9"/>
  <c r="S805" i="9" s="1"/>
  <c r="R804" i="9"/>
  <c r="Q804" i="9"/>
  <c r="P804" i="9"/>
  <c r="N804" i="9"/>
  <c r="L804" i="9"/>
  <c r="S804" i="9" s="1"/>
  <c r="R803" i="9"/>
  <c r="Q803" i="9"/>
  <c r="P803" i="9"/>
  <c r="N803" i="9"/>
  <c r="L803" i="9"/>
  <c r="S803" i="9" s="1"/>
  <c r="R802" i="9"/>
  <c r="Q802" i="9"/>
  <c r="P802" i="9"/>
  <c r="N802" i="9"/>
  <c r="L802" i="9"/>
  <c r="S802" i="9" s="1"/>
  <c r="Q801" i="9"/>
  <c r="P801" i="9"/>
  <c r="R800" i="9"/>
  <c r="Q800" i="9"/>
  <c r="P800" i="9"/>
  <c r="N800" i="9"/>
  <c r="L800" i="9"/>
  <c r="S800" i="9" s="1"/>
  <c r="R799" i="9"/>
  <c r="Q799" i="9"/>
  <c r="P799" i="9"/>
  <c r="N799" i="9"/>
  <c r="L799" i="9"/>
  <c r="S799" i="9" s="1"/>
  <c r="R798" i="9"/>
  <c r="Q798" i="9"/>
  <c r="P798" i="9"/>
  <c r="N798" i="9"/>
  <c r="L798" i="9"/>
  <c r="S798" i="9" s="1"/>
  <c r="O797" i="9"/>
  <c r="M797" i="9"/>
  <c r="I797" i="13"/>
  <c r="F797" i="9"/>
  <c r="F797" i="2" s="1"/>
  <c r="R796" i="9"/>
  <c r="Q796" i="9"/>
  <c r="P796" i="9"/>
  <c r="N796" i="9"/>
  <c r="L796" i="9"/>
  <c r="S796" i="9" s="1"/>
  <c r="R795" i="9"/>
  <c r="Q795" i="9"/>
  <c r="P795" i="9"/>
  <c r="N795" i="9"/>
  <c r="L795" i="9"/>
  <c r="Q794" i="9"/>
  <c r="P794" i="9"/>
  <c r="O793" i="9"/>
  <c r="M793" i="9"/>
  <c r="M793" i="13" s="1"/>
  <c r="F793" i="9"/>
  <c r="F793" i="2" s="1"/>
  <c r="R792" i="9"/>
  <c r="Q792" i="9"/>
  <c r="P792" i="9"/>
  <c r="N792" i="9"/>
  <c r="L792" i="9"/>
  <c r="S792" i="9" s="1"/>
  <c r="R791" i="9"/>
  <c r="Q791" i="9"/>
  <c r="P791" i="9"/>
  <c r="N791" i="9"/>
  <c r="L791" i="9"/>
  <c r="Q790" i="9"/>
  <c r="P790" i="9"/>
  <c r="R789" i="9"/>
  <c r="Q789" i="9"/>
  <c r="P789" i="9"/>
  <c r="N789" i="9"/>
  <c r="L789" i="9"/>
  <c r="S789" i="9" s="1"/>
  <c r="Q788" i="9"/>
  <c r="P788" i="9"/>
  <c r="R786" i="9"/>
  <c r="Q786" i="9"/>
  <c r="P786" i="9"/>
  <c r="N786" i="9"/>
  <c r="L786" i="9"/>
  <c r="S786" i="9" s="1"/>
  <c r="O785" i="9"/>
  <c r="M785" i="9"/>
  <c r="M785" i="13" s="1"/>
  <c r="L785" i="13"/>
  <c r="K785" i="13"/>
  <c r="I785" i="13"/>
  <c r="F785" i="9"/>
  <c r="F785" i="2" s="1"/>
  <c r="R784" i="9"/>
  <c r="Q784" i="9"/>
  <c r="P784" i="9"/>
  <c r="N784" i="9"/>
  <c r="L784" i="9"/>
  <c r="S784" i="9" s="1"/>
  <c r="R783" i="9"/>
  <c r="Q783" i="9"/>
  <c r="P783" i="9"/>
  <c r="N783" i="9"/>
  <c r="L783" i="9"/>
  <c r="Q782" i="9"/>
  <c r="P782" i="9"/>
  <c r="L782" i="9"/>
  <c r="R781" i="9"/>
  <c r="Q781" i="9"/>
  <c r="P781" i="9"/>
  <c r="N781" i="9"/>
  <c r="L781" i="9"/>
  <c r="S781" i="9" s="1"/>
  <c r="R780" i="9"/>
  <c r="Q780" i="9"/>
  <c r="P780" i="9"/>
  <c r="N780" i="9"/>
  <c r="L780" i="9"/>
  <c r="S780" i="9" s="1"/>
  <c r="R779" i="9"/>
  <c r="Q779" i="9"/>
  <c r="P779" i="9"/>
  <c r="N779" i="9"/>
  <c r="S779" i="9"/>
  <c r="R778" i="9"/>
  <c r="Q778" i="9"/>
  <c r="P778" i="9"/>
  <c r="N778" i="9"/>
  <c r="L778" i="9"/>
  <c r="S778" i="9" s="1"/>
  <c r="R777" i="9"/>
  <c r="Q777" i="9"/>
  <c r="P777" i="9"/>
  <c r="N777" i="9"/>
  <c r="L777" i="9"/>
  <c r="S777" i="9" s="1"/>
  <c r="R776" i="9"/>
  <c r="Q776" i="9"/>
  <c r="P776" i="9"/>
  <c r="N776" i="9"/>
  <c r="L776" i="9"/>
  <c r="S776" i="9" s="1"/>
  <c r="R775" i="9"/>
  <c r="Q775" i="9"/>
  <c r="P775" i="9"/>
  <c r="N775" i="9"/>
  <c r="L775" i="9"/>
  <c r="S775" i="9" s="1"/>
  <c r="R774" i="9"/>
  <c r="Q774" i="9"/>
  <c r="P774" i="9"/>
  <c r="N774" i="9"/>
  <c r="L774" i="9"/>
  <c r="S774" i="9" s="1"/>
  <c r="R773" i="9"/>
  <c r="Q773" i="9"/>
  <c r="P773" i="9"/>
  <c r="N773" i="9"/>
  <c r="L773" i="9"/>
  <c r="S773" i="9" s="1"/>
  <c r="R772" i="9"/>
  <c r="Q772" i="9"/>
  <c r="P772" i="9"/>
  <c r="N772" i="9"/>
  <c r="L772" i="9"/>
  <c r="S772" i="9" s="1"/>
  <c r="R771" i="9"/>
  <c r="Q771" i="9"/>
  <c r="P771" i="9"/>
  <c r="N771" i="9"/>
  <c r="L771" i="9"/>
  <c r="S771" i="9" s="1"/>
  <c r="S770" i="9"/>
  <c r="Q770" i="9"/>
  <c r="P770" i="9"/>
  <c r="R767" i="9"/>
  <c r="Q767" i="9"/>
  <c r="P767" i="9"/>
  <c r="N767" i="9"/>
  <c r="L767" i="9"/>
  <c r="O766" i="9"/>
  <c r="R766" i="9" s="1"/>
  <c r="M766" i="9"/>
  <c r="M766" i="13" s="1"/>
  <c r="I766" i="13"/>
  <c r="F766" i="9"/>
  <c r="F766" i="2" s="1"/>
  <c r="R765" i="9"/>
  <c r="Q765" i="9"/>
  <c r="P765" i="9"/>
  <c r="N765" i="9"/>
  <c r="L765" i="9"/>
  <c r="S765" i="9" s="1"/>
  <c r="R764" i="9"/>
  <c r="Q764" i="9"/>
  <c r="P764" i="9"/>
  <c r="N764" i="9"/>
  <c r="L764" i="9"/>
  <c r="S764" i="9" s="1"/>
  <c r="R763" i="9"/>
  <c r="Q763" i="9"/>
  <c r="P763" i="9"/>
  <c r="N763" i="9"/>
  <c r="L763" i="9"/>
  <c r="Q762" i="9"/>
  <c r="P762" i="9"/>
  <c r="O760" i="9"/>
  <c r="R760" i="9" s="1"/>
  <c r="M760" i="9"/>
  <c r="M760" i="13" s="1"/>
  <c r="L760" i="13"/>
  <c r="K760" i="13"/>
  <c r="F760" i="9"/>
  <c r="R759" i="9"/>
  <c r="Q759" i="9"/>
  <c r="P759" i="9"/>
  <c r="N759" i="9"/>
  <c r="L759" i="9"/>
  <c r="S759" i="9" s="1"/>
  <c r="R758" i="9"/>
  <c r="Q758" i="9"/>
  <c r="P758" i="9"/>
  <c r="N758" i="9"/>
  <c r="L758" i="9"/>
  <c r="S758" i="9" s="1"/>
  <c r="R757" i="9"/>
  <c r="Q757" i="9"/>
  <c r="P757" i="9"/>
  <c r="N757" i="9"/>
  <c r="L757" i="9"/>
  <c r="S757" i="9" s="1"/>
  <c r="R756" i="9"/>
  <c r="Q756" i="9"/>
  <c r="P756" i="9"/>
  <c r="N756" i="9"/>
  <c r="L756" i="9"/>
  <c r="S756" i="9" s="1"/>
  <c r="R755" i="9"/>
  <c r="Q755" i="9"/>
  <c r="P755" i="9"/>
  <c r="N755" i="9"/>
  <c r="L755" i="9"/>
  <c r="Q754" i="9"/>
  <c r="P754" i="9"/>
  <c r="O753" i="9"/>
  <c r="M753" i="9"/>
  <c r="I753" i="13"/>
  <c r="F753" i="9"/>
  <c r="F753" i="2" s="1"/>
  <c r="R752" i="9"/>
  <c r="Q752" i="9"/>
  <c r="P752" i="9"/>
  <c r="N752" i="9"/>
  <c r="L752" i="9"/>
  <c r="S752" i="9" s="1"/>
  <c r="R751" i="9"/>
  <c r="Q751" i="9"/>
  <c r="P751" i="9"/>
  <c r="N751" i="9"/>
  <c r="L751" i="9"/>
  <c r="S751" i="9" s="1"/>
  <c r="R750" i="9"/>
  <c r="Q750" i="9"/>
  <c r="P750" i="9"/>
  <c r="N750" i="9"/>
  <c r="L750" i="9"/>
  <c r="S750" i="9" s="1"/>
  <c r="R749" i="9"/>
  <c r="Q749" i="9"/>
  <c r="P749" i="9"/>
  <c r="N749" i="9"/>
  <c r="L749" i="9"/>
  <c r="S749" i="9" s="1"/>
  <c r="R748" i="9"/>
  <c r="Q748" i="9"/>
  <c r="P748" i="9"/>
  <c r="N748" i="9"/>
  <c r="L748" i="9"/>
  <c r="S748" i="9" s="1"/>
  <c r="R747" i="9"/>
  <c r="Q747" i="9"/>
  <c r="P747" i="9"/>
  <c r="N747" i="9"/>
  <c r="L747" i="9"/>
  <c r="S747" i="9" s="1"/>
  <c r="Q746" i="9"/>
  <c r="P746" i="9"/>
  <c r="R745" i="9"/>
  <c r="Q745" i="9"/>
  <c r="P745" i="9"/>
  <c r="N745" i="9"/>
  <c r="L745" i="9"/>
  <c r="S745" i="9" s="1"/>
  <c r="Q744" i="9"/>
  <c r="P744" i="9"/>
  <c r="R742" i="9"/>
  <c r="Q742" i="9"/>
  <c r="P742" i="9"/>
  <c r="N742" i="9"/>
  <c r="L742" i="9"/>
  <c r="S742" i="9" s="1"/>
  <c r="R741" i="9"/>
  <c r="Q741" i="9"/>
  <c r="P741" i="9"/>
  <c r="N741" i="9"/>
  <c r="L741" i="9"/>
  <c r="S741" i="9" s="1"/>
  <c r="O740" i="9"/>
  <c r="R740" i="9" s="1"/>
  <c r="M740" i="9"/>
  <c r="L740" i="13"/>
  <c r="I740" i="13"/>
  <c r="F740" i="9"/>
  <c r="F740" i="2" s="1"/>
  <c r="R739" i="9"/>
  <c r="Q739" i="9"/>
  <c r="P739" i="9"/>
  <c r="N739" i="9"/>
  <c r="L739" i="9"/>
  <c r="S739" i="9" s="1"/>
  <c r="R738" i="9"/>
  <c r="Q738" i="9"/>
  <c r="P738" i="9"/>
  <c r="N738" i="9"/>
  <c r="L738" i="9"/>
  <c r="S738" i="9" s="1"/>
  <c r="R737" i="9"/>
  <c r="Q737" i="9"/>
  <c r="P737" i="9"/>
  <c r="N737" i="9"/>
  <c r="L737" i="9"/>
  <c r="Q736" i="9"/>
  <c r="P736" i="9"/>
  <c r="R735" i="9"/>
  <c r="Q735" i="9"/>
  <c r="P735" i="9"/>
  <c r="N735" i="9"/>
  <c r="L735" i="9"/>
  <c r="S735" i="9" s="1"/>
  <c r="R734" i="9"/>
  <c r="Q734" i="9"/>
  <c r="P734" i="9"/>
  <c r="N734" i="9"/>
  <c r="L734" i="9"/>
  <c r="S734" i="9" s="1"/>
  <c r="R733" i="9"/>
  <c r="Q733" i="9"/>
  <c r="P733" i="9"/>
  <c r="N733" i="9"/>
  <c r="L733" i="9"/>
  <c r="S733" i="9" s="1"/>
  <c r="O732" i="9"/>
  <c r="R732" i="9" s="1"/>
  <c r="M732" i="9"/>
  <c r="M732" i="13" s="1"/>
  <c r="F732" i="9"/>
  <c r="F732" i="2" s="1"/>
  <c r="R731" i="9"/>
  <c r="Q731" i="9"/>
  <c r="P731" i="9"/>
  <c r="N731" i="9"/>
  <c r="L731" i="9"/>
  <c r="S731" i="9" s="1"/>
  <c r="R730" i="9"/>
  <c r="Q730" i="9"/>
  <c r="P730" i="9"/>
  <c r="N730" i="9"/>
  <c r="L730" i="9"/>
  <c r="S730" i="9" s="1"/>
  <c r="R729" i="9"/>
  <c r="Q729" i="9"/>
  <c r="P729" i="9"/>
  <c r="N729" i="9"/>
  <c r="L729" i="9"/>
  <c r="Q728" i="9"/>
  <c r="P728" i="9"/>
  <c r="Q727" i="9"/>
  <c r="P727" i="9"/>
  <c r="O724" i="9"/>
  <c r="O725" i="9" s="1"/>
  <c r="M724" i="9"/>
  <c r="M724" i="13" s="1"/>
  <c r="K724" i="13"/>
  <c r="I724" i="13"/>
  <c r="F724" i="9"/>
  <c r="R723" i="9"/>
  <c r="Q723" i="9"/>
  <c r="P723" i="9"/>
  <c r="N723" i="9"/>
  <c r="L723" i="9"/>
  <c r="S723" i="9" s="1"/>
  <c r="R722" i="9"/>
  <c r="Q722" i="9"/>
  <c r="P722" i="9"/>
  <c r="N722" i="9"/>
  <c r="L722" i="9"/>
  <c r="S722" i="9" s="1"/>
  <c r="Q721" i="9"/>
  <c r="P721" i="9"/>
  <c r="R720" i="9"/>
  <c r="Q720" i="9"/>
  <c r="P720" i="9"/>
  <c r="N720" i="9"/>
  <c r="L720" i="9"/>
  <c r="S720" i="9" s="1"/>
  <c r="Q719" i="9"/>
  <c r="P719" i="9"/>
  <c r="O718" i="9"/>
  <c r="R718" i="9" s="1"/>
  <c r="M718" i="9"/>
  <c r="M718" i="13" s="1"/>
  <c r="F718" i="9"/>
  <c r="F718" i="2" s="1"/>
  <c r="R717" i="9"/>
  <c r="Q717" i="9"/>
  <c r="P717" i="9"/>
  <c r="N717" i="9"/>
  <c r="L717" i="9"/>
  <c r="S717" i="9" s="1"/>
  <c r="R716" i="9"/>
  <c r="Q716" i="9"/>
  <c r="P716" i="9"/>
  <c r="N716" i="9"/>
  <c r="L716" i="9"/>
  <c r="S716" i="9" s="1"/>
  <c r="R715" i="9"/>
  <c r="Q715" i="9"/>
  <c r="P715" i="9"/>
  <c r="N715" i="9"/>
  <c r="L715" i="9"/>
  <c r="S715" i="9" s="1"/>
  <c r="R714" i="9"/>
  <c r="Q714" i="9"/>
  <c r="P714" i="9"/>
  <c r="N714" i="9"/>
  <c r="L714" i="9"/>
  <c r="Q713" i="9"/>
  <c r="P713" i="9"/>
  <c r="Q712" i="9"/>
  <c r="P712" i="9"/>
  <c r="R710" i="9"/>
  <c r="Q710" i="9"/>
  <c r="P710" i="9"/>
  <c r="N710" i="9"/>
  <c r="L710" i="9"/>
  <c r="S710" i="9" s="1"/>
  <c r="O709" i="9"/>
  <c r="M709" i="9"/>
  <c r="M709" i="13" s="1"/>
  <c r="L709" i="13"/>
  <c r="I709" i="13"/>
  <c r="F709" i="9"/>
  <c r="F709" i="2" s="1"/>
  <c r="R708" i="9"/>
  <c r="Q708" i="9"/>
  <c r="P708" i="9"/>
  <c r="N708" i="9"/>
  <c r="L708" i="9"/>
  <c r="S708" i="9" s="1"/>
  <c r="R707" i="9"/>
  <c r="Q707" i="9"/>
  <c r="P707" i="9"/>
  <c r="N707" i="9"/>
  <c r="L707" i="9"/>
  <c r="Q706" i="9"/>
  <c r="P706" i="9"/>
  <c r="Q705" i="9"/>
  <c r="P705" i="9"/>
  <c r="O701" i="9"/>
  <c r="M701" i="9"/>
  <c r="I701" i="13"/>
  <c r="F701" i="9"/>
  <c r="F701" i="2" s="1"/>
  <c r="R700" i="9"/>
  <c r="Q700" i="9"/>
  <c r="P700" i="9"/>
  <c r="N700" i="9"/>
  <c r="L700" i="9"/>
  <c r="S700" i="9" s="1"/>
  <c r="R699" i="9"/>
  <c r="Q699" i="9"/>
  <c r="P699" i="9"/>
  <c r="N699" i="9"/>
  <c r="L699" i="9"/>
  <c r="Q698" i="9"/>
  <c r="P698" i="9"/>
  <c r="O697" i="9"/>
  <c r="M697" i="9"/>
  <c r="F697" i="9"/>
  <c r="F697" i="2" s="1"/>
  <c r="R696" i="9"/>
  <c r="Q696" i="9"/>
  <c r="P696" i="9"/>
  <c r="N696" i="9"/>
  <c r="L696" i="9"/>
  <c r="S696" i="9" s="1"/>
  <c r="R695" i="9"/>
  <c r="Q695" i="9"/>
  <c r="P695" i="9"/>
  <c r="N695" i="9"/>
  <c r="L695" i="9"/>
  <c r="Q694" i="9"/>
  <c r="P694" i="9"/>
  <c r="O693" i="9"/>
  <c r="M693" i="9"/>
  <c r="F693" i="9"/>
  <c r="F693" i="2" s="1"/>
  <c r="R692" i="9"/>
  <c r="Q692" i="9"/>
  <c r="P692" i="9"/>
  <c r="N692" i="9"/>
  <c r="L692" i="9"/>
  <c r="S692" i="9" s="1"/>
  <c r="R691" i="9"/>
  <c r="Q691" i="9"/>
  <c r="P691" i="9"/>
  <c r="N691" i="9"/>
  <c r="L691" i="9"/>
  <c r="S691" i="9" s="1"/>
  <c r="R690" i="9"/>
  <c r="Q690" i="9"/>
  <c r="P690" i="9"/>
  <c r="N690" i="9"/>
  <c r="L690" i="9"/>
  <c r="S690" i="9" s="1"/>
  <c r="R689" i="9"/>
  <c r="Q689" i="9"/>
  <c r="P689" i="9"/>
  <c r="N689" i="9"/>
  <c r="L689" i="9"/>
  <c r="S688" i="9"/>
  <c r="S687" i="9" s="1"/>
  <c r="Q688" i="9"/>
  <c r="P688" i="9"/>
  <c r="R684" i="9"/>
  <c r="Q684" i="9"/>
  <c r="P684" i="9"/>
  <c r="N684" i="9"/>
  <c r="L684" i="9"/>
  <c r="S684" i="9" s="1"/>
  <c r="R683" i="9"/>
  <c r="Q683" i="9"/>
  <c r="P683" i="9"/>
  <c r="N683" i="9"/>
  <c r="L683" i="9"/>
  <c r="S683" i="9" s="1"/>
  <c r="R682" i="9"/>
  <c r="Q682" i="9"/>
  <c r="P682" i="9"/>
  <c r="N682" i="9"/>
  <c r="L682" i="9"/>
  <c r="S682" i="9" s="1"/>
  <c r="O681" i="9"/>
  <c r="R681" i="9" s="1"/>
  <c r="M681" i="9"/>
  <c r="M681" i="13" s="1"/>
  <c r="I681" i="13"/>
  <c r="F681" i="9"/>
  <c r="F681" i="2" s="1"/>
  <c r="R680" i="9"/>
  <c r="Q680" i="9"/>
  <c r="P680" i="9"/>
  <c r="N680" i="9"/>
  <c r="L680" i="9"/>
  <c r="S680" i="9" s="1"/>
  <c r="R679" i="9"/>
  <c r="Q679" i="9"/>
  <c r="P679" i="9"/>
  <c r="N679" i="9"/>
  <c r="L679" i="9"/>
  <c r="S679" i="9" s="1"/>
  <c r="R678" i="9"/>
  <c r="Q678" i="9"/>
  <c r="P678" i="9"/>
  <c r="N678" i="9"/>
  <c r="L678" i="9"/>
  <c r="S678" i="9" s="1"/>
  <c r="R677" i="9"/>
  <c r="Q677" i="9"/>
  <c r="P677" i="9"/>
  <c r="N677" i="9"/>
  <c r="L677" i="9"/>
  <c r="S677" i="9" s="1"/>
  <c r="R676" i="9"/>
  <c r="Q676" i="9"/>
  <c r="P676" i="9"/>
  <c r="N676" i="9"/>
  <c r="L676" i="9"/>
  <c r="S676" i="9" s="1"/>
  <c r="Q675" i="9"/>
  <c r="P675" i="9"/>
  <c r="O674" i="9"/>
  <c r="R674" i="9" s="1"/>
  <c r="M674" i="9"/>
  <c r="M674" i="13" s="1"/>
  <c r="I674" i="13"/>
  <c r="F674" i="9"/>
  <c r="F674" i="2" s="1"/>
  <c r="R673" i="9"/>
  <c r="Q673" i="9"/>
  <c r="P673" i="9"/>
  <c r="N673" i="9"/>
  <c r="L673" i="9"/>
  <c r="S673" i="9" s="1"/>
  <c r="R672" i="9"/>
  <c r="Q672" i="9"/>
  <c r="P672" i="9"/>
  <c r="N672" i="9"/>
  <c r="L672" i="9"/>
  <c r="S672" i="9" s="1"/>
  <c r="R671" i="9"/>
  <c r="Q671" i="9"/>
  <c r="P671" i="9"/>
  <c r="N671" i="9"/>
  <c r="L671" i="9"/>
  <c r="S671" i="9" s="1"/>
  <c r="R670" i="9"/>
  <c r="Q670" i="9"/>
  <c r="P670" i="9"/>
  <c r="N670" i="9"/>
  <c r="L670" i="9"/>
  <c r="S670" i="9" s="1"/>
  <c r="R669" i="9"/>
  <c r="Q669" i="9"/>
  <c r="P669" i="9"/>
  <c r="N669" i="9"/>
  <c r="L669" i="9"/>
  <c r="S669" i="9" s="1"/>
  <c r="R668" i="9"/>
  <c r="Q668" i="9"/>
  <c r="P668" i="9"/>
  <c r="N668" i="9"/>
  <c r="L668" i="9"/>
  <c r="S668" i="9" s="1"/>
  <c r="R667" i="9"/>
  <c r="Q667" i="9"/>
  <c r="P667" i="9"/>
  <c r="N667" i="9"/>
  <c r="L667" i="9"/>
  <c r="Q666" i="9"/>
  <c r="P666" i="9"/>
  <c r="R665" i="9"/>
  <c r="Q665" i="9"/>
  <c r="P665" i="9"/>
  <c r="N665" i="9"/>
  <c r="L665" i="9"/>
  <c r="S665" i="9" s="1"/>
  <c r="R664" i="9"/>
  <c r="Q664" i="9"/>
  <c r="P664" i="9"/>
  <c r="N664" i="9"/>
  <c r="L664" i="9"/>
  <c r="S664" i="9" s="1"/>
  <c r="R663" i="9"/>
  <c r="Q663" i="9"/>
  <c r="P663" i="9"/>
  <c r="N663" i="9"/>
  <c r="L663" i="9"/>
  <c r="S663" i="9" s="1"/>
  <c r="O662" i="9"/>
  <c r="R662" i="9" s="1"/>
  <c r="M662" i="9"/>
  <c r="M662" i="13" s="1"/>
  <c r="L662" i="13"/>
  <c r="I662" i="13"/>
  <c r="F662" i="9"/>
  <c r="F662" i="2" s="1"/>
  <c r="R661" i="9"/>
  <c r="Q661" i="9"/>
  <c r="P661" i="9"/>
  <c r="N661" i="9"/>
  <c r="L661" i="9"/>
  <c r="S661" i="9" s="1"/>
  <c r="R660" i="9"/>
  <c r="Q660" i="9"/>
  <c r="P660" i="9"/>
  <c r="N660" i="9"/>
  <c r="L660" i="9"/>
  <c r="S660" i="9" s="1"/>
  <c r="Q659" i="9"/>
  <c r="P659" i="9"/>
  <c r="O658" i="9"/>
  <c r="R658" i="9" s="1"/>
  <c r="M658" i="9"/>
  <c r="M658" i="13" s="1"/>
  <c r="I658" i="13"/>
  <c r="F658" i="9"/>
  <c r="F658" i="2" s="1"/>
  <c r="R657" i="9"/>
  <c r="Q657" i="9"/>
  <c r="P657" i="9"/>
  <c r="N657" i="9"/>
  <c r="L657" i="9"/>
  <c r="S657" i="9" s="1"/>
  <c r="R656" i="9"/>
  <c r="Q656" i="9"/>
  <c r="P656" i="9"/>
  <c r="N656" i="9"/>
  <c r="L656" i="9"/>
  <c r="S656" i="9" s="1"/>
  <c r="Q655" i="9"/>
  <c r="P655" i="9"/>
  <c r="R654" i="9"/>
  <c r="Q654" i="9"/>
  <c r="P654" i="9"/>
  <c r="N654" i="9"/>
  <c r="L654" i="9"/>
  <c r="S654" i="9" s="1"/>
  <c r="Q653" i="9"/>
  <c r="P653" i="9"/>
  <c r="R651" i="9"/>
  <c r="Q651" i="9"/>
  <c r="P651" i="9"/>
  <c r="N651" i="9"/>
  <c r="L651" i="9"/>
  <c r="S651" i="9" s="1"/>
  <c r="O650" i="9"/>
  <c r="O652" i="9" s="1"/>
  <c r="M650" i="9"/>
  <c r="M650" i="13" s="1"/>
  <c r="L650" i="13"/>
  <c r="I650" i="13"/>
  <c r="F650" i="9"/>
  <c r="R649" i="9"/>
  <c r="Q649" i="9"/>
  <c r="P649" i="9"/>
  <c r="N649" i="9"/>
  <c r="L649" i="9"/>
  <c r="S649" i="9" s="1"/>
  <c r="R648" i="9"/>
  <c r="Q648" i="9"/>
  <c r="P648" i="9"/>
  <c r="N648" i="9"/>
  <c r="L648" i="9"/>
  <c r="S648" i="9" s="1"/>
  <c r="Q647" i="9"/>
  <c r="P647" i="9"/>
  <c r="L647" i="9"/>
  <c r="R646" i="9"/>
  <c r="Q646" i="9"/>
  <c r="P646" i="9"/>
  <c r="N646" i="9"/>
  <c r="L646" i="9"/>
  <c r="S646" i="9" s="1"/>
  <c r="R645" i="9"/>
  <c r="Q645" i="9"/>
  <c r="P645" i="9"/>
  <c r="N645" i="9"/>
  <c r="L645" i="9"/>
  <c r="S645" i="9" s="1"/>
  <c r="R644" i="9"/>
  <c r="Q644" i="9"/>
  <c r="P644" i="9"/>
  <c r="N644" i="9"/>
  <c r="L644" i="9"/>
  <c r="S644" i="9" s="1"/>
  <c r="R643" i="9"/>
  <c r="Q643" i="9"/>
  <c r="P643" i="9"/>
  <c r="N643" i="9"/>
  <c r="L643" i="9"/>
  <c r="S643" i="9" s="1"/>
  <c r="R642" i="9"/>
  <c r="Q642" i="9"/>
  <c r="P642" i="9"/>
  <c r="N642" i="9"/>
  <c r="L642" i="9"/>
  <c r="S642" i="9" s="1"/>
  <c r="R641" i="9"/>
  <c r="Q641" i="9"/>
  <c r="P641" i="9"/>
  <c r="N641" i="9"/>
  <c r="L641" i="9"/>
  <c r="S641" i="9" s="1"/>
  <c r="R640" i="9"/>
  <c r="Q640" i="9"/>
  <c r="P640" i="9"/>
  <c r="N640" i="9"/>
  <c r="L640" i="9"/>
  <c r="S640" i="9" s="1"/>
  <c r="R639" i="9"/>
  <c r="Q639" i="9"/>
  <c r="P639" i="9"/>
  <c r="N639" i="9"/>
  <c r="L639" i="9"/>
  <c r="S639" i="9" s="1"/>
  <c r="R638" i="9"/>
  <c r="Q638" i="9"/>
  <c r="P638" i="9"/>
  <c r="N638" i="9"/>
  <c r="L638" i="9"/>
  <c r="S638" i="9" s="1"/>
  <c r="R637" i="9"/>
  <c r="Q637" i="9"/>
  <c r="P637" i="9"/>
  <c r="N637" i="9"/>
  <c r="L637" i="9"/>
  <c r="S637" i="9" s="1"/>
  <c r="R636" i="9"/>
  <c r="Q636" i="9"/>
  <c r="P636" i="9"/>
  <c r="N636" i="9"/>
  <c r="L636" i="9"/>
  <c r="S636" i="9" s="1"/>
  <c r="Q635" i="9"/>
  <c r="P635" i="9"/>
  <c r="Q634" i="9"/>
  <c r="P634" i="9"/>
  <c r="R631" i="9"/>
  <c r="Q631" i="9"/>
  <c r="P631" i="9"/>
  <c r="N631" i="9"/>
  <c r="L631" i="9"/>
  <c r="S631" i="9" s="1"/>
  <c r="R630" i="9"/>
  <c r="Q630" i="9"/>
  <c r="P630" i="9"/>
  <c r="N630" i="9"/>
  <c r="L630" i="9"/>
  <c r="S630" i="9" s="1"/>
  <c r="R629" i="9"/>
  <c r="Q629" i="9"/>
  <c r="P629" i="9"/>
  <c r="N629" i="9"/>
  <c r="L629" i="9"/>
  <c r="S629" i="9" s="1"/>
  <c r="R628" i="9"/>
  <c r="Q628" i="9"/>
  <c r="P628" i="9"/>
  <c r="N628" i="9"/>
  <c r="L628" i="9"/>
  <c r="S628" i="9" s="1"/>
  <c r="R627" i="9"/>
  <c r="Q627" i="9"/>
  <c r="P627" i="9"/>
  <c r="N627" i="9"/>
  <c r="L627" i="9"/>
  <c r="S627" i="9" s="1"/>
  <c r="O626" i="9"/>
  <c r="M626" i="9"/>
  <c r="M626" i="13" s="1"/>
  <c r="L626" i="13"/>
  <c r="K626" i="13"/>
  <c r="I626" i="13"/>
  <c r="F626" i="9"/>
  <c r="F626" i="2" s="1"/>
  <c r="R625" i="9"/>
  <c r="Q625" i="9"/>
  <c r="P625" i="9"/>
  <c r="N625" i="9"/>
  <c r="L625" i="9"/>
  <c r="S625" i="9" s="1"/>
  <c r="R624" i="9"/>
  <c r="Q624" i="9"/>
  <c r="P624" i="9"/>
  <c r="N624" i="9"/>
  <c r="L624" i="9"/>
  <c r="Q623" i="9"/>
  <c r="P623" i="9"/>
  <c r="R622" i="9"/>
  <c r="Q622" i="9"/>
  <c r="P622" i="9"/>
  <c r="N622" i="9"/>
  <c r="L622" i="9"/>
  <c r="S622" i="9" s="1"/>
  <c r="Q621" i="9"/>
  <c r="P621" i="9"/>
  <c r="O620" i="9"/>
  <c r="R620" i="9" s="1"/>
  <c r="M620" i="9"/>
  <c r="M620" i="13" s="1"/>
  <c r="I620" i="13"/>
  <c r="F620" i="9"/>
  <c r="F620" i="2" s="1"/>
  <c r="R619" i="9"/>
  <c r="Q619" i="9"/>
  <c r="P619" i="9"/>
  <c r="N619" i="9"/>
  <c r="L619" i="9"/>
  <c r="S619" i="9" s="1"/>
  <c r="R618" i="9"/>
  <c r="Q618" i="9"/>
  <c r="P618" i="9"/>
  <c r="N618" i="9"/>
  <c r="L618" i="9"/>
  <c r="S618" i="9" s="1"/>
  <c r="R617" i="9"/>
  <c r="Q617" i="9"/>
  <c r="P617" i="9"/>
  <c r="N617" i="9"/>
  <c r="L617" i="9"/>
  <c r="Q616" i="9"/>
  <c r="P616" i="9"/>
  <c r="O613" i="9"/>
  <c r="R613" i="9" s="1"/>
  <c r="M613" i="9"/>
  <c r="M613" i="13" s="1"/>
  <c r="F613" i="9"/>
  <c r="R612" i="9"/>
  <c r="Q612" i="9"/>
  <c r="P612" i="9"/>
  <c r="N612" i="9"/>
  <c r="L612" i="9"/>
  <c r="S612" i="9" s="1"/>
  <c r="R611" i="9"/>
  <c r="Q611" i="9"/>
  <c r="P611" i="9"/>
  <c r="N611" i="9"/>
  <c r="L611" i="9"/>
  <c r="Q610" i="9"/>
  <c r="P610" i="9"/>
  <c r="S609" i="9"/>
  <c r="Q609" i="9"/>
  <c r="P609" i="9"/>
  <c r="O607" i="9"/>
  <c r="M607" i="9"/>
  <c r="K607" i="13"/>
  <c r="I607" i="13"/>
  <c r="F607" i="9"/>
  <c r="F607" i="2" s="1"/>
  <c r="R606" i="9"/>
  <c r="Q606" i="9"/>
  <c r="P606" i="9"/>
  <c r="N606" i="9"/>
  <c r="L606" i="9"/>
  <c r="S606" i="9" s="1"/>
  <c r="R605" i="9"/>
  <c r="Q605" i="9"/>
  <c r="P605" i="9"/>
  <c r="N605" i="9"/>
  <c r="Q604" i="9"/>
  <c r="P604" i="9"/>
  <c r="O603" i="9"/>
  <c r="R603" i="9" s="1"/>
  <c r="M603" i="9"/>
  <c r="I603" i="13"/>
  <c r="F603" i="9"/>
  <c r="F603" i="2" s="1"/>
  <c r="R602" i="9"/>
  <c r="Q602" i="9"/>
  <c r="P602" i="9"/>
  <c r="N602" i="9"/>
  <c r="L602" i="9"/>
  <c r="S602" i="9" s="1"/>
  <c r="R601" i="9"/>
  <c r="Q601" i="9"/>
  <c r="P601" i="9"/>
  <c r="N601" i="9"/>
  <c r="L601" i="9"/>
  <c r="S601" i="9" s="1"/>
  <c r="Q600" i="9"/>
  <c r="P600" i="9"/>
  <c r="O599" i="9"/>
  <c r="R599" i="9" s="1"/>
  <c r="M599" i="9"/>
  <c r="M599" i="13" s="1"/>
  <c r="L599" i="13"/>
  <c r="I599" i="13"/>
  <c r="F599" i="9"/>
  <c r="F599" i="2" s="1"/>
  <c r="R598" i="9"/>
  <c r="Q598" i="9"/>
  <c r="P598" i="9"/>
  <c r="N598" i="9"/>
  <c r="L598" i="9"/>
  <c r="S598" i="9" s="1"/>
  <c r="R597" i="9"/>
  <c r="Q597" i="9"/>
  <c r="P597" i="9"/>
  <c r="N597" i="9"/>
  <c r="L597" i="9"/>
  <c r="Q596" i="9"/>
  <c r="P596" i="9"/>
  <c r="O595" i="9"/>
  <c r="M595" i="9"/>
  <c r="F595" i="9"/>
  <c r="F595" i="2" s="1"/>
  <c r="R594" i="9"/>
  <c r="Q594" i="9"/>
  <c r="P594" i="9"/>
  <c r="N594" i="9"/>
  <c r="L594" i="9"/>
  <c r="S594" i="9" s="1"/>
  <c r="R593" i="9"/>
  <c r="Q593" i="9"/>
  <c r="P593" i="9"/>
  <c r="N593" i="9"/>
  <c r="L593" i="9"/>
  <c r="Q592" i="9"/>
  <c r="P592" i="9"/>
  <c r="O591" i="9"/>
  <c r="R591" i="9" s="1"/>
  <c r="M591" i="9"/>
  <c r="F591" i="9"/>
  <c r="F591" i="2" s="1"/>
  <c r="R590" i="9"/>
  <c r="Q590" i="9"/>
  <c r="P590" i="9"/>
  <c r="N590" i="9"/>
  <c r="L590" i="9"/>
  <c r="S590" i="9" s="1"/>
  <c r="R589" i="9"/>
  <c r="Q589" i="9"/>
  <c r="P589" i="9"/>
  <c r="N589" i="9"/>
  <c r="L589" i="9"/>
  <c r="Q588" i="9"/>
  <c r="P588" i="9"/>
  <c r="Q587" i="9"/>
  <c r="P587" i="9"/>
  <c r="O585" i="9"/>
  <c r="R585" i="9" s="1"/>
  <c r="M585" i="9"/>
  <c r="L585" i="13"/>
  <c r="F585" i="9"/>
  <c r="F585" i="2" s="1"/>
  <c r="R584" i="9"/>
  <c r="Q584" i="9"/>
  <c r="P584" i="9"/>
  <c r="N584" i="9"/>
  <c r="L584" i="9"/>
  <c r="S584" i="9" s="1"/>
  <c r="R583" i="9"/>
  <c r="Q583" i="9"/>
  <c r="P583" i="9"/>
  <c r="N583" i="9"/>
  <c r="L583" i="9"/>
  <c r="Q582" i="9"/>
  <c r="P582" i="9"/>
  <c r="O581" i="9"/>
  <c r="R581" i="9" s="1"/>
  <c r="M581" i="9"/>
  <c r="M581" i="13" s="1"/>
  <c r="I581" i="13"/>
  <c r="F581" i="9"/>
  <c r="F581" i="2" s="1"/>
  <c r="R580" i="9"/>
  <c r="Q580" i="9"/>
  <c r="P580" i="9"/>
  <c r="N580" i="9"/>
  <c r="L580" i="9"/>
  <c r="S580" i="9" s="1"/>
  <c r="R579" i="9"/>
  <c r="Q579" i="9"/>
  <c r="P579" i="9"/>
  <c r="N579" i="9"/>
  <c r="L579" i="9"/>
  <c r="Q578" i="9"/>
  <c r="P578" i="9"/>
  <c r="O577" i="9"/>
  <c r="R577" i="9" s="1"/>
  <c r="M577" i="9"/>
  <c r="I577" i="13"/>
  <c r="F577" i="9"/>
  <c r="F577" i="2" s="1"/>
  <c r="R576" i="9"/>
  <c r="Q576" i="9"/>
  <c r="P576" i="9"/>
  <c r="N576" i="9"/>
  <c r="L576" i="9"/>
  <c r="S576" i="9" s="1"/>
  <c r="R575" i="9"/>
  <c r="Q575" i="9"/>
  <c r="P575" i="9"/>
  <c r="N575" i="9"/>
  <c r="L575" i="9"/>
  <c r="Q574" i="9"/>
  <c r="P574" i="9"/>
  <c r="Q573" i="9"/>
  <c r="P573" i="9"/>
  <c r="Q572" i="9"/>
  <c r="P572" i="9"/>
  <c r="R564" i="9"/>
  <c r="Q564" i="9"/>
  <c r="P564" i="9"/>
  <c r="N564" i="9"/>
  <c r="L564" i="9"/>
  <c r="S564" i="9" s="1"/>
  <c r="R563" i="9"/>
  <c r="Q563" i="9"/>
  <c r="P563" i="9"/>
  <c r="N563" i="9"/>
  <c r="L563" i="9"/>
  <c r="S563" i="9" s="1"/>
  <c r="R562" i="9"/>
  <c r="Q562" i="9"/>
  <c r="P562" i="9"/>
  <c r="N562" i="9"/>
  <c r="L562" i="9"/>
  <c r="S562" i="9" s="1"/>
  <c r="R561" i="9"/>
  <c r="Q561" i="9"/>
  <c r="P561" i="9"/>
  <c r="N561" i="9"/>
  <c r="L561" i="9"/>
  <c r="S561" i="9" s="1"/>
  <c r="O560" i="9"/>
  <c r="M560" i="9"/>
  <c r="L560" i="13"/>
  <c r="I560" i="13"/>
  <c r="F560" i="9"/>
  <c r="R559" i="9"/>
  <c r="Q559" i="9"/>
  <c r="P559" i="9"/>
  <c r="N559" i="9"/>
  <c r="L559" i="9"/>
  <c r="S559" i="9" s="1"/>
  <c r="R558" i="9"/>
  <c r="Q558" i="9"/>
  <c r="P558" i="9"/>
  <c r="N558" i="9"/>
  <c r="S558" i="9"/>
  <c r="R557" i="9"/>
  <c r="Q557" i="9"/>
  <c r="P557" i="9"/>
  <c r="N557" i="9"/>
  <c r="L557" i="9"/>
  <c r="S557" i="9" s="1"/>
  <c r="R556" i="9"/>
  <c r="Q556" i="9"/>
  <c r="P556" i="9"/>
  <c r="N556" i="9"/>
  <c r="L556" i="9"/>
  <c r="S556" i="9" s="1"/>
  <c r="R555" i="9"/>
  <c r="Q555" i="9"/>
  <c r="P555" i="9"/>
  <c r="N555" i="9"/>
  <c r="L555" i="9"/>
  <c r="S555" i="9" s="1"/>
  <c r="R554" i="9"/>
  <c r="Q554" i="9"/>
  <c r="P554" i="9"/>
  <c r="N554" i="9"/>
  <c r="L554" i="9"/>
  <c r="S554" i="9" s="1"/>
  <c r="Q553" i="9"/>
  <c r="P553" i="9"/>
  <c r="R552" i="9"/>
  <c r="Q552" i="9"/>
  <c r="P552" i="9"/>
  <c r="N552" i="9"/>
  <c r="L552" i="9"/>
  <c r="S552" i="9" s="1"/>
  <c r="R551" i="9"/>
  <c r="Q551" i="9"/>
  <c r="P551" i="9"/>
  <c r="N551" i="9"/>
  <c r="L551" i="9"/>
  <c r="S551" i="9" s="1"/>
  <c r="R550" i="9"/>
  <c r="Q550" i="9"/>
  <c r="P550" i="9"/>
  <c r="N550" i="9"/>
  <c r="L550" i="9"/>
  <c r="S550" i="9" s="1"/>
  <c r="Q549" i="9"/>
  <c r="P549" i="9"/>
  <c r="R546" i="9"/>
  <c r="Q546" i="9"/>
  <c r="P546" i="9"/>
  <c r="N546" i="9"/>
  <c r="L546" i="9"/>
  <c r="S546" i="9" s="1"/>
  <c r="R545" i="9"/>
  <c r="Q545" i="9"/>
  <c r="P545" i="9"/>
  <c r="N545" i="9"/>
  <c r="L545" i="9"/>
  <c r="S545" i="9" s="1"/>
  <c r="O544" i="9"/>
  <c r="O547" i="9" s="1"/>
  <c r="M544" i="9"/>
  <c r="K544" i="13"/>
  <c r="I544" i="13"/>
  <c r="F544" i="9"/>
  <c r="R543" i="9"/>
  <c r="Q543" i="9"/>
  <c r="P543" i="9"/>
  <c r="N543" i="9"/>
  <c r="S543" i="9"/>
  <c r="R542" i="9"/>
  <c r="Q542" i="9"/>
  <c r="P542" i="9"/>
  <c r="N542" i="9"/>
  <c r="L542" i="9"/>
  <c r="S542" i="9" s="1"/>
  <c r="R541" i="9"/>
  <c r="Q541" i="9"/>
  <c r="P541" i="9"/>
  <c r="N541" i="9"/>
  <c r="L541" i="9"/>
  <c r="S541" i="9" s="1"/>
  <c r="R540" i="9"/>
  <c r="Q540" i="9"/>
  <c r="P540" i="9"/>
  <c r="N540" i="9"/>
  <c r="L540" i="9"/>
  <c r="S540" i="9" s="1"/>
  <c r="Q539" i="9"/>
  <c r="P539" i="9"/>
  <c r="R538" i="9"/>
  <c r="Q538" i="9"/>
  <c r="P538" i="9"/>
  <c r="N538" i="9"/>
  <c r="L538" i="9"/>
  <c r="S538" i="9" s="1"/>
  <c r="R537" i="9"/>
  <c r="Q537" i="9"/>
  <c r="P537" i="9"/>
  <c r="N537" i="9"/>
  <c r="L537" i="9"/>
  <c r="S537" i="9" s="1"/>
  <c r="Q536" i="9"/>
  <c r="P536" i="9"/>
  <c r="O533" i="9"/>
  <c r="M533" i="9"/>
  <c r="M533" i="13" s="1"/>
  <c r="L533" i="13"/>
  <c r="I533" i="13"/>
  <c r="F533" i="9"/>
  <c r="F533" i="2" s="1"/>
  <c r="R532" i="9"/>
  <c r="Q532" i="9"/>
  <c r="P532" i="9"/>
  <c r="N532" i="9"/>
  <c r="L532" i="9"/>
  <c r="S532" i="9" s="1"/>
  <c r="R531" i="9"/>
  <c r="Q531" i="9"/>
  <c r="P531" i="9"/>
  <c r="N531" i="9"/>
  <c r="L531" i="9"/>
  <c r="S531" i="9" s="1"/>
  <c r="R530" i="9"/>
  <c r="Q530" i="9"/>
  <c r="P530" i="9"/>
  <c r="N530" i="9"/>
  <c r="L530" i="9"/>
  <c r="Q529" i="9"/>
  <c r="P529" i="9"/>
  <c r="O528" i="9"/>
  <c r="M528" i="9"/>
  <c r="M528" i="13" s="1"/>
  <c r="I528" i="13"/>
  <c r="F528" i="9"/>
  <c r="F528" i="2" s="1"/>
  <c r="R527" i="9"/>
  <c r="Q527" i="9"/>
  <c r="P527" i="9"/>
  <c r="N527" i="9"/>
  <c r="L527" i="9"/>
  <c r="S527" i="9" s="1"/>
  <c r="R526" i="9"/>
  <c r="Q526" i="9"/>
  <c r="P526" i="9"/>
  <c r="N526" i="9"/>
  <c r="S526" i="9"/>
  <c r="R525" i="9"/>
  <c r="Q525" i="9"/>
  <c r="P525" i="9"/>
  <c r="N525" i="9"/>
  <c r="L525" i="9"/>
  <c r="S525" i="9" s="1"/>
  <c r="Q524" i="9"/>
  <c r="P524" i="9"/>
  <c r="Q523" i="9"/>
  <c r="P523" i="9"/>
  <c r="O519" i="9"/>
  <c r="M519" i="9"/>
  <c r="M519" i="13" s="1"/>
  <c r="I519" i="13"/>
  <c r="F519" i="9"/>
  <c r="F519" i="2" s="1"/>
  <c r="R518" i="9"/>
  <c r="Q518" i="9"/>
  <c r="P518" i="9"/>
  <c r="N518" i="9"/>
  <c r="L518" i="9"/>
  <c r="S518" i="9" s="1"/>
  <c r="R517" i="9"/>
  <c r="Q517" i="9"/>
  <c r="P517" i="9"/>
  <c r="N517" i="9"/>
  <c r="Q516" i="9"/>
  <c r="P516" i="9"/>
  <c r="R515" i="9"/>
  <c r="Q515" i="9"/>
  <c r="P515" i="9"/>
  <c r="N515" i="9"/>
  <c r="L515" i="9"/>
  <c r="S515" i="9" s="1"/>
  <c r="R514" i="9"/>
  <c r="Q514" i="9"/>
  <c r="P514" i="9"/>
  <c r="N514" i="9"/>
  <c r="L514" i="9"/>
  <c r="S514" i="9" s="1"/>
  <c r="R513" i="9"/>
  <c r="Q513" i="9"/>
  <c r="P513" i="9"/>
  <c r="N513" i="9"/>
  <c r="L513" i="9"/>
  <c r="S513" i="9" s="1"/>
  <c r="O512" i="9"/>
  <c r="M512" i="9"/>
  <c r="M512" i="13" s="1"/>
  <c r="L512" i="13"/>
  <c r="I512" i="13"/>
  <c r="F512" i="9"/>
  <c r="R511" i="9"/>
  <c r="Q511" i="9"/>
  <c r="P511" i="9"/>
  <c r="N511" i="9"/>
  <c r="L511" i="9"/>
  <c r="S511" i="9" s="1"/>
  <c r="R510" i="9"/>
  <c r="Q510" i="9"/>
  <c r="P510" i="9"/>
  <c r="N510" i="9"/>
  <c r="L510" i="9"/>
  <c r="S510" i="9" s="1"/>
  <c r="R509" i="9"/>
  <c r="Q509" i="9"/>
  <c r="P509" i="9"/>
  <c r="N509" i="9"/>
  <c r="L509" i="9"/>
  <c r="S509" i="9" s="1"/>
  <c r="Q508" i="9"/>
  <c r="P508" i="9"/>
  <c r="Q507" i="9"/>
  <c r="P507" i="9"/>
  <c r="R506" i="9"/>
  <c r="Q506" i="9"/>
  <c r="P506" i="9"/>
  <c r="N506" i="9"/>
  <c r="L506" i="9"/>
  <c r="S506" i="9" s="1"/>
  <c r="R505" i="9"/>
  <c r="Q505" i="9"/>
  <c r="P505" i="9"/>
  <c r="N505" i="9"/>
  <c r="L505" i="9"/>
  <c r="S505" i="9" s="1"/>
  <c r="O503" i="9"/>
  <c r="O504" i="9" s="1"/>
  <c r="R501" i="9"/>
  <c r="Q501" i="9"/>
  <c r="P501" i="9"/>
  <c r="N501" i="9"/>
  <c r="L501" i="9"/>
  <c r="S501" i="9" s="1"/>
  <c r="R500" i="9"/>
  <c r="Q500" i="9"/>
  <c r="P500" i="9"/>
  <c r="N500" i="9"/>
  <c r="L500" i="9"/>
  <c r="S500" i="9" s="1"/>
  <c r="R499" i="9"/>
  <c r="Q499" i="9"/>
  <c r="P499" i="9"/>
  <c r="N499" i="9"/>
  <c r="L499" i="9"/>
  <c r="Q498" i="9"/>
  <c r="P498" i="9"/>
  <c r="Q497" i="9"/>
  <c r="P497" i="9"/>
  <c r="O496" i="9"/>
  <c r="R496" i="9" s="1"/>
  <c r="M496" i="9"/>
  <c r="I496" i="13"/>
  <c r="F496" i="9"/>
  <c r="F496" i="2" s="1"/>
  <c r="R495" i="9"/>
  <c r="Q495" i="9"/>
  <c r="P495" i="9"/>
  <c r="N495" i="9"/>
  <c r="L495" i="9"/>
  <c r="S495" i="9" s="1"/>
  <c r="R494" i="9"/>
  <c r="Q494" i="9"/>
  <c r="P494" i="9"/>
  <c r="N494" i="9"/>
  <c r="L494" i="9"/>
  <c r="Q493" i="9"/>
  <c r="P493" i="9"/>
  <c r="O492" i="9"/>
  <c r="M492" i="9"/>
  <c r="M492" i="13" s="1"/>
  <c r="L492" i="13"/>
  <c r="K492" i="13"/>
  <c r="I492" i="13"/>
  <c r="F492" i="9"/>
  <c r="E846" i="9"/>
  <c r="D846" i="9"/>
  <c r="C846" i="9"/>
  <c r="B846" i="9"/>
  <c r="A846" i="9"/>
  <c r="R491" i="9"/>
  <c r="Q491" i="9"/>
  <c r="P491" i="9"/>
  <c r="N491" i="9"/>
  <c r="L491" i="9"/>
  <c r="S491" i="9" s="1"/>
  <c r="R490" i="9"/>
  <c r="Q490" i="9"/>
  <c r="P490" i="9"/>
  <c r="N490" i="9"/>
  <c r="L490" i="9"/>
  <c r="S490" i="9" s="1"/>
  <c r="R489" i="9"/>
  <c r="Q489" i="9"/>
  <c r="P489" i="9"/>
  <c r="N489" i="9"/>
  <c r="L489" i="9"/>
  <c r="S489" i="9" s="1"/>
  <c r="R488" i="9"/>
  <c r="Q488" i="9"/>
  <c r="P488" i="9"/>
  <c r="N488" i="9"/>
  <c r="L488" i="9"/>
  <c r="S488" i="9" s="1"/>
  <c r="R487" i="9"/>
  <c r="Q487" i="9"/>
  <c r="P487" i="9"/>
  <c r="N487" i="9"/>
  <c r="L487" i="9"/>
  <c r="S487" i="9" s="1"/>
  <c r="Q486" i="9"/>
  <c r="P486" i="9"/>
  <c r="O485" i="9"/>
  <c r="O845" i="9" s="1"/>
  <c r="M485" i="9"/>
  <c r="M485" i="13" s="1"/>
  <c r="L485" i="13"/>
  <c r="K485" i="13"/>
  <c r="I485" i="13"/>
  <c r="F485" i="9"/>
  <c r="E845" i="9"/>
  <c r="D845" i="9"/>
  <c r="C845" i="9"/>
  <c r="B845" i="9"/>
  <c r="A845" i="9"/>
  <c r="R484" i="9"/>
  <c r="Q484" i="9"/>
  <c r="P484" i="9"/>
  <c r="N484" i="9"/>
  <c r="L484" i="9"/>
  <c r="S484" i="9" s="1"/>
  <c r="R483" i="9"/>
  <c r="Q483" i="9"/>
  <c r="P483" i="9"/>
  <c r="N483" i="9"/>
  <c r="L483" i="9"/>
  <c r="S483" i="9" s="1"/>
  <c r="R482" i="9"/>
  <c r="Q482" i="9"/>
  <c r="P482" i="9"/>
  <c r="N482" i="9"/>
  <c r="L482" i="9"/>
  <c r="S482" i="9" s="1"/>
  <c r="R481" i="9"/>
  <c r="Q481" i="9"/>
  <c r="P481" i="9"/>
  <c r="N481" i="9"/>
  <c r="L481" i="9"/>
  <c r="S481" i="9" s="1"/>
  <c r="R480" i="9"/>
  <c r="Q480" i="9"/>
  <c r="P480" i="9"/>
  <c r="N480" i="9"/>
  <c r="L480" i="9"/>
  <c r="Q479" i="9"/>
  <c r="P479" i="9"/>
  <c r="Q478" i="9"/>
  <c r="P478" i="9"/>
  <c r="Q477" i="9"/>
  <c r="P477" i="9"/>
  <c r="O472" i="9"/>
  <c r="R472" i="9" s="1"/>
  <c r="M472" i="9"/>
  <c r="I472" i="13"/>
  <c r="F472" i="9"/>
  <c r="F472" i="2" s="1"/>
  <c r="R471" i="9"/>
  <c r="Q471" i="9"/>
  <c r="P471" i="9"/>
  <c r="N471" i="9"/>
  <c r="L471" i="9"/>
  <c r="S471" i="9" s="1"/>
  <c r="R470" i="9"/>
  <c r="Q470" i="9"/>
  <c r="P470" i="9"/>
  <c r="N470" i="9"/>
  <c r="L470" i="9"/>
  <c r="S470" i="9" s="1"/>
  <c r="R469" i="9"/>
  <c r="Q469" i="9"/>
  <c r="P469" i="9"/>
  <c r="N469" i="9"/>
  <c r="L469" i="9"/>
  <c r="S469" i="9" s="1"/>
  <c r="Q468" i="9"/>
  <c r="P468" i="9"/>
  <c r="R467" i="9"/>
  <c r="Q467" i="9"/>
  <c r="P467" i="9"/>
  <c r="N467" i="9"/>
  <c r="L467" i="9"/>
  <c r="S467" i="9" s="1"/>
  <c r="O466" i="9"/>
  <c r="R466" i="9" s="1"/>
  <c r="M466" i="9"/>
  <c r="I466" i="13"/>
  <c r="F466" i="9"/>
  <c r="F466" i="2" s="1"/>
  <c r="R465" i="9"/>
  <c r="Q465" i="9"/>
  <c r="P465" i="9"/>
  <c r="N465" i="9"/>
  <c r="L465" i="9"/>
  <c r="S465" i="9" s="1"/>
  <c r="R464" i="9"/>
  <c r="Q464" i="9"/>
  <c r="P464" i="9"/>
  <c r="N464" i="9"/>
  <c r="L464" i="9"/>
  <c r="R463" i="9"/>
  <c r="Q463" i="9"/>
  <c r="P463" i="9"/>
  <c r="N463" i="9"/>
  <c r="L463" i="9"/>
  <c r="S463" i="9" s="1"/>
  <c r="Q462" i="9"/>
  <c r="P462" i="9"/>
  <c r="O461" i="9"/>
  <c r="M461" i="9"/>
  <c r="L461" i="13"/>
  <c r="I461" i="13"/>
  <c r="F461" i="9"/>
  <c r="F461" i="2" s="1"/>
  <c r="R460" i="9"/>
  <c r="Q460" i="9"/>
  <c r="P460" i="9"/>
  <c r="N460" i="9"/>
  <c r="L460" i="9"/>
  <c r="S460" i="9" s="1"/>
  <c r="R459" i="9"/>
  <c r="Q459" i="9"/>
  <c r="P459" i="9"/>
  <c r="N459" i="9"/>
  <c r="L459" i="9"/>
  <c r="S459" i="9" s="1"/>
  <c r="R458" i="9"/>
  <c r="Q458" i="9"/>
  <c r="P458" i="9"/>
  <c r="N458" i="9"/>
  <c r="L458" i="9"/>
  <c r="S458" i="9" s="1"/>
  <c r="Q457" i="9"/>
  <c r="P457" i="9"/>
  <c r="Q456" i="9"/>
  <c r="P456" i="9"/>
  <c r="R454" i="9"/>
  <c r="R848" i="9" s="1"/>
  <c r="Q454" i="9"/>
  <c r="Q848" i="9" s="1"/>
  <c r="P454" i="9"/>
  <c r="P848" i="9" s="1"/>
  <c r="N454" i="9"/>
  <c r="N848" i="9" s="1"/>
  <c r="L454" i="9"/>
  <c r="O453" i="9"/>
  <c r="O455" i="9" s="1"/>
  <c r="M453" i="9"/>
  <c r="K453" i="13"/>
  <c r="F453" i="9"/>
  <c r="R452" i="9"/>
  <c r="Q452" i="9"/>
  <c r="P452" i="9"/>
  <c r="N452" i="9"/>
  <c r="L452" i="9"/>
  <c r="S452" i="9" s="1"/>
  <c r="R451" i="9"/>
  <c r="Q451" i="9"/>
  <c r="P451" i="9"/>
  <c r="N451" i="9"/>
  <c r="L451" i="9"/>
  <c r="S451" i="9" s="1"/>
  <c r="R450" i="9"/>
  <c r="Q450" i="9"/>
  <c r="P450" i="9"/>
  <c r="N450" i="9"/>
  <c r="L450" i="9"/>
  <c r="S450" i="9" s="1"/>
  <c r="R449" i="9"/>
  <c r="Q449" i="9"/>
  <c r="P449" i="9"/>
  <c r="N449" i="9"/>
  <c r="L449" i="9"/>
  <c r="S449" i="9" s="1"/>
  <c r="R448" i="9"/>
  <c r="Q448" i="9"/>
  <c r="P448" i="9"/>
  <c r="N448" i="9"/>
  <c r="L448" i="9"/>
  <c r="S448" i="9" s="1"/>
  <c r="R447" i="9"/>
  <c r="Q447" i="9"/>
  <c r="P447" i="9"/>
  <c r="N447" i="9"/>
  <c r="L447" i="9"/>
  <c r="S447" i="9" s="1"/>
  <c r="R446" i="9"/>
  <c r="Q446" i="9"/>
  <c r="P446" i="9"/>
  <c r="N446" i="9"/>
  <c r="L446" i="9"/>
  <c r="S446" i="9" s="1"/>
  <c r="R445" i="9"/>
  <c r="Q445" i="9"/>
  <c r="P445" i="9"/>
  <c r="N445" i="9"/>
  <c r="L445" i="9"/>
  <c r="Q444" i="9"/>
  <c r="P444" i="9"/>
  <c r="Q443" i="9"/>
  <c r="P443" i="9"/>
  <c r="R442" i="9"/>
  <c r="Q442" i="9"/>
  <c r="P442" i="9"/>
  <c r="N442" i="9"/>
  <c r="L442" i="9"/>
  <c r="S442" i="9" s="1"/>
  <c r="Q441" i="9"/>
  <c r="P441" i="9"/>
  <c r="L441" i="9"/>
  <c r="R438" i="9"/>
  <c r="Q438" i="9"/>
  <c r="P438" i="9"/>
  <c r="N438" i="9"/>
  <c r="L438" i="9"/>
  <c r="S438" i="9" s="1"/>
  <c r="R436" i="9"/>
  <c r="Q436" i="9"/>
  <c r="P436" i="9"/>
  <c r="N436" i="9"/>
  <c r="L436" i="9"/>
  <c r="S436" i="9" s="1"/>
  <c r="R433" i="9"/>
  <c r="Q433" i="9"/>
  <c r="P433" i="9"/>
  <c r="N433" i="9"/>
  <c r="L433" i="9"/>
  <c r="S433" i="9" s="1"/>
  <c r="R431" i="9"/>
  <c r="Q431" i="9"/>
  <c r="P431" i="9"/>
  <c r="N431" i="9"/>
  <c r="L431" i="9"/>
  <c r="S431" i="9" s="1"/>
  <c r="O430" i="9"/>
  <c r="M430" i="9"/>
  <c r="I430" i="13"/>
  <c r="F430" i="9"/>
  <c r="F430" i="2" s="1"/>
  <c r="R429" i="9"/>
  <c r="Q429" i="9"/>
  <c r="P429" i="9"/>
  <c r="N429" i="9"/>
  <c r="L429" i="9"/>
  <c r="S429" i="9" s="1"/>
  <c r="R428" i="9"/>
  <c r="Q428" i="9"/>
  <c r="P428" i="9"/>
  <c r="N428" i="9"/>
  <c r="L428" i="9"/>
  <c r="S428" i="9" s="1"/>
  <c r="R427" i="9"/>
  <c r="Q427" i="9"/>
  <c r="P427" i="9"/>
  <c r="N427" i="9"/>
  <c r="L427" i="9"/>
  <c r="S427" i="9" s="1"/>
  <c r="Q426" i="9"/>
  <c r="P426" i="9"/>
  <c r="R425" i="9"/>
  <c r="Q425" i="9"/>
  <c r="P425" i="9"/>
  <c r="N425" i="9"/>
  <c r="L425" i="9"/>
  <c r="S425" i="9" s="1"/>
  <c r="R424" i="9"/>
  <c r="Q424" i="9"/>
  <c r="P424" i="9"/>
  <c r="N424" i="9"/>
  <c r="L424" i="9"/>
  <c r="S424" i="9" s="1"/>
  <c r="O423" i="9"/>
  <c r="M423" i="9"/>
  <c r="F423" i="9"/>
  <c r="F423" i="2" s="1"/>
  <c r="R422" i="9"/>
  <c r="Q422" i="9"/>
  <c r="P422" i="9"/>
  <c r="N422" i="9"/>
  <c r="L422" i="9"/>
  <c r="S422" i="9" s="1"/>
  <c r="R421" i="9"/>
  <c r="Q421" i="9"/>
  <c r="P421" i="9"/>
  <c r="N421" i="9"/>
  <c r="L421" i="9"/>
  <c r="S421" i="9" s="1"/>
  <c r="Q420" i="9"/>
  <c r="P420" i="9"/>
  <c r="R419" i="9"/>
  <c r="Q419" i="9"/>
  <c r="P419" i="9"/>
  <c r="N419" i="9"/>
  <c r="L419" i="9"/>
  <c r="S419" i="9" s="1"/>
  <c r="R417" i="9"/>
  <c r="Q417" i="9"/>
  <c r="P417" i="9"/>
  <c r="N417" i="9"/>
  <c r="L417" i="9"/>
  <c r="S417" i="9" s="1"/>
  <c r="R416" i="9"/>
  <c r="Q416" i="9"/>
  <c r="P416" i="9"/>
  <c r="N416" i="9"/>
  <c r="L416" i="9"/>
  <c r="S416" i="9" s="1"/>
  <c r="R415" i="9"/>
  <c r="Q415" i="9"/>
  <c r="P415" i="9"/>
  <c r="N415" i="9"/>
  <c r="L415" i="9"/>
  <c r="S415" i="9" s="1"/>
  <c r="R414" i="9"/>
  <c r="Q414" i="9"/>
  <c r="P414" i="9"/>
  <c r="N414" i="9"/>
  <c r="L414" i="9"/>
  <c r="S414" i="9" s="1"/>
  <c r="O413" i="9"/>
  <c r="R413" i="9" s="1"/>
  <c r="M413" i="9"/>
  <c r="M413" i="13" s="1"/>
  <c r="L413" i="13"/>
  <c r="I413" i="13"/>
  <c r="F413" i="9"/>
  <c r="R412" i="9"/>
  <c r="Q412" i="9"/>
  <c r="P412" i="9"/>
  <c r="N412" i="9"/>
  <c r="L412" i="9"/>
  <c r="S412" i="9" s="1"/>
  <c r="R411" i="9"/>
  <c r="Q411" i="9"/>
  <c r="P411" i="9"/>
  <c r="N411" i="9"/>
  <c r="L411" i="9"/>
  <c r="S411" i="9" s="1"/>
  <c r="Q410" i="9"/>
  <c r="P410" i="9"/>
  <c r="L410" i="9"/>
  <c r="R409" i="9"/>
  <c r="Q409" i="9"/>
  <c r="P409" i="9"/>
  <c r="N409" i="9"/>
  <c r="L409" i="9"/>
  <c r="S409" i="9" s="1"/>
  <c r="R408" i="9"/>
  <c r="Q408" i="9"/>
  <c r="P408" i="9"/>
  <c r="N408" i="9"/>
  <c r="L408" i="9"/>
  <c r="S408" i="9" s="1"/>
  <c r="R407" i="9"/>
  <c r="Q407" i="9"/>
  <c r="P407" i="9"/>
  <c r="N407" i="9"/>
  <c r="L407" i="9"/>
  <c r="Q406" i="9"/>
  <c r="P406" i="9"/>
  <c r="R405" i="9"/>
  <c r="Q405" i="9"/>
  <c r="P405" i="9"/>
  <c r="N405" i="9"/>
  <c r="L405" i="9"/>
  <c r="S405" i="9" s="1"/>
  <c r="R404" i="9"/>
  <c r="Q404" i="9"/>
  <c r="P404" i="9"/>
  <c r="N404" i="9"/>
  <c r="L404" i="9"/>
  <c r="S404" i="9" s="1"/>
  <c r="R402" i="9"/>
  <c r="Q402" i="9"/>
  <c r="P402" i="9"/>
  <c r="N402" i="9"/>
  <c r="L402" i="9"/>
  <c r="S402" i="9" s="1"/>
  <c r="R401" i="9"/>
  <c r="Q401" i="9"/>
  <c r="P401" i="9"/>
  <c r="N401" i="9"/>
  <c r="L401" i="9"/>
  <c r="S401" i="9" s="1"/>
  <c r="R400" i="9"/>
  <c r="Q400" i="9"/>
  <c r="P400" i="9"/>
  <c r="N400" i="9"/>
  <c r="L400" i="9"/>
  <c r="S400" i="9" s="1"/>
  <c r="R399" i="9"/>
  <c r="Q399" i="9"/>
  <c r="P399" i="9"/>
  <c r="N399" i="9"/>
  <c r="L399" i="9"/>
  <c r="S399" i="9" s="1"/>
  <c r="R398" i="9"/>
  <c r="Q398" i="9"/>
  <c r="P398" i="9"/>
  <c r="N398" i="9"/>
  <c r="L398" i="9"/>
  <c r="S398" i="9" s="1"/>
  <c r="O397" i="9"/>
  <c r="O403" i="9" s="1"/>
  <c r="M397" i="9"/>
  <c r="M397" i="13" s="1"/>
  <c r="K397" i="13"/>
  <c r="I397" i="13"/>
  <c r="F397" i="9"/>
  <c r="R396" i="9"/>
  <c r="Q396" i="9"/>
  <c r="P396" i="9"/>
  <c r="N396" i="9"/>
  <c r="L396" i="9"/>
  <c r="S396" i="9" s="1"/>
  <c r="R395" i="9"/>
  <c r="Q395" i="9"/>
  <c r="P395" i="9"/>
  <c r="N395" i="9"/>
  <c r="L395" i="9"/>
  <c r="S395" i="9" s="1"/>
  <c r="R394" i="9"/>
  <c r="Q394" i="9"/>
  <c r="P394" i="9"/>
  <c r="N394" i="9"/>
  <c r="L394" i="9"/>
  <c r="Q393" i="9"/>
  <c r="P393" i="9"/>
  <c r="Q392" i="9"/>
  <c r="P392" i="9"/>
  <c r="Q391" i="9"/>
  <c r="P391" i="9"/>
  <c r="O388" i="9"/>
  <c r="R388" i="9" s="1"/>
  <c r="M388" i="9"/>
  <c r="M388" i="13" s="1"/>
  <c r="L388" i="13"/>
  <c r="K388" i="13"/>
  <c r="I388" i="13"/>
  <c r="F388" i="9"/>
  <c r="R387" i="9"/>
  <c r="Q387" i="9"/>
  <c r="P387" i="9"/>
  <c r="N387" i="9"/>
  <c r="L387" i="9"/>
  <c r="S387" i="9" s="1"/>
  <c r="R386" i="9"/>
  <c r="Q386" i="9"/>
  <c r="P386" i="9"/>
  <c r="N386" i="9"/>
  <c r="L386" i="9"/>
  <c r="S386" i="9" s="1"/>
  <c r="Q385" i="9"/>
  <c r="P385" i="9"/>
  <c r="R381" i="9"/>
  <c r="Q381" i="9"/>
  <c r="P381" i="9"/>
  <c r="N381" i="9"/>
  <c r="L381" i="9"/>
  <c r="S381" i="9" s="1"/>
  <c r="R379" i="9"/>
  <c r="Q379" i="9"/>
  <c r="P379" i="9"/>
  <c r="N379" i="9"/>
  <c r="L379" i="9"/>
  <c r="S379" i="9" s="1"/>
  <c r="R377" i="9"/>
  <c r="Q377" i="9"/>
  <c r="P377" i="9"/>
  <c r="N377" i="9"/>
  <c r="L377" i="9"/>
  <c r="S377" i="9" s="1"/>
  <c r="O376" i="9"/>
  <c r="R376" i="9" s="1"/>
  <c r="M376" i="9"/>
  <c r="I376" i="13"/>
  <c r="F376" i="9"/>
  <c r="F376" i="2" s="1"/>
  <c r="R375" i="9"/>
  <c r="Q375" i="9"/>
  <c r="P375" i="9"/>
  <c r="N375" i="9"/>
  <c r="L375" i="9"/>
  <c r="S375" i="9" s="1"/>
  <c r="R374" i="9"/>
  <c r="Q374" i="9"/>
  <c r="P374" i="9"/>
  <c r="N374" i="9"/>
  <c r="L374" i="9"/>
  <c r="S374" i="9" s="1"/>
  <c r="R373" i="9"/>
  <c r="Q373" i="9"/>
  <c r="P373" i="9"/>
  <c r="N373" i="9"/>
  <c r="L373" i="9"/>
  <c r="S373" i="9" s="1"/>
  <c r="R372" i="9"/>
  <c r="Q372" i="9"/>
  <c r="P372" i="9"/>
  <c r="N372" i="9"/>
  <c r="L372" i="9"/>
  <c r="S372" i="9" s="1"/>
  <c r="R371" i="9"/>
  <c r="Q371" i="9"/>
  <c r="P371" i="9"/>
  <c r="N371" i="9"/>
  <c r="L371" i="9"/>
  <c r="S371" i="9" s="1"/>
  <c r="R370" i="9"/>
  <c r="Q370" i="9"/>
  <c r="P370" i="9"/>
  <c r="N370" i="9"/>
  <c r="L370" i="9"/>
  <c r="S370" i="9" s="1"/>
  <c r="Q369" i="9"/>
  <c r="P369" i="9"/>
  <c r="O368" i="9"/>
  <c r="M368" i="9"/>
  <c r="M368" i="13" s="1"/>
  <c r="L368" i="13"/>
  <c r="K368" i="13"/>
  <c r="I368" i="13"/>
  <c r="F368" i="9"/>
  <c r="R367" i="9"/>
  <c r="Q367" i="9"/>
  <c r="P367" i="9"/>
  <c r="N367" i="9"/>
  <c r="L367" i="9"/>
  <c r="S367" i="9" s="1"/>
  <c r="R366" i="9"/>
  <c r="Q366" i="9"/>
  <c r="P366" i="9"/>
  <c r="N366" i="9"/>
  <c r="L366" i="9"/>
  <c r="S366" i="9" s="1"/>
  <c r="R365" i="9"/>
  <c r="Q365" i="9"/>
  <c r="P365" i="9"/>
  <c r="N365" i="9"/>
  <c r="L365" i="9"/>
  <c r="S365" i="9" s="1"/>
  <c r="R364" i="9"/>
  <c r="Q364" i="9"/>
  <c r="P364" i="9"/>
  <c r="N364" i="9"/>
  <c r="L364" i="9"/>
  <c r="S364" i="9" s="1"/>
  <c r="R363" i="9"/>
  <c r="Q363" i="9"/>
  <c r="P363" i="9"/>
  <c r="N363" i="9"/>
  <c r="L363" i="9"/>
  <c r="S363" i="9" s="1"/>
  <c r="Q362" i="9"/>
  <c r="P362" i="9"/>
  <c r="Q361" i="9"/>
  <c r="P361" i="9"/>
  <c r="L361" i="9"/>
  <c r="R360" i="9"/>
  <c r="Q360" i="9"/>
  <c r="P360" i="9"/>
  <c r="N360" i="9"/>
  <c r="L360" i="9"/>
  <c r="S360" i="9" s="1"/>
  <c r="R359" i="9"/>
  <c r="Q359" i="9"/>
  <c r="P359" i="9"/>
  <c r="N359" i="9"/>
  <c r="L359" i="9"/>
  <c r="S359" i="9" s="1"/>
  <c r="O357" i="9"/>
  <c r="R357" i="9" s="1"/>
  <c r="M357" i="9"/>
  <c r="M357" i="13" s="1"/>
  <c r="I357" i="13"/>
  <c r="F357" i="9"/>
  <c r="F357" i="2" s="1"/>
  <c r="R356" i="9"/>
  <c r="Q356" i="9"/>
  <c r="P356" i="9"/>
  <c r="N356" i="9"/>
  <c r="L356" i="9"/>
  <c r="S356" i="9" s="1"/>
  <c r="R355" i="9"/>
  <c r="Q355" i="9"/>
  <c r="P355" i="9"/>
  <c r="N355" i="9"/>
  <c r="L355" i="9"/>
  <c r="S355" i="9" s="1"/>
  <c r="R354" i="9"/>
  <c r="Q354" i="9"/>
  <c r="P354" i="9"/>
  <c r="N354" i="9"/>
  <c r="L354" i="9"/>
  <c r="S354" i="9" s="1"/>
  <c r="R353" i="9"/>
  <c r="Q353" i="9"/>
  <c r="P353" i="9"/>
  <c r="N353" i="9"/>
  <c r="L353" i="9"/>
  <c r="S353" i="9" s="1"/>
  <c r="R352" i="9"/>
  <c r="Q352" i="9"/>
  <c r="P352" i="9"/>
  <c r="N352" i="9"/>
  <c r="L352" i="9"/>
  <c r="S352" i="9" s="1"/>
  <c r="R351" i="9"/>
  <c r="Q351" i="9"/>
  <c r="P351" i="9"/>
  <c r="N351" i="9"/>
  <c r="L351" i="9"/>
  <c r="S351" i="9" s="1"/>
  <c r="R350" i="9"/>
  <c r="Q350" i="9"/>
  <c r="P350" i="9"/>
  <c r="N350" i="9"/>
  <c r="L350" i="9"/>
  <c r="Q349" i="9"/>
  <c r="P349" i="9"/>
  <c r="L349" i="9"/>
  <c r="O348" i="9"/>
  <c r="P348" i="9" s="1"/>
  <c r="N348" i="9"/>
  <c r="R346" i="9"/>
  <c r="Q346" i="9"/>
  <c r="P346" i="9"/>
  <c r="N346" i="9"/>
  <c r="L346" i="9"/>
  <c r="S346" i="9" s="1"/>
  <c r="R345" i="9"/>
  <c r="Q345" i="9"/>
  <c r="P345" i="9"/>
  <c r="N345" i="9"/>
  <c r="L345" i="9"/>
  <c r="S345" i="9" s="1"/>
  <c r="R344" i="9"/>
  <c r="Q344" i="9"/>
  <c r="P344" i="9"/>
  <c r="N344" i="9"/>
  <c r="L344" i="9"/>
  <c r="S344" i="9" s="1"/>
  <c r="R343" i="9"/>
  <c r="Q343" i="9"/>
  <c r="P343" i="9"/>
  <c r="N343" i="9"/>
  <c r="L343" i="9"/>
  <c r="Q342" i="9"/>
  <c r="P342" i="9"/>
  <c r="L342" i="9"/>
  <c r="O341" i="9"/>
  <c r="M341" i="9"/>
  <c r="M341" i="13" s="1"/>
  <c r="L341" i="13"/>
  <c r="K341" i="13"/>
  <c r="I341" i="13"/>
  <c r="F341" i="9"/>
  <c r="R340" i="9"/>
  <c r="Q340" i="9"/>
  <c r="P340" i="9"/>
  <c r="N340" i="9"/>
  <c r="L340" i="9"/>
  <c r="S340" i="9" s="1"/>
  <c r="R339" i="9"/>
  <c r="Q339" i="9"/>
  <c r="P339" i="9"/>
  <c r="N339" i="9"/>
  <c r="L339" i="9"/>
  <c r="S339" i="9" s="1"/>
  <c r="R338" i="9"/>
  <c r="Q338" i="9"/>
  <c r="P338" i="9"/>
  <c r="N338" i="9"/>
  <c r="L338" i="9"/>
  <c r="Q337" i="9"/>
  <c r="P337" i="9"/>
  <c r="L337" i="9"/>
  <c r="Q336" i="9"/>
  <c r="P336" i="9"/>
  <c r="L336" i="9"/>
  <c r="O335" i="9"/>
  <c r="R335" i="9" s="1"/>
  <c r="M335" i="9"/>
  <c r="M335" i="13" s="1"/>
  <c r="I335" i="13"/>
  <c r="F335" i="9"/>
  <c r="F335" i="2" s="1"/>
  <c r="R334" i="9"/>
  <c r="Q334" i="9"/>
  <c r="P334" i="9"/>
  <c r="N334" i="9"/>
  <c r="L334" i="9"/>
  <c r="S334" i="9" s="1"/>
  <c r="R333" i="9"/>
  <c r="Q333" i="9"/>
  <c r="P333" i="9"/>
  <c r="N333" i="9"/>
  <c r="L333" i="9"/>
  <c r="Q332" i="9"/>
  <c r="P332" i="9"/>
  <c r="L332" i="9"/>
  <c r="R329" i="9"/>
  <c r="Q329" i="9"/>
  <c r="P329" i="9"/>
  <c r="N329" i="9"/>
  <c r="L329" i="9"/>
  <c r="O328" i="9"/>
  <c r="M328" i="9"/>
  <c r="K328" i="13"/>
  <c r="F328" i="9"/>
  <c r="R327" i="9"/>
  <c r="Q327" i="9"/>
  <c r="P327" i="9"/>
  <c r="N327" i="9"/>
  <c r="L327" i="9"/>
  <c r="S327" i="9" s="1"/>
  <c r="R326" i="9"/>
  <c r="Q326" i="9"/>
  <c r="P326" i="9"/>
  <c r="N326" i="9"/>
  <c r="L326" i="9"/>
  <c r="S326" i="9" s="1"/>
  <c r="R325" i="9"/>
  <c r="Q325" i="9"/>
  <c r="P325" i="9"/>
  <c r="N325" i="9"/>
  <c r="L325" i="9"/>
  <c r="S325" i="9" s="1"/>
  <c r="R324" i="9"/>
  <c r="Q324" i="9"/>
  <c r="P324" i="9"/>
  <c r="N324" i="9"/>
  <c r="L324" i="9"/>
  <c r="Q323" i="9"/>
  <c r="P323" i="9"/>
  <c r="L323" i="9"/>
  <c r="Q322" i="9"/>
  <c r="P322" i="9"/>
  <c r="L322" i="9"/>
  <c r="O320" i="9"/>
  <c r="R320" i="9" s="1"/>
  <c r="M320" i="9"/>
  <c r="M320" i="13" s="1"/>
  <c r="I320" i="13"/>
  <c r="F320" i="9"/>
  <c r="F320" i="2" s="1"/>
  <c r="R319" i="9"/>
  <c r="Q319" i="9"/>
  <c r="P319" i="9"/>
  <c r="N319" i="9"/>
  <c r="L319" i="9"/>
  <c r="S319" i="9" s="1"/>
  <c r="R318" i="9"/>
  <c r="Q318" i="9"/>
  <c r="P318" i="9"/>
  <c r="N318" i="9"/>
  <c r="L318" i="9"/>
  <c r="S318" i="9" s="1"/>
  <c r="R317" i="9"/>
  <c r="Q317" i="9"/>
  <c r="P317" i="9"/>
  <c r="N317" i="9"/>
  <c r="L317" i="9"/>
  <c r="Q316" i="9"/>
  <c r="P316" i="9"/>
  <c r="L316" i="9"/>
  <c r="O315" i="9"/>
  <c r="M315" i="9"/>
  <c r="K315" i="13"/>
  <c r="F315" i="9"/>
  <c r="R314" i="9"/>
  <c r="Q314" i="9"/>
  <c r="P314" i="9"/>
  <c r="N314" i="9"/>
  <c r="L314" i="9"/>
  <c r="S314" i="9" s="1"/>
  <c r="R313" i="9"/>
  <c r="Q313" i="9"/>
  <c r="P313" i="9"/>
  <c r="N313" i="9"/>
  <c r="L313" i="9"/>
  <c r="S313" i="9" s="1"/>
  <c r="R312" i="9"/>
  <c r="Q312" i="9"/>
  <c r="P312" i="9"/>
  <c r="N312" i="9"/>
  <c r="L312" i="9"/>
  <c r="S312" i="9" s="1"/>
  <c r="R311" i="9"/>
  <c r="Q311" i="9"/>
  <c r="P311" i="9"/>
  <c r="N311" i="9"/>
  <c r="L311" i="9"/>
  <c r="Q310" i="9"/>
  <c r="P310" i="9"/>
  <c r="L310" i="9"/>
  <c r="Q309" i="9"/>
  <c r="P309" i="9"/>
  <c r="L309" i="9"/>
  <c r="O307" i="9"/>
  <c r="M307" i="9"/>
  <c r="I307" i="13"/>
  <c r="F307" i="9"/>
  <c r="F307" i="2" s="1"/>
  <c r="R306" i="9"/>
  <c r="Q306" i="9"/>
  <c r="P306" i="9"/>
  <c r="N306" i="9"/>
  <c r="S306" i="9"/>
  <c r="R305" i="9"/>
  <c r="Q305" i="9"/>
  <c r="P305" i="9"/>
  <c r="N305" i="9"/>
  <c r="L305" i="9"/>
  <c r="S305" i="9" s="1"/>
  <c r="R304" i="9"/>
  <c r="Q304" i="9"/>
  <c r="P304" i="9"/>
  <c r="N304" i="9"/>
  <c r="L304" i="9"/>
  <c r="S304" i="9" s="1"/>
  <c r="R303" i="9"/>
  <c r="Q303" i="9"/>
  <c r="P303" i="9"/>
  <c r="N303" i="9"/>
  <c r="L303" i="9"/>
  <c r="S303" i="9" s="1"/>
  <c r="R302" i="9"/>
  <c r="Q302" i="9"/>
  <c r="P302" i="9"/>
  <c r="N302" i="9"/>
  <c r="L302" i="9"/>
  <c r="S302" i="9" s="1"/>
  <c r="R301" i="9"/>
  <c r="Q301" i="9"/>
  <c r="P301" i="9"/>
  <c r="N301" i="9"/>
  <c r="L301" i="9"/>
  <c r="S301" i="9" s="1"/>
  <c r="R300" i="9"/>
  <c r="Q300" i="9"/>
  <c r="P300" i="9"/>
  <c r="N300" i="9"/>
  <c r="L300" i="9"/>
  <c r="S300" i="9" s="1"/>
  <c r="Q299" i="9"/>
  <c r="P299" i="9"/>
  <c r="L299" i="9"/>
  <c r="O298" i="9"/>
  <c r="M298" i="9"/>
  <c r="M298" i="13" s="1"/>
  <c r="K298" i="13"/>
  <c r="I298" i="13"/>
  <c r="F298" i="9"/>
  <c r="R297" i="9"/>
  <c r="Q297" i="9"/>
  <c r="P297" i="9"/>
  <c r="N297" i="9"/>
  <c r="L297" i="9"/>
  <c r="S297" i="9" s="1"/>
  <c r="R296" i="9"/>
  <c r="Q296" i="9"/>
  <c r="P296" i="9"/>
  <c r="N296" i="9"/>
  <c r="L296" i="9"/>
  <c r="S296" i="9" s="1"/>
  <c r="R295" i="9"/>
  <c r="Q295" i="9"/>
  <c r="P295" i="9"/>
  <c r="N295" i="9"/>
  <c r="L295" i="9"/>
  <c r="S295" i="9" s="1"/>
  <c r="R294" i="9"/>
  <c r="Q294" i="9"/>
  <c r="P294" i="9"/>
  <c r="N294" i="9"/>
  <c r="L294" i="9"/>
  <c r="S294" i="9" s="1"/>
  <c r="R293" i="9"/>
  <c r="Q293" i="9"/>
  <c r="P293" i="9"/>
  <c r="N293" i="9"/>
  <c r="L293" i="9"/>
  <c r="S293" i="9" s="1"/>
  <c r="R292" i="9"/>
  <c r="Q292" i="9"/>
  <c r="P292" i="9"/>
  <c r="N292" i="9"/>
  <c r="L292" i="9"/>
  <c r="S292" i="9" s="1"/>
  <c r="R291" i="9"/>
  <c r="Q291" i="9"/>
  <c r="P291" i="9"/>
  <c r="N291" i="9"/>
  <c r="L291" i="9"/>
  <c r="S291" i="9" s="1"/>
  <c r="R290" i="9"/>
  <c r="Q290" i="9"/>
  <c r="P290" i="9"/>
  <c r="N290" i="9"/>
  <c r="L290" i="9"/>
  <c r="Q289" i="9"/>
  <c r="P289" i="9"/>
  <c r="L289" i="9"/>
  <c r="Q288" i="9"/>
  <c r="P288" i="9"/>
  <c r="L288" i="9"/>
  <c r="O285" i="9"/>
  <c r="M285" i="9"/>
  <c r="M285" i="13" s="1"/>
  <c r="I285" i="13"/>
  <c r="F285" i="9"/>
  <c r="F285" i="2" s="1"/>
  <c r="R284" i="9"/>
  <c r="Q284" i="9"/>
  <c r="P284" i="9"/>
  <c r="N284" i="9"/>
  <c r="L284" i="9"/>
  <c r="S284" i="9" s="1"/>
  <c r="R283" i="9"/>
  <c r="Q283" i="9"/>
  <c r="P283" i="9"/>
  <c r="N283" i="9"/>
  <c r="L283" i="9"/>
  <c r="Q282" i="9"/>
  <c r="P282" i="9"/>
  <c r="L282" i="9"/>
  <c r="O281" i="9"/>
  <c r="M281" i="9"/>
  <c r="I281" i="13"/>
  <c r="F281" i="9"/>
  <c r="F281" i="2" s="1"/>
  <c r="R280" i="9"/>
  <c r="Q280" i="9"/>
  <c r="P280" i="9"/>
  <c r="N280" i="9"/>
  <c r="L280" i="9"/>
  <c r="S280" i="9" s="1"/>
  <c r="R279" i="9"/>
  <c r="Q279" i="9"/>
  <c r="P279" i="9"/>
  <c r="N279" i="9"/>
  <c r="L279" i="9"/>
  <c r="S279" i="9" s="1"/>
  <c r="R278" i="9"/>
  <c r="Q278" i="9"/>
  <c r="P278" i="9"/>
  <c r="N278" i="9"/>
  <c r="L278" i="9"/>
  <c r="S278" i="9" s="1"/>
  <c r="R277" i="9"/>
  <c r="Q277" i="9"/>
  <c r="P277" i="9"/>
  <c r="N277" i="9"/>
  <c r="L277" i="9"/>
  <c r="S277" i="9" s="1"/>
  <c r="R276" i="9"/>
  <c r="Q276" i="9"/>
  <c r="P276" i="9"/>
  <c r="N276" i="9"/>
  <c r="L276" i="9"/>
  <c r="S276" i="9" s="1"/>
  <c r="R275" i="9"/>
  <c r="Q275" i="9"/>
  <c r="P275" i="9"/>
  <c r="N275" i="9"/>
  <c r="L275" i="9"/>
  <c r="S275" i="9" s="1"/>
  <c r="R274" i="9"/>
  <c r="Q274" i="9"/>
  <c r="P274" i="9"/>
  <c r="N274" i="9"/>
  <c r="L274" i="9"/>
  <c r="S274" i="9" s="1"/>
  <c r="R273" i="9"/>
  <c r="Q273" i="9"/>
  <c r="P273" i="9"/>
  <c r="N273" i="9"/>
  <c r="L273" i="9"/>
  <c r="S273" i="9" s="1"/>
  <c r="R272" i="9"/>
  <c r="Q272" i="9"/>
  <c r="P272" i="9"/>
  <c r="N272" i="9"/>
  <c r="L272" i="9"/>
  <c r="S272" i="9" s="1"/>
  <c r="R271" i="9"/>
  <c r="Q271" i="9"/>
  <c r="P271" i="9"/>
  <c r="N271" i="9"/>
  <c r="L271" i="9"/>
  <c r="S271" i="9" s="1"/>
  <c r="R270" i="9"/>
  <c r="Q270" i="9"/>
  <c r="P270" i="9"/>
  <c r="N270" i="9"/>
  <c r="L270" i="9"/>
  <c r="S270" i="9" s="1"/>
  <c r="R269" i="9"/>
  <c r="Q269" i="9"/>
  <c r="P269" i="9"/>
  <c r="N269" i="9"/>
  <c r="L269" i="9"/>
  <c r="S269" i="9" s="1"/>
  <c r="R268" i="9"/>
  <c r="Q268" i="9"/>
  <c r="P268" i="9"/>
  <c r="N268" i="9"/>
  <c r="L268" i="9"/>
  <c r="S268" i="9" s="1"/>
  <c r="R267" i="9"/>
  <c r="Q267" i="9"/>
  <c r="P267" i="9"/>
  <c r="N267" i="9"/>
  <c r="L267" i="9"/>
  <c r="S267" i="9" s="1"/>
  <c r="R266" i="9"/>
  <c r="Q266" i="9"/>
  <c r="P266" i="9"/>
  <c r="N266" i="9"/>
  <c r="L266" i="9"/>
  <c r="S266" i="9" s="1"/>
  <c r="R265" i="9"/>
  <c r="Q265" i="9"/>
  <c r="P265" i="9"/>
  <c r="N265" i="9"/>
  <c r="L265" i="9"/>
  <c r="S265" i="9" s="1"/>
  <c r="R264" i="9"/>
  <c r="Q264" i="9"/>
  <c r="P264" i="9"/>
  <c r="N264" i="9"/>
  <c r="L264" i="9"/>
  <c r="S264" i="9" s="1"/>
  <c r="R263" i="9"/>
  <c r="Q263" i="9"/>
  <c r="P263" i="9"/>
  <c r="N263" i="9"/>
  <c r="L263" i="9"/>
  <c r="S263" i="9" s="1"/>
  <c r="R262" i="9"/>
  <c r="Q262" i="9"/>
  <c r="P262" i="9"/>
  <c r="N262" i="9"/>
  <c r="L262" i="9"/>
  <c r="S262" i="9" s="1"/>
  <c r="R261" i="9"/>
  <c r="Q261" i="9"/>
  <c r="P261" i="9"/>
  <c r="N261" i="9"/>
  <c r="L261" i="9"/>
  <c r="S261" i="9" s="1"/>
  <c r="R260" i="9"/>
  <c r="Q260" i="9"/>
  <c r="P260" i="9"/>
  <c r="N260" i="9"/>
  <c r="L260" i="9"/>
  <c r="S260" i="9" s="1"/>
  <c r="R259" i="9"/>
  <c r="Q259" i="9"/>
  <c r="P259" i="9"/>
  <c r="N259" i="9"/>
  <c r="L259" i="9"/>
  <c r="Q258" i="9"/>
  <c r="P258" i="9"/>
  <c r="L258" i="9"/>
  <c r="O257" i="9"/>
  <c r="M257" i="9"/>
  <c r="I257" i="13"/>
  <c r="F257" i="9"/>
  <c r="F257" i="2" s="1"/>
  <c r="R256" i="9"/>
  <c r="Q256" i="9"/>
  <c r="P256" i="9"/>
  <c r="N256" i="9"/>
  <c r="L256" i="9"/>
  <c r="S256" i="9" s="1"/>
  <c r="R255" i="9"/>
  <c r="Q255" i="9"/>
  <c r="P255" i="9"/>
  <c r="N255" i="9"/>
  <c r="L255" i="9"/>
  <c r="S255" i="9" s="1"/>
  <c r="R254" i="9"/>
  <c r="Q254" i="9"/>
  <c r="P254" i="9"/>
  <c r="N254" i="9"/>
  <c r="L254" i="9"/>
  <c r="S254" i="9" s="1"/>
  <c r="R253" i="9"/>
  <c r="Q253" i="9"/>
  <c r="P253" i="9"/>
  <c r="N253" i="9"/>
  <c r="L253" i="9"/>
  <c r="S253" i="9" s="1"/>
  <c r="R252" i="9"/>
  <c r="Q252" i="9"/>
  <c r="P252" i="9"/>
  <c r="N252" i="9"/>
  <c r="L252" i="9"/>
  <c r="S252" i="9" s="1"/>
  <c r="R251" i="9"/>
  <c r="Q251" i="9"/>
  <c r="P251" i="9"/>
  <c r="N251" i="9"/>
  <c r="L251" i="9"/>
  <c r="S251" i="9" s="1"/>
  <c r="R250" i="9"/>
  <c r="Q250" i="9"/>
  <c r="P250" i="9"/>
  <c r="N250" i="9"/>
  <c r="L250" i="9"/>
  <c r="S250" i="9" s="1"/>
  <c r="R249" i="9"/>
  <c r="Q249" i="9"/>
  <c r="P249" i="9"/>
  <c r="N249" i="9"/>
  <c r="L249" i="9"/>
  <c r="S249" i="9" s="1"/>
  <c r="R248" i="9"/>
  <c r="Q248" i="9"/>
  <c r="P248" i="9"/>
  <c r="N248" i="9"/>
  <c r="L248" i="9"/>
  <c r="S248" i="9" s="1"/>
  <c r="Q247" i="9"/>
  <c r="P247" i="9"/>
  <c r="L247" i="9"/>
  <c r="O246" i="9"/>
  <c r="M246" i="9"/>
  <c r="M246" i="13" s="1"/>
  <c r="I246" i="13"/>
  <c r="F246" i="9"/>
  <c r="F246" i="2" s="1"/>
  <c r="R245" i="9"/>
  <c r="Q245" i="9"/>
  <c r="P245" i="9"/>
  <c r="N245" i="9"/>
  <c r="L245" i="9"/>
  <c r="S245" i="9" s="1"/>
  <c r="R244" i="9"/>
  <c r="Q244" i="9"/>
  <c r="P244" i="9"/>
  <c r="N244" i="9"/>
  <c r="L244" i="9"/>
  <c r="S244" i="9" s="1"/>
  <c r="R243" i="9"/>
  <c r="Q243" i="9"/>
  <c r="P243" i="9"/>
  <c r="N243" i="9"/>
  <c r="L243" i="9"/>
  <c r="S243" i="9" s="1"/>
  <c r="R242" i="9"/>
  <c r="Q242" i="9"/>
  <c r="P242" i="9"/>
  <c r="N242" i="9"/>
  <c r="L242" i="9"/>
  <c r="S242" i="9" s="1"/>
  <c r="R241" i="9"/>
  <c r="Q241" i="9"/>
  <c r="P241" i="9"/>
  <c r="N241" i="9"/>
  <c r="L241" i="9"/>
  <c r="Q240" i="9"/>
  <c r="P240" i="9"/>
  <c r="L240" i="9"/>
  <c r="O239" i="9"/>
  <c r="M239" i="9"/>
  <c r="I239" i="13"/>
  <c r="F239" i="9"/>
  <c r="F239" i="2" s="1"/>
  <c r="R238" i="9"/>
  <c r="Q238" i="9"/>
  <c r="P238" i="9"/>
  <c r="N238" i="9"/>
  <c r="L238" i="9"/>
  <c r="S238" i="9" s="1"/>
  <c r="R237" i="9"/>
  <c r="Q237" i="9"/>
  <c r="P237" i="9"/>
  <c r="N237" i="9"/>
  <c r="L237" i="9"/>
  <c r="S237" i="9" s="1"/>
  <c r="R236" i="9"/>
  <c r="Q236" i="9"/>
  <c r="P236" i="9"/>
  <c r="N236" i="9"/>
  <c r="L236" i="9"/>
  <c r="S236" i="9" s="1"/>
  <c r="R235" i="9"/>
  <c r="Q235" i="9"/>
  <c r="P235" i="9"/>
  <c r="N235" i="9"/>
  <c r="L235" i="9"/>
  <c r="S235" i="9" s="1"/>
  <c r="R234" i="9"/>
  <c r="Q234" i="9"/>
  <c r="P234" i="9"/>
  <c r="N234" i="9"/>
  <c r="L234" i="9"/>
  <c r="S234" i="9" s="1"/>
  <c r="R233" i="9"/>
  <c r="Q233" i="9"/>
  <c r="P233" i="9"/>
  <c r="N233" i="9"/>
  <c r="L233" i="9"/>
  <c r="S233" i="9" s="1"/>
  <c r="R232" i="9"/>
  <c r="Q232" i="9"/>
  <c r="P232" i="9"/>
  <c r="N232" i="9"/>
  <c r="L232" i="9"/>
  <c r="S232" i="9" s="1"/>
  <c r="R231" i="9"/>
  <c r="Q231" i="9"/>
  <c r="P231" i="9"/>
  <c r="N231" i="9"/>
  <c r="L231" i="9"/>
  <c r="S231" i="9" s="1"/>
  <c r="R230" i="9"/>
  <c r="Q230" i="9"/>
  <c r="P230" i="9"/>
  <c r="N230" i="9"/>
  <c r="L230" i="9"/>
  <c r="S230" i="9" s="1"/>
  <c r="R229" i="9"/>
  <c r="Q229" i="9"/>
  <c r="P229" i="9"/>
  <c r="N229" i="9"/>
  <c r="L229" i="9"/>
  <c r="S229" i="9" s="1"/>
  <c r="R228" i="9"/>
  <c r="Q228" i="9"/>
  <c r="P228" i="9"/>
  <c r="N228" i="9"/>
  <c r="L228" i="9"/>
  <c r="S228" i="9" s="1"/>
  <c r="R227" i="9"/>
  <c r="Q227" i="9"/>
  <c r="P227" i="9"/>
  <c r="N227" i="9"/>
  <c r="L227" i="9"/>
  <c r="Q226" i="9"/>
  <c r="P226" i="9"/>
  <c r="L226" i="9"/>
  <c r="O225" i="9"/>
  <c r="M225" i="9"/>
  <c r="I225" i="13"/>
  <c r="F225" i="9"/>
  <c r="F225" i="2" s="1"/>
  <c r="R224" i="9"/>
  <c r="Q224" i="9"/>
  <c r="P224" i="9"/>
  <c r="N224" i="9"/>
  <c r="L224" i="9"/>
  <c r="S224" i="9" s="1"/>
  <c r="R223" i="9"/>
  <c r="Q223" i="9"/>
  <c r="P223" i="9"/>
  <c r="N223" i="9"/>
  <c r="L223" i="9"/>
  <c r="S223" i="9" s="1"/>
  <c r="R222" i="9"/>
  <c r="Q222" i="9"/>
  <c r="P222" i="9"/>
  <c r="N222" i="9"/>
  <c r="L222" i="9"/>
  <c r="S222" i="9" s="1"/>
  <c r="R221" i="9"/>
  <c r="Q221" i="9"/>
  <c r="P221" i="9"/>
  <c r="N221" i="9"/>
  <c r="L221" i="9"/>
  <c r="S221" i="9" s="1"/>
  <c r="R220" i="9"/>
  <c r="Q220" i="9"/>
  <c r="P220" i="9"/>
  <c r="N220" i="9"/>
  <c r="L220" i="9"/>
  <c r="S220" i="9" s="1"/>
  <c r="R219" i="9"/>
  <c r="Q219" i="9"/>
  <c r="P219" i="9"/>
  <c r="N219" i="9"/>
  <c r="L219" i="9"/>
  <c r="S219" i="9" s="1"/>
  <c r="R218" i="9"/>
  <c r="Q218" i="9"/>
  <c r="P218" i="9"/>
  <c r="N218" i="9"/>
  <c r="L218" i="9"/>
  <c r="S218" i="9" s="1"/>
  <c r="R217" i="9"/>
  <c r="Q217" i="9"/>
  <c r="P217" i="9"/>
  <c r="N217" i="9"/>
  <c r="L217" i="9"/>
  <c r="S217" i="9" s="1"/>
  <c r="R216" i="9"/>
  <c r="Q216" i="9"/>
  <c r="P216" i="9"/>
  <c r="N216" i="9"/>
  <c r="L216" i="9"/>
  <c r="Q215" i="9"/>
  <c r="P215" i="9"/>
  <c r="L215" i="9"/>
  <c r="R214" i="9"/>
  <c r="Q214" i="9"/>
  <c r="P214" i="9"/>
  <c r="N214" i="9"/>
  <c r="L214" i="9"/>
  <c r="S214" i="9" s="1"/>
  <c r="O213" i="9"/>
  <c r="R213" i="9" s="1"/>
  <c r="M213" i="9"/>
  <c r="I213" i="13"/>
  <c r="F213" i="9"/>
  <c r="F213" i="2" s="1"/>
  <c r="R212" i="9"/>
  <c r="Q212" i="9"/>
  <c r="P212" i="9"/>
  <c r="N212" i="9"/>
  <c r="L212" i="9"/>
  <c r="S212" i="9" s="1"/>
  <c r="R211" i="9"/>
  <c r="Q211" i="9"/>
  <c r="P211" i="9"/>
  <c r="N211" i="9"/>
  <c r="L211" i="9"/>
  <c r="Q210" i="9"/>
  <c r="P210" i="9"/>
  <c r="N210" i="9"/>
  <c r="L210" i="9"/>
  <c r="O209" i="9"/>
  <c r="M209" i="9"/>
  <c r="L209" i="13"/>
  <c r="I209" i="13"/>
  <c r="F209" i="9"/>
  <c r="F209" i="2" s="1"/>
  <c r="R208" i="9"/>
  <c r="Q208" i="9"/>
  <c r="P208" i="9"/>
  <c r="N208" i="9"/>
  <c r="L208" i="9"/>
  <c r="S208" i="9" s="1"/>
  <c r="R207" i="9"/>
  <c r="Q207" i="9"/>
  <c r="P207" i="9"/>
  <c r="N207" i="9"/>
  <c r="L207" i="9"/>
  <c r="S207" i="9" s="1"/>
  <c r="R206" i="9"/>
  <c r="Q206" i="9"/>
  <c r="P206" i="9"/>
  <c r="N206" i="9"/>
  <c r="L206" i="9"/>
  <c r="S206" i="9" s="1"/>
  <c r="R205" i="9"/>
  <c r="Q205" i="9"/>
  <c r="P205" i="9"/>
  <c r="N205" i="9"/>
  <c r="L205" i="9"/>
  <c r="S205" i="9" s="1"/>
  <c r="R204" i="9"/>
  <c r="Q204" i="9"/>
  <c r="P204" i="9"/>
  <c r="N204" i="9"/>
  <c r="L204" i="9"/>
  <c r="S204" i="9" s="1"/>
  <c r="R203" i="9"/>
  <c r="Q203" i="9"/>
  <c r="P203" i="9"/>
  <c r="N203" i="9"/>
  <c r="L203" i="9"/>
  <c r="S203" i="9" s="1"/>
  <c r="R202" i="9"/>
  <c r="Q202" i="9"/>
  <c r="P202" i="9"/>
  <c r="N202" i="9"/>
  <c r="L202" i="9"/>
  <c r="S202" i="9" s="1"/>
  <c r="R201" i="9"/>
  <c r="Q201" i="9"/>
  <c r="P201" i="9"/>
  <c r="N201" i="9"/>
  <c r="L201" i="9"/>
  <c r="R200" i="9"/>
  <c r="Q200" i="9"/>
  <c r="P200" i="9"/>
  <c r="N200" i="9"/>
  <c r="L200" i="9"/>
  <c r="S200" i="9" s="1"/>
  <c r="Q199" i="9"/>
  <c r="P199" i="9"/>
  <c r="L199" i="9"/>
  <c r="Q198" i="9"/>
  <c r="P198" i="9"/>
  <c r="L198" i="9"/>
  <c r="Q197" i="9"/>
  <c r="P197" i="9"/>
  <c r="L197" i="9"/>
  <c r="R190" i="9"/>
  <c r="Q190" i="9"/>
  <c r="P190" i="9"/>
  <c r="N190" i="9"/>
  <c r="L190" i="9"/>
  <c r="S190" i="9" s="1"/>
  <c r="O188" i="9"/>
  <c r="M188" i="9"/>
  <c r="F188" i="9"/>
  <c r="F188" i="2" s="1"/>
  <c r="R187" i="9"/>
  <c r="Q187" i="9"/>
  <c r="P187" i="9"/>
  <c r="N187" i="9"/>
  <c r="L187" i="9"/>
  <c r="S187" i="9" s="1"/>
  <c r="R186" i="9"/>
  <c r="Q186" i="9"/>
  <c r="P186" i="9"/>
  <c r="N186" i="9"/>
  <c r="L186" i="9"/>
  <c r="S186" i="9" s="1"/>
  <c r="R185" i="9"/>
  <c r="Q185" i="9"/>
  <c r="P185" i="9"/>
  <c r="N185" i="9"/>
  <c r="L185" i="9"/>
  <c r="Q184" i="9"/>
  <c r="P184" i="9"/>
  <c r="L184" i="9"/>
  <c r="S184" i="9" s="1"/>
  <c r="O183" i="9"/>
  <c r="M183" i="9"/>
  <c r="I183" i="13"/>
  <c r="F183" i="9"/>
  <c r="F183" i="2" s="1"/>
  <c r="R182" i="9"/>
  <c r="Q182" i="9"/>
  <c r="P182" i="9"/>
  <c r="N182" i="9"/>
  <c r="L182" i="9"/>
  <c r="S182" i="9" s="1"/>
  <c r="R181" i="9"/>
  <c r="Q181" i="9"/>
  <c r="P181" i="9"/>
  <c r="N181" i="9"/>
  <c r="L181" i="9"/>
  <c r="S181" i="9" s="1"/>
  <c r="R180" i="9"/>
  <c r="Q180" i="9"/>
  <c r="P180" i="9"/>
  <c r="N180" i="9"/>
  <c r="L180" i="9"/>
  <c r="S180" i="9" s="1"/>
  <c r="R179" i="9"/>
  <c r="Q179" i="9"/>
  <c r="P179" i="9"/>
  <c r="N179" i="9"/>
  <c r="L179" i="9"/>
  <c r="S179" i="9" s="1"/>
  <c r="R178" i="9"/>
  <c r="Q178" i="9"/>
  <c r="P178" i="9"/>
  <c r="N178" i="9"/>
  <c r="L178" i="9"/>
  <c r="S178" i="9" s="1"/>
  <c r="R177" i="9"/>
  <c r="Q177" i="9"/>
  <c r="P177" i="9"/>
  <c r="N177" i="9"/>
  <c r="L177" i="9"/>
  <c r="S177" i="9" s="1"/>
  <c r="R176" i="9"/>
  <c r="Q176" i="9"/>
  <c r="P176" i="9"/>
  <c r="N176" i="9"/>
  <c r="L176" i="9"/>
  <c r="S176" i="9" s="1"/>
  <c r="R175" i="9"/>
  <c r="Q175" i="9"/>
  <c r="P175" i="9"/>
  <c r="N175" i="9"/>
  <c r="L175" i="9"/>
  <c r="S175" i="9" s="1"/>
  <c r="R174" i="9"/>
  <c r="Q174" i="9"/>
  <c r="P174" i="9"/>
  <c r="N174" i="9"/>
  <c r="L174" i="9"/>
  <c r="Q173" i="9"/>
  <c r="P173" i="9"/>
  <c r="L173" i="9"/>
  <c r="O172" i="9"/>
  <c r="M172" i="9"/>
  <c r="I172" i="13"/>
  <c r="F172" i="9"/>
  <c r="F172" i="2" s="1"/>
  <c r="R171" i="9"/>
  <c r="Q171" i="9"/>
  <c r="P171" i="9"/>
  <c r="N171" i="9"/>
  <c r="L171" i="9"/>
  <c r="S171" i="9" s="1"/>
  <c r="R170" i="9"/>
  <c r="Q170" i="9"/>
  <c r="P170" i="9"/>
  <c r="N170" i="9"/>
  <c r="S170" i="9"/>
  <c r="R169" i="9"/>
  <c r="Q169" i="9"/>
  <c r="P169" i="9"/>
  <c r="N169" i="9"/>
  <c r="L169" i="9"/>
  <c r="S169" i="9" s="1"/>
  <c r="R168" i="9"/>
  <c r="Q168" i="9"/>
  <c r="P168" i="9"/>
  <c r="N168" i="9"/>
  <c r="L168" i="9"/>
  <c r="S168" i="9" s="1"/>
  <c r="R167" i="9"/>
  <c r="Q167" i="9"/>
  <c r="P167" i="9"/>
  <c r="N167" i="9"/>
  <c r="L167" i="9"/>
  <c r="Q166" i="9"/>
  <c r="P166" i="9"/>
  <c r="L166" i="9"/>
  <c r="O163" i="9"/>
  <c r="M163" i="9"/>
  <c r="F163" i="9"/>
  <c r="F163" i="2" s="1"/>
  <c r="R162" i="9"/>
  <c r="Q162" i="9"/>
  <c r="P162" i="9"/>
  <c r="N162" i="9"/>
  <c r="L162" i="9"/>
  <c r="S162" i="9" s="1"/>
  <c r="R161" i="9"/>
  <c r="Q161" i="9"/>
  <c r="P161" i="9"/>
  <c r="N161" i="9"/>
  <c r="L161" i="9"/>
  <c r="S161" i="9" s="1"/>
  <c r="R160" i="9"/>
  <c r="Q160" i="9"/>
  <c r="P160" i="9"/>
  <c r="N160" i="9"/>
  <c r="L160" i="9"/>
  <c r="S160" i="9" s="1"/>
  <c r="R159" i="9"/>
  <c r="Q159" i="9"/>
  <c r="P159" i="9"/>
  <c r="N159" i="9"/>
  <c r="L159" i="9"/>
  <c r="S159" i="9" s="1"/>
  <c r="R158" i="9"/>
  <c r="Q158" i="9"/>
  <c r="P158" i="9"/>
  <c r="N158" i="9"/>
  <c r="L158" i="9"/>
  <c r="S158" i="9" s="1"/>
  <c r="R157" i="9"/>
  <c r="Q157" i="9"/>
  <c r="P157" i="9"/>
  <c r="N157" i="9"/>
  <c r="L157" i="9"/>
  <c r="S157" i="9" s="1"/>
  <c r="R156" i="9"/>
  <c r="Q156" i="9"/>
  <c r="P156" i="9"/>
  <c r="N156" i="9"/>
  <c r="L156" i="9"/>
  <c r="S156" i="9" s="1"/>
  <c r="R155" i="9"/>
  <c r="Q155" i="9"/>
  <c r="P155" i="9"/>
  <c r="N155" i="9"/>
  <c r="L155" i="9"/>
  <c r="S155" i="9" s="1"/>
  <c r="R154" i="9"/>
  <c r="Q154" i="9"/>
  <c r="P154" i="9"/>
  <c r="N154" i="9"/>
  <c r="L154" i="9"/>
  <c r="S154" i="9" s="1"/>
  <c r="R153" i="9"/>
  <c r="Q153" i="9"/>
  <c r="P153" i="9"/>
  <c r="N153" i="9"/>
  <c r="L153" i="9"/>
  <c r="Q152" i="9"/>
  <c r="P152" i="9"/>
  <c r="L152" i="9"/>
  <c r="O151" i="9"/>
  <c r="M151" i="9"/>
  <c r="K151" i="13"/>
  <c r="I151" i="13"/>
  <c r="F151" i="9"/>
  <c r="R150" i="9"/>
  <c r="Q150" i="9"/>
  <c r="P150" i="9"/>
  <c r="N150" i="9"/>
  <c r="L150" i="9"/>
  <c r="S150" i="9" s="1"/>
  <c r="R149" i="9"/>
  <c r="Q149" i="9"/>
  <c r="P149" i="9"/>
  <c r="N149" i="9"/>
  <c r="L149" i="9"/>
  <c r="S149" i="9" s="1"/>
  <c r="R148" i="9"/>
  <c r="Q148" i="9"/>
  <c r="P148" i="9"/>
  <c r="N148" i="9"/>
  <c r="L148" i="9"/>
  <c r="S148" i="9" s="1"/>
  <c r="R147" i="9"/>
  <c r="Q147" i="9"/>
  <c r="P147" i="9"/>
  <c r="N147" i="9"/>
  <c r="L147" i="9"/>
  <c r="S147" i="9" s="1"/>
  <c r="R146" i="9"/>
  <c r="Q146" i="9"/>
  <c r="P146" i="9"/>
  <c r="N146" i="9"/>
  <c r="L146" i="9"/>
  <c r="S146" i="9" s="1"/>
  <c r="R145" i="9"/>
  <c r="Q145" i="9"/>
  <c r="P145" i="9"/>
  <c r="N145" i="9"/>
  <c r="L145" i="9"/>
  <c r="S145" i="9" s="1"/>
  <c r="R144" i="9"/>
  <c r="Q144" i="9"/>
  <c r="P144" i="9"/>
  <c r="N144" i="9"/>
  <c r="L144" i="9"/>
  <c r="S144" i="9" s="1"/>
  <c r="R143" i="9"/>
  <c r="Q143" i="9"/>
  <c r="P143" i="9"/>
  <c r="N143" i="9"/>
  <c r="L143" i="9"/>
  <c r="S143" i="9" s="1"/>
  <c r="R142" i="9"/>
  <c r="Q142" i="9"/>
  <c r="P142" i="9"/>
  <c r="N142" i="9"/>
  <c r="L142" i="9"/>
  <c r="S142" i="9" s="1"/>
  <c r="R141" i="9"/>
  <c r="Q141" i="9"/>
  <c r="P141" i="9"/>
  <c r="N141" i="9"/>
  <c r="L141" i="9"/>
  <c r="S141" i="9" s="1"/>
  <c r="R140" i="9"/>
  <c r="Q140" i="9"/>
  <c r="P140" i="9"/>
  <c r="N140" i="9"/>
  <c r="L140" i="9"/>
  <c r="S140" i="9" s="1"/>
  <c r="R139" i="9"/>
  <c r="Q139" i="9"/>
  <c r="P139" i="9"/>
  <c r="N139" i="9"/>
  <c r="L139" i="9"/>
  <c r="S139" i="9" s="1"/>
  <c r="R138" i="9"/>
  <c r="Q138" i="9"/>
  <c r="P138" i="9"/>
  <c r="N138" i="9"/>
  <c r="L138" i="9"/>
  <c r="S138" i="9" s="1"/>
  <c r="R137" i="9"/>
  <c r="Q137" i="9"/>
  <c r="P137" i="9"/>
  <c r="N137" i="9"/>
  <c r="L137" i="9"/>
  <c r="S137" i="9" s="1"/>
  <c r="R136" i="9"/>
  <c r="Q136" i="9"/>
  <c r="P136" i="9"/>
  <c r="N136" i="9"/>
  <c r="L136" i="9"/>
  <c r="S136" i="9" s="1"/>
  <c r="R135" i="9"/>
  <c r="Q135" i="9"/>
  <c r="P135" i="9"/>
  <c r="N135" i="9"/>
  <c r="L135" i="9"/>
  <c r="S135" i="9" s="1"/>
  <c r="R134" i="9"/>
  <c r="Q134" i="9"/>
  <c r="P134" i="9"/>
  <c r="N134" i="9"/>
  <c r="L134" i="9"/>
  <c r="S134" i="9" s="1"/>
  <c r="R133" i="9"/>
  <c r="Q133" i="9"/>
  <c r="P133" i="9"/>
  <c r="N133" i="9"/>
  <c r="L133" i="9"/>
  <c r="S133" i="9" s="1"/>
  <c r="R132" i="9"/>
  <c r="Q132" i="9"/>
  <c r="P132" i="9"/>
  <c r="N132" i="9"/>
  <c r="L132" i="9"/>
  <c r="S132" i="9" s="1"/>
  <c r="R131" i="9"/>
  <c r="Q131" i="9"/>
  <c r="P131" i="9"/>
  <c r="N131" i="9"/>
  <c r="L131" i="9"/>
  <c r="S131" i="9" s="1"/>
  <c r="R130" i="9"/>
  <c r="Q130" i="9"/>
  <c r="P130" i="9"/>
  <c r="N130" i="9"/>
  <c r="L130" i="9"/>
  <c r="S130" i="9" s="1"/>
  <c r="R129" i="9"/>
  <c r="Q129" i="9"/>
  <c r="P129" i="9"/>
  <c r="N129" i="9"/>
  <c r="L129" i="9"/>
  <c r="S129" i="9" s="1"/>
  <c r="R128" i="9"/>
  <c r="Q128" i="9"/>
  <c r="P128" i="9"/>
  <c r="N128" i="9"/>
  <c r="L128" i="9"/>
  <c r="S128" i="9" s="1"/>
  <c r="R127" i="9"/>
  <c r="Q127" i="9"/>
  <c r="P127" i="9"/>
  <c r="N127" i="9"/>
  <c r="L127" i="9"/>
  <c r="S127" i="9" s="1"/>
  <c r="R126" i="9"/>
  <c r="Q126" i="9"/>
  <c r="P126" i="9"/>
  <c r="N126" i="9"/>
  <c r="L126" i="9"/>
  <c r="S126" i="9" s="1"/>
  <c r="R125" i="9"/>
  <c r="Q125" i="9"/>
  <c r="P125" i="9"/>
  <c r="N125" i="9"/>
  <c r="L125" i="9"/>
  <c r="S125" i="9" s="1"/>
  <c r="R124" i="9"/>
  <c r="Q124" i="9"/>
  <c r="P124" i="9"/>
  <c r="N124" i="9"/>
  <c r="L124" i="9"/>
  <c r="S124" i="9" s="1"/>
  <c r="R123" i="9"/>
  <c r="Q123" i="9"/>
  <c r="P123" i="9"/>
  <c r="N123" i="9"/>
  <c r="L123" i="9"/>
  <c r="S123" i="9" s="1"/>
  <c r="R122" i="9"/>
  <c r="Q122" i="9"/>
  <c r="P122" i="9"/>
  <c r="N122" i="9"/>
  <c r="L122" i="9"/>
  <c r="S122" i="9" s="1"/>
  <c r="R121" i="9"/>
  <c r="Q121" i="9"/>
  <c r="P121" i="9"/>
  <c r="N121" i="9"/>
  <c r="L121" i="9"/>
  <c r="S121" i="9" s="1"/>
  <c r="R120" i="9"/>
  <c r="Q120" i="9"/>
  <c r="P120" i="9"/>
  <c r="N120" i="9"/>
  <c r="L120" i="9"/>
  <c r="S120" i="9" s="1"/>
  <c r="R119" i="9"/>
  <c r="Q119" i="9"/>
  <c r="P119" i="9"/>
  <c r="N119" i="9"/>
  <c r="S119" i="9"/>
  <c r="R118" i="9"/>
  <c r="Q118" i="9"/>
  <c r="P118" i="9"/>
  <c r="N118" i="9"/>
  <c r="L118" i="9"/>
  <c r="S118" i="9" s="1"/>
  <c r="R117" i="9"/>
  <c r="Q117" i="9"/>
  <c r="P117" i="9"/>
  <c r="N117" i="9"/>
  <c r="L117" i="9"/>
  <c r="S117" i="9" s="1"/>
  <c r="R116" i="9"/>
  <c r="Q116" i="9"/>
  <c r="P116" i="9"/>
  <c r="N116" i="9"/>
  <c r="L116" i="9"/>
  <c r="S116" i="9" s="1"/>
  <c r="R115" i="9"/>
  <c r="Q115" i="9"/>
  <c r="P115" i="9"/>
  <c r="N115" i="9"/>
  <c r="L115" i="9"/>
  <c r="S115" i="9" s="1"/>
  <c r="R114" i="9"/>
  <c r="Q114" i="9"/>
  <c r="P114" i="9"/>
  <c r="N114" i="9"/>
  <c r="L114" i="9"/>
  <c r="S114" i="9" s="1"/>
  <c r="R113" i="9"/>
  <c r="Q113" i="9"/>
  <c r="P113" i="9"/>
  <c r="N113" i="9"/>
  <c r="L113" i="9"/>
  <c r="S113" i="9" s="1"/>
  <c r="R112" i="9"/>
  <c r="Q112" i="9"/>
  <c r="P112" i="9"/>
  <c r="N112" i="9"/>
  <c r="Q111" i="9"/>
  <c r="P111" i="9"/>
  <c r="L111" i="9"/>
  <c r="O108" i="9"/>
  <c r="M108" i="9"/>
  <c r="K108" i="13"/>
  <c r="F108" i="9"/>
  <c r="F108" i="2" s="1"/>
  <c r="R107" i="9"/>
  <c r="Q107" i="9"/>
  <c r="P107" i="9"/>
  <c r="N107" i="9"/>
  <c r="L107" i="9"/>
  <c r="S107" i="9" s="1"/>
  <c r="R106" i="9"/>
  <c r="Q106" i="9"/>
  <c r="P106" i="9"/>
  <c r="N106" i="9"/>
  <c r="L106" i="9"/>
  <c r="S106" i="9" s="1"/>
  <c r="R105" i="9"/>
  <c r="Q105" i="9"/>
  <c r="P105" i="9"/>
  <c r="N105" i="9"/>
  <c r="L105" i="9"/>
  <c r="S105" i="9" s="1"/>
  <c r="R104" i="9"/>
  <c r="Q104" i="9"/>
  <c r="P104" i="9"/>
  <c r="N104" i="9"/>
  <c r="L104" i="9"/>
  <c r="S104" i="9" s="1"/>
  <c r="R103" i="9"/>
  <c r="Q103" i="9"/>
  <c r="P103" i="9"/>
  <c r="N103" i="9"/>
  <c r="L103" i="9"/>
  <c r="S103" i="9" s="1"/>
  <c r="R102" i="9"/>
  <c r="Q102" i="9"/>
  <c r="P102" i="9"/>
  <c r="N102" i="9"/>
  <c r="L102" i="9"/>
  <c r="S102" i="9" s="1"/>
  <c r="R101" i="9"/>
  <c r="Q101" i="9"/>
  <c r="P101" i="9"/>
  <c r="N101" i="9"/>
  <c r="L101" i="9"/>
  <c r="S101" i="9" s="1"/>
  <c r="R100" i="9"/>
  <c r="Q100" i="9"/>
  <c r="P100" i="9"/>
  <c r="N100" i="9"/>
  <c r="L100" i="9"/>
  <c r="S100" i="9" s="1"/>
  <c r="R99" i="9"/>
  <c r="Q99" i="9"/>
  <c r="P99" i="9"/>
  <c r="N99" i="9"/>
  <c r="L99" i="9"/>
  <c r="S99" i="9" s="1"/>
  <c r="R98" i="9"/>
  <c r="Q98" i="9"/>
  <c r="P98" i="9"/>
  <c r="N98" i="9"/>
  <c r="L98" i="9"/>
  <c r="S98" i="9" s="1"/>
  <c r="R97" i="9"/>
  <c r="Q97" i="9"/>
  <c r="P97" i="9"/>
  <c r="N97" i="9"/>
  <c r="L97" i="9"/>
  <c r="S97" i="9" s="1"/>
  <c r="R96" i="9"/>
  <c r="Q96" i="9"/>
  <c r="P96" i="9"/>
  <c r="N96" i="9"/>
  <c r="L96" i="9"/>
  <c r="S96" i="9" s="1"/>
  <c r="R95" i="9"/>
  <c r="Q95" i="9"/>
  <c r="P95" i="9"/>
  <c r="N95" i="9"/>
  <c r="L95" i="9"/>
  <c r="S95" i="9" s="1"/>
  <c r="R94" i="9"/>
  <c r="Q94" i="9"/>
  <c r="P94" i="9"/>
  <c r="N94" i="9"/>
  <c r="L94" i="9"/>
  <c r="S94" i="9" s="1"/>
  <c r="R93" i="9"/>
  <c r="Q93" i="9"/>
  <c r="P93" i="9"/>
  <c r="N93" i="9"/>
  <c r="L93" i="9"/>
  <c r="S93" i="9" s="1"/>
  <c r="R92" i="9"/>
  <c r="Q92" i="9"/>
  <c r="P92" i="9"/>
  <c r="N92" i="9"/>
  <c r="S92" i="9"/>
  <c r="R91" i="9"/>
  <c r="Q91" i="9"/>
  <c r="P91" i="9"/>
  <c r="N91" i="9"/>
  <c r="S91" i="9"/>
  <c r="Q90" i="9"/>
  <c r="P90" i="9"/>
  <c r="R89" i="9"/>
  <c r="Q89" i="9"/>
  <c r="P89" i="9"/>
  <c r="N89" i="9"/>
  <c r="L89" i="9"/>
  <c r="S89" i="9" s="1"/>
  <c r="R88" i="9"/>
  <c r="Q88" i="9"/>
  <c r="P88" i="9"/>
  <c r="N88" i="9"/>
  <c r="L88" i="9"/>
  <c r="S88" i="9" s="1"/>
  <c r="O85" i="9"/>
  <c r="M85" i="9"/>
  <c r="I85" i="13"/>
  <c r="F85" i="9"/>
  <c r="F85" i="2" s="1"/>
  <c r="R84" i="9"/>
  <c r="Q84" i="9"/>
  <c r="P84" i="9"/>
  <c r="N84" i="9"/>
  <c r="L84" i="9"/>
  <c r="S84" i="9" s="1"/>
  <c r="R83" i="9"/>
  <c r="Q83" i="9"/>
  <c r="P83" i="9"/>
  <c r="N83" i="9"/>
  <c r="L83" i="9"/>
  <c r="S83" i="9" s="1"/>
  <c r="R82" i="9"/>
  <c r="Q82" i="9"/>
  <c r="P82" i="9"/>
  <c r="N82" i="9"/>
  <c r="L82" i="9"/>
  <c r="S82" i="9" s="1"/>
  <c r="R81" i="9"/>
  <c r="Q81" i="9"/>
  <c r="P81" i="9"/>
  <c r="N81" i="9"/>
  <c r="L81" i="9"/>
  <c r="S81" i="9" s="1"/>
  <c r="R80" i="9"/>
  <c r="Q80" i="9"/>
  <c r="P80" i="9"/>
  <c r="N80" i="9"/>
  <c r="L80" i="9"/>
  <c r="Q79" i="9"/>
  <c r="P79" i="9"/>
  <c r="L79" i="9"/>
  <c r="O78" i="9"/>
  <c r="M78" i="9"/>
  <c r="M78" i="13" s="1"/>
  <c r="I78" i="13"/>
  <c r="F78" i="9"/>
  <c r="F78" i="2" s="1"/>
  <c r="R77" i="9"/>
  <c r="Q77" i="9"/>
  <c r="P77" i="9"/>
  <c r="N77" i="9"/>
  <c r="L77" i="9"/>
  <c r="S77" i="9" s="1"/>
  <c r="R76" i="9"/>
  <c r="Q76" i="9"/>
  <c r="P76" i="9"/>
  <c r="N76" i="9"/>
  <c r="L76" i="9"/>
  <c r="S76" i="9" s="1"/>
  <c r="R75" i="9"/>
  <c r="Q75" i="9"/>
  <c r="P75" i="9"/>
  <c r="N75" i="9"/>
  <c r="L75" i="9"/>
  <c r="Q74" i="9"/>
  <c r="P74" i="9"/>
  <c r="L74" i="9"/>
  <c r="Q73" i="9"/>
  <c r="P73" i="9"/>
  <c r="L73" i="9"/>
  <c r="Q72" i="9"/>
  <c r="P72" i="9"/>
  <c r="L72" i="9"/>
  <c r="R69" i="9"/>
  <c r="Q69" i="9"/>
  <c r="P69" i="9"/>
  <c r="N69" i="9"/>
  <c r="L69" i="9"/>
  <c r="S69" i="9" s="1"/>
  <c r="R67" i="9"/>
  <c r="Q67" i="9"/>
  <c r="P67" i="9"/>
  <c r="N67" i="9"/>
  <c r="L67" i="9"/>
  <c r="S67" i="9" s="1"/>
  <c r="O65" i="9"/>
  <c r="M65" i="9"/>
  <c r="L65" i="13"/>
  <c r="K65" i="13"/>
  <c r="F65" i="9"/>
  <c r="F65" i="2" s="1"/>
  <c r="R64" i="9"/>
  <c r="Q64" i="9"/>
  <c r="P64" i="9"/>
  <c r="N64" i="9"/>
  <c r="L64" i="9"/>
  <c r="S64" i="9" s="1"/>
  <c r="R63" i="9"/>
  <c r="Q63" i="9"/>
  <c r="P63" i="9"/>
  <c r="N63" i="9"/>
  <c r="L63" i="9"/>
  <c r="S63" i="9" s="1"/>
  <c r="R62" i="9"/>
  <c r="Q62" i="9"/>
  <c r="P62" i="9"/>
  <c r="N62" i="9"/>
  <c r="L62" i="9"/>
  <c r="S62" i="9" s="1"/>
  <c r="R61" i="9"/>
  <c r="Q61" i="9"/>
  <c r="P61" i="9"/>
  <c r="N61" i="9"/>
  <c r="L61" i="9"/>
  <c r="Q60" i="9"/>
  <c r="P60" i="9"/>
  <c r="R57" i="9"/>
  <c r="Q57" i="9"/>
  <c r="P57" i="9"/>
  <c r="N57" i="9"/>
  <c r="L57" i="9"/>
  <c r="S57" i="9" s="1"/>
  <c r="O56" i="9"/>
  <c r="O58" i="9" s="1"/>
  <c r="M56" i="9"/>
  <c r="M56" i="13" s="1"/>
  <c r="L56" i="13"/>
  <c r="I56" i="13"/>
  <c r="F56" i="9"/>
  <c r="R55" i="9"/>
  <c r="Q55" i="9"/>
  <c r="P55" i="9"/>
  <c r="N55" i="9"/>
  <c r="S55" i="9"/>
  <c r="R54" i="9"/>
  <c r="Q54" i="9"/>
  <c r="P54" i="9"/>
  <c r="N54" i="9"/>
  <c r="L54" i="9"/>
  <c r="Q53" i="9"/>
  <c r="P53" i="9"/>
  <c r="Q52" i="9"/>
  <c r="P52" i="9"/>
  <c r="O50" i="9"/>
  <c r="R50" i="9" s="1"/>
  <c r="M50" i="9"/>
  <c r="F50" i="9"/>
  <c r="F50" i="2" s="1"/>
  <c r="R49" i="9"/>
  <c r="Q49" i="9"/>
  <c r="P49" i="9"/>
  <c r="N49" i="9"/>
  <c r="L49" i="9"/>
  <c r="S49" i="9" s="1"/>
  <c r="R48" i="9"/>
  <c r="Q48" i="9"/>
  <c r="P48" i="9"/>
  <c r="N48" i="9"/>
  <c r="L48" i="9"/>
  <c r="Q47" i="9"/>
  <c r="P47" i="9"/>
  <c r="O45" i="9"/>
  <c r="M45" i="9"/>
  <c r="F45" i="9"/>
  <c r="F45" i="2" s="1"/>
  <c r="R44" i="9"/>
  <c r="Q44" i="9"/>
  <c r="P44" i="9"/>
  <c r="N44" i="9"/>
  <c r="S44" i="9"/>
  <c r="R43" i="9"/>
  <c r="Q43" i="9"/>
  <c r="P43" i="9"/>
  <c r="N43" i="9"/>
  <c r="Q42" i="9"/>
  <c r="P42" i="9"/>
  <c r="R39" i="9"/>
  <c r="Q39" i="9"/>
  <c r="P39" i="9"/>
  <c r="N39" i="9"/>
  <c r="L39" i="9"/>
  <c r="S39" i="9" s="1"/>
  <c r="O37" i="9"/>
  <c r="M37" i="9"/>
  <c r="K37" i="13"/>
  <c r="F37" i="9"/>
  <c r="F37" i="2" s="1"/>
  <c r="R36" i="9"/>
  <c r="Q36" i="9"/>
  <c r="P36" i="9"/>
  <c r="N36" i="9"/>
  <c r="L36" i="9"/>
  <c r="S36" i="9" s="1"/>
  <c r="S34" i="9" s="1"/>
  <c r="R35" i="9"/>
  <c r="Q35" i="9"/>
  <c r="P35" i="9"/>
  <c r="N35" i="9"/>
  <c r="L35" i="9"/>
  <c r="S35" i="9" s="1"/>
  <c r="Q34" i="9"/>
  <c r="P34" i="9"/>
  <c r="O32" i="9"/>
  <c r="M32" i="9"/>
  <c r="F32" i="9"/>
  <c r="F32" i="2" s="1"/>
  <c r="R31" i="9"/>
  <c r="Q31" i="9"/>
  <c r="P31" i="9"/>
  <c r="N31" i="9"/>
  <c r="L31" i="9"/>
  <c r="S31" i="9" s="1"/>
  <c r="R30" i="9"/>
  <c r="Q30" i="9"/>
  <c r="P30" i="9"/>
  <c r="N30" i="9"/>
  <c r="L30" i="9"/>
  <c r="S30" i="9" s="1"/>
  <c r="Q29" i="9"/>
  <c r="P29" i="9"/>
  <c r="O27" i="9"/>
  <c r="M27" i="9"/>
  <c r="L27" i="13"/>
  <c r="K27" i="13"/>
  <c r="F27" i="9"/>
  <c r="F27" i="2" s="1"/>
  <c r="R26" i="9"/>
  <c r="Q26" i="9"/>
  <c r="P26" i="9"/>
  <c r="N26" i="9"/>
  <c r="L26" i="9"/>
  <c r="S26" i="9" s="1"/>
  <c r="R25" i="9"/>
  <c r="Q25" i="9"/>
  <c r="P25" i="9"/>
  <c r="N25" i="9"/>
  <c r="L25" i="9"/>
  <c r="Q24" i="9"/>
  <c r="P24" i="9"/>
  <c r="R23" i="9"/>
  <c r="Q23" i="9"/>
  <c r="P23" i="9"/>
  <c r="N23" i="9"/>
  <c r="L23" i="9"/>
  <c r="S23" i="9" s="1"/>
  <c r="Q22" i="9"/>
  <c r="P22" i="9"/>
  <c r="O19" i="9"/>
  <c r="M19" i="9"/>
  <c r="K19" i="13"/>
  <c r="I19" i="13"/>
  <c r="F19" i="9"/>
  <c r="F19" i="2" s="1"/>
  <c r="R18" i="9"/>
  <c r="Q18" i="9"/>
  <c r="P18" i="9"/>
  <c r="N18" i="9"/>
  <c r="L18" i="9"/>
  <c r="S18" i="9" s="1"/>
  <c r="R17" i="9"/>
  <c r="Q17" i="9"/>
  <c r="P17" i="9"/>
  <c r="N17" i="9"/>
  <c r="L17" i="9"/>
  <c r="S17" i="9" s="1"/>
  <c r="R16" i="9"/>
  <c r="Q16" i="9"/>
  <c r="P16" i="9"/>
  <c r="N16" i="9"/>
  <c r="L16" i="9"/>
  <c r="S16" i="9" s="1"/>
  <c r="R15" i="9"/>
  <c r="Q15" i="9"/>
  <c r="P15" i="9"/>
  <c r="N15" i="9"/>
  <c r="L15" i="9"/>
  <c r="Q14" i="9"/>
  <c r="P14" i="9"/>
  <c r="N14" i="9"/>
  <c r="O12" i="9"/>
  <c r="M12" i="9"/>
  <c r="M12" i="13" s="1"/>
  <c r="L12" i="13"/>
  <c r="K12" i="13"/>
  <c r="I12" i="13"/>
  <c r="F12" i="9"/>
  <c r="F12" i="2" s="1"/>
  <c r="R11" i="9"/>
  <c r="Q11" i="9"/>
  <c r="P11" i="9"/>
  <c r="N11" i="9"/>
  <c r="L11" i="9"/>
  <c r="S11" i="9" s="1"/>
  <c r="R10" i="9"/>
  <c r="Q10" i="9"/>
  <c r="P10" i="9"/>
  <c r="N10" i="9"/>
  <c r="L10" i="9"/>
  <c r="S10" i="9" s="1"/>
  <c r="Q9" i="9"/>
  <c r="N9" i="9"/>
  <c r="L9" i="9"/>
  <c r="Q348" i="13" l="1"/>
  <c r="W202" i="13"/>
  <c r="P232" i="13"/>
  <c r="W232" i="13" s="1"/>
  <c r="P560" i="13"/>
  <c r="O784" i="13"/>
  <c r="P784" i="13" s="1"/>
  <c r="P785" i="13" s="1"/>
  <c r="O605" i="13"/>
  <c r="P605" i="13" s="1"/>
  <c r="P607" i="13" s="1"/>
  <c r="O593" i="13"/>
  <c r="P593" i="13" s="1"/>
  <c r="P595" i="13" s="1"/>
  <c r="W178" i="13"/>
  <c r="W277" i="13"/>
  <c r="O579" i="13"/>
  <c r="P579" i="13" s="1"/>
  <c r="P581" i="13" s="1"/>
  <c r="W235" i="13"/>
  <c r="W217" i="13"/>
  <c r="Q329" i="13"/>
  <c r="R329" i="13" s="1"/>
  <c r="Q170" i="13"/>
  <c r="R170" i="13" s="1"/>
  <c r="Q75" i="13"/>
  <c r="R75" i="13" s="1"/>
  <c r="Q751" i="13"/>
  <c r="R751" i="13" s="1"/>
  <c r="Q526" i="13"/>
  <c r="R526" i="13" s="1"/>
  <c r="W238" i="13"/>
  <c r="W208" i="13"/>
  <c r="W116" i="13"/>
  <c r="W147" i="13"/>
  <c r="W95" i="13"/>
  <c r="W126" i="13"/>
  <c r="Q499" i="13"/>
  <c r="Q503" i="13" s="1"/>
  <c r="W231" i="13"/>
  <c r="O821" i="6"/>
  <c r="O838" i="6" s="1"/>
  <c r="Q795" i="13"/>
  <c r="R795" i="13" s="1"/>
  <c r="Q627" i="13"/>
  <c r="R627" i="13" s="1"/>
  <c r="W204" i="13"/>
  <c r="W135" i="13"/>
  <c r="N807" i="13"/>
  <c r="N815" i="13"/>
  <c r="W563" i="13"/>
  <c r="P108" i="13"/>
  <c r="P225" i="13"/>
  <c r="W562" i="13"/>
  <c r="W218" i="13"/>
  <c r="W146" i="13"/>
  <c r="W114" i="13"/>
  <c r="O517" i="13"/>
  <c r="P517" i="13" s="1"/>
  <c r="P519" i="13" s="1"/>
  <c r="P520" i="13" s="1"/>
  <c r="W142" i="13"/>
  <c r="O645" i="13"/>
  <c r="P645" i="13" s="1"/>
  <c r="P652" i="13" s="1"/>
  <c r="W186" i="13"/>
  <c r="W273" i="13"/>
  <c r="W117" i="13"/>
  <c r="W145" i="13"/>
  <c r="W121" i="13"/>
  <c r="O608" i="5"/>
  <c r="O742" i="13"/>
  <c r="P742" i="13" s="1"/>
  <c r="P743" i="13" s="1"/>
  <c r="O422" i="13"/>
  <c r="P422" i="13" s="1"/>
  <c r="P423" i="13" s="1"/>
  <c r="W230" i="13"/>
  <c r="W148" i="13"/>
  <c r="W561" i="13"/>
  <c r="W219" i="13"/>
  <c r="W139" i="13"/>
  <c r="W115" i="13"/>
  <c r="W252" i="13"/>
  <c r="P285" i="13"/>
  <c r="N348" i="13"/>
  <c r="W156" i="13"/>
  <c r="W138" i="13"/>
  <c r="W94" i="13"/>
  <c r="W276" i="13"/>
  <c r="W220" i="13"/>
  <c r="W158" i="13"/>
  <c r="W132" i="13"/>
  <c r="W124" i="13"/>
  <c r="W237" i="13"/>
  <c r="W131" i="13"/>
  <c r="W103" i="13"/>
  <c r="W558" i="13"/>
  <c r="W155" i="13"/>
  <c r="W129" i="13"/>
  <c r="W101" i="13"/>
  <c r="W255" i="13"/>
  <c r="W159" i="13"/>
  <c r="W133" i="13"/>
  <c r="W113" i="13"/>
  <c r="W88" i="13"/>
  <c r="W293" i="13"/>
  <c r="W278" i="13"/>
  <c r="W270" i="13"/>
  <c r="W118" i="13"/>
  <c r="W292" i="13"/>
  <c r="W265" i="13"/>
  <c r="W167" i="13"/>
  <c r="W137" i="13"/>
  <c r="W105" i="13"/>
  <c r="N543" i="13"/>
  <c r="W207" i="13"/>
  <c r="W179" i="13"/>
  <c r="W272" i="13"/>
  <c r="W264" i="13"/>
  <c r="W234" i="13"/>
  <c r="W120" i="13"/>
  <c r="W100" i="13"/>
  <c r="W57" i="13"/>
  <c r="W346" i="13"/>
  <c r="W294" i="13"/>
  <c r="W99" i="13"/>
  <c r="O183" i="3"/>
  <c r="O239" i="3"/>
  <c r="N229" i="13"/>
  <c r="W229" i="13" s="1"/>
  <c r="V9" i="12"/>
  <c r="W557" i="13"/>
  <c r="W268" i="13"/>
  <c r="W140" i="13"/>
  <c r="W96" i="13"/>
  <c r="W345" i="13"/>
  <c r="W262" i="13"/>
  <c r="W160" i="13"/>
  <c r="W134" i="13"/>
  <c r="W98" i="13"/>
  <c r="O652" i="3"/>
  <c r="N645" i="13"/>
  <c r="O163" i="3"/>
  <c r="N153" i="13"/>
  <c r="O607" i="3"/>
  <c r="O608" i="3" s="1"/>
  <c r="N605" i="13"/>
  <c r="W605" i="13" s="1"/>
  <c r="O151" i="6"/>
  <c r="Q112" i="13"/>
  <c r="R112" i="13" s="1"/>
  <c r="O787" i="5"/>
  <c r="O780" i="13"/>
  <c r="P780" i="13" s="1"/>
  <c r="O564" i="13"/>
  <c r="P564" i="13" s="1"/>
  <c r="O581" i="6"/>
  <c r="Q579" i="13"/>
  <c r="R579" i="13" s="1"/>
  <c r="O209" i="6"/>
  <c r="Q201" i="13"/>
  <c r="R201" i="13" s="1"/>
  <c r="W141" i="13"/>
  <c r="W279" i="13"/>
  <c r="W233" i="13"/>
  <c r="W203" i="13"/>
  <c r="W175" i="13"/>
  <c r="W143" i="13"/>
  <c r="W127" i="13"/>
  <c r="P565" i="13"/>
  <c r="O246" i="5"/>
  <c r="O244" i="13"/>
  <c r="P244" i="13" s="1"/>
  <c r="P246" i="13" s="1"/>
  <c r="O797" i="3"/>
  <c r="O820" i="3" s="1"/>
  <c r="N795" i="13"/>
  <c r="O753" i="3"/>
  <c r="O761" i="3" s="1"/>
  <c r="O768" i="3" s="1"/>
  <c r="N751" i="13"/>
  <c r="O257" i="5"/>
  <c r="O251" i="13"/>
  <c r="P251" i="13" s="1"/>
  <c r="P257" i="13" s="1"/>
  <c r="O183" i="5"/>
  <c r="O174" i="13"/>
  <c r="P174" i="13" s="1"/>
  <c r="P183" i="13" s="1"/>
  <c r="O581" i="3"/>
  <c r="O586" i="3" s="1"/>
  <c r="O615" i="3" s="1"/>
  <c r="N579" i="13"/>
  <c r="W579" i="13" s="1"/>
  <c r="O45" i="3"/>
  <c r="N44" i="13"/>
  <c r="W44" i="13" s="1"/>
  <c r="O163" i="6"/>
  <c r="Q153" i="13"/>
  <c r="R153" i="13" s="1"/>
  <c r="O797" i="5"/>
  <c r="O795" i="13"/>
  <c r="P795" i="13" s="1"/>
  <c r="P797" i="13" s="1"/>
  <c r="O632" i="5"/>
  <c r="O627" i="13"/>
  <c r="P627" i="13" s="1"/>
  <c r="O809" i="5"/>
  <c r="O807" i="13"/>
  <c r="P807" i="13" s="1"/>
  <c r="P809" i="13" s="1"/>
  <c r="O188" i="5"/>
  <c r="O185" i="13"/>
  <c r="P185" i="13" s="1"/>
  <c r="P188" i="13" s="1"/>
  <c r="O787" i="3"/>
  <c r="N780" i="13"/>
  <c r="O753" i="5"/>
  <c r="O761" i="5" s="1"/>
  <c r="O768" i="5" s="1"/>
  <c r="O751" i="13"/>
  <c r="P751" i="13" s="1"/>
  <c r="P753" i="13" s="1"/>
  <c r="P761" i="13" s="1"/>
  <c r="O503" i="5"/>
  <c r="O504" i="5" s="1"/>
  <c r="O499" i="13"/>
  <c r="O209" i="5"/>
  <c r="O201" i="13"/>
  <c r="P201" i="13" s="1"/>
  <c r="P209" i="13" s="1"/>
  <c r="O151" i="5"/>
  <c r="O112" i="13"/>
  <c r="P112" i="13" s="1"/>
  <c r="P151" i="13" s="1"/>
  <c r="W254" i="13"/>
  <c r="W144" i="13"/>
  <c r="W136" i="13"/>
  <c r="W92" i="13"/>
  <c r="W269" i="13"/>
  <c r="W97" i="13"/>
  <c r="W266" i="13"/>
  <c r="W256" i="13"/>
  <c r="W236" i="13"/>
  <c r="W206" i="13"/>
  <c r="W130" i="13"/>
  <c r="W102" i="13"/>
  <c r="W251" i="13"/>
  <c r="W221" i="13"/>
  <c r="O503" i="3"/>
  <c r="O504" i="3" s="1"/>
  <c r="N499" i="13"/>
  <c r="N503" i="13" s="1"/>
  <c r="O65" i="3"/>
  <c r="N61" i="13"/>
  <c r="P281" i="13"/>
  <c r="P239" i="13"/>
  <c r="O662" i="5"/>
  <c r="O685" i="5" s="1"/>
  <c r="O686" i="5" s="1"/>
  <c r="O703" i="5" s="1"/>
  <c r="O660" i="13"/>
  <c r="P660" i="13" s="1"/>
  <c r="P662" i="13" s="1"/>
  <c r="P685" i="13" s="1"/>
  <c r="O560" i="3"/>
  <c r="O565" i="3" s="1"/>
  <c r="N556" i="13"/>
  <c r="N564" i="13"/>
  <c r="W564" i="13" s="1"/>
  <c r="O434" i="3"/>
  <c r="O281" i="6"/>
  <c r="O307" i="3"/>
  <c r="N306" i="13"/>
  <c r="W306" i="13" s="1"/>
  <c r="O188" i="6"/>
  <c r="O298" i="5"/>
  <c r="O308" i="5" s="1"/>
  <c r="N742" i="13"/>
  <c r="O632" i="3"/>
  <c r="N627" i="13"/>
  <c r="W627" i="13" s="1"/>
  <c r="N422" i="13"/>
  <c r="O285" i="3"/>
  <c r="N284" i="13"/>
  <c r="W284" i="13" s="1"/>
  <c r="Q260" i="13"/>
  <c r="R260" i="13" s="1"/>
  <c r="O163" i="5"/>
  <c r="O108" i="6"/>
  <c r="O820" i="5"/>
  <c r="O348" i="5"/>
  <c r="O358" i="5" s="1"/>
  <c r="O298" i="3"/>
  <c r="O308" i="3" s="1"/>
  <c r="O188" i="3"/>
  <c r="O434" i="6"/>
  <c r="O183" i="6"/>
  <c r="O519" i="3"/>
  <c r="O520" i="3" s="1"/>
  <c r="O521" i="3" s="1"/>
  <c r="N517" i="13"/>
  <c r="O281" i="3"/>
  <c r="N261" i="13"/>
  <c r="W261" i="13" s="1"/>
  <c r="O560" i="6"/>
  <c r="O565" i="6" s="1"/>
  <c r="Q556" i="13"/>
  <c r="R556" i="13" s="1"/>
  <c r="P787" i="13"/>
  <c r="P632" i="13"/>
  <c r="Q815" i="13"/>
  <c r="R815" i="13" s="1"/>
  <c r="Q185" i="13"/>
  <c r="R185" i="13" s="1"/>
  <c r="Q63" i="13"/>
  <c r="R63" i="13" s="1"/>
  <c r="O575" i="13"/>
  <c r="P575" i="13" s="1"/>
  <c r="P577" i="13" s="1"/>
  <c r="P586" i="13" s="1"/>
  <c r="O329" i="13"/>
  <c r="P329" i="13" s="1"/>
  <c r="P330" i="13" s="1"/>
  <c r="O290" i="13"/>
  <c r="P290" i="13" s="1"/>
  <c r="P298" i="13" s="1"/>
  <c r="N784" i="13"/>
  <c r="N767" i="13"/>
  <c r="W767" i="13" s="1"/>
  <c r="O662" i="3"/>
  <c r="O685" i="3" s="1"/>
  <c r="N660" i="13"/>
  <c r="W660" i="13" s="1"/>
  <c r="N526" i="13"/>
  <c r="W526" i="13" s="1"/>
  <c r="O209" i="3"/>
  <c r="N177" i="13"/>
  <c r="W177" i="13" s="1"/>
  <c r="O151" i="3"/>
  <c r="N112" i="13"/>
  <c r="N82" i="13"/>
  <c r="O153" i="13"/>
  <c r="P153" i="13" s="1"/>
  <c r="P163" i="13" s="1"/>
  <c r="O82" i="13"/>
  <c r="P82" i="13" s="1"/>
  <c r="P85" i="13" s="1"/>
  <c r="P86" i="13" s="1"/>
  <c r="Q543" i="13"/>
  <c r="R543" i="13" s="1"/>
  <c r="Q283" i="13"/>
  <c r="R283" i="13" s="1"/>
  <c r="Q91" i="13"/>
  <c r="R91" i="13" s="1"/>
  <c r="O815" i="13"/>
  <c r="P815" i="13" s="1"/>
  <c r="P816" i="13" s="1"/>
  <c r="O543" i="13"/>
  <c r="P543" i="13" s="1"/>
  <c r="P544" i="13" s="1"/>
  <c r="P547" i="13" s="1"/>
  <c r="O344" i="13"/>
  <c r="O170" i="13"/>
  <c r="P170" i="13" s="1"/>
  <c r="P172" i="13" s="1"/>
  <c r="O63" i="13"/>
  <c r="P63" i="13" s="1"/>
  <c r="P65" i="13" s="1"/>
  <c r="P66" i="13" s="1"/>
  <c r="N575" i="13"/>
  <c r="N329" i="13"/>
  <c r="W329" i="13" s="1"/>
  <c r="N290" i="13"/>
  <c r="N185" i="13"/>
  <c r="Q784" i="13"/>
  <c r="R784" i="13" s="1"/>
  <c r="Q742" i="13"/>
  <c r="R742" i="13" s="1"/>
  <c r="Q645" i="13"/>
  <c r="R645" i="13" s="1"/>
  <c r="Q593" i="13"/>
  <c r="R593" i="13" s="1"/>
  <c r="Q422" i="13"/>
  <c r="R422" i="13" s="1"/>
  <c r="Q306" i="13"/>
  <c r="R306" i="13" s="1"/>
  <c r="Q174" i="13"/>
  <c r="R174" i="13" s="1"/>
  <c r="O577" i="6"/>
  <c r="Q575" i="13"/>
  <c r="R575" i="13" s="1"/>
  <c r="O257" i="3"/>
  <c r="O608" i="6"/>
  <c r="O298" i="6"/>
  <c r="O308" i="6" s="1"/>
  <c r="O586" i="5"/>
  <c r="O615" i="5" s="1"/>
  <c r="O633" i="5" s="1"/>
  <c r="O521" i="5"/>
  <c r="O281" i="5"/>
  <c r="O108" i="5"/>
  <c r="O172" i="3"/>
  <c r="O768" i="6"/>
  <c r="O686" i="6"/>
  <c r="O703" i="6" s="1"/>
  <c r="O348" i="6"/>
  <c r="O358" i="6" s="1"/>
  <c r="O560" i="5"/>
  <c r="O565" i="5" s="1"/>
  <c r="O257" i="6"/>
  <c r="O239" i="6"/>
  <c r="O225" i="6"/>
  <c r="O85" i="6"/>
  <c r="O434" i="5"/>
  <c r="O285" i="5"/>
  <c r="O225" i="3"/>
  <c r="O239" i="5"/>
  <c r="O225" i="5"/>
  <c r="O348" i="3"/>
  <c r="O358" i="3" s="1"/>
  <c r="O108" i="3"/>
  <c r="O521" i="6"/>
  <c r="P473" i="13"/>
  <c r="P837" i="13"/>
  <c r="P702" i="13"/>
  <c r="P820" i="13"/>
  <c r="P821" i="13" s="1"/>
  <c r="P838" i="13" s="1"/>
  <c r="P390" i="13"/>
  <c r="P321" i="13"/>
  <c r="E358" i="13"/>
  <c r="F213" i="13"/>
  <c r="D358" i="13"/>
  <c r="E768" i="2"/>
  <c r="F388" i="13"/>
  <c r="F389" i="13" s="1"/>
  <c r="F591" i="13"/>
  <c r="P40" i="13"/>
  <c r="P308" i="13"/>
  <c r="E86" i="13"/>
  <c r="D761" i="13"/>
  <c r="P726" i="13"/>
  <c r="P608" i="13"/>
  <c r="W26" i="13"/>
  <c r="E321" i="13"/>
  <c r="F461" i="13"/>
  <c r="F50" i="13"/>
  <c r="E389" i="13"/>
  <c r="E702" i="13"/>
  <c r="B743" i="13"/>
  <c r="C743" i="13"/>
  <c r="E390" i="13"/>
  <c r="C520" i="13"/>
  <c r="C521" i="13" s="1"/>
  <c r="C847" i="13" s="1"/>
  <c r="D534" i="13"/>
  <c r="D86" i="13"/>
  <c r="B534" i="13"/>
  <c r="Q442" i="13"/>
  <c r="R442" i="13" s="1"/>
  <c r="O16" i="12"/>
  <c r="P213" i="9"/>
  <c r="D743" i="13"/>
  <c r="C586" i="13"/>
  <c r="C378" i="13"/>
  <c r="P109" i="13"/>
  <c r="P378" i="13"/>
  <c r="D40" i="13"/>
  <c r="F613" i="13"/>
  <c r="F614" i="13" s="1"/>
  <c r="F581" i="13"/>
  <c r="F797" i="13"/>
  <c r="F285" i="13"/>
  <c r="P534" i="13"/>
  <c r="O442" i="13"/>
  <c r="P442" i="13" s="1"/>
  <c r="M16" i="12"/>
  <c r="B390" i="13"/>
  <c r="B702" i="13"/>
  <c r="D608" i="13"/>
  <c r="B837" i="13"/>
  <c r="E308" i="13"/>
  <c r="B586" i="13"/>
  <c r="D702" i="13"/>
  <c r="D389" i="13"/>
  <c r="B520" i="13"/>
  <c r="C685" i="13"/>
  <c r="C686" i="13" s="1"/>
  <c r="B761" i="13"/>
  <c r="R225" i="9"/>
  <c r="F503" i="8"/>
  <c r="B164" i="13"/>
  <c r="F603" i="13"/>
  <c r="W438" i="13"/>
  <c r="E586" i="13"/>
  <c r="A685" i="13"/>
  <c r="E820" i="13"/>
  <c r="E821" i="13" s="1"/>
  <c r="R344" i="13"/>
  <c r="J348" i="13"/>
  <c r="T344" i="13"/>
  <c r="U344" i="13"/>
  <c r="T499" i="13"/>
  <c r="U499" i="13"/>
  <c r="R499" i="13"/>
  <c r="J503" i="13"/>
  <c r="B40" i="13"/>
  <c r="W795" i="13"/>
  <c r="C726" i="13"/>
  <c r="N442" i="13"/>
  <c r="K16" i="12"/>
  <c r="B521" i="13"/>
  <c r="B847" i="13" s="1"/>
  <c r="B33" i="13" s="1"/>
  <c r="R307" i="9"/>
  <c r="C702" i="13"/>
  <c r="D473" i="13"/>
  <c r="D837" i="13"/>
  <c r="C308" i="13"/>
  <c r="E520" i="13"/>
  <c r="E521" i="13" s="1"/>
  <c r="E726" i="13"/>
  <c r="E685" i="13"/>
  <c r="E686" i="13" s="1"/>
  <c r="M45" i="3"/>
  <c r="K45" i="13"/>
  <c r="M50" i="5"/>
  <c r="L50" i="13"/>
  <c r="M65" i="6"/>
  <c r="M65" i="13"/>
  <c r="M108" i="6"/>
  <c r="M108" i="13"/>
  <c r="M246" i="5"/>
  <c r="L246" i="13"/>
  <c r="M281" i="5"/>
  <c r="L281" i="13"/>
  <c r="M315" i="6"/>
  <c r="M315" i="13"/>
  <c r="M320" i="5"/>
  <c r="L320" i="13"/>
  <c r="M423" i="3"/>
  <c r="K423" i="13"/>
  <c r="M430" i="6"/>
  <c r="M430" i="13"/>
  <c r="M453" i="6"/>
  <c r="M453" i="13"/>
  <c r="M472" i="5"/>
  <c r="L472" i="13"/>
  <c r="M496" i="6"/>
  <c r="M496" i="13"/>
  <c r="M560" i="6"/>
  <c r="M560" i="13"/>
  <c r="M595" i="5"/>
  <c r="L595" i="13"/>
  <c r="M662" i="3"/>
  <c r="K662" i="13"/>
  <c r="M674" i="5"/>
  <c r="O674" i="13" s="1"/>
  <c r="L674" i="13"/>
  <c r="M697" i="2"/>
  <c r="I695" i="7" s="1"/>
  <c r="I697" i="13"/>
  <c r="M740" i="6"/>
  <c r="M740" i="13"/>
  <c r="M753" i="6"/>
  <c r="M753" i="13"/>
  <c r="M836" i="3"/>
  <c r="K836" i="13"/>
  <c r="M19" i="5"/>
  <c r="L19" i="13"/>
  <c r="M27" i="2"/>
  <c r="I27" i="13"/>
  <c r="M32" i="3"/>
  <c r="K32" i="13"/>
  <c r="M37" i="5"/>
  <c r="L37" i="13"/>
  <c r="M45" i="5"/>
  <c r="L45" i="13"/>
  <c r="M50" i="6"/>
  <c r="M50" i="13"/>
  <c r="M65" i="2"/>
  <c r="I65" i="13"/>
  <c r="M108" i="2"/>
  <c r="I108" i="13"/>
  <c r="R151" i="9"/>
  <c r="M163" i="2"/>
  <c r="I163" i="13"/>
  <c r="M172" i="3"/>
  <c r="K172" i="13"/>
  <c r="M183" i="5"/>
  <c r="L183" i="13"/>
  <c r="M188" i="3"/>
  <c r="K188" i="13"/>
  <c r="M209" i="6"/>
  <c r="M209" i="13"/>
  <c r="M213" i="5"/>
  <c r="L213" i="13"/>
  <c r="M225" i="3"/>
  <c r="K225" i="13"/>
  <c r="M239" i="5"/>
  <c r="L239" i="13"/>
  <c r="M281" i="6"/>
  <c r="M281" i="13"/>
  <c r="M298" i="5"/>
  <c r="L298" i="13"/>
  <c r="M307" i="3"/>
  <c r="K307" i="13"/>
  <c r="I321" i="13"/>
  <c r="I315" i="13"/>
  <c r="M328" i="5"/>
  <c r="L328" i="13"/>
  <c r="M335" i="3"/>
  <c r="K335" i="13"/>
  <c r="M376" i="3"/>
  <c r="K376" i="13"/>
  <c r="M423" i="5"/>
  <c r="L423" i="13"/>
  <c r="I455" i="13"/>
  <c r="I453" i="13"/>
  <c r="M461" i="3"/>
  <c r="K461" i="13"/>
  <c r="M472" i="6"/>
  <c r="M472" i="13"/>
  <c r="M519" i="5"/>
  <c r="L519" i="13"/>
  <c r="R528" i="9"/>
  <c r="M544" i="6"/>
  <c r="M544" i="13"/>
  <c r="I547" i="13"/>
  <c r="M577" i="3"/>
  <c r="K577" i="13"/>
  <c r="M581" i="5"/>
  <c r="L581" i="13"/>
  <c r="M585" i="6"/>
  <c r="M585" i="13"/>
  <c r="M591" i="5"/>
  <c r="L591" i="13"/>
  <c r="M595" i="6"/>
  <c r="M595" i="13"/>
  <c r="M603" i="3"/>
  <c r="K603" i="13"/>
  <c r="M607" i="5"/>
  <c r="L607" i="13"/>
  <c r="I614" i="13"/>
  <c r="I613" i="13"/>
  <c r="M658" i="3"/>
  <c r="K658" i="13"/>
  <c r="M681" i="3"/>
  <c r="K681" i="13"/>
  <c r="M693" i="2"/>
  <c r="I693" i="13"/>
  <c r="M697" i="3"/>
  <c r="K697" i="13"/>
  <c r="M701" i="5"/>
  <c r="L701" i="13"/>
  <c r="M709" i="3"/>
  <c r="K709" i="13"/>
  <c r="P753" i="9"/>
  <c r="M766" i="5"/>
  <c r="L766" i="13"/>
  <c r="M793" i="2"/>
  <c r="I793" i="13"/>
  <c r="M797" i="3"/>
  <c r="K797" i="13"/>
  <c r="M809" i="5"/>
  <c r="L809" i="13"/>
  <c r="Q816" i="9"/>
  <c r="I816" i="13"/>
  <c r="M832" i="6"/>
  <c r="M832" i="13"/>
  <c r="M836" i="5"/>
  <c r="L836" i="13"/>
  <c r="W283" i="13"/>
  <c r="M56" i="3"/>
  <c r="K56" i="13"/>
  <c r="M78" i="5"/>
  <c r="L78" i="13"/>
  <c r="M85" i="6"/>
  <c r="M85" i="13"/>
  <c r="M163" i="6"/>
  <c r="M163" i="13"/>
  <c r="M183" i="3"/>
  <c r="K183" i="13"/>
  <c r="M188" i="2"/>
  <c r="I188" i="13"/>
  <c r="M213" i="3"/>
  <c r="K213" i="13"/>
  <c r="M285" i="5"/>
  <c r="L285" i="13"/>
  <c r="M397" i="5"/>
  <c r="L397" i="13"/>
  <c r="M413" i="3"/>
  <c r="K413" i="13"/>
  <c r="M519" i="3"/>
  <c r="K519" i="13"/>
  <c r="M766" i="3"/>
  <c r="K766" i="13"/>
  <c r="M832" i="5"/>
  <c r="L832" i="13"/>
  <c r="W386" i="13"/>
  <c r="M19" i="6"/>
  <c r="M19" i="13"/>
  <c r="M163" i="3"/>
  <c r="K163" i="13"/>
  <c r="M183" i="6"/>
  <c r="M183" i="13"/>
  <c r="M188" i="5"/>
  <c r="L188" i="13"/>
  <c r="M239" i="6"/>
  <c r="M239" i="13"/>
  <c r="M328" i="6"/>
  <c r="Q328" i="13" s="1"/>
  <c r="M328" i="13"/>
  <c r="M335" i="5"/>
  <c r="L335" i="13"/>
  <c r="M423" i="6"/>
  <c r="M423" i="13"/>
  <c r="M430" i="3"/>
  <c r="K430" i="13"/>
  <c r="M466" i="3"/>
  <c r="K466" i="13"/>
  <c r="M496" i="3"/>
  <c r="K496" i="13"/>
  <c r="M528" i="3"/>
  <c r="K528" i="13"/>
  <c r="M533" i="3"/>
  <c r="K533" i="13"/>
  <c r="M560" i="3"/>
  <c r="K560" i="13"/>
  <c r="M577" i="5"/>
  <c r="L577" i="13"/>
  <c r="M585" i="2"/>
  <c r="I585" i="13"/>
  <c r="M591" i="6"/>
  <c r="M591" i="13"/>
  <c r="M595" i="2"/>
  <c r="I595" i="13"/>
  <c r="M599" i="3"/>
  <c r="K599" i="13"/>
  <c r="M603" i="5"/>
  <c r="L603" i="13"/>
  <c r="M607" i="6"/>
  <c r="M607" i="13"/>
  <c r="M613" i="3"/>
  <c r="K613" i="13"/>
  <c r="M620" i="3"/>
  <c r="K620" i="13"/>
  <c r="M650" i="3"/>
  <c r="K650" i="13"/>
  <c r="M658" i="5"/>
  <c r="L658" i="13"/>
  <c r="M681" i="5"/>
  <c r="L681" i="13"/>
  <c r="M693" i="3"/>
  <c r="K693" i="13"/>
  <c r="M697" i="5"/>
  <c r="L697" i="13"/>
  <c r="M701" i="6"/>
  <c r="M701" i="13"/>
  <c r="M718" i="2"/>
  <c r="I718" i="13"/>
  <c r="M724" i="5"/>
  <c r="L724" i="13"/>
  <c r="M732" i="2"/>
  <c r="I732" i="13"/>
  <c r="M740" i="3"/>
  <c r="K740" i="13"/>
  <c r="M753" i="3"/>
  <c r="K753" i="13"/>
  <c r="M793" i="3"/>
  <c r="K793" i="13"/>
  <c r="M797" i="5"/>
  <c r="L797" i="13"/>
  <c r="M816" i="3"/>
  <c r="K816" i="13"/>
  <c r="M828" i="3"/>
  <c r="K828" i="13"/>
  <c r="E608" i="13"/>
  <c r="D521" i="13"/>
  <c r="B685" i="13"/>
  <c r="B686" i="13" s="1"/>
  <c r="F348" i="13"/>
  <c r="F836" i="13"/>
  <c r="F785" i="13"/>
  <c r="F787" i="13" s="1"/>
  <c r="F740" i="13"/>
  <c r="F724" i="13"/>
  <c r="F725" i="13" s="1"/>
  <c r="F709" i="13"/>
  <c r="F711" i="13" s="1"/>
  <c r="F693" i="13"/>
  <c r="F681" i="13"/>
  <c r="F620" i="13"/>
  <c r="F585" i="13"/>
  <c r="F503" i="13"/>
  <c r="F504" i="13" s="1"/>
  <c r="F492" i="13"/>
  <c r="F846" i="13" s="1"/>
  <c r="F472" i="13"/>
  <c r="F307" i="13"/>
  <c r="F298" i="13"/>
  <c r="F27" i="13"/>
  <c r="F12" i="13"/>
  <c r="D548" i="13"/>
  <c r="F832" i="13"/>
  <c r="W830" i="13"/>
  <c r="M27" i="6"/>
  <c r="M27" i="13"/>
  <c r="M32" i="2"/>
  <c r="I32" i="13"/>
  <c r="M151" i="6"/>
  <c r="M151" i="13"/>
  <c r="M239" i="3"/>
  <c r="K239" i="13"/>
  <c r="M257" i="6"/>
  <c r="M257" i="13"/>
  <c r="M357" i="5"/>
  <c r="L357" i="13"/>
  <c r="M466" i="6"/>
  <c r="M466" i="13"/>
  <c r="M544" i="5"/>
  <c r="L544" i="13"/>
  <c r="M581" i="3"/>
  <c r="K581" i="13"/>
  <c r="M591" i="3"/>
  <c r="K591" i="13"/>
  <c r="M693" i="6"/>
  <c r="M693" i="13"/>
  <c r="M701" i="3"/>
  <c r="K701" i="13"/>
  <c r="M718" i="5"/>
  <c r="O718" i="13" s="1"/>
  <c r="L718" i="13"/>
  <c r="M732" i="5"/>
  <c r="L732" i="13"/>
  <c r="M809" i="3"/>
  <c r="K809" i="13"/>
  <c r="M816" i="6"/>
  <c r="M816" i="13"/>
  <c r="M828" i="6"/>
  <c r="M828" i="13"/>
  <c r="M32" i="5"/>
  <c r="L32" i="13"/>
  <c r="M37" i="6"/>
  <c r="M37" i="13"/>
  <c r="M45" i="6"/>
  <c r="M45" i="13"/>
  <c r="M50" i="2"/>
  <c r="I50" i="13"/>
  <c r="M85" i="3"/>
  <c r="K85" i="13"/>
  <c r="M172" i="5"/>
  <c r="L172" i="13"/>
  <c r="M213" i="6"/>
  <c r="M213" i="13"/>
  <c r="M225" i="5"/>
  <c r="L225" i="13"/>
  <c r="M257" i="3"/>
  <c r="K257" i="13"/>
  <c r="M307" i="5"/>
  <c r="L307" i="13"/>
  <c r="M376" i="5"/>
  <c r="L376" i="13"/>
  <c r="M32" i="6"/>
  <c r="M32" i="13"/>
  <c r="M37" i="2"/>
  <c r="I37" i="13"/>
  <c r="M45" i="2"/>
  <c r="I45" i="13"/>
  <c r="M50" i="3"/>
  <c r="K50" i="13"/>
  <c r="M78" i="3"/>
  <c r="K78" i="13"/>
  <c r="M85" i="5"/>
  <c r="L85" i="13"/>
  <c r="M108" i="5"/>
  <c r="L108" i="13"/>
  <c r="M151" i="5"/>
  <c r="L151" i="13"/>
  <c r="M163" i="5"/>
  <c r="L163" i="13"/>
  <c r="M172" i="6"/>
  <c r="M172" i="13"/>
  <c r="M188" i="6"/>
  <c r="M188" i="13"/>
  <c r="M209" i="3"/>
  <c r="K209" i="13"/>
  <c r="M225" i="6"/>
  <c r="M225" i="13"/>
  <c r="R239" i="9"/>
  <c r="M246" i="3"/>
  <c r="K246" i="13"/>
  <c r="M257" i="5"/>
  <c r="L257" i="13"/>
  <c r="M281" i="3"/>
  <c r="K281" i="13"/>
  <c r="M285" i="3"/>
  <c r="K285" i="13"/>
  <c r="R298" i="9"/>
  <c r="M307" i="6"/>
  <c r="M307" i="13"/>
  <c r="M315" i="5"/>
  <c r="L315" i="13"/>
  <c r="M320" i="3"/>
  <c r="K320" i="13"/>
  <c r="I328" i="13"/>
  <c r="M357" i="3"/>
  <c r="K357" i="13"/>
  <c r="M376" i="6"/>
  <c r="M376" i="13"/>
  <c r="P423" i="9"/>
  <c r="I423" i="13"/>
  <c r="M430" i="5"/>
  <c r="L430" i="13"/>
  <c r="M453" i="5"/>
  <c r="L453" i="13"/>
  <c r="M461" i="6"/>
  <c r="Q461" i="13" s="1"/>
  <c r="M461" i="13"/>
  <c r="M466" i="5"/>
  <c r="L466" i="13"/>
  <c r="M472" i="3"/>
  <c r="K472" i="13"/>
  <c r="M496" i="5"/>
  <c r="L496" i="13"/>
  <c r="M512" i="3"/>
  <c r="K512" i="13"/>
  <c r="M528" i="5"/>
  <c r="L528" i="13"/>
  <c r="M577" i="6"/>
  <c r="M577" i="13"/>
  <c r="M585" i="3"/>
  <c r="K585" i="13"/>
  <c r="M591" i="2"/>
  <c r="I591" i="13"/>
  <c r="M595" i="3"/>
  <c r="K595" i="13"/>
  <c r="M603" i="6"/>
  <c r="M603" i="13"/>
  <c r="M613" i="5"/>
  <c r="L613" i="13"/>
  <c r="M620" i="5"/>
  <c r="L620" i="13"/>
  <c r="M674" i="3"/>
  <c r="K674" i="13"/>
  <c r="M693" i="5"/>
  <c r="L693" i="13"/>
  <c r="M697" i="6"/>
  <c r="M697" i="13"/>
  <c r="M718" i="3"/>
  <c r="K718" i="13"/>
  <c r="M732" i="3"/>
  <c r="K732" i="13"/>
  <c r="M753" i="5"/>
  <c r="L753" i="13"/>
  <c r="M760" i="2"/>
  <c r="I760" i="13"/>
  <c r="M793" i="5"/>
  <c r="L793" i="13"/>
  <c r="M797" i="6"/>
  <c r="M797" i="13"/>
  <c r="M816" i="5"/>
  <c r="L816" i="13"/>
  <c r="M828" i="5"/>
  <c r="L828" i="13"/>
  <c r="F348" i="8"/>
  <c r="E743" i="13"/>
  <c r="C837" i="13"/>
  <c r="W722" i="13"/>
  <c r="E473" i="13"/>
  <c r="E474" i="13" s="1"/>
  <c r="W601" i="13"/>
  <c r="W617" i="13"/>
  <c r="F753" i="13"/>
  <c r="F701" i="13"/>
  <c r="F650" i="13"/>
  <c r="F652" i="13" s="1"/>
  <c r="F560" i="13"/>
  <c r="F565" i="13" s="1"/>
  <c r="F566" i="13" s="1"/>
  <c r="F32" i="13"/>
  <c r="W689" i="13"/>
  <c r="F718" i="13"/>
  <c r="F607" i="13"/>
  <c r="F423" i="13"/>
  <c r="F320" i="13"/>
  <c r="E548" i="13"/>
  <c r="C820" i="13"/>
  <c r="C821" i="13" s="1"/>
  <c r="E164" i="13"/>
  <c r="E189" i="13" s="1"/>
  <c r="E191" i="13" s="1"/>
  <c r="C473" i="13"/>
  <c r="C474" i="13" s="1"/>
  <c r="C534" i="13"/>
  <c r="D685" i="13"/>
  <c r="D686" i="13" s="1"/>
  <c r="B820" i="13"/>
  <c r="B821" i="13" s="1"/>
  <c r="B189" i="13"/>
  <c r="B191" i="13" s="1"/>
  <c r="B196" i="13" s="1"/>
  <c r="D321" i="13"/>
  <c r="C761" i="13"/>
  <c r="D820" i="13"/>
  <c r="D821" i="13" s="1"/>
  <c r="B308" i="13"/>
  <c r="E286" i="13"/>
  <c r="B358" i="13"/>
  <c r="E378" i="13"/>
  <c r="E761" i="13"/>
  <c r="C389" i="13"/>
  <c r="E837" i="13"/>
  <c r="D586" i="13"/>
  <c r="B378" i="13"/>
  <c r="B473" i="13"/>
  <c r="B474" i="13" s="1"/>
  <c r="E432" i="13"/>
  <c r="R32" i="9"/>
  <c r="E615" i="13"/>
  <c r="E633" i="13" s="1"/>
  <c r="A286" i="13"/>
  <c r="W30" i="13"/>
  <c r="A378" i="13"/>
  <c r="A725" i="13"/>
  <c r="F209" i="13"/>
  <c r="A614" i="13"/>
  <c r="W648" i="13"/>
  <c r="C164" i="13"/>
  <c r="C189" i="13" s="1"/>
  <c r="C191" i="13" s="1"/>
  <c r="A321" i="13"/>
  <c r="W25" i="13"/>
  <c r="A846" i="13"/>
  <c r="A390" i="13" s="1"/>
  <c r="W458" i="13"/>
  <c r="F183" i="13"/>
  <c r="F45" i="13"/>
  <c r="F65" i="13"/>
  <c r="O358" i="9"/>
  <c r="R423" i="9"/>
  <c r="P466" i="9"/>
  <c r="N485" i="9"/>
  <c r="N845" i="9" s="1"/>
  <c r="R753" i="9"/>
  <c r="W317" i="13"/>
  <c r="B432" i="13"/>
  <c r="A455" i="13"/>
  <c r="W707" i="13"/>
  <c r="C109" i="13"/>
  <c r="C548" i="13"/>
  <c r="F828" i="13"/>
  <c r="F732" i="13"/>
  <c r="F341" i="13"/>
  <c r="W589" i="13"/>
  <c r="W611" i="13"/>
  <c r="W747" i="13"/>
  <c r="D390" i="13"/>
  <c r="W61" i="13"/>
  <c r="A358" i="13"/>
  <c r="D432" i="13"/>
  <c r="E109" i="13"/>
  <c r="A164" i="13"/>
  <c r="W500" i="13"/>
  <c r="A534" i="13"/>
  <c r="A608" i="13"/>
  <c r="B608" i="13"/>
  <c r="B615" i="13" s="1"/>
  <c r="B633" i="13" s="1"/>
  <c r="E566" i="13"/>
  <c r="D286" i="13"/>
  <c r="F793" i="13"/>
  <c r="F760" i="13"/>
  <c r="F697" i="13"/>
  <c r="F662" i="13"/>
  <c r="F626" i="13"/>
  <c r="F632" i="13" s="1"/>
  <c r="F595" i="13"/>
  <c r="F577" i="13"/>
  <c r="F533" i="13"/>
  <c r="F466" i="13"/>
  <c r="F413" i="13"/>
  <c r="F418" i="13" s="1"/>
  <c r="F376" i="13"/>
  <c r="F335" i="13"/>
  <c r="F163" i="13"/>
  <c r="F108" i="13"/>
  <c r="F37" i="13"/>
  <c r="W469" i="13"/>
  <c r="A586" i="13"/>
  <c r="W48" i="13"/>
  <c r="B109" i="13"/>
  <c r="B286" i="13"/>
  <c r="D378" i="13"/>
  <c r="B321" i="13"/>
  <c r="W695" i="13"/>
  <c r="A743" i="13"/>
  <c r="A787" i="13"/>
  <c r="F599" i="13"/>
  <c r="F519" i="13"/>
  <c r="W43" i="13"/>
  <c r="F702" i="9"/>
  <c r="F702" i="2" s="1"/>
  <c r="C86" i="13"/>
  <c r="A686" i="13"/>
  <c r="A761" i="13"/>
  <c r="W554" i="13"/>
  <c r="A58" i="13"/>
  <c r="A308" i="13"/>
  <c r="F453" i="13"/>
  <c r="F455" i="13" s="1"/>
  <c r="F281" i="13"/>
  <c r="W699" i="13"/>
  <c r="W487" i="13"/>
  <c r="A837" i="13"/>
  <c r="F809" i="13"/>
  <c r="R560" i="9"/>
  <c r="R607" i="9"/>
  <c r="E68" i="2"/>
  <c r="E8" i="12" s="1"/>
  <c r="W636" i="13"/>
  <c r="W445" i="13"/>
  <c r="A711" i="13"/>
  <c r="F766" i="13"/>
  <c r="F674" i="13"/>
  <c r="C390" i="13"/>
  <c r="D566" i="13"/>
  <c r="A504" i="13"/>
  <c r="C21" i="13"/>
  <c r="B86" i="13"/>
  <c r="W290" i="13"/>
  <c r="W676" i="13"/>
  <c r="F246" i="13"/>
  <c r="A330" i="13"/>
  <c r="A702" i="13"/>
  <c r="W834" i="13"/>
  <c r="C608" i="13"/>
  <c r="F485" i="13"/>
  <c r="F845" i="13" s="1"/>
  <c r="F816" i="13"/>
  <c r="R37" i="9"/>
  <c r="R45" i="9"/>
  <c r="R246" i="9"/>
  <c r="R281" i="9"/>
  <c r="S496" i="9"/>
  <c r="S493" i="9" s="1"/>
  <c r="S519" i="9"/>
  <c r="S516" i="9" s="1"/>
  <c r="S581" i="9"/>
  <c r="S578" i="9" s="1"/>
  <c r="S613" i="9"/>
  <c r="S610" i="9" s="1"/>
  <c r="L725" i="13"/>
  <c r="E838" i="2"/>
  <c r="W211" i="13"/>
  <c r="D308" i="13"/>
  <c r="A403" i="13"/>
  <c r="A432" i="13" s="1"/>
  <c r="A21" i="13"/>
  <c r="E40" i="13"/>
  <c r="W300" i="13"/>
  <c r="W737" i="13"/>
  <c r="C432" i="13"/>
  <c r="F544" i="13"/>
  <c r="F547" i="13" s="1"/>
  <c r="F548" i="13" s="1"/>
  <c r="F528" i="13"/>
  <c r="F512" i="13"/>
  <c r="F496" i="13"/>
  <c r="F357" i="13"/>
  <c r="F225" i="13"/>
  <c r="F188" i="13"/>
  <c r="F151" i="13"/>
  <c r="F85" i="13"/>
  <c r="A40" i="13"/>
  <c r="A845" i="13"/>
  <c r="A109" i="13" s="1"/>
  <c r="A565" i="13"/>
  <c r="D474" i="13"/>
  <c r="D726" i="13"/>
  <c r="W802" i="13"/>
  <c r="W153" i="13"/>
  <c r="W259" i="13"/>
  <c r="C286" i="13"/>
  <c r="A632" i="13"/>
  <c r="D21" i="13"/>
  <c r="W216" i="13"/>
  <c r="W343" i="13"/>
  <c r="B21" i="13"/>
  <c r="B68" i="13" s="1"/>
  <c r="B70" i="13" s="1"/>
  <c r="A473" i="13"/>
  <c r="W583" i="13"/>
  <c r="C40" i="13"/>
  <c r="W200" i="13"/>
  <c r="F658" i="13"/>
  <c r="F239" i="13"/>
  <c r="D164" i="13"/>
  <c r="E21" i="13"/>
  <c r="C358" i="13"/>
  <c r="W742" i="13"/>
  <c r="W783" i="13"/>
  <c r="W494" i="13"/>
  <c r="B726" i="13"/>
  <c r="A820" i="13"/>
  <c r="F430" i="13"/>
  <c r="F397" i="13"/>
  <c r="F403" i="13" s="1"/>
  <c r="F368" i="13"/>
  <c r="F328" i="13"/>
  <c r="F315" i="13"/>
  <c r="F257" i="13"/>
  <c r="F56" i="13"/>
  <c r="F58" i="13" s="1"/>
  <c r="F19" i="13"/>
  <c r="A520" i="13"/>
  <c r="F172" i="13"/>
  <c r="F78" i="13"/>
  <c r="M547" i="9"/>
  <c r="O308" i="9"/>
  <c r="P547" i="9"/>
  <c r="N246" i="9"/>
  <c r="N19" i="9"/>
  <c r="P65" i="9"/>
  <c r="P85" i="9"/>
  <c r="S213" i="9"/>
  <c r="S210" i="9" s="1"/>
  <c r="N225" i="9"/>
  <c r="N239" i="9"/>
  <c r="R341" i="9"/>
  <c r="S348" i="9"/>
  <c r="S342" i="9" s="1"/>
  <c r="S472" i="9"/>
  <c r="S468" i="9" s="1"/>
  <c r="P496" i="9"/>
  <c r="N607" i="9"/>
  <c r="Q693" i="9"/>
  <c r="Q697" i="9"/>
  <c r="P257" i="9"/>
  <c r="S281" i="9"/>
  <c r="S258" i="9" s="1"/>
  <c r="N315" i="9"/>
  <c r="O378" i="9"/>
  <c r="R378" i="9" s="1"/>
  <c r="N453" i="9"/>
  <c r="M455" i="9"/>
  <c r="M455" i="13" s="1"/>
  <c r="N466" i="9"/>
  <c r="N603" i="9"/>
  <c r="Q718" i="9"/>
  <c r="S834" i="9"/>
  <c r="P285" i="9"/>
  <c r="N328" i="9"/>
  <c r="S27" i="9"/>
  <c r="S24" i="9" s="1"/>
  <c r="O40" i="9"/>
  <c r="P32" i="9"/>
  <c r="N209" i="9"/>
  <c r="N281" i="9"/>
  <c r="P315" i="9"/>
  <c r="O321" i="9"/>
  <c r="R321" i="9" s="1"/>
  <c r="N472" i="9"/>
  <c r="L845" i="9"/>
  <c r="N496" i="9"/>
  <c r="N544" i="9"/>
  <c r="S585" i="9"/>
  <c r="S582" i="9" s="1"/>
  <c r="S599" i="9"/>
  <c r="S596" i="9" s="1"/>
  <c r="S605" i="9"/>
  <c r="F632" i="9"/>
  <c r="F632" i="2" s="1"/>
  <c r="E615" i="2"/>
  <c r="E633" i="2" s="1"/>
  <c r="E17" i="11"/>
  <c r="E18" i="11" s="1"/>
  <c r="E380" i="2"/>
  <c r="E382" i="2" s="1"/>
  <c r="E19" i="12"/>
  <c r="E474" i="2"/>
  <c r="E703" i="2"/>
  <c r="B847" i="9"/>
  <c r="E567" i="2"/>
  <c r="V8" i="12"/>
  <c r="V14" i="12" s="1"/>
  <c r="E11" i="11"/>
  <c r="E12" i="12"/>
  <c r="E191" i="2"/>
  <c r="E9" i="12"/>
  <c r="E8" i="11"/>
  <c r="R724" i="9"/>
  <c r="P607" i="9"/>
  <c r="P603" i="9"/>
  <c r="P544" i="9"/>
  <c r="R544" i="9"/>
  <c r="P485" i="9"/>
  <c r="P845" i="9" s="1"/>
  <c r="P472" i="9"/>
  <c r="O473" i="9"/>
  <c r="P453" i="9"/>
  <c r="P413" i="9"/>
  <c r="O418" i="9"/>
  <c r="R418" i="9" s="1"/>
  <c r="P368" i="9"/>
  <c r="R348" i="9"/>
  <c r="R315" i="9"/>
  <c r="P307" i="9"/>
  <c r="P281" i="9"/>
  <c r="O286" i="9"/>
  <c r="R65" i="9"/>
  <c r="P50" i="9"/>
  <c r="O21" i="9"/>
  <c r="P7" i="11"/>
  <c r="P13" i="11" s="1"/>
  <c r="S25" i="9"/>
  <c r="S43" i="9"/>
  <c r="S239" i="9"/>
  <c r="S226" i="9" s="1"/>
  <c r="S464" i="9"/>
  <c r="S480" i="9"/>
  <c r="S494" i="9"/>
  <c r="S445" i="9"/>
  <c r="S19" i="9"/>
  <c r="S14" i="9" s="1"/>
  <c r="S209" i="9"/>
  <c r="S199" i="9" s="1"/>
  <c r="E434" i="2"/>
  <c r="S50" i="9"/>
  <c r="S47" i="9" s="1"/>
  <c r="S85" i="9"/>
  <c r="S79" i="9" s="1"/>
  <c r="S211" i="9"/>
  <c r="S259" i="9"/>
  <c r="S225" i="9"/>
  <c r="S215" i="9" s="1"/>
  <c r="S246" i="9"/>
  <c r="S240" i="9" s="1"/>
  <c r="S216" i="9"/>
  <c r="S241" i="9"/>
  <c r="S315" i="9"/>
  <c r="S310" i="9" s="1"/>
  <c r="M209" i="5"/>
  <c r="Q528" i="9"/>
  <c r="M528" i="2"/>
  <c r="I526" i="7" s="1"/>
  <c r="O534" i="9"/>
  <c r="S674" i="9"/>
  <c r="S666" i="9" s="1"/>
  <c r="S667" i="9"/>
  <c r="M793" i="6"/>
  <c r="N793" i="9"/>
  <c r="S32" i="9"/>
  <c r="S29" i="9" s="1"/>
  <c r="M56" i="5"/>
  <c r="Q163" i="9"/>
  <c r="S201" i="9"/>
  <c r="P209" i="9"/>
  <c r="Q213" i="9"/>
  <c r="M213" i="2"/>
  <c r="I213" i="7" s="1"/>
  <c r="S227" i="9"/>
  <c r="P239" i="9"/>
  <c r="P246" i="9"/>
  <c r="R257" i="9"/>
  <c r="R285" i="9"/>
  <c r="M298" i="6"/>
  <c r="M308" i="9"/>
  <c r="M308" i="13" s="1"/>
  <c r="N298" i="9"/>
  <c r="M320" i="6"/>
  <c r="N320" i="9"/>
  <c r="S357" i="9"/>
  <c r="S349" i="9" s="1"/>
  <c r="S350" i="9"/>
  <c r="Q357" i="9"/>
  <c r="M357" i="2"/>
  <c r="I356" i="7" s="1"/>
  <c r="Q356" i="7" s="1"/>
  <c r="P357" i="9"/>
  <c r="M388" i="5"/>
  <c r="Q397" i="9"/>
  <c r="M397" i="2"/>
  <c r="N397" i="9"/>
  <c r="R461" i="9"/>
  <c r="P461" i="9"/>
  <c r="M504" i="9"/>
  <c r="M504" i="13" s="1"/>
  <c r="K586" i="13"/>
  <c r="M599" i="6"/>
  <c r="Q599" i="13" s="1"/>
  <c r="N599" i="9"/>
  <c r="M613" i="6"/>
  <c r="M614" i="9"/>
  <c r="M614" i="13" s="1"/>
  <c r="N613" i="9"/>
  <c r="Q650" i="9"/>
  <c r="M650" i="2"/>
  <c r="I648" i="7" s="1"/>
  <c r="Q674" i="9"/>
  <c r="M674" i="2"/>
  <c r="Q681" i="9"/>
  <c r="M681" i="2"/>
  <c r="S755" i="9"/>
  <c r="Q766" i="9"/>
  <c r="M766" i="2"/>
  <c r="I764" i="7" s="1"/>
  <c r="P764" i="7" s="1"/>
  <c r="P766" i="9"/>
  <c r="R828" i="9"/>
  <c r="P828" i="9"/>
  <c r="Q836" i="9"/>
  <c r="M836" i="2"/>
  <c r="P836" i="9"/>
  <c r="K40" i="13"/>
  <c r="M27" i="3"/>
  <c r="M65" i="5"/>
  <c r="M108" i="3"/>
  <c r="S285" i="9"/>
  <c r="S282" i="9" s="1"/>
  <c r="S283" i="9"/>
  <c r="Q285" i="9"/>
  <c r="M285" i="2"/>
  <c r="I285" i="7" s="1"/>
  <c r="P285" i="7" s="1"/>
  <c r="M533" i="2"/>
  <c r="I531" i="7" s="1"/>
  <c r="P531" i="7" s="1"/>
  <c r="Q658" i="9"/>
  <c r="M658" i="2"/>
  <c r="I656" i="7" s="1"/>
  <c r="M674" i="6"/>
  <c r="N674" i="9"/>
  <c r="Q724" i="9"/>
  <c r="M724" i="2"/>
  <c r="I722" i="7" s="1"/>
  <c r="M766" i="6"/>
  <c r="N766" i="9"/>
  <c r="M19" i="3"/>
  <c r="P19" i="9"/>
  <c r="P27" i="9"/>
  <c r="S78" i="9"/>
  <c r="S74" i="9" s="1"/>
  <c r="F164" i="9"/>
  <c r="F164" i="2" s="1"/>
  <c r="F151" i="2"/>
  <c r="L21" i="13"/>
  <c r="M12" i="5"/>
  <c r="R19" i="9"/>
  <c r="M37" i="3"/>
  <c r="I40" i="13"/>
  <c r="S48" i="9"/>
  <c r="F58" i="9"/>
  <c r="F58" i="2" s="1"/>
  <c r="F56" i="2"/>
  <c r="N56" i="9"/>
  <c r="M56" i="6"/>
  <c r="N65" i="9"/>
  <c r="S75" i="9"/>
  <c r="N78" i="9"/>
  <c r="M78" i="6"/>
  <c r="S151" i="9"/>
  <c r="S111" i="9" s="1"/>
  <c r="Q151" i="9"/>
  <c r="M151" i="2"/>
  <c r="I151" i="7" s="1"/>
  <c r="P151" i="7" s="1"/>
  <c r="Q172" i="9"/>
  <c r="M172" i="2"/>
  <c r="I172" i="7" s="1"/>
  <c r="Q183" i="9"/>
  <c r="M183" i="2"/>
  <c r="I183" i="7" s="1"/>
  <c r="Q183" i="7" s="1"/>
  <c r="Q209" i="9"/>
  <c r="M209" i="2"/>
  <c r="I209" i="7" s="1"/>
  <c r="R209" i="9"/>
  <c r="N213" i="9"/>
  <c r="P225" i="9"/>
  <c r="Q239" i="9"/>
  <c r="M239" i="2"/>
  <c r="Q298" i="9"/>
  <c r="M298" i="2"/>
  <c r="P298" i="9"/>
  <c r="M315" i="3"/>
  <c r="Q320" i="9"/>
  <c r="M320" i="2"/>
  <c r="P320" i="9"/>
  <c r="S341" i="9"/>
  <c r="S337" i="9" s="1"/>
  <c r="S338" i="9"/>
  <c r="M413" i="5"/>
  <c r="L418" i="13"/>
  <c r="K846" i="9"/>
  <c r="M492" i="5"/>
  <c r="F512" i="2"/>
  <c r="F520" i="9"/>
  <c r="F520" i="2" s="1"/>
  <c r="N512" i="9"/>
  <c r="M512" i="6"/>
  <c r="D847" i="9"/>
  <c r="F544" i="2"/>
  <c r="F547" i="9"/>
  <c r="N591" i="9"/>
  <c r="S595" i="9"/>
  <c r="S592" i="9" s="1"/>
  <c r="S593" i="9"/>
  <c r="R595" i="9"/>
  <c r="P595" i="9"/>
  <c r="Q613" i="9"/>
  <c r="M613" i="2"/>
  <c r="I611" i="7" s="1"/>
  <c r="S620" i="9"/>
  <c r="S616" i="9" s="1"/>
  <c r="S617" i="9"/>
  <c r="M620" i="6"/>
  <c r="N620" i="9"/>
  <c r="F743" i="9"/>
  <c r="F743" i="2" s="1"/>
  <c r="N809" i="9"/>
  <c r="M809" i="6"/>
  <c r="S828" i="9"/>
  <c r="S823" i="9" s="1"/>
  <c r="S824" i="9"/>
  <c r="Q832" i="9"/>
  <c r="M832" i="2"/>
  <c r="I830" i="7" s="1"/>
  <c r="N832" i="9"/>
  <c r="Q19" i="9"/>
  <c r="M19" i="2"/>
  <c r="I19" i="7" s="1"/>
  <c r="Q19" i="7" s="1"/>
  <c r="S290" i="9"/>
  <c r="S320" i="9"/>
  <c r="S316" i="9" s="1"/>
  <c r="S317" i="9"/>
  <c r="O330" i="9"/>
  <c r="R328" i="9"/>
  <c r="P328" i="9"/>
  <c r="Q341" i="9"/>
  <c r="M341" i="2"/>
  <c r="I341" i="7" s="1"/>
  <c r="P341" i="9"/>
  <c r="I358" i="13"/>
  <c r="M357" i="6"/>
  <c r="N357" i="9"/>
  <c r="M368" i="5"/>
  <c r="J845" i="9"/>
  <c r="M485" i="3"/>
  <c r="O846" i="9"/>
  <c r="O390" i="9" s="1"/>
  <c r="R492" i="9"/>
  <c r="R846" i="9" s="1"/>
  <c r="P492" i="9"/>
  <c r="P846" i="9" s="1"/>
  <c r="F560" i="2"/>
  <c r="F565" i="9"/>
  <c r="F565" i="2" s="1"/>
  <c r="Q581" i="9"/>
  <c r="M581" i="2"/>
  <c r="M607" i="3"/>
  <c r="Q662" i="9"/>
  <c r="M662" i="2"/>
  <c r="I660" i="7" s="1"/>
  <c r="S763" i="9"/>
  <c r="M837" i="9"/>
  <c r="M836" i="6"/>
  <c r="L40" i="13"/>
  <c r="M27" i="5"/>
  <c r="S45" i="9"/>
  <c r="S42" i="9" s="1"/>
  <c r="P45" i="9"/>
  <c r="S12" i="9"/>
  <c r="S8" i="9" s="1"/>
  <c r="M21" i="9"/>
  <c r="M12" i="6"/>
  <c r="S37" i="9"/>
  <c r="P37" i="9"/>
  <c r="M40" i="9"/>
  <c r="S54" i="9"/>
  <c r="Q56" i="9"/>
  <c r="M56" i="2"/>
  <c r="I56" i="7" s="1"/>
  <c r="P56" i="7" s="1"/>
  <c r="K58" i="13"/>
  <c r="M65" i="3"/>
  <c r="Q78" i="9"/>
  <c r="M78" i="2"/>
  <c r="I78" i="7" s="1"/>
  <c r="P78" i="9"/>
  <c r="Q85" i="9"/>
  <c r="M85" i="2"/>
  <c r="I85" i="7" s="1"/>
  <c r="N85" i="9"/>
  <c r="M151" i="3"/>
  <c r="Q225" i="9"/>
  <c r="M225" i="2"/>
  <c r="I225" i="7" s="1"/>
  <c r="Q246" i="9"/>
  <c r="M246" i="2"/>
  <c r="I246" i="7" s="1"/>
  <c r="M246" i="6"/>
  <c r="Q257" i="9"/>
  <c r="M257" i="2"/>
  <c r="I257" i="7" s="1"/>
  <c r="Q257" i="7" s="1"/>
  <c r="N257" i="9"/>
  <c r="M285" i="6"/>
  <c r="M286" i="9"/>
  <c r="N285" i="9"/>
  <c r="S328" i="9"/>
  <c r="S323" i="9" s="1"/>
  <c r="S324" i="9"/>
  <c r="M341" i="6"/>
  <c r="M358" i="9"/>
  <c r="M358" i="13" s="1"/>
  <c r="N341" i="9"/>
  <c r="S394" i="9"/>
  <c r="R430" i="9"/>
  <c r="P430" i="9"/>
  <c r="F455" i="9"/>
  <c r="F455" i="2" s="1"/>
  <c r="F453" i="2"/>
  <c r="M461" i="5"/>
  <c r="L473" i="13"/>
  <c r="F504" i="9"/>
  <c r="F504" i="2" s="1"/>
  <c r="M581" i="6"/>
  <c r="N581" i="9"/>
  <c r="Q620" i="9"/>
  <c r="M620" i="2"/>
  <c r="I618" i="7" s="1"/>
  <c r="P618" i="7" s="1"/>
  <c r="M626" i="3"/>
  <c r="M709" i="5"/>
  <c r="O709" i="13" s="1"/>
  <c r="M724" i="6"/>
  <c r="M725" i="9"/>
  <c r="M725" i="13" s="1"/>
  <c r="N724" i="9"/>
  <c r="I725" i="13"/>
  <c r="M760" i="6"/>
  <c r="N760" i="9"/>
  <c r="I787" i="13"/>
  <c r="M785" i="2"/>
  <c r="I783" i="7" s="1"/>
  <c r="P783" i="7" s="1"/>
  <c r="N785" i="9"/>
  <c r="Q281" i="9"/>
  <c r="M281" i="2"/>
  <c r="M298" i="3"/>
  <c r="Q307" i="9"/>
  <c r="M307" i="2"/>
  <c r="I307" i="7" s="1"/>
  <c r="F330" i="9"/>
  <c r="F330" i="2" s="1"/>
  <c r="F328" i="2"/>
  <c r="M330" i="9"/>
  <c r="M330" i="13" s="1"/>
  <c r="M341" i="3"/>
  <c r="F378" i="9"/>
  <c r="F378" i="2" s="1"/>
  <c r="F368" i="2"/>
  <c r="M378" i="9"/>
  <c r="M368" i="6"/>
  <c r="R368" i="9"/>
  <c r="F389" i="9"/>
  <c r="F389" i="2" s="1"/>
  <c r="F388" i="2"/>
  <c r="M388" i="6"/>
  <c r="M387" i="7" s="1"/>
  <c r="M397" i="3"/>
  <c r="F418" i="9"/>
  <c r="F418" i="2" s="1"/>
  <c r="F413" i="2"/>
  <c r="S413" i="9"/>
  <c r="S410" i="9" s="1"/>
  <c r="S430" i="9"/>
  <c r="S426" i="9" s="1"/>
  <c r="Q453" i="9"/>
  <c r="M453" i="2"/>
  <c r="I452" i="7" s="1"/>
  <c r="R453" i="9"/>
  <c r="S461" i="9"/>
  <c r="S457" i="9" s="1"/>
  <c r="Q466" i="9"/>
  <c r="M466" i="2"/>
  <c r="I465" i="7" s="1"/>
  <c r="P465" i="7" s="1"/>
  <c r="Q472" i="9"/>
  <c r="M472" i="2"/>
  <c r="I471" i="7" s="1"/>
  <c r="Q471" i="7" s="1"/>
  <c r="I473" i="13"/>
  <c r="K845" i="9"/>
  <c r="M485" i="5"/>
  <c r="F846" i="9"/>
  <c r="F390" i="9" s="1"/>
  <c r="F390" i="2" s="1"/>
  <c r="F492" i="2"/>
  <c r="I504" i="13"/>
  <c r="I501" i="7"/>
  <c r="Q501" i="7" s="1"/>
  <c r="K504" i="13"/>
  <c r="Q512" i="9"/>
  <c r="M512" i="2"/>
  <c r="I510" i="7" s="1"/>
  <c r="O520" i="9"/>
  <c r="N519" i="9"/>
  <c r="M519" i="6"/>
  <c r="Q544" i="9"/>
  <c r="M544" i="2"/>
  <c r="I542" i="7" s="1"/>
  <c r="M560" i="2"/>
  <c r="M585" i="5"/>
  <c r="M586" i="9"/>
  <c r="M586" i="13" s="1"/>
  <c r="Q599" i="9"/>
  <c r="M599" i="2"/>
  <c r="K614" i="13"/>
  <c r="O614" i="9"/>
  <c r="M626" i="5"/>
  <c r="O626" i="13" s="1"/>
  <c r="M701" i="2"/>
  <c r="K702" i="13"/>
  <c r="M711" i="9"/>
  <c r="M711" i="13" s="1"/>
  <c r="M709" i="6"/>
  <c r="K725" i="13"/>
  <c r="M724" i="3"/>
  <c r="N732" i="9"/>
  <c r="M732" i="6"/>
  <c r="M740" i="2"/>
  <c r="I738" i="7" s="1"/>
  <c r="M760" i="3"/>
  <c r="K787" i="13"/>
  <c r="M785" i="3"/>
  <c r="F787" i="9"/>
  <c r="F787" i="2" s="1"/>
  <c r="Q809" i="9"/>
  <c r="M809" i="2"/>
  <c r="I807" i="7" s="1"/>
  <c r="M832" i="3"/>
  <c r="P832" i="9"/>
  <c r="N307" i="9"/>
  <c r="S311" i="9"/>
  <c r="F321" i="9"/>
  <c r="F321" i="2" s="1"/>
  <c r="F315" i="2"/>
  <c r="M321" i="9"/>
  <c r="M321" i="13" s="1"/>
  <c r="Q328" i="9"/>
  <c r="M328" i="2"/>
  <c r="I328" i="7" s="1"/>
  <c r="N335" i="9"/>
  <c r="M335" i="6"/>
  <c r="M341" i="5"/>
  <c r="S343" i="9"/>
  <c r="Q368" i="9"/>
  <c r="M368" i="2"/>
  <c r="I367" i="7" s="1"/>
  <c r="N368" i="9"/>
  <c r="S376" i="9"/>
  <c r="S369" i="9" s="1"/>
  <c r="Q376" i="9"/>
  <c r="M376" i="2"/>
  <c r="I375" i="7" s="1"/>
  <c r="N376" i="9"/>
  <c r="S388" i="9"/>
  <c r="S385" i="9" s="1"/>
  <c r="M388" i="2"/>
  <c r="H11" i="12" s="1"/>
  <c r="N388" i="9"/>
  <c r="R397" i="9"/>
  <c r="Q413" i="9"/>
  <c r="M413" i="2"/>
  <c r="I412" i="7" s="1"/>
  <c r="P412" i="7" s="1"/>
  <c r="M418" i="9"/>
  <c r="M413" i="6"/>
  <c r="K418" i="13"/>
  <c r="Q423" i="9"/>
  <c r="M423" i="2"/>
  <c r="I422" i="7" s="1"/>
  <c r="P422" i="7" s="1"/>
  <c r="N423" i="9"/>
  <c r="Q430" i="9"/>
  <c r="M430" i="2"/>
  <c r="I429" i="7" s="1"/>
  <c r="M453" i="3"/>
  <c r="Q455" i="9"/>
  <c r="Q461" i="9"/>
  <c r="M461" i="2"/>
  <c r="F845" i="9"/>
  <c r="F485" i="2"/>
  <c r="I846" i="9"/>
  <c r="M492" i="2"/>
  <c r="M846" i="9"/>
  <c r="M390" i="9" s="1"/>
  <c r="M492" i="6"/>
  <c r="Q519" i="9"/>
  <c r="M519" i="2"/>
  <c r="P519" i="9"/>
  <c r="K520" i="13"/>
  <c r="M533" i="5"/>
  <c r="M544" i="3"/>
  <c r="K565" i="13"/>
  <c r="Q577" i="9"/>
  <c r="M577" i="2"/>
  <c r="I575" i="7" s="1"/>
  <c r="N577" i="9"/>
  <c r="M632" i="9"/>
  <c r="M626" i="6"/>
  <c r="M650" i="5"/>
  <c r="L685" i="13"/>
  <c r="M662" i="5"/>
  <c r="O685" i="9"/>
  <c r="O686" i="9" s="1"/>
  <c r="I711" i="13"/>
  <c r="M709" i="2"/>
  <c r="I707" i="7" s="1"/>
  <c r="N718" i="9"/>
  <c r="M718" i="6"/>
  <c r="Q753" i="9"/>
  <c r="M753" i="2"/>
  <c r="I751" i="7" s="1"/>
  <c r="Q751" i="7" s="1"/>
  <c r="N753" i="9"/>
  <c r="S760" i="9"/>
  <c r="S754" i="9" s="1"/>
  <c r="L761" i="13"/>
  <c r="M760" i="5"/>
  <c r="O761" i="9"/>
  <c r="M785" i="5"/>
  <c r="Q797" i="9"/>
  <c r="M797" i="2"/>
  <c r="I795" i="7" s="1"/>
  <c r="N797" i="9"/>
  <c r="F820" i="9"/>
  <c r="F816" i="2"/>
  <c r="Q828" i="9"/>
  <c r="M828" i="2"/>
  <c r="I826" i="7" s="1"/>
  <c r="R832" i="9"/>
  <c r="S836" i="9"/>
  <c r="S833" i="9" s="1"/>
  <c r="O837" i="9"/>
  <c r="F308" i="9"/>
  <c r="F308" i="2" s="1"/>
  <c r="F298" i="2"/>
  <c r="S307" i="9"/>
  <c r="S299" i="9" s="1"/>
  <c r="Q315" i="9"/>
  <c r="M315" i="2"/>
  <c r="I315" i="7" s="1"/>
  <c r="K330" i="13"/>
  <c r="M328" i="3"/>
  <c r="S335" i="9"/>
  <c r="S332" i="9" s="1"/>
  <c r="Q335" i="9"/>
  <c r="M335" i="2"/>
  <c r="I335" i="7" s="1"/>
  <c r="Q335" i="7" s="1"/>
  <c r="F358" i="9"/>
  <c r="F358" i="2" s="1"/>
  <c r="F341" i="2"/>
  <c r="Q348" i="9"/>
  <c r="M368" i="3"/>
  <c r="M388" i="3"/>
  <c r="F403" i="9"/>
  <c r="F397" i="2"/>
  <c r="M403" i="9"/>
  <c r="M397" i="6"/>
  <c r="N430" i="9"/>
  <c r="L455" i="13"/>
  <c r="N461" i="9"/>
  <c r="M473" i="9"/>
  <c r="N473" i="9" s="1"/>
  <c r="I845" i="9"/>
  <c r="M485" i="2"/>
  <c r="I484" i="7" s="1"/>
  <c r="M845" i="9"/>
  <c r="M485" i="6"/>
  <c r="R485" i="9"/>
  <c r="R845" i="9" s="1"/>
  <c r="J846" i="9"/>
  <c r="M492" i="3"/>
  <c r="N492" i="9"/>
  <c r="N846" i="9" s="1"/>
  <c r="Q496" i="9"/>
  <c r="M496" i="2"/>
  <c r="I495" i="7" s="1"/>
  <c r="L504" i="13"/>
  <c r="M512" i="5"/>
  <c r="N528" i="9"/>
  <c r="M528" i="6"/>
  <c r="S533" i="9"/>
  <c r="S529" i="9" s="1"/>
  <c r="M534" i="9"/>
  <c r="M534" i="13" s="1"/>
  <c r="M533" i="6"/>
  <c r="F534" i="9"/>
  <c r="M560" i="5"/>
  <c r="S579" i="9"/>
  <c r="P581" i="9"/>
  <c r="N585" i="9"/>
  <c r="I586" i="13"/>
  <c r="S591" i="9"/>
  <c r="S588" i="9" s="1"/>
  <c r="N595" i="9"/>
  <c r="M599" i="5"/>
  <c r="Q603" i="9"/>
  <c r="M603" i="2"/>
  <c r="I601" i="7" s="1"/>
  <c r="Q601" i="7" s="1"/>
  <c r="Q607" i="9"/>
  <c r="M607" i="2"/>
  <c r="I605" i="7" s="1"/>
  <c r="M608" i="9"/>
  <c r="M608" i="13" s="1"/>
  <c r="S611" i="9"/>
  <c r="F614" i="9"/>
  <c r="F614" i="2" s="1"/>
  <c r="F613" i="2"/>
  <c r="P613" i="9"/>
  <c r="P620" i="9"/>
  <c r="M626" i="2"/>
  <c r="I624" i="7" s="1"/>
  <c r="N626" i="9"/>
  <c r="F652" i="9"/>
  <c r="F652" i="2" s="1"/>
  <c r="F650" i="2"/>
  <c r="N650" i="9"/>
  <c r="M650" i="6"/>
  <c r="N658" i="9"/>
  <c r="M658" i="6"/>
  <c r="N662" i="9"/>
  <c r="M662" i="6"/>
  <c r="P674" i="9"/>
  <c r="N681" i="9"/>
  <c r="M681" i="6"/>
  <c r="F711" i="9"/>
  <c r="F711" i="2" s="1"/>
  <c r="F725" i="9"/>
  <c r="F724" i="2"/>
  <c r="P724" i="9"/>
  <c r="Q732" i="9"/>
  <c r="M740" i="5"/>
  <c r="F761" i="9"/>
  <c r="F761" i="2" s="1"/>
  <c r="F760" i="2"/>
  <c r="P760" i="9"/>
  <c r="M787" i="9"/>
  <c r="M785" i="6"/>
  <c r="I820" i="13"/>
  <c r="M816" i="2"/>
  <c r="N828" i="9"/>
  <c r="S830" i="9"/>
  <c r="N12" i="9"/>
  <c r="Q12" i="9"/>
  <c r="M12" i="2"/>
  <c r="I21" i="13"/>
  <c r="S9" i="9"/>
  <c r="M12" i="3"/>
  <c r="R12" i="9"/>
  <c r="F21" i="9"/>
  <c r="F21" i="2" s="1"/>
  <c r="F40" i="9"/>
  <c r="P56" i="9"/>
  <c r="M58" i="9"/>
  <c r="Q65" i="9"/>
  <c r="R78" i="9"/>
  <c r="S80" i="9"/>
  <c r="R85" i="9"/>
  <c r="S108" i="9"/>
  <c r="S90" i="9" s="1"/>
  <c r="P108" i="9"/>
  <c r="L164" i="13"/>
  <c r="S167" i="9"/>
  <c r="S172" i="9"/>
  <c r="S166" i="9" s="1"/>
  <c r="N183" i="9"/>
  <c r="S185" i="9"/>
  <c r="N188" i="9"/>
  <c r="O86" i="9"/>
  <c r="Q108" i="9"/>
  <c r="N151" i="9"/>
  <c r="M164" i="9"/>
  <c r="M164" i="13" s="1"/>
  <c r="N163" i="9"/>
  <c r="R183" i="9"/>
  <c r="P183" i="9"/>
  <c r="R188" i="9"/>
  <c r="P188" i="9"/>
  <c r="K286" i="13"/>
  <c r="P12" i="9"/>
  <c r="Q27" i="9"/>
  <c r="Q32" i="9"/>
  <c r="Q37" i="9"/>
  <c r="Q45" i="9"/>
  <c r="Q50" i="9"/>
  <c r="R56" i="9"/>
  <c r="O66" i="9"/>
  <c r="N108" i="9"/>
  <c r="R108" i="9"/>
  <c r="S112" i="9"/>
  <c r="P151" i="9"/>
  <c r="S163" i="9"/>
  <c r="S152" i="9" s="1"/>
  <c r="S153" i="9"/>
  <c r="O164" i="9"/>
  <c r="P163" i="9"/>
  <c r="R163" i="9"/>
  <c r="N172" i="9"/>
  <c r="S174" i="9"/>
  <c r="S183" i="9"/>
  <c r="Q188" i="9"/>
  <c r="S397" i="9"/>
  <c r="S393" i="9" s="1"/>
  <c r="S15" i="9"/>
  <c r="N27" i="9"/>
  <c r="R27" i="9"/>
  <c r="N32" i="9"/>
  <c r="N37" i="9"/>
  <c r="N45" i="9"/>
  <c r="N50" i="9"/>
  <c r="S61" i="9"/>
  <c r="O109" i="9"/>
  <c r="R172" i="9"/>
  <c r="P172" i="9"/>
  <c r="S188" i="9"/>
  <c r="F286" i="9"/>
  <c r="F286" i="2" s="1"/>
  <c r="P376" i="9"/>
  <c r="I378" i="13"/>
  <c r="P388" i="9"/>
  <c r="P397" i="9"/>
  <c r="I403" i="13"/>
  <c r="N413" i="9"/>
  <c r="I418" i="13"/>
  <c r="O432" i="9"/>
  <c r="L848" i="9"/>
  <c r="S454" i="9"/>
  <c r="F473" i="9"/>
  <c r="S329" i="9"/>
  <c r="S333" i="9"/>
  <c r="P335" i="9"/>
  <c r="Q388" i="9"/>
  <c r="M389" i="9"/>
  <c r="R403" i="9"/>
  <c r="S423" i="9"/>
  <c r="S420" i="9" s="1"/>
  <c r="R504" i="9"/>
  <c r="O389" i="9"/>
  <c r="K473" i="13"/>
  <c r="S407" i="9"/>
  <c r="S466" i="9"/>
  <c r="S462" i="9" s="1"/>
  <c r="Q503" i="9"/>
  <c r="Q533" i="9"/>
  <c r="M565" i="9"/>
  <c r="N560" i="9"/>
  <c r="O586" i="9"/>
  <c r="F608" i="9"/>
  <c r="F608" i="2" s="1"/>
  <c r="P626" i="9"/>
  <c r="O632" i="9"/>
  <c r="Q632" i="9" s="1"/>
  <c r="R626" i="9"/>
  <c r="R455" i="9"/>
  <c r="Q485" i="9"/>
  <c r="Q845" i="9" s="1"/>
  <c r="S499" i="9"/>
  <c r="R503" i="9"/>
  <c r="P512" i="9"/>
  <c r="R519" i="9"/>
  <c r="M520" i="9"/>
  <c r="S528" i="9"/>
  <c r="S524" i="9" s="1"/>
  <c r="P528" i="9"/>
  <c r="S530" i="9"/>
  <c r="N533" i="9"/>
  <c r="R533" i="9"/>
  <c r="S583" i="9"/>
  <c r="F586" i="9"/>
  <c r="P585" i="9"/>
  <c r="S589" i="9"/>
  <c r="P591" i="9"/>
  <c r="P560" i="9"/>
  <c r="O565" i="9"/>
  <c r="F566" i="9"/>
  <c r="F566" i="2" s="1"/>
  <c r="Q585" i="9"/>
  <c r="Q591" i="9"/>
  <c r="O608" i="9"/>
  <c r="S624" i="9"/>
  <c r="Q492" i="9"/>
  <c r="Q846" i="9" s="1"/>
  <c r="P503" i="9"/>
  <c r="R512" i="9"/>
  <c r="S517" i="9"/>
  <c r="P533" i="9"/>
  <c r="Q560" i="9"/>
  <c r="S575" i="9"/>
  <c r="P577" i="9"/>
  <c r="Q595" i="9"/>
  <c r="S597" i="9"/>
  <c r="P599" i="9"/>
  <c r="S603" i="9"/>
  <c r="S600" i="9" s="1"/>
  <c r="S607" i="9"/>
  <c r="S604" i="9" s="1"/>
  <c r="Q626" i="9"/>
  <c r="R693" i="9"/>
  <c r="P693" i="9"/>
  <c r="N697" i="9"/>
  <c r="L702" i="13"/>
  <c r="P650" i="9"/>
  <c r="R652" i="9"/>
  <c r="M652" i="9"/>
  <c r="M652" i="13" s="1"/>
  <c r="S658" i="9"/>
  <c r="S655" i="9" s="1"/>
  <c r="P658" i="9"/>
  <c r="S662" i="9"/>
  <c r="S659" i="9" s="1"/>
  <c r="P662" i="9"/>
  <c r="F685" i="9"/>
  <c r="S681" i="9"/>
  <c r="S675" i="9" s="1"/>
  <c r="P681" i="9"/>
  <c r="S697" i="9"/>
  <c r="S694" i="9" s="1"/>
  <c r="S695" i="9"/>
  <c r="R697" i="9"/>
  <c r="P697" i="9"/>
  <c r="M702" i="9"/>
  <c r="N701" i="9"/>
  <c r="S737" i="9"/>
  <c r="M743" i="9"/>
  <c r="M743" i="13" s="1"/>
  <c r="N740" i="9"/>
  <c r="M685" i="9"/>
  <c r="S693" i="9"/>
  <c r="S689" i="9"/>
  <c r="S701" i="9"/>
  <c r="S698" i="9" s="1"/>
  <c r="S699" i="9"/>
  <c r="R701" i="9"/>
  <c r="O702" i="9"/>
  <c r="P701" i="9"/>
  <c r="S729" i="9"/>
  <c r="S732" i="9"/>
  <c r="S728" i="9" s="1"/>
  <c r="R650" i="9"/>
  <c r="K685" i="13"/>
  <c r="N693" i="9"/>
  <c r="Q701" i="9"/>
  <c r="S707" i="9"/>
  <c r="P709" i="9"/>
  <c r="O711" i="9"/>
  <c r="R709" i="9"/>
  <c r="O726" i="9"/>
  <c r="R725" i="9"/>
  <c r="Q740" i="9"/>
  <c r="Q709" i="9"/>
  <c r="S767" i="9"/>
  <c r="Q793" i="9"/>
  <c r="N816" i="9"/>
  <c r="M820" i="9"/>
  <c r="N709" i="9"/>
  <c r="S714" i="9"/>
  <c r="P718" i="9"/>
  <c r="P732" i="9"/>
  <c r="P740" i="9"/>
  <c r="O743" i="9"/>
  <c r="Q743" i="9" s="1"/>
  <c r="S766" i="9"/>
  <c r="S762" i="9" s="1"/>
  <c r="P785" i="9"/>
  <c r="O787" i="9"/>
  <c r="R785" i="9"/>
  <c r="P793" i="9"/>
  <c r="R793" i="9"/>
  <c r="S797" i="9"/>
  <c r="S794" i="9" s="1"/>
  <c r="S795" i="9"/>
  <c r="S809" i="9"/>
  <c r="S801" i="9" s="1"/>
  <c r="O820" i="9"/>
  <c r="P809" i="9"/>
  <c r="R809" i="9"/>
  <c r="S811" i="9"/>
  <c r="S816" i="9"/>
  <c r="S810" i="9" s="1"/>
  <c r="M761" i="9"/>
  <c r="M761" i="13" s="1"/>
  <c r="Q760" i="9"/>
  <c r="S783" i="9"/>
  <c r="S793" i="9"/>
  <c r="S790" i="9" s="1"/>
  <c r="S791" i="9"/>
  <c r="P797" i="9"/>
  <c r="R797" i="9"/>
  <c r="L820" i="13"/>
  <c r="F837" i="9"/>
  <c r="Q785" i="9"/>
  <c r="N836" i="9"/>
  <c r="I837" i="13"/>
  <c r="P816" i="9"/>
  <c r="R816" i="9"/>
  <c r="M835" i="8"/>
  <c r="M834" i="8"/>
  <c r="M831" i="8"/>
  <c r="M830" i="8"/>
  <c r="M827" i="8"/>
  <c r="M826" i="8"/>
  <c r="M825" i="8"/>
  <c r="M824" i="8"/>
  <c r="M819" i="8"/>
  <c r="M818" i="8"/>
  <c r="M817" i="8"/>
  <c r="M815" i="8"/>
  <c r="M814" i="8"/>
  <c r="M813" i="8"/>
  <c r="M812" i="8"/>
  <c r="M811" i="8"/>
  <c r="M808" i="8"/>
  <c r="M807" i="8"/>
  <c r="M806" i="8"/>
  <c r="M805" i="8"/>
  <c r="M804" i="8"/>
  <c r="M803" i="8"/>
  <c r="M802" i="8"/>
  <c r="M800" i="8"/>
  <c r="M799" i="8"/>
  <c r="M798" i="8"/>
  <c r="M796" i="8"/>
  <c r="M795" i="8"/>
  <c r="M794" i="8"/>
  <c r="M792" i="8"/>
  <c r="M791" i="8"/>
  <c r="M790" i="8"/>
  <c r="M789" i="8"/>
  <c r="M788" i="8"/>
  <c r="M786" i="8"/>
  <c r="M784" i="8"/>
  <c r="M783" i="8"/>
  <c r="M781" i="8"/>
  <c r="M780" i="8"/>
  <c r="M779" i="8"/>
  <c r="M778" i="8"/>
  <c r="M777" i="8"/>
  <c r="M776" i="8"/>
  <c r="M775" i="8"/>
  <c r="M774" i="8"/>
  <c r="M773" i="8"/>
  <c r="M772" i="8"/>
  <c r="M771" i="8"/>
  <c r="M767" i="8"/>
  <c r="M765" i="8"/>
  <c r="M764" i="8"/>
  <c r="M763" i="8"/>
  <c r="M759" i="8"/>
  <c r="M758" i="8"/>
  <c r="M757" i="8"/>
  <c r="M756" i="8"/>
  <c r="M755" i="8"/>
  <c r="M752" i="8"/>
  <c r="M751" i="8"/>
  <c r="M750" i="8"/>
  <c r="M749" i="8"/>
  <c r="M748" i="8"/>
  <c r="M747" i="8"/>
  <c r="M745" i="8"/>
  <c r="M742" i="8"/>
  <c r="M741" i="8"/>
  <c r="M739" i="8"/>
  <c r="M738" i="8"/>
  <c r="M737" i="8"/>
  <c r="M735" i="8"/>
  <c r="M734" i="8"/>
  <c r="M733" i="8"/>
  <c r="M731" i="8"/>
  <c r="M730" i="8"/>
  <c r="M729" i="8"/>
  <c r="M723" i="8"/>
  <c r="M722" i="8"/>
  <c r="M720" i="8"/>
  <c r="M717" i="8"/>
  <c r="M716" i="8"/>
  <c r="M715" i="8"/>
  <c r="M714" i="8"/>
  <c r="M710" i="8"/>
  <c r="M708" i="8"/>
  <c r="M707" i="8"/>
  <c r="M700" i="8"/>
  <c r="M699" i="8"/>
  <c r="M696" i="8"/>
  <c r="M695" i="8"/>
  <c r="M692" i="8"/>
  <c r="M691" i="8"/>
  <c r="M690" i="8"/>
  <c r="M689" i="8"/>
  <c r="M684" i="8"/>
  <c r="M683" i="8"/>
  <c r="M682" i="8"/>
  <c r="M680" i="8"/>
  <c r="M679" i="8"/>
  <c r="M678" i="8"/>
  <c r="M677" i="8"/>
  <c r="M676" i="8"/>
  <c r="M673" i="8"/>
  <c r="M672" i="8"/>
  <c r="M671" i="8"/>
  <c r="M670" i="8"/>
  <c r="M669" i="8"/>
  <c r="M668" i="8"/>
  <c r="M667" i="8"/>
  <c r="M665" i="8"/>
  <c r="M664" i="8"/>
  <c r="M663" i="8"/>
  <c r="M661" i="8"/>
  <c r="M660" i="8"/>
  <c r="M657" i="8"/>
  <c r="M656" i="8"/>
  <c r="M654" i="8"/>
  <c r="M651" i="8"/>
  <c r="M649" i="8"/>
  <c r="M648" i="8"/>
  <c r="M646" i="8"/>
  <c r="M645" i="8"/>
  <c r="M644" i="8"/>
  <c r="M643" i="8"/>
  <c r="M642" i="8"/>
  <c r="M641" i="8"/>
  <c r="M640" i="8"/>
  <c r="M639" i="8"/>
  <c r="M638" i="8"/>
  <c r="M637" i="8"/>
  <c r="M636" i="8"/>
  <c r="M631" i="8"/>
  <c r="M630" i="8"/>
  <c r="M629" i="8"/>
  <c r="M628" i="8"/>
  <c r="M627" i="8"/>
  <c r="M625" i="8"/>
  <c r="M624" i="8"/>
  <c r="M622" i="8"/>
  <c r="M619" i="8"/>
  <c r="M618" i="8"/>
  <c r="M617" i="8"/>
  <c r="M612" i="8"/>
  <c r="M611" i="8"/>
  <c r="M606" i="8"/>
  <c r="M605" i="8"/>
  <c r="M602" i="8"/>
  <c r="M601" i="8"/>
  <c r="M598" i="8"/>
  <c r="M597" i="8"/>
  <c r="M594" i="8"/>
  <c r="M593" i="8"/>
  <c r="M590" i="8"/>
  <c r="M589" i="8"/>
  <c r="M584" i="8"/>
  <c r="M583" i="8"/>
  <c r="M580" i="8"/>
  <c r="M579" i="8"/>
  <c r="M576" i="8"/>
  <c r="M575" i="8"/>
  <c r="M564" i="8"/>
  <c r="M563" i="8"/>
  <c r="M562" i="8"/>
  <c r="M561" i="8"/>
  <c r="M559" i="8"/>
  <c r="M558" i="8"/>
  <c r="M557" i="8"/>
  <c r="M556" i="8"/>
  <c r="M555" i="8"/>
  <c r="M554" i="8"/>
  <c r="M553" i="8"/>
  <c r="M552" i="8"/>
  <c r="M551" i="8"/>
  <c r="M550" i="8"/>
  <c r="M546" i="8"/>
  <c r="M545" i="8"/>
  <c r="M543" i="8"/>
  <c r="M542" i="8"/>
  <c r="M541" i="8"/>
  <c r="M540" i="8"/>
  <c r="M538" i="8"/>
  <c r="M537" i="8"/>
  <c r="M532" i="8"/>
  <c r="M531" i="8"/>
  <c r="M530" i="8"/>
  <c r="M527" i="8"/>
  <c r="M526" i="8"/>
  <c r="M525" i="8"/>
  <c r="M518" i="8"/>
  <c r="M517" i="8"/>
  <c r="M515" i="8"/>
  <c r="M514" i="8"/>
  <c r="M513" i="8"/>
  <c r="M511" i="8"/>
  <c r="M510" i="8"/>
  <c r="M509" i="8"/>
  <c r="M506" i="8"/>
  <c r="M505" i="8"/>
  <c r="M501" i="8"/>
  <c r="M500" i="8"/>
  <c r="M499" i="8"/>
  <c r="M495" i="8"/>
  <c r="M494" i="8"/>
  <c r="M491" i="8"/>
  <c r="M490" i="8"/>
  <c r="M489" i="8"/>
  <c r="M488" i="8"/>
  <c r="M487" i="8"/>
  <c r="M484" i="8"/>
  <c r="M483" i="8"/>
  <c r="M482" i="8"/>
  <c r="M481" i="8"/>
  <c r="M480" i="8"/>
  <c r="M471" i="8"/>
  <c r="M470" i="8"/>
  <c r="M469" i="8"/>
  <c r="M467" i="8"/>
  <c r="M465" i="8"/>
  <c r="M464" i="8"/>
  <c r="M463" i="8"/>
  <c r="M460" i="8"/>
  <c r="M459" i="8"/>
  <c r="M458" i="8"/>
  <c r="M452" i="8"/>
  <c r="M451" i="8"/>
  <c r="M450" i="8"/>
  <c r="M449" i="8"/>
  <c r="M448" i="8"/>
  <c r="M447" i="8"/>
  <c r="M446" i="8"/>
  <c r="M445" i="8"/>
  <c r="M442" i="8"/>
  <c r="M438" i="8"/>
  <c r="M436" i="8"/>
  <c r="M433" i="8"/>
  <c r="M431" i="8"/>
  <c r="M429" i="8"/>
  <c r="M428" i="8"/>
  <c r="M427" i="8"/>
  <c r="M425" i="8"/>
  <c r="M424" i="8"/>
  <c r="M422" i="8"/>
  <c r="M421" i="8"/>
  <c r="M419" i="8"/>
  <c r="M417" i="8"/>
  <c r="M416" i="8"/>
  <c r="M415" i="8"/>
  <c r="M414" i="8"/>
  <c r="M412" i="8"/>
  <c r="M411" i="8"/>
  <c r="M409" i="8"/>
  <c r="M408" i="8"/>
  <c r="M407" i="8"/>
  <c r="M405" i="8"/>
  <c r="M404" i="8"/>
  <c r="M402" i="8"/>
  <c r="M401" i="8"/>
  <c r="M400" i="8"/>
  <c r="M399" i="8"/>
  <c r="M398" i="8"/>
  <c r="M396" i="8"/>
  <c r="M395" i="8"/>
  <c r="M394" i="8"/>
  <c r="M387" i="8"/>
  <c r="M386" i="8"/>
  <c r="M381" i="8"/>
  <c r="M379" i="8"/>
  <c r="M377" i="8"/>
  <c r="M375" i="8"/>
  <c r="M374" i="8"/>
  <c r="M373" i="8"/>
  <c r="M372" i="8"/>
  <c r="M371" i="8"/>
  <c r="M370" i="8"/>
  <c r="M367" i="8"/>
  <c r="M366" i="8"/>
  <c r="M365" i="8"/>
  <c r="M364" i="8"/>
  <c r="M363" i="8"/>
  <c r="M360" i="8"/>
  <c r="M359" i="8"/>
  <c r="M356" i="8"/>
  <c r="M355" i="8"/>
  <c r="M354" i="8"/>
  <c r="M353" i="8"/>
  <c r="M352" i="8"/>
  <c r="M351" i="8"/>
  <c r="M350" i="8"/>
  <c r="M346" i="8"/>
  <c r="M345" i="8"/>
  <c r="M344" i="8"/>
  <c r="M343" i="8"/>
  <c r="M340" i="8"/>
  <c r="M339" i="8"/>
  <c r="M338" i="8"/>
  <c r="M334" i="8"/>
  <c r="M333" i="8"/>
  <c r="M329" i="8"/>
  <c r="M327" i="8"/>
  <c r="M326" i="8"/>
  <c r="M325" i="8"/>
  <c r="M324" i="8"/>
  <c r="M319" i="8"/>
  <c r="M318" i="8"/>
  <c r="M317" i="8"/>
  <c r="M314" i="8"/>
  <c r="M313" i="8"/>
  <c r="M312" i="8"/>
  <c r="M311" i="8"/>
  <c r="M306" i="8"/>
  <c r="M305" i="8"/>
  <c r="M304" i="8"/>
  <c r="M303" i="8"/>
  <c r="M302" i="8"/>
  <c r="M301" i="8"/>
  <c r="M300" i="8"/>
  <c r="N299" i="8"/>
  <c r="M297" i="8"/>
  <c r="M296" i="8"/>
  <c r="M295" i="8"/>
  <c r="M294" i="8"/>
  <c r="M293" i="8"/>
  <c r="M292" i="8"/>
  <c r="M291" i="8"/>
  <c r="M290" i="8"/>
  <c r="M284" i="8"/>
  <c r="M283" i="8"/>
  <c r="M280" i="8"/>
  <c r="M279" i="8"/>
  <c r="M278" i="8"/>
  <c r="M277" i="8"/>
  <c r="M276" i="8"/>
  <c r="M275" i="8"/>
  <c r="M274" i="8"/>
  <c r="M273" i="8"/>
  <c r="M272" i="8"/>
  <c r="M271" i="8"/>
  <c r="M270" i="8"/>
  <c r="M269" i="8"/>
  <c r="M268" i="8"/>
  <c r="M267" i="8"/>
  <c r="M266" i="8"/>
  <c r="M265" i="8"/>
  <c r="M264" i="8"/>
  <c r="M263" i="8"/>
  <c r="M262" i="8"/>
  <c r="M261" i="8"/>
  <c r="M260" i="8"/>
  <c r="M259" i="8"/>
  <c r="M256" i="8"/>
  <c r="M255" i="8"/>
  <c r="M254" i="8"/>
  <c r="M253" i="8"/>
  <c r="M252" i="8"/>
  <c r="M251" i="8"/>
  <c r="M250" i="8"/>
  <c r="M249" i="8"/>
  <c r="M248" i="8"/>
  <c r="N247" i="8"/>
  <c r="M245" i="8"/>
  <c r="M244" i="8"/>
  <c r="M243" i="8"/>
  <c r="M242" i="8"/>
  <c r="M241" i="8"/>
  <c r="M238" i="8"/>
  <c r="M237" i="8"/>
  <c r="M236" i="8"/>
  <c r="M235" i="8"/>
  <c r="M234" i="8"/>
  <c r="M233" i="8"/>
  <c r="M232" i="8"/>
  <c r="M231" i="8"/>
  <c r="M230" i="8"/>
  <c r="M229" i="8"/>
  <c r="M228" i="8"/>
  <c r="M227" i="8"/>
  <c r="M224" i="8"/>
  <c r="M223" i="8"/>
  <c r="M222" i="8"/>
  <c r="M221" i="8"/>
  <c r="M220" i="8"/>
  <c r="M219" i="8"/>
  <c r="M218" i="8"/>
  <c r="M217" i="8"/>
  <c r="M216" i="8"/>
  <c r="M214" i="8"/>
  <c r="M212" i="8"/>
  <c r="M211" i="8"/>
  <c r="M208" i="8"/>
  <c r="M207" i="8"/>
  <c r="M206" i="8"/>
  <c r="M205" i="8"/>
  <c r="M204" i="8"/>
  <c r="M203" i="8"/>
  <c r="M202" i="8"/>
  <c r="M201" i="8"/>
  <c r="M200" i="8"/>
  <c r="M190" i="8"/>
  <c r="M187" i="8"/>
  <c r="M186" i="8"/>
  <c r="M185" i="8"/>
  <c r="M184" i="8"/>
  <c r="M182" i="8"/>
  <c r="M181" i="8"/>
  <c r="M180" i="8"/>
  <c r="M179" i="8"/>
  <c r="M178" i="8"/>
  <c r="M177" i="8"/>
  <c r="M176" i="8"/>
  <c r="M175" i="8"/>
  <c r="M174" i="8"/>
  <c r="M171" i="8"/>
  <c r="M170" i="8"/>
  <c r="M169" i="8"/>
  <c r="M168" i="8"/>
  <c r="M167" i="8"/>
  <c r="M162" i="8"/>
  <c r="M161" i="8"/>
  <c r="M160" i="8"/>
  <c r="M159" i="8"/>
  <c r="M158" i="8"/>
  <c r="M157" i="8"/>
  <c r="M156" i="8"/>
  <c r="M155" i="8"/>
  <c r="M154" i="8"/>
  <c r="M153" i="8"/>
  <c r="M150" i="8"/>
  <c r="M149" i="8"/>
  <c r="M148" i="8"/>
  <c r="M147" i="8"/>
  <c r="M146" i="8"/>
  <c r="M145" i="8"/>
  <c r="M144" i="8"/>
  <c r="M143" i="8"/>
  <c r="M142" i="8"/>
  <c r="M141" i="8"/>
  <c r="M140" i="8"/>
  <c r="M139" i="8"/>
  <c r="M138" i="8"/>
  <c r="M137" i="8"/>
  <c r="M136" i="8"/>
  <c r="M135" i="8"/>
  <c r="M134" i="8"/>
  <c r="M133" i="8"/>
  <c r="M132" i="8"/>
  <c r="M131" i="8"/>
  <c r="M130" i="8"/>
  <c r="M129" i="8"/>
  <c r="M128" i="8"/>
  <c r="M127" i="8"/>
  <c r="M126" i="8"/>
  <c r="M125" i="8"/>
  <c r="M124" i="8"/>
  <c r="M123" i="8"/>
  <c r="M122" i="8"/>
  <c r="M121" i="8"/>
  <c r="M120" i="8"/>
  <c r="M119" i="8"/>
  <c r="M118" i="8"/>
  <c r="M117" i="8"/>
  <c r="M116" i="8"/>
  <c r="M115" i="8"/>
  <c r="M114" i="8"/>
  <c r="M113" i="8"/>
  <c r="M112" i="8"/>
  <c r="M107" i="8"/>
  <c r="M106" i="8"/>
  <c r="M105" i="8"/>
  <c r="M104" i="8"/>
  <c r="M103" i="8"/>
  <c r="M102" i="8"/>
  <c r="M101" i="8"/>
  <c r="M100" i="8"/>
  <c r="M99" i="8"/>
  <c r="M98" i="8"/>
  <c r="M97" i="8"/>
  <c r="M96" i="8"/>
  <c r="M95" i="8"/>
  <c r="M94" i="8"/>
  <c r="M93" i="8"/>
  <c r="M92" i="8"/>
  <c r="M91" i="8"/>
  <c r="M89" i="8"/>
  <c r="M88" i="8"/>
  <c r="M84" i="8"/>
  <c r="M83" i="8"/>
  <c r="M82" i="8"/>
  <c r="M81" i="8"/>
  <c r="M80" i="8"/>
  <c r="N79" i="8"/>
  <c r="M77" i="8"/>
  <c r="M76" i="8"/>
  <c r="M75" i="8"/>
  <c r="M69" i="8"/>
  <c r="M67" i="8"/>
  <c r="M64" i="8"/>
  <c r="M63" i="8"/>
  <c r="M62" i="8"/>
  <c r="M61" i="8"/>
  <c r="M57" i="8"/>
  <c r="M55" i="8"/>
  <c r="M54" i="8"/>
  <c r="M49" i="8"/>
  <c r="M48" i="8"/>
  <c r="M44" i="8"/>
  <c r="M43" i="8"/>
  <c r="M39" i="8"/>
  <c r="M36" i="8"/>
  <c r="M35" i="8"/>
  <c r="M31" i="8"/>
  <c r="M30" i="8"/>
  <c r="M26" i="8"/>
  <c r="M25" i="8"/>
  <c r="M24" i="8"/>
  <c r="M23" i="8"/>
  <c r="M18" i="8"/>
  <c r="M17" i="8"/>
  <c r="M16" i="8"/>
  <c r="M15" i="8"/>
  <c r="M14" i="8"/>
  <c r="M11" i="8"/>
  <c r="M10" i="8"/>
  <c r="K835" i="8"/>
  <c r="L835" i="8" s="1"/>
  <c r="K834" i="8"/>
  <c r="L834" i="8" s="1"/>
  <c r="K831" i="8"/>
  <c r="L831" i="8" s="1"/>
  <c r="K830" i="8"/>
  <c r="L830" i="8" s="1"/>
  <c r="K827" i="8"/>
  <c r="L827" i="8" s="1"/>
  <c r="K826" i="8"/>
  <c r="L826" i="8" s="1"/>
  <c r="K825" i="8"/>
  <c r="L825" i="8" s="1"/>
  <c r="K824" i="8"/>
  <c r="L824" i="8" s="1"/>
  <c r="K819" i="8"/>
  <c r="L819" i="8" s="1"/>
  <c r="K818" i="8"/>
  <c r="L818" i="8" s="1"/>
  <c r="K817" i="8"/>
  <c r="L817" i="8" s="1"/>
  <c r="K815" i="8"/>
  <c r="K814" i="8"/>
  <c r="L814" i="8" s="1"/>
  <c r="K813" i="8"/>
  <c r="L813" i="8" s="1"/>
  <c r="K812" i="8"/>
  <c r="L812" i="8" s="1"/>
  <c r="K811" i="8"/>
  <c r="L811" i="8" s="1"/>
  <c r="K808" i="8"/>
  <c r="L808" i="8" s="1"/>
  <c r="K807" i="8"/>
  <c r="L807" i="8" s="1"/>
  <c r="K806" i="8"/>
  <c r="L806" i="8" s="1"/>
  <c r="K805" i="8"/>
  <c r="L805" i="8" s="1"/>
  <c r="K804" i="8"/>
  <c r="L804" i="8" s="1"/>
  <c r="K803" i="8"/>
  <c r="L803" i="8" s="1"/>
  <c r="K802" i="8"/>
  <c r="L802" i="8" s="1"/>
  <c r="K800" i="8"/>
  <c r="L800" i="8" s="1"/>
  <c r="K799" i="8"/>
  <c r="L799" i="8" s="1"/>
  <c r="K798" i="8"/>
  <c r="L798" i="8" s="1"/>
  <c r="K796" i="8"/>
  <c r="L796" i="8" s="1"/>
  <c r="K795" i="8"/>
  <c r="L795" i="8" s="1"/>
  <c r="K794" i="8"/>
  <c r="K792" i="8"/>
  <c r="L792" i="8" s="1"/>
  <c r="K791" i="8"/>
  <c r="L791" i="8" s="1"/>
  <c r="K790" i="8"/>
  <c r="K789" i="8"/>
  <c r="L789" i="8" s="1"/>
  <c r="K788" i="8"/>
  <c r="K786" i="8"/>
  <c r="L786" i="8" s="1"/>
  <c r="K784" i="8"/>
  <c r="L784" i="8" s="1"/>
  <c r="K783" i="8"/>
  <c r="L783" i="8" s="1"/>
  <c r="K781" i="8"/>
  <c r="L781" i="8" s="1"/>
  <c r="K780" i="8"/>
  <c r="L780" i="8" s="1"/>
  <c r="K779" i="8"/>
  <c r="L779" i="8" s="1"/>
  <c r="K778" i="8"/>
  <c r="L778" i="8" s="1"/>
  <c r="K777" i="8"/>
  <c r="L777" i="8" s="1"/>
  <c r="K776" i="8"/>
  <c r="L776" i="8" s="1"/>
  <c r="K775" i="8"/>
  <c r="L775" i="8" s="1"/>
  <c r="K774" i="8"/>
  <c r="L774" i="8" s="1"/>
  <c r="K773" i="8"/>
  <c r="L773" i="8" s="1"/>
  <c r="K772" i="8"/>
  <c r="L772" i="8" s="1"/>
  <c r="K771" i="8"/>
  <c r="L771" i="8" s="1"/>
  <c r="K767" i="8"/>
  <c r="K765" i="8"/>
  <c r="L765" i="8" s="1"/>
  <c r="K764" i="8"/>
  <c r="K763" i="8"/>
  <c r="L763" i="8" s="1"/>
  <c r="K759" i="8"/>
  <c r="L759" i="8" s="1"/>
  <c r="K758" i="8"/>
  <c r="L758" i="8" s="1"/>
  <c r="K757" i="8"/>
  <c r="K756" i="8"/>
  <c r="L756" i="8" s="1"/>
  <c r="K755" i="8"/>
  <c r="L755" i="8" s="1"/>
  <c r="K752" i="8"/>
  <c r="L752" i="8" s="1"/>
  <c r="K751" i="8"/>
  <c r="L751" i="8" s="1"/>
  <c r="K750" i="8"/>
  <c r="L750" i="8" s="1"/>
  <c r="K749" i="8"/>
  <c r="L749" i="8" s="1"/>
  <c r="K748" i="8"/>
  <c r="L748" i="8" s="1"/>
  <c r="K747" i="8"/>
  <c r="L747" i="8" s="1"/>
  <c r="K745" i="8"/>
  <c r="L745" i="8" s="1"/>
  <c r="K742" i="8"/>
  <c r="L742" i="8" s="1"/>
  <c r="K741" i="8"/>
  <c r="L741" i="8" s="1"/>
  <c r="K739" i="8"/>
  <c r="L739" i="8" s="1"/>
  <c r="K738" i="8"/>
  <c r="L738" i="8" s="1"/>
  <c r="K737" i="8"/>
  <c r="L737" i="8" s="1"/>
  <c r="K735" i="8"/>
  <c r="L735" i="8" s="1"/>
  <c r="K734" i="8"/>
  <c r="K733" i="8"/>
  <c r="L733" i="8" s="1"/>
  <c r="K731" i="8"/>
  <c r="L731" i="8" s="1"/>
  <c r="K730" i="8"/>
  <c r="L730" i="8" s="1"/>
  <c r="K729" i="8"/>
  <c r="L729" i="8" s="1"/>
  <c r="K723" i="8"/>
  <c r="L723" i="8" s="1"/>
  <c r="K722" i="8"/>
  <c r="L722" i="8" s="1"/>
  <c r="K720" i="8"/>
  <c r="L720" i="8" s="1"/>
  <c r="K717" i="8"/>
  <c r="L717" i="8" s="1"/>
  <c r="K716" i="8"/>
  <c r="L716" i="8" s="1"/>
  <c r="K715" i="8"/>
  <c r="L715" i="8" s="1"/>
  <c r="K714" i="8"/>
  <c r="L714" i="8" s="1"/>
  <c r="K710" i="8"/>
  <c r="K708" i="8"/>
  <c r="L708" i="8" s="1"/>
  <c r="K707" i="8"/>
  <c r="L707" i="8" s="1"/>
  <c r="K700" i="8"/>
  <c r="L700" i="8" s="1"/>
  <c r="K699" i="8"/>
  <c r="K696" i="8"/>
  <c r="L696" i="8" s="1"/>
  <c r="K695" i="8"/>
  <c r="L695" i="8" s="1"/>
  <c r="K692" i="8"/>
  <c r="L692" i="8" s="1"/>
  <c r="K691" i="8"/>
  <c r="K690" i="8"/>
  <c r="L690" i="8" s="1"/>
  <c r="K689" i="8"/>
  <c r="L689" i="8" s="1"/>
  <c r="K684" i="8"/>
  <c r="L684" i="8" s="1"/>
  <c r="K683" i="8"/>
  <c r="L683" i="8" s="1"/>
  <c r="K682" i="8"/>
  <c r="L682" i="8" s="1"/>
  <c r="K680" i="8"/>
  <c r="L680" i="8" s="1"/>
  <c r="K679" i="8"/>
  <c r="L679" i="8" s="1"/>
  <c r="K678" i="8"/>
  <c r="L678" i="8" s="1"/>
  <c r="K677" i="8"/>
  <c r="L677" i="8" s="1"/>
  <c r="K676" i="8"/>
  <c r="L676" i="8" s="1"/>
  <c r="K673" i="8"/>
  <c r="L673" i="8" s="1"/>
  <c r="K672" i="8"/>
  <c r="L672" i="8" s="1"/>
  <c r="K671" i="8"/>
  <c r="K670" i="8"/>
  <c r="L670" i="8" s="1"/>
  <c r="K669" i="8"/>
  <c r="L669" i="8" s="1"/>
  <c r="K668" i="8"/>
  <c r="L668" i="8" s="1"/>
  <c r="K667" i="8"/>
  <c r="L667" i="8" s="1"/>
  <c r="K665" i="8"/>
  <c r="L665" i="8" s="1"/>
  <c r="K664" i="8"/>
  <c r="K663" i="8"/>
  <c r="L663" i="8" s="1"/>
  <c r="K661" i="8"/>
  <c r="L661" i="8" s="1"/>
  <c r="K660" i="8"/>
  <c r="L660" i="8" s="1"/>
  <c r="K657" i="8"/>
  <c r="L657" i="8" s="1"/>
  <c r="K656" i="8"/>
  <c r="L656" i="8" s="1"/>
  <c r="K654" i="8"/>
  <c r="L654" i="8" s="1"/>
  <c r="K651" i="8"/>
  <c r="L651" i="8" s="1"/>
  <c r="K649" i="8"/>
  <c r="L649" i="8" s="1"/>
  <c r="K648" i="8"/>
  <c r="L648" i="8" s="1"/>
  <c r="K646" i="8"/>
  <c r="L646" i="8" s="1"/>
  <c r="K645" i="8"/>
  <c r="L645" i="8" s="1"/>
  <c r="K644" i="8"/>
  <c r="L644" i="8" s="1"/>
  <c r="K643" i="8"/>
  <c r="L643" i="8" s="1"/>
  <c r="K642" i="8"/>
  <c r="L642" i="8" s="1"/>
  <c r="K641" i="8"/>
  <c r="L641" i="8" s="1"/>
  <c r="K640" i="8"/>
  <c r="L640" i="8" s="1"/>
  <c r="K639" i="8"/>
  <c r="L639" i="8" s="1"/>
  <c r="K638" i="8"/>
  <c r="L638" i="8" s="1"/>
  <c r="K637" i="8"/>
  <c r="L637" i="8" s="1"/>
  <c r="K636" i="8"/>
  <c r="L636" i="8" s="1"/>
  <c r="K631" i="8"/>
  <c r="L631" i="8" s="1"/>
  <c r="K630" i="8"/>
  <c r="L630" i="8" s="1"/>
  <c r="K629" i="8"/>
  <c r="L629" i="8" s="1"/>
  <c r="K628" i="8"/>
  <c r="L628" i="8" s="1"/>
  <c r="K627" i="8"/>
  <c r="K625" i="8"/>
  <c r="L625" i="8" s="1"/>
  <c r="K624" i="8"/>
  <c r="L624" i="8" s="1"/>
  <c r="K622" i="8"/>
  <c r="L622" i="8" s="1"/>
  <c r="K619" i="8"/>
  <c r="K618" i="8"/>
  <c r="L618" i="8" s="1"/>
  <c r="K617" i="8"/>
  <c r="L617" i="8" s="1"/>
  <c r="K612" i="8"/>
  <c r="L612" i="8" s="1"/>
  <c r="K611" i="8"/>
  <c r="L611" i="8" s="1"/>
  <c r="K606" i="8"/>
  <c r="L606" i="8" s="1"/>
  <c r="K605" i="8"/>
  <c r="L605" i="8" s="1"/>
  <c r="K602" i="8"/>
  <c r="L602" i="8" s="1"/>
  <c r="K601" i="8"/>
  <c r="L601" i="8" s="1"/>
  <c r="K598" i="8"/>
  <c r="L598" i="8" s="1"/>
  <c r="K597" i="8"/>
  <c r="L597" i="8" s="1"/>
  <c r="K594" i="8"/>
  <c r="L594" i="8" s="1"/>
  <c r="K593" i="8"/>
  <c r="L593" i="8" s="1"/>
  <c r="K590" i="8"/>
  <c r="L590" i="8" s="1"/>
  <c r="K589" i="8"/>
  <c r="L589" i="8" s="1"/>
  <c r="K584" i="8"/>
  <c r="L584" i="8" s="1"/>
  <c r="K583" i="8"/>
  <c r="L583" i="8" s="1"/>
  <c r="K580" i="8"/>
  <c r="L580" i="8" s="1"/>
  <c r="K579" i="8"/>
  <c r="L579" i="8" s="1"/>
  <c r="K576" i="8"/>
  <c r="L576" i="8" s="1"/>
  <c r="K575" i="8"/>
  <c r="L575" i="8" s="1"/>
  <c r="K564" i="8"/>
  <c r="L564" i="8" s="1"/>
  <c r="K563" i="8"/>
  <c r="L563" i="8" s="1"/>
  <c r="K562" i="8"/>
  <c r="L562" i="8" s="1"/>
  <c r="K561" i="8"/>
  <c r="L561" i="8" s="1"/>
  <c r="K559" i="8"/>
  <c r="L559" i="8" s="1"/>
  <c r="K558" i="8"/>
  <c r="L558" i="8" s="1"/>
  <c r="K557" i="8"/>
  <c r="L557" i="8" s="1"/>
  <c r="K556" i="8"/>
  <c r="L556" i="8" s="1"/>
  <c r="K555" i="8"/>
  <c r="L555" i="8" s="1"/>
  <c r="K554" i="8"/>
  <c r="L554" i="8" s="1"/>
  <c r="K553" i="8"/>
  <c r="K552" i="8"/>
  <c r="L552" i="8" s="1"/>
  <c r="K551" i="8"/>
  <c r="L551" i="8" s="1"/>
  <c r="K550" i="8"/>
  <c r="L550" i="8" s="1"/>
  <c r="K546" i="8"/>
  <c r="L546" i="8" s="1"/>
  <c r="K545" i="8"/>
  <c r="L545" i="8" s="1"/>
  <c r="K543" i="8"/>
  <c r="L543" i="8" s="1"/>
  <c r="K542" i="8"/>
  <c r="L542" i="8" s="1"/>
  <c r="K541" i="8"/>
  <c r="L541" i="8" s="1"/>
  <c r="K540" i="8"/>
  <c r="L540" i="8" s="1"/>
  <c r="K538" i="8"/>
  <c r="L538" i="8" s="1"/>
  <c r="K537" i="8"/>
  <c r="L537" i="8" s="1"/>
  <c r="K532" i="8"/>
  <c r="L532" i="8" s="1"/>
  <c r="K531" i="8"/>
  <c r="L531" i="8" s="1"/>
  <c r="K530" i="8"/>
  <c r="L530" i="8" s="1"/>
  <c r="K527" i="8"/>
  <c r="L527" i="8" s="1"/>
  <c r="K526" i="8"/>
  <c r="L526" i="8" s="1"/>
  <c r="K525" i="8"/>
  <c r="L525" i="8" s="1"/>
  <c r="K518" i="8"/>
  <c r="L518" i="8" s="1"/>
  <c r="K517" i="8"/>
  <c r="L517" i="8" s="1"/>
  <c r="K515" i="8"/>
  <c r="K514" i="8"/>
  <c r="L514" i="8" s="1"/>
  <c r="K513" i="8"/>
  <c r="L513" i="8" s="1"/>
  <c r="K511" i="8"/>
  <c r="L511" i="8" s="1"/>
  <c r="K510" i="8"/>
  <c r="L510" i="8" s="1"/>
  <c r="K509" i="8"/>
  <c r="L509" i="8" s="1"/>
  <c r="K506" i="8"/>
  <c r="L506" i="8" s="1"/>
  <c r="K505" i="8"/>
  <c r="L505" i="8" s="1"/>
  <c r="K501" i="8"/>
  <c r="L501" i="8" s="1"/>
  <c r="K500" i="8"/>
  <c r="L500" i="8" s="1"/>
  <c r="K499" i="8"/>
  <c r="L499" i="8" s="1"/>
  <c r="K495" i="8"/>
  <c r="L495" i="8" s="1"/>
  <c r="K494" i="8"/>
  <c r="L494" i="8" s="1"/>
  <c r="K491" i="8"/>
  <c r="L491" i="8" s="1"/>
  <c r="K490" i="8"/>
  <c r="L490" i="8" s="1"/>
  <c r="K489" i="8"/>
  <c r="L489" i="8" s="1"/>
  <c r="K488" i="8"/>
  <c r="L488" i="8" s="1"/>
  <c r="K487" i="8"/>
  <c r="L487" i="8" s="1"/>
  <c r="K484" i="8"/>
  <c r="L484" i="8" s="1"/>
  <c r="K483" i="8"/>
  <c r="L483" i="8" s="1"/>
  <c r="K482" i="8"/>
  <c r="K481" i="8"/>
  <c r="L481" i="8" s="1"/>
  <c r="K480" i="8"/>
  <c r="L480" i="8" s="1"/>
  <c r="K471" i="8"/>
  <c r="L471" i="8" s="1"/>
  <c r="K470" i="8"/>
  <c r="L470" i="8" s="1"/>
  <c r="K469" i="8"/>
  <c r="L469" i="8" s="1"/>
  <c r="K467" i="8"/>
  <c r="L467" i="8" s="1"/>
  <c r="K465" i="8"/>
  <c r="L465" i="8" s="1"/>
  <c r="K464" i="8"/>
  <c r="L464" i="8" s="1"/>
  <c r="K463" i="8"/>
  <c r="L463" i="8" s="1"/>
  <c r="K460" i="8"/>
  <c r="L460" i="8" s="1"/>
  <c r="K459" i="8"/>
  <c r="L459" i="8" s="1"/>
  <c r="K458" i="8"/>
  <c r="L458" i="8" s="1"/>
  <c r="K452" i="8"/>
  <c r="L452" i="8" s="1"/>
  <c r="K451" i="8"/>
  <c r="L451" i="8" s="1"/>
  <c r="K450" i="8"/>
  <c r="L450" i="8" s="1"/>
  <c r="K449" i="8"/>
  <c r="L449" i="8" s="1"/>
  <c r="K448" i="8"/>
  <c r="L448" i="8" s="1"/>
  <c r="K447" i="8"/>
  <c r="L447" i="8" s="1"/>
  <c r="K446" i="8"/>
  <c r="K445" i="8"/>
  <c r="L445" i="8" s="1"/>
  <c r="K442" i="8"/>
  <c r="L442" i="8" s="1"/>
  <c r="K438" i="8"/>
  <c r="L438" i="8" s="1"/>
  <c r="K436" i="8"/>
  <c r="L436" i="8" s="1"/>
  <c r="K433" i="8"/>
  <c r="L433" i="8" s="1"/>
  <c r="K431" i="8"/>
  <c r="L431" i="8" s="1"/>
  <c r="K429" i="8"/>
  <c r="L429" i="8" s="1"/>
  <c r="K428" i="8"/>
  <c r="L428" i="8" s="1"/>
  <c r="K427" i="8"/>
  <c r="L427" i="8" s="1"/>
  <c r="K425" i="8"/>
  <c r="L425" i="8" s="1"/>
  <c r="K424" i="8"/>
  <c r="L424" i="8" s="1"/>
  <c r="K422" i="8"/>
  <c r="L422" i="8" s="1"/>
  <c r="K421" i="8"/>
  <c r="L421" i="8" s="1"/>
  <c r="K419" i="8"/>
  <c r="L419" i="8" s="1"/>
  <c r="K417" i="8"/>
  <c r="L417" i="8" s="1"/>
  <c r="K416" i="8"/>
  <c r="K415" i="8"/>
  <c r="L415" i="8" s="1"/>
  <c r="K414" i="8"/>
  <c r="L414" i="8" s="1"/>
  <c r="K412" i="8"/>
  <c r="L412" i="8" s="1"/>
  <c r="K411" i="8"/>
  <c r="L411" i="8" s="1"/>
  <c r="K409" i="8"/>
  <c r="L409" i="8" s="1"/>
  <c r="K408" i="8"/>
  <c r="L408" i="8" s="1"/>
  <c r="K407" i="8"/>
  <c r="L407" i="8" s="1"/>
  <c r="K405" i="8"/>
  <c r="L405" i="8" s="1"/>
  <c r="K404" i="8"/>
  <c r="K402" i="8"/>
  <c r="L402" i="8" s="1"/>
  <c r="K401" i="8"/>
  <c r="L401" i="8" s="1"/>
  <c r="K400" i="8"/>
  <c r="L400" i="8" s="1"/>
  <c r="K399" i="8"/>
  <c r="L399" i="8" s="1"/>
  <c r="K398" i="8"/>
  <c r="L398" i="8" s="1"/>
  <c r="K396" i="8"/>
  <c r="L396" i="8" s="1"/>
  <c r="K395" i="8"/>
  <c r="L395" i="8" s="1"/>
  <c r="K394" i="8"/>
  <c r="L394" i="8" s="1"/>
  <c r="K387" i="8"/>
  <c r="L387" i="8" s="1"/>
  <c r="K386" i="8"/>
  <c r="L386" i="8" s="1"/>
  <c r="K381" i="8"/>
  <c r="L381" i="8" s="1"/>
  <c r="K379" i="8"/>
  <c r="L379" i="8" s="1"/>
  <c r="K377" i="8"/>
  <c r="L377" i="8" s="1"/>
  <c r="K375" i="8"/>
  <c r="L375" i="8" s="1"/>
  <c r="K374" i="8"/>
  <c r="L374" i="8" s="1"/>
  <c r="K373" i="8"/>
  <c r="L373" i="8" s="1"/>
  <c r="K372" i="8"/>
  <c r="L372" i="8" s="1"/>
  <c r="K371" i="8"/>
  <c r="L371" i="8" s="1"/>
  <c r="K370" i="8"/>
  <c r="L370" i="8" s="1"/>
  <c r="K367" i="8"/>
  <c r="L367" i="8" s="1"/>
  <c r="K366" i="8"/>
  <c r="L366" i="8" s="1"/>
  <c r="K365" i="8"/>
  <c r="L365" i="8" s="1"/>
  <c r="K364" i="8"/>
  <c r="L364" i="8" s="1"/>
  <c r="K363" i="8"/>
  <c r="L363" i="8" s="1"/>
  <c r="K360" i="8"/>
  <c r="L360" i="8" s="1"/>
  <c r="K359" i="8"/>
  <c r="L359" i="8" s="1"/>
  <c r="K356" i="8"/>
  <c r="K355" i="8"/>
  <c r="L355" i="8" s="1"/>
  <c r="K354" i="8"/>
  <c r="L354" i="8" s="1"/>
  <c r="K353" i="8"/>
  <c r="L353" i="8" s="1"/>
  <c r="K352" i="8"/>
  <c r="K351" i="8"/>
  <c r="L351" i="8" s="1"/>
  <c r="K350" i="8"/>
  <c r="K346" i="8"/>
  <c r="L346" i="8" s="1"/>
  <c r="K345" i="8"/>
  <c r="L345" i="8" s="1"/>
  <c r="K344" i="8"/>
  <c r="L344" i="8" s="1"/>
  <c r="K343" i="8"/>
  <c r="K340" i="8"/>
  <c r="L340" i="8" s="1"/>
  <c r="K339" i="8"/>
  <c r="K338" i="8"/>
  <c r="L338" i="8" s="1"/>
  <c r="K334" i="8"/>
  <c r="L334" i="8" s="1"/>
  <c r="K333" i="8"/>
  <c r="L333" i="8" s="1"/>
  <c r="K329" i="8"/>
  <c r="L329" i="8" s="1"/>
  <c r="K327" i="8"/>
  <c r="L327" i="8" s="1"/>
  <c r="K326" i="8"/>
  <c r="L326" i="8" s="1"/>
  <c r="K325" i="8"/>
  <c r="K324" i="8"/>
  <c r="L324" i="8" s="1"/>
  <c r="K319" i="8"/>
  <c r="K318" i="8"/>
  <c r="L318" i="8" s="1"/>
  <c r="K317" i="8"/>
  <c r="K314" i="8"/>
  <c r="L314" i="8" s="1"/>
  <c r="K313" i="8"/>
  <c r="L313" i="8" s="1"/>
  <c r="K312" i="8"/>
  <c r="L312" i="8" s="1"/>
  <c r="K311" i="8"/>
  <c r="L311" i="8" s="1"/>
  <c r="K306" i="8"/>
  <c r="L306" i="8" s="1"/>
  <c r="K305" i="8"/>
  <c r="K304" i="8"/>
  <c r="L304" i="8" s="1"/>
  <c r="K303" i="8"/>
  <c r="L303" i="8" s="1"/>
  <c r="K302" i="8"/>
  <c r="L302" i="8" s="1"/>
  <c r="K301" i="8"/>
  <c r="L301" i="8" s="1"/>
  <c r="K300" i="8"/>
  <c r="L300" i="8" s="1"/>
  <c r="K297" i="8"/>
  <c r="K296" i="8"/>
  <c r="L296" i="8" s="1"/>
  <c r="K295" i="8"/>
  <c r="L295" i="8" s="1"/>
  <c r="K294" i="8"/>
  <c r="L294" i="8" s="1"/>
  <c r="K293" i="8"/>
  <c r="K292" i="8"/>
  <c r="L292" i="8" s="1"/>
  <c r="K291" i="8"/>
  <c r="L291" i="8" s="1"/>
  <c r="K290" i="8"/>
  <c r="L290" i="8" s="1"/>
  <c r="K284" i="8"/>
  <c r="L284" i="8" s="1"/>
  <c r="K283" i="8"/>
  <c r="L283" i="8" s="1"/>
  <c r="K280" i="8"/>
  <c r="L280" i="8" s="1"/>
  <c r="K279" i="8"/>
  <c r="L279" i="8" s="1"/>
  <c r="K278" i="8"/>
  <c r="L278" i="8" s="1"/>
  <c r="K277" i="8"/>
  <c r="K276" i="8"/>
  <c r="L276" i="8" s="1"/>
  <c r="K275" i="8"/>
  <c r="K274" i="8"/>
  <c r="L274" i="8" s="1"/>
  <c r="K273" i="8"/>
  <c r="K272" i="8"/>
  <c r="L272" i="8" s="1"/>
  <c r="K271" i="8"/>
  <c r="L271" i="8" s="1"/>
  <c r="K270" i="8"/>
  <c r="L270" i="8" s="1"/>
  <c r="K269" i="8"/>
  <c r="K268" i="8"/>
  <c r="L268" i="8" s="1"/>
  <c r="K267" i="8"/>
  <c r="K266" i="8"/>
  <c r="L266" i="8" s="1"/>
  <c r="K265" i="8"/>
  <c r="K264" i="8"/>
  <c r="L264" i="8" s="1"/>
  <c r="K263" i="8"/>
  <c r="L263" i="8" s="1"/>
  <c r="K262" i="8"/>
  <c r="L262" i="8" s="1"/>
  <c r="K261" i="8"/>
  <c r="K260" i="8"/>
  <c r="L260" i="8" s="1"/>
  <c r="K259" i="8"/>
  <c r="L259" i="8" s="1"/>
  <c r="K256" i="8"/>
  <c r="L256" i="8" s="1"/>
  <c r="K255" i="8"/>
  <c r="L255" i="8" s="1"/>
  <c r="K254" i="8"/>
  <c r="L254" i="8" s="1"/>
  <c r="K253" i="8"/>
  <c r="L253" i="8" s="1"/>
  <c r="K252" i="8"/>
  <c r="L252" i="8" s="1"/>
  <c r="K251" i="8"/>
  <c r="L251" i="8" s="1"/>
  <c r="K250" i="8"/>
  <c r="L250" i="8" s="1"/>
  <c r="K249" i="8"/>
  <c r="L249" i="8" s="1"/>
  <c r="K248" i="8"/>
  <c r="L248" i="8" s="1"/>
  <c r="K245" i="8"/>
  <c r="K244" i="8"/>
  <c r="L244" i="8" s="1"/>
  <c r="K243" i="8"/>
  <c r="L243" i="8" s="1"/>
  <c r="K242" i="8"/>
  <c r="L242" i="8" s="1"/>
  <c r="K241" i="8"/>
  <c r="K238" i="8"/>
  <c r="L238" i="8" s="1"/>
  <c r="K237" i="8"/>
  <c r="L237" i="8" s="1"/>
  <c r="K236" i="8"/>
  <c r="L236" i="8" s="1"/>
  <c r="K235" i="8"/>
  <c r="L235" i="8" s="1"/>
  <c r="K234" i="8"/>
  <c r="L234" i="8" s="1"/>
  <c r="K233" i="8"/>
  <c r="K232" i="8"/>
  <c r="L232" i="8" s="1"/>
  <c r="K231" i="8"/>
  <c r="L231" i="8" s="1"/>
  <c r="K230" i="8"/>
  <c r="L230" i="8" s="1"/>
  <c r="K229" i="8"/>
  <c r="K228" i="8"/>
  <c r="L228" i="8" s="1"/>
  <c r="K227" i="8"/>
  <c r="L227" i="8" s="1"/>
  <c r="K224" i="8"/>
  <c r="L224" i="8" s="1"/>
  <c r="K223" i="8"/>
  <c r="K222" i="8"/>
  <c r="L222" i="8" s="1"/>
  <c r="K221" i="8"/>
  <c r="K220" i="8"/>
  <c r="L220" i="8" s="1"/>
  <c r="K219" i="8"/>
  <c r="L219" i="8" s="1"/>
  <c r="K218" i="8"/>
  <c r="L218" i="8" s="1"/>
  <c r="K217" i="8"/>
  <c r="K216" i="8"/>
  <c r="L216" i="8" s="1"/>
  <c r="K214" i="8"/>
  <c r="L214" i="8" s="1"/>
  <c r="K212" i="8"/>
  <c r="L212" i="8" s="1"/>
  <c r="K211" i="8"/>
  <c r="K208" i="8"/>
  <c r="L208" i="8" s="1"/>
  <c r="K207" i="8"/>
  <c r="L207" i="8" s="1"/>
  <c r="K206" i="8"/>
  <c r="L206" i="8" s="1"/>
  <c r="K205" i="8"/>
  <c r="L205" i="8" s="1"/>
  <c r="K204" i="8"/>
  <c r="L204" i="8" s="1"/>
  <c r="K203" i="8"/>
  <c r="K202" i="8"/>
  <c r="L202" i="8" s="1"/>
  <c r="K201" i="8"/>
  <c r="L201" i="8" s="1"/>
  <c r="K200" i="8"/>
  <c r="L200" i="8" s="1"/>
  <c r="K190" i="8"/>
  <c r="L190" i="8" s="1"/>
  <c r="K187" i="8"/>
  <c r="L187" i="8" s="1"/>
  <c r="K186" i="8"/>
  <c r="L186" i="8" s="1"/>
  <c r="K185" i="8"/>
  <c r="L185" i="8" s="1"/>
  <c r="K184" i="8"/>
  <c r="L184" i="8" s="1"/>
  <c r="K182" i="8"/>
  <c r="L182" i="8" s="1"/>
  <c r="K181" i="8"/>
  <c r="L181" i="8" s="1"/>
  <c r="K180" i="8"/>
  <c r="L180" i="8" s="1"/>
  <c r="K179" i="8"/>
  <c r="L179" i="8" s="1"/>
  <c r="K178" i="8"/>
  <c r="L178" i="8" s="1"/>
  <c r="K177" i="8"/>
  <c r="L177" i="8" s="1"/>
  <c r="K176" i="8"/>
  <c r="L176" i="8" s="1"/>
  <c r="K175" i="8"/>
  <c r="L175" i="8" s="1"/>
  <c r="K174" i="8"/>
  <c r="L174" i="8" s="1"/>
  <c r="K171" i="8"/>
  <c r="L171" i="8" s="1"/>
  <c r="K170" i="8"/>
  <c r="L170" i="8" s="1"/>
  <c r="K169" i="8"/>
  <c r="L169" i="8" s="1"/>
  <c r="K168" i="8"/>
  <c r="L168" i="8" s="1"/>
  <c r="K167" i="8"/>
  <c r="L167" i="8" s="1"/>
  <c r="K162" i="8"/>
  <c r="L162" i="8" s="1"/>
  <c r="K161" i="8"/>
  <c r="L161" i="8" s="1"/>
  <c r="K160" i="8"/>
  <c r="L160" i="8" s="1"/>
  <c r="K159" i="8"/>
  <c r="L159" i="8" s="1"/>
  <c r="K158" i="8"/>
  <c r="L158" i="8" s="1"/>
  <c r="K157" i="8"/>
  <c r="K156" i="8"/>
  <c r="L156" i="8" s="1"/>
  <c r="K155" i="8"/>
  <c r="L155" i="8" s="1"/>
  <c r="K154" i="8"/>
  <c r="L154" i="8" s="1"/>
  <c r="K153" i="8"/>
  <c r="L153" i="8" s="1"/>
  <c r="K150" i="8"/>
  <c r="L150" i="8" s="1"/>
  <c r="K149" i="8"/>
  <c r="L149" i="8" s="1"/>
  <c r="K148" i="8"/>
  <c r="L148" i="8" s="1"/>
  <c r="K147" i="8"/>
  <c r="L147" i="8" s="1"/>
  <c r="K146" i="8"/>
  <c r="L146" i="8" s="1"/>
  <c r="K145" i="8"/>
  <c r="L145" i="8" s="1"/>
  <c r="K144" i="8"/>
  <c r="L144" i="8" s="1"/>
  <c r="K143" i="8"/>
  <c r="L143" i="8" s="1"/>
  <c r="K142" i="8"/>
  <c r="L142" i="8" s="1"/>
  <c r="K141" i="8"/>
  <c r="L141" i="8" s="1"/>
  <c r="K140" i="8"/>
  <c r="L140" i="8" s="1"/>
  <c r="K139" i="8"/>
  <c r="L139" i="8" s="1"/>
  <c r="K138" i="8"/>
  <c r="L138" i="8" s="1"/>
  <c r="K137" i="8"/>
  <c r="L137" i="8" s="1"/>
  <c r="K136" i="8"/>
  <c r="L136" i="8" s="1"/>
  <c r="K135" i="8"/>
  <c r="L135" i="8" s="1"/>
  <c r="K134" i="8"/>
  <c r="L134" i="8" s="1"/>
  <c r="K133" i="8"/>
  <c r="K132" i="8"/>
  <c r="L132" i="8" s="1"/>
  <c r="K131" i="8"/>
  <c r="L131" i="8" s="1"/>
  <c r="K130" i="8"/>
  <c r="L130" i="8" s="1"/>
  <c r="K129" i="8"/>
  <c r="L129" i="8" s="1"/>
  <c r="K128" i="8"/>
  <c r="L128" i="8" s="1"/>
  <c r="K127" i="8"/>
  <c r="L127" i="8" s="1"/>
  <c r="K126" i="8"/>
  <c r="L126" i="8" s="1"/>
  <c r="K125" i="8"/>
  <c r="L125" i="8" s="1"/>
  <c r="K124" i="8"/>
  <c r="L124" i="8" s="1"/>
  <c r="K123" i="8"/>
  <c r="L123" i="8" s="1"/>
  <c r="K122" i="8"/>
  <c r="L122" i="8" s="1"/>
  <c r="K121" i="8"/>
  <c r="L121" i="8" s="1"/>
  <c r="K120" i="8"/>
  <c r="L120" i="8" s="1"/>
  <c r="K119" i="8"/>
  <c r="L119" i="8" s="1"/>
  <c r="K118" i="8"/>
  <c r="L118" i="8" s="1"/>
  <c r="K117" i="8"/>
  <c r="L117" i="8" s="1"/>
  <c r="K116" i="8"/>
  <c r="L116" i="8" s="1"/>
  <c r="K115" i="8"/>
  <c r="L115" i="8" s="1"/>
  <c r="K114" i="8"/>
  <c r="L114" i="8" s="1"/>
  <c r="K113" i="8"/>
  <c r="L113" i="8" s="1"/>
  <c r="K112" i="8"/>
  <c r="L112" i="8" s="1"/>
  <c r="K107" i="8"/>
  <c r="L107" i="8" s="1"/>
  <c r="K106" i="8"/>
  <c r="L106" i="8" s="1"/>
  <c r="K105" i="8"/>
  <c r="L105" i="8" s="1"/>
  <c r="K104" i="8"/>
  <c r="L104" i="8" s="1"/>
  <c r="K103" i="8"/>
  <c r="L103" i="8" s="1"/>
  <c r="K102" i="8"/>
  <c r="L102" i="8" s="1"/>
  <c r="K101" i="8"/>
  <c r="L101" i="8" s="1"/>
  <c r="K100" i="8"/>
  <c r="L100" i="8" s="1"/>
  <c r="K99" i="8"/>
  <c r="L99" i="8" s="1"/>
  <c r="K98" i="8"/>
  <c r="L98" i="8" s="1"/>
  <c r="K97" i="8"/>
  <c r="L97" i="8" s="1"/>
  <c r="K96" i="8"/>
  <c r="L96" i="8" s="1"/>
  <c r="K95" i="8"/>
  <c r="L95" i="8" s="1"/>
  <c r="K94" i="8"/>
  <c r="L94" i="8" s="1"/>
  <c r="K93" i="8"/>
  <c r="L93" i="8" s="1"/>
  <c r="K92" i="8"/>
  <c r="L92" i="8" s="1"/>
  <c r="K91" i="8"/>
  <c r="L91" i="8" s="1"/>
  <c r="K89" i="8"/>
  <c r="L89" i="8" s="1"/>
  <c r="K88" i="8"/>
  <c r="L88" i="8" s="1"/>
  <c r="K84" i="8"/>
  <c r="L84" i="8" s="1"/>
  <c r="K83" i="8"/>
  <c r="K82" i="8"/>
  <c r="L82" i="8" s="1"/>
  <c r="K81" i="8"/>
  <c r="L81" i="8" s="1"/>
  <c r="K80" i="8"/>
  <c r="L80" i="8" s="1"/>
  <c r="K77" i="8"/>
  <c r="L77" i="8" s="1"/>
  <c r="K76" i="8"/>
  <c r="L76" i="8" s="1"/>
  <c r="K75" i="8"/>
  <c r="L75" i="8" s="1"/>
  <c r="K69" i="8"/>
  <c r="L69" i="8" s="1"/>
  <c r="K67" i="8"/>
  <c r="L67" i="8" s="1"/>
  <c r="K64" i="8"/>
  <c r="L64" i="8" s="1"/>
  <c r="K63" i="8"/>
  <c r="L63" i="8" s="1"/>
  <c r="K62" i="8"/>
  <c r="L62" i="8" s="1"/>
  <c r="K61" i="8"/>
  <c r="L61" i="8" s="1"/>
  <c r="K57" i="8"/>
  <c r="L57" i="8" s="1"/>
  <c r="K55" i="8"/>
  <c r="L55" i="8" s="1"/>
  <c r="K54" i="8"/>
  <c r="L54" i="8" s="1"/>
  <c r="K49" i="8"/>
  <c r="L49" i="8" s="1"/>
  <c r="K48" i="8"/>
  <c r="L48" i="8" s="1"/>
  <c r="K44" i="8"/>
  <c r="L44" i="8" s="1"/>
  <c r="K43" i="8"/>
  <c r="L43" i="8" s="1"/>
  <c r="K39" i="8"/>
  <c r="L39" i="8" s="1"/>
  <c r="K36" i="8"/>
  <c r="L36" i="8" s="1"/>
  <c r="K35" i="8"/>
  <c r="L35" i="8" s="1"/>
  <c r="K31" i="8"/>
  <c r="L31" i="8" s="1"/>
  <c r="K30" i="8"/>
  <c r="L30" i="8" s="1"/>
  <c r="K26" i="8"/>
  <c r="L26" i="8" s="1"/>
  <c r="K25" i="8"/>
  <c r="L25" i="8" s="1"/>
  <c r="K24" i="8"/>
  <c r="K23" i="8"/>
  <c r="L23" i="8" s="1"/>
  <c r="K18" i="8"/>
  <c r="L18" i="8" s="1"/>
  <c r="K17" i="8"/>
  <c r="L17" i="8" s="1"/>
  <c r="K16" i="8"/>
  <c r="L16" i="8" s="1"/>
  <c r="K15" i="8"/>
  <c r="K14" i="8"/>
  <c r="K11" i="8"/>
  <c r="L11" i="8" s="1"/>
  <c r="K10" i="8"/>
  <c r="J835" i="8"/>
  <c r="J834" i="8"/>
  <c r="J831" i="8"/>
  <c r="J830" i="8"/>
  <c r="J827" i="8"/>
  <c r="J826" i="8"/>
  <c r="J825" i="8"/>
  <c r="J824" i="8"/>
  <c r="J819" i="8"/>
  <c r="J818" i="8"/>
  <c r="J817" i="8"/>
  <c r="J815" i="8"/>
  <c r="J814" i="8"/>
  <c r="J813" i="8"/>
  <c r="J812" i="8"/>
  <c r="J811" i="8"/>
  <c r="J808" i="8"/>
  <c r="J807" i="8"/>
  <c r="J806" i="8"/>
  <c r="J805" i="8"/>
  <c r="J804" i="8"/>
  <c r="J803" i="8"/>
  <c r="J802" i="8"/>
  <c r="J800" i="8"/>
  <c r="J799" i="8"/>
  <c r="J798" i="8"/>
  <c r="J796" i="8"/>
  <c r="J795" i="8"/>
  <c r="J794" i="8"/>
  <c r="J792" i="8"/>
  <c r="J791" i="8"/>
  <c r="J790" i="8"/>
  <c r="J789" i="8"/>
  <c r="J788" i="8"/>
  <c r="J786" i="8"/>
  <c r="J784" i="8"/>
  <c r="J783" i="8"/>
  <c r="J781" i="8"/>
  <c r="J780" i="8"/>
  <c r="J779" i="8"/>
  <c r="J778" i="8"/>
  <c r="J777" i="8"/>
  <c r="J776" i="8"/>
  <c r="J775" i="8"/>
  <c r="J774" i="8"/>
  <c r="J773" i="8"/>
  <c r="J772" i="8"/>
  <c r="J771" i="8"/>
  <c r="J767" i="8"/>
  <c r="J765" i="8"/>
  <c r="J764" i="8"/>
  <c r="J763" i="8"/>
  <c r="J759" i="8"/>
  <c r="J758" i="8"/>
  <c r="J757" i="8"/>
  <c r="J756" i="8"/>
  <c r="J755" i="8"/>
  <c r="J752" i="8"/>
  <c r="J751" i="8"/>
  <c r="J750" i="8"/>
  <c r="J749" i="8"/>
  <c r="J748" i="8"/>
  <c r="J747" i="8"/>
  <c r="J745" i="8"/>
  <c r="J742" i="8"/>
  <c r="J741" i="8"/>
  <c r="J739" i="8"/>
  <c r="J738" i="8"/>
  <c r="J737" i="8"/>
  <c r="J735" i="8"/>
  <c r="J734" i="8"/>
  <c r="J733" i="8"/>
  <c r="J731" i="8"/>
  <c r="J730" i="8"/>
  <c r="J729" i="8"/>
  <c r="J723" i="8"/>
  <c r="J722" i="8"/>
  <c r="J720" i="8"/>
  <c r="J717" i="8"/>
  <c r="J716" i="8"/>
  <c r="J715" i="8"/>
  <c r="J714" i="8"/>
  <c r="J710" i="8"/>
  <c r="J708" i="8"/>
  <c r="J707" i="8"/>
  <c r="J700" i="8"/>
  <c r="J699" i="8"/>
  <c r="J696" i="8"/>
  <c r="J695" i="8"/>
  <c r="J692" i="8"/>
  <c r="J691" i="8"/>
  <c r="J690" i="8"/>
  <c r="J689" i="8"/>
  <c r="J684" i="8"/>
  <c r="J683" i="8"/>
  <c r="J682" i="8"/>
  <c r="J680" i="8"/>
  <c r="J679" i="8"/>
  <c r="J678" i="8"/>
  <c r="J677" i="8"/>
  <c r="J676" i="8"/>
  <c r="J673" i="8"/>
  <c r="J672" i="8"/>
  <c r="J671" i="8"/>
  <c r="J670" i="8"/>
  <c r="J669" i="8"/>
  <c r="J668" i="8"/>
  <c r="J667" i="8"/>
  <c r="J665" i="8"/>
  <c r="J664" i="8"/>
  <c r="J663" i="8"/>
  <c r="J661" i="8"/>
  <c r="J660" i="8"/>
  <c r="J657" i="8"/>
  <c r="J656" i="8"/>
  <c r="J654" i="8"/>
  <c r="J651" i="8"/>
  <c r="J649" i="8"/>
  <c r="J648" i="8"/>
  <c r="J646" i="8"/>
  <c r="J645" i="8"/>
  <c r="J644" i="8"/>
  <c r="J643" i="8"/>
  <c r="J642" i="8"/>
  <c r="J641" i="8"/>
  <c r="J640" i="8"/>
  <c r="J639" i="8"/>
  <c r="J638" i="8"/>
  <c r="J637" i="8"/>
  <c r="J636" i="8"/>
  <c r="J631" i="8"/>
  <c r="J630" i="8"/>
  <c r="J629" i="8"/>
  <c r="J628" i="8"/>
  <c r="J627" i="8"/>
  <c r="J625" i="8"/>
  <c r="J624" i="8"/>
  <c r="J622" i="8"/>
  <c r="J619" i="8"/>
  <c r="J618" i="8"/>
  <c r="J617" i="8"/>
  <c r="J612" i="8"/>
  <c r="J611" i="8"/>
  <c r="J606" i="8"/>
  <c r="J605" i="8"/>
  <c r="J602" i="8"/>
  <c r="J601" i="8"/>
  <c r="J598" i="8"/>
  <c r="J597" i="8"/>
  <c r="J594" i="8"/>
  <c r="J593" i="8"/>
  <c r="J590" i="8"/>
  <c r="J589" i="8"/>
  <c r="J584" i="8"/>
  <c r="J583" i="8"/>
  <c r="J580" i="8"/>
  <c r="J579" i="8"/>
  <c r="J576" i="8"/>
  <c r="J575" i="8"/>
  <c r="J564" i="8"/>
  <c r="J563" i="8"/>
  <c r="J562" i="8"/>
  <c r="J561" i="8"/>
  <c r="J559" i="8"/>
  <c r="J558" i="8"/>
  <c r="J557" i="8"/>
  <c r="J556" i="8"/>
  <c r="J555" i="8"/>
  <c r="J554" i="8"/>
  <c r="J553" i="8"/>
  <c r="J552" i="8"/>
  <c r="J551" i="8"/>
  <c r="J550" i="8"/>
  <c r="J546" i="8"/>
  <c r="J545" i="8"/>
  <c r="J543" i="8"/>
  <c r="J542" i="8"/>
  <c r="J541" i="8"/>
  <c r="J540" i="8"/>
  <c r="J538" i="8"/>
  <c r="J537" i="8"/>
  <c r="J532" i="8"/>
  <c r="J531" i="8"/>
  <c r="J530" i="8"/>
  <c r="J527" i="8"/>
  <c r="J526" i="8"/>
  <c r="J525" i="8"/>
  <c r="J518" i="8"/>
  <c r="J517" i="8"/>
  <c r="J515" i="8"/>
  <c r="J514" i="8"/>
  <c r="J513" i="8"/>
  <c r="J511" i="8"/>
  <c r="J510" i="8"/>
  <c r="J509" i="8"/>
  <c r="J506" i="8"/>
  <c r="J505" i="8"/>
  <c r="J501" i="8"/>
  <c r="J500" i="8"/>
  <c r="J499" i="8"/>
  <c r="J495" i="8"/>
  <c r="J494" i="8"/>
  <c r="J491" i="8"/>
  <c r="J490" i="8"/>
  <c r="J489" i="8"/>
  <c r="J488" i="8"/>
  <c r="J487" i="8"/>
  <c r="J484" i="8"/>
  <c r="J483" i="8"/>
  <c r="J482" i="8"/>
  <c r="J481" i="8"/>
  <c r="J480" i="8"/>
  <c r="J471" i="8"/>
  <c r="J470" i="8"/>
  <c r="J469" i="8"/>
  <c r="J467" i="8"/>
  <c r="J465" i="8"/>
  <c r="J464" i="8"/>
  <c r="J463" i="8"/>
  <c r="J460" i="8"/>
  <c r="J459" i="8"/>
  <c r="J458" i="8"/>
  <c r="J452" i="8"/>
  <c r="J451" i="8"/>
  <c r="J450" i="8"/>
  <c r="J449" i="8"/>
  <c r="J448" i="8"/>
  <c r="J447" i="8"/>
  <c r="J446" i="8"/>
  <c r="J445" i="8"/>
  <c r="J442" i="8"/>
  <c r="J438" i="8"/>
  <c r="J436" i="8"/>
  <c r="J433" i="8"/>
  <c r="J431" i="8"/>
  <c r="J429" i="8"/>
  <c r="J428" i="8"/>
  <c r="J427" i="8"/>
  <c r="J425" i="8"/>
  <c r="J424" i="8"/>
  <c r="J422" i="8"/>
  <c r="J421" i="8"/>
  <c r="J419" i="8"/>
  <c r="J417" i="8"/>
  <c r="J416" i="8"/>
  <c r="J415" i="8"/>
  <c r="J414" i="8"/>
  <c r="J412" i="8"/>
  <c r="J411" i="8"/>
  <c r="J409" i="8"/>
  <c r="J408" i="8"/>
  <c r="J407" i="8"/>
  <c r="J405" i="8"/>
  <c r="J404" i="8"/>
  <c r="J402" i="8"/>
  <c r="J401" i="8"/>
  <c r="J400" i="8"/>
  <c r="J399" i="8"/>
  <c r="J398" i="8"/>
  <c r="J396" i="8"/>
  <c r="J395" i="8"/>
  <c r="J394" i="8"/>
  <c r="J387" i="8"/>
  <c r="J386" i="8"/>
  <c r="J381" i="8"/>
  <c r="J377" i="8"/>
  <c r="J375" i="8"/>
  <c r="J374" i="8"/>
  <c r="J373" i="8"/>
  <c r="J372" i="8"/>
  <c r="J371" i="8"/>
  <c r="J370" i="8"/>
  <c r="J367" i="8"/>
  <c r="J366" i="8"/>
  <c r="J365" i="8"/>
  <c r="J364" i="8"/>
  <c r="J363" i="8"/>
  <c r="J360" i="8"/>
  <c r="J359" i="8"/>
  <c r="J356" i="8"/>
  <c r="J355" i="8"/>
  <c r="J354" i="8"/>
  <c r="J353" i="8"/>
  <c r="J352" i="8"/>
  <c r="J351" i="8"/>
  <c r="J350" i="8"/>
  <c r="J346" i="8"/>
  <c r="J345" i="8"/>
  <c r="J344" i="8"/>
  <c r="J343" i="8"/>
  <c r="J340" i="8"/>
  <c r="J339" i="8"/>
  <c r="J338" i="8"/>
  <c r="J334" i="8"/>
  <c r="J333" i="8"/>
  <c r="J329" i="8"/>
  <c r="J327" i="8"/>
  <c r="J326" i="8"/>
  <c r="J325" i="8"/>
  <c r="J324" i="8"/>
  <c r="J319" i="8"/>
  <c r="J318" i="8"/>
  <c r="J317" i="8"/>
  <c r="J314" i="8"/>
  <c r="J313" i="8"/>
  <c r="J312" i="8"/>
  <c r="J311" i="8"/>
  <c r="J306" i="8"/>
  <c r="J305" i="8"/>
  <c r="J304" i="8"/>
  <c r="J303" i="8"/>
  <c r="J302" i="8"/>
  <c r="J301" i="8"/>
  <c r="J300" i="8"/>
  <c r="J297" i="8"/>
  <c r="J296" i="8"/>
  <c r="J295" i="8"/>
  <c r="J294" i="8"/>
  <c r="J293" i="8"/>
  <c r="J292" i="8"/>
  <c r="J291" i="8"/>
  <c r="J290" i="8"/>
  <c r="J284" i="8"/>
  <c r="J283" i="8"/>
  <c r="J280" i="8"/>
  <c r="J279" i="8"/>
  <c r="J278" i="8"/>
  <c r="J277" i="8"/>
  <c r="J276" i="8"/>
  <c r="J275" i="8"/>
  <c r="J274" i="8"/>
  <c r="J273" i="8"/>
  <c r="J272" i="8"/>
  <c r="J271" i="8"/>
  <c r="J270" i="8"/>
  <c r="J269" i="8"/>
  <c r="J268" i="8"/>
  <c r="J267" i="8"/>
  <c r="J266" i="8"/>
  <c r="J265" i="8"/>
  <c r="J264" i="8"/>
  <c r="J263" i="8"/>
  <c r="J262" i="8"/>
  <c r="J261" i="8"/>
  <c r="J260" i="8"/>
  <c r="J259" i="8"/>
  <c r="J256" i="8"/>
  <c r="J255" i="8"/>
  <c r="J254" i="8"/>
  <c r="J253" i="8"/>
  <c r="J252" i="8"/>
  <c r="J251" i="8"/>
  <c r="J250" i="8"/>
  <c r="J249" i="8"/>
  <c r="J248" i="8"/>
  <c r="J245" i="8"/>
  <c r="J244" i="8"/>
  <c r="J243" i="8"/>
  <c r="J242" i="8"/>
  <c r="J241" i="8"/>
  <c r="J238" i="8"/>
  <c r="J237" i="8"/>
  <c r="J236" i="8"/>
  <c r="J235" i="8"/>
  <c r="J234" i="8"/>
  <c r="J233" i="8"/>
  <c r="J232" i="8"/>
  <c r="J231" i="8"/>
  <c r="J230" i="8"/>
  <c r="J229" i="8"/>
  <c r="J228" i="8"/>
  <c r="J227" i="8"/>
  <c r="J224" i="8"/>
  <c r="J223" i="8"/>
  <c r="J222" i="8"/>
  <c r="J221" i="8"/>
  <c r="J220" i="8"/>
  <c r="J219" i="8"/>
  <c r="J218" i="8"/>
  <c r="J217" i="8"/>
  <c r="J216" i="8"/>
  <c r="J214" i="8"/>
  <c r="J212" i="8"/>
  <c r="J211" i="8"/>
  <c r="J208" i="8"/>
  <c r="J207" i="8"/>
  <c r="J206" i="8"/>
  <c r="J205" i="8"/>
  <c r="J204" i="8"/>
  <c r="J203" i="8"/>
  <c r="J202" i="8"/>
  <c r="J201" i="8"/>
  <c r="J200" i="8"/>
  <c r="J190" i="8"/>
  <c r="J187" i="8"/>
  <c r="J186" i="8"/>
  <c r="J185" i="8"/>
  <c r="J184" i="8"/>
  <c r="J182" i="8"/>
  <c r="J181" i="8"/>
  <c r="J180" i="8"/>
  <c r="J179" i="8"/>
  <c r="J178" i="8"/>
  <c r="J177" i="8"/>
  <c r="J176" i="8"/>
  <c r="J175" i="8"/>
  <c r="J174" i="8"/>
  <c r="J171" i="8"/>
  <c r="J170" i="8"/>
  <c r="J169" i="8"/>
  <c r="J168" i="8"/>
  <c r="J167" i="8"/>
  <c r="J162" i="8"/>
  <c r="J161" i="8"/>
  <c r="J160" i="8"/>
  <c r="J159" i="8"/>
  <c r="J158" i="8"/>
  <c r="J157" i="8"/>
  <c r="J156" i="8"/>
  <c r="J155" i="8"/>
  <c r="J154" i="8"/>
  <c r="J153" i="8"/>
  <c r="J150" i="8"/>
  <c r="J149" i="8"/>
  <c r="J148" i="8"/>
  <c r="J147" i="8"/>
  <c r="J146" i="8"/>
  <c r="J145" i="8"/>
  <c r="J144" i="8"/>
  <c r="J143" i="8"/>
  <c r="J142" i="8"/>
  <c r="J141" i="8"/>
  <c r="J140" i="8"/>
  <c r="J139" i="8"/>
  <c r="J138" i="8"/>
  <c r="J137" i="8"/>
  <c r="J136" i="8"/>
  <c r="J135" i="8"/>
  <c r="J134" i="8"/>
  <c r="J133" i="8"/>
  <c r="J132" i="8"/>
  <c r="J131" i="8"/>
  <c r="J130" i="8"/>
  <c r="J129" i="8"/>
  <c r="J128" i="8"/>
  <c r="J127" i="8"/>
  <c r="J126" i="8"/>
  <c r="J125" i="8"/>
  <c r="J124" i="8"/>
  <c r="J123" i="8"/>
  <c r="J122" i="8"/>
  <c r="J121" i="8"/>
  <c r="J120" i="8"/>
  <c r="J119" i="8"/>
  <c r="J118" i="8"/>
  <c r="J117" i="8"/>
  <c r="J116" i="8"/>
  <c r="J115" i="8"/>
  <c r="J114" i="8"/>
  <c r="J113" i="8"/>
  <c r="J112" i="8"/>
  <c r="J107" i="8"/>
  <c r="J106" i="8"/>
  <c r="J105" i="8"/>
  <c r="J104" i="8"/>
  <c r="J103" i="8"/>
  <c r="J102" i="8"/>
  <c r="J101" i="8"/>
  <c r="J100" i="8"/>
  <c r="J99" i="8"/>
  <c r="J98" i="8"/>
  <c r="J97" i="8"/>
  <c r="J96" i="8"/>
  <c r="J95" i="8"/>
  <c r="J94" i="8"/>
  <c r="J93" i="8"/>
  <c r="J92" i="8"/>
  <c r="J91" i="8"/>
  <c r="J89" i="8"/>
  <c r="J88" i="8"/>
  <c r="J84" i="8"/>
  <c r="J83" i="8"/>
  <c r="J82" i="8"/>
  <c r="J81" i="8"/>
  <c r="J80" i="8"/>
  <c r="J77" i="8"/>
  <c r="J76" i="8"/>
  <c r="J75" i="8"/>
  <c r="J69" i="8"/>
  <c r="J67" i="8"/>
  <c r="J64" i="8"/>
  <c r="J63" i="8"/>
  <c r="J62" i="8"/>
  <c r="J61" i="8"/>
  <c r="J57" i="8"/>
  <c r="J55" i="8"/>
  <c r="J54" i="8"/>
  <c r="J49" i="8"/>
  <c r="J48" i="8"/>
  <c r="J44" i="8"/>
  <c r="J43" i="8"/>
  <c r="J39" i="8"/>
  <c r="J36" i="8"/>
  <c r="J35" i="8"/>
  <c r="J31" i="8"/>
  <c r="J30" i="8"/>
  <c r="J26" i="8"/>
  <c r="J25" i="8"/>
  <c r="J24" i="8"/>
  <c r="J23" i="8"/>
  <c r="J18" i="8"/>
  <c r="J17" i="8"/>
  <c r="J16" i="8"/>
  <c r="J15" i="8"/>
  <c r="J14" i="8"/>
  <c r="J11" i="8"/>
  <c r="J10" i="8"/>
  <c r="I835" i="8"/>
  <c r="Q835" i="8" s="1"/>
  <c r="I834" i="8"/>
  <c r="P834" i="8" s="1"/>
  <c r="I831" i="8"/>
  <c r="I830" i="8"/>
  <c r="Q830" i="8" s="1"/>
  <c r="I827" i="8"/>
  <c r="Q827" i="8" s="1"/>
  <c r="I826" i="8"/>
  <c r="Q826" i="8" s="1"/>
  <c r="I825" i="8"/>
  <c r="Q825" i="8" s="1"/>
  <c r="I824" i="8"/>
  <c r="P823" i="8"/>
  <c r="I819" i="8"/>
  <c r="I818" i="8"/>
  <c r="I817" i="8"/>
  <c r="I815" i="8"/>
  <c r="Q815" i="8" s="1"/>
  <c r="I814" i="8"/>
  <c r="Q814" i="8" s="1"/>
  <c r="I813" i="8"/>
  <c r="I812" i="8"/>
  <c r="I811" i="8"/>
  <c r="Q811" i="8" s="1"/>
  <c r="I808" i="8"/>
  <c r="I807" i="8"/>
  <c r="Q807" i="8" s="1"/>
  <c r="I806" i="8"/>
  <c r="Q806" i="8" s="1"/>
  <c r="I805" i="8"/>
  <c r="I804" i="8"/>
  <c r="I803" i="8"/>
  <c r="Q803" i="8" s="1"/>
  <c r="I802" i="8"/>
  <c r="Q802" i="8" s="1"/>
  <c r="I800" i="8"/>
  <c r="Q800" i="8" s="1"/>
  <c r="I799" i="8"/>
  <c r="I798" i="8"/>
  <c r="Q798" i="8" s="1"/>
  <c r="I796" i="8"/>
  <c r="Q796" i="8" s="1"/>
  <c r="I795" i="8"/>
  <c r="I794" i="8"/>
  <c r="Q794" i="8" s="1"/>
  <c r="I792" i="8"/>
  <c r="I791" i="8"/>
  <c r="I790" i="8"/>
  <c r="I789" i="8"/>
  <c r="P789" i="8" s="1"/>
  <c r="I788" i="8"/>
  <c r="Q788" i="8" s="1"/>
  <c r="I786" i="8"/>
  <c r="I784" i="8"/>
  <c r="I783" i="8"/>
  <c r="I781" i="8"/>
  <c r="Q781" i="8" s="1"/>
  <c r="I780" i="8"/>
  <c r="I779" i="8"/>
  <c r="I778" i="8"/>
  <c r="P778" i="8" s="1"/>
  <c r="I777" i="8"/>
  <c r="I776" i="8"/>
  <c r="P776" i="8" s="1"/>
  <c r="I775" i="8"/>
  <c r="I774" i="8"/>
  <c r="I773" i="8"/>
  <c r="I772" i="8"/>
  <c r="I771" i="8"/>
  <c r="Q770" i="8"/>
  <c r="I767" i="8"/>
  <c r="P767" i="8" s="1"/>
  <c r="I765" i="8"/>
  <c r="P765" i="8" s="1"/>
  <c r="I764" i="8"/>
  <c r="I763" i="8"/>
  <c r="P763" i="8" s="1"/>
  <c r="Q762" i="8"/>
  <c r="I759" i="8"/>
  <c r="P759" i="8" s="1"/>
  <c r="I758" i="8"/>
  <c r="I757" i="8"/>
  <c r="P757" i="8" s="1"/>
  <c r="I756" i="8"/>
  <c r="I755" i="8"/>
  <c r="P755" i="8" s="1"/>
  <c r="I752" i="8"/>
  <c r="Q752" i="8" s="1"/>
  <c r="I751" i="8"/>
  <c r="Q751" i="8" s="1"/>
  <c r="I750" i="8"/>
  <c r="Q750" i="8" s="1"/>
  <c r="I749" i="8"/>
  <c r="Q749" i="8" s="1"/>
  <c r="I748" i="8"/>
  <c r="Q748" i="8" s="1"/>
  <c r="I747" i="8"/>
  <c r="Q747" i="8" s="1"/>
  <c r="I745" i="8"/>
  <c r="I742" i="8"/>
  <c r="Q742" i="8" s="1"/>
  <c r="I741" i="8"/>
  <c r="Q741" i="8" s="1"/>
  <c r="I739" i="8"/>
  <c r="P739" i="8" s="1"/>
  <c r="I738" i="8"/>
  <c r="I737" i="8"/>
  <c r="Q736" i="8"/>
  <c r="I735" i="8"/>
  <c r="I734" i="8"/>
  <c r="I733" i="8"/>
  <c r="I731" i="8"/>
  <c r="P731" i="8" s="1"/>
  <c r="I730" i="8"/>
  <c r="N730" i="8" s="1"/>
  <c r="I729" i="8"/>
  <c r="Q728" i="8"/>
  <c r="Q727" i="8"/>
  <c r="I723" i="8"/>
  <c r="I722" i="8"/>
  <c r="Q722" i="8" s="1"/>
  <c r="I720" i="8"/>
  <c r="Q719" i="8"/>
  <c r="I717" i="8"/>
  <c r="P717" i="8" s="1"/>
  <c r="I716" i="8"/>
  <c r="Q716" i="8" s="1"/>
  <c r="I715" i="8"/>
  <c r="Q715" i="8" s="1"/>
  <c r="I714" i="8"/>
  <c r="Q714" i="8" s="1"/>
  <c r="Q713" i="8"/>
  <c r="I710" i="8"/>
  <c r="Q710" i="8" s="1"/>
  <c r="I708" i="8"/>
  <c r="Q708" i="8" s="1"/>
  <c r="I707" i="8"/>
  <c r="Q706" i="8"/>
  <c r="I700" i="8"/>
  <c r="I699" i="8"/>
  <c r="P699" i="8" s="1"/>
  <c r="I696" i="8"/>
  <c r="I695" i="8"/>
  <c r="I692" i="8"/>
  <c r="P692" i="8" s="1"/>
  <c r="I691" i="8"/>
  <c r="P691" i="8" s="1"/>
  <c r="I690" i="8"/>
  <c r="P690" i="8" s="1"/>
  <c r="I689" i="8"/>
  <c r="I684" i="8"/>
  <c r="I683" i="8"/>
  <c r="I682" i="8"/>
  <c r="I680" i="8"/>
  <c r="Q680" i="8" s="1"/>
  <c r="I679" i="8"/>
  <c r="Q679" i="8" s="1"/>
  <c r="I678" i="8"/>
  <c r="Q678" i="8" s="1"/>
  <c r="I677" i="8"/>
  <c r="Q677" i="8" s="1"/>
  <c r="I676" i="8"/>
  <c r="Q676" i="8" s="1"/>
  <c r="Q675" i="8"/>
  <c r="I673" i="8"/>
  <c r="I672" i="8"/>
  <c r="I671" i="8"/>
  <c r="P671" i="8" s="1"/>
  <c r="I670" i="8"/>
  <c r="I669" i="8"/>
  <c r="I668" i="8"/>
  <c r="P668" i="8" s="1"/>
  <c r="I667" i="8"/>
  <c r="P667" i="8" s="1"/>
  <c r="I665" i="8"/>
  <c r="I664" i="8"/>
  <c r="I663" i="8"/>
  <c r="I661" i="8"/>
  <c r="Q661" i="8" s="1"/>
  <c r="I660" i="8"/>
  <c r="Q660" i="8" s="1"/>
  <c r="I657" i="8"/>
  <c r="I656" i="8"/>
  <c r="Q656" i="8" s="1"/>
  <c r="Q655" i="8"/>
  <c r="I654" i="8"/>
  <c r="I651" i="8"/>
  <c r="I649" i="8"/>
  <c r="I648" i="8"/>
  <c r="Q648" i="8" s="1"/>
  <c r="I646" i="8"/>
  <c r="I645" i="8"/>
  <c r="I644" i="8"/>
  <c r="I643" i="8"/>
  <c r="I642" i="8"/>
  <c r="I641" i="8"/>
  <c r="I640" i="8"/>
  <c r="I639" i="8"/>
  <c r="I638" i="8"/>
  <c r="I637" i="8"/>
  <c r="I636" i="8"/>
  <c r="I631" i="8"/>
  <c r="I630" i="8"/>
  <c r="I629" i="8"/>
  <c r="I628" i="8"/>
  <c r="I627" i="8"/>
  <c r="I625" i="8"/>
  <c r="Q625" i="8" s="1"/>
  <c r="I624" i="8"/>
  <c r="P624" i="8" s="1"/>
  <c r="I622" i="8"/>
  <c r="Q622" i="8" s="1"/>
  <c r="I619" i="8"/>
  <c r="P619" i="8" s="1"/>
  <c r="I618" i="8"/>
  <c r="I617" i="8"/>
  <c r="I612" i="8"/>
  <c r="P612" i="8" s="1"/>
  <c r="I611" i="8"/>
  <c r="Q611" i="8" s="1"/>
  <c r="I606" i="8"/>
  <c r="I605" i="8"/>
  <c r="I602" i="8"/>
  <c r="I601" i="8"/>
  <c r="I598" i="8"/>
  <c r="I597" i="8"/>
  <c r="I594" i="8"/>
  <c r="I593" i="8"/>
  <c r="I590" i="8"/>
  <c r="I589" i="8"/>
  <c r="I584" i="8"/>
  <c r="P584" i="8" s="1"/>
  <c r="I583" i="8"/>
  <c r="I580" i="8"/>
  <c r="P580" i="8" s="1"/>
  <c r="I579" i="8"/>
  <c r="I576" i="8"/>
  <c r="P576" i="8" s="1"/>
  <c r="I575" i="8"/>
  <c r="Q573" i="8"/>
  <c r="I564" i="8"/>
  <c r="P564" i="8" s="1"/>
  <c r="I563" i="8"/>
  <c r="I562" i="8"/>
  <c r="P562" i="8" s="1"/>
  <c r="I561" i="8"/>
  <c r="I559" i="8"/>
  <c r="Q559" i="8" s="1"/>
  <c r="I558" i="8"/>
  <c r="P558" i="8" s="1"/>
  <c r="I557" i="8"/>
  <c r="P557" i="8" s="1"/>
  <c r="I556" i="8"/>
  <c r="I555" i="8"/>
  <c r="I554" i="8"/>
  <c r="I553" i="8"/>
  <c r="Q553" i="8" s="1"/>
  <c r="I552" i="8"/>
  <c r="I551" i="8"/>
  <c r="I550" i="8"/>
  <c r="I546" i="8"/>
  <c r="Q546" i="8" s="1"/>
  <c r="I545" i="8"/>
  <c r="P545" i="8" s="1"/>
  <c r="I543" i="8"/>
  <c r="I542" i="8"/>
  <c r="I541" i="8"/>
  <c r="I540" i="8"/>
  <c r="N540" i="8" s="1"/>
  <c r="I538" i="8"/>
  <c r="P538" i="8" s="1"/>
  <c r="I537" i="8"/>
  <c r="I532" i="8"/>
  <c r="P532" i="8" s="1"/>
  <c r="I531" i="8"/>
  <c r="Q531" i="8" s="1"/>
  <c r="I530" i="8"/>
  <c r="P530" i="8" s="1"/>
  <c r="I527" i="8"/>
  <c r="I526" i="8"/>
  <c r="Q526" i="8" s="1"/>
  <c r="I525" i="8"/>
  <c r="I518" i="8"/>
  <c r="P518" i="8" s="1"/>
  <c r="I517" i="8"/>
  <c r="Q517" i="8" s="1"/>
  <c r="I515" i="8"/>
  <c r="P515" i="8" s="1"/>
  <c r="I514" i="8"/>
  <c r="I513" i="8"/>
  <c r="P513" i="8" s="1"/>
  <c r="I511" i="8"/>
  <c r="I510" i="8"/>
  <c r="Q510" i="8" s="1"/>
  <c r="I509" i="8"/>
  <c r="Q509" i="8" s="1"/>
  <c r="P507" i="8"/>
  <c r="I506" i="8"/>
  <c r="I505" i="8"/>
  <c r="Q505" i="8" s="1"/>
  <c r="I501" i="8"/>
  <c r="P501" i="8" s="1"/>
  <c r="I500" i="8"/>
  <c r="P500" i="8" s="1"/>
  <c r="I499" i="8"/>
  <c r="Q498" i="8"/>
  <c r="I495" i="8"/>
  <c r="I494" i="8"/>
  <c r="I491" i="8"/>
  <c r="I490" i="8"/>
  <c r="I489" i="8"/>
  <c r="I488" i="8"/>
  <c r="I487" i="8"/>
  <c r="I484" i="8"/>
  <c r="Q484" i="8" s="1"/>
  <c r="I483" i="8"/>
  <c r="I482" i="8"/>
  <c r="I481" i="8"/>
  <c r="Q481" i="8" s="1"/>
  <c r="I480" i="8"/>
  <c r="Q480" i="8" s="1"/>
  <c r="I471" i="8"/>
  <c r="I470" i="8"/>
  <c r="Q470" i="8" s="1"/>
  <c r="I469" i="8"/>
  <c r="Q469" i="8" s="1"/>
  <c r="I467" i="8"/>
  <c r="I465" i="8"/>
  <c r="I464" i="8"/>
  <c r="Q464" i="8" s="1"/>
  <c r="I463" i="8"/>
  <c r="I460" i="8"/>
  <c r="Q460" i="8" s="1"/>
  <c r="I459" i="8"/>
  <c r="Q459" i="8" s="1"/>
  <c r="I458" i="8"/>
  <c r="Q458" i="8" s="1"/>
  <c r="I452" i="8"/>
  <c r="Q452" i="8" s="1"/>
  <c r="I451" i="8"/>
  <c r="Q451" i="8" s="1"/>
  <c r="I450" i="8"/>
  <c r="Q450" i="8" s="1"/>
  <c r="I449" i="8"/>
  <c r="I448" i="8"/>
  <c r="P448" i="8" s="1"/>
  <c r="I447" i="8"/>
  <c r="Q447" i="8" s="1"/>
  <c r="I446" i="8"/>
  <c r="Q446" i="8" s="1"/>
  <c r="I445" i="8"/>
  <c r="I442" i="8"/>
  <c r="Q442" i="8" s="1"/>
  <c r="I438" i="8"/>
  <c r="P438" i="8" s="1"/>
  <c r="I436" i="8"/>
  <c r="I433" i="8"/>
  <c r="I431" i="8"/>
  <c r="I429" i="8"/>
  <c r="I428" i="8"/>
  <c r="Q428" i="8" s="1"/>
  <c r="I427" i="8"/>
  <c r="Q426" i="8"/>
  <c r="I425" i="8"/>
  <c r="I424" i="8"/>
  <c r="P424" i="8" s="1"/>
  <c r="I422" i="8"/>
  <c r="Q422" i="8" s="1"/>
  <c r="I421" i="8"/>
  <c r="Q421" i="8" s="1"/>
  <c r="I419" i="8"/>
  <c r="I417" i="8"/>
  <c r="Q417" i="8" s="1"/>
  <c r="I416" i="8"/>
  <c r="Q416" i="8" s="1"/>
  <c r="I415" i="8"/>
  <c r="Q415" i="8" s="1"/>
  <c r="I414" i="8"/>
  <c r="Q414" i="8" s="1"/>
  <c r="I412" i="8"/>
  <c r="P412" i="8" s="1"/>
  <c r="I411" i="8"/>
  <c r="P411" i="8" s="1"/>
  <c r="Q410" i="8"/>
  <c r="I409" i="8"/>
  <c r="I408" i="8"/>
  <c r="N408" i="8" s="1"/>
  <c r="I407" i="8"/>
  <c r="I405" i="8"/>
  <c r="P405" i="8" s="1"/>
  <c r="I404" i="8"/>
  <c r="I402" i="8"/>
  <c r="Q402" i="8" s="1"/>
  <c r="I401" i="8"/>
  <c r="I400" i="8"/>
  <c r="Q400" i="8" s="1"/>
  <c r="I399" i="8"/>
  <c r="I398" i="8"/>
  <c r="Q398" i="8" s="1"/>
  <c r="I396" i="8"/>
  <c r="P396" i="8" s="1"/>
  <c r="I395" i="8"/>
  <c r="Q395" i="8" s="1"/>
  <c r="I394" i="8"/>
  <c r="P394" i="8" s="1"/>
  <c r="I387" i="8"/>
  <c r="P387" i="8" s="1"/>
  <c r="I386" i="8"/>
  <c r="I381" i="8"/>
  <c r="P381" i="8" s="1"/>
  <c r="I379" i="8"/>
  <c r="I377" i="8"/>
  <c r="N377" i="8" s="1"/>
  <c r="I375" i="8"/>
  <c r="I374" i="8"/>
  <c r="P374" i="8" s="1"/>
  <c r="I373" i="8"/>
  <c r="N373" i="8" s="1"/>
  <c r="I372" i="8"/>
  <c r="P372" i="8" s="1"/>
  <c r="I371" i="8"/>
  <c r="I370" i="8"/>
  <c r="Q370" i="8" s="1"/>
  <c r="I367" i="8"/>
  <c r="I366" i="8"/>
  <c r="Q366" i="8" s="1"/>
  <c r="I365" i="8"/>
  <c r="I364" i="8"/>
  <c r="I363" i="8"/>
  <c r="P363" i="8" s="1"/>
  <c r="I360" i="8"/>
  <c r="P360" i="8" s="1"/>
  <c r="I359" i="8"/>
  <c r="I356" i="8"/>
  <c r="Q356" i="8" s="1"/>
  <c r="I355" i="8"/>
  <c r="P355" i="8" s="1"/>
  <c r="I354" i="8"/>
  <c r="Q354" i="8" s="1"/>
  <c r="I353" i="8"/>
  <c r="I352" i="8"/>
  <c r="Q352" i="8" s="1"/>
  <c r="I351" i="8"/>
  <c r="P351" i="8" s="1"/>
  <c r="I350" i="8"/>
  <c r="Q350" i="8" s="1"/>
  <c r="I346" i="8"/>
  <c r="I345" i="8"/>
  <c r="Q345" i="8" s="1"/>
  <c r="I344" i="8"/>
  <c r="I343" i="8"/>
  <c r="P343" i="8" s="1"/>
  <c r="I340" i="8"/>
  <c r="I339" i="8"/>
  <c r="Q339" i="8" s="1"/>
  <c r="I338" i="8"/>
  <c r="N338" i="8" s="1"/>
  <c r="I334" i="8"/>
  <c r="N334" i="8" s="1"/>
  <c r="I333" i="8"/>
  <c r="I329" i="8"/>
  <c r="P329" i="8" s="1"/>
  <c r="I327" i="8"/>
  <c r="I326" i="8"/>
  <c r="Q326" i="8" s="1"/>
  <c r="I325" i="8"/>
  <c r="I324" i="8"/>
  <c r="P324" i="8" s="1"/>
  <c r="I319" i="8"/>
  <c r="Q319" i="8" s="1"/>
  <c r="I318" i="8"/>
  <c r="N318" i="8" s="1"/>
  <c r="I317" i="8"/>
  <c r="I314" i="8"/>
  <c r="I313" i="8"/>
  <c r="P313" i="8" s="1"/>
  <c r="I312" i="8"/>
  <c r="P312" i="8" s="1"/>
  <c r="I311" i="8"/>
  <c r="Q311" i="8" s="1"/>
  <c r="I306" i="8"/>
  <c r="P306" i="8" s="1"/>
  <c r="I305" i="8"/>
  <c r="I304" i="8"/>
  <c r="P304" i="8" s="1"/>
  <c r="I303" i="8"/>
  <c r="I302" i="8"/>
  <c r="Q302" i="8" s="1"/>
  <c r="I301" i="8"/>
  <c r="I300" i="8"/>
  <c r="Q300" i="8" s="1"/>
  <c r="I297" i="8"/>
  <c r="Q297" i="8" s="1"/>
  <c r="I296" i="8"/>
  <c r="Q296" i="8" s="1"/>
  <c r="I295" i="8"/>
  <c r="Q295" i="8" s="1"/>
  <c r="I294" i="8"/>
  <c r="P294" i="8" s="1"/>
  <c r="I293" i="8"/>
  <c r="Q293" i="8" s="1"/>
  <c r="I292" i="8"/>
  <c r="Q292" i="8" s="1"/>
  <c r="I291" i="8"/>
  <c r="I290" i="8"/>
  <c r="I284" i="8"/>
  <c r="Q284" i="8" s="1"/>
  <c r="I283" i="8"/>
  <c r="P283" i="8" s="1"/>
  <c r="I280" i="8"/>
  <c r="I279" i="8"/>
  <c r="Q279" i="8" s="1"/>
  <c r="I278" i="8"/>
  <c r="I277" i="8"/>
  <c r="Q277" i="8" s="1"/>
  <c r="I276" i="8"/>
  <c r="Q276" i="8" s="1"/>
  <c r="I275" i="8"/>
  <c r="Q275" i="8" s="1"/>
  <c r="I274" i="8"/>
  <c r="I273" i="8"/>
  <c r="Q273" i="8" s="1"/>
  <c r="I272" i="8"/>
  <c r="I271" i="8"/>
  <c r="Q271" i="8" s="1"/>
  <c r="I270" i="8"/>
  <c r="Q270" i="8" s="1"/>
  <c r="I269" i="8"/>
  <c r="Q269" i="8" s="1"/>
  <c r="I268" i="8"/>
  <c r="I267" i="8"/>
  <c r="Q267" i="8" s="1"/>
  <c r="I266" i="8"/>
  <c r="I265" i="8"/>
  <c r="Q265" i="8" s="1"/>
  <c r="I264" i="8"/>
  <c r="I263" i="8"/>
  <c r="Q263" i="8" s="1"/>
  <c r="I262" i="8"/>
  <c r="I261" i="8"/>
  <c r="Q261" i="8" s="1"/>
  <c r="I260" i="8"/>
  <c r="I259" i="8"/>
  <c r="Q259" i="8" s="1"/>
  <c r="I256" i="8"/>
  <c r="Q256" i="8" s="1"/>
  <c r="I255" i="8"/>
  <c r="Q255" i="8" s="1"/>
  <c r="I254" i="8"/>
  <c r="I253" i="8"/>
  <c r="Q253" i="8" s="1"/>
  <c r="I252" i="8"/>
  <c r="I251" i="8"/>
  <c r="Q251" i="8" s="1"/>
  <c r="I250" i="8"/>
  <c r="I249" i="8"/>
  <c r="Q249" i="8" s="1"/>
  <c r="I248" i="8"/>
  <c r="P248" i="8" s="1"/>
  <c r="I245" i="8"/>
  <c r="Q245" i="8" s="1"/>
  <c r="I244" i="8"/>
  <c r="I243" i="8"/>
  <c r="P243" i="8" s="1"/>
  <c r="I242" i="8"/>
  <c r="I241" i="8"/>
  <c r="Q241" i="8" s="1"/>
  <c r="I238" i="8"/>
  <c r="I237" i="8"/>
  <c r="Q237" i="8" s="1"/>
  <c r="I236" i="8"/>
  <c r="P236" i="8" s="1"/>
  <c r="I235" i="8"/>
  <c r="Q235" i="8" s="1"/>
  <c r="I234" i="8"/>
  <c r="I233" i="8"/>
  <c r="Q233" i="8" s="1"/>
  <c r="I232" i="8"/>
  <c r="I231" i="8"/>
  <c r="Q231" i="8" s="1"/>
  <c r="I230" i="8"/>
  <c r="I229" i="8"/>
  <c r="Q229" i="8" s="1"/>
  <c r="I228" i="8"/>
  <c r="I227" i="8"/>
  <c r="P227" i="8" s="1"/>
  <c r="I224" i="8"/>
  <c r="I223" i="8"/>
  <c r="Q223" i="8" s="1"/>
  <c r="I222" i="8"/>
  <c r="I221" i="8"/>
  <c r="Q221" i="8" s="1"/>
  <c r="I220" i="8"/>
  <c r="I219" i="8"/>
  <c r="P219" i="8" s="1"/>
  <c r="I218" i="8"/>
  <c r="I217" i="8"/>
  <c r="P217" i="8" s="1"/>
  <c r="I216" i="8"/>
  <c r="I214" i="8"/>
  <c r="I212" i="8"/>
  <c r="P212" i="8" s="1"/>
  <c r="I211" i="8"/>
  <c r="Q211" i="8" s="1"/>
  <c r="Q210" i="8"/>
  <c r="I208" i="8"/>
  <c r="I207" i="8"/>
  <c r="I206" i="8"/>
  <c r="I205" i="8"/>
  <c r="P205" i="8" s="1"/>
  <c r="I204" i="8"/>
  <c r="P204" i="8" s="1"/>
  <c r="I203" i="8"/>
  <c r="I202" i="8"/>
  <c r="I201" i="8"/>
  <c r="I200" i="8"/>
  <c r="P200" i="8" s="1"/>
  <c r="Q198" i="8"/>
  <c r="I190" i="8"/>
  <c r="I187" i="8"/>
  <c r="I186" i="8"/>
  <c r="I185" i="8"/>
  <c r="I184" i="8"/>
  <c r="Q184" i="8" s="1"/>
  <c r="I182" i="8"/>
  <c r="N182" i="8" s="1"/>
  <c r="I181" i="8"/>
  <c r="I180" i="8"/>
  <c r="I179" i="8"/>
  <c r="I178" i="8"/>
  <c r="I177" i="8"/>
  <c r="I176" i="8"/>
  <c r="I175" i="8"/>
  <c r="I174" i="8"/>
  <c r="I171" i="8"/>
  <c r="I170" i="8"/>
  <c r="I169" i="8"/>
  <c r="I168" i="8"/>
  <c r="I167" i="8"/>
  <c r="I162" i="8"/>
  <c r="I161" i="8"/>
  <c r="P161" i="8" s="1"/>
  <c r="I160" i="8"/>
  <c r="I159" i="8"/>
  <c r="P159" i="8" s="1"/>
  <c r="I158" i="8"/>
  <c r="Q158" i="8" s="1"/>
  <c r="I157" i="8"/>
  <c r="I156" i="8"/>
  <c r="Q156" i="8" s="1"/>
  <c r="I155" i="8"/>
  <c r="P155" i="8" s="1"/>
  <c r="I154" i="8"/>
  <c r="Q154" i="8" s="1"/>
  <c r="I153" i="8"/>
  <c r="P153" i="8" s="1"/>
  <c r="I150" i="8"/>
  <c r="I149" i="8"/>
  <c r="Q149" i="8" s="1"/>
  <c r="I148" i="8"/>
  <c r="I147" i="8"/>
  <c r="Q147" i="8" s="1"/>
  <c r="I146" i="8"/>
  <c r="P146" i="8" s="1"/>
  <c r="I145" i="8"/>
  <c r="Q145" i="8" s="1"/>
  <c r="I144" i="8"/>
  <c r="I143" i="8"/>
  <c r="Q143" i="8" s="1"/>
  <c r="I142" i="8"/>
  <c r="P142" i="8" s="1"/>
  <c r="I141" i="8"/>
  <c r="Q141" i="8" s="1"/>
  <c r="I140" i="8"/>
  <c r="I139" i="8"/>
  <c r="Q139" i="8" s="1"/>
  <c r="I138" i="8"/>
  <c r="P138" i="8" s="1"/>
  <c r="I137" i="8"/>
  <c r="N137" i="8" s="1"/>
  <c r="I136" i="8"/>
  <c r="I135" i="8"/>
  <c r="Q135" i="8" s="1"/>
  <c r="I134" i="8"/>
  <c r="I133" i="8"/>
  <c r="Q133" i="8" s="1"/>
  <c r="I132" i="8"/>
  <c r="I131" i="8"/>
  <c r="Q131" i="8" s="1"/>
  <c r="I130" i="8"/>
  <c r="I129" i="8"/>
  <c r="Q129" i="8" s="1"/>
  <c r="I128" i="8"/>
  <c r="P128" i="8" s="1"/>
  <c r="I127" i="8"/>
  <c r="Q127" i="8" s="1"/>
  <c r="I126" i="8"/>
  <c r="P126" i="8" s="1"/>
  <c r="I125" i="8"/>
  <c r="Q125" i="8" s="1"/>
  <c r="I124" i="8"/>
  <c r="I123" i="8"/>
  <c r="Q123" i="8" s="1"/>
  <c r="I122" i="8"/>
  <c r="P122" i="8" s="1"/>
  <c r="I121" i="8"/>
  <c r="Q121" i="8" s="1"/>
  <c r="I120" i="8"/>
  <c r="P120" i="8" s="1"/>
  <c r="I119" i="8"/>
  <c r="Q119" i="8" s="1"/>
  <c r="I118" i="8"/>
  <c r="P118" i="8" s="1"/>
  <c r="I117" i="8"/>
  <c r="Q117" i="8" s="1"/>
  <c r="I116" i="8"/>
  <c r="P116" i="8" s="1"/>
  <c r="I115" i="8"/>
  <c r="Q115" i="8" s="1"/>
  <c r="I114" i="8"/>
  <c r="N114" i="8" s="1"/>
  <c r="I113" i="8"/>
  <c r="Q113" i="8" s="1"/>
  <c r="I112" i="8"/>
  <c r="I107" i="8"/>
  <c r="P107" i="8" s="1"/>
  <c r="I106" i="8"/>
  <c r="Q106" i="8" s="1"/>
  <c r="I105" i="8"/>
  <c r="P105" i="8" s="1"/>
  <c r="I104" i="8"/>
  <c r="I103" i="8"/>
  <c r="P103" i="8" s="1"/>
  <c r="I102" i="8"/>
  <c r="Q102" i="8" s="1"/>
  <c r="I101" i="8"/>
  <c r="P101" i="8" s="1"/>
  <c r="I100" i="8"/>
  <c r="I99" i="8"/>
  <c r="P99" i="8" s="1"/>
  <c r="I98" i="8"/>
  <c r="N98" i="8" s="1"/>
  <c r="I97" i="8"/>
  <c r="N97" i="8" s="1"/>
  <c r="I96" i="8"/>
  <c r="Q96" i="8" s="1"/>
  <c r="I95" i="8"/>
  <c r="P95" i="8" s="1"/>
  <c r="I94" i="8"/>
  <c r="Q94" i="8" s="1"/>
  <c r="I93" i="8"/>
  <c r="P93" i="8" s="1"/>
  <c r="I92" i="8"/>
  <c r="I91" i="8"/>
  <c r="N91" i="8" s="1"/>
  <c r="I89" i="8"/>
  <c r="P89" i="8" s="1"/>
  <c r="I88" i="8"/>
  <c r="N88" i="8" s="1"/>
  <c r="I84" i="8"/>
  <c r="P84" i="8" s="1"/>
  <c r="I83" i="8"/>
  <c r="P83" i="8" s="1"/>
  <c r="I82" i="8"/>
  <c r="P82" i="8" s="1"/>
  <c r="I81" i="8"/>
  <c r="I80" i="8"/>
  <c r="I77" i="8"/>
  <c r="P77" i="8" s="1"/>
  <c r="I76" i="8"/>
  <c r="P76" i="8" s="1"/>
  <c r="I75" i="8"/>
  <c r="Q75" i="8" s="1"/>
  <c r="I69" i="8"/>
  <c r="I67" i="8"/>
  <c r="P67" i="8" s="1"/>
  <c r="I64" i="8"/>
  <c r="Q64" i="8" s="1"/>
  <c r="I63" i="8"/>
  <c r="Q63" i="8" s="1"/>
  <c r="I62" i="8"/>
  <c r="Q62" i="8" s="1"/>
  <c r="I61" i="8"/>
  <c r="P61" i="8" s="1"/>
  <c r="I57" i="8"/>
  <c r="Q57" i="8" s="1"/>
  <c r="I55" i="8"/>
  <c r="P55" i="8" s="1"/>
  <c r="I54" i="8"/>
  <c r="I49" i="8"/>
  <c r="I48" i="8"/>
  <c r="I44" i="8"/>
  <c r="Q44" i="8" s="1"/>
  <c r="I43" i="8"/>
  <c r="Q43" i="8" s="1"/>
  <c r="P42" i="8"/>
  <c r="I39" i="8"/>
  <c r="P39" i="8" s="1"/>
  <c r="I36" i="8"/>
  <c r="N36" i="8" s="1"/>
  <c r="I35" i="8"/>
  <c r="Q35" i="8" s="1"/>
  <c r="I31" i="8"/>
  <c r="Q31" i="8" s="1"/>
  <c r="I30" i="8"/>
  <c r="N30" i="8" s="1"/>
  <c r="I26" i="8"/>
  <c r="N26" i="8" s="1"/>
  <c r="I25" i="8"/>
  <c r="Q25" i="8" s="1"/>
  <c r="I24" i="8"/>
  <c r="P24" i="8" s="1"/>
  <c r="I23" i="8"/>
  <c r="P23" i="8" s="1"/>
  <c r="Q22" i="8"/>
  <c r="I18" i="8"/>
  <c r="I17" i="8"/>
  <c r="Q17" i="8" s="1"/>
  <c r="I16" i="8"/>
  <c r="Q16" i="8" s="1"/>
  <c r="I15" i="8"/>
  <c r="Q15" i="8" s="1"/>
  <c r="I14" i="8"/>
  <c r="P14" i="8" s="1"/>
  <c r="I11" i="8"/>
  <c r="N11" i="8" s="1"/>
  <c r="I10" i="8"/>
  <c r="P10" i="8" s="1"/>
  <c r="M9" i="8"/>
  <c r="K9" i="8"/>
  <c r="L9" i="8" s="1"/>
  <c r="J9" i="8"/>
  <c r="I9" i="8"/>
  <c r="P9" i="8" s="1"/>
  <c r="I9" i="7"/>
  <c r="P9" i="7" s="1"/>
  <c r="O848" i="8"/>
  <c r="H848" i="8"/>
  <c r="F848" i="8"/>
  <c r="E848" i="8"/>
  <c r="D848" i="8"/>
  <c r="C848" i="8"/>
  <c r="B848" i="8"/>
  <c r="A848" i="8"/>
  <c r="H847" i="8"/>
  <c r="O836" i="8"/>
  <c r="F836" i="8"/>
  <c r="E836" i="8"/>
  <c r="D836" i="8"/>
  <c r="C836" i="8"/>
  <c r="B836" i="8"/>
  <c r="A836" i="8"/>
  <c r="R835" i="8"/>
  <c r="R834" i="8"/>
  <c r="O832" i="8"/>
  <c r="R832" i="8" s="1"/>
  <c r="F832" i="8"/>
  <c r="E832" i="8"/>
  <c r="D832" i="8"/>
  <c r="C832" i="8"/>
  <c r="B832" i="8"/>
  <c r="A832" i="8"/>
  <c r="R831" i="8"/>
  <c r="R830" i="8"/>
  <c r="O828" i="8"/>
  <c r="R828" i="8" s="1"/>
  <c r="F828" i="8"/>
  <c r="E828" i="8"/>
  <c r="D828" i="8"/>
  <c r="C828" i="8"/>
  <c r="B828" i="8"/>
  <c r="A828" i="8"/>
  <c r="R827" i="8"/>
  <c r="R826" i="8"/>
  <c r="R825" i="8"/>
  <c r="R824" i="8"/>
  <c r="Q823" i="8"/>
  <c r="R819" i="8"/>
  <c r="R818" i="8"/>
  <c r="R817" i="8"/>
  <c r="O816" i="8"/>
  <c r="R816" i="8" s="1"/>
  <c r="F816" i="8"/>
  <c r="E816" i="8"/>
  <c r="D816" i="8"/>
  <c r="C816" i="8"/>
  <c r="B816" i="8"/>
  <c r="A816" i="8"/>
  <c r="R815" i="8"/>
  <c r="R814" i="8"/>
  <c r="R813" i="8"/>
  <c r="R812" i="8"/>
  <c r="R811" i="8"/>
  <c r="Q810" i="8"/>
  <c r="O809" i="8"/>
  <c r="R809" i="8" s="1"/>
  <c r="F809" i="8"/>
  <c r="E809" i="8"/>
  <c r="D809" i="8"/>
  <c r="C809" i="8"/>
  <c r="B809" i="8"/>
  <c r="A809" i="8"/>
  <c r="R808" i="8"/>
  <c r="R807" i="8"/>
  <c r="R806" i="8"/>
  <c r="R805" i="8"/>
  <c r="R804" i="8"/>
  <c r="R803" i="8"/>
  <c r="R802" i="8"/>
  <c r="Q801" i="8"/>
  <c r="P801" i="8"/>
  <c r="R800" i="8"/>
  <c r="R799" i="8"/>
  <c r="R798" i="8"/>
  <c r="O797" i="8"/>
  <c r="F797" i="8"/>
  <c r="E797" i="8"/>
  <c r="D797" i="8"/>
  <c r="C797" i="8"/>
  <c r="B797" i="8"/>
  <c r="A797" i="8"/>
  <c r="R796" i="8"/>
  <c r="R795" i="8"/>
  <c r="O793" i="8"/>
  <c r="F793" i="8"/>
  <c r="E793" i="8"/>
  <c r="D793" i="8"/>
  <c r="C793" i="8"/>
  <c r="B793" i="8"/>
  <c r="A793" i="8"/>
  <c r="R792" i="8"/>
  <c r="R791" i="8"/>
  <c r="R789" i="8"/>
  <c r="R786" i="8"/>
  <c r="O785" i="8"/>
  <c r="O787" i="8" s="1"/>
  <c r="F785" i="8"/>
  <c r="F787" i="8" s="1"/>
  <c r="E785" i="8"/>
  <c r="E787" i="8" s="1"/>
  <c r="D785" i="8"/>
  <c r="D787" i="8" s="1"/>
  <c r="C785" i="8"/>
  <c r="C787" i="8" s="1"/>
  <c r="B785" i="8"/>
  <c r="B787" i="8" s="1"/>
  <c r="A785" i="8"/>
  <c r="R784" i="8"/>
  <c r="R783" i="8"/>
  <c r="R781" i="8"/>
  <c r="R780" i="8"/>
  <c r="R779" i="8"/>
  <c r="R778" i="8"/>
  <c r="R777" i="8"/>
  <c r="R776" i="8"/>
  <c r="R775" i="8"/>
  <c r="R774" i="8"/>
  <c r="R773" i="8"/>
  <c r="R772" i="8"/>
  <c r="R771" i="8"/>
  <c r="S770" i="8"/>
  <c r="R767" i="8"/>
  <c r="O766" i="8"/>
  <c r="R766" i="8" s="1"/>
  <c r="F766" i="8"/>
  <c r="E766" i="8"/>
  <c r="D766" i="8"/>
  <c r="C766" i="8"/>
  <c r="B766" i="8"/>
  <c r="A766" i="8"/>
  <c r="R765" i="8"/>
  <c r="R764" i="8"/>
  <c r="L764" i="8"/>
  <c r="R763" i="8"/>
  <c r="O760" i="8"/>
  <c r="R760" i="8" s="1"/>
  <c r="F760" i="8"/>
  <c r="E760" i="8"/>
  <c r="D760" i="8"/>
  <c r="C760" i="8"/>
  <c r="B760" i="8"/>
  <c r="A760" i="8"/>
  <c r="R759" i="8"/>
  <c r="R758" i="8"/>
  <c r="R757" i="8"/>
  <c r="L757" i="8"/>
  <c r="R756" i="8"/>
  <c r="R755" i="8"/>
  <c r="O753" i="8"/>
  <c r="R753" i="8" s="1"/>
  <c r="F753" i="8"/>
  <c r="E753" i="8"/>
  <c r="D753" i="8"/>
  <c r="C753" i="8"/>
  <c r="B753" i="8"/>
  <c r="A753" i="8"/>
  <c r="R752" i="8"/>
  <c r="R751" i="8"/>
  <c r="R750" i="8"/>
  <c r="R749" i="8"/>
  <c r="R748" i="8"/>
  <c r="R747" i="8"/>
  <c r="R745" i="8"/>
  <c r="R742" i="8"/>
  <c r="R741" i="8"/>
  <c r="O740" i="8"/>
  <c r="R740" i="8" s="1"/>
  <c r="F740" i="8"/>
  <c r="E740" i="8"/>
  <c r="D740" i="8"/>
  <c r="C740" i="8"/>
  <c r="B740" i="8"/>
  <c r="A740" i="8"/>
  <c r="R739" i="8"/>
  <c r="R738" i="8"/>
  <c r="R737" i="8"/>
  <c r="R735" i="8"/>
  <c r="R734" i="8"/>
  <c r="L734" i="8"/>
  <c r="R733" i="8"/>
  <c r="O732" i="8"/>
  <c r="R732" i="8" s="1"/>
  <c r="F732" i="8"/>
  <c r="E732" i="8"/>
  <c r="D732" i="8"/>
  <c r="C732" i="8"/>
  <c r="B732" i="8"/>
  <c r="A732" i="8"/>
  <c r="R731" i="8"/>
  <c r="R730" i="8"/>
  <c r="R729" i="8"/>
  <c r="P727" i="8"/>
  <c r="O724" i="8"/>
  <c r="F724" i="8"/>
  <c r="F725" i="8" s="1"/>
  <c r="E724" i="8"/>
  <c r="E725" i="8" s="1"/>
  <c r="D724" i="8"/>
  <c r="D725" i="8" s="1"/>
  <c r="C724" i="8"/>
  <c r="C725" i="8" s="1"/>
  <c r="B724" i="8"/>
  <c r="B725" i="8" s="1"/>
  <c r="A724" i="8"/>
  <c r="A725" i="8" s="1"/>
  <c r="R723" i="8"/>
  <c r="R722" i="8"/>
  <c r="R720" i="8"/>
  <c r="O718" i="8"/>
  <c r="R718" i="8" s="1"/>
  <c r="F718" i="8"/>
  <c r="E718" i="8"/>
  <c r="D718" i="8"/>
  <c r="C718" i="8"/>
  <c r="B718" i="8"/>
  <c r="A718" i="8"/>
  <c r="R717" i="8"/>
  <c r="R716" i="8"/>
  <c r="R715" i="8"/>
  <c r="R714" i="8"/>
  <c r="Q712" i="8"/>
  <c r="R710" i="8"/>
  <c r="L710" i="8"/>
  <c r="O709" i="8"/>
  <c r="R709" i="8" s="1"/>
  <c r="F709" i="8"/>
  <c r="F711" i="8" s="1"/>
  <c r="E709" i="8"/>
  <c r="E711" i="8" s="1"/>
  <c r="D709" i="8"/>
  <c r="D711" i="8" s="1"/>
  <c r="C709" i="8"/>
  <c r="C711" i="8" s="1"/>
  <c r="B709" i="8"/>
  <c r="B711" i="8" s="1"/>
  <c r="A709" i="8"/>
  <c r="A711" i="8" s="1"/>
  <c r="R708" i="8"/>
  <c r="R707" i="8"/>
  <c r="O701" i="8"/>
  <c r="R701" i="8" s="1"/>
  <c r="F701" i="8"/>
  <c r="E701" i="8"/>
  <c r="D701" i="8"/>
  <c r="C701" i="8"/>
  <c r="B701" i="8"/>
  <c r="A701" i="8"/>
  <c r="R700" i="8"/>
  <c r="R699" i="8"/>
  <c r="Q698" i="8"/>
  <c r="P698" i="8"/>
  <c r="O697" i="8"/>
  <c r="R697" i="8" s="1"/>
  <c r="F697" i="8"/>
  <c r="E697" i="8"/>
  <c r="D697" i="8"/>
  <c r="C697" i="8"/>
  <c r="B697" i="8"/>
  <c r="A697" i="8"/>
  <c r="R696" i="8"/>
  <c r="R695" i="8"/>
  <c r="Q695" i="8"/>
  <c r="P694" i="8"/>
  <c r="O693" i="8"/>
  <c r="R693" i="8" s="1"/>
  <c r="F693" i="8"/>
  <c r="E693" i="8"/>
  <c r="D693" i="8"/>
  <c r="C693" i="8"/>
  <c r="B693" i="8"/>
  <c r="A693" i="8"/>
  <c r="R692" i="8"/>
  <c r="R691" i="8"/>
  <c r="R690" i="8"/>
  <c r="R689" i="8"/>
  <c r="Q688" i="8"/>
  <c r="R684" i="8"/>
  <c r="R683" i="8"/>
  <c r="P683" i="8"/>
  <c r="R682" i="8"/>
  <c r="O681" i="8"/>
  <c r="R681" i="8" s="1"/>
  <c r="F681" i="8"/>
  <c r="E681" i="8"/>
  <c r="D681" i="8"/>
  <c r="C681" i="8"/>
  <c r="B681" i="8"/>
  <c r="A681" i="8"/>
  <c r="R680" i="8"/>
  <c r="R679" i="8"/>
  <c r="R678" i="8"/>
  <c r="R677" i="8"/>
  <c r="R676" i="8"/>
  <c r="O674" i="8"/>
  <c r="R674" i="8" s="1"/>
  <c r="F674" i="8"/>
  <c r="E674" i="8"/>
  <c r="D674" i="8"/>
  <c r="C674" i="8"/>
  <c r="B674" i="8"/>
  <c r="A674" i="8"/>
  <c r="R673" i="8"/>
  <c r="R672" i="8"/>
  <c r="R671" i="8"/>
  <c r="R670" i="8"/>
  <c r="R669" i="8"/>
  <c r="R668" i="8"/>
  <c r="R667" i="8"/>
  <c r="Q666" i="8"/>
  <c r="R665" i="8"/>
  <c r="R664" i="8"/>
  <c r="L664" i="8"/>
  <c r="R663" i="8"/>
  <c r="O662" i="8"/>
  <c r="R662" i="8" s="1"/>
  <c r="F662" i="8"/>
  <c r="E662" i="8"/>
  <c r="D662" i="8"/>
  <c r="C662" i="8"/>
  <c r="B662" i="8"/>
  <c r="A662" i="8"/>
  <c r="R661" i="8"/>
  <c r="R660" i="8"/>
  <c r="Q659" i="8"/>
  <c r="P659" i="8"/>
  <c r="O658" i="8"/>
  <c r="R658" i="8" s="1"/>
  <c r="F658" i="8"/>
  <c r="E658" i="8"/>
  <c r="D658" i="8"/>
  <c r="C658" i="8"/>
  <c r="B658" i="8"/>
  <c r="A658" i="8"/>
  <c r="R657" i="8"/>
  <c r="R656" i="8"/>
  <c r="R654" i="8"/>
  <c r="P653" i="8"/>
  <c r="R651" i="8"/>
  <c r="O650" i="8"/>
  <c r="O652" i="8" s="1"/>
  <c r="F650" i="8"/>
  <c r="F652" i="8" s="1"/>
  <c r="E650" i="8"/>
  <c r="E652" i="8" s="1"/>
  <c r="D650" i="8"/>
  <c r="D652" i="8" s="1"/>
  <c r="C650" i="8"/>
  <c r="C652" i="8" s="1"/>
  <c r="B650" i="8"/>
  <c r="B652" i="8" s="1"/>
  <c r="A650" i="8"/>
  <c r="R649" i="8"/>
  <c r="R648" i="8"/>
  <c r="R646" i="8"/>
  <c r="R645" i="8"/>
  <c r="R644" i="8"/>
  <c r="R643" i="8"/>
  <c r="R642" i="8"/>
  <c r="R641" i="8"/>
  <c r="R640" i="8"/>
  <c r="R639" i="8"/>
  <c r="R638" i="8"/>
  <c r="R637" i="8"/>
  <c r="R636" i="8"/>
  <c r="Q635" i="8"/>
  <c r="P635" i="8"/>
  <c r="Q634" i="8"/>
  <c r="R631" i="8"/>
  <c r="R630" i="8"/>
  <c r="R629" i="8"/>
  <c r="R628" i="8"/>
  <c r="R627" i="8"/>
  <c r="O626" i="8"/>
  <c r="O632" i="8" s="1"/>
  <c r="F626" i="8"/>
  <c r="F632" i="8" s="1"/>
  <c r="E626" i="8"/>
  <c r="E632" i="8" s="1"/>
  <c r="D626" i="8"/>
  <c r="D632" i="8" s="1"/>
  <c r="C626" i="8"/>
  <c r="C632" i="8" s="1"/>
  <c r="B626" i="8"/>
  <c r="B632" i="8" s="1"/>
  <c r="A626" i="8"/>
  <c r="R625" i="8"/>
  <c r="R624" i="8"/>
  <c r="Q623" i="8"/>
  <c r="R622" i="8"/>
  <c r="O620" i="8"/>
  <c r="R620" i="8" s="1"/>
  <c r="F620" i="8"/>
  <c r="E620" i="8"/>
  <c r="D620" i="8"/>
  <c r="C620" i="8"/>
  <c r="B620" i="8"/>
  <c r="A620" i="8"/>
  <c r="R619" i="8"/>
  <c r="R618" i="8"/>
  <c r="R617" i="8"/>
  <c r="Q616" i="8"/>
  <c r="P616" i="8"/>
  <c r="O613" i="8"/>
  <c r="R613" i="8" s="1"/>
  <c r="F613" i="8"/>
  <c r="F614" i="8" s="1"/>
  <c r="E613" i="8"/>
  <c r="E614" i="8" s="1"/>
  <c r="D613" i="8"/>
  <c r="D614" i="8" s="1"/>
  <c r="C613" i="8"/>
  <c r="C614" i="8" s="1"/>
  <c r="B613" i="8"/>
  <c r="B614" i="8" s="1"/>
  <c r="A613" i="8"/>
  <c r="A614" i="8" s="1"/>
  <c r="R612" i="8"/>
  <c r="R611" i="8"/>
  <c r="Q610" i="8"/>
  <c r="P610" i="8"/>
  <c r="Q609" i="8"/>
  <c r="O607" i="8"/>
  <c r="F607" i="8"/>
  <c r="E607" i="8"/>
  <c r="D607" i="8"/>
  <c r="C607" i="8"/>
  <c r="B607" i="8"/>
  <c r="A607" i="8"/>
  <c r="R606" i="8"/>
  <c r="R605" i="8"/>
  <c r="Q604" i="8"/>
  <c r="P604" i="8"/>
  <c r="O603" i="8"/>
  <c r="F603" i="8"/>
  <c r="E603" i="8"/>
  <c r="D603" i="8"/>
  <c r="C603" i="8"/>
  <c r="B603" i="8"/>
  <c r="A603" i="8"/>
  <c r="R602" i="8"/>
  <c r="R601" i="8"/>
  <c r="Q600" i="8"/>
  <c r="P600" i="8"/>
  <c r="O599" i="8"/>
  <c r="F599" i="8"/>
  <c r="E599" i="8"/>
  <c r="D599" i="8"/>
  <c r="C599" i="8"/>
  <c r="B599" i="8"/>
  <c r="A599" i="8"/>
  <c r="R598" i="8"/>
  <c r="R597" i="8"/>
  <c r="Q596" i="8"/>
  <c r="P596" i="8"/>
  <c r="O595" i="8"/>
  <c r="F595" i="8"/>
  <c r="E595" i="8"/>
  <c r="D595" i="8"/>
  <c r="C595" i="8"/>
  <c r="B595" i="8"/>
  <c r="A595" i="8"/>
  <c r="R594" i="8"/>
  <c r="R593" i="8"/>
  <c r="Q592" i="8"/>
  <c r="P592" i="8"/>
  <c r="O591" i="8"/>
  <c r="F591" i="8"/>
  <c r="E591" i="8"/>
  <c r="D591" i="8"/>
  <c r="C591" i="8"/>
  <c r="B591" i="8"/>
  <c r="A591" i="8"/>
  <c r="R590" i="8"/>
  <c r="R589" i="8"/>
  <c r="Q588" i="8"/>
  <c r="P588" i="8"/>
  <c r="Q587" i="8"/>
  <c r="O585" i="8"/>
  <c r="F585" i="8"/>
  <c r="E585" i="8"/>
  <c r="D585" i="8"/>
  <c r="C585" i="8"/>
  <c r="B585" i="8"/>
  <c r="A585" i="8"/>
  <c r="R584" i="8"/>
  <c r="R583" i="8"/>
  <c r="Q582" i="8"/>
  <c r="P582" i="8"/>
  <c r="O581" i="8"/>
  <c r="F581" i="8"/>
  <c r="E581" i="8"/>
  <c r="D581" i="8"/>
  <c r="C581" i="8"/>
  <c r="B581" i="8"/>
  <c r="A581" i="8"/>
  <c r="R580" i="8"/>
  <c r="R579" i="8"/>
  <c r="O577" i="8"/>
  <c r="F577" i="8"/>
  <c r="E577" i="8"/>
  <c r="D577" i="8"/>
  <c r="C577" i="8"/>
  <c r="B577" i="8"/>
  <c r="A577" i="8"/>
  <c r="R576" i="8"/>
  <c r="R575" i="8"/>
  <c r="Q572" i="8"/>
  <c r="P572" i="8"/>
  <c r="R564" i="8"/>
  <c r="R563" i="8"/>
  <c r="R562" i="8"/>
  <c r="R561" i="8"/>
  <c r="O560" i="8"/>
  <c r="R560" i="8" s="1"/>
  <c r="F560" i="8"/>
  <c r="F565" i="8" s="1"/>
  <c r="E560" i="8"/>
  <c r="E565" i="8" s="1"/>
  <c r="D560" i="8"/>
  <c r="D565" i="8" s="1"/>
  <c r="C560" i="8"/>
  <c r="C565" i="8" s="1"/>
  <c r="B560" i="8"/>
  <c r="B565" i="8" s="1"/>
  <c r="A560" i="8"/>
  <c r="A565" i="8" s="1"/>
  <c r="R559" i="8"/>
  <c r="R558" i="8"/>
  <c r="R557" i="8"/>
  <c r="R556" i="8"/>
  <c r="R555" i="8"/>
  <c r="R554" i="8"/>
  <c r="R552" i="8"/>
  <c r="R551" i="8"/>
  <c r="R550" i="8"/>
  <c r="R546" i="8"/>
  <c r="R545" i="8"/>
  <c r="O544" i="8"/>
  <c r="F544" i="8"/>
  <c r="F547" i="8" s="1"/>
  <c r="E544" i="8"/>
  <c r="E547" i="8" s="1"/>
  <c r="D544" i="8"/>
  <c r="D547" i="8" s="1"/>
  <c r="C544" i="8"/>
  <c r="C547" i="8" s="1"/>
  <c r="B544" i="8"/>
  <c r="B547" i="8" s="1"/>
  <c r="A544" i="8"/>
  <c r="A547" i="8" s="1"/>
  <c r="R543" i="8"/>
  <c r="R542" i="8"/>
  <c r="R541" i="8"/>
  <c r="R540" i="8"/>
  <c r="R538" i="8"/>
  <c r="R537" i="8"/>
  <c r="Q536" i="8"/>
  <c r="O533" i="8"/>
  <c r="F533" i="8"/>
  <c r="E533" i="8"/>
  <c r="D533" i="8"/>
  <c r="C533" i="8"/>
  <c r="B533" i="8"/>
  <c r="A533" i="8"/>
  <c r="R532" i="8"/>
  <c r="R531" i="8"/>
  <c r="R530" i="8"/>
  <c r="Q529" i="8"/>
  <c r="O528" i="8"/>
  <c r="R528" i="8" s="1"/>
  <c r="F528" i="8"/>
  <c r="E528" i="8"/>
  <c r="D528" i="8"/>
  <c r="C528" i="8"/>
  <c r="B528" i="8"/>
  <c r="A528" i="8"/>
  <c r="R527" i="8"/>
  <c r="R526" i="8"/>
  <c r="R525" i="8"/>
  <c r="Q523" i="8"/>
  <c r="P523" i="8"/>
  <c r="O519" i="8"/>
  <c r="R519" i="8" s="1"/>
  <c r="F519" i="8"/>
  <c r="E519" i="8"/>
  <c r="D519" i="8"/>
  <c r="C519" i="8"/>
  <c r="B519" i="8"/>
  <c r="A519" i="8"/>
  <c r="R518" i="8"/>
  <c r="R517" i="8"/>
  <c r="P516" i="8"/>
  <c r="R515" i="8"/>
  <c r="R514" i="8"/>
  <c r="R513" i="8"/>
  <c r="O512" i="8"/>
  <c r="O520" i="8" s="1"/>
  <c r="R520" i="8" s="1"/>
  <c r="F512" i="8"/>
  <c r="E512" i="8"/>
  <c r="D512" i="8"/>
  <c r="C512" i="8"/>
  <c r="B512" i="8"/>
  <c r="A512" i="8"/>
  <c r="R511" i="8"/>
  <c r="R510" i="8"/>
  <c r="R509" i="8"/>
  <c r="Q508" i="8"/>
  <c r="Q507" i="8"/>
  <c r="R506" i="8"/>
  <c r="R505" i="8"/>
  <c r="O503" i="8"/>
  <c r="O504" i="8" s="1"/>
  <c r="F504" i="8"/>
  <c r="E504" i="8"/>
  <c r="D504" i="8"/>
  <c r="C504" i="8"/>
  <c r="B504" i="8"/>
  <c r="A504" i="8"/>
  <c r="R501" i="8"/>
  <c r="R500" i="8"/>
  <c r="R499" i="8"/>
  <c r="Q497" i="8"/>
  <c r="P497" i="8"/>
  <c r="O496" i="8"/>
  <c r="F496" i="8"/>
  <c r="E496" i="8"/>
  <c r="D496" i="8"/>
  <c r="C496" i="8"/>
  <c r="B496" i="8"/>
  <c r="A496" i="8"/>
  <c r="R495" i="8"/>
  <c r="R494" i="8"/>
  <c r="Q493" i="8"/>
  <c r="P493" i="8"/>
  <c r="O492" i="8"/>
  <c r="F492" i="8"/>
  <c r="F846" i="8" s="1"/>
  <c r="E492" i="8"/>
  <c r="E846" i="8" s="1"/>
  <c r="D492" i="8"/>
  <c r="D846" i="8" s="1"/>
  <c r="C492" i="8"/>
  <c r="C846" i="8" s="1"/>
  <c r="B492" i="8"/>
  <c r="B846" i="8" s="1"/>
  <c r="A492" i="8"/>
  <c r="A846" i="8" s="1"/>
  <c r="R491" i="8"/>
  <c r="R490" i="8"/>
  <c r="R489" i="8"/>
  <c r="R488" i="8"/>
  <c r="R487" i="8"/>
  <c r="Q486" i="8"/>
  <c r="O485" i="8"/>
  <c r="O845" i="8" s="1"/>
  <c r="F485" i="8"/>
  <c r="F845" i="8" s="1"/>
  <c r="E485" i="8"/>
  <c r="E845" i="8" s="1"/>
  <c r="D485" i="8"/>
  <c r="D845" i="8" s="1"/>
  <c r="C485" i="8"/>
  <c r="C845" i="8" s="1"/>
  <c r="B485" i="8"/>
  <c r="B845" i="8" s="1"/>
  <c r="A485" i="8"/>
  <c r="A845" i="8" s="1"/>
  <c r="R484" i="8"/>
  <c r="R483" i="8"/>
  <c r="R482" i="8"/>
  <c r="R481" i="8"/>
  <c r="R480" i="8"/>
  <c r="P479" i="8"/>
  <c r="Q477" i="8"/>
  <c r="O472" i="8"/>
  <c r="R472" i="8" s="1"/>
  <c r="F472" i="8"/>
  <c r="E472" i="8"/>
  <c r="D472" i="8"/>
  <c r="C472" i="8"/>
  <c r="B472" i="8"/>
  <c r="A472" i="8"/>
  <c r="R471" i="8"/>
  <c r="R470" i="8"/>
  <c r="R469" i="8"/>
  <c r="Q468" i="8"/>
  <c r="P468" i="8"/>
  <c r="R467" i="8"/>
  <c r="O466" i="8"/>
  <c r="R466" i="8" s="1"/>
  <c r="F466" i="8"/>
  <c r="E466" i="8"/>
  <c r="D466" i="8"/>
  <c r="C466" i="8"/>
  <c r="B466" i="8"/>
  <c r="A466" i="8"/>
  <c r="R465" i="8"/>
  <c r="R464" i="8"/>
  <c r="R463" i="8"/>
  <c r="Q462" i="8"/>
  <c r="P462" i="8"/>
  <c r="O461" i="8"/>
  <c r="R461" i="8" s="1"/>
  <c r="F461" i="8"/>
  <c r="E461" i="8"/>
  <c r="D461" i="8"/>
  <c r="C461" i="8"/>
  <c r="B461" i="8"/>
  <c r="A461" i="8"/>
  <c r="R460" i="8"/>
  <c r="R459" i="8"/>
  <c r="R458" i="8"/>
  <c r="Q457" i="8"/>
  <c r="Q456" i="8"/>
  <c r="R454" i="8"/>
  <c r="R848" i="8" s="1"/>
  <c r="O453" i="8"/>
  <c r="O455" i="8" s="1"/>
  <c r="F453" i="8"/>
  <c r="F455" i="8" s="1"/>
  <c r="E453" i="8"/>
  <c r="E455" i="8" s="1"/>
  <c r="D453" i="8"/>
  <c r="D455" i="8" s="1"/>
  <c r="C453" i="8"/>
  <c r="C455" i="8" s="1"/>
  <c r="B453" i="8"/>
  <c r="B455" i="8" s="1"/>
  <c r="A453" i="8"/>
  <c r="A455" i="8" s="1"/>
  <c r="R452" i="8"/>
  <c r="R451" i="8"/>
  <c r="R450" i="8"/>
  <c r="P450" i="8"/>
  <c r="R449" i="8"/>
  <c r="R448" i="8"/>
  <c r="R447" i="8"/>
  <c r="R446" i="8"/>
  <c r="R445" i="8"/>
  <c r="P444" i="8"/>
  <c r="Q443" i="8"/>
  <c r="P443" i="8"/>
  <c r="R442" i="8"/>
  <c r="N441" i="8"/>
  <c r="P441" i="8"/>
  <c r="R438" i="8"/>
  <c r="R436" i="8"/>
  <c r="Q436" i="8"/>
  <c r="R433" i="8"/>
  <c r="R431" i="8"/>
  <c r="O430" i="8"/>
  <c r="R430" i="8" s="1"/>
  <c r="F430" i="8"/>
  <c r="E430" i="8"/>
  <c r="D430" i="8"/>
  <c r="C430" i="8"/>
  <c r="B430" i="8"/>
  <c r="A430" i="8"/>
  <c r="R429" i="8"/>
  <c r="R428" i="8"/>
  <c r="R427" i="8"/>
  <c r="R425" i="8"/>
  <c r="R424" i="8"/>
  <c r="N424" i="8"/>
  <c r="O423" i="8"/>
  <c r="R423" i="8" s="1"/>
  <c r="F423" i="8"/>
  <c r="E423" i="8"/>
  <c r="D423" i="8"/>
  <c r="C423" i="8"/>
  <c r="B423" i="8"/>
  <c r="A423" i="8"/>
  <c r="R422" i="8"/>
  <c r="R421" i="8"/>
  <c r="Q420" i="8"/>
  <c r="R419" i="8"/>
  <c r="R417" i="8"/>
  <c r="R416" i="8"/>
  <c r="R415" i="8"/>
  <c r="R414" i="8"/>
  <c r="O413" i="8"/>
  <c r="O418" i="8" s="1"/>
  <c r="F413" i="8"/>
  <c r="F418" i="8" s="1"/>
  <c r="E413" i="8"/>
  <c r="E418" i="8" s="1"/>
  <c r="D413" i="8"/>
  <c r="D418" i="8" s="1"/>
  <c r="C413" i="8"/>
  <c r="C418" i="8" s="1"/>
  <c r="B413" i="8"/>
  <c r="B418" i="8" s="1"/>
  <c r="A413" i="8"/>
  <c r="A418" i="8" s="1"/>
  <c r="R412" i="8"/>
  <c r="Q412" i="8"/>
  <c r="R411" i="8"/>
  <c r="R409" i="8"/>
  <c r="R408" i="8"/>
  <c r="R407" i="8"/>
  <c r="R405" i="8"/>
  <c r="R404" i="8"/>
  <c r="R402" i="8"/>
  <c r="R401" i="8"/>
  <c r="R400" i="8"/>
  <c r="R399" i="8"/>
  <c r="R398" i="8"/>
  <c r="O397" i="8"/>
  <c r="O403" i="8" s="1"/>
  <c r="F397" i="8"/>
  <c r="F403" i="8" s="1"/>
  <c r="E397" i="8"/>
  <c r="E403" i="8" s="1"/>
  <c r="D397" i="8"/>
  <c r="D403" i="8" s="1"/>
  <c r="C397" i="8"/>
  <c r="C403" i="8" s="1"/>
  <c r="B397" i="8"/>
  <c r="B403" i="8" s="1"/>
  <c r="A397" i="8"/>
  <c r="R396" i="8"/>
  <c r="R395" i="8"/>
  <c r="R394" i="8"/>
  <c r="Q393" i="8"/>
  <c r="P393" i="8"/>
  <c r="P392" i="8"/>
  <c r="Q391" i="8"/>
  <c r="P391" i="8"/>
  <c r="O388" i="8"/>
  <c r="F388" i="8"/>
  <c r="E388" i="8"/>
  <c r="D388" i="8"/>
  <c r="C388" i="8"/>
  <c r="B388" i="8"/>
  <c r="A388" i="8"/>
  <c r="R387" i="8"/>
  <c r="R386" i="8"/>
  <c r="Q385" i="8"/>
  <c r="P385" i="8"/>
  <c r="R381" i="8"/>
  <c r="R379" i="8"/>
  <c r="R377" i="8"/>
  <c r="O376" i="8"/>
  <c r="R376" i="8" s="1"/>
  <c r="F376" i="8"/>
  <c r="E376" i="8"/>
  <c r="D376" i="8"/>
  <c r="C376" i="8"/>
  <c r="B376" i="8"/>
  <c r="A376" i="8"/>
  <c r="R375" i="8"/>
  <c r="R374" i="8"/>
  <c r="R373" i="8"/>
  <c r="R372" i="8"/>
  <c r="R371" i="8"/>
  <c r="R370" i="8"/>
  <c r="Q369" i="8"/>
  <c r="P369" i="8"/>
  <c r="O368" i="8"/>
  <c r="O378" i="8" s="1"/>
  <c r="F368" i="8"/>
  <c r="E368" i="8"/>
  <c r="D368" i="8"/>
  <c r="C368" i="8"/>
  <c r="B368" i="8"/>
  <c r="A368" i="8"/>
  <c r="R367" i="8"/>
  <c r="R366" i="8"/>
  <c r="P366" i="8"/>
  <c r="R365" i="8"/>
  <c r="R364" i="8"/>
  <c r="R363" i="8"/>
  <c r="Q362" i="8"/>
  <c r="P362" i="8"/>
  <c r="Q361" i="8"/>
  <c r="P361" i="8"/>
  <c r="R360" i="8"/>
  <c r="Q360" i="8"/>
  <c r="R359" i="8"/>
  <c r="O357" i="8"/>
  <c r="R357" i="8" s="1"/>
  <c r="F357" i="8"/>
  <c r="E357" i="8"/>
  <c r="D357" i="8"/>
  <c r="C357" i="8"/>
  <c r="B357" i="8"/>
  <c r="A357" i="8"/>
  <c r="R356" i="8"/>
  <c r="R355" i="8"/>
  <c r="R354" i="8"/>
  <c r="R353" i="8"/>
  <c r="R352" i="8"/>
  <c r="R351" i="8"/>
  <c r="R350" i="8"/>
  <c r="P349" i="8"/>
  <c r="N349" i="8"/>
  <c r="Q349" i="8"/>
  <c r="O348" i="8"/>
  <c r="R348" i="8" s="1"/>
  <c r="R346" i="8"/>
  <c r="R345" i="8"/>
  <c r="R344" i="8"/>
  <c r="R343" i="8"/>
  <c r="Q343" i="8"/>
  <c r="O341" i="8"/>
  <c r="O358" i="8" s="1"/>
  <c r="F341" i="8"/>
  <c r="E341" i="8"/>
  <c r="D341" i="8"/>
  <c r="C341" i="8"/>
  <c r="B341" i="8"/>
  <c r="A341" i="8"/>
  <c r="R340" i="8"/>
  <c r="R339" i="8"/>
  <c r="R338" i="8"/>
  <c r="Q336" i="8"/>
  <c r="N336" i="8"/>
  <c r="P336" i="8"/>
  <c r="O335" i="8"/>
  <c r="R335" i="8" s="1"/>
  <c r="F335" i="8"/>
  <c r="E335" i="8"/>
  <c r="D335" i="8"/>
  <c r="C335" i="8"/>
  <c r="B335" i="8"/>
  <c r="A335" i="8"/>
  <c r="R334" i="8"/>
  <c r="R333" i="8"/>
  <c r="Q332" i="8"/>
  <c r="P332" i="8"/>
  <c r="N332" i="8"/>
  <c r="R329" i="8"/>
  <c r="O328" i="8"/>
  <c r="R328" i="8" s="1"/>
  <c r="F328" i="8"/>
  <c r="F330" i="8" s="1"/>
  <c r="E328" i="8"/>
  <c r="E330" i="8" s="1"/>
  <c r="D328" i="8"/>
  <c r="D330" i="8" s="1"/>
  <c r="C328" i="8"/>
  <c r="C330" i="8" s="1"/>
  <c r="B328" i="8"/>
  <c r="B330" i="8" s="1"/>
  <c r="A328" i="8"/>
  <c r="A330" i="8" s="1"/>
  <c r="R327" i="8"/>
  <c r="R326" i="8"/>
  <c r="P326" i="8"/>
  <c r="R325" i="8"/>
  <c r="R324" i="8"/>
  <c r="Q324" i="8"/>
  <c r="Q322" i="8"/>
  <c r="P322" i="8"/>
  <c r="O320" i="8"/>
  <c r="R320" i="8" s="1"/>
  <c r="F320" i="8"/>
  <c r="E320" i="8"/>
  <c r="D320" i="8"/>
  <c r="C320" i="8"/>
  <c r="B320" i="8"/>
  <c r="A320" i="8"/>
  <c r="R319" i="8"/>
  <c r="R318" i="8"/>
  <c r="P318" i="8"/>
  <c r="R317" i="8"/>
  <c r="P316" i="8"/>
  <c r="N316" i="8"/>
  <c r="Q316" i="8"/>
  <c r="O315" i="8"/>
  <c r="O321" i="8" s="1"/>
  <c r="R321" i="8" s="1"/>
  <c r="F315" i="8"/>
  <c r="E315" i="8"/>
  <c r="D315" i="8"/>
  <c r="C315" i="8"/>
  <c r="B315" i="8"/>
  <c r="A315" i="8"/>
  <c r="R314" i="8"/>
  <c r="R313" i="8"/>
  <c r="R312" i="8"/>
  <c r="R311" i="8"/>
  <c r="Q309" i="8"/>
  <c r="P309" i="8"/>
  <c r="O307" i="8"/>
  <c r="R307" i="8" s="1"/>
  <c r="F307" i="8"/>
  <c r="E307" i="8"/>
  <c r="D307" i="8"/>
  <c r="C307" i="8"/>
  <c r="B307" i="8"/>
  <c r="A307" i="8"/>
  <c r="R306" i="8"/>
  <c r="R305" i="8"/>
  <c r="R304" i="8"/>
  <c r="R303" i="8"/>
  <c r="R302" i="8"/>
  <c r="R301" i="8"/>
  <c r="R300" i="8"/>
  <c r="P299" i="8"/>
  <c r="Q299" i="8"/>
  <c r="O298" i="8"/>
  <c r="O308" i="8" s="1"/>
  <c r="R308" i="8" s="1"/>
  <c r="F298" i="8"/>
  <c r="E298" i="8"/>
  <c r="D298" i="8"/>
  <c r="C298" i="8"/>
  <c r="B298" i="8"/>
  <c r="A298" i="8"/>
  <c r="R297" i="8"/>
  <c r="R296" i="8"/>
  <c r="P296" i="8"/>
  <c r="R295" i="8"/>
  <c r="R294" i="8"/>
  <c r="R293" i="8"/>
  <c r="R292" i="8"/>
  <c r="R291" i="8"/>
  <c r="R290" i="8"/>
  <c r="P290" i="8"/>
  <c r="N288" i="8"/>
  <c r="Q288" i="8"/>
  <c r="O285" i="8"/>
  <c r="R285" i="8" s="1"/>
  <c r="F285" i="8"/>
  <c r="E285" i="8"/>
  <c r="D285" i="8"/>
  <c r="C285" i="8"/>
  <c r="B285" i="8"/>
  <c r="A285" i="8"/>
  <c r="R284" i="8"/>
  <c r="R283" i="8"/>
  <c r="O281" i="8"/>
  <c r="F281" i="8"/>
  <c r="E281" i="8"/>
  <c r="D281" i="8"/>
  <c r="C281" i="8"/>
  <c r="B281" i="8"/>
  <c r="A281" i="8"/>
  <c r="R280" i="8"/>
  <c r="R279" i="8"/>
  <c r="R278" i="8"/>
  <c r="R277" i="8"/>
  <c r="R276" i="8"/>
  <c r="R275" i="8"/>
  <c r="R274" i="8"/>
  <c r="R273" i="8"/>
  <c r="R272" i="8"/>
  <c r="R271" i="8"/>
  <c r="R270" i="8"/>
  <c r="R269" i="8"/>
  <c r="R268" i="8"/>
  <c r="R267" i="8"/>
  <c r="R266" i="8"/>
  <c r="R265" i="8"/>
  <c r="R264" i="8"/>
  <c r="R263" i="8"/>
  <c r="R262" i="8"/>
  <c r="R261" i="8"/>
  <c r="R260" i="8"/>
  <c r="R259" i="8"/>
  <c r="P258" i="8"/>
  <c r="Q258" i="8"/>
  <c r="O257" i="8"/>
  <c r="R257" i="8" s="1"/>
  <c r="F257" i="8"/>
  <c r="E257" i="8"/>
  <c r="D257" i="8"/>
  <c r="C257" i="8"/>
  <c r="B257" i="8"/>
  <c r="A257" i="8"/>
  <c r="R256" i="8"/>
  <c r="R255" i="8"/>
  <c r="R254" i="8"/>
  <c r="R253" i="8"/>
  <c r="R252" i="8"/>
  <c r="R251" i="8"/>
  <c r="R250" i="8"/>
  <c r="R249" i="8"/>
  <c r="R248" i="8"/>
  <c r="P247" i="8"/>
  <c r="Q247" i="8"/>
  <c r="O246" i="8"/>
  <c r="R246" i="8" s="1"/>
  <c r="F246" i="8"/>
  <c r="E246" i="8"/>
  <c r="D246" i="8"/>
  <c r="C246" i="8"/>
  <c r="B246" i="8"/>
  <c r="A246" i="8"/>
  <c r="R245" i="8"/>
  <c r="R244" i="8"/>
  <c r="R243" i="8"/>
  <c r="Q243" i="8"/>
  <c r="R242" i="8"/>
  <c r="R241" i="8"/>
  <c r="P240" i="8"/>
  <c r="N240" i="8"/>
  <c r="Q240" i="8"/>
  <c r="O239" i="8"/>
  <c r="R239" i="8" s="1"/>
  <c r="F239" i="8"/>
  <c r="E239" i="8"/>
  <c r="D239" i="8"/>
  <c r="C239" i="8"/>
  <c r="B239" i="8"/>
  <c r="A239" i="8"/>
  <c r="R238" i="8"/>
  <c r="R237" i="8"/>
  <c r="R236" i="8"/>
  <c r="R235" i="8"/>
  <c r="R234" i="8"/>
  <c r="R233" i="8"/>
  <c r="R232" i="8"/>
  <c r="R231" i="8"/>
  <c r="R230" i="8"/>
  <c r="R229" i="8"/>
  <c r="R228" i="8"/>
  <c r="R227" i="8"/>
  <c r="O225" i="8"/>
  <c r="R225" i="8" s="1"/>
  <c r="F225" i="8"/>
  <c r="E225" i="8"/>
  <c r="D225" i="8"/>
  <c r="C225" i="8"/>
  <c r="B225" i="8"/>
  <c r="A225" i="8"/>
  <c r="R224" i="8"/>
  <c r="R223" i="8"/>
  <c r="R222" i="8"/>
  <c r="R221" i="8"/>
  <c r="R220" i="8"/>
  <c r="R219" i="8"/>
  <c r="R218" i="8"/>
  <c r="R217" i="8"/>
  <c r="R216" i="8"/>
  <c r="R214" i="8"/>
  <c r="O213" i="8"/>
  <c r="R213" i="8" s="1"/>
  <c r="F213" i="8"/>
  <c r="E213" i="8"/>
  <c r="D213" i="8"/>
  <c r="C213" i="8"/>
  <c r="B213" i="8"/>
  <c r="A213" i="8"/>
  <c r="R212" i="8"/>
  <c r="R211" i="8"/>
  <c r="O209" i="8"/>
  <c r="R209" i="8" s="1"/>
  <c r="F209" i="8"/>
  <c r="E209" i="8"/>
  <c r="D209" i="8"/>
  <c r="C209" i="8"/>
  <c r="B209" i="8"/>
  <c r="A209" i="8"/>
  <c r="R208" i="8"/>
  <c r="Q208" i="8"/>
  <c r="R207" i="8"/>
  <c r="R206" i="8"/>
  <c r="R205" i="8"/>
  <c r="R204" i="8"/>
  <c r="R203" i="8"/>
  <c r="R202" i="8"/>
  <c r="R201" i="8"/>
  <c r="R200" i="8"/>
  <c r="Q200" i="8"/>
  <c r="Q199" i="8"/>
  <c r="P198" i="8"/>
  <c r="N197" i="8"/>
  <c r="Q197" i="8"/>
  <c r="R190" i="8"/>
  <c r="O188" i="8"/>
  <c r="F188" i="8"/>
  <c r="E188" i="8"/>
  <c r="D188" i="8"/>
  <c r="C188" i="8"/>
  <c r="B188" i="8"/>
  <c r="A188" i="8"/>
  <c r="R187" i="8"/>
  <c r="R186" i="8"/>
  <c r="R185" i="8"/>
  <c r="O183" i="8"/>
  <c r="F183" i="8"/>
  <c r="E183" i="8"/>
  <c r="D183" i="8"/>
  <c r="C183" i="8"/>
  <c r="B183" i="8"/>
  <c r="A183" i="8"/>
  <c r="R182" i="8"/>
  <c r="R181" i="8"/>
  <c r="R180" i="8"/>
  <c r="R179" i="8"/>
  <c r="R178" i="8"/>
  <c r="R177" i="8"/>
  <c r="R176" i="8"/>
  <c r="R175" i="8"/>
  <c r="R174" i="8"/>
  <c r="O172" i="8"/>
  <c r="F172" i="8"/>
  <c r="E172" i="8"/>
  <c r="D172" i="8"/>
  <c r="C172" i="8"/>
  <c r="B172" i="8"/>
  <c r="A172" i="8"/>
  <c r="R171" i="8"/>
  <c r="R170" i="8"/>
  <c r="R169" i="8"/>
  <c r="R168" i="8"/>
  <c r="R167" i="8"/>
  <c r="Q166" i="8"/>
  <c r="P166" i="8"/>
  <c r="O163" i="8"/>
  <c r="F163" i="8"/>
  <c r="E163" i="8"/>
  <c r="D163" i="8"/>
  <c r="C163" i="8"/>
  <c r="B163" i="8"/>
  <c r="A163" i="8"/>
  <c r="R162" i="8"/>
  <c r="R161" i="8"/>
  <c r="R160" i="8"/>
  <c r="R159" i="8"/>
  <c r="R158" i="8"/>
  <c r="R157" i="8"/>
  <c r="R156" i="8"/>
  <c r="R155" i="8"/>
  <c r="R154" i="8"/>
  <c r="R153" i="8"/>
  <c r="N152" i="8"/>
  <c r="Q152" i="8"/>
  <c r="O151" i="8"/>
  <c r="R151" i="8" s="1"/>
  <c r="F151" i="8"/>
  <c r="E151" i="8"/>
  <c r="D151" i="8"/>
  <c r="C151" i="8"/>
  <c r="B151" i="8"/>
  <c r="A151" i="8"/>
  <c r="R150" i="8"/>
  <c r="R149" i="8"/>
  <c r="R148" i="8"/>
  <c r="R147" i="8"/>
  <c r="R146" i="8"/>
  <c r="R145" i="8"/>
  <c r="R144" i="8"/>
  <c r="R143" i="8"/>
  <c r="R142" i="8"/>
  <c r="R141" i="8"/>
  <c r="R140" i="8"/>
  <c r="R139" i="8"/>
  <c r="R138" i="8"/>
  <c r="R137" i="8"/>
  <c r="R136" i="8"/>
  <c r="R135" i="8"/>
  <c r="R134" i="8"/>
  <c r="R133" i="8"/>
  <c r="R132" i="8"/>
  <c r="R131" i="8"/>
  <c r="R130" i="8"/>
  <c r="R129" i="8"/>
  <c r="R128" i="8"/>
  <c r="R127" i="8"/>
  <c r="R126" i="8"/>
  <c r="R125" i="8"/>
  <c r="R124" i="8"/>
  <c r="R123" i="8"/>
  <c r="R122" i="8"/>
  <c r="R121" i="8"/>
  <c r="R120" i="8"/>
  <c r="R119" i="8"/>
  <c r="R118" i="8"/>
  <c r="R117" i="8"/>
  <c r="R116" i="8"/>
  <c r="R115" i="8"/>
  <c r="R114" i="8"/>
  <c r="R113" i="8"/>
  <c r="R112" i="8"/>
  <c r="Q111" i="8"/>
  <c r="O108" i="8"/>
  <c r="F108" i="8"/>
  <c r="E108" i="8"/>
  <c r="D108" i="8"/>
  <c r="C108" i="8"/>
  <c r="B108" i="8"/>
  <c r="A108" i="8"/>
  <c r="R107" i="8"/>
  <c r="R106" i="8"/>
  <c r="R105" i="8"/>
  <c r="R104" i="8"/>
  <c r="R103" i="8"/>
  <c r="R102" i="8"/>
  <c r="R101" i="8"/>
  <c r="R100" i="8"/>
  <c r="R99" i="8"/>
  <c r="R98" i="8"/>
  <c r="R97" i="8"/>
  <c r="R96" i="8"/>
  <c r="R95" i="8"/>
  <c r="R94" i="8"/>
  <c r="R93" i="8"/>
  <c r="R92" i="8"/>
  <c r="R91" i="8"/>
  <c r="Q90" i="8"/>
  <c r="R89" i="8"/>
  <c r="R88" i="8"/>
  <c r="O85" i="8"/>
  <c r="F85" i="8"/>
  <c r="E85" i="8"/>
  <c r="D85" i="8"/>
  <c r="C85" i="8"/>
  <c r="B85" i="8"/>
  <c r="A85" i="8"/>
  <c r="R84" i="8"/>
  <c r="R83" i="8"/>
  <c r="R82" i="8"/>
  <c r="R81" i="8"/>
  <c r="P81" i="8"/>
  <c r="R80" i="8"/>
  <c r="Q79" i="8"/>
  <c r="P79" i="8"/>
  <c r="O78" i="8"/>
  <c r="F78" i="8"/>
  <c r="E78" i="8"/>
  <c r="D78" i="8"/>
  <c r="C78" i="8"/>
  <c r="B78" i="8"/>
  <c r="A78" i="8"/>
  <c r="R77" i="8"/>
  <c r="Q77" i="8"/>
  <c r="R76" i="8"/>
  <c r="R75" i="8"/>
  <c r="P74" i="8"/>
  <c r="P73" i="8"/>
  <c r="Q72" i="8"/>
  <c r="P72" i="8"/>
  <c r="N72" i="8"/>
  <c r="R69" i="8"/>
  <c r="R67" i="8"/>
  <c r="O65" i="8"/>
  <c r="R65" i="8" s="1"/>
  <c r="F65" i="8"/>
  <c r="E65" i="8"/>
  <c r="D65" i="8"/>
  <c r="C65" i="8"/>
  <c r="B65" i="8"/>
  <c r="A65" i="8"/>
  <c r="R64" i="8"/>
  <c r="R63" i="8"/>
  <c r="R62" i="8"/>
  <c r="R61" i="8"/>
  <c r="Q60" i="8"/>
  <c r="R57" i="8"/>
  <c r="O56" i="8"/>
  <c r="F56" i="8"/>
  <c r="F58" i="8" s="1"/>
  <c r="E56" i="8"/>
  <c r="E58" i="8" s="1"/>
  <c r="D56" i="8"/>
  <c r="D58" i="8" s="1"/>
  <c r="C56" i="8"/>
  <c r="C58" i="8" s="1"/>
  <c r="B56" i="8"/>
  <c r="B58" i="8" s="1"/>
  <c r="A56" i="8"/>
  <c r="R55" i="8"/>
  <c r="R54" i="8"/>
  <c r="Q53" i="8"/>
  <c r="P52" i="8"/>
  <c r="O50" i="8"/>
  <c r="R50" i="8" s="1"/>
  <c r="F50" i="8"/>
  <c r="E50" i="8"/>
  <c r="D50" i="8"/>
  <c r="C50" i="8"/>
  <c r="B50" i="8"/>
  <c r="A50" i="8"/>
  <c r="R49" i="8"/>
  <c r="R48" i="8"/>
  <c r="P47" i="8"/>
  <c r="O45" i="8"/>
  <c r="R45" i="8" s="1"/>
  <c r="F45" i="8"/>
  <c r="E45" i="8"/>
  <c r="D45" i="8"/>
  <c r="C45" i="8"/>
  <c r="B45" i="8"/>
  <c r="A45" i="8"/>
  <c r="R44" i="8"/>
  <c r="R43" i="8"/>
  <c r="R39" i="8"/>
  <c r="O37" i="8"/>
  <c r="R37" i="8" s="1"/>
  <c r="F37" i="8"/>
  <c r="E37" i="8"/>
  <c r="D37" i="8"/>
  <c r="C37" i="8"/>
  <c r="B37" i="8"/>
  <c r="A37" i="8"/>
  <c r="R36" i="8"/>
  <c r="P36" i="8"/>
  <c r="R35" i="8"/>
  <c r="P34" i="8"/>
  <c r="O32" i="8"/>
  <c r="R32" i="8" s="1"/>
  <c r="F32" i="8"/>
  <c r="E32" i="8"/>
  <c r="D32" i="8"/>
  <c r="C32" i="8"/>
  <c r="B32" i="8"/>
  <c r="A32" i="8"/>
  <c r="R31" i="8"/>
  <c r="R30" i="8"/>
  <c r="P29" i="8"/>
  <c r="O27" i="8"/>
  <c r="O40" i="8" s="1"/>
  <c r="F27" i="8"/>
  <c r="E27" i="8"/>
  <c r="D27" i="8"/>
  <c r="C27" i="8"/>
  <c r="B27" i="8"/>
  <c r="A27" i="8"/>
  <c r="R26" i="8"/>
  <c r="R25" i="8"/>
  <c r="R23" i="8"/>
  <c r="O19" i="8"/>
  <c r="R19" i="8" s="1"/>
  <c r="F19" i="8"/>
  <c r="E19" i="8"/>
  <c r="D19" i="8"/>
  <c r="C19" i="8"/>
  <c r="B19" i="8"/>
  <c r="A19" i="8"/>
  <c r="R18" i="8"/>
  <c r="R17" i="8"/>
  <c r="R16" i="8"/>
  <c r="R15" i="8"/>
  <c r="O12" i="8"/>
  <c r="F12" i="8"/>
  <c r="E12" i="8"/>
  <c r="D12" i="8"/>
  <c r="C12" i="8"/>
  <c r="B12" i="8"/>
  <c r="A12" i="8"/>
  <c r="R11" i="8"/>
  <c r="R10" i="8"/>
  <c r="R9" i="8"/>
  <c r="M833" i="7"/>
  <c r="M832" i="7"/>
  <c r="M831" i="7"/>
  <c r="M830" i="7"/>
  <c r="M829" i="7"/>
  <c r="M828" i="7"/>
  <c r="M827" i="7"/>
  <c r="M826" i="7"/>
  <c r="M825" i="7"/>
  <c r="M824" i="7"/>
  <c r="M823" i="7"/>
  <c r="M822" i="7"/>
  <c r="M821" i="7"/>
  <c r="M820" i="7"/>
  <c r="M817" i="7"/>
  <c r="M816" i="7"/>
  <c r="M815" i="7"/>
  <c r="M813" i="7"/>
  <c r="M812" i="7"/>
  <c r="M811" i="7"/>
  <c r="M810" i="7"/>
  <c r="M809" i="7"/>
  <c r="M808" i="7"/>
  <c r="M806" i="7"/>
  <c r="M805" i="7"/>
  <c r="M804" i="7"/>
  <c r="M803" i="7"/>
  <c r="M802" i="7"/>
  <c r="M801" i="7"/>
  <c r="M800" i="7"/>
  <c r="M799" i="7"/>
  <c r="M798" i="7"/>
  <c r="M797" i="7"/>
  <c r="M796" i="7"/>
  <c r="M794" i="7"/>
  <c r="M793" i="7"/>
  <c r="M792" i="7"/>
  <c r="M790" i="7"/>
  <c r="M789" i="7"/>
  <c r="M788" i="7"/>
  <c r="M787" i="7"/>
  <c r="M786" i="7"/>
  <c r="M784" i="7"/>
  <c r="M782" i="7"/>
  <c r="M781" i="7"/>
  <c r="M780" i="7"/>
  <c r="M779" i="7"/>
  <c r="M778" i="7"/>
  <c r="M777" i="7"/>
  <c r="M776" i="7"/>
  <c r="M775" i="7"/>
  <c r="M774" i="7"/>
  <c r="M773" i="7"/>
  <c r="M772" i="7"/>
  <c r="M771" i="7"/>
  <c r="M770" i="7"/>
  <c r="M769" i="7"/>
  <c r="M768" i="7"/>
  <c r="M767" i="7"/>
  <c r="M765" i="7"/>
  <c r="M763" i="7"/>
  <c r="M762" i="7"/>
  <c r="M761" i="7"/>
  <c r="M760" i="7"/>
  <c r="M758" i="7"/>
  <c r="M757" i="7"/>
  <c r="M756" i="7"/>
  <c r="M755" i="7"/>
  <c r="M754" i="7"/>
  <c r="M753" i="7"/>
  <c r="M752" i="7"/>
  <c r="M750" i="7"/>
  <c r="M749" i="7"/>
  <c r="M748" i="7"/>
  <c r="M747" i="7"/>
  <c r="M746" i="7"/>
  <c r="M745" i="7"/>
  <c r="M744" i="7"/>
  <c r="M743" i="7"/>
  <c r="M742" i="7"/>
  <c r="M740" i="7"/>
  <c r="M739" i="7"/>
  <c r="M738" i="7"/>
  <c r="M737" i="7"/>
  <c r="M736" i="7"/>
  <c r="M735" i="7"/>
  <c r="M734" i="7"/>
  <c r="M733" i="7"/>
  <c r="M732" i="7"/>
  <c r="M731" i="7"/>
  <c r="M729" i="7"/>
  <c r="M728" i="7"/>
  <c r="M727" i="7"/>
  <c r="M726" i="7"/>
  <c r="M725" i="7"/>
  <c r="M722" i="7"/>
  <c r="M721" i="7"/>
  <c r="M720" i="7"/>
  <c r="M719" i="7"/>
  <c r="M718" i="7"/>
  <c r="M717" i="7"/>
  <c r="M716" i="7"/>
  <c r="M715" i="7"/>
  <c r="M714" i="7"/>
  <c r="M713" i="7"/>
  <c r="M712" i="7"/>
  <c r="M711" i="7"/>
  <c r="M710" i="7"/>
  <c r="M708" i="7"/>
  <c r="M706" i="7"/>
  <c r="M705" i="7"/>
  <c r="M704" i="7"/>
  <c r="M703" i="7"/>
  <c r="M702" i="7"/>
  <c r="M699" i="7"/>
  <c r="M698" i="7"/>
  <c r="M697" i="7"/>
  <c r="M696" i="7"/>
  <c r="M695" i="7"/>
  <c r="M694" i="7"/>
  <c r="M693" i="7"/>
  <c r="M692" i="7"/>
  <c r="M691" i="7"/>
  <c r="M690" i="7"/>
  <c r="M689" i="7"/>
  <c r="M688" i="7"/>
  <c r="M687" i="7"/>
  <c r="M686" i="7"/>
  <c r="M685" i="7"/>
  <c r="M682" i="7"/>
  <c r="M681" i="7"/>
  <c r="M680" i="7"/>
  <c r="M678" i="7"/>
  <c r="M677" i="7"/>
  <c r="M676" i="7"/>
  <c r="M675" i="7"/>
  <c r="M674" i="7"/>
  <c r="M673" i="7"/>
  <c r="M671" i="7"/>
  <c r="M670" i="7"/>
  <c r="M669" i="7"/>
  <c r="M668" i="7"/>
  <c r="M667" i="7"/>
  <c r="M666" i="7"/>
  <c r="M665" i="7"/>
  <c r="M664" i="7"/>
  <c r="M663" i="7"/>
  <c r="M662" i="7"/>
  <c r="M661" i="7"/>
  <c r="M659" i="7"/>
  <c r="M658" i="7"/>
  <c r="M657" i="7"/>
  <c r="M656" i="7"/>
  <c r="M655" i="7"/>
  <c r="M654" i="7"/>
  <c r="M653" i="7"/>
  <c r="M652" i="7"/>
  <c r="M651" i="7"/>
  <c r="M649" i="7"/>
  <c r="M647" i="7"/>
  <c r="M646" i="7"/>
  <c r="M645" i="7"/>
  <c r="M644" i="7"/>
  <c r="M643" i="7"/>
  <c r="M642" i="7"/>
  <c r="M641" i="7"/>
  <c r="M640" i="7"/>
  <c r="M639" i="7"/>
  <c r="M638" i="7"/>
  <c r="M637" i="7"/>
  <c r="M636" i="7"/>
  <c r="M635" i="7"/>
  <c r="M634" i="7"/>
  <c r="M633" i="7"/>
  <c r="M632" i="7"/>
  <c r="M629" i="7"/>
  <c r="M628" i="7"/>
  <c r="M627" i="7"/>
  <c r="M626" i="7"/>
  <c r="M625" i="7"/>
  <c r="M623" i="7"/>
  <c r="M622" i="7"/>
  <c r="M621" i="7"/>
  <c r="M620" i="7"/>
  <c r="M619" i="7"/>
  <c r="M617" i="7"/>
  <c r="M616" i="7"/>
  <c r="M615" i="7"/>
  <c r="M614" i="7"/>
  <c r="M610" i="7"/>
  <c r="M609" i="7"/>
  <c r="M608" i="7"/>
  <c r="M607" i="7"/>
  <c r="M605" i="7"/>
  <c r="M604" i="7"/>
  <c r="M603" i="7"/>
  <c r="M602" i="7"/>
  <c r="M601" i="7"/>
  <c r="M600" i="7"/>
  <c r="M599" i="7"/>
  <c r="M598" i="7"/>
  <c r="M597" i="7"/>
  <c r="M596" i="7"/>
  <c r="M595" i="7"/>
  <c r="M594" i="7"/>
  <c r="M593" i="7"/>
  <c r="M592" i="7"/>
  <c r="M591" i="7"/>
  <c r="M590" i="7"/>
  <c r="M589" i="7"/>
  <c r="M588" i="7"/>
  <c r="M587" i="7"/>
  <c r="M586" i="7"/>
  <c r="M585" i="7"/>
  <c r="M583" i="7"/>
  <c r="M582" i="7"/>
  <c r="M581" i="7"/>
  <c r="M580" i="7"/>
  <c r="M578" i="7"/>
  <c r="M577" i="7"/>
  <c r="M576" i="7"/>
  <c r="M575" i="7"/>
  <c r="M574" i="7"/>
  <c r="M573" i="7"/>
  <c r="M572" i="7"/>
  <c r="M571" i="7"/>
  <c r="M570" i="7"/>
  <c r="M569" i="7"/>
  <c r="M562" i="7"/>
  <c r="M561" i="7"/>
  <c r="M560" i="7"/>
  <c r="M559" i="7"/>
  <c r="M558" i="7"/>
  <c r="M557" i="7"/>
  <c r="M556" i="7"/>
  <c r="M555" i="7"/>
  <c r="M554" i="7"/>
  <c r="M553" i="7"/>
  <c r="M552" i="7"/>
  <c r="M551" i="7"/>
  <c r="M550" i="7"/>
  <c r="M549" i="7"/>
  <c r="M548" i="7"/>
  <c r="M547" i="7"/>
  <c r="M544" i="7"/>
  <c r="M543" i="7"/>
  <c r="M541" i="7"/>
  <c r="M540" i="7"/>
  <c r="M539" i="7"/>
  <c r="M538" i="7"/>
  <c r="M537" i="7"/>
  <c r="M536" i="7"/>
  <c r="M535" i="7"/>
  <c r="M534" i="7"/>
  <c r="M530" i="7"/>
  <c r="M529" i="7"/>
  <c r="M528" i="7"/>
  <c r="M527" i="7"/>
  <c r="M525" i="7"/>
  <c r="M524" i="7"/>
  <c r="M523" i="7"/>
  <c r="M522" i="7"/>
  <c r="M521" i="7"/>
  <c r="M516" i="7"/>
  <c r="M515" i="7"/>
  <c r="M514" i="7"/>
  <c r="M513" i="7"/>
  <c r="M512" i="7"/>
  <c r="M511" i="7"/>
  <c r="M509" i="7"/>
  <c r="M508" i="7"/>
  <c r="M507" i="7"/>
  <c r="M506" i="7"/>
  <c r="M505" i="7"/>
  <c r="M504" i="7"/>
  <c r="M503" i="7"/>
  <c r="M501" i="7"/>
  <c r="M500" i="7"/>
  <c r="M499" i="7"/>
  <c r="M498" i="7"/>
  <c r="M497" i="7"/>
  <c r="M496" i="7"/>
  <c r="M495" i="7"/>
  <c r="M494" i="7"/>
  <c r="M493" i="7"/>
  <c r="M492" i="7"/>
  <c r="M490" i="7"/>
  <c r="M489" i="7"/>
  <c r="M488" i="7"/>
  <c r="M487" i="7"/>
  <c r="M486" i="7"/>
  <c r="M485" i="7"/>
  <c r="M483" i="7"/>
  <c r="M482" i="7"/>
  <c r="M481" i="7"/>
  <c r="M480" i="7"/>
  <c r="M479" i="7"/>
  <c r="M478" i="7"/>
  <c r="M477" i="7"/>
  <c r="M476" i="7"/>
  <c r="M471" i="7"/>
  <c r="M470" i="7"/>
  <c r="M469" i="7"/>
  <c r="M468" i="7"/>
  <c r="M467" i="7"/>
  <c r="M466" i="7"/>
  <c r="M465" i="7"/>
  <c r="M464" i="7"/>
  <c r="M463" i="7"/>
  <c r="M462" i="7"/>
  <c r="M461" i="7"/>
  <c r="M460" i="7"/>
  <c r="M459" i="7"/>
  <c r="M458" i="7"/>
  <c r="M457" i="7"/>
  <c r="M456" i="7"/>
  <c r="M455" i="7"/>
  <c r="M453" i="7"/>
  <c r="M846" i="7" s="1"/>
  <c r="M452" i="7"/>
  <c r="M451" i="7"/>
  <c r="M450" i="7"/>
  <c r="M449" i="7"/>
  <c r="M448" i="7"/>
  <c r="M447" i="7"/>
  <c r="M446" i="7"/>
  <c r="M445" i="7"/>
  <c r="M444" i="7"/>
  <c r="M443" i="7"/>
  <c r="M442" i="7"/>
  <c r="M441" i="7"/>
  <c r="M440" i="7"/>
  <c r="M437" i="7"/>
  <c r="M435" i="7"/>
  <c r="M432" i="7"/>
  <c r="M430" i="7"/>
  <c r="M429" i="7"/>
  <c r="M428" i="7"/>
  <c r="M427" i="7"/>
  <c r="M426" i="7"/>
  <c r="M425" i="7"/>
  <c r="M424" i="7"/>
  <c r="M423" i="7"/>
  <c r="M422" i="7"/>
  <c r="M421" i="7"/>
  <c r="M420" i="7"/>
  <c r="M419" i="7"/>
  <c r="M418" i="7"/>
  <c r="M416" i="7"/>
  <c r="M415" i="7"/>
  <c r="M414" i="7"/>
  <c r="M413" i="7"/>
  <c r="M412" i="7"/>
  <c r="M411" i="7"/>
  <c r="M410" i="7"/>
  <c r="M409" i="7"/>
  <c r="M408" i="7"/>
  <c r="M407" i="7"/>
  <c r="M406" i="7"/>
  <c r="M405" i="7"/>
  <c r="M404" i="7"/>
  <c r="M403" i="7"/>
  <c r="M401" i="7"/>
  <c r="M400" i="7"/>
  <c r="M399" i="7"/>
  <c r="M398" i="7"/>
  <c r="M397" i="7"/>
  <c r="M395" i="7"/>
  <c r="M394" i="7"/>
  <c r="M393" i="7"/>
  <c r="M392" i="7"/>
  <c r="M391" i="7"/>
  <c r="M390" i="7"/>
  <c r="M386" i="7"/>
  <c r="M385" i="7"/>
  <c r="M384" i="7"/>
  <c r="M380" i="7"/>
  <c r="M378" i="7"/>
  <c r="M376" i="7"/>
  <c r="M375" i="7"/>
  <c r="M374" i="7"/>
  <c r="M373" i="7"/>
  <c r="M372" i="7"/>
  <c r="M371" i="7"/>
  <c r="M370" i="7"/>
  <c r="M369" i="7"/>
  <c r="M368" i="7"/>
  <c r="M366" i="7"/>
  <c r="M365" i="7"/>
  <c r="M364" i="7"/>
  <c r="M363" i="7"/>
  <c r="M362" i="7"/>
  <c r="M361" i="7"/>
  <c r="M360" i="7"/>
  <c r="M359" i="7"/>
  <c r="M358" i="7"/>
  <c r="M355" i="7"/>
  <c r="M354" i="7"/>
  <c r="M353" i="7"/>
  <c r="M352" i="7"/>
  <c r="M351" i="7"/>
  <c r="M350" i="7"/>
  <c r="M349" i="7"/>
  <c r="M348" i="7"/>
  <c r="M347" i="7"/>
  <c r="M346" i="7"/>
  <c r="M345" i="7"/>
  <c r="M344" i="7"/>
  <c r="M343" i="7"/>
  <c r="M342" i="7"/>
  <c r="M340" i="7"/>
  <c r="M339" i="7"/>
  <c r="M338" i="7"/>
  <c r="M337" i="7"/>
  <c r="M336" i="7"/>
  <c r="M334" i="7"/>
  <c r="M333" i="7"/>
  <c r="M332" i="7"/>
  <c r="M329" i="7"/>
  <c r="M327" i="7"/>
  <c r="M326" i="7"/>
  <c r="M325" i="7"/>
  <c r="M324" i="7"/>
  <c r="M323" i="7"/>
  <c r="M322" i="7"/>
  <c r="M319" i="7"/>
  <c r="M318" i="7"/>
  <c r="M317" i="7"/>
  <c r="M316" i="7"/>
  <c r="M315" i="7"/>
  <c r="M314" i="7"/>
  <c r="M313" i="7"/>
  <c r="M312" i="7"/>
  <c r="M311" i="7"/>
  <c r="M310" i="7"/>
  <c r="M309" i="7"/>
  <c r="M307" i="7"/>
  <c r="M306" i="7"/>
  <c r="M305" i="7"/>
  <c r="M304" i="7"/>
  <c r="M303" i="7"/>
  <c r="M302" i="7"/>
  <c r="M301" i="7"/>
  <c r="M300" i="7"/>
  <c r="M299" i="7"/>
  <c r="M297" i="7"/>
  <c r="M296" i="7"/>
  <c r="M295" i="7"/>
  <c r="M294" i="7"/>
  <c r="M293" i="7"/>
  <c r="M292" i="7"/>
  <c r="M291" i="7"/>
  <c r="M290" i="7"/>
  <c r="M289" i="7"/>
  <c r="M288" i="7"/>
  <c r="M284" i="7"/>
  <c r="M283" i="7"/>
  <c r="M282" i="7"/>
  <c r="M280" i="7"/>
  <c r="M279" i="7"/>
  <c r="M278" i="7"/>
  <c r="M277" i="7"/>
  <c r="M276" i="7"/>
  <c r="M275" i="7"/>
  <c r="M274" i="7"/>
  <c r="M273" i="7"/>
  <c r="M272" i="7"/>
  <c r="M271" i="7"/>
  <c r="M270" i="7"/>
  <c r="M269" i="7"/>
  <c r="M268" i="7"/>
  <c r="M267" i="7"/>
  <c r="M266" i="7"/>
  <c r="M265" i="7"/>
  <c r="M264" i="7"/>
  <c r="M263" i="7"/>
  <c r="M262" i="7"/>
  <c r="M261" i="7"/>
  <c r="M260" i="7"/>
  <c r="M259" i="7"/>
  <c r="M258" i="7"/>
  <c r="M257" i="7"/>
  <c r="M256" i="7"/>
  <c r="M255" i="7"/>
  <c r="M254" i="7"/>
  <c r="M253" i="7"/>
  <c r="M252" i="7"/>
  <c r="M251" i="7"/>
  <c r="M250" i="7"/>
  <c r="M249" i="7"/>
  <c r="M248" i="7"/>
  <c r="M247" i="7"/>
  <c r="M245" i="7"/>
  <c r="M244" i="7"/>
  <c r="M243" i="7"/>
  <c r="M242" i="7"/>
  <c r="M241" i="7"/>
  <c r="M240" i="7"/>
  <c r="M239" i="7"/>
  <c r="M238" i="7"/>
  <c r="M237" i="7"/>
  <c r="M236" i="7"/>
  <c r="M235" i="7"/>
  <c r="M234" i="7"/>
  <c r="M233" i="7"/>
  <c r="M232" i="7"/>
  <c r="M231" i="7"/>
  <c r="M230" i="7"/>
  <c r="M229" i="7"/>
  <c r="M228" i="7"/>
  <c r="M227" i="7"/>
  <c r="M226" i="7"/>
  <c r="M225" i="7"/>
  <c r="M224" i="7"/>
  <c r="M223" i="7"/>
  <c r="M222" i="7"/>
  <c r="M221" i="7"/>
  <c r="M220" i="7"/>
  <c r="M219" i="7"/>
  <c r="M218" i="7"/>
  <c r="M217" i="7"/>
  <c r="M216" i="7"/>
  <c r="M215" i="7"/>
  <c r="M214" i="7"/>
  <c r="M212" i="7"/>
  <c r="M211" i="7"/>
  <c r="M210" i="7"/>
  <c r="M209" i="7"/>
  <c r="M208" i="7"/>
  <c r="M207" i="7"/>
  <c r="M206" i="7"/>
  <c r="M205" i="7"/>
  <c r="M204" i="7"/>
  <c r="M203" i="7"/>
  <c r="M202" i="7"/>
  <c r="M201" i="7"/>
  <c r="M200" i="7"/>
  <c r="M199" i="7"/>
  <c r="M198" i="7"/>
  <c r="M197" i="7"/>
  <c r="M190" i="7"/>
  <c r="M188" i="7"/>
  <c r="M187" i="7"/>
  <c r="M186" i="7"/>
  <c r="M185" i="7"/>
  <c r="M184" i="7"/>
  <c r="M183" i="7"/>
  <c r="M182" i="7"/>
  <c r="M181" i="7"/>
  <c r="M180" i="7"/>
  <c r="M179" i="7"/>
  <c r="M178" i="7"/>
  <c r="M177" i="7"/>
  <c r="M176" i="7"/>
  <c r="M175" i="7"/>
  <c r="M174" i="7"/>
  <c r="M173" i="7"/>
  <c r="M171" i="7"/>
  <c r="M170" i="7"/>
  <c r="M169" i="7"/>
  <c r="M168" i="7"/>
  <c r="M167" i="7"/>
  <c r="M166" i="7"/>
  <c r="M163" i="7"/>
  <c r="M162" i="7"/>
  <c r="M161" i="7"/>
  <c r="M160" i="7"/>
  <c r="M159" i="7"/>
  <c r="M158" i="7"/>
  <c r="M157" i="7"/>
  <c r="M156" i="7"/>
  <c r="M155" i="7"/>
  <c r="M154" i="7"/>
  <c r="M153" i="7"/>
  <c r="M152" i="7"/>
  <c r="M151" i="7"/>
  <c r="M150" i="7"/>
  <c r="M149" i="7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M119" i="7"/>
  <c r="M118" i="7"/>
  <c r="M117" i="7"/>
  <c r="M116" i="7"/>
  <c r="M115" i="7"/>
  <c r="M114" i="7"/>
  <c r="M113" i="7"/>
  <c r="M112" i="7"/>
  <c r="M111" i="7"/>
  <c r="M108" i="7"/>
  <c r="M107" i="7"/>
  <c r="M106" i="7"/>
  <c r="M105" i="7"/>
  <c r="M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5" i="7"/>
  <c r="M84" i="7"/>
  <c r="M83" i="7"/>
  <c r="M82" i="7"/>
  <c r="M81" i="7"/>
  <c r="M80" i="7"/>
  <c r="M79" i="7"/>
  <c r="M77" i="7"/>
  <c r="M76" i="7"/>
  <c r="M75" i="7"/>
  <c r="M74" i="7"/>
  <c r="M73" i="7"/>
  <c r="M72" i="7"/>
  <c r="M69" i="7"/>
  <c r="M67" i="7"/>
  <c r="M65" i="7"/>
  <c r="M64" i="7"/>
  <c r="M63" i="7"/>
  <c r="M62" i="7"/>
  <c r="M61" i="7"/>
  <c r="M60" i="7"/>
  <c r="M57" i="7"/>
  <c r="M55" i="7"/>
  <c r="M54" i="7"/>
  <c r="M53" i="7"/>
  <c r="M52" i="7"/>
  <c r="M50" i="7"/>
  <c r="M49" i="7"/>
  <c r="M48" i="7"/>
  <c r="M47" i="7"/>
  <c r="M45" i="7"/>
  <c r="M44" i="7"/>
  <c r="M43" i="7"/>
  <c r="M42" i="7"/>
  <c r="M39" i="7"/>
  <c r="M37" i="7"/>
  <c r="M36" i="7"/>
  <c r="M35" i="7"/>
  <c r="M34" i="7"/>
  <c r="M32" i="7"/>
  <c r="M31" i="7"/>
  <c r="M30" i="7"/>
  <c r="M29" i="7"/>
  <c r="M27" i="7"/>
  <c r="M26" i="7"/>
  <c r="M25" i="7"/>
  <c r="M24" i="7"/>
  <c r="M23" i="7"/>
  <c r="M22" i="7"/>
  <c r="M19" i="7"/>
  <c r="M18" i="7"/>
  <c r="M17" i="7"/>
  <c r="M16" i="7"/>
  <c r="M15" i="7"/>
  <c r="M14" i="7"/>
  <c r="M11" i="7"/>
  <c r="M10" i="7"/>
  <c r="K833" i="7"/>
  <c r="L833" i="7" s="1"/>
  <c r="K832" i="7"/>
  <c r="L832" i="7" s="1"/>
  <c r="K831" i="7"/>
  <c r="K830" i="7"/>
  <c r="K829" i="7"/>
  <c r="L829" i="7" s="1"/>
  <c r="K828" i="7"/>
  <c r="L828" i="7" s="1"/>
  <c r="K827" i="7"/>
  <c r="K826" i="7"/>
  <c r="K825" i="7"/>
  <c r="L825" i="7" s="1"/>
  <c r="K824" i="7"/>
  <c r="L824" i="7" s="1"/>
  <c r="K823" i="7"/>
  <c r="L823" i="7" s="1"/>
  <c r="K822" i="7"/>
  <c r="L822" i="7" s="1"/>
  <c r="K821" i="7"/>
  <c r="K820" i="7"/>
  <c r="K817" i="7"/>
  <c r="L817" i="7" s="1"/>
  <c r="K816" i="7"/>
  <c r="L816" i="7" s="1"/>
  <c r="K815" i="7"/>
  <c r="L815" i="7" s="1"/>
  <c r="K814" i="7"/>
  <c r="K813" i="7"/>
  <c r="L813" i="7" s="1"/>
  <c r="K812" i="7"/>
  <c r="L812" i="7" s="1"/>
  <c r="K811" i="7"/>
  <c r="L811" i="7" s="1"/>
  <c r="K810" i="7"/>
  <c r="L810" i="7" s="1"/>
  <c r="K809" i="7"/>
  <c r="L809" i="7" s="1"/>
  <c r="K808" i="7"/>
  <c r="K807" i="7"/>
  <c r="K806" i="7"/>
  <c r="L806" i="7" s="1"/>
  <c r="K805" i="7"/>
  <c r="L805" i="7" s="1"/>
  <c r="K804" i="7"/>
  <c r="L804" i="7" s="1"/>
  <c r="K803" i="7"/>
  <c r="L803" i="7" s="1"/>
  <c r="K802" i="7"/>
  <c r="L802" i="7" s="1"/>
  <c r="K801" i="7"/>
  <c r="L801" i="7" s="1"/>
  <c r="K800" i="7"/>
  <c r="L800" i="7" s="1"/>
  <c r="K799" i="7"/>
  <c r="K798" i="7"/>
  <c r="L798" i="7" s="1"/>
  <c r="K797" i="7"/>
  <c r="L797" i="7" s="1"/>
  <c r="K796" i="7"/>
  <c r="L796" i="7" s="1"/>
  <c r="K795" i="7"/>
  <c r="K794" i="7"/>
  <c r="L794" i="7" s="1"/>
  <c r="K793" i="7"/>
  <c r="L793" i="7" s="1"/>
  <c r="K792" i="7"/>
  <c r="K791" i="7"/>
  <c r="K790" i="7"/>
  <c r="L790" i="7" s="1"/>
  <c r="K789" i="7"/>
  <c r="L789" i="7" s="1"/>
  <c r="K788" i="7"/>
  <c r="K787" i="7"/>
  <c r="L787" i="7" s="1"/>
  <c r="K786" i="7"/>
  <c r="K784" i="7"/>
  <c r="L784" i="7" s="1"/>
  <c r="K782" i="7"/>
  <c r="L782" i="7" s="1"/>
  <c r="K781" i="7"/>
  <c r="L781" i="7" s="1"/>
  <c r="K780" i="7"/>
  <c r="L780" i="7" s="1"/>
  <c r="K779" i="7"/>
  <c r="L779" i="7" s="1"/>
  <c r="K778" i="7"/>
  <c r="L778" i="7" s="1"/>
  <c r="K777" i="7"/>
  <c r="L777" i="7" s="1"/>
  <c r="K776" i="7"/>
  <c r="L776" i="7" s="1"/>
  <c r="K775" i="7"/>
  <c r="L775" i="7" s="1"/>
  <c r="K774" i="7"/>
  <c r="L774" i="7" s="1"/>
  <c r="K773" i="7"/>
  <c r="L773" i="7" s="1"/>
  <c r="K772" i="7"/>
  <c r="L772" i="7" s="1"/>
  <c r="K771" i="7"/>
  <c r="L771" i="7" s="1"/>
  <c r="K770" i="7"/>
  <c r="L770" i="7" s="1"/>
  <c r="K769" i="7"/>
  <c r="L769" i="7" s="1"/>
  <c r="K768" i="7"/>
  <c r="K767" i="7"/>
  <c r="K765" i="7"/>
  <c r="L765" i="7" s="1"/>
  <c r="K763" i="7"/>
  <c r="L763" i="7" s="1"/>
  <c r="K762" i="7"/>
  <c r="K761" i="7"/>
  <c r="L761" i="7" s="1"/>
  <c r="K760" i="7"/>
  <c r="K757" i="7"/>
  <c r="L757" i="7" s="1"/>
  <c r="K756" i="7"/>
  <c r="L756" i="7" s="1"/>
  <c r="K755" i="7"/>
  <c r="L755" i="7" s="1"/>
  <c r="K754" i="7"/>
  <c r="L754" i="7" s="1"/>
  <c r="K753" i="7"/>
  <c r="L753" i="7" s="1"/>
  <c r="K752" i="7"/>
  <c r="K751" i="7"/>
  <c r="K750" i="7"/>
  <c r="L750" i="7" s="1"/>
  <c r="K749" i="7"/>
  <c r="L749" i="7" s="1"/>
  <c r="K748" i="7"/>
  <c r="L748" i="7" s="1"/>
  <c r="K747" i="7"/>
  <c r="L747" i="7" s="1"/>
  <c r="K746" i="7"/>
  <c r="L746" i="7" s="1"/>
  <c r="K745" i="7"/>
  <c r="L745" i="7" s="1"/>
  <c r="K744" i="7"/>
  <c r="K743" i="7"/>
  <c r="L743" i="7" s="1"/>
  <c r="K742" i="7"/>
  <c r="K740" i="7"/>
  <c r="L740" i="7" s="1"/>
  <c r="K739" i="7"/>
  <c r="L739" i="7" s="1"/>
  <c r="K737" i="7"/>
  <c r="L737" i="7" s="1"/>
  <c r="K736" i="7"/>
  <c r="L736" i="7" s="1"/>
  <c r="K735" i="7"/>
  <c r="L735" i="7" s="1"/>
  <c r="K734" i="7"/>
  <c r="K733" i="7"/>
  <c r="L733" i="7" s="1"/>
  <c r="K732" i="7"/>
  <c r="L732" i="7" s="1"/>
  <c r="K731" i="7"/>
  <c r="L731" i="7" s="1"/>
  <c r="K729" i="7"/>
  <c r="L729" i="7" s="1"/>
  <c r="K728" i="7"/>
  <c r="L728" i="7" s="1"/>
  <c r="K727" i="7"/>
  <c r="L727" i="7" s="1"/>
  <c r="K726" i="7"/>
  <c r="K725" i="7"/>
  <c r="K722" i="7"/>
  <c r="K721" i="7"/>
  <c r="L721" i="7" s="1"/>
  <c r="K720" i="7"/>
  <c r="L720" i="7" s="1"/>
  <c r="K719" i="7"/>
  <c r="K718" i="7"/>
  <c r="L718" i="7" s="1"/>
  <c r="K717" i="7"/>
  <c r="K716" i="7"/>
  <c r="K715" i="7"/>
  <c r="L715" i="7" s="1"/>
  <c r="K714" i="7"/>
  <c r="L714" i="7" s="1"/>
  <c r="K713" i="7"/>
  <c r="L713" i="7" s="1"/>
  <c r="K712" i="7"/>
  <c r="L712" i="7" s="1"/>
  <c r="K711" i="7"/>
  <c r="K710" i="7"/>
  <c r="K708" i="7"/>
  <c r="L708" i="7" s="1"/>
  <c r="K706" i="7"/>
  <c r="L706" i="7" s="1"/>
  <c r="K705" i="7"/>
  <c r="L705" i="7" s="1"/>
  <c r="K704" i="7"/>
  <c r="K703" i="7"/>
  <c r="K702" i="7"/>
  <c r="K699" i="7"/>
  <c r="K698" i="7"/>
  <c r="L698" i="7" s="1"/>
  <c r="K697" i="7"/>
  <c r="L697" i="7" s="1"/>
  <c r="K696" i="7"/>
  <c r="K694" i="7"/>
  <c r="L694" i="7" s="1"/>
  <c r="K693" i="7"/>
  <c r="L693" i="7" s="1"/>
  <c r="K692" i="7"/>
  <c r="K691" i="7"/>
  <c r="K690" i="7"/>
  <c r="L690" i="7" s="1"/>
  <c r="K689" i="7"/>
  <c r="L689" i="7" s="1"/>
  <c r="K688" i="7"/>
  <c r="L688" i="7" s="1"/>
  <c r="K687" i="7"/>
  <c r="L687" i="7" s="1"/>
  <c r="K686" i="7"/>
  <c r="K685" i="7"/>
  <c r="K682" i="7"/>
  <c r="L682" i="7" s="1"/>
  <c r="K681" i="7"/>
  <c r="L681" i="7" s="1"/>
  <c r="K680" i="7"/>
  <c r="L680" i="7" s="1"/>
  <c r="K679" i="7"/>
  <c r="K678" i="7"/>
  <c r="L678" i="7" s="1"/>
  <c r="K677" i="7"/>
  <c r="L677" i="7" s="1"/>
  <c r="K676" i="7"/>
  <c r="L676" i="7" s="1"/>
  <c r="K675" i="7"/>
  <c r="L675" i="7" s="1"/>
  <c r="K674" i="7"/>
  <c r="L674" i="7" s="1"/>
  <c r="K673" i="7"/>
  <c r="K672" i="7"/>
  <c r="K671" i="7"/>
  <c r="L671" i="7" s="1"/>
  <c r="K670" i="7"/>
  <c r="L670" i="7" s="1"/>
  <c r="K669" i="7"/>
  <c r="L669" i="7" s="1"/>
  <c r="K668" i="7"/>
  <c r="L668" i="7" s="1"/>
  <c r="K667" i="7"/>
  <c r="L667" i="7" s="1"/>
  <c r="K666" i="7"/>
  <c r="L666" i="7" s="1"/>
  <c r="K665" i="7"/>
  <c r="L665" i="7" s="1"/>
  <c r="K664" i="7"/>
  <c r="K663" i="7"/>
  <c r="L663" i="7" s="1"/>
  <c r="K662" i="7"/>
  <c r="L662" i="7" s="1"/>
  <c r="K661" i="7"/>
  <c r="L661" i="7" s="1"/>
  <c r="K660" i="7"/>
  <c r="K659" i="7"/>
  <c r="L659" i="7" s="1"/>
  <c r="K658" i="7"/>
  <c r="L658" i="7" s="1"/>
  <c r="K657" i="7"/>
  <c r="K656" i="7"/>
  <c r="K655" i="7"/>
  <c r="L655" i="7" s="1"/>
  <c r="K654" i="7"/>
  <c r="L654" i="7" s="1"/>
  <c r="K653" i="7"/>
  <c r="K652" i="7"/>
  <c r="L652" i="7" s="1"/>
  <c r="K651" i="7"/>
  <c r="K649" i="7"/>
  <c r="L649" i="7" s="1"/>
  <c r="K647" i="7"/>
  <c r="L647" i="7" s="1"/>
  <c r="K646" i="7"/>
  <c r="L646" i="7" s="1"/>
  <c r="K645" i="7"/>
  <c r="L645" i="7" s="1"/>
  <c r="K644" i="7"/>
  <c r="L644" i="7" s="1"/>
  <c r="K643" i="7"/>
  <c r="L643" i="7" s="1"/>
  <c r="K642" i="7"/>
  <c r="L642" i="7" s="1"/>
  <c r="K641" i="7"/>
  <c r="L641" i="7" s="1"/>
  <c r="K640" i="7"/>
  <c r="L640" i="7" s="1"/>
  <c r="K639" i="7"/>
  <c r="L639" i="7" s="1"/>
  <c r="K638" i="7"/>
  <c r="L638" i="7" s="1"/>
  <c r="K637" i="7"/>
  <c r="L637" i="7" s="1"/>
  <c r="K636" i="7"/>
  <c r="L636" i="7" s="1"/>
  <c r="K635" i="7"/>
  <c r="L635" i="7" s="1"/>
  <c r="K634" i="7"/>
  <c r="L634" i="7" s="1"/>
  <c r="K633" i="7"/>
  <c r="K632" i="7"/>
  <c r="K629" i="7"/>
  <c r="L629" i="7" s="1"/>
  <c r="K628" i="7"/>
  <c r="L628" i="7" s="1"/>
  <c r="K627" i="7"/>
  <c r="L627" i="7" s="1"/>
  <c r="K626" i="7"/>
  <c r="L626" i="7" s="1"/>
  <c r="K625" i="7"/>
  <c r="L625" i="7" s="1"/>
  <c r="K624" i="7"/>
  <c r="K623" i="7"/>
  <c r="L623" i="7" s="1"/>
  <c r="K622" i="7"/>
  <c r="L622" i="7" s="1"/>
  <c r="K621" i="7"/>
  <c r="K620" i="7"/>
  <c r="L620" i="7" s="1"/>
  <c r="K619" i="7"/>
  <c r="K618" i="7"/>
  <c r="K617" i="7"/>
  <c r="L617" i="7" s="1"/>
  <c r="K616" i="7"/>
  <c r="L616" i="7" s="1"/>
  <c r="K615" i="7"/>
  <c r="L615" i="7" s="1"/>
  <c r="K614" i="7"/>
  <c r="K611" i="7"/>
  <c r="K610" i="7"/>
  <c r="L610" i="7" s="1"/>
  <c r="K609" i="7"/>
  <c r="L609" i="7" s="1"/>
  <c r="K608" i="7"/>
  <c r="K607" i="7"/>
  <c r="K605" i="7"/>
  <c r="K604" i="7"/>
  <c r="L604" i="7" s="1"/>
  <c r="K603" i="7"/>
  <c r="L603" i="7" s="1"/>
  <c r="K602" i="7"/>
  <c r="K601" i="7"/>
  <c r="K600" i="7"/>
  <c r="L600" i="7" s="1"/>
  <c r="K599" i="7"/>
  <c r="L599" i="7" s="1"/>
  <c r="K598" i="7"/>
  <c r="K596" i="7"/>
  <c r="L596" i="7" s="1"/>
  <c r="K595" i="7"/>
  <c r="L595" i="7" s="1"/>
  <c r="K594" i="7"/>
  <c r="K593" i="7"/>
  <c r="K592" i="7"/>
  <c r="L592" i="7" s="1"/>
  <c r="K591" i="7"/>
  <c r="L591" i="7" s="1"/>
  <c r="K590" i="7"/>
  <c r="K589" i="7"/>
  <c r="K588" i="7"/>
  <c r="L588" i="7" s="1"/>
  <c r="K587" i="7"/>
  <c r="L587" i="7" s="1"/>
  <c r="K586" i="7"/>
  <c r="K585" i="7"/>
  <c r="K582" i="7"/>
  <c r="L582" i="7" s="1"/>
  <c r="K581" i="7"/>
  <c r="L581" i="7" s="1"/>
  <c r="K580" i="7"/>
  <c r="K579" i="7"/>
  <c r="K578" i="7"/>
  <c r="L578" i="7" s="1"/>
  <c r="K577" i="7"/>
  <c r="L577" i="7" s="1"/>
  <c r="K576" i="7"/>
  <c r="K575" i="7"/>
  <c r="K574" i="7"/>
  <c r="L574" i="7" s="1"/>
  <c r="K573" i="7"/>
  <c r="L573" i="7" s="1"/>
  <c r="K572" i="7"/>
  <c r="K571" i="7"/>
  <c r="K570" i="7"/>
  <c r="K569" i="7"/>
  <c r="K564" i="7"/>
  <c r="K562" i="7"/>
  <c r="L562" i="7" s="1"/>
  <c r="K561" i="7"/>
  <c r="L561" i="7" s="1"/>
  <c r="K560" i="7"/>
  <c r="L560" i="7" s="1"/>
  <c r="K559" i="7"/>
  <c r="L559" i="7" s="1"/>
  <c r="K557" i="7"/>
  <c r="L557" i="7" s="1"/>
  <c r="K556" i="7"/>
  <c r="L556" i="7" s="1"/>
  <c r="K555" i="7"/>
  <c r="L555" i="7" s="1"/>
  <c r="K554" i="7"/>
  <c r="L554" i="7" s="1"/>
  <c r="K553" i="7"/>
  <c r="L553" i="7" s="1"/>
  <c r="K552" i="7"/>
  <c r="L552" i="7" s="1"/>
  <c r="K551" i="7"/>
  <c r="K550" i="7"/>
  <c r="L550" i="7" s="1"/>
  <c r="K549" i="7"/>
  <c r="L549" i="7" s="1"/>
  <c r="K548" i="7"/>
  <c r="L548" i="7" s="1"/>
  <c r="K547" i="7"/>
  <c r="K546" i="7"/>
  <c r="K544" i="7"/>
  <c r="L544" i="7" s="1"/>
  <c r="K543" i="7"/>
  <c r="L543" i="7" s="1"/>
  <c r="K541" i="7"/>
  <c r="L541" i="7" s="1"/>
  <c r="K540" i="7"/>
  <c r="L540" i="7" s="1"/>
  <c r="K539" i="7"/>
  <c r="L539" i="7" s="1"/>
  <c r="K538" i="7"/>
  <c r="K537" i="7"/>
  <c r="K536" i="7"/>
  <c r="L536" i="7" s="1"/>
  <c r="K535" i="7"/>
  <c r="L535" i="7" s="1"/>
  <c r="K534" i="7"/>
  <c r="K533" i="7"/>
  <c r="K530" i="7"/>
  <c r="L530" i="7" s="1"/>
  <c r="K529" i="7"/>
  <c r="L529" i="7" s="1"/>
  <c r="K528" i="7"/>
  <c r="L528" i="7" s="1"/>
  <c r="K527" i="7"/>
  <c r="K526" i="7"/>
  <c r="K525" i="7"/>
  <c r="L525" i="7" s="1"/>
  <c r="K524" i="7"/>
  <c r="L524" i="7" s="1"/>
  <c r="K523" i="7"/>
  <c r="L523" i="7" s="1"/>
  <c r="K522" i="7"/>
  <c r="K521" i="7"/>
  <c r="K520" i="7"/>
  <c r="K517" i="7"/>
  <c r="K516" i="7"/>
  <c r="L516" i="7" s="1"/>
  <c r="K515" i="7"/>
  <c r="K514" i="7"/>
  <c r="K513" i="7"/>
  <c r="L513" i="7" s="1"/>
  <c r="K512" i="7"/>
  <c r="L512" i="7" s="1"/>
  <c r="K511" i="7"/>
  <c r="L511" i="7" s="1"/>
  <c r="K509" i="7"/>
  <c r="L509" i="7" s="1"/>
  <c r="K508" i="7"/>
  <c r="L508" i="7" s="1"/>
  <c r="K507" i="7"/>
  <c r="L507" i="7" s="1"/>
  <c r="K506" i="7"/>
  <c r="K505" i="7"/>
  <c r="K504" i="7"/>
  <c r="L504" i="7" s="1"/>
  <c r="K503" i="7"/>
  <c r="L503" i="7" s="1"/>
  <c r="K501" i="7"/>
  <c r="K500" i="7"/>
  <c r="L500" i="7" s="1"/>
  <c r="K499" i="7"/>
  <c r="L499" i="7" s="1"/>
  <c r="K498" i="7"/>
  <c r="L498" i="7" s="1"/>
  <c r="K497" i="7"/>
  <c r="K496" i="7"/>
  <c r="K495" i="7"/>
  <c r="K494" i="7"/>
  <c r="L494" i="7" s="1"/>
  <c r="K493" i="7"/>
  <c r="L493" i="7" s="1"/>
  <c r="K492" i="7"/>
  <c r="K490" i="7"/>
  <c r="L490" i="7" s="1"/>
  <c r="K489" i="7"/>
  <c r="L489" i="7" s="1"/>
  <c r="K488" i="7"/>
  <c r="L488" i="7" s="1"/>
  <c r="K487" i="7"/>
  <c r="L487" i="7" s="1"/>
  <c r="K486" i="7"/>
  <c r="L486" i="7" s="1"/>
  <c r="K485" i="7"/>
  <c r="K484" i="7"/>
  <c r="K843" i="7" s="1"/>
  <c r="K483" i="7"/>
  <c r="L483" i="7" s="1"/>
  <c r="K482" i="7"/>
  <c r="L482" i="7" s="1"/>
  <c r="K481" i="7"/>
  <c r="L481" i="7" s="1"/>
  <c r="K480" i="7"/>
  <c r="K479" i="7"/>
  <c r="L479" i="7" s="1"/>
  <c r="K478" i="7"/>
  <c r="K477" i="7"/>
  <c r="K476" i="7"/>
  <c r="K474" i="7"/>
  <c r="K470" i="7"/>
  <c r="K469" i="7"/>
  <c r="L469" i="7" s="1"/>
  <c r="K468" i="7"/>
  <c r="L468" i="7" s="1"/>
  <c r="K467" i="7"/>
  <c r="K466" i="7"/>
  <c r="L466" i="7" s="1"/>
  <c r="K465" i="7"/>
  <c r="K464" i="7"/>
  <c r="L464" i="7" s="1"/>
  <c r="K463" i="7"/>
  <c r="L463" i="7" s="1"/>
  <c r="K462" i="7"/>
  <c r="L462" i="7" s="1"/>
  <c r="K461" i="7"/>
  <c r="K459" i="7"/>
  <c r="L459" i="7" s="1"/>
  <c r="K458" i="7"/>
  <c r="L458" i="7" s="1"/>
  <c r="K457" i="7"/>
  <c r="L457" i="7" s="1"/>
  <c r="K456" i="7"/>
  <c r="K455" i="7"/>
  <c r="K453" i="7"/>
  <c r="K452" i="7"/>
  <c r="K451" i="7"/>
  <c r="L451" i="7" s="1"/>
  <c r="K450" i="7"/>
  <c r="L450" i="7" s="1"/>
  <c r="K449" i="7"/>
  <c r="L449" i="7" s="1"/>
  <c r="K448" i="7"/>
  <c r="L448" i="7" s="1"/>
  <c r="K447" i="7"/>
  <c r="L447" i="7" s="1"/>
  <c r="K446" i="7"/>
  <c r="L446" i="7" s="1"/>
  <c r="K445" i="7"/>
  <c r="L445" i="7" s="1"/>
  <c r="K444" i="7"/>
  <c r="L444" i="7" s="1"/>
  <c r="K443" i="7"/>
  <c r="K442" i="7"/>
  <c r="K441" i="7"/>
  <c r="L441" i="7" s="1"/>
  <c r="K440" i="7"/>
  <c r="L440" i="7" s="1"/>
  <c r="K437" i="7"/>
  <c r="L437" i="7" s="1"/>
  <c r="K435" i="7"/>
  <c r="L435" i="7" s="1"/>
  <c r="K434" i="7"/>
  <c r="K432" i="7"/>
  <c r="L432" i="7" s="1"/>
  <c r="K430" i="7"/>
  <c r="L430" i="7" s="1"/>
  <c r="K428" i="7"/>
  <c r="K427" i="7"/>
  <c r="L427" i="7" s="1"/>
  <c r="K426" i="7"/>
  <c r="L426" i="7" s="1"/>
  <c r="K425" i="7"/>
  <c r="K424" i="7"/>
  <c r="L424" i="7" s="1"/>
  <c r="K423" i="7"/>
  <c r="L423" i="7" s="1"/>
  <c r="K421" i="7"/>
  <c r="L421" i="7" s="1"/>
  <c r="K420" i="7"/>
  <c r="L420" i="7" s="1"/>
  <c r="K419" i="7"/>
  <c r="K418" i="7"/>
  <c r="K416" i="7"/>
  <c r="L416" i="7" s="1"/>
  <c r="K415" i="7"/>
  <c r="L415" i="7" s="1"/>
  <c r="K414" i="7"/>
  <c r="L414" i="7" s="1"/>
  <c r="K413" i="7"/>
  <c r="L413" i="7" s="1"/>
  <c r="K411" i="7"/>
  <c r="L411" i="7" s="1"/>
  <c r="K410" i="7"/>
  <c r="L410" i="7" s="1"/>
  <c r="K409" i="7"/>
  <c r="L409" i="7" s="1"/>
  <c r="K408" i="7"/>
  <c r="L408" i="7" s="1"/>
  <c r="K407" i="7"/>
  <c r="L407" i="7" s="1"/>
  <c r="K406" i="7"/>
  <c r="K405" i="7"/>
  <c r="K404" i="7"/>
  <c r="L404" i="7" s="1"/>
  <c r="K403" i="7"/>
  <c r="L403" i="7" s="1"/>
  <c r="K401" i="7"/>
  <c r="L401" i="7" s="1"/>
  <c r="K400" i="7"/>
  <c r="L400" i="7" s="1"/>
  <c r="K399" i="7"/>
  <c r="L399" i="7" s="1"/>
  <c r="K398" i="7"/>
  <c r="L398" i="7" s="1"/>
  <c r="K397" i="7"/>
  <c r="L397" i="7" s="1"/>
  <c r="K396" i="7"/>
  <c r="K395" i="7"/>
  <c r="L395" i="7" s="1"/>
  <c r="K394" i="7"/>
  <c r="K393" i="7"/>
  <c r="L393" i="7" s="1"/>
  <c r="K392" i="7"/>
  <c r="K391" i="7"/>
  <c r="K390" i="7"/>
  <c r="K388" i="7"/>
  <c r="K387" i="7"/>
  <c r="K386" i="7"/>
  <c r="K385" i="7"/>
  <c r="L385" i="7" s="1"/>
  <c r="K384" i="7"/>
  <c r="K382" i="7"/>
  <c r="K380" i="7"/>
  <c r="L380" i="7" s="1"/>
  <c r="K378" i="7"/>
  <c r="L378" i="7" s="1"/>
  <c r="K376" i="7"/>
  <c r="L376" i="7" s="1"/>
  <c r="K375" i="7"/>
  <c r="K374" i="7"/>
  <c r="L374" i="7" s="1"/>
  <c r="K373" i="7"/>
  <c r="L373" i="7" s="1"/>
  <c r="K372" i="7"/>
  <c r="K371" i="7"/>
  <c r="L371" i="7" s="1"/>
  <c r="K370" i="7"/>
  <c r="L370" i="7" s="1"/>
  <c r="K369" i="7"/>
  <c r="L369" i="7" s="1"/>
  <c r="K368" i="7"/>
  <c r="K366" i="7"/>
  <c r="L366" i="7" s="1"/>
  <c r="K365" i="7"/>
  <c r="L365" i="7" s="1"/>
  <c r="K364" i="7"/>
  <c r="L364" i="7" s="1"/>
  <c r="K363" i="7"/>
  <c r="K362" i="7"/>
  <c r="K361" i="7"/>
  <c r="K360" i="7"/>
  <c r="L360" i="7" s="1"/>
  <c r="K359" i="7"/>
  <c r="L359" i="7" s="1"/>
  <c r="K358" i="7"/>
  <c r="L358" i="7" s="1"/>
  <c r="K355" i="7"/>
  <c r="L355" i="7" s="1"/>
  <c r="K354" i="7"/>
  <c r="L354" i="7" s="1"/>
  <c r="K353" i="7"/>
  <c r="L353" i="7" s="1"/>
  <c r="K352" i="7"/>
  <c r="K351" i="7"/>
  <c r="L351" i="7" s="1"/>
  <c r="K350" i="7"/>
  <c r="L350" i="7" s="1"/>
  <c r="K349" i="7"/>
  <c r="L349" i="7" s="1"/>
  <c r="K348" i="7"/>
  <c r="K347" i="7"/>
  <c r="K346" i="7"/>
  <c r="L346" i="7" s="1"/>
  <c r="K345" i="7"/>
  <c r="L345" i="7" s="1"/>
  <c r="K344" i="7"/>
  <c r="L344" i="7" s="1"/>
  <c r="K343" i="7"/>
  <c r="L343" i="7" s="1"/>
  <c r="K342" i="7"/>
  <c r="L342" i="7" s="1"/>
  <c r="K340" i="7"/>
  <c r="L340" i="7" s="1"/>
  <c r="K339" i="7"/>
  <c r="L339" i="7" s="1"/>
  <c r="K338" i="7"/>
  <c r="L338" i="7" s="1"/>
  <c r="K337" i="7"/>
  <c r="L337" i="7" s="1"/>
  <c r="K336" i="7"/>
  <c r="L336" i="7" s="1"/>
  <c r="K335" i="7"/>
  <c r="K334" i="7"/>
  <c r="L334" i="7" s="1"/>
  <c r="K333" i="7"/>
  <c r="L333" i="7" s="1"/>
  <c r="K332" i="7"/>
  <c r="L332" i="7" s="1"/>
  <c r="K329" i="7"/>
  <c r="L329" i="7" s="1"/>
  <c r="K328" i="7"/>
  <c r="K327" i="7"/>
  <c r="K326" i="7"/>
  <c r="L326" i="7" s="1"/>
  <c r="K325" i="7"/>
  <c r="L325" i="7" s="1"/>
  <c r="K324" i="7"/>
  <c r="L324" i="7" s="1"/>
  <c r="K323" i="7"/>
  <c r="K322" i="7"/>
  <c r="L322" i="7" s="1"/>
  <c r="K319" i="7"/>
  <c r="L319" i="7" s="1"/>
  <c r="K318" i="7"/>
  <c r="L318" i="7" s="1"/>
  <c r="K317" i="7"/>
  <c r="L317" i="7" s="1"/>
  <c r="K316" i="7"/>
  <c r="L316" i="7" s="1"/>
  <c r="K315" i="7"/>
  <c r="K314" i="7"/>
  <c r="L314" i="7" s="1"/>
  <c r="K313" i="7"/>
  <c r="L313" i="7" s="1"/>
  <c r="K312" i="7"/>
  <c r="L312" i="7" s="1"/>
  <c r="K311" i="7"/>
  <c r="L311" i="7" s="1"/>
  <c r="K310" i="7"/>
  <c r="L310" i="7" s="1"/>
  <c r="K309" i="7"/>
  <c r="L309" i="7" s="1"/>
  <c r="K307" i="7"/>
  <c r="K306" i="7"/>
  <c r="K305" i="7"/>
  <c r="L305" i="7" s="1"/>
  <c r="K304" i="7"/>
  <c r="L304" i="7" s="1"/>
  <c r="K303" i="7"/>
  <c r="L303" i="7" s="1"/>
  <c r="K302" i="7"/>
  <c r="L302" i="7" s="1"/>
  <c r="K301" i="7"/>
  <c r="L301" i="7" s="1"/>
  <c r="K300" i="7"/>
  <c r="L300" i="7" s="1"/>
  <c r="K299" i="7"/>
  <c r="L299" i="7" s="1"/>
  <c r="K298" i="7"/>
  <c r="K297" i="7"/>
  <c r="L297" i="7" s="1"/>
  <c r="K296" i="7"/>
  <c r="L296" i="7" s="1"/>
  <c r="K295" i="7"/>
  <c r="L295" i="7" s="1"/>
  <c r="K294" i="7"/>
  <c r="K293" i="7"/>
  <c r="L293" i="7" s="1"/>
  <c r="K292" i="7"/>
  <c r="L292" i="7" s="1"/>
  <c r="K291" i="7"/>
  <c r="L291" i="7" s="1"/>
  <c r="K290" i="7"/>
  <c r="K289" i="7"/>
  <c r="L289" i="7" s="1"/>
  <c r="K288" i="7"/>
  <c r="L288" i="7" s="1"/>
  <c r="K285" i="7"/>
  <c r="K284" i="7"/>
  <c r="L284" i="7" s="1"/>
  <c r="K283" i="7"/>
  <c r="L283" i="7" s="1"/>
  <c r="K282" i="7"/>
  <c r="L282" i="7" s="1"/>
  <c r="K280" i="7"/>
  <c r="L280" i="7" s="1"/>
  <c r="K279" i="7"/>
  <c r="L279" i="7" s="1"/>
  <c r="K278" i="7"/>
  <c r="L278" i="7" s="1"/>
  <c r="K277" i="7"/>
  <c r="L277" i="7" s="1"/>
  <c r="K276" i="7"/>
  <c r="L276" i="7" s="1"/>
  <c r="K275" i="7"/>
  <c r="L275" i="7" s="1"/>
  <c r="K274" i="7"/>
  <c r="L274" i="7" s="1"/>
  <c r="K273" i="7"/>
  <c r="L273" i="7" s="1"/>
  <c r="K272" i="7"/>
  <c r="L272" i="7" s="1"/>
  <c r="K271" i="7"/>
  <c r="L271" i="7" s="1"/>
  <c r="K270" i="7"/>
  <c r="L270" i="7" s="1"/>
  <c r="K269" i="7"/>
  <c r="L269" i="7" s="1"/>
  <c r="K268" i="7"/>
  <c r="L268" i="7" s="1"/>
  <c r="K267" i="7"/>
  <c r="L267" i="7" s="1"/>
  <c r="K266" i="7"/>
  <c r="K265" i="7"/>
  <c r="K264" i="7"/>
  <c r="L264" i="7" s="1"/>
  <c r="K263" i="7"/>
  <c r="L263" i="7" s="1"/>
  <c r="K262" i="7"/>
  <c r="K261" i="7"/>
  <c r="L261" i="7" s="1"/>
  <c r="K260" i="7"/>
  <c r="L260" i="7" s="1"/>
  <c r="K259" i="7"/>
  <c r="L259" i="7" s="1"/>
  <c r="K258" i="7"/>
  <c r="L258" i="7" s="1"/>
  <c r="K256" i="7"/>
  <c r="L256" i="7" s="1"/>
  <c r="K255" i="7"/>
  <c r="K254" i="7"/>
  <c r="L254" i="7" s="1"/>
  <c r="K253" i="7"/>
  <c r="L253" i="7" s="1"/>
  <c r="K252" i="7"/>
  <c r="L252" i="7" s="1"/>
  <c r="K251" i="7"/>
  <c r="L251" i="7" s="1"/>
  <c r="K250" i="7"/>
  <c r="L250" i="7" s="1"/>
  <c r="K249" i="7"/>
  <c r="L249" i="7" s="1"/>
  <c r="K248" i="7"/>
  <c r="L248" i="7" s="1"/>
  <c r="K247" i="7"/>
  <c r="L247" i="7" s="1"/>
  <c r="K246" i="7"/>
  <c r="K245" i="7"/>
  <c r="L245" i="7" s="1"/>
  <c r="K244" i="7"/>
  <c r="L244" i="7" s="1"/>
  <c r="K243" i="7"/>
  <c r="L243" i="7" s="1"/>
  <c r="K242" i="7"/>
  <c r="L242" i="7" s="1"/>
  <c r="K241" i="7"/>
  <c r="L241" i="7" s="1"/>
  <c r="K240" i="7"/>
  <c r="L240" i="7" s="1"/>
  <c r="K239" i="7"/>
  <c r="K238" i="7"/>
  <c r="L238" i="7" s="1"/>
  <c r="K237" i="7"/>
  <c r="L237" i="7" s="1"/>
  <c r="K236" i="7"/>
  <c r="L236" i="7" s="1"/>
  <c r="K235" i="7"/>
  <c r="L235" i="7" s="1"/>
  <c r="K234" i="7"/>
  <c r="L234" i="7" s="1"/>
  <c r="K233" i="7"/>
  <c r="L233" i="7" s="1"/>
  <c r="K232" i="7"/>
  <c r="L232" i="7" s="1"/>
  <c r="K231" i="7"/>
  <c r="L231" i="7" s="1"/>
  <c r="K230" i="7"/>
  <c r="L230" i="7" s="1"/>
  <c r="K229" i="7"/>
  <c r="L229" i="7" s="1"/>
  <c r="K228" i="7"/>
  <c r="L228" i="7" s="1"/>
  <c r="K227" i="7"/>
  <c r="L227" i="7" s="1"/>
  <c r="K226" i="7"/>
  <c r="L226" i="7" s="1"/>
  <c r="K225" i="7"/>
  <c r="K224" i="7"/>
  <c r="L224" i="7" s="1"/>
  <c r="K223" i="7"/>
  <c r="L223" i="7" s="1"/>
  <c r="K222" i="7"/>
  <c r="L222" i="7" s="1"/>
  <c r="K221" i="7"/>
  <c r="L221" i="7" s="1"/>
  <c r="K220" i="7"/>
  <c r="L220" i="7" s="1"/>
  <c r="K219" i="7"/>
  <c r="L219" i="7" s="1"/>
  <c r="K218" i="7"/>
  <c r="L218" i="7" s="1"/>
  <c r="K217" i="7"/>
  <c r="L217" i="7" s="1"/>
  <c r="K216" i="7"/>
  <c r="L216" i="7" s="1"/>
  <c r="K215" i="7"/>
  <c r="L215" i="7" s="1"/>
  <c r="K214" i="7"/>
  <c r="L214" i="7" s="1"/>
  <c r="K213" i="7"/>
  <c r="K212" i="7"/>
  <c r="L212" i="7" s="1"/>
  <c r="K211" i="7"/>
  <c r="L211" i="7" s="1"/>
  <c r="K210" i="7"/>
  <c r="L210" i="7" s="1"/>
  <c r="K208" i="7"/>
  <c r="L208" i="7" s="1"/>
  <c r="K207" i="7"/>
  <c r="L207" i="7" s="1"/>
  <c r="K206" i="7"/>
  <c r="L206" i="7" s="1"/>
  <c r="K205" i="7"/>
  <c r="L205" i="7" s="1"/>
  <c r="K204" i="7"/>
  <c r="L204" i="7" s="1"/>
  <c r="K203" i="7"/>
  <c r="L203" i="7" s="1"/>
  <c r="K202" i="7"/>
  <c r="L202" i="7" s="1"/>
  <c r="K201" i="7"/>
  <c r="L201" i="7" s="1"/>
  <c r="K200" i="7"/>
  <c r="L200" i="7" s="1"/>
  <c r="K199" i="7"/>
  <c r="L199" i="7" s="1"/>
  <c r="K198" i="7"/>
  <c r="L198" i="7" s="1"/>
  <c r="K197" i="7"/>
  <c r="L197" i="7" s="1"/>
  <c r="K192" i="7"/>
  <c r="K190" i="7"/>
  <c r="L190" i="7" s="1"/>
  <c r="K188" i="7"/>
  <c r="K187" i="7"/>
  <c r="L187" i="7" s="1"/>
  <c r="K186" i="7"/>
  <c r="L186" i="7" s="1"/>
  <c r="K185" i="7"/>
  <c r="L185" i="7" s="1"/>
  <c r="K184" i="7"/>
  <c r="L184" i="7" s="1"/>
  <c r="K183" i="7"/>
  <c r="K182" i="7"/>
  <c r="L182" i="7" s="1"/>
  <c r="K181" i="7"/>
  <c r="L181" i="7" s="1"/>
  <c r="K180" i="7"/>
  <c r="L180" i="7" s="1"/>
  <c r="K179" i="7"/>
  <c r="L179" i="7" s="1"/>
  <c r="K178" i="7"/>
  <c r="L178" i="7" s="1"/>
  <c r="K177" i="7"/>
  <c r="L177" i="7" s="1"/>
  <c r="K176" i="7"/>
  <c r="L176" i="7" s="1"/>
  <c r="K175" i="7"/>
  <c r="L175" i="7" s="1"/>
  <c r="K174" i="7"/>
  <c r="L174" i="7" s="1"/>
  <c r="K173" i="7"/>
  <c r="L173" i="7" s="1"/>
  <c r="K172" i="7"/>
  <c r="K171" i="7"/>
  <c r="L171" i="7" s="1"/>
  <c r="K170" i="7"/>
  <c r="L170" i="7" s="1"/>
  <c r="K169" i="7"/>
  <c r="L169" i="7" s="1"/>
  <c r="K168" i="7"/>
  <c r="L168" i="7" s="1"/>
  <c r="K167" i="7"/>
  <c r="K166" i="7"/>
  <c r="L166" i="7" s="1"/>
  <c r="K163" i="7"/>
  <c r="K162" i="7"/>
  <c r="L162" i="7" s="1"/>
  <c r="K161" i="7"/>
  <c r="L161" i="7" s="1"/>
  <c r="K160" i="7"/>
  <c r="L160" i="7" s="1"/>
  <c r="K159" i="7"/>
  <c r="L159" i="7" s="1"/>
  <c r="K158" i="7"/>
  <c r="L158" i="7" s="1"/>
  <c r="K157" i="7"/>
  <c r="L157" i="7" s="1"/>
  <c r="K156" i="7"/>
  <c r="L156" i="7" s="1"/>
  <c r="K155" i="7"/>
  <c r="L155" i="7" s="1"/>
  <c r="K154" i="7"/>
  <c r="L154" i="7" s="1"/>
  <c r="K153" i="7"/>
  <c r="L153" i="7" s="1"/>
  <c r="K152" i="7"/>
  <c r="L152" i="7" s="1"/>
  <c r="K151" i="7"/>
  <c r="K150" i="7"/>
  <c r="L150" i="7" s="1"/>
  <c r="K149" i="7"/>
  <c r="L149" i="7" s="1"/>
  <c r="K148" i="7"/>
  <c r="L148" i="7" s="1"/>
  <c r="K147" i="7"/>
  <c r="L147" i="7" s="1"/>
  <c r="K146" i="7"/>
  <c r="L146" i="7" s="1"/>
  <c r="K145" i="7"/>
  <c r="L145" i="7" s="1"/>
  <c r="K144" i="7"/>
  <c r="L144" i="7" s="1"/>
  <c r="K143" i="7"/>
  <c r="L143" i="7" s="1"/>
  <c r="K142" i="7"/>
  <c r="L142" i="7" s="1"/>
  <c r="K141" i="7"/>
  <c r="L141" i="7" s="1"/>
  <c r="K140" i="7"/>
  <c r="L140" i="7" s="1"/>
  <c r="K139" i="7"/>
  <c r="L139" i="7" s="1"/>
  <c r="K138" i="7"/>
  <c r="L138" i="7" s="1"/>
  <c r="K137" i="7"/>
  <c r="L137" i="7" s="1"/>
  <c r="K136" i="7"/>
  <c r="L136" i="7" s="1"/>
  <c r="K135" i="7"/>
  <c r="L135" i="7" s="1"/>
  <c r="K134" i="7"/>
  <c r="L134" i="7" s="1"/>
  <c r="K133" i="7"/>
  <c r="L133" i="7" s="1"/>
  <c r="K132" i="7"/>
  <c r="L132" i="7" s="1"/>
  <c r="K131" i="7"/>
  <c r="L131" i="7" s="1"/>
  <c r="K130" i="7"/>
  <c r="L130" i="7" s="1"/>
  <c r="K129" i="7"/>
  <c r="L129" i="7" s="1"/>
  <c r="K128" i="7"/>
  <c r="L128" i="7" s="1"/>
  <c r="K127" i="7"/>
  <c r="L127" i="7" s="1"/>
  <c r="K126" i="7"/>
  <c r="L126" i="7" s="1"/>
  <c r="K125" i="7"/>
  <c r="L125" i="7" s="1"/>
  <c r="K124" i="7"/>
  <c r="L124" i="7" s="1"/>
  <c r="K123" i="7"/>
  <c r="L123" i="7" s="1"/>
  <c r="K122" i="7"/>
  <c r="L122" i="7" s="1"/>
  <c r="K121" i="7"/>
  <c r="L121" i="7" s="1"/>
  <c r="K120" i="7"/>
  <c r="L120" i="7" s="1"/>
  <c r="K119" i="7"/>
  <c r="L119" i="7" s="1"/>
  <c r="K118" i="7"/>
  <c r="L118" i="7" s="1"/>
  <c r="K117" i="7"/>
  <c r="L117" i="7" s="1"/>
  <c r="K116" i="7"/>
  <c r="L116" i="7" s="1"/>
  <c r="K115" i="7"/>
  <c r="L115" i="7" s="1"/>
  <c r="K114" i="7"/>
  <c r="L114" i="7" s="1"/>
  <c r="K113" i="7"/>
  <c r="K112" i="7"/>
  <c r="L112" i="7" s="1"/>
  <c r="K111" i="7"/>
  <c r="L111" i="7" s="1"/>
  <c r="K108" i="7"/>
  <c r="K107" i="7"/>
  <c r="L107" i="7" s="1"/>
  <c r="K106" i="7"/>
  <c r="L106" i="7" s="1"/>
  <c r="K105" i="7"/>
  <c r="L105" i="7" s="1"/>
  <c r="K104" i="7"/>
  <c r="K103" i="7"/>
  <c r="K102" i="7"/>
  <c r="L102" i="7" s="1"/>
  <c r="K101" i="7"/>
  <c r="L101" i="7" s="1"/>
  <c r="K100" i="7"/>
  <c r="K99" i="7"/>
  <c r="L99" i="7" s="1"/>
  <c r="K98" i="7"/>
  <c r="L98" i="7" s="1"/>
  <c r="K97" i="7"/>
  <c r="L97" i="7" s="1"/>
  <c r="K96" i="7"/>
  <c r="L96" i="7" s="1"/>
  <c r="K95" i="7"/>
  <c r="L95" i="7" s="1"/>
  <c r="K94" i="7"/>
  <c r="L94" i="7" s="1"/>
  <c r="K93" i="7"/>
  <c r="L93" i="7" s="1"/>
  <c r="K92" i="7"/>
  <c r="K91" i="7"/>
  <c r="L91" i="7" s="1"/>
  <c r="K90" i="7"/>
  <c r="K89" i="7"/>
  <c r="L89" i="7" s="1"/>
  <c r="K88" i="7"/>
  <c r="L88" i="7" s="1"/>
  <c r="K85" i="7"/>
  <c r="K84" i="7"/>
  <c r="L84" i="7" s="1"/>
  <c r="K83" i="7"/>
  <c r="L83" i="7" s="1"/>
  <c r="K82" i="7"/>
  <c r="L82" i="7" s="1"/>
  <c r="K81" i="7"/>
  <c r="L81" i="7" s="1"/>
  <c r="K80" i="7"/>
  <c r="L80" i="7" s="1"/>
  <c r="K79" i="7"/>
  <c r="L79" i="7" s="1"/>
  <c r="K78" i="7"/>
  <c r="K77" i="7"/>
  <c r="K76" i="7"/>
  <c r="L76" i="7" s="1"/>
  <c r="K75" i="7"/>
  <c r="L75" i="7" s="1"/>
  <c r="K74" i="7"/>
  <c r="L74" i="7" s="1"/>
  <c r="K73" i="7"/>
  <c r="L73" i="7" s="1"/>
  <c r="K72" i="7"/>
  <c r="L72" i="7" s="1"/>
  <c r="K69" i="7"/>
  <c r="L69" i="7" s="1"/>
  <c r="K67" i="7"/>
  <c r="L67" i="7" s="1"/>
  <c r="K65" i="7"/>
  <c r="K64" i="7"/>
  <c r="L64" i="7" s="1"/>
  <c r="K63" i="7"/>
  <c r="L63" i="7" s="1"/>
  <c r="K62" i="7"/>
  <c r="L62" i="7" s="1"/>
  <c r="K61" i="7"/>
  <c r="L61" i="7" s="1"/>
  <c r="K60" i="7"/>
  <c r="K57" i="7"/>
  <c r="L57" i="7" s="1"/>
  <c r="K55" i="7"/>
  <c r="L55" i="7" s="1"/>
  <c r="K54" i="7"/>
  <c r="L54" i="7" s="1"/>
  <c r="K53" i="7"/>
  <c r="K52" i="7"/>
  <c r="K49" i="7"/>
  <c r="L49" i="7" s="1"/>
  <c r="K48" i="7"/>
  <c r="L48" i="7" s="1"/>
  <c r="K47" i="7"/>
  <c r="K44" i="7"/>
  <c r="L44" i="7" s="1"/>
  <c r="K43" i="7"/>
  <c r="L43" i="7" s="1"/>
  <c r="K42" i="7"/>
  <c r="K39" i="7"/>
  <c r="L39" i="7" s="1"/>
  <c r="K37" i="7"/>
  <c r="K36" i="7"/>
  <c r="L36" i="7" s="1"/>
  <c r="K35" i="7"/>
  <c r="L35" i="7" s="1"/>
  <c r="K34" i="7"/>
  <c r="K32" i="7"/>
  <c r="K31" i="7"/>
  <c r="L31" i="7" s="1"/>
  <c r="K30" i="7"/>
  <c r="L30" i="7" s="1"/>
  <c r="K29" i="7"/>
  <c r="K27" i="7"/>
  <c r="K26" i="7"/>
  <c r="K25" i="7"/>
  <c r="L25" i="7" s="1"/>
  <c r="K24" i="7"/>
  <c r="K23" i="7"/>
  <c r="L23" i="7" s="1"/>
  <c r="K22" i="7"/>
  <c r="K18" i="7"/>
  <c r="L18" i="7" s="1"/>
  <c r="K17" i="7"/>
  <c r="L17" i="7" s="1"/>
  <c r="K16" i="7"/>
  <c r="L16" i="7" s="1"/>
  <c r="K15" i="7"/>
  <c r="L15" i="7" s="1"/>
  <c r="K14" i="7"/>
  <c r="K11" i="7"/>
  <c r="L11" i="7" s="1"/>
  <c r="K10" i="7"/>
  <c r="J834" i="7"/>
  <c r="J833" i="7"/>
  <c r="J832" i="7"/>
  <c r="J831" i="7"/>
  <c r="J829" i="7"/>
  <c r="J828" i="7"/>
  <c r="J827" i="7"/>
  <c r="J825" i="7"/>
  <c r="J824" i="7"/>
  <c r="J823" i="7"/>
  <c r="J822" i="7"/>
  <c r="J821" i="7"/>
  <c r="J820" i="7"/>
  <c r="J817" i="7"/>
  <c r="J816" i="7"/>
  <c r="J815" i="7"/>
  <c r="J814" i="7"/>
  <c r="J813" i="7"/>
  <c r="J812" i="7"/>
  <c r="J811" i="7"/>
  <c r="J810" i="7"/>
  <c r="J809" i="7"/>
  <c r="J808" i="7"/>
  <c r="J807" i="7"/>
  <c r="J806" i="7"/>
  <c r="J805" i="7"/>
  <c r="J804" i="7"/>
  <c r="J803" i="7"/>
  <c r="J802" i="7"/>
  <c r="J801" i="7"/>
  <c r="J800" i="7"/>
  <c r="J799" i="7"/>
  <c r="J798" i="7"/>
  <c r="J797" i="7"/>
  <c r="J796" i="7"/>
  <c r="J794" i="7"/>
  <c r="J793" i="7"/>
  <c r="J792" i="7"/>
  <c r="J791" i="7"/>
  <c r="J790" i="7"/>
  <c r="J789" i="7"/>
  <c r="J788" i="7"/>
  <c r="J787" i="7"/>
  <c r="J786" i="7"/>
  <c r="J784" i="7"/>
  <c r="J783" i="7"/>
  <c r="J782" i="7"/>
  <c r="J781" i="7"/>
  <c r="J780" i="7"/>
  <c r="J779" i="7"/>
  <c r="J778" i="7"/>
  <c r="J777" i="7"/>
  <c r="J776" i="7"/>
  <c r="J775" i="7"/>
  <c r="J774" i="7"/>
  <c r="J773" i="7"/>
  <c r="J772" i="7"/>
  <c r="J771" i="7"/>
  <c r="J770" i="7"/>
  <c r="J769" i="7"/>
  <c r="J768" i="7"/>
  <c r="J767" i="7"/>
  <c r="J765" i="7"/>
  <c r="J764" i="7"/>
  <c r="J763" i="7"/>
  <c r="J762" i="7"/>
  <c r="J761" i="7"/>
  <c r="J760" i="7"/>
  <c r="J758" i="7"/>
  <c r="J757" i="7"/>
  <c r="J756" i="7"/>
  <c r="J755" i="7"/>
  <c r="J754" i="7"/>
  <c r="J753" i="7"/>
  <c r="J752" i="7"/>
  <c r="J751" i="7"/>
  <c r="J750" i="7"/>
  <c r="J749" i="7"/>
  <c r="J748" i="7"/>
  <c r="J747" i="7"/>
  <c r="J746" i="7"/>
  <c r="J745" i="7"/>
  <c r="J744" i="7"/>
  <c r="J743" i="7"/>
  <c r="J742" i="7"/>
  <c r="J740" i="7"/>
  <c r="J739" i="7"/>
  <c r="J738" i="7"/>
  <c r="J737" i="7"/>
  <c r="J736" i="7"/>
  <c r="J735" i="7"/>
  <c r="J734" i="7"/>
  <c r="J733" i="7"/>
  <c r="J732" i="7"/>
  <c r="J731" i="7"/>
  <c r="J730" i="7"/>
  <c r="J729" i="7"/>
  <c r="J728" i="7"/>
  <c r="J727" i="7"/>
  <c r="J726" i="7"/>
  <c r="J725" i="7"/>
  <c r="J722" i="7"/>
  <c r="J721" i="7"/>
  <c r="J720" i="7"/>
  <c r="J719" i="7"/>
  <c r="J718" i="7"/>
  <c r="J717" i="7"/>
  <c r="J716" i="7"/>
  <c r="J715" i="7"/>
  <c r="J714" i="7"/>
  <c r="J713" i="7"/>
  <c r="J712" i="7"/>
  <c r="J711" i="7"/>
  <c r="J710" i="7"/>
  <c r="J708" i="7"/>
  <c r="J707" i="7"/>
  <c r="J706" i="7"/>
  <c r="J705" i="7"/>
  <c r="J704" i="7"/>
  <c r="J703" i="7"/>
  <c r="J702" i="7"/>
  <c r="J698" i="7"/>
  <c r="J697" i="7"/>
  <c r="J696" i="7"/>
  <c r="J695" i="7"/>
  <c r="J694" i="7"/>
  <c r="J693" i="7"/>
  <c r="J692" i="7"/>
  <c r="J691" i="7"/>
  <c r="J690" i="7"/>
  <c r="J689" i="7"/>
  <c r="J688" i="7"/>
  <c r="J687" i="7"/>
  <c r="J686" i="7"/>
  <c r="J685" i="7"/>
  <c r="J682" i="7"/>
  <c r="J681" i="7"/>
  <c r="J680" i="7"/>
  <c r="J679" i="7"/>
  <c r="J678" i="7"/>
  <c r="J677" i="7"/>
  <c r="J676" i="7"/>
  <c r="J675" i="7"/>
  <c r="J674" i="7"/>
  <c r="J673" i="7"/>
  <c r="J671" i="7"/>
  <c r="J670" i="7"/>
  <c r="J669" i="7"/>
  <c r="J668" i="7"/>
  <c r="J667" i="7"/>
  <c r="J666" i="7"/>
  <c r="J665" i="7"/>
  <c r="J664" i="7"/>
  <c r="J663" i="7"/>
  <c r="J662" i="7"/>
  <c r="J661" i="7"/>
  <c r="J659" i="7"/>
  <c r="J658" i="7"/>
  <c r="J657" i="7"/>
  <c r="J656" i="7"/>
  <c r="J655" i="7"/>
  <c r="J654" i="7"/>
  <c r="J653" i="7"/>
  <c r="J652" i="7"/>
  <c r="J651" i="7"/>
  <c r="J649" i="7"/>
  <c r="J648" i="7"/>
  <c r="J647" i="7"/>
  <c r="J646" i="7"/>
  <c r="J645" i="7"/>
  <c r="J644" i="7"/>
  <c r="J643" i="7"/>
  <c r="J642" i="7"/>
  <c r="J641" i="7"/>
  <c r="J640" i="7"/>
  <c r="J639" i="7"/>
  <c r="J638" i="7"/>
  <c r="J637" i="7"/>
  <c r="J636" i="7"/>
  <c r="J635" i="7"/>
  <c r="J634" i="7"/>
  <c r="J633" i="7"/>
  <c r="J632" i="7"/>
  <c r="J629" i="7"/>
  <c r="J628" i="7"/>
  <c r="J627" i="7"/>
  <c r="J626" i="7"/>
  <c r="J625" i="7"/>
  <c r="J624" i="7"/>
  <c r="J623" i="7"/>
  <c r="J622" i="7"/>
  <c r="J621" i="7"/>
  <c r="J620" i="7"/>
  <c r="J619" i="7"/>
  <c r="J618" i="7"/>
  <c r="J617" i="7"/>
  <c r="J616" i="7"/>
  <c r="J615" i="7"/>
  <c r="J614" i="7"/>
  <c r="J611" i="7"/>
  <c r="J610" i="7"/>
  <c r="J609" i="7"/>
  <c r="J608" i="7"/>
  <c r="J607" i="7"/>
  <c r="J604" i="7"/>
  <c r="J603" i="7"/>
  <c r="J602" i="7"/>
  <c r="J601" i="7"/>
  <c r="J600" i="7"/>
  <c r="J599" i="7"/>
  <c r="J598" i="7"/>
  <c r="J597" i="7"/>
  <c r="J596" i="7"/>
  <c r="J595" i="7"/>
  <c r="J594" i="7"/>
  <c r="J593" i="7"/>
  <c r="J592" i="7"/>
  <c r="J591" i="7"/>
  <c r="J590" i="7"/>
  <c r="J588" i="7"/>
  <c r="J587" i="7"/>
  <c r="J586" i="7"/>
  <c r="J585" i="7"/>
  <c r="J583" i="7"/>
  <c r="J582" i="7"/>
  <c r="J581" i="7"/>
  <c r="J580" i="7"/>
  <c r="J579" i="7"/>
  <c r="J578" i="7"/>
  <c r="J577" i="7"/>
  <c r="J576" i="7"/>
  <c r="J575" i="7"/>
  <c r="J574" i="7"/>
  <c r="J573" i="7"/>
  <c r="J572" i="7"/>
  <c r="J571" i="7"/>
  <c r="J570" i="7"/>
  <c r="J569" i="7"/>
  <c r="J564" i="7"/>
  <c r="J562" i="7"/>
  <c r="J561" i="7"/>
  <c r="J560" i="7"/>
  <c r="J559" i="7"/>
  <c r="J558" i="7"/>
  <c r="J557" i="7"/>
  <c r="J556" i="7"/>
  <c r="J555" i="7"/>
  <c r="J554" i="7"/>
  <c r="J553" i="7"/>
  <c r="J552" i="7"/>
  <c r="J551" i="7"/>
  <c r="J550" i="7"/>
  <c r="J549" i="7"/>
  <c r="J548" i="7"/>
  <c r="J547" i="7"/>
  <c r="J546" i="7"/>
  <c r="J544" i="7"/>
  <c r="J543" i="7"/>
  <c r="J541" i="7"/>
  <c r="J540" i="7"/>
  <c r="J539" i="7"/>
  <c r="J538" i="7"/>
  <c r="J537" i="7"/>
  <c r="J536" i="7"/>
  <c r="J535" i="7"/>
  <c r="J534" i="7"/>
  <c r="J533" i="7"/>
  <c r="J531" i="7"/>
  <c r="J530" i="7"/>
  <c r="J529" i="7"/>
  <c r="J528" i="7"/>
  <c r="J527" i="7"/>
  <c r="J526" i="7"/>
  <c r="J525" i="7"/>
  <c r="J524" i="7"/>
  <c r="J523" i="7"/>
  <c r="J522" i="7"/>
  <c r="J521" i="7"/>
  <c r="J520" i="7"/>
  <c r="J517" i="7"/>
  <c r="J516" i="7"/>
  <c r="J515" i="7"/>
  <c r="J514" i="7"/>
  <c r="J513" i="7"/>
  <c r="J512" i="7"/>
  <c r="J511" i="7"/>
  <c r="J509" i="7"/>
  <c r="J508" i="7"/>
  <c r="J507" i="7"/>
  <c r="J506" i="7"/>
  <c r="J505" i="7"/>
  <c r="J504" i="7"/>
  <c r="J503" i="7"/>
  <c r="J501" i="7"/>
  <c r="J500" i="7"/>
  <c r="J499" i="7"/>
  <c r="J498" i="7"/>
  <c r="J497" i="7"/>
  <c r="J496" i="7"/>
  <c r="J495" i="7"/>
  <c r="J494" i="7"/>
  <c r="J493" i="7"/>
  <c r="J492" i="7"/>
  <c r="J490" i="7"/>
  <c r="J489" i="7"/>
  <c r="J488" i="7"/>
  <c r="J487" i="7"/>
  <c r="J486" i="7"/>
  <c r="J485" i="7"/>
  <c r="J484" i="7"/>
  <c r="J843" i="7" s="1"/>
  <c r="J483" i="7"/>
  <c r="J482" i="7"/>
  <c r="J481" i="7"/>
  <c r="J480" i="7"/>
  <c r="J479" i="7"/>
  <c r="J478" i="7"/>
  <c r="J477" i="7"/>
  <c r="J476" i="7"/>
  <c r="J474" i="7"/>
  <c r="J471" i="7"/>
  <c r="J470" i="7"/>
  <c r="J469" i="7"/>
  <c r="J468" i="7"/>
  <c r="J467" i="7"/>
  <c r="J466" i="7"/>
  <c r="J465" i="7"/>
  <c r="J464" i="7"/>
  <c r="J463" i="7"/>
  <c r="J462" i="7"/>
  <c r="J461" i="7"/>
  <c r="J460" i="7"/>
  <c r="J459" i="7"/>
  <c r="J458" i="7"/>
  <c r="J457" i="7"/>
  <c r="J456" i="7"/>
  <c r="J455" i="7"/>
  <c r="J453" i="7"/>
  <c r="J846" i="7" s="1"/>
  <c r="J452" i="7"/>
  <c r="J451" i="7"/>
  <c r="J450" i="7"/>
  <c r="J449" i="7"/>
  <c r="J448" i="7"/>
  <c r="J447" i="7"/>
  <c r="J446" i="7"/>
  <c r="J445" i="7"/>
  <c r="J444" i="7"/>
  <c r="J443" i="7"/>
  <c r="J442" i="7"/>
  <c r="J441" i="7"/>
  <c r="J440" i="7"/>
  <c r="J437" i="7"/>
  <c r="J435" i="7"/>
  <c r="J434" i="7"/>
  <c r="J432" i="7"/>
  <c r="J430" i="7"/>
  <c r="J429" i="7"/>
  <c r="J428" i="7"/>
  <c r="J427" i="7"/>
  <c r="J426" i="7"/>
  <c r="J425" i="7"/>
  <c r="J424" i="7"/>
  <c r="J423" i="7"/>
  <c r="J422" i="7"/>
  <c r="J421" i="7"/>
  <c r="J420" i="7"/>
  <c r="J419" i="7"/>
  <c r="J418" i="7"/>
  <c r="J416" i="7"/>
  <c r="J415" i="7"/>
  <c r="J414" i="7"/>
  <c r="J413" i="7"/>
  <c r="J412" i="7"/>
  <c r="J411" i="7"/>
  <c r="J410" i="7"/>
  <c r="J409" i="7"/>
  <c r="J408" i="7"/>
  <c r="J407" i="7"/>
  <c r="J406" i="7"/>
  <c r="J405" i="7"/>
  <c r="J404" i="7"/>
  <c r="J403" i="7"/>
  <c r="J401" i="7"/>
  <c r="J400" i="7"/>
  <c r="J399" i="7"/>
  <c r="J398" i="7"/>
  <c r="J397" i="7"/>
  <c r="J395" i="7"/>
  <c r="J394" i="7"/>
  <c r="J393" i="7"/>
  <c r="J392" i="7"/>
  <c r="J391" i="7"/>
  <c r="J390" i="7"/>
  <c r="J388" i="7"/>
  <c r="J386" i="7"/>
  <c r="J385" i="7"/>
  <c r="J384" i="7"/>
  <c r="J382" i="7"/>
  <c r="J380" i="7"/>
  <c r="J378" i="7"/>
  <c r="J376" i="7"/>
  <c r="J375" i="7"/>
  <c r="J374" i="7"/>
  <c r="J373" i="7"/>
  <c r="J372" i="7"/>
  <c r="J371" i="7"/>
  <c r="J370" i="7"/>
  <c r="J369" i="7"/>
  <c r="J368" i="7"/>
  <c r="J366" i="7"/>
  <c r="J365" i="7"/>
  <c r="J364" i="7"/>
  <c r="J363" i="7"/>
  <c r="J362" i="7"/>
  <c r="J361" i="7"/>
  <c r="J360" i="7"/>
  <c r="J359" i="7"/>
  <c r="J358" i="7"/>
  <c r="J356" i="7"/>
  <c r="J355" i="7"/>
  <c r="J354" i="7"/>
  <c r="J353" i="7"/>
  <c r="J352" i="7"/>
  <c r="J351" i="7"/>
  <c r="J350" i="7"/>
  <c r="J349" i="7"/>
  <c r="J348" i="7"/>
  <c r="J347" i="7"/>
  <c r="J346" i="7"/>
  <c r="J345" i="7"/>
  <c r="J344" i="7"/>
  <c r="J343" i="7"/>
  <c r="J342" i="7"/>
  <c r="J340" i="7"/>
  <c r="J339" i="7"/>
  <c r="J338" i="7"/>
  <c r="J337" i="7"/>
  <c r="J336" i="7"/>
  <c r="J334" i="7"/>
  <c r="J333" i="7"/>
  <c r="J332" i="7"/>
  <c r="J329" i="7"/>
  <c r="J327" i="7"/>
  <c r="J326" i="7"/>
  <c r="J325" i="7"/>
  <c r="J324" i="7"/>
  <c r="J323" i="7"/>
  <c r="J322" i="7"/>
  <c r="J320" i="7"/>
  <c r="J319" i="7"/>
  <c r="J318" i="7"/>
  <c r="J317" i="7"/>
  <c r="J316" i="7"/>
  <c r="J315" i="7"/>
  <c r="J314" i="7"/>
  <c r="J313" i="7"/>
  <c r="J312" i="7"/>
  <c r="J311" i="7"/>
  <c r="J310" i="7"/>
  <c r="J309" i="7"/>
  <c r="J307" i="7"/>
  <c r="J306" i="7"/>
  <c r="J305" i="7"/>
  <c r="J304" i="7"/>
  <c r="J303" i="7"/>
  <c r="J302" i="7"/>
  <c r="J301" i="7"/>
  <c r="J300" i="7"/>
  <c r="J299" i="7"/>
  <c r="J298" i="7"/>
  <c r="J297" i="7"/>
  <c r="J296" i="7"/>
  <c r="J295" i="7"/>
  <c r="J294" i="7"/>
  <c r="J293" i="7"/>
  <c r="J292" i="7"/>
  <c r="J291" i="7"/>
  <c r="J290" i="7"/>
  <c r="J289" i="7"/>
  <c r="J288" i="7"/>
  <c r="J284" i="7"/>
  <c r="J283" i="7"/>
  <c r="J282" i="7"/>
  <c r="J281" i="7"/>
  <c r="J280" i="7"/>
  <c r="J279" i="7"/>
  <c r="J278" i="7"/>
  <c r="J277" i="7"/>
  <c r="J276" i="7"/>
  <c r="J275" i="7"/>
  <c r="J274" i="7"/>
  <c r="J273" i="7"/>
  <c r="J272" i="7"/>
  <c r="J271" i="7"/>
  <c r="J270" i="7"/>
  <c r="J269" i="7"/>
  <c r="J268" i="7"/>
  <c r="J267" i="7"/>
  <c r="J266" i="7"/>
  <c r="J265" i="7"/>
  <c r="J264" i="7"/>
  <c r="J263" i="7"/>
  <c r="J262" i="7"/>
  <c r="J261" i="7"/>
  <c r="J260" i="7"/>
  <c r="J259" i="7"/>
  <c r="J258" i="7"/>
  <c r="J256" i="7"/>
  <c r="J255" i="7"/>
  <c r="J254" i="7"/>
  <c r="J253" i="7"/>
  <c r="J252" i="7"/>
  <c r="J251" i="7"/>
  <c r="J250" i="7"/>
  <c r="J249" i="7"/>
  <c r="J248" i="7"/>
  <c r="J247" i="7"/>
  <c r="J246" i="7"/>
  <c r="J245" i="7"/>
  <c r="J244" i="7"/>
  <c r="J243" i="7"/>
  <c r="J242" i="7"/>
  <c r="J241" i="7"/>
  <c r="J240" i="7"/>
  <c r="J239" i="7"/>
  <c r="J238" i="7"/>
  <c r="J237" i="7"/>
  <c r="J236" i="7"/>
  <c r="J235" i="7"/>
  <c r="J234" i="7"/>
  <c r="J233" i="7"/>
  <c r="J232" i="7"/>
  <c r="J231" i="7"/>
  <c r="J230" i="7"/>
  <c r="J229" i="7"/>
  <c r="J228" i="7"/>
  <c r="J227" i="7"/>
  <c r="J226" i="7"/>
  <c r="J225" i="7"/>
  <c r="J224" i="7"/>
  <c r="J223" i="7"/>
  <c r="J222" i="7"/>
  <c r="J221" i="7"/>
  <c r="J220" i="7"/>
  <c r="J219" i="7"/>
  <c r="J218" i="7"/>
  <c r="J217" i="7"/>
  <c r="J216" i="7"/>
  <c r="J215" i="7"/>
  <c r="J214" i="7"/>
  <c r="J213" i="7"/>
  <c r="J212" i="7"/>
  <c r="J211" i="7"/>
  <c r="J210" i="7"/>
  <c r="J209" i="7"/>
  <c r="J208" i="7"/>
  <c r="J207" i="7"/>
  <c r="J206" i="7"/>
  <c r="J205" i="7"/>
  <c r="J204" i="7"/>
  <c r="J203" i="7"/>
  <c r="J202" i="7"/>
  <c r="J201" i="7"/>
  <c r="J200" i="7"/>
  <c r="J199" i="7"/>
  <c r="J198" i="7"/>
  <c r="J197" i="7"/>
  <c r="J192" i="7"/>
  <c r="J190" i="7"/>
  <c r="J188" i="7"/>
  <c r="J187" i="7"/>
  <c r="J186" i="7"/>
  <c r="J185" i="7"/>
  <c r="J184" i="7"/>
  <c r="J183" i="7"/>
  <c r="J182" i="7"/>
  <c r="J181" i="7"/>
  <c r="J180" i="7"/>
  <c r="J179" i="7"/>
  <c r="J178" i="7"/>
  <c r="J177" i="7"/>
  <c r="J176" i="7"/>
  <c r="J175" i="7"/>
  <c r="J174" i="7"/>
  <c r="J173" i="7"/>
  <c r="J172" i="7"/>
  <c r="J171" i="7"/>
  <c r="J170" i="7"/>
  <c r="J169" i="7"/>
  <c r="J168" i="7"/>
  <c r="J167" i="7"/>
  <c r="J166" i="7"/>
  <c r="J163" i="7"/>
  <c r="J162" i="7"/>
  <c r="J161" i="7"/>
  <c r="J160" i="7"/>
  <c r="J159" i="7"/>
  <c r="J158" i="7"/>
  <c r="J157" i="7"/>
  <c r="J156" i="7"/>
  <c r="J155" i="7"/>
  <c r="J154" i="7"/>
  <c r="J153" i="7"/>
  <c r="J152" i="7"/>
  <c r="J151" i="7"/>
  <c r="J150" i="7"/>
  <c r="J149" i="7"/>
  <c r="J148" i="7"/>
  <c r="J147" i="7"/>
  <c r="J146" i="7"/>
  <c r="J145" i="7"/>
  <c r="J144" i="7"/>
  <c r="J143" i="7"/>
  <c r="J142" i="7"/>
  <c r="J141" i="7"/>
  <c r="J140" i="7"/>
  <c r="J139" i="7"/>
  <c r="J138" i="7"/>
  <c r="J137" i="7"/>
  <c r="J136" i="7"/>
  <c r="J135" i="7"/>
  <c r="J134" i="7"/>
  <c r="J133" i="7"/>
  <c r="J132" i="7"/>
  <c r="J131" i="7"/>
  <c r="J130" i="7"/>
  <c r="J129" i="7"/>
  <c r="J128" i="7"/>
  <c r="J127" i="7"/>
  <c r="J126" i="7"/>
  <c r="J125" i="7"/>
  <c r="J124" i="7"/>
  <c r="J123" i="7"/>
  <c r="J122" i="7"/>
  <c r="J121" i="7"/>
  <c r="J120" i="7"/>
  <c r="J119" i="7"/>
  <c r="J118" i="7"/>
  <c r="J117" i="7"/>
  <c r="J116" i="7"/>
  <c r="J115" i="7"/>
  <c r="J114" i="7"/>
  <c r="J113" i="7"/>
  <c r="J112" i="7"/>
  <c r="J111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69" i="7"/>
  <c r="J67" i="7"/>
  <c r="J64" i="7"/>
  <c r="J63" i="7"/>
  <c r="J62" i="7"/>
  <c r="J61" i="7"/>
  <c r="J60" i="7"/>
  <c r="J57" i="7"/>
  <c r="J56" i="7"/>
  <c r="J55" i="7"/>
  <c r="J54" i="7"/>
  <c r="J53" i="7"/>
  <c r="J52" i="7"/>
  <c r="J50" i="7"/>
  <c r="J49" i="7"/>
  <c r="J48" i="7"/>
  <c r="J47" i="7"/>
  <c r="J45" i="7"/>
  <c r="J44" i="7"/>
  <c r="J43" i="7"/>
  <c r="J42" i="7"/>
  <c r="J39" i="7"/>
  <c r="J37" i="7"/>
  <c r="J36" i="7"/>
  <c r="J35" i="7"/>
  <c r="J34" i="7"/>
  <c r="J31" i="7"/>
  <c r="J30" i="7"/>
  <c r="J29" i="7"/>
  <c r="J26" i="7"/>
  <c r="J25" i="7"/>
  <c r="J24" i="7"/>
  <c r="J23" i="7"/>
  <c r="J22" i="7"/>
  <c r="J19" i="7"/>
  <c r="J18" i="7"/>
  <c r="J17" i="7"/>
  <c r="J16" i="7"/>
  <c r="J15" i="7"/>
  <c r="J14" i="7"/>
  <c r="J11" i="7"/>
  <c r="J10" i="7"/>
  <c r="I834" i="7"/>
  <c r="I833" i="7"/>
  <c r="I832" i="7"/>
  <c r="Q832" i="7" s="1"/>
  <c r="I831" i="7"/>
  <c r="I829" i="7"/>
  <c r="I828" i="7"/>
  <c r="I827" i="7"/>
  <c r="I825" i="7"/>
  <c r="Q825" i="7" s="1"/>
  <c r="I824" i="7"/>
  <c r="I823" i="7"/>
  <c r="I822" i="7"/>
  <c r="Q822" i="7" s="1"/>
  <c r="I821" i="7"/>
  <c r="I820" i="7"/>
  <c r="I817" i="7"/>
  <c r="Q817" i="7" s="1"/>
  <c r="I816" i="7"/>
  <c r="I815" i="7"/>
  <c r="I814" i="7"/>
  <c r="I813" i="7"/>
  <c r="I812" i="7"/>
  <c r="I811" i="7"/>
  <c r="Q811" i="7" s="1"/>
  <c r="I810" i="7"/>
  <c r="I809" i="7"/>
  <c r="Q809" i="7" s="1"/>
  <c r="I808" i="7"/>
  <c r="P808" i="7" s="1"/>
  <c r="I806" i="7"/>
  <c r="I805" i="7"/>
  <c r="I804" i="7"/>
  <c r="I803" i="7"/>
  <c r="P803" i="7" s="1"/>
  <c r="I802" i="7"/>
  <c r="Q802" i="7" s="1"/>
  <c r="I801" i="7"/>
  <c r="I800" i="7"/>
  <c r="I799" i="7"/>
  <c r="Q799" i="7" s="1"/>
  <c r="I798" i="7"/>
  <c r="P798" i="7" s="1"/>
  <c r="I797" i="7"/>
  <c r="I796" i="7"/>
  <c r="I794" i="7"/>
  <c r="Q794" i="7" s="1"/>
  <c r="I793" i="7"/>
  <c r="I792" i="7"/>
  <c r="Q792" i="7" s="1"/>
  <c r="I791" i="7"/>
  <c r="I790" i="7"/>
  <c r="I789" i="7"/>
  <c r="Q789" i="7" s="1"/>
  <c r="I788" i="7"/>
  <c r="P788" i="7" s="1"/>
  <c r="I787" i="7"/>
  <c r="Q787" i="7" s="1"/>
  <c r="I786" i="7"/>
  <c r="I784" i="7"/>
  <c r="I782" i="7"/>
  <c r="Q782" i="7" s="1"/>
  <c r="I781" i="7"/>
  <c r="I780" i="7"/>
  <c r="Q780" i="7" s="1"/>
  <c r="I779" i="7"/>
  <c r="Q779" i="7" s="1"/>
  <c r="I778" i="7"/>
  <c r="P778" i="7" s="1"/>
  <c r="I777" i="7"/>
  <c r="I776" i="7"/>
  <c r="Q776" i="7" s="1"/>
  <c r="I775" i="7"/>
  <c r="I774" i="7"/>
  <c r="Q774" i="7" s="1"/>
  <c r="I773" i="7"/>
  <c r="I772" i="7"/>
  <c r="Q772" i="7" s="1"/>
  <c r="I771" i="7"/>
  <c r="Q771" i="7" s="1"/>
  <c r="I770" i="7"/>
  <c r="I769" i="7"/>
  <c r="I768" i="7"/>
  <c r="P768" i="7" s="1"/>
  <c r="I767" i="7"/>
  <c r="I765" i="7"/>
  <c r="Q765" i="7" s="1"/>
  <c r="I763" i="7"/>
  <c r="Q763" i="7" s="1"/>
  <c r="I762" i="7"/>
  <c r="P762" i="7" s="1"/>
  <c r="I761" i="7"/>
  <c r="I760" i="7"/>
  <c r="P760" i="7" s="1"/>
  <c r="I758" i="7"/>
  <c r="Q758" i="7" s="1"/>
  <c r="I757" i="7"/>
  <c r="I756" i="7"/>
  <c r="I755" i="7"/>
  <c r="I754" i="7"/>
  <c r="I753" i="7"/>
  <c r="P753" i="7" s="1"/>
  <c r="I752" i="7"/>
  <c r="I750" i="7"/>
  <c r="I749" i="7"/>
  <c r="Q749" i="7" s="1"/>
  <c r="I748" i="7"/>
  <c r="I747" i="7"/>
  <c r="I746" i="7"/>
  <c r="I745" i="7"/>
  <c r="Q745" i="7" s="1"/>
  <c r="I744" i="7"/>
  <c r="Q744" i="7" s="1"/>
  <c r="I743" i="7"/>
  <c r="I742" i="7"/>
  <c r="Q742" i="7" s="1"/>
  <c r="I740" i="7"/>
  <c r="Q740" i="7" s="1"/>
  <c r="I739" i="7"/>
  <c r="Q739" i="7" s="1"/>
  <c r="I737" i="7"/>
  <c r="I736" i="7"/>
  <c r="P736" i="7" s="1"/>
  <c r="I735" i="7"/>
  <c r="I734" i="7"/>
  <c r="I733" i="7"/>
  <c r="Q733" i="7" s="1"/>
  <c r="I732" i="7"/>
  <c r="I731" i="7"/>
  <c r="Q731" i="7" s="1"/>
  <c r="I730" i="7"/>
  <c r="I729" i="7"/>
  <c r="I728" i="7"/>
  <c r="I727" i="7"/>
  <c r="Q727" i="7" s="1"/>
  <c r="I726" i="7"/>
  <c r="P726" i="7" s="1"/>
  <c r="I725" i="7"/>
  <c r="I721" i="7"/>
  <c r="P721" i="7" s="1"/>
  <c r="I720" i="7"/>
  <c r="Q720" i="7" s="1"/>
  <c r="I719" i="7"/>
  <c r="I718" i="7"/>
  <c r="Q718" i="7" s="1"/>
  <c r="I717" i="7"/>
  <c r="P717" i="7" s="1"/>
  <c r="I716" i="7"/>
  <c r="I715" i="7"/>
  <c r="Q715" i="7" s="1"/>
  <c r="I714" i="7"/>
  <c r="Q714" i="7" s="1"/>
  <c r="I713" i="7"/>
  <c r="I712" i="7"/>
  <c r="Q712" i="7" s="1"/>
  <c r="I711" i="7"/>
  <c r="I710" i="7"/>
  <c r="I708" i="7"/>
  <c r="I706" i="7"/>
  <c r="I705" i="7"/>
  <c r="I704" i="7"/>
  <c r="I703" i="7"/>
  <c r="I702" i="7"/>
  <c r="I699" i="7"/>
  <c r="I698" i="7"/>
  <c r="Q698" i="7" s="1"/>
  <c r="I697" i="7"/>
  <c r="I696" i="7"/>
  <c r="I694" i="7"/>
  <c r="P694" i="7" s="1"/>
  <c r="I693" i="7"/>
  <c r="I692" i="7"/>
  <c r="Q692" i="7" s="1"/>
  <c r="I691" i="7"/>
  <c r="I690" i="7"/>
  <c r="I689" i="7"/>
  <c r="I688" i="7"/>
  <c r="I687" i="7"/>
  <c r="P687" i="7" s="1"/>
  <c r="I686" i="7"/>
  <c r="I685" i="7"/>
  <c r="I682" i="7"/>
  <c r="I681" i="7"/>
  <c r="I680" i="7"/>
  <c r="P680" i="7" s="1"/>
  <c r="I679" i="7"/>
  <c r="I678" i="7"/>
  <c r="I677" i="7"/>
  <c r="I676" i="7"/>
  <c r="P676" i="7" s="1"/>
  <c r="I675" i="7"/>
  <c r="I674" i="7"/>
  <c r="P674" i="7" s="1"/>
  <c r="I673" i="7"/>
  <c r="I672" i="7"/>
  <c r="I671" i="7"/>
  <c r="Q671" i="7" s="1"/>
  <c r="I670" i="7"/>
  <c r="I669" i="7"/>
  <c r="I668" i="7"/>
  <c r="I667" i="7"/>
  <c r="Q667" i="7" s="1"/>
  <c r="I666" i="7"/>
  <c r="I665" i="7"/>
  <c r="I664" i="7"/>
  <c r="I663" i="7"/>
  <c r="I662" i="7"/>
  <c r="Q662" i="7" s="1"/>
  <c r="I661" i="7"/>
  <c r="I659" i="7"/>
  <c r="I658" i="7"/>
  <c r="Q658" i="7" s="1"/>
  <c r="I657" i="7"/>
  <c r="I655" i="7"/>
  <c r="I654" i="7"/>
  <c r="I653" i="7"/>
  <c r="Q653" i="7" s="1"/>
  <c r="I652" i="7"/>
  <c r="I651" i="7"/>
  <c r="I649" i="7"/>
  <c r="I647" i="7"/>
  <c r="I646" i="7"/>
  <c r="Q646" i="7" s="1"/>
  <c r="I645" i="7"/>
  <c r="I644" i="7"/>
  <c r="I643" i="7"/>
  <c r="I642" i="7"/>
  <c r="P642" i="7" s="1"/>
  <c r="I641" i="7"/>
  <c r="I640" i="7"/>
  <c r="I639" i="7"/>
  <c r="Q639" i="7" s="1"/>
  <c r="I638" i="7"/>
  <c r="I637" i="7"/>
  <c r="Q637" i="7" s="1"/>
  <c r="I636" i="7"/>
  <c r="I635" i="7"/>
  <c r="Q635" i="7" s="1"/>
  <c r="I634" i="7"/>
  <c r="I633" i="7"/>
  <c r="P633" i="7" s="1"/>
  <c r="I632" i="7"/>
  <c r="I629" i="7"/>
  <c r="I628" i="7"/>
  <c r="I627" i="7"/>
  <c r="I626" i="7"/>
  <c r="I625" i="7"/>
  <c r="P625" i="7" s="1"/>
  <c r="I623" i="7"/>
  <c r="I622" i="7"/>
  <c r="Q622" i="7" s="1"/>
  <c r="I621" i="7"/>
  <c r="I620" i="7"/>
  <c r="I619" i="7"/>
  <c r="I617" i="7"/>
  <c r="I616" i="7"/>
  <c r="Q616" i="7" s="1"/>
  <c r="I615" i="7"/>
  <c r="I614" i="7"/>
  <c r="Q614" i="7" s="1"/>
  <c r="I610" i="7"/>
  <c r="I609" i="7"/>
  <c r="I608" i="7"/>
  <c r="Q608" i="7" s="1"/>
  <c r="I607" i="7"/>
  <c r="I604" i="7"/>
  <c r="Q604" i="7" s="1"/>
  <c r="I603" i="7"/>
  <c r="I602" i="7"/>
  <c r="I600" i="7"/>
  <c r="P600" i="7" s="1"/>
  <c r="I599" i="7"/>
  <c r="Q599" i="7" s="1"/>
  <c r="I598" i="7"/>
  <c r="I597" i="7"/>
  <c r="P597" i="7" s="1"/>
  <c r="I596" i="7"/>
  <c r="Q596" i="7" s="1"/>
  <c r="I595" i="7"/>
  <c r="P595" i="7" s="1"/>
  <c r="I594" i="7"/>
  <c r="Q594" i="7" s="1"/>
  <c r="I593" i="7"/>
  <c r="I592" i="7"/>
  <c r="P592" i="7" s="1"/>
  <c r="I591" i="7"/>
  <c r="I590" i="7"/>
  <c r="Q590" i="7" s="1"/>
  <c r="I589" i="7"/>
  <c r="I588" i="7"/>
  <c r="I587" i="7"/>
  <c r="I586" i="7"/>
  <c r="I585" i="7"/>
  <c r="I583" i="7"/>
  <c r="I582" i="7"/>
  <c r="I581" i="7"/>
  <c r="I580" i="7"/>
  <c r="I579" i="7"/>
  <c r="I578" i="7"/>
  <c r="P578" i="7" s="1"/>
  <c r="I577" i="7"/>
  <c r="Q577" i="7" s="1"/>
  <c r="I576" i="7"/>
  <c r="I574" i="7"/>
  <c r="Q574" i="7" s="1"/>
  <c r="I573" i="7"/>
  <c r="I572" i="7"/>
  <c r="Q572" i="7" s="1"/>
  <c r="I571" i="7"/>
  <c r="Q571" i="7" s="1"/>
  <c r="I570" i="7"/>
  <c r="Q570" i="7" s="1"/>
  <c r="I569" i="7"/>
  <c r="I562" i="7"/>
  <c r="Q562" i="7" s="1"/>
  <c r="I561" i="7"/>
  <c r="I560" i="7"/>
  <c r="I559" i="7"/>
  <c r="P559" i="7" s="1"/>
  <c r="I558" i="7"/>
  <c r="I557" i="7"/>
  <c r="P557" i="7" s="1"/>
  <c r="I556" i="7"/>
  <c r="Q556" i="7" s="1"/>
  <c r="I555" i="7"/>
  <c r="Q555" i="7" s="1"/>
  <c r="I554" i="7"/>
  <c r="Q554" i="7" s="1"/>
  <c r="I553" i="7"/>
  <c r="I552" i="7"/>
  <c r="P552" i="7" s="1"/>
  <c r="I551" i="7"/>
  <c r="Q551" i="7" s="1"/>
  <c r="I550" i="7"/>
  <c r="Q550" i="7" s="1"/>
  <c r="I549" i="7"/>
  <c r="I548" i="7"/>
  <c r="P548" i="7" s="1"/>
  <c r="I547" i="7"/>
  <c r="Q547" i="7" s="1"/>
  <c r="I544" i="7"/>
  <c r="I543" i="7"/>
  <c r="Q543" i="7" s="1"/>
  <c r="I541" i="7"/>
  <c r="P541" i="7" s="1"/>
  <c r="I540" i="7"/>
  <c r="Q540" i="7" s="1"/>
  <c r="I539" i="7"/>
  <c r="P539" i="7" s="1"/>
  <c r="I538" i="7"/>
  <c r="P538" i="7" s="1"/>
  <c r="I537" i="7"/>
  <c r="I536" i="7"/>
  <c r="Q536" i="7" s="1"/>
  <c r="I535" i="7"/>
  <c r="I534" i="7"/>
  <c r="I530" i="7"/>
  <c r="Q530" i="7" s="1"/>
  <c r="I529" i="7"/>
  <c r="Q529" i="7" s="1"/>
  <c r="I528" i="7"/>
  <c r="I527" i="7"/>
  <c r="Q527" i="7" s="1"/>
  <c r="I525" i="7"/>
  <c r="P525" i="7" s="1"/>
  <c r="I524" i="7"/>
  <c r="I523" i="7"/>
  <c r="Q523" i="7" s="1"/>
  <c r="I522" i="7"/>
  <c r="I521" i="7"/>
  <c r="Q521" i="7" s="1"/>
  <c r="I517" i="7"/>
  <c r="Q517" i="7" s="1"/>
  <c r="I516" i="7"/>
  <c r="P516" i="7" s="1"/>
  <c r="I515" i="7"/>
  <c r="I514" i="7"/>
  <c r="Q514" i="7" s="1"/>
  <c r="I513" i="7"/>
  <c r="Q513" i="7" s="1"/>
  <c r="I512" i="7"/>
  <c r="I511" i="7"/>
  <c r="P511" i="7" s="1"/>
  <c r="I509" i="7"/>
  <c r="P509" i="7" s="1"/>
  <c r="I508" i="7"/>
  <c r="Q508" i="7" s="1"/>
  <c r="I507" i="7"/>
  <c r="I506" i="7"/>
  <c r="P506" i="7" s="1"/>
  <c r="I505" i="7"/>
  <c r="I504" i="7"/>
  <c r="I503" i="7"/>
  <c r="P503" i="7" s="1"/>
  <c r="I500" i="7"/>
  <c r="Q500" i="7" s="1"/>
  <c r="I499" i="7"/>
  <c r="P499" i="7" s="1"/>
  <c r="I498" i="7"/>
  <c r="Q498" i="7" s="1"/>
  <c r="I497" i="7"/>
  <c r="Q497" i="7" s="1"/>
  <c r="I496" i="7"/>
  <c r="I494" i="7"/>
  <c r="Q494" i="7" s="1"/>
  <c r="I493" i="7"/>
  <c r="I492" i="7"/>
  <c r="Q492" i="7" s="1"/>
  <c r="I491" i="7"/>
  <c r="I844" i="7" s="1"/>
  <c r="I490" i="7"/>
  <c r="Q490" i="7" s="1"/>
  <c r="I489" i="7"/>
  <c r="Q489" i="7" s="1"/>
  <c r="I488" i="7"/>
  <c r="P488" i="7" s="1"/>
  <c r="I487" i="7"/>
  <c r="I486" i="7"/>
  <c r="I485" i="7"/>
  <c r="I483" i="7"/>
  <c r="Q483" i="7" s="1"/>
  <c r="I482" i="7"/>
  <c r="Q482" i="7" s="1"/>
  <c r="I481" i="7"/>
  <c r="I480" i="7"/>
  <c r="I479" i="7"/>
  <c r="Q479" i="7" s="1"/>
  <c r="I478" i="7"/>
  <c r="P478" i="7" s="1"/>
  <c r="I477" i="7"/>
  <c r="P477" i="7" s="1"/>
  <c r="I476" i="7"/>
  <c r="P476" i="7" s="1"/>
  <c r="I470" i="7"/>
  <c r="P470" i="7" s="1"/>
  <c r="I469" i="7"/>
  <c r="I468" i="7"/>
  <c r="I467" i="7"/>
  <c r="I466" i="7"/>
  <c r="Q466" i="7" s="1"/>
  <c r="I464" i="7"/>
  <c r="I463" i="7"/>
  <c r="P463" i="7" s="1"/>
  <c r="I462" i="7"/>
  <c r="I461" i="7"/>
  <c r="Q461" i="7" s="1"/>
  <c r="I460" i="7"/>
  <c r="Q460" i="7" s="1"/>
  <c r="I459" i="7"/>
  <c r="I458" i="7"/>
  <c r="Q458" i="7" s="1"/>
  <c r="I457" i="7"/>
  <c r="I456" i="7"/>
  <c r="I455" i="7"/>
  <c r="I453" i="7"/>
  <c r="I451" i="7"/>
  <c r="I450" i="7"/>
  <c r="P450" i="7" s="1"/>
  <c r="I449" i="7"/>
  <c r="P449" i="7" s="1"/>
  <c r="I448" i="7"/>
  <c r="Q448" i="7" s="1"/>
  <c r="I447" i="7"/>
  <c r="Q447" i="7" s="1"/>
  <c r="I446" i="7"/>
  <c r="P446" i="7" s="1"/>
  <c r="I445" i="7"/>
  <c r="P445" i="7" s="1"/>
  <c r="I444" i="7"/>
  <c r="Q444" i="7" s="1"/>
  <c r="I443" i="7"/>
  <c r="I442" i="7"/>
  <c r="P442" i="7" s="1"/>
  <c r="I441" i="7"/>
  <c r="I440" i="7"/>
  <c r="I437" i="7"/>
  <c r="Q437" i="7" s="1"/>
  <c r="I435" i="7"/>
  <c r="Q435" i="7" s="1"/>
  <c r="I432" i="7"/>
  <c r="I430" i="7"/>
  <c r="I428" i="7"/>
  <c r="Q428" i="7" s="1"/>
  <c r="I427" i="7"/>
  <c r="P427" i="7" s="1"/>
  <c r="I426" i="7"/>
  <c r="Q426" i="7" s="1"/>
  <c r="I425" i="7"/>
  <c r="P425" i="7" s="1"/>
  <c r="I424" i="7"/>
  <c r="Q424" i="7" s="1"/>
  <c r="I423" i="7"/>
  <c r="I421" i="7"/>
  <c r="Q421" i="7" s="1"/>
  <c r="I420" i="7"/>
  <c r="P420" i="7" s="1"/>
  <c r="I419" i="7"/>
  <c r="Q419" i="7" s="1"/>
  <c r="I418" i="7"/>
  <c r="P418" i="7" s="1"/>
  <c r="I416" i="7"/>
  <c r="I415" i="7"/>
  <c r="I414" i="7"/>
  <c r="I413" i="7"/>
  <c r="P413" i="7" s="1"/>
  <c r="I411" i="7"/>
  <c r="Q411" i="7" s="1"/>
  <c r="I410" i="7"/>
  <c r="P410" i="7" s="1"/>
  <c r="I409" i="7"/>
  <c r="Q409" i="7" s="1"/>
  <c r="I408" i="7"/>
  <c r="Q408" i="7" s="1"/>
  <c r="I407" i="7"/>
  <c r="P407" i="7" s="1"/>
  <c r="I406" i="7"/>
  <c r="Q406" i="7" s="1"/>
  <c r="I405" i="7"/>
  <c r="I404" i="7"/>
  <c r="I403" i="7"/>
  <c r="Q403" i="7" s="1"/>
  <c r="I401" i="7"/>
  <c r="I400" i="7"/>
  <c r="I399" i="7"/>
  <c r="I398" i="7"/>
  <c r="I397" i="7"/>
  <c r="Q397" i="7" s="1"/>
  <c r="I396" i="7"/>
  <c r="I395" i="7"/>
  <c r="Q395" i="7" s="1"/>
  <c r="I394" i="7"/>
  <c r="P394" i="7" s="1"/>
  <c r="I393" i="7"/>
  <c r="P393" i="7" s="1"/>
  <c r="I392" i="7"/>
  <c r="Q392" i="7" s="1"/>
  <c r="I391" i="7"/>
  <c r="P391" i="7" s="1"/>
  <c r="I390" i="7"/>
  <c r="I386" i="7"/>
  <c r="P386" i="7" s="1"/>
  <c r="I385" i="7"/>
  <c r="I384" i="7"/>
  <c r="I380" i="7"/>
  <c r="Q380" i="7" s="1"/>
  <c r="I378" i="7"/>
  <c r="Q378" i="7" s="1"/>
  <c r="I376" i="7"/>
  <c r="I374" i="7"/>
  <c r="Q374" i="7" s="1"/>
  <c r="I373" i="7"/>
  <c r="I372" i="7"/>
  <c r="I371" i="7"/>
  <c r="Q371" i="7" s="1"/>
  <c r="I370" i="7"/>
  <c r="Q370" i="7" s="1"/>
  <c r="I369" i="7"/>
  <c r="I368" i="7"/>
  <c r="Q368" i="7" s="1"/>
  <c r="I366" i="7"/>
  <c r="P366" i="7" s="1"/>
  <c r="I365" i="7"/>
  <c r="I364" i="7"/>
  <c r="Q364" i="7" s="1"/>
  <c r="I363" i="7"/>
  <c r="I362" i="7"/>
  <c r="P362" i="7" s="1"/>
  <c r="I361" i="7"/>
  <c r="Q361" i="7" s="1"/>
  <c r="I360" i="7"/>
  <c r="Q360" i="7" s="1"/>
  <c r="I359" i="7"/>
  <c r="Q359" i="7" s="1"/>
  <c r="I358" i="7"/>
  <c r="P358" i="7" s="1"/>
  <c r="I355" i="7"/>
  <c r="Q355" i="7" s="1"/>
  <c r="I354" i="7"/>
  <c r="P354" i="7" s="1"/>
  <c r="I353" i="7"/>
  <c r="P353" i="7" s="1"/>
  <c r="I352" i="7"/>
  <c r="Q352" i="7" s="1"/>
  <c r="I351" i="7"/>
  <c r="Q351" i="7" s="1"/>
  <c r="I350" i="7"/>
  <c r="P350" i="7" s="1"/>
  <c r="I349" i="7"/>
  <c r="Q349" i="7" s="1"/>
  <c r="I348" i="7"/>
  <c r="I347" i="7"/>
  <c r="P347" i="7" s="1"/>
  <c r="I346" i="7"/>
  <c r="Q346" i="7" s="1"/>
  <c r="I345" i="7"/>
  <c r="P345" i="7" s="1"/>
  <c r="I344" i="7"/>
  <c r="I343" i="7"/>
  <c r="Q343" i="7" s="1"/>
  <c r="I342" i="7"/>
  <c r="I340" i="7"/>
  <c r="P340" i="7" s="1"/>
  <c r="I339" i="7"/>
  <c r="I338" i="7"/>
  <c r="I337" i="7"/>
  <c r="I336" i="7"/>
  <c r="Q336" i="7" s="1"/>
  <c r="I334" i="7"/>
  <c r="I333" i="7"/>
  <c r="Q333" i="7" s="1"/>
  <c r="I332" i="7"/>
  <c r="I329" i="7"/>
  <c r="Q329" i="7" s="1"/>
  <c r="I327" i="7"/>
  <c r="I326" i="7"/>
  <c r="Q326" i="7" s="1"/>
  <c r="I325" i="7"/>
  <c r="Q325" i="7" s="1"/>
  <c r="I324" i="7"/>
  <c r="I323" i="7"/>
  <c r="I322" i="7"/>
  <c r="P322" i="7" s="1"/>
  <c r="I320" i="7"/>
  <c r="I319" i="7"/>
  <c r="Q319" i="7" s="1"/>
  <c r="I318" i="7"/>
  <c r="P318" i="7" s="1"/>
  <c r="I317" i="7"/>
  <c r="Q317" i="7" s="1"/>
  <c r="I316" i="7"/>
  <c r="Q316" i="7" s="1"/>
  <c r="I314" i="7"/>
  <c r="I313" i="7"/>
  <c r="P313" i="7" s="1"/>
  <c r="I312" i="7"/>
  <c r="I311" i="7"/>
  <c r="I310" i="7"/>
  <c r="P310" i="7" s="1"/>
  <c r="I309" i="7"/>
  <c r="Q309" i="7" s="1"/>
  <c r="I306" i="7"/>
  <c r="I305" i="7"/>
  <c r="I304" i="7"/>
  <c r="Q304" i="7" s="1"/>
  <c r="I303" i="7"/>
  <c r="P303" i="7" s="1"/>
  <c r="I302" i="7"/>
  <c r="Q302" i="7" s="1"/>
  <c r="I301" i="7"/>
  <c r="Q301" i="7" s="1"/>
  <c r="I300" i="7"/>
  <c r="I299" i="7"/>
  <c r="P299" i="7" s="1"/>
  <c r="I298" i="7"/>
  <c r="I297" i="7"/>
  <c r="P297" i="7" s="1"/>
  <c r="I296" i="7"/>
  <c r="I295" i="7"/>
  <c r="Q295" i="7" s="1"/>
  <c r="I294" i="7"/>
  <c r="P294" i="7" s="1"/>
  <c r="I293" i="7"/>
  <c r="P293" i="7" s="1"/>
  <c r="I292" i="7"/>
  <c r="Q292" i="7" s="1"/>
  <c r="I291" i="7"/>
  <c r="Q291" i="7" s="1"/>
  <c r="I290" i="7"/>
  <c r="P290" i="7" s="1"/>
  <c r="I289" i="7"/>
  <c r="Q289" i="7" s="1"/>
  <c r="I288" i="7"/>
  <c r="I284" i="7"/>
  <c r="Q284" i="7" s="1"/>
  <c r="I283" i="7"/>
  <c r="P283" i="7" s="1"/>
  <c r="I282" i="7"/>
  <c r="Q282" i="7" s="1"/>
  <c r="I281" i="7"/>
  <c r="I280" i="7"/>
  <c r="Q280" i="7" s="1"/>
  <c r="I279" i="7"/>
  <c r="I278" i="7"/>
  <c r="P278" i="7" s="1"/>
  <c r="I277" i="7"/>
  <c r="Q277" i="7" s="1"/>
  <c r="I276" i="7"/>
  <c r="Q276" i="7" s="1"/>
  <c r="I275" i="7"/>
  <c r="Q275" i="7" s="1"/>
  <c r="I274" i="7"/>
  <c r="P274" i="7" s="1"/>
  <c r="I273" i="7"/>
  <c r="I272" i="7"/>
  <c r="Q272" i="7" s="1"/>
  <c r="I271" i="7"/>
  <c r="I270" i="7"/>
  <c r="I269" i="7"/>
  <c r="I268" i="7"/>
  <c r="Q268" i="7" s="1"/>
  <c r="I267" i="7"/>
  <c r="Q267" i="7" s="1"/>
  <c r="I266" i="7"/>
  <c r="P266" i="7" s="1"/>
  <c r="I265" i="7"/>
  <c r="P265" i="7" s="1"/>
  <c r="I264" i="7"/>
  <c r="Q264" i="7" s="1"/>
  <c r="I263" i="7"/>
  <c r="I262" i="7"/>
  <c r="P262" i="7" s="1"/>
  <c r="I261" i="7"/>
  <c r="P261" i="7" s="1"/>
  <c r="I260" i="7"/>
  <c r="Q260" i="7" s="1"/>
  <c r="I259" i="7"/>
  <c r="Q259" i="7" s="1"/>
  <c r="I258" i="7"/>
  <c r="P258" i="7" s="1"/>
  <c r="I256" i="7"/>
  <c r="Q256" i="7" s="1"/>
  <c r="I255" i="7"/>
  <c r="Q255" i="7" s="1"/>
  <c r="I254" i="7"/>
  <c r="Q254" i="7" s="1"/>
  <c r="I253" i="7"/>
  <c r="P253" i="7" s="1"/>
  <c r="I252" i="7"/>
  <c r="Q252" i="7" s="1"/>
  <c r="I251" i="7"/>
  <c r="Q251" i="7" s="1"/>
  <c r="I250" i="7"/>
  <c r="Q250" i="7" s="1"/>
  <c r="I249" i="7"/>
  <c r="P249" i="7" s="1"/>
  <c r="I248" i="7"/>
  <c r="Q248" i="7" s="1"/>
  <c r="I247" i="7"/>
  <c r="I245" i="7"/>
  <c r="Q245" i="7" s="1"/>
  <c r="I244" i="7"/>
  <c r="P244" i="7" s="1"/>
  <c r="I243" i="7"/>
  <c r="I242" i="7"/>
  <c r="Q242" i="7" s="1"/>
  <c r="I241" i="7"/>
  <c r="I240" i="7"/>
  <c r="I239" i="7"/>
  <c r="I238" i="7"/>
  <c r="I237" i="7"/>
  <c r="Q237" i="7" s="1"/>
  <c r="I236" i="7"/>
  <c r="Q236" i="7" s="1"/>
  <c r="I235" i="7"/>
  <c r="P235" i="7" s="1"/>
  <c r="I234" i="7"/>
  <c r="Q234" i="7" s="1"/>
  <c r="I233" i="7"/>
  <c r="Q233" i="7" s="1"/>
  <c r="I232" i="7"/>
  <c r="Q232" i="7" s="1"/>
  <c r="I231" i="7"/>
  <c r="I230" i="7"/>
  <c r="I229" i="7"/>
  <c r="Q229" i="7" s="1"/>
  <c r="I228" i="7"/>
  <c r="Q228" i="7" s="1"/>
  <c r="I227" i="7"/>
  <c r="P227" i="7" s="1"/>
  <c r="I226" i="7"/>
  <c r="P226" i="7" s="1"/>
  <c r="I224" i="7"/>
  <c r="I223" i="7"/>
  <c r="I222" i="7"/>
  <c r="Q222" i="7" s="1"/>
  <c r="I221" i="7"/>
  <c r="I220" i="7"/>
  <c r="I219" i="7"/>
  <c r="Q219" i="7" s="1"/>
  <c r="I218" i="7"/>
  <c r="P218" i="7" s="1"/>
  <c r="I217" i="7"/>
  <c r="P217" i="7" s="1"/>
  <c r="I216" i="7"/>
  <c r="I215" i="7"/>
  <c r="I214" i="7"/>
  <c r="Q214" i="7" s="1"/>
  <c r="I212" i="7"/>
  <c r="I211" i="7"/>
  <c r="Q211" i="7" s="1"/>
  <c r="I210" i="7"/>
  <c r="P210" i="7" s="1"/>
  <c r="I208" i="7"/>
  <c r="Q208" i="7" s="1"/>
  <c r="I207" i="7"/>
  <c r="I206" i="7"/>
  <c r="Q206" i="7" s="1"/>
  <c r="I205" i="7"/>
  <c r="Q205" i="7" s="1"/>
  <c r="I204" i="7"/>
  <c r="P204" i="7" s="1"/>
  <c r="I203" i="7"/>
  <c r="I202" i="7"/>
  <c r="P202" i="7" s="1"/>
  <c r="I201" i="7"/>
  <c r="Q201" i="7" s="1"/>
  <c r="I200" i="7"/>
  <c r="Q200" i="7" s="1"/>
  <c r="I199" i="7"/>
  <c r="Q199" i="7" s="1"/>
  <c r="I198" i="7"/>
  <c r="I197" i="7"/>
  <c r="I190" i="7"/>
  <c r="Q190" i="7" s="1"/>
  <c r="I188" i="7"/>
  <c r="I187" i="7"/>
  <c r="I186" i="7"/>
  <c r="Q186" i="7" s="1"/>
  <c r="I185" i="7"/>
  <c r="P185" i="7" s="1"/>
  <c r="I184" i="7"/>
  <c r="I182" i="7"/>
  <c r="P182" i="7" s="1"/>
  <c r="I181" i="7"/>
  <c r="Q181" i="7" s="1"/>
  <c r="I180" i="7"/>
  <c r="I179" i="7"/>
  <c r="P179" i="7" s="1"/>
  <c r="I178" i="7"/>
  <c r="P178" i="7" s="1"/>
  <c r="I177" i="7"/>
  <c r="I176" i="7"/>
  <c r="Q176" i="7" s="1"/>
  <c r="I175" i="7"/>
  <c r="P175" i="7" s="1"/>
  <c r="I174" i="7"/>
  <c r="Q174" i="7" s="1"/>
  <c r="I173" i="7"/>
  <c r="I171" i="7"/>
  <c r="I170" i="7"/>
  <c r="P170" i="7" s="1"/>
  <c r="I169" i="7"/>
  <c r="I168" i="7"/>
  <c r="I167" i="7"/>
  <c r="Q167" i="7" s="1"/>
  <c r="I166" i="7"/>
  <c r="I163" i="7"/>
  <c r="I162" i="7"/>
  <c r="Q162" i="7" s="1"/>
  <c r="I161" i="7"/>
  <c r="P161" i="7" s="1"/>
  <c r="I160" i="7"/>
  <c r="I159" i="7"/>
  <c r="Q159" i="7" s="1"/>
  <c r="I158" i="7"/>
  <c r="P158" i="7" s="1"/>
  <c r="I157" i="7"/>
  <c r="Q157" i="7" s="1"/>
  <c r="I156" i="7"/>
  <c r="I155" i="7"/>
  <c r="Q155" i="7" s="1"/>
  <c r="I154" i="7"/>
  <c r="P154" i="7" s="1"/>
  <c r="I153" i="7"/>
  <c r="P153" i="7" s="1"/>
  <c r="I152" i="7"/>
  <c r="Q152" i="7" s="1"/>
  <c r="I150" i="7"/>
  <c r="Q150" i="7" s="1"/>
  <c r="I149" i="7"/>
  <c r="P149" i="7" s="1"/>
  <c r="I148" i="7"/>
  <c r="Q148" i="7" s="1"/>
  <c r="I147" i="7"/>
  <c r="Q147" i="7" s="1"/>
  <c r="I146" i="7"/>
  <c r="Q146" i="7" s="1"/>
  <c r="I145" i="7"/>
  <c r="P145" i="7" s="1"/>
  <c r="I144" i="7"/>
  <c r="I143" i="7"/>
  <c r="P143" i="7" s="1"/>
  <c r="I142" i="7"/>
  <c r="Q142" i="7" s="1"/>
  <c r="I141" i="7"/>
  <c r="P141" i="7" s="1"/>
  <c r="I140" i="7"/>
  <c r="P140" i="7" s="1"/>
  <c r="I139" i="7"/>
  <c r="I138" i="7"/>
  <c r="Q138" i="7" s="1"/>
  <c r="I137" i="7"/>
  <c r="P137" i="7" s="1"/>
  <c r="I136" i="7"/>
  <c r="Q136" i="7" s="1"/>
  <c r="I135" i="7"/>
  <c r="Q135" i="7" s="1"/>
  <c r="I134" i="7"/>
  <c r="Q134" i="7" s="1"/>
  <c r="I133" i="7"/>
  <c r="P133" i="7" s="1"/>
  <c r="I132" i="7"/>
  <c r="I131" i="7"/>
  <c r="I130" i="7"/>
  <c r="Q130" i="7" s="1"/>
  <c r="I129" i="7"/>
  <c r="P129" i="7" s="1"/>
  <c r="I128" i="7"/>
  <c r="Q128" i="7" s="1"/>
  <c r="I127" i="7"/>
  <c r="P127" i="7" s="1"/>
  <c r="I126" i="7"/>
  <c r="Q126" i="7" s="1"/>
  <c r="I125" i="7"/>
  <c r="P125" i="7" s="1"/>
  <c r="I124" i="7"/>
  <c r="P124" i="7" s="1"/>
  <c r="I123" i="7"/>
  <c r="P123" i="7" s="1"/>
  <c r="I122" i="7"/>
  <c r="Q122" i="7" s="1"/>
  <c r="I121" i="7"/>
  <c r="P121" i="7" s="1"/>
  <c r="I120" i="7"/>
  <c r="Q120" i="7" s="1"/>
  <c r="I119" i="7"/>
  <c r="P119" i="7" s="1"/>
  <c r="I118" i="7"/>
  <c r="Q118" i="7" s="1"/>
  <c r="I117" i="7"/>
  <c r="P117" i="7" s="1"/>
  <c r="I116" i="7"/>
  <c r="Q116" i="7" s="1"/>
  <c r="I115" i="7"/>
  <c r="P115" i="7" s="1"/>
  <c r="I114" i="7"/>
  <c r="Q114" i="7" s="1"/>
  <c r="I113" i="7"/>
  <c r="P113" i="7" s="1"/>
  <c r="I112" i="7"/>
  <c r="P112" i="7" s="1"/>
  <c r="I111" i="7"/>
  <c r="Q111" i="7" s="1"/>
  <c r="I108" i="7"/>
  <c r="I107" i="7"/>
  <c r="Q107" i="7" s="1"/>
  <c r="I106" i="7"/>
  <c r="P106" i="7" s="1"/>
  <c r="I105" i="7"/>
  <c r="Q105" i="7" s="1"/>
  <c r="I104" i="7"/>
  <c r="Q104" i="7" s="1"/>
  <c r="I103" i="7"/>
  <c r="Q103" i="7" s="1"/>
  <c r="I102" i="7"/>
  <c r="P102" i="7" s="1"/>
  <c r="I101" i="7"/>
  <c r="I100" i="7"/>
  <c r="I99" i="7"/>
  <c r="Q99" i="7" s="1"/>
  <c r="I98" i="7"/>
  <c r="P98" i="7" s="1"/>
  <c r="I97" i="7"/>
  <c r="P97" i="7" s="1"/>
  <c r="I96" i="7"/>
  <c r="N96" i="7" s="1"/>
  <c r="I95" i="7"/>
  <c r="Q95" i="7" s="1"/>
  <c r="I94" i="7"/>
  <c r="P94" i="7" s="1"/>
  <c r="I93" i="7"/>
  <c r="Q93" i="7" s="1"/>
  <c r="I92" i="7"/>
  <c r="Q92" i="7" s="1"/>
  <c r="I91" i="7"/>
  <c r="Q91" i="7" s="1"/>
  <c r="I90" i="7"/>
  <c r="I89" i="7"/>
  <c r="P89" i="7" s="1"/>
  <c r="I88" i="7"/>
  <c r="Q88" i="7" s="1"/>
  <c r="I84" i="7"/>
  <c r="Q84" i="7" s="1"/>
  <c r="I83" i="7"/>
  <c r="Q83" i="7" s="1"/>
  <c r="I82" i="7"/>
  <c r="Q82" i="7" s="1"/>
  <c r="I81" i="7"/>
  <c r="P81" i="7" s="1"/>
  <c r="I80" i="7"/>
  <c r="I79" i="7"/>
  <c r="Q79" i="7" s="1"/>
  <c r="I77" i="7"/>
  <c r="Q77" i="7" s="1"/>
  <c r="I76" i="7"/>
  <c r="P76" i="7" s="1"/>
  <c r="I75" i="7"/>
  <c r="I74" i="7"/>
  <c r="Q74" i="7" s="1"/>
  <c r="I73" i="7"/>
  <c r="Q73" i="7" s="1"/>
  <c r="I72" i="7"/>
  <c r="Q72" i="7" s="1"/>
  <c r="I69" i="7"/>
  <c r="P69" i="7" s="1"/>
  <c r="I67" i="7"/>
  <c r="P67" i="7" s="1"/>
  <c r="I65" i="7"/>
  <c r="Q65" i="7" s="1"/>
  <c r="I64" i="7"/>
  <c r="P64" i="7" s="1"/>
  <c r="I63" i="7"/>
  <c r="P63" i="7" s="1"/>
  <c r="I62" i="7"/>
  <c r="P62" i="7" s="1"/>
  <c r="I61" i="7"/>
  <c r="Q61" i="7" s="1"/>
  <c r="I60" i="7"/>
  <c r="I57" i="7"/>
  <c r="Q57" i="7" s="1"/>
  <c r="I55" i="7"/>
  <c r="Q55" i="7" s="1"/>
  <c r="I54" i="7"/>
  <c r="P54" i="7" s="1"/>
  <c r="I53" i="7"/>
  <c r="Q53" i="7" s="1"/>
  <c r="I52" i="7"/>
  <c r="Q52" i="7" s="1"/>
  <c r="I50" i="7"/>
  <c r="Q50" i="7" s="1"/>
  <c r="I49" i="7"/>
  <c r="P49" i="7" s="1"/>
  <c r="I48" i="7"/>
  <c r="Q48" i="7" s="1"/>
  <c r="I47" i="7"/>
  <c r="P47" i="7" s="1"/>
  <c r="I45" i="7"/>
  <c r="I44" i="7"/>
  <c r="Q44" i="7" s="1"/>
  <c r="I43" i="7"/>
  <c r="I42" i="7"/>
  <c r="Q42" i="7" s="1"/>
  <c r="I39" i="7"/>
  <c r="Q39" i="7" s="1"/>
  <c r="I37" i="7"/>
  <c r="I36" i="7"/>
  <c r="I35" i="7"/>
  <c r="Q35" i="7" s="1"/>
  <c r="I34" i="7"/>
  <c r="I32" i="7"/>
  <c r="Q32" i="7" s="1"/>
  <c r="I31" i="7"/>
  <c r="P31" i="7" s="1"/>
  <c r="I30" i="7"/>
  <c r="Q30" i="7" s="1"/>
  <c r="I29" i="7"/>
  <c r="I27" i="7"/>
  <c r="P27" i="7" s="1"/>
  <c r="I26" i="7"/>
  <c r="Q26" i="7" s="1"/>
  <c r="I25" i="7"/>
  <c r="P25" i="7" s="1"/>
  <c r="I24" i="7"/>
  <c r="Q24" i="7" s="1"/>
  <c r="I23" i="7"/>
  <c r="Q23" i="7" s="1"/>
  <c r="I22" i="7"/>
  <c r="P22" i="7" s="1"/>
  <c r="I18" i="7"/>
  <c r="P18" i="7" s="1"/>
  <c r="I17" i="7"/>
  <c r="Q17" i="7" s="1"/>
  <c r="I16" i="7"/>
  <c r="I15" i="7"/>
  <c r="Q15" i="7" s="1"/>
  <c r="I14" i="7"/>
  <c r="Q14" i="7" s="1"/>
  <c r="I11" i="7"/>
  <c r="I10" i="7"/>
  <c r="Q10" i="7" s="1"/>
  <c r="M9" i="7"/>
  <c r="K9" i="7"/>
  <c r="L9" i="7" s="1"/>
  <c r="J9" i="7"/>
  <c r="O846" i="7"/>
  <c r="H846" i="7"/>
  <c r="F846" i="7"/>
  <c r="E846" i="7"/>
  <c r="D846" i="7"/>
  <c r="C846" i="7"/>
  <c r="B846" i="7"/>
  <c r="A846" i="7"/>
  <c r="H845" i="7"/>
  <c r="D835" i="7"/>
  <c r="O834" i="7"/>
  <c r="F834" i="7"/>
  <c r="E834" i="7"/>
  <c r="D834" i="7"/>
  <c r="C834" i="7"/>
  <c r="B834" i="7"/>
  <c r="A834" i="7"/>
  <c r="R833" i="7"/>
  <c r="R832" i="7"/>
  <c r="O830" i="7"/>
  <c r="R830" i="7" s="1"/>
  <c r="F830" i="7"/>
  <c r="E830" i="7"/>
  <c r="D830" i="7"/>
  <c r="C830" i="7"/>
  <c r="B830" i="7"/>
  <c r="A830" i="7"/>
  <c r="R829" i="7"/>
  <c r="R828" i="7"/>
  <c r="O826" i="7"/>
  <c r="R826" i="7" s="1"/>
  <c r="F826" i="7"/>
  <c r="E826" i="7"/>
  <c r="D826" i="7"/>
  <c r="C826" i="7"/>
  <c r="C835" i="7" s="1"/>
  <c r="C836" i="7" s="1"/>
  <c r="B826" i="7"/>
  <c r="A826" i="7"/>
  <c r="R825" i="7"/>
  <c r="R824" i="7"/>
  <c r="R823" i="7"/>
  <c r="R822" i="7"/>
  <c r="R817" i="7"/>
  <c r="R816" i="7"/>
  <c r="R815" i="7"/>
  <c r="R814" i="7"/>
  <c r="O814" i="7"/>
  <c r="F814" i="7"/>
  <c r="E814" i="7"/>
  <c r="E818" i="7" s="1"/>
  <c r="D814" i="7"/>
  <c r="C814" i="7"/>
  <c r="B814" i="7"/>
  <c r="A814" i="7"/>
  <c r="R813" i="7"/>
  <c r="R812" i="7"/>
  <c r="R811" i="7"/>
  <c r="R810" i="7"/>
  <c r="R809" i="7"/>
  <c r="R807" i="7"/>
  <c r="O807" i="7"/>
  <c r="F807" i="7"/>
  <c r="E807" i="7"/>
  <c r="D807" i="7"/>
  <c r="C807" i="7"/>
  <c r="B807" i="7"/>
  <c r="A807" i="7"/>
  <c r="R806" i="7"/>
  <c r="R805" i="7"/>
  <c r="R804" i="7"/>
  <c r="R803" i="7"/>
  <c r="R802" i="7"/>
  <c r="R801" i="7"/>
  <c r="R800" i="7"/>
  <c r="R798" i="7"/>
  <c r="R797" i="7"/>
  <c r="R796" i="7"/>
  <c r="O795" i="7"/>
  <c r="F795" i="7"/>
  <c r="F818" i="7" s="1"/>
  <c r="F819" i="7" s="1"/>
  <c r="E795" i="7"/>
  <c r="D795" i="7"/>
  <c r="C795" i="7"/>
  <c r="C818" i="7" s="1"/>
  <c r="C819" i="7" s="1"/>
  <c r="B795" i="7"/>
  <c r="B818" i="7" s="1"/>
  <c r="A795" i="7"/>
  <c r="R794" i="7"/>
  <c r="R793" i="7"/>
  <c r="O791" i="7"/>
  <c r="R791" i="7" s="1"/>
  <c r="F791" i="7"/>
  <c r="E791" i="7"/>
  <c r="D791" i="7"/>
  <c r="C791" i="7"/>
  <c r="B791" i="7"/>
  <c r="A791" i="7"/>
  <c r="R790" i="7"/>
  <c r="R789" i="7"/>
  <c r="R787" i="7"/>
  <c r="B785" i="7"/>
  <c r="R784" i="7"/>
  <c r="O783" i="7"/>
  <c r="O785" i="7" s="1"/>
  <c r="R785" i="7" s="1"/>
  <c r="F783" i="7"/>
  <c r="F785" i="7" s="1"/>
  <c r="E783" i="7"/>
  <c r="E785" i="7" s="1"/>
  <c r="D783" i="7"/>
  <c r="D785" i="7" s="1"/>
  <c r="C783" i="7"/>
  <c r="C785" i="7" s="1"/>
  <c r="B783" i="7"/>
  <c r="A783" i="7"/>
  <c r="A785" i="7" s="1"/>
  <c r="R782" i="7"/>
  <c r="R781" i="7"/>
  <c r="R779" i="7"/>
  <c r="R778" i="7"/>
  <c r="R777" i="7"/>
  <c r="R776" i="7"/>
  <c r="R775" i="7"/>
  <c r="R774" i="7"/>
  <c r="R773" i="7"/>
  <c r="R772" i="7"/>
  <c r="R771" i="7"/>
  <c r="R770" i="7"/>
  <c r="R769" i="7"/>
  <c r="S768" i="7"/>
  <c r="R765" i="7"/>
  <c r="O764" i="7"/>
  <c r="F764" i="7"/>
  <c r="E764" i="7"/>
  <c r="D764" i="7"/>
  <c r="C764" i="7"/>
  <c r="B764" i="7"/>
  <c r="A764" i="7"/>
  <c r="R763" i="7"/>
  <c r="R762" i="7"/>
  <c r="R761" i="7"/>
  <c r="O758" i="7"/>
  <c r="F758" i="7"/>
  <c r="E758" i="7"/>
  <c r="D758" i="7"/>
  <c r="C758" i="7"/>
  <c r="B758" i="7"/>
  <c r="A758" i="7"/>
  <c r="R757" i="7"/>
  <c r="R756" i="7"/>
  <c r="R755" i="7"/>
  <c r="R754" i="7"/>
  <c r="R753" i="7"/>
  <c r="R751" i="7"/>
  <c r="O751" i="7"/>
  <c r="F751" i="7"/>
  <c r="E751" i="7"/>
  <c r="D751" i="7"/>
  <c r="D759" i="7" s="1"/>
  <c r="C751" i="7"/>
  <c r="B751" i="7"/>
  <c r="A751" i="7"/>
  <c r="R750" i="7"/>
  <c r="R749" i="7"/>
  <c r="R748" i="7"/>
  <c r="R747" i="7"/>
  <c r="R746" i="7"/>
  <c r="R745" i="7"/>
  <c r="R743" i="7"/>
  <c r="C741" i="7"/>
  <c r="R740" i="7"/>
  <c r="R739" i="7"/>
  <c r="O738" i="7"/>
  <c r="F738" i="7"/>
  <c r="F741" i="7" s="1"/>
  <c r="E738" i="7"/>
  <c r="D738" i="7"/>
  <c r="D741" i="7" s="1"/>
  <c r="C738" i="7"/>
  <c r="B738" i="7"/>
  <c r="B741" i="7" s="1"/>
  <c r="A738" i="7"/>
  <c r="R737" i="7"/>
  <c r="R736" i="7"/>
  <c r="R735" i="7"/>
  <c r="R733" i="7"/>
  <c r="R732" i="7"/>
  <c r="R731" i="7"/>
  <c r="O730" i="7"/>
  <c r="F730" i="7"/>
  <c r="E730" i="7"/>
  <c r="D730" i="7"/>
  <c r="C730" i="7"/>
  <c r="B730" i="7"/>
  <c r="A730" i="7"/>
  <c r="R729" i="7"/>
  <c r="R728" i="7"/>
  <c r="R727" i="7"/>
  <c r="F723" i="7"/>
  <c r="D723" i="7"/>
  <c r="D724" i="7" s="1"/>
  <c r="C723" i="7"/>
  <c r="B723" i="7"/>
  <c r="O722" i="7"/>
  <c r="F722" i="7"/>
  <c r="E722" i="7"/>
  <c r="E723" i="7" s="1"/>
  <c r="E724" i="7" s="1"/>
  <c r="D722" i="7"/>
  <c r="C722" i="7"/>
  <c r="B722" i="7"/>
  <c r="A722" i="7"/>
  <c r="A723" i="7" s="1"/>
  <c r="R721" i="7"/>
  <c r="R720" i="7"/>
  <c r="R718" i="7"/>
  <c r="O716" i="7"/>
  <c r="R716" i="7" s="1"/>
  <c r="F716" i="7"/>
  <c r="F724" i="7" s="1"/>
  <c r="E716" i="7"/>
  <c r="D716" i="7"/>
  <c r="C716" i="7"/>
  <c r="C724" i="7" s="1"/>
  <c r="B716" i="7"/>
  <c r="B724" i="7" s="1"/>
  <c r="A716" i="7"/>
  <c r="R715" i="7"/>
  <c r="R714" i="7"/>
  <c r="R713" i="7"/>
  <c r="R712" i="7"/>
  <c r="R708" i="7"/>
  <c r="O707" i="7"/>
  <c r="O709" i="7" s="1"/>
  <c r="R709" i="7" s="1"/>
  <c r="F707" i="7"/>
  <c r="F709" i="7" s="1"/>
  <c r="E707" i="7"/>
  <c r="E709" i="7" s="1"/>
  <c r="D707" i="7"/>
  <c r="D709" i="7" s="1"/>
  <c r="C707" i="7"/>
  <c r="C709" i="7" s="1"/>
  <c r="B707" i="7"/>
  <c r="B709" i="7" s="1"/>
  <c r="A707" i="7"/>
  <c r="A709" i="7" s="1"/>
  <c r="R706" i="7"/>
  <c r="R705" i="7"/>
  <c r="O699" i="7"/>
  <c r="R699" i="7" s="1"/>
  <c r="F699" i="7"/>
  <c r="F700" i="7" s="1"/>
  <c r="E699" i="7"/>
  <c r="D699" i="7"/>
  <c r="C699" i="7"/>
  <c r="C700" i="7" s="1"/>
  <c r="B699" i="7"/>
  <c r="B700" i="7" s="1"/>
  <c r="B701" i="7" s="1"/>
  <c r="A699" i="7"/>
  <c r="R698" i="7"/>
  <c r="R697" i="7"/>
  <c r="O695" i="7"/>
  <c r="R695" i="7" s="1"/>
  <c r="F695" i="7"/>
  <c r="E695" i="7"/>
  <c r="D695" i="7"/>
  <c r="D700" i="7" s="1"/>
  <c r="C695" i="7"/>
  <c r="B695" i="7"/>
  <c r="A695" i="7"/>
  <c r="R694" i="7"/>
  <c r="R693" i="7"/>
  <c r="O691" i="7"/>
  <c r="R691" i="7" s="1"/>
  <c r="F691" i="7"/>
  <c r="E691" i="7"/>
  <c r="D691" i="7"/>
  <c r="C691" i="7"/>
  <c r="B691" i="7"/>
  <c r="A691" i="7"/>
  <c r="R690" i="7"/>
  <c r="R689" i="7"/>
  <c r="R688" i="7"/>
  <c r="R687" i="7"/>
  <c r="B684" i="7"/>
  <c r="R682" i="7"/>
  <c r="R681" i="7"/>
  <c r="R680" i="7"/>
  <c r="O679" i="7"/>
  <c r="F679" i="7"/>
  <c r="F683" i="7" s="1"/>
  <c r="E679" i="7"/>
  <c r="D679" i="7"/>
  <c r="C679" i="7"/>
  <c r="B679" i="7"/>
  <c r="B683" i="7" s="1"/>
  <c r="A679" i="7"/>
  <c r="R678" i="7"/>
  <c r="R677" i="7"/>
  <c r="R676" i="7"/>
  <c r="R675" i="7"/>
  <c r="R674" i="7"/>
  <c r="O672" i="7"/>
  <c r="R672" i="7" s="1"/>
  <c r="F672" i="7"/>
  <c r="E672" i="7"/>
  <c r="D672" i="7"/>
  <c r="C672" i="7"/>
  <c r="C683" i="7" s="1"/>
  <c r="B672" i="7"/>
  <c r="A672" i="7"/>
  <c r="R671" i="7"/>
  <c r="R670" i="7"/>
  <c r="R669" i="7"/>
  <c r="R668" i="7"/>
  <c r="R667" i="7"/>
  <c r="R666" i="7"/>
  <c r="R665" i="7"/>
  <c r="R663" i="7"/>
  <c r="R662" i="7"/>
  <c r="R661" i="7"/>
  <c r="O660" i="7"/>
  <c r="F660" i="7"/>
  <c r="E660" i="7"/>
  <c r="D660" i="7"/>
  <c r="D683" i="7" s="1"/>
  <c r="D684" i="7" s="1"/>
  <c r="D701" i="7" s="1"/>
  <c r="C660" i="7"/>
  <c r="B660" i="7"/>
  <c r="A660" i="7"/>
  <c r="R659" i="7"/>
  <c r="R658" i="7"/>
  <c r="O656" i="7"/>
  <c r="F656" i="7"/>
  <c r="E656" i="7"/>
  <c r="E683" i="7" s="1"/>
  <c r="D656" i="7"/>
  <c r="C656" i="7"/>
  <c r="B656" i="7"/>
  <c r="A656" i="7"/>
  <c r="R655" i="7"/>
  <c r="R654" i="7"/>
  <c r="R652" i="7"/>
  <c r="F650" i="7"/>
  <c r="R649" i="7"/>
  <c r="O648" i="7"/>
  <c r="R648" i="7" s="1"/>
  <c r="F648" i="7"/>
  <c r="E648" i="7"/>
  <c r="E650" i="7" s="1"/>
  <c r="D648" i="7"/>
  <c r="D650" i="7" s="1"/>
  <c r="C648" i="7"/>
  <c r="C650" i="7" s="1"/>
  <c r="B648" i="7"/>
  <c r="B650" i="7" s="1"/>
  <c r="A648" i="7"/>
  <c r="A650" i="7" s="1"/>
  <c r="R647" i="7"/>
  <c r="R646" i="7"/>
  <c r="R644" i="7"/>
  <c r="R643" i="7"/>
  <c r="R642" i="7"/>
  <c r="R641" i="7"/>
  <c r="R640" i="7"/>
  <c r="R639" i="7"/>
  <c r="R638" i="7"/>
  <c r="R637" i="7"/>
  <c r="R636" i="7"/>
  <c r="R635" i="7"/>
  <c r="R634" i="7"/>
  <c r="E630" i="7"/>
  <c r="R629" i="7"/>
  <c r="R628" i="7"/>
  <c r="R627" i="7"/>
  <c r="R626" i="7"/>
  <c r="R625" i="7"/>
  <c r="O624" i="7"/>
  <c r="O630" i="7" s="1"/>
  <c r="F624" i="7"/>
  <c r="F630" i="7" s="1"/>
  <c r="E624" i="7"/>
  <c r="D624" i="7"/>
  <c r="D630" i="7" s="1"/>
  <c r="C624" i="7"/>
  <c r="C630" i="7" s="1"/>
  <c r="B624" i="7"/>
  <c r="B630" i="7" s="1"/>
  <c r="A624" i="7"/>
  <c r="A630" i="7" s="1"/>
  <c r="R623" i="7"/>
  <c r="R622" i="7"/>
  <c r="R620" i="7"/>
  <c r="O618" i="7"/>
  <c r="R618" i="7" s="1"/>
  <c r="F618" i="7"/>
  <c r="E618" i="7"/>
  <c r="D618" i="7"/>
  <c r="C618" i="7"/>
  <c r="B618" i="7"/>
  <c r="A618" i="7"/>
  <c r="R617" i="7"/>
  <c r="R616" i="7"/>
  <c r="R615" i="7"/>
  <c r="C612" i="7"/>
  <c r="O611" i="7"/>
  <c r="O612" i="7" s="1"/>
  <c r="F611" i="7"/>
  <c r="F612" i="7" s="1"/>
  <c r="E611" i="7"/>
  <c r="E612" i="7" s="1"/>
  <c r="D611" i="7"/>
  <c r="D612" i="7" s="1"/>
  <c r="C611" i="7"/>
  <c r="B611" i="7"/>
  <c r="B612" i="7" s="1"/>
  <c r="A611" i="7"/>
  <c r="A612" i="7" s="1"/>
  <c r="R610" i="7"/>
  <c r="R609" i="7"/>
  <c r="R605" i="7"/>
  <c r="O605" i="7"/>
  <c r="F605" i="7"/>
  <c r="E605" i="7"/>
  <c r="D605" i="7"/>
  <c r="C605" i="7"/>
  <c r="B605" i="7"/>
  <c r="A605" i="7"/>
  <c r="R604" i="7"/>
  <c r="R603" i="7"/>
  <c r="R601" i="7"/>
  <c r="O601" i="7"/>
  <c r="F601" i="7"/>
  <c r="E601" i="7"/>
  <c r="D601" i="7"/>
  <c r="C601" i="7"/>
  <c r="C606" i="7" s="1"/>
  <c r="B601" i="7"/>
  <c r="A601" i="7"/>
  <c r="R600" i="7"/>
  <c r="R599" i="7"/>
  <c r="R597" i="7"/>
  <c r="O597" i="7"/>
  <c r="F597" i="7"/>
  <c r="E597" i="7"/>
  <c r="D597" i="7"/>
  <c r="C597" i="7"/>
  <c r="B597" i="7"/>
  <c r="A597" i="7"/>
  <c r="R596" i="7"/>
  <c r="R595" i="7"/>
  <c r="O593" i="7"/>
  <c r="F593" i="7"/>
  <c r="E593" i="7"/>
  <c r="D593" i="7"/>
  <c r="C593" i="7"/>
  <c r="B593" i="7"/>
  <c r="A593" i="7"/>
  <c r="R592" i="7"/>
  <c r="R591" i="7"/>
  <c r="O589" i="7"/>
  <c r="R589" i="7" s="1"/>
  <c r="F589" i="7"/>
  <c r="E589" i="7"/>
  <c r="D589" i="7"/>
  <c r="C589" i="7"/>
  <c r="B589" i="7"/>
  <c r="A589" i="7"/>
  <c r="R588" i="7"/>
  <c r="R587" i="7"/>
  <c r="R583" i="7"/>
  <c r="O583" i="7"/>
  <c r="F583" i="7"/>
  <c r="E583" i="7"/>
  <c r="E584" i="7" s="1"/>
  <c r="D583" i="7"/>
  <c r="D584" i="7" s="1"/>
  <c r="C583" i="7"/>
  <c r="B583" i="7"/>
  <c r="A583" i="7"/>
  <c r="A584" i="7" s="1"/>
  <c r="R582" i="7"/>
  <c r="R581" i="7"/>
  <c r="R579" i="7"/>
  <c r="O579" i="7"/>
  <c r="F579" i="7"/>
  <c r="E579" i="7"/>
  <c r="D579" i="7"/>
  <c r="C579" i="7"/>
  <c r="C584" i="7" s="1"/>
  <c r="B579" i="7"/>
  <c r="A579" i="7"/>
  <c r="R578" i="7"/>
  <c r="R577" i="7"/>
  <c r="O575" i="7"/>
  <c r="R575" i="7" s="1"/>
  <c r="F575" i="7"/>
  <c r="E575" i="7"/>
  <c r="D575" i="7"/>
  <c r="C575" i="7"/>
  <c r="B575" i="7"/>
  <c r="A575" i="7"/>
  <c r="R574" i="7"/>
  <c r="R573" i="7"/>
  <c r="D563" i="7"/>
  <c r="R562" i="7"/>
  <c r="R561" i="7"/>
  <c r="R560" i="7"/>
  <c r="R559" i="7"/>
  <c r="O558" i="7"/>
  <c r="F558" i="7"/>
  <c r="F563" i="7" s="1"/>
  <c r="E558" i="7"/>
  <c r="E563" i="7" s="1"/>
  <c r="D558" i="7"/>
  <c r="C558" i="7"/>
  <c r="C563" i="7" s="1"/>
  <c r="B558" i="7"/>
  <c r="B563" i="7" s="1"/>
  <c r="A558" i="7"/>
  <c r="A563" i="7" s="1"/>
  <c r="R557" i="7"/>
  <c r="R556" i="7"/>
  <c r="R555" i="7"/>
  <c r="R554" i="7"/>
  <c r="R553" i="7"/>
  <c r="R552" i="7"/>
  <c r="R550" i="7"/>
  <c r="R549" i="7"/>
  <c r="R548" i="7"/>
  <c r="F545" i="7"/>
  <c r="E545" i="7"/>
  <c r="D545" i="7"/>
  <c r="B545" i="7"/>
  <c r="A545" i="7"/>
  <c r="R544" i="7"/>
  <c r="R543" i="7"/>
  <c r="O542" i="7"/>
  <c r="R542" i="7" s="1"/>
  <c r="F542" i="7"/>
  <c r="E542" i="7"/>
  <c r="D542" i="7"/>
  <c r="C542" i="7"/>
  <c r="C545" i="7" s="1"/>
  <c r="C546" i="7" s="1"/>
  <c r="B542" i="7"/>
  <c r="A542" i="7"/>
  <c r="R541" i="7"/>
  <c r="R540" i="7"/>
  <c r="R539" i="7"/>
  <c r="R538" i="7"/>
  <c r="R536" i="7"/>
  <c r="R535" i="7"/>
  <c r="C533" i="7"/>
  <c r="E532" i="7"/>
  <c r="E533" i="7" s="1"/>
  <c r="R531" i="7"/>
  <c r="O531" i="7"/>
  <c r="F531" i="7"/>
  <c r="F532" i="7" s="1"/>
  <c r="E531" i="7"/>
  <c r="D531" i="7"/>
  <c r="C531" i="7"/>
  <c r="C532" i="7" s="1"/>
  <c r="B531" i="7"/>
  <c r="B532" i="7" s="1"/>
  <c r="A531" i="7"/>
  <c r="R530" i="7"/>
  <c r="R529" i="7"/>
  <c r="R528" i="7"/>
  <c r="O526" i="7"/>
  <c r="F526" i="7"/>
  <c r="E526" i="7"/>
  <c r="D526" i="7"/>
  <c r="C526" i="7"/>
  <c r="B526" i="7"/>
  <c r="A526" i="7"/>
  <c r="A532" i="7" s="1"/>
  <c r="R525" i="7"/>
  <c r="R524" i="7"/>
  <c r="R523" i="7"/>
  <c r="F518" i="7"/>
  <c r="O517" i="7"/>
  <c r="F517" i="7"/>
  <c r="E517" i="7"/>
  <c r="D517" i="7"/>
  <c r="C517" i="7"/>
  <c r="B517" i="7"/>
  <c r="A517" i="7"/>
  <c r="R516" i="7"/>
  <c r="R515" i="7"/>
  <c r="L515" i="7"/>
  <c r="R513" i="7"/>
  <c r="R512" i="7"/>
  <c r="R511" i="7"/>
  <c r="O510" i="7"/>
  <c r="F510" i="7"/>
  <c r="E510" i="7"/>
  <c r="E518" i="7" s="1"/>
  <c r="E519" i="7" s="1"/>
  <c r="D510" i="7"/>
  <c r="D518" i="7" s="1"/>
  <c r="D519" i="7" s="1"/>
  <c r="C510" i="7"/>
  <c r="C518" i="7" s="1"/>
  <c r="B510" i="7"/>
  <c r="B518" i="7" s="1"/>
  <c r="A510" i="7"/>
  <c r="A518" i="7" s="1"/>
  <c r="R509" i="7"/>
  <c r="R508" i="7"/>
  <c r="R507" i="7"/>
  <c r="R504" i="7"/>
  <c r="R503" i="7"/>
  <c r="O502" i="7"/>
  <c r="E502" i="7"/>
  <c r="A502" i="7"/>
  <c r="R501" i="7"/>
  <c r="O501" i="7"/>
  <c r="F501" i="7"/>
  <c r="F502" i="7" s="1"/>
  <c r="E501" i="7"/>
  <c r="D501" i="7"/>
  <c r="D502" i="7" s="1"/>
  <c r="C501" i="7"/>
  <c r="C502" i="7" s="1"/>
  <c r="B501" i="7"/>
  <c r="B502" i="7" s="1"/>
  <c r="A501" i="7"/>
  <c r="R500" i="7"/>
  <c r="R499" i="7"/>
  <c r="R498" i="7"/>
  <c r="R495" i="7"/>
  <c r="O495" i="7"/>
  <c r="F495" i="7"/>
  <c r="E495" i="7"/>
  <c r="D495" i="7"/>
  <c r="C495" i="7"/>
  <c r="B495" i="7"/>
  <c r="A495" i="7"/>
  <c r="R494" i="7"/>
  <c r="R493" i="7"/>
  <c r="O491" i="7"/>
  <c r="O844" i="7" s="1"/>
  <c r="F491" i="7"/>
  <c r="F844" i="7" s="1"/>
  <c r="E491" i="7"/>
  <c r="E844" i="7" s="1"/>
  <c r="D491" i="7"/>
  <c r="D844" i="7" s="1"/>
  <c r="C491" i="7"/>
  <c r="C844" i="7" s="1"/>
  <c r="B491" i="7"/>
  <c r="B844" i="7" s="1"/>
  <c r="A491" i="7"/>
  <c r="A844" i="7" s="1"/>
  <c r="R490" i="7"/>
  <c r="R489" i="7"/>
  <c r="R488" i="7"/>
  <c r="R487" i="7"/>
  <c r="R486" i="7"/>
  <c r="O484" i="7"/>
  <c r="O843" i="7" s="1"/>
  <c r="F484" i="7"/>
  <c r="F843" i="7" s="1"/>
  <c r="E484" i="7"/>
  <c r="E843" i="7" s="1"/>
  <c r="D484" i="7"/>
  <c r="D843" i="7" s="1"/>
  <c r="C484" i="7"/>
  <c r="C843" i="7" s="1"/>
  <c r="B484" i="7"/>
  <c r="B843" i="7" s="1"/>
  <c r="A484" i="7"/>
  <c r="A843" i="7" s="1"/>
  <c r="R483" i="7"/>
  <c r="R482" i="7"/>
  <c r="R481" i="7"/>
  <c r="R480" i="7"/>
  <c r="L480" i="7"/>
  <c r="R479" i="7"/>
  <c r="Q476" i="7"/>
  <c r="D472" i="7"/>
  <c r="D473" i="7" s="1"/>
  <c r="O471" i="7"/>
  <c r="F471" i="7"/>
  <c r="F472" i="7" s="1"/>
  <c r="E471" i="7"/>
  <c r="E472" i="7" s="1"/>
  <c r="E473" i="7" s="1"/>
  <c r="D471" i="7"/>
  <c r="C471" i="7"/>
  <c r="C472" i="7" s="1"/>
  <c r="B471" i="7"/>
  <c r="B472" i="7" s="1"/>
  <c r="A471" i="7"/>
  <c r="R470" i="7"/>
  <c r="R469" i="7"/>
  <c r="R468" i="7"/>
  <c r="R466" i="7"/>
  <c r="R465" i="7"/>
  <c r="O465" i="7"/>
  <c r="F465" i="7"/>
  <c r="E465" i="7"/>
  <c r="D465" i="7"/>
  <c r="C465" i="7"/>
  <c r="B465" i="7"/>
  <c r="A465" i="7"/>
  <c r="R464" i="7"/>
  <c r="R463" i="7"/>
  <c r="R462" i="7"/>
  <c r="R460" i="7"/>
  <c r="O460" i="7"/>
  <c r="F460" i="7"/>
  <c r="E460" i="7"/>
  <c r="D460" i="7"/>
  <c r="C460" i="7"/>
  <c r="B460" i="7"/>
  <c r="A460" i="7"/>
  <c r="R459" i="7"/>
  <c r="R458" i="7"/>
  <c r="R457" i="7"/>
  <c r="R453" i="7"/>
  <c r="R846" i="7" s="1"/>
  <c r="O452" i="7"/>
  <c r="O454" i="7" s="1"/>
  <c r="R454" i="7" s="1"/>
  <c r="F452" i="7"/>
  <c r="F454" i="7" s="1"/>
  <c r="E452" i="7"/>
  <c r="E454" i="7" s="1"/>
  <c r="D452" i="7"/>
  <c r="D454" i="7" s="1"/>
  <c r="C452" i="7"/>
  <c r="C454" i="7" s="1"/>
  <c r="C473" i="7" s="1"/>
  <c r="B452" i="7"/>
  <c r="B454" i="7" s="1"/>
  <c r="A452" i="7"/>
  <c r="A454" i="7" s="1"/>
  <c r="R451" i="7"/>
  <c r="R450" i="7"/>
  <c r="R449" i="7"/>
  <c r="R448" i="7"/>
  <c r="R447" i="7"/>
  <c r="R446" i="7"/>
  <c r="R445" i="7"/>
  <c r="R444" i="7"/>
  <c r="R441" i="7"/>
  <c r="R437" i="7"/>
  <c r="R435" i="7"/>
  <c r="R432" i="7"/>
  <c r="R430" i="7"/>
  <c r="O429" i="7"/>
  <c r="F429" i="7"/>
  <c r="E429" i="7"/>
  <c r="D429" i="7"/>
  <c r="C429" i="7"/>
  <c r="B429" i="7"/>
  <c r="B431" i="7" s="1"/>
  <c r="A429" i="7"/>
  <c r="R428" i="7"/>
  <c r="L428" i="7"/>
  <c r="R427" i="7"/>
  <c r="R426" i="7"/>
  <c r="R424" i="7"/>
  <c r="R423" i="7"/>
  <c r="O422" i="7"/>
  <c r="R422" i="7" s="1"/>
  <c r="F422" i="7"/>
  <c r="E422" i="7"/>
  <c r="D422" i="7"/>
  <c r="C422" i="7"/>
  <c r="B422" i="7"/>
  <c r="A422" i="7"/>
  <c r="R421" i="7"/>
  <c r="R420" i="7"/>
  <c r="R418" i="7"/>
  <c r="R416" i="7"/>
  <c r="R415" i="7"/>
  <c r="R414" i="7"/>
  <c r="R413" i="7"/>
  <c r="R412" i="7"/>
  <c r="O412" i="7"/>
  <c r="O417" i="7" s="1"/>
  <c r="F412" i="7"/>
  <c r="F417" i="7" s="1"/>
  <c r="E412" i="7"/>
  <c r="E417" i="7" s="1"/>
  <c r="D412" i="7"/>
  <c r="D417" i="7" s="1"/>
  <c r="C412" i="7"/>
  <c r="C417" i="7" s="1"/>
  <c r="B412" i="7"/>
  <c r="B417" i="7" s="1"/>
  <c r="A412" i="7"/>
  <c r="A417" i="7" s="1"/>
  <c r="R411" i="7"/>
  <c r="R410" i="7"/>
  <c r="R408" i="7"/>
  <c r="R407" i="7"/>
  <c r="R406" i="7"/>
  <c r="R404" i="7"/>
  <c r="R403" i="7"/>
  <c r="B402" i="7"/>
  <c r="R401" i="7"/>
  <c r="R400" i="7"/>
  <c r="P400" i="7"/>
  <c r="R399" i="7"/>
  <c r="R398" i="7"/>
  <c r="R397" i="7"/>
  <c r="O396" i="7"/>
  <c r="O402" i="7" s="1"/>
  <c r="R402" i="7" s="1"/>
  <c r="F396" i="7"/>
  <c r="F402" i="7" s="1"/>
  <c r="E396" i="7"/>
  <c r="E402" i="7" s="1"/>
  <c r="D396" i="7"/>
  <c r="D402" i="7" s="1"/>
  <c r="C396" i="7"/>
  <c r="C402" i="7" s="1"/>
  <c r="B396" i="7"/>
  <c r="A396" i="7"/>
  <c r="A402" i="7" s="1"/>
  <c r="R395" i="7"/>
  <c r="R394" i="7"/>
  <c r="R393" i="7"/>
  <c r="D389" i="7"/>
  <c r="E388" i="7"/>
  <c r="O387" i="7"/>
  <c r="R387" i="7" s="1"/>
  <c r="F387" i="7"/>
  <c r="F389" i="7" s="1"/>
  <c r="E387" i="7"/>
  <c r="E389" i="7" s="1"/>
  <c r="D387" i="7"/>
  <c r="C387" i="7"/>
  <c r="C389" i="7" s="1"/>
  <c r="B387" i="7"/>
  <c r="B389" i="7" s="1"/>
  <c r="A387" i="7"/>
  <c r="A389" i="7" s="1"/>
  <c r="R386" i="7"/>
  <c r="R385" i="7"/>
  <c r="R380" i="7"/>
  <c r="R378" i="7"/>
  <c r="R376" i="7"/>
  <c r="O375" i="7"/>
  <c r="R375" i="7" s="1"/>
  <c r="F375" i="7"/>
  <c r="F377" i="7" s="1"/>
  <c r="E375" i="7"/>
  <c r="D375" i="7"/>
  <c r="C375" i="7"/>
  <c r="C377" i="7" s="1"/>
  <c r="B375" i="7"/>
  <c r="B377" i="7" s="1"/>
  <c r="A375" i="7"/>
  <c r="R374" i="7"/>
  <c r="R373" i="7"/>
  <c r="R372" i="7"/>
  <c r="L372" i="7"/>
  <c r="R371" i="7"/>
  <c r="R370" i="7"/>
  <c r="R369" i="7"/>
  <c r="O367" i="7"/>
  <c r="F367" i="7"/>
  <c r="E367" i="7"/>
  <c r="E377" i="7" s="1"/>
  <c r="D367" i="7"/>
  <c r="D377" i="7" s="1"/>
  <c r="C367" i="7"/>
  <c r="B367" i="7"/>
  <c r="A367" i="7"/>
  <c r="A377" i="7" s="1"/>
  <c r="R366" i="7"/>
  <c r="R365" i="7"/>
  <c r="R364" i="7"/>
  <c r="R363" i="7"/>
  <c r="L363" i="7"/>
  <c r="R362" i="7"/>
  <c r="R359" i="7"/>
  <c r="R358" i="7"/>
  <c r="A357" i="7"/>
  <c r="O356" i="7"/>
  <c r="R356" i="7" s="1"/>
  <c r="F356" i="7"/>
  <c r="E356" i="7"/>
  <c r="D356" i="7"/>
  <c r="C356" i="7"/>
  <c r="B356" i="7"/>
  <c r="A356" i="7"/>
  <c r="R355" i="7"/>
  <c r="R354" i="7"/>
  <c r="R353" i="7"/>
  <c r="R352" i="7"/>
  <c r="L352" i="7"/>
  <c r="R351" i="7"/>
  <c r="R350" i="7"/>
  <c r="R349" i="7"/>
  <c r="L348" i="7"/>
  <c r="O347" i="7"/>
  <c r="R347" i="7" s="1"/>
  <c r="F347" i="7"/>
  <c r="E347" i="7"/>
  <c r="D347" i="7"/>
  <c r="C347" i="7"/>
  <c r="B347" i="7"/>
  <c r="A347" i="7"/>
  <c r="R346" i="7"/>
  <c r="R345" i="7"/>
  <c r="R344" i="7"/>
  <c r="R343" i="7"/>
  <c r="O341" i="7"/>
  <c r="F341" i="7"/>
  <c r="E341" i="7"/>
  <c r="E357" i="7" s="1"/>
  <c r="D341" i="7"/>
  <c r="D357" i="7" s="1"/>
  <c r="C341" i="7"/>
  <c r="C357" i="7" s="1"/>
  <c r="B341" i="7"/>
  <c r="A341" i="7"/>
  <c r="R340" i="7"/>
  <c r="R339" i="7"/>
  <c r="R338" i="7"/>
  <c r="R335" i="7"/>
  <c r="O335" i="7"/>
  <c r="F335" i="7"/>
  <c r="E335" i="7"/>
  <c r="D335" i="7"/>
  <c r="C335" i="7"/>
  <c r="B335" i="7"/>
  <c r="A335" i="7"/>
  <c r="R334" i="7"/>
  <c r="R333" i="7"/>
  <c r="R329" i="7"/>
  <c r="R328" i="7"/>
  <c r="O328" i="7"/>
  <c r="F328" i="7"/>
  <c r="F330" i="7" s="1"/>
  <c r="E328" i="7"/>
  <c r="E330" i="7" s="1"/>
  <c r="D328" i="7"/>
  <c r="D330" i="7" s="1"/>
  <c r="C328" i="7"/>
  <c r="C330" i="7" s="1"/>
  <c r="B328" i="7"/>
  <c r="B330" i="7" s="1"/>
  <c r="A328" i="7"/>
  <c r="A330" i="7" s="1"/>
  <c r="R327" i="7"/>
  <c r="L327" i="7"/>
  <c r="R326" i="7"/>
  <c r="R325" i="7"/>
  <c r="R324" i="7"/>
  <c r="L323" i="7"/>
  <c r="O321" i="7"/>
  <c r="E321" i="7"/>
  <c r="D321" i="7"/>
  <c r="A321" i="7"/>
  <c r="O320" i="7"/>
  <c r="R320" i="7" s="1"/>
  <c r="F320" i="7"/>
  <c r="E320" i="7"/>
  <c r="D320" i="7"/>
  <c r="C320" i="7"/>
  <c r="B320" i="7"/>
  <c r="A320" i="7"/>
  <c r="R319" i="7"/>
  <c r="R318" i="7"/>
  <c r="R317" i="7"/>
  <c r="O315" i="7"/>
  <c r="R315" i="7" s="1"/>
  <c r="F315" i="7"/>
  <c r="E315" i="7"/>
  <c r="D315" i="7"/>
  <c r="C315" i="7"/>
  <c r="C321" i="7" s="1"/>
  <c r="B315" i="7"/>
  <c r="A315" i="7"/>
  <c r="R314" i="7"/>
  <c r="R313" i="7"/>
  <c r="R312" i="7"/>
  <c r="R311" i="7"/>
  <c r="F308" i="7"/>
  <c r="C308" i="7"/>
  <c r="B308" i="7"/>
  <c r="R307" i="7"/>
  <c r="O307" i="7"/>
  <c r="F307" i="7"/>
  <c r="E307" i="7"/>
  <c r="D307" i="7"/>
  <c r="C307" i="7"/>
  <c r="B307" i="7"/>
  <c r="A307" i="7"/>
  <c r="R306" i="7"/>
  <c r="R305" i="7"/>
  <c r="R304" i="7"/>
  <c r="R303" i="7"/>
  <c r="R302" i="7"/>
  <c r="R301" i="7"/>
  <c r="R300" i="7"/>
  <c r="O298" i="7"/>
  <c r="O308" i="7" s="1"/>
  <c r="F298" i="7"/>
  <c r="E298" i="7"/>
  <c r="E308" i="7" s="1"/>
  <c r="D298" i="7"/>
  <c r="C298" i="7"/>
  <c r="B298" i="7"/>
  <c r="A298" i="7"/>
  <c r="A308" i="7" s="1"/>
  <c r="R297" i="7"/>
  <c r="R296" i="7"/>
  <c r="R295" i="7"/>
  <c r="R294" i="7"/>
  <c r="R293" i="7"/>
  <c r="R292" i="7"/>
  <c r="R291" i="7"/>
  <c r="R290" i="7"/>
  <c r="O285" i="7"/>
  <c r="R285" i="7" s="1"/>
  <c r="F285" i="7"/>
  <c r="E285" i="7"/>
  <c r="D285" i="7"/>
  <c r="C285" i="7"/>
  <c r="B285" i="7"/>
  <c r="A285" i="7"/>
  <c r="R284" i="7"/>
  <c r="R283" i="7"/>
  <c r="R281" i="7"/>
  <c r="O281" i="7"/>
  <c r="F281" i="7"/>
  <c r="E281" i="7"/>
  <c r="D281" i="7"/>
  <c r="C281" i="7"/>
  <c r="B281" i="7"/>
  <c r="A281" i="7"/>
  <c r="R280" i="7"/>
  <c r="R279" i="7"/>
  <c r="R278" i="7"/>
  <c r="R277" i="7"/>
  <c r="R276" i="7"/>
  <c r="R275" i="7"/>
  <c r="R274" i="7"/>
  <c r="R273" i="7"/>
  <c r="R272" i="7"/>
  <c r="R271" i="7"/>
  <c r="R270" i="7"/>
  <c r="R269" i="7"/>
  <c r="R268" i="7"/>
  <c r="R267" i="7"/>
  <c r="R266" i="7"/>
  <c r="R265" i="7"/>
  <c r="L265" i="7"/>
  <c r="R264" i="7"/>
  <c r="R263" i="7"/>
  <c r="R262" i="7"/>
  <c r="R261" i="7"/>
  <c r="R260" i="7"/>
  <c r="R259" i="7"/>
  <c r="R257" i="7"/>
  <c r="O257" i="7"/>
  <c r="F257" i="7"/>
  <c r="E257" i="7"/>
  <c r="D257" i="7"/>
  <c r="C257" i="7"/>
  <c r="B257" i="7"/>
  <c r="A257" i="7"/>
  <c r="R256" i="7"/>
  <c r="R255" i="7"/>
  <c r="L255" i="7"/>
  <c r="R254" i="7"/>
  <c r="R253" i="7"/>
  <c r="R252" i="7"/>
  <c r="R251" i="7"/>
  <c r="R250" i="7"/>
  <c r="R249" i="7"/>
  <c r="R248" i="7"/>
  <c r="O246" i="7"/>
  <c r="R246" i="7" s="1"/>
  <c r="F246" i="7"/>
  <c r="E246" i="7"/>
  <c r="D246" i="7"/>
  <c r="C246" i="7"/>
  <c r="B246" i="7"/>
  <c r="A246" i="7"/>
  <c r="R245" i="7"/>
  <c r="R244" i="7"/>
  <c r="R243" i="7"/>
  <c r="R242" i="7"/>
  <c r="R241" i="7"/>
  <c r="R239" i="7"/>
  <c r="O239" i="7"/>
  <c r="F239" i="7"/>
  <c r="E239" i="7"/>
  <c r="D239" i="7"/>
  <c r="C239" i="7"/>
  <c r="B239" i="7"/>
  <c r="A239" i="7"/>
  <c r="R238" i="7"/>
  <c r="R237" i="7"/>
  <c r="R236" i="7"/>
  <c r="R235" i="7"/>
  <c r="R234" i="7"/>
  <c r="R233" i="7"/>
  <c r="R232" i="7"/>
  <c r="R231" i="7"/>
  <c r="R230" i="7"/>
  <c r="R229" i="7"/>
  <c r="R228" i="7"/>
  <c r="R227" i="7"/>
  <c r="O225" i="7"/>
  <c r="R225" i="7" s="1"/>
  <c r="F225" i="7"/>
  <c r="E225" i="7"/>
  <c r="D225" i="7"/>
  <c r="C225" i="7"/>
  <c r="B225" i="7"/>
  <c r="A225" i="7"/>
  <c r="R224" i="7"/>
  <c r="R223" i="7"/>
  <c r="R222" i="7"/>
  <c r="R221" i="7"/>
  <c r="R220" i="7"/>
  <c r="R219" i="7"/>
  <c r="R218" i="7"/>
  <c r="R217" i="7"/>
  <c r="R216" i="7"/>
  <c r="R214" i="7"/>
  <c r="R213" i="7"/>
  <c r="O213" i="7"/>
  <c r="F213" i="7"/>
  <c r="E213" i="7"/>
  <c r="E286" i="7" s="1"/>
  <c r="D213" i="7"/>
  <c r="C213" i="7"/>
  <c r="B213" i="7"/>
  <c r="A213" i="7"/>
  <c r="A286" i="7" s="1"/>
  <c r="R212" i="7"/>
  <c r="R211" i="7"/>
  <c r="O209" i="7"/>
  <c r="R209" i="7" s="1"/>
  <c r="F209" i="7"/>
  <c r="E209" i="7"/>
  <c r="D209" i="7"/>
  <c r="C209" i="7"/>
  <c r="B209" i="7"/>
  <c r="A209" i="7"/>
  <c r="R208" i="7"/>
  <c r="R207" i="7"/>
  <c r="R206" i="7"/>
  <c r="R205" i="7"/>
  <c r="R204" i="7"/>
  <c r="R203" i="7"/>
  <c r="R202" i="7"/>
  <c r="R201" i="7"/>
  <c r="R200" i="7"/>
  <c r="R190" i="7"/>
  <c r="R188" i="7"/>
  <c r="O188" i="7"/>
  <c r="F188" i="7"/>
  <c r="E188" i="7"/>
  <c r="D188" i="7"/>
  <c r="C188" i="7"/>
  <c r="B188" i="7"/>
  <c r="A188" i="7"/>
  <c r="R187" i="7"/>
  <c r="R186" i="7"/>
  <c r="R185" i="7"/>
  <c r="R183" i="7"/>
  <c r="O183" i="7"/>
  <c r="F183" i="7"/>
  <c r="E183" i="7"/>
  <c r="D183" i="7"/>
  <c r="C183" i="7"/>
  <c r="B183" i="7"/>
  <c r="A183" i="7"/>
  <c r="R182" i="7"/>
  <c r="R181" i="7"/>
  <c r="R180" i="7"/>
  <c r="R179" i="7"/>
  <c r="R178" i="7"/>
  <c r="R177" i="7"/>
  <c r="R176" i="7"/>
  <c r="R175" i="7"/>
  <c r="R174" i="7"/>
  <c r="O172" i="7"/>
  <c r="R172" i="7" s="1"/>
  <c r="F172" i="7"/>
  <c r="E172" i="7"/>
  <c r="D172" i="7"/>
  <c r="C172" i="7"/>
  <c r="B172" i="7"/>
  <c r="A172" i="7"/>
  <c r="R171" i="7"/>
  <c r="R170" i="7"/>
  <c r="R169" i="7"/>
  <c r="R168" i="7"/>
  <c r="R167" i="7"/>
  <c r="L167" i="7"/>
  <c r="O163" i="7"/>
  <c r="R163" i="7" s="1"/>
  <c r="F163" i="7"/>
  <c r="E163" i="7"/>
  <c r="E164" i="7" s="1"/>
  <c r="D163" i="7"/>
  <c r="C163" i="7"/>
  <c r="B163" i="7"/>
  <c r="A163" i="7"/>
  <c r="A164" i="7" s="1"/>
  <c r="R162" i="7"/>
  <c r="R161" i="7"/>
  <c r="R160" i="7"/>
  <c r="R159" i="7"/>
  <c r="R158" i="7"/>
  <c r="R157" i="7"/>
  <c r="R156" i="7"/>
  <c r="R155" i="7"/>
  <c r="R154" i="7"/>
  <c r="R153" i="7"/>
  <c r="O151" i="7"/>
  <c r="R151" i="7" s="1"/>
  <c r="F151" i="7"/>
  <c r="E151" i="7"/>
  <c r="D151" i="7"/>
  <c r="C151" i="7"/>
  <c r="B151" i="7"/>
  <c r="A151" i="7"/>
  <c r="R150" i="7"/>
  <c r="R149" i="7"/>
  <c r="R148" i="7"/>
  <c r="R147" i="7"/>
  <c r="R146" i="7"/>
  <c r="R145" i="7"/>
  <c r="R144" i="7"/>
  <c r="R143" i="7"/>
  <c r="R142" i="7"/>
  <c r="R141" i="7"/>
  <c r="R140" i="7"/>
  <c r="R139" i="7"/>
  <c r="R138" i="7"/>
  <c r="R137" i="7"/>
  <c r="R136" i="7"/>
  <c r="R135" i="7"/>
  <c r="R134" i="7"/>
  <c r="R133" i="7"/>
  <c r="R132" i="7"/>
  <c r="R131" i="7"/>
  <c r="R130" i="7"/>
  <c r="R129" i="7"/>
  <c r="R128" i="7"/>
  <c r="R127" i="7"/>
  <c r="R126" i="7"/>
  <c r="R125" i="7"/>
  <c r="R124" i="7"/>
  <c r="R123" i="7"/>
  <c r="R122" i="7"/>
  <c r="R121" i="7"/>
  <c r="R120" i="7"/>
  <c r="R119" i="7"/>
  <c r="R118" i="7"/>
  <c r="R117" i="7"/>
  <c r="R116" i="7"/>
  <c r="R115" i="7"/>
  <c r="R114" i="7"/>
  <c r="R113" i="7"/>
  <c r="L113" i="7"/>
  <c r="R112" i="7"/>
  <c r="F109" i="7"/>
  <c r="E109" i="7"/>
  <c r="B109" i="7"/>
  <c r="A109" i="7"/>
  <c r="O108" i="7"/>
  <c r="R108" i="7" s="1"/>
  <c r="F108" i="7"/>
  <c r="E108" i="7"/>
  <c r="D108" i="7"/>
  <c r="C108" i="7"/>
  <c r="B108" i="7"/>
  <c r="A108" i="7"/>
  <c r="R107" i="7"/>
  <c r="R106" i="7"/>
  <c r="R105" i="7"/>
  <c r="R104" i="7"/>
  <c r="L104" i="7"/>
  <c r="R103" i="7"/>
  <c r="L103" i="7"/>
  <c r="R102" i="7"/>
  <c r="R101" i="7"/>
  <c r="R100" i="7"/>
  <c r="L100" i="7"/>
  <c r="R99" i="7"/>
  <c r="R98" i="7"/>
  <c r="R97" i="7"/>
  <c r="R96" i="7"/>
  <c r="R95" i="7"/>
  <c r="R94" i="7"/>
  <c r="R93" i="7"/>
  <c r="R92" i="7"/>
  <c r="L92" i="7"/>
  <c r="R91" i="7"/>
  <c r="R89" i="7"/>
  <c r="R88" i="7"/>
  <c r="D86" i="7"/>
  <c r="C86" i="7"/>
  <c r="O85" i="7"/>
  <c r="R85" i="7" s="1"/>
  <c r="F85" i="7"/>
  <c r="E85" i="7"/>
  <c r="D85" i="7"/>
  <c r="D164" i="7" s="1"/>
  <c r="C85" i="7"/>
  <c r="B85" i="7"/>
  <c r="A85" i="7"/>
  <c r="R84" i="7"/>
  <c r="R83" i="7"/>
  <c r="R82" i="7"/>
  <c r="R81" i="7"/>
  <c r="R80" i="7"/>
  <c r="O78" i="7"/>
  <c r="R78" i="7" s="1"/>
  <c r="F78" i="7"/>
  <c r="E78" i="7"/>
  <c r="D78" i="7"/>
  <c r="C78" i="7"/>
  <c r="B78" i="7"/>
  <c r="A78" i="7"/>
  <c r="R77" i="7"/>
  <c r="L77" i="7"/>
  <c r="R76" i="7"/>
  <c r="R75" i="7"/>
  <c r="R69" i="7"/>
  <c r="R67" i="7"/>
  <c r="O65" i="7"/>
  <c r="F65" i="7"/>
  <c r="E65" i="7"/>
  <c r="D65" i="7"/>
  <c r="C65" i="7"/>
  <c r="B65" i="7"/>
  <c r="A65" i="7"/>
  <c r="R64" i="7"/>
  <c r="R63" i="7"/>
  <c r="R62" i="7"/>
  <c r="R61" i="7"/>
  <c r="R57" i="7"/>
  <c r="R56" i="7"/>
  <c r="O56" i="7"/>
  <c r="O58" i="7" s="1"/>
  <c r="F56" i="7"/>
  <c r="F58" i="7" s="1"/>
  <c r="E56" i="7"/>
  <c r="E58" i="7" s="1"/>
  <c r="D56" i="7"/>
  <c r="D58" i="7" s="1"/>
  <c r="C56" i="7"/>
  <c r="C58" i="7" s="1"/>
  <c r="B56" i="7"/>
  <c r="B58" i="7" s="1"/>
  <c r="A56" i="7"/>
  <c r="A58" i="7" s="1"/>
  <c r="R55" i="7"/>
  <c r="R54" i="7"/>
  <c r="O50" i="7"/>
  <c r="F50" i="7"/>
  <c r="E50" i="7"/>
  <c r="D50" i="7"/>
  <c r="C50" i="7"/>
  <c r="B50" i="7"/>
  <c r="A50" i="7"/>
  <c r="R49" i="7"/>
  <c r="R48" i="7"/>
  <c r="O45" i="7"/>
  <c r="R45" i="7" s="1"/>
  <c r="F45" i="7"/>
  <c r="E45" i="7"/>
  <c r="D45" i="7"/>
  <c r="C45" i="7"/>
  <c r="B45" i="7"/>
  <c r="A45" i="7"/>
  <c r="R44" i="7"/>
  <c r="R43" i="7"/>
  <c r="R39" i="7"/>
  <c r="O37" i="7"/>
  <c r="R37" i="7" s="1"/>
  <c r="F37" i="7"/>
  <c r="E37" i="7"/>
  <c r="D37" i="7"/>
  <c r="C37" i="7"/>
  <c r="B37" i="7"/>
  <c r="A37" i="7"/>
  <c r="R36" i="7"/>
  <c r="R35" i="7"/>
  <c r="R32" i="7"/>
  <c r="O32" i="7"/>
  <c r="F32" i="7"/>
  <c r="E32" i="7"/>
  <c r="D32" i="7"/>
  <c r="D40" i="7" s="1"/>
  <c r="C32" i="7"/>
  <c r="B32" i="7"/>
  <c r="A32" i="7"/>
  <c r="R31" i="7"/>
  <c r="R30" i="7"/>
  <c r="R27" i="7"/>
  <c r="O27" i="7"/>
  <c r="F27" i="7"/>
  <c r="F40" i="7" s="1"/>
  <c r="E27" i="7"/>
  <c r="D27" i="7"/>
  <c r="C27" i="7"/>
  <c r="C40" i="7" s="1"/>
  <c r="B27" i="7"/>
  <c r="B40" i="7" s="1"/>
  <c r="A27" i="7"/>
  <c r="R26" i="7"/>
  <c r="L26" i="7"/>
  <c r="R25" i="7"/>
  <c r="R23" i="7"/>
  <c r="E21" i="7"/>
  <c r="A21" i="7"/>
  <c r="O19" i="7"/>
  <c r="F19" i="7"/>
  <c r="E19" i="7"/>
  <c r="D19" i="7"/>
  <c r="C19" i="7"/>
  <c r="B19" i="7"/>
  <c r="A19" i="7"/>
  <c r="R18" i="7"/>
  <c r="R17" i="7"/>
  <c r="R16" i="7"/>
  <c r="R15" i="7"/>
  <c r="O12" i="7"/>
  <c r="O21" i="7" s="1"/>
  <c r="R21" i="7" s="1"/>
  <c r="F12" i="7"/>
  <c r="F21" i="7" s="1"/>
  <c r="E12" i="7"/>
  <c r="D12" i="7"/>
  <c r="D21" i="7" s="1"/>
  <c r="C12" i="7"/>
  <c r="C21" i="7" s="1"/>
  <c r="B12" i="7"/>
  <c r="B21" i="7" s="1"/>
  <c r="A12" i="7"/>
  <c r="R11" i="7"/>
  <c r="R10" i="7"/>
  <c r="R9" i="7"/>
  <c r="I836" i="6"/>
  <c r="N836" i="6" s="1"/>
  <c r="I835" i="6"/>
  <c r="Q835" i="6" s="1"/>
  <c r="I834" i="6"/>
  <c r="I833" i="6"/>
  <c r="I832" i="6"/>
  <c r="I831" i="6"/>
  <c r="I830" i="6"/>
  <c r="P830" i="6" s="1"/>
  <c r="I829" i="6"/>
  <c r="I828" i="6"/>
  <c r="I827" i="6"/>
  <c r="I826" i="6"/>
  <c r="I825" i="6"/>
  <c r="N825" i="6" s="1"/>
  <c r="I824" i="6"/>
  <c r="Q824" i="6" s="1"/>
  <c r="I823" i="6"/>
  <c r="I822" i="6"/>
  <c r="I819" i="6"/>
  <c r="N819" i="6" s="1"/>
  <c r="I818" i="6"/>
  <c r="I817" i="6"/>
  <c r="N817" i="6" s="1"/>
  <c r="I816" i="6"/>
  <c r="N816" i="6" s="1"/>
  <c r="I815" i="6"/>
  <c r="I814" i="6"/>
  <c r="Q814" i="6" s="1"/>
  <c r="I813" i="6"/>
  <c r="I812" i="6"/>
  <c r="I811" i="6"/>
  <c r="I810" i="6"/>
  <c r="I809" i="6"/>
  <c r="I808" i="6"/>
  <c r="I807" i="6"/>
  <c r="N807" i="6" s="1"/>
  <c r="I806" i="6"/>
  <c r="P806" i="6" s="1"/>
  <c r="I805" i="6"/>
  <c r="I804" i="6"/>
  <c r="N804" i="6" s="1"/>
  <c r="I803" i="6"/>
  <c r="I802" i="6"/>
  <c r="N802" i="6" s="1"/>
  <c r="I801" i="6"/>
  <c r="I800" i="6"/>
  <c r="P800" i="6" s="1"/>
  <c r="I799" i="6"/>
  <c r="Q799" i="6" s="1"/>
  <c r="I798" i="6"/>
  <c r="N798" i="6" s="1"/>
  <c r="I797" i="6"/>
  <c r="I796" i="6"/>
  <c r="N796" i="6" s="1"/>
  <c r="I795" i="6"/>
  <c r="N795" i="6" s="1"/>
  <c r="I794" i="6"/>
  <c r="I793" i="6"/>
  <c r="I792" i="6"/>
  <c r="I791" i="6"/>
  <c r="I790" i="6"/>
  <c r="P790" i="6" s="1"/>
  <c r="I789" i="6"/>
  <c r="I788" i="6"/>
  <c r="Q788" i="6" s="1"/>
  <c r="I786" i="6"/>
  <c r="I785" i="6"/>
  <c r="I784" i="6"/>
  <c r="N784" i="6" s="1"/>
  <c r="I783" i="6"/>
  <c r="I782" i="6"/>
  <c r="I781" i="6"/>
  <c r="I780" i="6"/>
  <c r="N780" i="6" s="1"/>
  <c r="I779" i="6"/>
  <c r="R779" i="6" s="1"/>
  <c r="I778" i="6"/>
  <c r="I777" i="6"/>
  <c r="I776" i="6"/>
  <c r="N776" i="6" s="1"/>
  <c r="I775" i="6"/>
  <c r="I774" i="6"/>
  <c r="I773" i="6"/>
  <c r="I772" i="6"/>
  <c r="Q772" i="6" s="1"/>
  <c r="I771" i="6"/>
  <c r="I770" i="6"/>
  <c r="P770" i="6" s="1"/>
  <c r="I769" i="6"/>
  <c r="I767" i="6"/>
  <c r="Q767" i="6" s="1"/>
  <c r="I766" i="6"/>
  <c r="I765" i="6"/>
  <c r="I764" i="6"/>
  <c r="Q764" i="6" s="1"/>
  <c r="I763" i="6"/>
  <c r="I762" i="6"/>
  <c r="I759" i="6"/>
  <c r="Q759" i="6" s="1"/>
  <c r="I758" i="6"/>
  <c r="Q758" i="6" s="1"/>
  <c r="I757" i="6"/>
  <c r="I756" i="6"/>
  <c r="I755" i="6"/>
  <c r="Q755" i="6" s="1"/>
  <c r="I754" i="6"/>
  <c r="I753" i="6"/>
  <c r="I752" i="6"/>
  <c r="Q752" i="6" s="1"/>
  <c r="I751" i="6"/>
  <c r="I750" i="6"/>
  <c r="I749" i="6"/>
  <c r="N749" i="6" s="1"/>
  <c r="I748" i="6"/>
  <c r="Q748" i="6" s="1"/>
  <c r="I747" i="6"/>
  <c r="I746" i="6"/>
  <c r="I745" i="6"/>
  <c r="P745" i="6" s="1"/>
  <c r="I744" i="6"/>
  <c r="I742" i="6"/>
  <c r="N742" i="6" s="1"/>
  <c r="I741" i="6"/>
  <c r="I740" i="6"/>
  <c r="I739" i="6"/>
  <c r="I738" i="6"/>
  <c r="I737" i="6"/>
  <c r="I736" i="6"/>
  <c r="Q736" i="6" s="1"/>
  <c r="I735" i="6"/>
  <c r="I734" i="6"/>
  <c r="I733" i="6"/>
  <c r="N733" i="6" s="1"/>
  <c r="I732" i="6"/>
  <c r="I731" i="6"/>
  <c r="I730" i="6"/>
  <c r="I729" i="6"/>
  <c r="Q729" i="6" s="1"/>
  <c r="I728" i="6"/>
  <c r="I727" i="6"/>
  <c r="I724" i="6"/>
  <c r="I723" i="6"/>
  <c r="N723" i="6" s="1"/>
  <c r="I722" i="6"/>
  <c r="Q722" i="6" s="1"/>
  <c r="I721" i="6"/>
  <c r="P721" i="6" s="1"/>
  <c r="I720" i="6"/>
  <c r="Q720" i="6" s="1"/>
  <c r="I719" i="6"/>
  <c r="I718" i="6"/>
  <c r="I717" i="6"/>
  <c r="Q717" i="6" s="1"/>
  <c r="I716" i="6"/>
  <c r="I715" i="6"/>
  <c r="I714" i="6"/>
  <c r="I713" i="6"/>
  <c r="Q713" i="6" s="1"/>
  <c r="I712" i="6"/>
  <c r="P712" i="6" s="1"/>
  <c r="I710" i="6"/>
  <c r="I708" i="6"/>
  <c r="Q708" i="6" s="1"/>
  <c r="I707" i="6"/>
  <c r="I706" i="6"/>
  <c r="I705" i="6"/>
  <c r="I704" i="6"/>
  <c r="I701" i="6"/>
  <c r="I700" i="6"/>
  <c r="Q700" i="6" s="1"/>
  <c r="I699" i="6"/>
  <c r="Q699" i="6" s="1"/>
  <c r="I698" i="6"/>
  <c r="Q698" i="6" s="1"/>
  <c r="I697" i="6"/>
  <c r="N697" i="6" s="1"/>
  <c r="I696" i="6"/>
  <c r="I695" i="6"/>
  <c r="I694" i="6"/>
  <c r="P694" i="6" s="1"/>
  <c r="I693" i="6"/>
  <c r="I692" i="6"/>
  <c r="N692" i="6" s="1"/>
  <c r="I691" i="6"/>
  <c r="Q691" i="6" s="1"/>
  <c r="I690" i="6"/>
  <c r="Q690" i="6" s="1"/>
  <c r="I689" i="6"/>
  <c r="P689" i="6" s="1"/>
  <c r="I688" i="6"/>
  <c r="I687" i="6"/>
  <c r="I684" i="6"/>
  <c r="I683" i="6"/>
  <c r="Q683" i="6" s="1"/>
  <c r="I682" i="6"/>
  <c r="Q682" i="6" s="1"/>
  <c r="I681" i="6"/>
  <c r="I680" i="6"/>
  <c r="Q680" i="6" s="1"/>
  <c r="I679" i="6"/>
  <c r="I678" i="6"/>
  <c r="I677" i="6"/>
  <c r="P677" i="6" s="1"/>
  <c r="I676" i="6"/>
  <c r="I675" i="6"/>
  <c r="I674" i="6"/>
  <c r="I673" i="6"/>
  <c r="I672" i="6"/>
  <c r="Q672" i="6" s="1"/>
  <c r="I671" i="6"/>
  <c r="I670" i="6"/>
  <c r="Q670" i="6" s="1"/>
  <c r="I669" i="6"/>
  <c r="Q669" i="6" s="1"/>
  <c r="I668" i="6"/>
  <c r="N668" i="6" s="1"/>
  <c r="I667" i="6"/>
  <c r="I666" i="6"/>
  <c r="I665" i="6"/>
  <c r="I664" i="6"/>
  <c r="Q664" i="6" s="1"/>
  <c r="I663" i="6"/>
  <c r="I661" i="6"/>
  <c r="N661" i="6" s="1"/>
  <c r="I660" i="6"/>
  <c r="N660" i="6" s="1"/>
  <c r="I659" i="6"/>
  <c r="Q659" i="6" s="1"/>
  <c r="I658" i="6"/>
  <c r="N658" i="6" s="1"/>
  <c r="I657" i="6"/>
  <c r="N657" i="6" s="1"/>
  <c r="I656" i="6"/>
  <c r="Q656" i="6" s="1"/>
  <c r="I655" i="6"/>
  <c r="I654" i="6"/>
  <c r="Q654" i="6" s="1"/>
  <c r="I653" i="6"/>
  <c r="P653" i="6" s="1"/>
  <c r="I651" i="6"/>
  <c r="I649" i="6"/>
  <c r="Q649" i="6" s="1"/>
  <c r="I648" i="6"/>
  <c r="N648" i="6" s="1"/>
  <c r="I647" i="6"/>
  <c r="P647" i="6" s="1"/>
  <c r="I646" i="6"/>
  <c r="I645" i="6"/>
  <c r="P645" i="6" s="1"/>
  <c r="I644" i="6"/>
  <c r="I643" i="6"/>
  <c r="I642" i="6"/>
  <c r="I641" i="6"/>
  <c r="P641" i="6" s="1"/>
  <c r="I640" i="6"/>
  <c r="Q640" i="6" s="1"/>
  <c r="I639" i="6"/>
  <c r="Q639" i="6" s="1"/>
  <c r="I638" i="6"/>
  <c r="I637" i="6"/>
  <c r="P637" i="6" s="1"/>
  <c r="I636" i="6"/>
  <c r="I635" i="6"/>
  <c r="I634" i="6"/>
  <c r="I631" i="6"/>
  <c r="I630" i="6"/>
  <c r="I629" i="6"/>
  <c r="I628" i="6"/>
  <c r="P628" i="6" s="1"/>
  <c r="I627" i="6"/>
  <c r="I626" i="6"/>
  <c r="I625" i="6"/>
  <c r="I624" i="6"/>
  <c r="I623" i="6"/>
  <c r="I622" i="6"/>
  <c r="P622" i="6" s="1"/>
  <c r="I621" i="6"/>
  <c r="I620" i="6"/>
  <c r="N620" i="6" s="1"/>
  <c r="I619" i="6"/>
  <c r="Q619" i="6" s="1"/>
  <c r="I618" i="6"/>
  <c r="P618" i="6" s="1"/>
  <c r="I617" i="6"/>
  <c r="I616" i="6"/>
  <c r="I613" i="6"/>
  <c r="Q613" i="6" s="1"/>
  <c r="I612" i="6"/>
  <c r="I611" i="6"/>
  <c r="I610" i="6"/>
  <c r="Q610" i="6" s="1"/>
  <c r="I609" i="6"/>
  <c r="Q609" i="6" s="1"/>
  <c r="I607" i="6"/>
  <c r="I606" i="6"/>
  <c r="I605" i="6"/>
  <c r="P605" i="6" s="1"/>
  <c r="I604" i="6"/>
  <c r="I603" i="6"/>
  <c r="I602" i="6"/>
  <c r="I601" i="6"/>
  <c r="Q601" i="6" s="1"/>
  <c r="I600" i="6"/>
  <c r="I598" i="6"/>
  <c r="P598" i="6" s="1"/>
  <c r="I597" i="6"/>
  <c r="I596" i="6"/>
  <c r="I595" i="6"/>
  <c r="I594" i="6"/>
  <c r="Q594" i="6" s="1"/>
  <c r="I593" i="6"/>
  <c r="I592" i="6"/>
  <c r="I591" i="6"/>
  <c r="I590" i="6"/>
  <c r="I589" i="6"/>
  <c r="Q589" i="6" s="1"/>
  <c r="I588" i="6"/>
  <c r="I587" i="6"/>
  <c r="Q587" i="6" s="1"/>
  <c r="I584" i="6"/>
  <c r="N584" i="6" s="1"/>
  <c r="I583" i="6"/>
  <c r="I582" i="6"/>
  <c r="P582" i="6" s="1"/>
  <c r="I581" i="6"/>
  <c r="I580" i="6"/>
  <c r="Q580" i="6" s="1"/>
  <c r="I579" i="6"/>
  <c r="Q579" i="6" s="1"/>
  <c r="I578" i="6"/>
  <c r="I577" i="6"/>
  <c r="N577" i="6" s="1"/>
  <c r="I576" i="6"/>
  <c r="Q576" i="6" s="1"/>
  <c r="I575" i="6"/>
  <c r="I574" i="6"/>
  <c r="Q574" i="6" s="1"/>
  <c r="I573" i="6"/>
  <c r="P573" i="6" s="1"/>
  <c r="I572" i="6"/>
  <c r="Q572" i="6" s="1"/>
  <c r="I571" i="6"/>
  <c r="I566" i="6"/>
  <c r="I564" i="6"/>
  <c r="P564" i="6" s="1"/>
  <c r="I563" i="6"/>
  <c r="I562" i="6"/>
  <c r="R562" i="6" s="1"/>
  <c r="I561" i="6"/>
  <c r="I559" i="6"/>
  <c r="I558" i="6"/>
  <c r="Q558" i="6" s="1"/>
  <c r="I557" i="6"/>
  <c r="I556" i="6"/>
  <c r="I555" i="6"/>
  <c r="P555" i="6" s="1"/>
  <c r="I554" i="6"/>
  <c r="I553" i="6"/>
  <c r="I552" i="6"/>
  <c r="Q552" i="6" s="1"/>
  <c r="I551" i="6"/>
  <c r="Q551" i="6" s="1"/>
  <c r="I550" i="6"/>
  <c r="Q550" i="6" s="1"/>
  <c r="I549" i="6"/>
  <c r="I548" i="6"/>
  <c r="I546" i="6"/>
  <c r="I545" i="6"/>
  <c r="I544" i="6"/>
  <c r="I543" i="6"/>
  <c r="Q543" i="6" s="1"/>
  <c r="I542" i="6"/>
  <c r="Q542" i="6" s="1"/>
  <c r="I541" i="6"/>
  <c r="I540" i="6"/>
  <c r="I539" i="6"/>
  <c r="I538" i="6"/>
  <c r="I537" i="6"/>
  <c r="P537" i="6" s="1"/>
  <c r="I536" i="6"/>
  <c r="I535" i="6"/>
  <c r="I532" i="6"/>
  <c r="I531" i="6"/>
  <c r="Q531" i="6" s="1"/>
  <c r="I530" i="6"/>
  <c r="I529" i="6"/>
  <c r="P529" i="6" s="1"/>
  <c r="I528" i="6"/>
  <c r="I527" i="6"/>
  <c r="N527" i="6" s="1"/>
  <c r="I526" i="6"/>
  <c r="I525" i="6"/>
  <c r="I524" i="6"/>
  <c r="Q524" i="6" s="1"/>
  <c r="I523" i="6"/>
  <c r="I522" i="6"/>
  <c r="I519" i="6"/>
  <c r="N519" i="6" s="1"/>
  <c r="I518" i="6"/>
  <c r="I517" i="6"/>
  <c r="P517" i="6" s="1"/>
  <c r="I516" i="6"/>
  <c r="I515" i="6"/>
  <c r="Q515" i="6" s="1"/>
  <c r="I514" i="6"/>
  <c r="I513" i="6"/>
  <c r="I511" i="6"/>
  <c r="P511" i="6" s="1"/>
  <c r="I510" i="6"/>
  <c r="I509" i="6"/>
  <c r="N509" i="6" s="1"/>
  <c r="I508" i="6"/>
  <c r="I507" i="6"/>
  <c r="I506" i="6"/>
  <c r="I505" i="6"/>
  <c r="I501" i="6"/>
  <c r="I500" i="6"/>
  <c r="I499" i="6"/>
  <c r="I498" i="6"/>
  <c r="I497" i="6"/>
  <c r="Q497" i="6" s="1"/>
  <c r="I496" i="6"/>
  <c r="I495" i="6"/>
  <c r="I494" i="6"/>
  <c r="P494" i="6" s="1"/>
  <c r="I493" i="6"/>
  <c r="I491" i="6"/>
  <c r="P491" i="6" s="1"/>
  <c r="I490" i="6"/>
  <c r="N490" i="6" s="1"/>
  <c r="I489" i="6"/>
  <c r="I488" i="6"/>
  <c r="I487" i="6"/>
  <c r="I486" i="6"/>
  <c r="P486" i="6" s="1"/>
  <c r="I485" i="6"/>
  <c r="I484" i="6"/>
  <c r="Q484" i="6" s="1"/>
  <c r="I483" i="6"/>
  <c r="Q483" i="6" s="1"/>
  <c r="I482" i="6"/>
  <c r="I481" i="6"/>
  <c r="I480" i="6"/>
  <c r="P480" i="6" s="1"/>
  <c r="I479" i="6"/>
  <c r="I478" i="6"/>
  <c r="Q478" i="6" s="1"/>
  <c r="I477" i="6"/>
  <c r="P477" i="6" s="1"/>
  <c r="I475" i="6"/>
  <c r="I472" i="6"/>
  <c r="I471" i="6"/>
  <c r="I470" i="6"/>
  <c r="I469" i="6"/>
  <c r="N469" i="6" s="1"/>
  <c r="I468" i="6"/>
  <c r="I467" i="6"/>
  <c r="N467" i="6" s="1"/>
  <c r="I466" i="6"/>
  <c r="I465" i="6"/>
  <c r="N465" i="6" s="1"/>
  <c r="I464" i="6"/>
  <c r="N464" i="6" s="1"/>
  <c r="I463" i="6"/>
  <c r="P463" i="6" s="1"/>
  <c r="I462" i="6"/>
  <c r="Q462" i="6" s="1"/>
  <c r="I460" i="6"/>
  <c r="I459" i="6"/>
  <c r="I458" i="6"/>
  <c r="I457" i="6"/>
  <c r="P457" i="6" s="1"/>
  <c r="I456" i="6"/>
  <c r="Q456" i="6" s="1"/>
  <c r="I454" i="6"/>
  <c r="I453" i="6"/>
  <c r="I452" i="6"/>
  <c r="Q452" i="6" s="1"/>
  <c r="I451" i="6"/>
  <c r="Q451" i="6" s="1"/>
  <c r="I450" i="6"/>
  <c r="I449" i="6"/>
  <c r="I448" i="6"/>
  <c r="P448" i="6" s="1"/>
  <c r="I447" i="6"/>
  <c r="I446" i="6"/>
  <c r="I445" i="6"/>
  <c r="P445" i="6" s="1"/>
  <c r="I444" i="6"/>
  <c r="I443" i="6"/>
  <c r="Q443" i="6" s="1"/>
  <c r="I442" i="6"/>
  <c r="I441" i="6"/>
  <c r="I438" i="6"/>
  <c r="Q438" i="6" s="1"/>
  <c r="I436" i="6"/>
  <c r="Q436" i="6" s="1"/>
  <c r="I435" i="6"/>
  <c r="I433" i="6"/>
  <c r="Q433" i="6" s="1"/>
  <c r="I431" i="6"/>
  <c r="Q431" i="6" s="1"/>
  <c r="I430" i="6"/>
  <c r="N430" i="6" s="1"/>
  <c r="I429" i="6"/>
  <c r="I428" i="6"/>
  <c r="I427" i="6"/>
  <c r="I426" i="6"/>
  <c r="I425" i="6"/>
  <c r="I424" i="6"/>
  <c r="I423" i="6"/>
  <c r="I422" i="6"/>
  <c r="R422" i="6" s="1"/>
  <c r="I421" i="6"/>
  <c r="I420" i="6"/>
  <c r="Q420" i="6" s="1"/>
  <c r="I419" i="6"/>
  <c r="I417" i="6"/>
  <c r="I416" i="6"/>
  <c r="I415" i="6"/>
  <c r="I414" i="6"/>
  <c r="Q414" i="6" s="1"/>
  <c r="I413" i="6"/>
  <c r="I412" i="6"/>
  <c r="I411" i="6"/>
  <c r="I410" i="6"/>
  <c r="N410" i="6" s="1"/>
  <c r="I409" i="6"/>
  <c r="I408" i="6"/>
  <c r="I407" i="6"/>
  <c r="I406" i="6"/>
  <c r="P406" i="6" s="1"/>
  <c r="I405" i="6"/>
  <c r="I404" i="6"/>
  <c r="I402" i="6"/>
  <c r="I401" i="6"/>
  <c r="P401" i="6" s="1"/>
  <c r="I400" i="6"/>
  <c r="Q400" i="6" s="1"/>
  <c r="I399" i="6"/>
  <c r="I398" i="6"/>
  <c r="I397" i="6"/>
  <c r="N397" i="6" s="1"/>
  <c r="I396" i="6"/>
  <c r="I395" i="6"/>
  <c r="Q395" i="6" s="1"/>
  <c r="I394" i="6"/>
  <c r="N394" i="6" s="1"/>
  <c r="I393" i="6"/>
  <c r="I392" i="6"/>
  <c r="I391" i="6"/>
  <c r="Q391" i="6" s="1"/>
  <c r="I389" i="6"/>
  <c r="I388" i="6"/>
  <c r="N388" i="6" s="1"/>
  <c r="I387" i="6"/>
  <c r="N387" i="6" s="1"/>
  <c r="I386" i="6"/>
  <c r="I385" i="6"/>
  <c r="Q385" i="6" s="1"/>
  <c r="I383" i="6"/>
  <c r="I381" i="6"/>
  <c r="I379" i="6"/>
  <c r="N379" i="6" s="1"/>
  <c r="I377" i="6"/>
  <c r="Q377" i="6" s="1"/>
  <c r="I376" i="6"/>
  <c r="I375" i="6"/>
  <c r="N375" i="6" s="1"/>
  <c r="I374" i="6"/>
  <c r="I373" i="6"/>
  <c r="N373" i="6" s="1"/>
  <c r="I372" i="6"/>
  <c r="I371" i="6"/>
  <c r="P371" i="6" s="1"/>
  <c r="I370" i="6"/>
  <c r="I369" i="6"/>
  <c r="P369" i="6" s="1"/>
  <c r="I368" i="6"/>
  <c r="I367" i="6"/>
  <c r="Q367" i="6" s="1"/>
  <c r="I366" i="6"/>
  <c r="I365" i="6"/>
  <c r="P365" i="6" s="1"/>
  <c r="I364" i="6"/>
  <c r="I363" i="6"/>
  <c r="Q363" i="6" s="1"/>
  <c r="I362" i="6"/>
  <c r="Q362" i="6" s="1"/>
  <c r="I361" i="6"/>
  <c r="N361" i="6" s="1"/>
  <c r="I360" i="6"/>
  <c r="I359" i="6"/>
  <c r="Q359" i="6" s="1"/>
  <c r="I357" i="6"/>
  <c r="I356" i="6"/>
  <c r="I355" i="6"/>
  <c r="I354" i="6"/>
  <c r="I353" i="6"/>
  <c r="I352" i="6"/>
  <c r="I351" i="6"/>
  <c r="I350" i="6"/>
  <c r="I349" i="6"/>
  <c r="I346" i="6"/>
  <c r="I345" i="6"/>
  <c r="Q345" i="6" s="1"/>
  <c r="I344" i="6"/>
  <c r="R344" i="6" s="1"/>
  <c r="I343" i="6"/>
  <c r="I342" i="6"/>
  <c r="P342" i="6" s="1"/>
  <c r="I340" i="6"/>
  <c r="Q340" i="6" s="1"/>
  <c r="I339" i="6"/>
  <c r="I338" i="6"/>
  <c r="P338" i="6" s="1"/>
  <c r="I337" i="6"/>
  <c r="I336" i="6"/>
  <c r="P336" i="6" s="1"/>
  <c r="I335" i="6"/>
  <c r="I334" i="6"/>
  <c r="I333" i="6"/>
  <c r="I332" i="6"/>
  <c r="N332" i="6" s="1"/>
  <c r="I329" i="6"/>
  <c r="N329" i="6" s="1"/>
  <c r="I328" i="6"/>
  <c r="I327" i="6"/>
  <c r="N327" i="6" s="1"/>
  <c r="I326" i="6"/>
  <c r="I325" i="6"/>
  <c r="Q325" i="6" s="1"/>
  <c r="I324" i="6"/>
  <c r="P324" i="6" s="1"/>
  <c r="I323" i="6"/>
  <c r="Q323" i="6" s="1"/>
  <c r="I322" i="6"/>
  <c r="Q322" i="6" s="1"/>
  <c r="I320" i="6"/>
  <c r="N320" i="6" s="1"/>
  <c r="I319" i="6"/>
  <c r="Q319" i="6" s="1"/>
  <c r="I318" i="6"/>
  <c r="I317" i="6"/>
  <c r="P317" i="6" s="1"/>
  <c r="I316" i="6"/>
  <c r="N316" i="6" s="1"/>
  <c r="I315" i="6"/>
  <c r="N315" i="6" s="1"/>
  <c r="I314" i="6"/>
  <c r="Q314" i="6" s="1"/>
  <c r="I313" i="6"/>
  <c r="P313" i="6" s="1"/>
  <c r="I312" i="6"/>
  <c r="N312" i="6" s="1"/>
  <c r="I311" i="6"/>
  <c r="I310" i="6"/>
  <c r="Q310" i="6" s="1"/>
  <c r="I309" i="6"/>
  <c r="Q309" i="6" s="1"/>
  <c r="I307" i="6"/>
  <c r="N307" i="6" s="1"/>
  <c r="I306" i="6"/>
  <c r="I305" i="6"/>
  <c r="I304" i="6"/>
  <c r="I303" i="6"/>
  <c r="Q303" i="6" s="1"/>
  <c r="I302" i="6"/>
  <c r="I301" i="6"/>
  <c r="Q301" i="6" s="1"/>
  <c r="I300" i="6"/>
  <c r="I299" i="6"/>
  <c r="I298" i="6"/>
  <c r="I297" i="6"/>
  <c r="P297" i="6" s="1"/>
  <c r="I296" i="6"/>
  <c r="Q296" i="6" s="1"/>
  <c r="I295" i="6"/>
  <c r="P295" i="6" s="1"/>
  <c r="I294" i="6"/>
  <c r="N294" i="6" s="1"/>
  <c r="I293" i="6"/>
  <c r="N293" i="6" s="1"/>
  <c r="I292" i="6"/>
  <c r="R292" i="6" s="1"/>
  <c r="I291" i="6"/>
  <c r="R291" i="6" s="1"/>
  <c r="I290" i="6"/>
  <c r="I289" i="6"/>
  <c r="I288" i="6"/>
  <c r="I285" i="6"/>
  <c r="I284" i="6"/>
  <c r="I283" i="6"/>
  <c r="P283" i="6" s="1"/>
  <c r="I282" i="6"/>
  <c r="I281" i="6"/>
  <c r="I280" i="6"/>
  <c r="R280" i="6" s="1"/>
  <c r="I279" i="6"/>
  <c r="Q279" i="6" s="1"/>
  <c r="I278" i="6"/>
  <c r="N278" i="6" s="1"/>
  <c r="I277" i="6"/>
  <c r="P277" i="6" s="1"/>
  <c r="I276" i="6"/>
  <c r="Q276" i="6" s="1"/>
  <c r="I275" i="6"/>
  <c r="I274" i="6"/>
  <c r="Q274" i="6" s="1"/>
  <c r="I273" i="6"/>
  <c r="I272" i="6"/>
  <c r="R272" i="6" s="1"/>
  <c r="I271" i="6"/>
  <c r="I270" i="6"/>
  <c r="N270" i="6" s="1"/>
  <c r="I269" i="6"/>
  <c r="I268" i="6"/>
  <c r="Q268" i="6" s="1"/>
  <c r="I267" i="6"/>
  <c r="N267" i="6" s="1"/>
  <c r="I266" i="6"/>
  <c r="I265" i="6"/>
  <c r="Q265" i="6" s="1"/>
  <c r="I264" i="6"/>
  <c r="I263" i="6"/>
  <c r="I262" i="6"/>
  <c r="P262" i="6" s="1"/>
  <c r="I261" i="6"/>
  <c r="R261" i="6" s="1"/>
  <c r="I260" i="6"/>
  <c r="Q260" i="6" s="1"/>
  <c r="I259" i="6"/>
  <c r="I258" i="6"/>
  <c r="I257" i="6"/>
  <c r="I256" i="6"/>
  <c r="Q256" i="6" s="1"/>
  <c r="I255" i="6"/>
  <c r="Q255" i="6" s="1"/>
  <c r="I254" i="6"/>
  <c r="Q254" i="6" s="1"/>
  <c r="I253" i="6"/>
  <c r="Q253" i="6" s="1"/>
  <c r="I252" i="6"/>
  <c r="I251" i="6"/>
  <c r="I250" i="6"/>
  <c r="R250" i="6" s="1"/>
  <c r="I249" i="6"/>
  <c r="I248" i="6"/>
  <c r="I247" i="6"/>
  <c r="Q247" i="6" s="1"/>
  <c r="I246" i="6"/>
  <c r="N246" i="6" s="1"/>
  <c r="I245" i="6"/>
  <c r="I244" i="6"/>
  <c r="R244" i="6" s="1"/>
  <c r="I243" i="6"/>
  <c r="I242" i="6"/>
  <c r="I241" i="6"/>
  <c r="I240" i="6"/>
  <c r="I239" i="6"/>
  <c r="N239" i="6" s="1"/>
  <c r="I238" i="6"/>
  <c r="P238" i="6" s="1"/>
  <c r="I237" i="6"/>
  <c r="R237" i="6" s="1"/>
  <c r="I236" i="6"/>
  <c r="I235" i="6"/>
  <c r="P235" i="6" s="1"/>
  <c r="I234" i="6"/>
  <c r="I233" i="6"/>
  <c r="R233" i="6" s="1"/>
  <c r="I232" i="6"/>
  <c r="P232" i="6" s="1"/>
  <c r="I231" i="6"/>
  <c r="P231" i="6" s="1"/>
  <c r="I230" i="6"/>
  <c r="R230" i="6" s="1"/>
  <c r="I229" i="6"/>
  <c r="R229" i="6" s="1"/>
  <c r="I228" i="6"/>
  <c r="I227" i="6"/>
  <c r="P227" i="6" s="1"/>
  <c r="I226" i="6"/>
  <c r="P226" i="6" s="1"/>
  <c r="I225" i="6"/>
  <c r="I224" i="6"/>
  <c r="Q224" i="6" s="1"/>
  <c r="I223" i="6"/>
  <c r="I222" i="6"/>
  <c r="P222" i="6" s="1"/>
  <c r="I221" i="6"/>
  <c r="R221" i="6" s="1"/>
  <c r="I220" i="6"/>
  <c r="P220" i="6" s="1"/>
  <c r="I219" i="6"/>
  <c r="N219" i="6" s="1"/>
  <c r="I218" i="6"/>
  <c r="P218" i="6" s="1"/>
  <c r="I217" i="6"/>
  <c r="I216" i="6"/>
  <c r="I215" i="6"/>
  <c r="P215" i="6" s="1"/>
  <c r="I214" i="6"/>
  <c r="I213" i="6"/>
  <c r="I212" i="6"/>
  <c r="I211" i="6"/>
  <c r="I210" i="6"/>
  <c r="I208" i="6"/>
  <c r="P208" i="6" s="1"/>
  <c r="I207" i="6"/>
  <c r="R207" i="6" s="1"/>
  <c r="I206" i="6"/>
  <c r="N206" i="6" s="1"/>
  <c r="I205" i="6"/>
  <c r="Q205" i="6" s="1"/>
  <c r="I204" i="6"/>
  <c r="P204" i="6" s="1"/>
  <c r="I203" i="6"/>
  <c r="Q203" i="6" s="1"/>
  <c r="I202" i="6"/>
  <c r="I201" i="6"/>
  <c r="R201" i="6" s="1"/>
  <c r="I200" i="6"/>
  <c r="P200" i="6" s="1"/>
  <c r="I199" i="6"/>
  <c r="I198" i="6"/>
  <c r="I197" i="6"/>
  <c r="I192" i="6"/>
  <c r="I190" i="6"/>
  <c r="I188" i="6"/>
  <c r="I187" i="6"/>
  <c r="P187" i="6" s="1"/>
  <c r="I186" i="6"/>
  <c r="R186" i="6" s="1"/>
  <c r="I185" i="6"/>
  <c r="R185" i="6" s="1"/>
  <c r="I184" i="6"/>
  <c r="P184" i="6" s="1"/>
  <c r="I183" i="6"/>
  <c r="N183" i="6" s="1"/>
  <c r="I182" i="6"/>
  <c r="P182" i="6" s="1"/>
  <c r="I181" i="6"/>
  <c r="I180" i="6"/>
  <c r="I179" i="6"/>
  <c r="I178" i="6"/>
  <c r="Q178" i="6" s="1"/>
  <c r="I177" i="6"/>
  <c r="I176" i="6"/>
  <c r="I175" i="6"/>
  <c r="Q175" i="6" s="1"/>
  <c r="I174" i="6"/>
  <c r="Q174" i="6" s="1"/>
  <c r="I173" i="6"/>
  <c r="I172" i="6"/>
  <c r="I171" i="6"/>
  <c r="Q171" i="6" s="1"/>
  <c r="I170" i="6"/>
  <c r="P170" i="6" s="1"/>
  <c r="I169" i="6"/>
  <c r="R169" i="6" s="1"/>
  <c r="I168" i="6"/>
  <c r="P168" i="6" s="1"/>
  <c r="I167" i="6"/>
  <c r="N167" i="6" s="1"/>
  <c r="I166" i="6"/>
  <c r="I163" i="6"/>
  <c r="I162" i="6"/>
  <c r="I161" i="6"/>
  <c r="N161" i="6" s="1"/>
  <c r="I160" i="6"/>
  <c r="R160" i="6" s="1"/>
  <c r="I159" i="6"/>
  <c r="P159" i="6" s="1"/>
  <c r="I158" i="6"/>
  <c r="N158" i="6" s="1"/>
  <c r="I157" i="6"/>
  <c r="R157" i="6" s="1"/>
  <c r="I156" i="6"/>
  <c r="Q156" i="6" s="1"/>
  <c r="I155" i="6"/>
  <c r="I154" i="6"/>
  <c r="R154" i="6" s="1"/>
  <c r="I153" i="6"/>
  <c r="N153" i="6" s="1"/>
  <c r="I152" i="6"/>
  <c r="N152" i="6" s="1"/>
  <c r="I151" i="6"/>
  <c r="N151" i="6" s="1"/>
  <c r="I150" i="6"/>
  <c r="P150" i="6" s="1"/>
  <c r="I149" i="6"/>
  <c r="N149" i="6" s="1"/>
  <c r="I148" i="6"/>
  <c r="Q148" i="6" s="1"/>
  <c r="I147" i="6"/>
  <c r="Q147" i="6" s="1"/>
  <c r="I146" i="6"/>
  <c r="I145" i="6"/>
  <c r="N145" i="6" s="1"/>
  <c r="I144" i="6"/>
  <c r="I143" i="6"/>
  <c r="I142" i="6"/>
  <c r="P142" i="6" s="1"/>
  <c r="I141" i="6"/>
  <c r="I140" i="6"/>
  <c r="Q140" i="6" s="1"/>
  <c r="I139" i="6"/>
  <c r="Q139" i="6" s="1"/>
  <c r="I138" i="6"/>
  <c r="P138" i="6" s="1"/>
  <c r="I137" i="6"/>
  <c r="N137" i="6" s="1"/>
  <c r="I136" i="6"/>
  <c r="P136" i="6" s="1"/>
  <c r="I135" i="6"/>
  <c r="I134" i="6"/>
  <c r="I133" i="6"/>
  <c r="N133" i="6" s="1"/>
  <c r="I132" i="6"/>
  <c r="Q132" i="6" s="1"/>
  <c r="I131" i="6"/>
  <c r="Q131" i="6" s="1"/>
  <c r="I130" i="6"/>
  <c r="I129" i="6"/>
  <c r="N129" i="6" s="1"/>
  <c r="I128" i="6"/>
  <c r="I127" i="6"/>
  <c r="I126" i="6"/>
  <c r="I125" i="6"/>
  <c r="R125" i="6" s="1"/>
  <c r="I124" i="6"/>
  <c r="I123" i="6"/>
  <c r="Q123" i="6" s="1"/>
  <c r="I122" i="6"/>
  <c r="P122" i="6" s="1"/>
  <c r="I121" i="6"/>
  <c r="N121" i="6" s="1"/>
  <c r="I120" i="6"/>
  <c r="I119" i="6"/>
  <c r="R119" i="6" s="1"/>
  <c r="I118" i="6"/>
  <c r="P118" i="6" s="1"/>
  <c r="I117" i="6"/>
  <c r="N117" i="6" s="1"/>
  <c r="I116" i="6"/>
  <c r="I115" i="6"/>
  <c r="Q115" i="6" s="1"/>
  <c r="I114" i="6"/>
  <c r="I113" i="6"/>
  <c r="I112" i="6"/>
  <c r="N112" i="6" s="1"/>
  <c r="I111" i="6"/>
  <c r="I108" i="6"/>
  <c r="I107" i="6"/>
  <c r="P107" i="6" s="1"/>
  <c r="I106" i="6"/>
  <c r="R106" i="6" s="1"/>
  <c r="I105" i="6"/>
  <c r="I104" i="6"/>
  <c r="Q104" i="6" s="1"/>
  <c r="I103" i="6"/>
  <c r="P103" i="6" s="1"/>
  <c r="I102" i="6"/>
  <c r="R102" i="6" s="1"/>
  <c r="I101" i="6"/>
  <c r="I100" i="6"/>
  <c r="R100" i="6" s="1"/>
  <c r="I99" i="6"/>
  <c r="P99" i="6" s="1"/>
  <c r="I98" i="6"/>
  <c r="I97" i="6"/>
  <c r="I96" i="6"/>
  <c r="Q96" i="6" s="1"/>
  <c r="I95" i="6"/>
  <c r="P95" i="6" s="1"/>
  <c r="I94" i="6"/>
  <c r="R94" i="6" s="1"/>
  <c r="I93" i="6"/>
  <c r="P93" i="6" s="1"/>
  <c r="I92" i="6"/>
  <c r="N92" i="6" s="1"/>
  <c r="I91" i="6"/>
  <c r="P91" i="6" s="1"/>
  <c r="I90" i="6"/>
  <c r="I89" i="6"/>
  <c r="Q89" i="6" s="1"/>
  <c r="I88" i="6"/>
  <c r="N88" i="6" s="1"/>
  <c r="I85" i="6"/>
  <c r="I84" i="6"/>
  <c r="I83" i="6"/>
  <c r="R83" i="6" s="1"/>
  <c r="I82" i="6"/>
  <c r="R82" i="6" s="1"/>
  <c r="I81" i="6"/>
  <c r="I80" i="6"/>
  <c r="I79" i="6"/>
  <c r="I78" i="6"/>
  <c r="I77" i="6"/>
  <c r="P77" i="6" s="1"/>
  <c r="I76" i="6"/>
  <c r="P76" i="6" s="1"/>
  <c r="I75" i="6"/>
  <c r="I74" i="6"/>
  <c r="I73" i="6"/>
  <c r="I72" i="6"/>
  <c r="P72" i="6" s="1"/>
  <c r="I69" i="6"/>
  <c r="P69" i="6" s="1"/>
  <c r="I67" i="6"/>
  <c r="P67" i="6" s="1"/>
  <c r="I65" i="6"/>
  <c r="N65" i="6" s="1"/>
  <c r="I64" i="6"/>
  <c r="P64" i="6" s="1"/>
  <c r="I63" i="6"/>
  <c r="I62" i="6"/>
  <c r="P62" i="6" s="1"/>
  <c r="I61" i="6"/>
  <c r="I60" i="6"/>
  <c r="Q60" i="6" s="1"/>
  <c r="I57" i="6"/>
  <c r="I55" i="6"/>
  <c r="R55" i="6" s="1"/>
  <c r="I54" i="6"/>
  <c r="I53" i="6"/>
  <c r="P53" i="6" s="1"/>
  <c r="I52" i="6"/>
  <c r="I50" i="6"/>
  <c r="I49" i="6"/>
  <c r="I48" i="6"/>
  <c r="P48" i="6" s="1"/>
  <c r="I47" i="6"/>
  <c r="I45" i="6"/>
  <c r="I44" i="6"/>
  <c r="R44" i="6" s="1"/>
  <c r="I43" i="6"/>
  <c r="Q43" i="6" s="1"/>
  <c r="I42" i="6"/>
  <c r="I39" i="6"/>
  <c r="Q39" i="6" s="1"/>
  <c r="I37" i="6"/>
  <c r="I36" i="6"/>
  <c r="N36" i="6" s="1"/>
  <c r="I35" i="6"/>
  <c r="I34" i="6"/>
  <c r="P34" i="6" s="1"/>
  <c r="I32" i="6"/>
  <c r="I31" i="6"/>
  <c r="P31" i="6" s="1"/>
  <c r="I30" i="6"/>
  <c r="I29" i="6"/>
  <c r="Q29" i="6" s="1"/>
  <c r="I27" i="6"/>
  <c r="I26" i="6"/>
  <c r="Q26" i="6" s="1"/>
  <c r="I25" i="6"/>
  <c r="I24" i="6"/>
  <c r="P24" i="6" s="1"/>
  <c r="I23" i="6"/>
  <c r="Q23" i="6" s="1"/>
  <c r="I22" i="6"/>
  <c r="P22" i="6" s="1"/>
  <c r="I19" i="6"/>
  <c r="I18" i="6"/>
  <c r="P18" i="6" s="1"/>
  <c r="I17" i="6"/>
  <c r="I16" i="6"/>
  <c r="Q16" i="6" s="1"/>
  <c r="I15" i="6"/>
  <c r="I14" i="6"/>
  <c r="P14" i="6" s="1"/>
  <c r="I11" i="6"/>
  <c r="P11" i="6" s="1"/>
  <c r="I10" i="6"/>
  <c r="Q10" i="6" s="1"/>
  <c r="I9" i="6"/>
  <c r="M848" i="6"/>
  <c r="K848" i="6"/>
  <c r="J848" i="6"/>
  <c r="H848" i="6"/>
  <c r="F848" i="6"/>
  <c r="E848" i="6"/>
  <c r="D848" i="6"/>
  <c r="C848" i="6"/>
  <c r="B848" i="6"/>
  <c r="A848" i="6"/>
  <c r="H847" i="6"/>
  <c r="K836" i="6"/>
  <c r="J836" i="6"/>
  <c r="F836" i="6"/>
  <c r="E836" i="6"/>
  <c r="D836" i="6"/>
  <c r="C836" i="6"/>
  <c r="B836" i="6"/>
  <c r="A836" i="6"/>
  <c r="R835" i="6"/>
  <c r="L835" i="6"/>
  <c r="R834" i="6"/>
  <c r="L834" i="6"/>
  <c r="Q832" i="6"/>
  <c r="K832" i="6"/>
  <c r="J832" i="6"/>
  <c r="F832" i="6"/>
  <c r="E832" i="6"/>
  <c r="D832" i="6"/>
  <c r="C832" i="6"/>
  <c r="B832" i="6"/>
  <c r="A832" i="6"/>
  <c r="R831" i="6"/>
  <c r="L831" i="6"/>
  <c r="R830" i="6"/>
  <c r="L830" i="6"/>
  <c r="K828" i="6"/>
  <c r="J828" i="6"/>
  <c r="F828" i="6"/>
  <c r="E828" i="6"/>
  <c r="D828" i="6"/>
  <c r="C828" i="6"/>
  <c r="B828" i="6"/>
  <c r="A828" i="6"/>
  <c r="R827" i="6"/>
  <c r="L827" i="6"/>
  <c r="R826" i="6"/>
  <c r="L826" i="6"/>
  <c r="R825" i="6"/>
  <c r="L825" i="6"/>
  <c r="R824" i="6"/>
  <c r="L824" i="6"/>
  <c r="R819" i="6"/>
  <c r="L819" i="6"/>
  <c r="R818" i="6"/>
  <c r="L818" i="6"/>
  <c r="R817" i="6"/>
  <c r="L817" i="6"/>
  <c r="K816" i="6"/>
  <c r="J816" i="6"/>
  <c r="F816" i="6"/>
  <c r="E816" i="6"/>
  <c r="D816" i="6"/>
  <c r="C816" i="6"/>
  <c r="B816" i="6"/>
  <c r="A816" i="6"/>
  <c r="R815" i="6"/>
  <c r="L815" i="6"/>
  <c r="R814" i="6"/>
  <c r="L814" i="6"/>
  <c r="R813" i="6"/>
  <c r="L813" i="6"/>
  <c r="R812" i="6"/>
  <c r="L812" i="6"/>
  <c r="R811" i="6"/>
  <c r="L811" i="6"/>
  <c r="K809" i="6"/>
  <c r="J809" i="6"/>
  <c r="F809" i="6"/>
  <c r="E809" i="6"/>
  <c r="D809" i="6"/>
  <c r="C809" i="6"/>
  <c r="B809" i="6"/>
  <c r="A809" i="6"/>
  <c r="R808" i="6"/>
  <c r="L808" i="6"/>
  <c r="R807" i="6"/>
  <c r="L807" i="6"/>
  <c r="R806" i="6"/>
  <c r="L806" i="6"/>
  <c r="R805" i="6"/>
  <c r="L805" i="6"/>
  <c r="R804" i="6"/>
  <c r="L804" i="6"/>
  <c r="R803" i="6"/>
  <c r="L803" i="6"/>
  <c r="R802" i="6"/>
  <c r="Q802" i="6"/>
  <c r="L802" i="6"/>
  <c r="R800" i="6"/>
  <c r="L800" i="6"/>
  <c r="R799" i="6"/>
  <c r="L799" i="6"/>
  <c r="R798" i="6"/>
  <c r="L798" i="6"/>
  <c r="Q798" i="6"/>
  <c r="K797" i="6"/>
  <c r="J797" i="6"/>
  <c r="F797" i="6"/>
  <c r="E797" i="6"/>
  <c r="D797" i="6"/>
  <c r="C797" i="6"/>
  <c r="B797" i="6"/>
  <c r="A797" i="6"/>
  <c r="R796" i="6"/>
  <c r="L796" i="6"/>
  <c r="R795" i="6"/>
  <c r="L795" i="6"/>
  <c r="K793" i="6"/>
  <c r="J793" i="6"/>
  <c r="F793" i="6"/>
  <c r="E793" i="6"/>
  <c r="D793" i="6"/>
  <c r="C793" i="6"/>
  <c r="B793" i="6"/>
  <c r="A793" i="6"/>
  <c r="R792" i="6"/>
  <c r="L792" i="6"/>
  <c r="R791" i="6"/>
  <c r="L791" i="6"/>
  <c r="R789" i="6"/>
  <c r="L789" i="6"/>
  <c r="R786" i="6"/>
  <c r="L786" i="6"/>
  <c r="K785" i="6"/>
  <c r="K787" i="6" s="1"/>
  <c r="J785" i="6"/>
  <c r="J787" i="6" s="1"/>
  <c r="F785" i="6"/>
  <c r="F787" i="6" s="1"/>
  <c r="E785" i="6"/>
  <c r="E787" i="6" s="1"/>
  <c r="D785" i="6"/>
  <c r="D787" i="6" s="1"/>
  <c r="C785" i="6"/>
  <c r="C787" i="6" s="1"/>
  <c r="B785" i="6"/>
  <c r="B787" i="6" s="1"/>
  <c r="A785" i="6"/>
  <c r="R784" i="6"/>
  <c r="L784" i="6"/>
  <c r="R783" i="6"/>
  <c r="L783" i="6"/>
  <c r="L782" i="6"/>
  <c r="R781" i="6"/>
  <c r="L781" i="6"/>
  <c r="L780" i="6"/>
  <c r="L779" i="6"/>
  <c r="R778" i="6"/>
  <c r="L778" i="6"/>
  <c r="R777" i="6"/>
  <c r="L777" i="6"/>
  <c r="R776" i="6"/>
  <c r="L776" i="6"/>
  <c r="R775" i="6"/>
  <c r="L775" i="6"/>
  <c r="R774" i="6"/>
  <c r="L774" i="6"/>
  <c r="R773" i="6"/>
  <c r="L773" i="6"/>
  <c r="R772" i="6"/>
  <c r="L772" i="6"/>
  <c r="R771" i="6"/>
  <c r="L771" i="6"/>
  <c r="S770" i="6"/>
  <c r="R767" i="6"/>
  <c r="L767" i="6"/>
  <c r="K766" i="6"/>
  <c r="J766" i="6"/>
  <c r="F766" i="6"/>
  <c r="E766" i="6"/>
  <c r="D766" i="6"/>
  <c r="C766" i="6"/>
  <c r="B766" i="6"/>
  <c r="A766" i="6"/>
  <c r="R765" i="6"/>
  <c r="L765" i="6"/>
  <c r="R764" i="6"/>
  <c r="L764" i="6"/>
  <c r="R763" i="6"/>
  <c r="L763" i="6"/>
  <c r="Q760" i="13"/>
  <c r="K760" i="6"/>
  <c r="J760" i="6"/>
  <c r="F760" i="6"/>
  <c r="E760" i="6"/>
  <c r="D760" i="6"/>
  <c r="C760" i="6"/>
  <c r="B760" i="6"/>
  <c r="A760" i="6"/>
  <c r="R759" i="6"/>
  <c r="L759" i="6"/>
  <c r="R758" i="6"/>
  <c r="L758" i="6"/>
  <c r="R757" i="6"/>
  <c r="L757" i="6"/>
  <c r="R756" i="6"/>
  <c r="L756" i="6"/>
  <c r="R755" i="6"/>
  <c r="L755" i="6"/>
  <c r="K753" i="6"/>
  <c r="J753" i="6"/>
  <c r="F753" i="6"/>
  <c r="E753" i="6"/>
  <c r="D753" i="6"/>
  <c r="C753" i="6"/>
  <c r="B753" i="6"/>
  <c r="A753" i="6"/>
  <c r="L752" i="6"/>
  <c r="R751" i="6"/>
  <c r="L751" i="6"/>
  <c r="R750" i="6"/>
  <c r="L750" i="6"/>
  <c r="R749" i="6"/>
  <c r="L749" i="6"/>
  <c r="R748" i="6"/>
  <c r="L748" i="6"/>
  <c r="R747" i="6"/>
  <c r="L747" i="6"/>
  <c r="R745" i="6"/>
  <c r="L745" i="6"/>
  <c r="R742" i="6"/>
  <c r="L742" i="6"/>
  <c r="R741" i="6"/>
  <c r="L741" i="6"/>
  <c r="K740" i="6"/>
  <c r="J740" i="6"/>
  <c r="F740" i="6"/>
  <c r="E740" i="6"/>
  <c r="D740" i="6"/>
  <c r="C740" i="6"/>
  <c r="B740" i="6"/>
  <c r="A740" i="6"/>
  <c r="R739" i="6"/>
  <c r="L739" i="6"/>
  <c r="R738" i="6"/>
  <c r="L738" i="6"/>
  <c r="R737" i="6"/>
  <c r="L737" i="6"/>
  <c r="R735" i="6"/>
  <c r="L735" i="6"/>
  <c r="R734" i="6"/>
  <c r="L734" i="6"/>
  <c r="R733" i="6"/>
  <c r="L733" i="6"/>
  <c r="K732" i="6"/>
  <c r="J732" i="6"/>
  <c r="F732" i="6"/>
  <c r="F743" i="6" s="1"/>
  <c r="E732" i="6"/>
  <c r="D732" i="6"/>
  <c r="C732" i="6"/>
  <c r="B732" i="6"/>
  <c r="B743" i="6" s="1"/>
  <c r="A732" i="6"/>
  <c r="R731" i="6"/>
  <c r="L731" i="6"/>
  <c r="R730" i="6"/>
  <c r="L730" i="6"/>
  <c r="R729" i="6"/>
  <c r="L729" i="6"/>
  <c r="K724" i="6"/>
  <c r="K725" i="6" s="1"/>
  <c r="J724" i="6"/>
  <c r="J725" i="6" s="1"/>
  <c r="F724" i="6"/>
  <c r="F725" i="6" s="1"/>
  <c r="E724" i="6"/>
  <c r="E725" i="6" s="1"/>
  <c r="D724" i="6"/>
  <c r="D725" i="6" s="1"/>
  <c r="C724" i="6"/>
  <c r="C725" i="6" s="1"/>
  <c r="B724" i="6"/>
  <c r="B725" i="6" s="1"/>
  <c r="A724" i="6"/>
  <c r="A725" i="6" s="1"/>
  <c r="R723" i="6"/>
  <c r="L723" i="6"/>
  <c r="R722" i="6"/>
  <c r="L722" i="6"/>
  <c r="R720" i="6"/>
  <c r="L720" i="6"/>
  <c r="R718" i="6"/>
  <c r="K718" i="6"/>
  <c r="J718" i="6"/>
  <c r="F718" i="6"/>
  <c r="E718" i="6"/>
  <c r="D718" i="6"/>
  <c r="C718" i="6"/>
  <c r="B718" i="6"/>
  <c r="A718" i="6"/>
  <c r="R717" i="6"/>
  <c r="L717" i="6"/>
  <c r="R716" i="6"/>
  <c r="L716" i="6"/>
  <c r="R715" i="6"/>
  <c r="L715" i="6"/>
  <c r="R714" i="6"/>
  <c r="L714" i="6"/>
  <c r="R710" i="6"/>
  <c r="L710" i="6"/>
  <c r="K709" i="6"/>
  <c r="K711" i="6" s="1"/>
  <c r="J709" i="6"/>
  <c r="J711" i="6" s="1"/>
  <c r="F709" i="6"/>
  <c r="F711" i="6" s="1"/>
  <c r="E709" i="6"/>
  <c r="E711" i="6" s="1"/>
  <c r="D709" i="6"/>
  <c r="D711" i="6" s="1"/>
  <c r="C709" i="6"/>
  <c r="C711" i="6" s="1"/>
  <c r="B709" i="6"/>
  <c r="B711" i="6" s="1"/>
  <c r="A709" i="6"/>
  <c r="A711" i="6" s="1"/>
  <c r="R708" i="6"/>
  <c r="L708" i="6"/>
  <c r="R707" i="6"/>
  <c r="L707" i="6"/>
  <c r="K701" i="6"/>
  <c r="J701" i="6"/>
  <c r="F701" i="6"/>
  <c r="E701" i="6"/>
  <c r="D701" i="6"/>
  <c r="C701" i="6"/>
  <c r="B701" i="6"/>
  <c r="A701" i="6"/>
  <c r="R700" i="6"/>
  <c r="L700" i="6"/>
  <c r="R699" i="6"/>
  <c r="L699" i="6"/>
  <c r="K697" i="6"/>
  <c r="J697" i="6"/>
  <c r="F697" i="6"/>
  <c r="E697" i="6"/>
  <c r="D697" i="6"/>
  <c r="C697" i="6"/>
  <c r="B697" i="6"/>
  <c r="A697" i="6"/>
  <c r="R696" i="6"/>
  <c r="L696" i="6"/>
  <c r="R695" i="6"/>
  <c r="L695" i="6"/>
  <c r="L697" i="6" s="1"/>
  <c r="Q693" i="13"/>
  <c r="K693" i="6"/>
  <c r="J693" i="6"/>
  <c r="F693" i="6"/>
  <c r="E693" i="6"/>
  <c r="D693" i="6"/>
  <c r="C693" i="6"/>
  <c r="B693" i="6"/>
  <c r="A693" i="6"/>
  <c r="R692" i="6"/>
  <c r="L692" i="6"/>
  <c r="R691" i="6"/>
  <c r="L691" i="6"/>
  <c r="R690" i="6"/>
  <c r="L690" i="6"/>
  <c r="R689" i="6"/>
  <c r="L689" i="6"/>
  <c r="R684" i="6"/>
  <c r="L684" i="6"/>
  <c r="R683" i="6"/>
  <c r="L683" i="6"/>
  <c r="R682" i="6"/>
  <c r="L682" i="6"/>
  <c r="Q681" i="13"/>
  <c r="K681" i="6"/>
  <c r="J681" i="6"/>
  <c r="F681" i="6"/>
  <c r="E681" i="6"/>
  <c r="D681" i="6"/>
  <c r="C681" i="6"/>
  <c r="B681" i="6"/>
  <c r="A681" i="6"/>
  <c r="R680" i="6"/>
  <c r="L680" i="6"/>
  <c r="R679" i="6"/>
  <c r="L679" i="6"/>
  <c r="R678" i="6"/>
  <c r="L678" i="6"/>
  <c r="R677" i="6"/>
  <c r="L677" i="6"/>
  <c r="R676" i="6"/>
  <c r="L676" i="6"/>
  <c r="K674" i="6"/>
  <c r="J674" i="6"/>
  <c r="F674" i="6"/>
  <c r="E674" i="6"/>
  <c r="D674" i="6"/>
  <c r="C674" i="6"/>
  <c r="B674" i="6"/>
  <c r="A674" i="6"/>
  <c r="R673" i="6"/>
  <c r="L673" i="6"/>
  <c r="R672" i="6"/>
  <c r="L672" i="6"/>
  <c r="R671" i="6"/>
  <c r="L671" i="6"/>
  <c r="R670" i="6"/>
  <c r="L670" i="6"/>
  <c r="R669" i="6"/>
  <c r="L669" i="6"/>
  <c r="R668" i="6"/>
  <c r="L668" i="6"/>
  <c r="R667" i="6"/>
  <c r="L667" i="6"/>
  <c r="R665" i="6"/>
  <c r="L665" i="6"/>
  <c r="R664" i="6"/>
  <c r="L664" i="6"/>
  <c r="R663" i="6"/>
  <c r="L663" i="6"/>
  <c r="K662" i="6"/>
  <c r="J662" i="6"/>
  <c r="F662" i="6"/>
  <c r="E662" i="6"/>
  <c r="D662" i="6"/>
  <c r="C662" i="6"/>
  <c r="B662" i="6"/>
  <c r="A662" i="6"/>
  <c r="R661" i="6"/>
  <c r="L661" i="6"/>
  <c r="R660" i="6"/>
  <c r="L660" i="6"/>
  <c r="K658" i="6"/>
  <c r="J658" i="6"/>
  <c r="F658" i="6"/>
  <c r="E658" i="6"/>
  <c r="D658" i="6"/>
  <c r="C658" i="6"/>
  <c r="B658" i="6"/>
  <c r="A658" i="6"/>
  <c r="R657" i="6"/>
  <c r="L657" i="6"/>
  <c r="R656" i="6"/>
  <c r="L656" i="6"/>
  <c r="R654" i="6"/>
  <c r="L654" i="6"/>
  <c r="R651" i="6"/>
  <c r="L651" i="6"/>
  <c r="K650" i="6"/>
  <c r="K652" i="6" s="1"/>
  <c r="J650" i="6"/>
  <c r="J652" i="6" s="1"/>
  <c r="F650" i="6"/>
  <c r="F652" i="6" s="1"/>
  <c r="E650" i="6"/>
  <c r="E652" i="6" s="1"/>
  <c r="D650" i="6"/>
  <c r="D652" i="6" s="1"/>
  <c r="C650" i="6"/>
  <c r="C652" i="6" s="1"/>
  <c r="B650" i="6"/>
  <c r="B652" i="6" s="1"/>
  <c r="A650" i="6"/>
  <c r="A652" i="6" s="1"/>
  <c r="R649" i="6"/>
  <c r="L649" i="6"/>
  <c r="R648" i="6"/>
  <c r="L648" i="6"/>
  <c r="L647" i="6"/>
  <c r="R646" i="6"/>
  <c r="L646" i="6"/>
  <c r="L645" i="6"/>
  <c r="R644" i="6"/>
  <c r="L644" i="6"/>
  <c r="R643" i="6"/>
  <c r="L643" i="6"/>
  <c r="R642" i="6"/>
  <c r="L642" i="6"/>
  <c r="R641" i="6"/>
  <c r="L641" i="6"/>
  <c r="R640" i="6"/>
  <c r="L640" i="6"/>
  <c r="R639" i="6"/>
  <c r="L639" i="6"/>
  <c r="R638" i="6"/>
  <c r="L638" i="6"/>
  <c r="R637" i="6"/>
  <c r="L637" i="6"/>
  <c r="R636" i="6"/>
  <c r="L636" i="6"/>
  <c r="R631" i="6"/>
  <c r="L631" i="6"/>
  <c r="R630" i="6"/>
  <c r="L630" i="6"/>
  <c r="R629" i="6"/>
  <c r="L629" i="6"/>
  <c r="R628" i="6"/>
  <c r="L628" i="6"/>
  <c r="R627" i="6"/>
  <c r="L627" i="6"/>
  <c r="K626" i="6"/>
  <c r="K632" i="6" s="1"/>
  <c r="J626" i="6"/>
  <c r="J632" i="6" s="1"/>
  <c r="F626" i="6"/>
  <c r="F632" i="6" s="1"/>
  <c r="E626" i="6"/>
  <c r="E632" i="6" s="1"/>
  <c r="D626" i="6"/>
  <c r="D632" i="6" s="1"/>
  <c r="C626" i="6"/>
  <c r="C632" i="6" s="1"/>
  <c r="B626" i="6"/>
  <c r="B632" i="6" s="1"/>
  <c r="A626" i="6"/>
  <c r="A632" i="6" s="1"/>
  <c r="R625" i="6"/>
  <c r="L625" i="6"/>
  <c r="R624" i="6"/>
  <c r="L624" i="6"/>
  <c r="R622" i="6"/>
  <c r="L622" i="6"/>
  <c r="K620" i="6"/>
  <c r="J620" i="6"/>
  <c r="F620" i="6"/>
  <c r="E620" i="6"/>
  <c r="D620" i="6"/>
  <c r="C620" i="6"/>
  <c r="B620" i="6"/>
  <c r="A620" i="6"/>
  <c r="R619" i="6"/>
  <c r="L619" i="6"/>
  <c r="R618" i="6"/>
  <c r="L618" i="6"/>
  <c r="R617" i="6"/>
  <c r="L617" i="6"/>
  <c r="K613" i="6"/>
  <c r="K614" i="6" s="1"/>
  <c r="J613" i="6"/>
  <c r="J614" i="6" s="1"/>
  <c r="F613" i="6"/>
  <c r="F614" i="6" s="1"/>
  <c r="E613" i="6"/>
  <c r="E614" i="6" s="1"/>
  <c r="D613" i="6"/>
  <c r="D614" i="6" s="1"/>
  <c r="C613" i="6"/>
  <c r="C614" i="6" s="1"/>
  <c r="B613" i="6"/>
  <c r="B614" i="6" s="1"/>
  <c r="A613" i="6"/>
  <c r="A614" i="6" s="1"/>
  <c r="R612" i="6"/>
  <c r="L612" i="6"/>
  <c r="R611" i="6"/>
  <c r="L611" i="6"/>
  <c r="Q607" i="13"/>
  <c r="K607" i="6"/>
  <c r="J607" i="6"/>
  <c r="F607" i="6"/>
  <c r="E607" i="6"/>
  <c r="D607" i="6"/>
  <c r="C607" i="6"/>
  <c r="B607" i="6"/>
  <c r="A607" i="6"/>
  <c r="R606" i="6"/>
  <c r="L606" i="6"/>
  <c r="R605" i="6"/>
  <c r="L605" i="6"/>
  <c r="K603" i="6"/>
  <c r="J603" i="6"/>
  <c r="F603" i="6"/>
  <c r="E603" i="6"/>
  <c r="D603" i="6"/>
  <c r="C603" i="6"/>
  <c r="B603" i="6"/>
  <c r="A603" i="6"/>
  <c r="R602" i="6"/>
  <c r="L602" i="6"/>
  <c r="R601" i="6"/>
  <c r="L601" i="6"/>
  <c r="K599" i="6"/>
  <c r="J599" i="6"/>
  <c r="F599" i="6"/>
  <c r="E599" i="6"/>
  <c r="D599" i="6"/>
  <c r="C599" i="6"/>
  <c r="B599" i="6"/>
  <c r="A599" i="6"/>
  <c r="R598" i="6"/>
  <c r="L598" i="6"/>
  <c r="R597" i="6"/>
  <c r="L597" i="6"/>
  <c r="K595" i="6"/>
  <c r="J595" i="6"/>
  <c r="F595" i="6"/>
  <c r="E595" i="6"/>
  <c r="D595" i="6"/>
  <c r="C595" i="6"/>
  <c r="B595" i="6"/>
  <c r="A595" i="6"/>
  <c r="R594" i="6"/>
  <c r="L594" i="6"/>
  <c r="R593" i="6"/>
  <c r="L593" i="6"/>
  <c r="K591" i="6"/>
  <c r="J591" i="6"/>
  <c r="F591" i="6"/>
  <c r="E591" i="6"/>
  <c r="D591" i="6"/>
  <c r="C591" i="6"/>
  <c r="B591" i="6"/>
  <c r="A591" i="6"/>
  <c r="R590" i="6"/>
  <c r="L590" i="6"/>
  <c r="R589" i="6"/>
  <c r="L589" i="6"/>
  <c r="K585" i="6"/>
  <c r="J585" i="6"/>
  <c r="F585" i="6"/>
  <c r="E585" i="6"/>
  <c r="D585" i="6"/>
  <c r="C585" i="6"/>
  <c r="B585" i="6"/>
  <c r="A585" i="6"/>
  <c r="R584" i="6"/>
  <c r="L584" i="6"/>
  <c r="R583" i="6"/>
  <c r="L583" i="6"/>
  <c r="Q582" i="6"/>
  <c r="K581" i="6"/>
  <c r="J581" i="6"/>
  <c r="F581" i="6"/>
  <c r="E581" i="6"/>
  <c r="D581" i="6"/>
  <c r="C581" i="6"/>
  <c r="B581" i="6"/>
  <c r="A581" i="6"/>
  <c r="R580" i="6"/>
  <c r="L580" i="6"/>
  <c r="R579" i="6"/>
  <c r="L579" i="6"/>
  <c r="K577" i="6"/>
  <c r="J577" i="6"/>
  <c r="F577" i="6"/>
  <c r="E577" i="6"/>
  <c r="D577" i="6"/>
  <c r="C577" i="6"/>
  <c r="B577" i="6"/>
  <c r="A577" i="6"/>
  <c r="R576" i="6"/>
  <c r="L576" i="6"/>
  <c r="R575" i="6"/>
  <c r="L575" i="6"/>
  <c r="R564" i="6"/>
  <c r="L564" i="6"/>
  <c r="R563" i="6"/>
  <c r="L563" i="6"/>
  <c r="L562" i="6"/>
  <c r="R561" i="6"/>
  <c r="L561" i="6"/>
  <c r="K560" i="6"/>
  <c r="K565" i="6" s="1"/>
  <c r="J560" i="6"/>
  <c r="J565" i="6" s="1"/>
  <c r="O566" i="6" s="1"/>
  <c r="F560" i="6"/>
  <c r="F565" i="6" s="1"/>
  <c r="E560" i="6"/>
  <c r="E565" i="6" s="1"/>
  <c r="D560" i="6"/>
  <c r="D565" i="6" s="1"/>
  <c r="C560" i="6"/>
  <c r="C565" i="6" s="1"/>
  <c r="B560" i="6"/>
  <c r="B565" i="6" s="1"/>
  <c r="A560" i="6"/>
  <c r="R559" i="6"/>
  <c r="L559" i="6"/>
  <c r="L558" i="6"/>
  <c r="R557" i="6"/>
  <c r="L557" i="6"/>
  <c r="R556" i="6"/>
  <c r="L556" i="6"/>
  <c r="R555" i="6"/>
  <c r="L555" i="6"/>
  <c r="R554" i="6"/>
  <c r="L554" i="6"/>
  <c r="R552" i="6"/>
  <c r="L552" i="6"/>
  <c r="R551" i="6"/>
  <c r="L551" i="6"/>
  <c r="R550" i="6"/>
  <c r="L550" i="6"/>
  <c r="R546" i="6"/>
  <c r="L546" i="6"/>
  <c r="R545" i="6"/>
  <c r="L545" i="6"/>
  <c r="K544" i="6"/>
  <c r="K547" i="6" s="1"/>
  <c r="J544" i="6"/>
  <c r="J547" i="6" s="1"/>
  <c r="O548" i="6" s="1"/>
  <c r="F544" i="6"/>
  <c r="F547" i="6" s="1"/>
  <c r="E544" i="6"/>
  <c r="E547" i="6" s="1"/>
  <c r="D544" i="6"/>
  <c r="D547" i="6" s="1"/>
  <c r="C544" i="6"/>
  <c r="C547" i="6" s="1"/>
  <c r="B544" i="6"/>
  <c r="B547" i="6" s="1"/>
  <c r="A544" i="6"/>
  <c r="R543" i="6"/>
  <c r="L543" i="6"/>
  <c r="R542" i="6"/>
  <c r="L542" i="6"/>
  <c r="R541" i="6"/>
  <c r="L541" i="6"/>
  <c r="R540" i="6"/>
  <c r="L540" i="6"/>
  <c r="R538" i="6"/>
  <c r="L538" i="6"/>
  <c r="R537" i="6"/>
  <c r="L537" i="6"/>
  <c r="K533" i="6"/>
  <c r="J533" i="6"/>
  <c r="F533" i="6"/>
  <c r="E533" i="6"/>
  <c r="D533" i="6"/>
  <c r="C533" i="6"/>
  <c r="B533" i="6"/>
  <c r="A533" i="6"/>
  <c r="R532" i="6"/>
  <c r="L532" i="6"/>
  <c r="R531" i="6"/>
  <c r="L531" i="6"/>
  <c r="R530" i="6"/>
  <c r="L530" i="6"/>
  <c r="K528" i="6"/>
  <c r="J528" i="6"/>
  <c r="F528" i="6"/>
  <c r="E528" i="6"/>
  <c r="D528" i="6"/>
  <c r="C528" i="6"/>
  <c r="B528" i="6"/>
  <c r="A528" i="6"/>
  <c r="R527" i="6"/>
  <c r="L527" i="6"/>
  <c r="L526" i="6"/>
  <c r="R525" i="6"/>
  <c r="L525" i="6"/>
  <c r="K519" i="6"/>
  <c r="J519" i="6"/>
  <c r="F519" i="6"/>
  <c r="E519" i="6"/>
  <c r="D519" i="6"/>
  <c r="C519" i="6"/>
  <c r="B519" i="6"/>
  <c r="A519" i="6"/>
  <c r="R518" i="6"/>
  <c r="L518" i="6"/>
  <c r="L517" i="6"/>
  <c r="R515" i="6"/>
  <c r="L515" i="6"/>
  <c r="R514" i="6"/>
  <c r="L514" i="6"/>
  <c r="R513" i="6"/>
  <c r="L513" i="6"/>
  <c r="K512" i="6"/>
  <c r="J512" i="6"/>
  <c r="F512" i="6"/>
  <c r="E512" i="6"/>
  <c r="D512" i="6"/>
  <c r="C512" i="6"/>
  <c r="B512" i="6"/>
  <c r="A512" i="6"/>
  <c r="R511" i="6"/>
  <c r="L511" i="6"/>
  <c r="R510" i="6"/>
  <c r="L510" i="6"/>
  <c r="R509" i="6"/>
  <c r="L509" i="6"/>
  <c r="R506" i="6"/>
  <c r="L506" i="6"/>
  <c r="R505" i="6"/>
  <c r="L505" i="6"/>
  <c r="K504" i="6"/>
  <c r="J504" i="6"/>
  <c r="F503" i="6"/>
  <c r="F504" i="6" s="1"/>
  <c r="E503" i="6"/>
  <c r="E504" i="6" s="1"/>
  <c r="D503" i="6"/>
  <c r="D504" i="6" s="1"/>
  <c r="C503" i="6"/>
  <c r="B503" i="6"/>
  <c r="B504" i="6" s="1"/>
  <c r="A503" i="6"/>
  <c r="A504" i="6" s="1"/>
  <c r="R501" i="6"/>
  <c r="L501" i="6"/>
  <c r="R500" i="6"/>
  <c r="L500" i="6"/>
  <c r="R499" i="6"/>
  <c r="L499" i="6"/>
  <c r="K496" i="6"/>
  <c r="J496" i="6"/>
  <c r="F496" i="6"/>
  <c r="E496" i="6"/>
  <c r="D496" i="6"/>
  <c r="C496" i="6"/>
  <c r="B496" i="6"/>
  <c r="A496" i="6"/>
  <c r="R495" i="6"/>
  <c r="L495" i="6"/>
  <c r="R494" i="6"/>
  <c r="L494" i="6"/>
  <c r="K492" i="6"/>
  <c r="K846" i="6" s="1"/>
  <c r="J492" i="6"/>
  <c r="J846" i="6" s="1"/>
  <c r="F492" i="6"/>
  <c r="F846" i="6" s="1"/>
  <c r="E492" i="6"/>
  <c r="E846" i="6" s="1"/>
  <c r="D492" i="6"/>
  <c r="D846" i="6" s="1"/>
  <c r="C492" i="6"/>
  <c r="C846" i="6" s="1"/>
  <c r="B492" i="6"/>
  <c r="B846" i="6" s="1"/>
  <c r="A492" i="6"/>
  <c r="R491" i="6"/>
  <c r="L491" i="6"/>
  <c r="R490" i="6"/>
  <c r="L490" i="6"/>
  <c r="R489" i="6"/>
  <c r="L489" i="6"/>
  <c r="R488" i="6"/>
  <c r="L488" i="6"/>
  <c r="R487" i="6"/>
  <c r="L487" i="6"/>
  <c r="K485" i="6"/>
  <c r="K845" i="6" s="1"/>
  <c r="J485" i="6"/>
  <c r="J845" i="6" s="1"/>
  <c r="F485" i="6"/>
  <c r="F845" i="6" s="1"/>
  <c r="E485" i="6"/>
  <c r="E845" i="6" s="1"/>
  <c r="D485" i="6"/>
  <c r="D845" i="6" s="1"/>
  <c r="C485" i="6"/>
  <c r="C845" i="6" s="1"/>
  <c r="B485" i="6"/>
  <c r="B845" i="6" s="1"/>
  <c r="A485" i="6"/>
  <c r="A845" i="6" s="1"/>
  <c r="R484" i="6"/>
  <c r="L484" i="6"/>
  <c r="R483" i="6"/>
  <c r="L483" i="6"/>
  <c r="R482" i="6"/>
  <c r="L482" i="6"/>
  <c r="R481" i="6"/>
  <c r="L481" i="6"/>
  <c r="R480" i="6"/>
  <c r="L480" i="6"/>
  <c r="P478" i="6"/>
  <c r="R472" i="6"/>
  <c r="K472" i="6"/>
  <c r="J472" i="6"/>
  <c r="F472" i="6"/>
  <c r="E472" i="6"/>
  <c r="D472" i="6"/>
  <c r="C472" i="6"/>
  <c r="B472" i="6"/>
  <c r="A472" i="6"/>
  <c r="R471" i="6"/>
  <c r="L471" i="6"/>
  <c r="R470" i="6"/>
  <c r="L470" i="6"/>
  <c r="R469" i="6"/>
  <c r="L469" i="6"/>
  <c r="R467" i="6"/>
  <c r="L467" i="6"/>
  <c r="K466" i="6"/>
  <c r="J466" i="6"/>
  <c r="F466" i="6"/>
  <c r="E466" i="6"/>
  <c r="D466" i="6"/>
  <c r="C466" i="6"/>
  <c r="B466" i="6"/>
  <c r="A466" i="6"/>
  <c r="R465" i="6"/>
  <c r="L465" i="6"/>
  <c r="R464" i="6"/>
  <c r="L464" i="6"/>
  <c r="R463" i="6"/>
  <c r="L463" i="6"/>
  <c r="K461" i="6"/>
  <c r="J461" i="6"/>
  <c r="F461" i="6"/>
  <c r="E461" i="6"/>
  <c r="D461" i="6"/>
  <c r="C461" i="6"/>
  <c r="B461" i="6"/>
  <c r="A461" i="6"/>
  <c r="R460" i="6"/>
  <c r="L460" i="6"/>
  <c r="R459" i="6"/>
  <c r="L459" i="6"/>
  <c r="R458" i="6"/>
  <c r="L458" i="6"/>
  <c r="L454" i="6"/>
  <c r="L848" i="6" s="1"/>
  <c r="K453" i="6"/>
  <c r="K455" i="6" s="1"/>
  <c r="J453" i="6"/>
  <c r="J455" i="6" s="1"/>
  <c r="F453" i="6"/>
  <c r="F455" i="6" s="1"/>
  <c r="E453" i="6"/>
  <c r="E455" i="6" s="1"/>
  <c r="D453" i="6"/>
  <c r="D455" i="6" s="1"/>
  <c r="C453" i="6"/>
  <c r="C455" i="6" s="1"/>
  <c r="B453" i="6"/>
  <c r="B455" i="6" s="1"/>
  <c r="A453" i="6"/>
  <c r="A455" i="6" s="1"/>
  <c r="R452" i="6"/>
  <c r="L452" i="6"/>
  <c r="S452" i="6" s="1"/>
  <c r="R451" i="6"/>
  <c r="L451" i="6"/>
  <c r="R450" i="6"/>
  <c r="L450" i="6"/>
  <c r="R449" i="6"/>
  <c r="L449" i="6"/>
  <c r="R448" i="6"/>
  <c r="L448" i="6"/>
  <c r="R447" i="6"/>
  <c r="L447" i="6"/>
  <c r="R446" i="6"/>
  <c r="L446" i="6"/>
  <c r="R445" i="6"/>
  <c r="L445" i="6"/>
  <c r="R442" i="6"/>
  <c r="L442" i="6"/>
  <c r="L441" i="6"/>
  <c r="R438" i="6"/>
  <c r="L438" i="6"/>
  <c r="R436" i="6"/>
  <c r="L436" i="6"/>
  <c r="R433" i="6"/>
  <c r="L433" i="6"/>
  <c r="L431" i="6"/>
  <c r="Q430" i="13"/>
  <c r="K430" i="6"/>
  <c r="J430" i="6"/>
  <c r="F430" i="6"/>
  <c r="E430" i="6"/>
  <c r="D430" i="6"/>
  <c r="C430" i="6"/>
  <c r="B430" i="6"/>
  <c r="A430" i="6"/>
  <c r="R429" i="6"/>
  <c r="L429" i="6"/>
  <c r="R428" i="6"/>
  <c r="L428" i="6"/>
  <c r="R427" i="6"/>
  <c r="L427" i="6"/>
  <c r="R425" i="6"/>
  <c r="L425" i="6"/>
  <c r="R424" i="6"/>
  <c r="L424" i="6"/>
  <c r="Q423" i="13"/>
  <c r="K423" i="6"/>
  <c r="J423" i="6"/>
  <c r="F423" i="6"/>
  <c r="E423" i="6"/>
  <c r="D423" i="6"/>
  <c r="C423" i="6"/>
  <c r="B423" i="6"/>
  <c r="A423" i="6"/>
  <c r="L422" i="6"/>
  <c r="R421" i="6"/>
  <c r="L421" i="6"/>
  <c r="R419" i="6"/>
  <c r="L419" i="6"/>
  <c r="R417" i="6"/>
  <c r="L417" i="6"/>
  <c r="R416" i="6"/>
  <c r="L416" i="6"/>
  <c r="R415" i="6"/>
  <c r="L415" i="6"/>
  <c r="R414" i="6"/>
  <c r="L414" i="6"/>
  <c r="K413" i="6"/>
  <c r="K418" i="6" s="1"/>
  <c r="J413" i="6"/>
  <c r="J418" i="6" s="1"/>
  <c r="F413" i="6"/>
  <c r="F418" i="6" s="1"/>
  <c r="E413" i="6"/>
  <c r="E418" i="6" s="1"/>
  <c r="D413" i="6"/>
  <c r="D418" i="6" s="1"/>
  <c r="C413" i="6"/>
  <c r="C418" i="6" s="1"/>
  <c r="B413" i="6"/>
  <c r="B418" i="6" s="1"/>
  <c r="A413" i="6"/>
  <c r="A418" i="6" s="1"/>
  <c r="R412" i="6"/>
  <c r="L412" i="6"/>
  <c r="R411" i="6"/>
  <c r="L411" i="6"/>
  <c r="L410" i="6"/>
  <c r="R409" i="6"/>
  <c r="L409" i="6"/>
  <c r="R408" i="6"/>
  <c r="L408" i="6"/>
  <c r="R407" i="6"/>
  <c r="L407" i="6"/>
  <c r="R405" i="6"/>
  <c r="L405" i="6"/>
  <c r="R404" i="6"/>
  <c r="L404" i="6"/>
  <c r="R402" i="6"/>
  <c r="L402" i="6"/>
  <c r="R401" i="6"/>
  <c r="L401" i="6"/>
  <c r="R400" i="6"/>
  <c r="L400" i="6"/>
  <c r="R399" i="6"/>
  <c r="L399" i="6"/>
  <c r="R398" i="6"/>
  <c r="L398" i="6"/>
  <c r="K397" i="6"/>
  <c r="K403" i="6" s="1"/>
  <c r="J397" i="6"/>
  <c r="J403" i="6" s="1"/>
  <c r="F397" i="6"/>
  <c r="F403" i="6" s="1"/>
  <c r="E397" i="6"/>
  <c r="E403" i="6" s="1"/>
  <c r="D397" i="6"/>
  <c r="D403" i="6" s="1"/>
  <c r="C397" i="6"/>
  <c r="C403" i="6" s="1"/>
  <c r="B397" i="6"/>
  <c r="B403" i="6" s="1"/>
  <c r="A397" i="6"/>
  <c r="A403" i="6" s="1"/>
  <c r="R396" i="6"/>
  <c r="L396" i="6"/>
  <c r="R395" i="6"/>
  <c r="L395" i="6"/>
  <c r="R394" i="6"/>
  <c r="L394" i="6"/>
  <c r="K388" i="6"/>
  <c r="J388" i="6"/>
  <c r="O389" i="6" s="1"/>
  <c r="F388" i="6"/>
  <c r="E388" i="6"/>
  <c r="D388" i="6"/>
  <c r="C388" i="6"/>
  <c r="B388" i="6"/>
  <c r="A388" i="6"/>
  <c r="R387" i="6"/>
  <c r="L387" i="6"/>
  <c r="R386" i="6"/>
  <c r="L386" i="6"/>
  <c r="R381" i="6"/>
  <c r="L381" i="6"/>
  <c r="R379" i="6"/>
  <c r="L379" i="6"/>
  <c r="R377" i="6"/>
  <c r="L377" i="6"/>
  <c r="K376" i="6"/>
  <c r="J376" i="6"/>
  <c r="F376" i="6"/>
  <c r="E376" i="6"/>
  <c r="D376" i="6"/>
  <c r="C376" i="6"/>
  <c r="B376" i="6"/>
  <c r="A376" i="6"/>
  <c r="R375" i="6"/>
  <c r="L375" i="6"/>
  <c r="R374" i="6"/>
  <c r="L374" i="6"/>
  <c r="R373" i="6"/>
  <c r="L373" i="6"/>
  <c r="R372" i="6"/>
  <c r="L372" i="6"/>
  <c r="R371" i="6"/>
  <c r="L371" i="6"/>
  <c r="R370" i="6"/>
  <c r="L370" i="6"/>
  <c r="K368" i="6"/>
  <c r="J368" i="6"/>
  <c r="F368" i="6"/>
  <c r="E368" i="6"/>
  <c r="D368" i="6"/>
  <c r="C368" i="6"/>
  <c r="C378" i="6" s="1"/>
  <c r="B368" i="6"/>
  <c r="A368" i="6"/>
  <c r="R367" i="6"/>
  <c r="L367" i="6"/>
  <c r="R366" i="6"/>
  <c r="L366" i="6"/>
  <c r="R365" i="6"/>
  <c r="L365" i="6"/>
  <c r="R364" i="6"/>
  <c r="L364" i="6"/>
  <c r="R363" i="6"/>
  <c r="L363" i="6"/>
  <c r="L361" i="6"/>
  <c r="R360" i="6"/>
  <c r="L360" i="6"/>
  <c r="R359" i="6"/>
  <c r="L359" i="6"/>
  <c r="K357" i="6"/>
  <c r="J357" i="6"/>
  <c r="F357" i="6"/>
  <c r="E357" i="6"/>
  <c r="D357" i="6"/>
  <c r="C357" i="6"/>
  <c r="B357" i="6"/>
  <c r="A357" i="6"/>
  <c r="R356" i="6"/>
  <c r="L356" i="6"/>
  <c r="R355" i="6"/>
  <c r="L355" i="6"/>
  <c r="R354" i="6"/>
  <c r="L354" i="6"/>
  <c r="R353" i="6"/>
  <c r="L353" i="6"/>
  <c r="R352" i="6"/>
  <c r="L352" i="6"/>
  <c r="R351" i="6"/>
  <c r="L351" i="6"/>
  <c r="R350" i="6"/>
  <c r="L350" i="6"/>
  <c r="L349" i="6"/>
  <c r="R346" i="6"/>
  <c r="L346" i="6"/>
  <c r="L345" i="6"/>
  <c r="L344" i="6"/>
  <c r="R343" i="6"/>
  <c r="L343" i="6"/>
  <c r="L342" i="6"/>
  <c r="K341" i="6"/>
  <c r="J341" i="6"/>
  <c r="F341" i="6"/>
  <c r="E341" i="6"/>
  <c r="D341" i="6"/>
  <c r="C341" i="6"/>
  <c r="B341" i="6"/>
  <c r="A341" i="6"/>
  <c r="R340" i="6"/>
  <c r="L340" i="6"/>
  <c r="R339" i="6"/>
  <c r="L339" i="6"/>
  <c r="R338" i="6"/>
  <c r="L338" i="6"/>
  <c r="L337" i="6"/>
  <c r="L336" i="6"/>
  <c r="K335" i="6"/>
  <c r="J335" i="6"/>
  <c r="F335" i="6"/>
  <c r="E335" i="6"/>
  <c r="D335" i="6"/>
  <c r="C335" i="6"/>
  <c r="B335" i="6"/>
  <c r="A335" i="6"/>
  <c r="R334" i="6"/>
  <c r="L334" i="6"/>
  <c r="R333" i="6"/>
  <c r="L333" i="6"/>
  <c r="L332" i="6"/>
  <c r="L329" i="6"/>
  <c r="K328" i="6"/>
  <c r="K330" i="6" s="1"/>
  <c r="J328" i="6"/>
  <c r="J330" i="6" s="1"/>
  <c r="F328" i="6"/>
  <c r="F330" i="6" s="1"/>
  <c r="E328" i="6"/>
  <c r="E330" i="6" s="1"/>
  <c r="D328" i="6"/>
  <c r="D330" i="6" s="1"/>
  <c r="C328" i="6"/>
  <c r="C330" i="6" s="1"/>
  <c r="B328" i="6"/>
  <c r="B330" i="6" s="1"/>
  <c r="A328" i="6"/>
  <c r="A330" i="6" s="1"/>
  <c r="R327" i="6"/>
  <c r="L327" i="6"/>
  <c r="Q327" i="6"/>
  <c r="R326" i="6"/>
  <c r="L326" i="6"/>
  <c r="R325" i="6"/>
  <c r="L325" i="6"/>
  <c r="R324" i="6"/>
  <c r="L324" i="6"/>
  <c r="L323" i="6"/>
  <c r="L322" i="6"/>
  <c r="K320" i="6"/>
  <c r="J320" i="6"/>
  <c r="F320" i="6"/>
  <c r="E320" i="6"/>
  <c r="D320" i="6"/>
  <c r="C320" i="6"/>
  <c r="B320" i="6"/>
  <c r="A320" i="6"/>
  <c r="R319" i="6"/>
  <c r="L319" i="6"/>
  <c r="R318" i="6"/>
  <c r="L318" i="6"/>
  <c r="R317" i="6"/>
  <c r="L317" i="6"/>
  <c r="L316" i="6"/>
  <c r="K315" i="6"/>
  <c r="J315" i="6"/>
  <c r="F315" i="6"/>
  <c r="E315" i="6"/>
  <c r="D315" i="6"/>
  <c r="C315" i="6"/>
  <c r="B315" i="6"/>
  <c r="A315" i="6"/>
  <c r="R314" i="6"/>
  <c r="L314" i="6"/>
  <c r="R313" i="6"/>
  <c r="L313" i="6"/>
  <c r="R312" i="6"/>
  <c r="L312" i="6"/>
  <c r="R311" i="6"/>
  <c r="L311" i="6"/>
  <c r="L310" i="6"/>
  <c r="L309" i="6"/>
  <c r="K307" i="6"/>
  <c r="J307" i="6"/>
  <c r="F307" i="6"/>
  <c r="E307" i="6"/>
  <c r="D307" i="6"/>
  <c r="C307" i="6"/>
  <c r="B307" i="6"/>
  <c r="A307" i="6"/>
  <c r="R306" i="6"/>
  <c r="L306" i="6"/>
  <c r="R305" i="6"/>
  <c r="L305" i="6"/>
  <c r="R304" i="6"/>
  <c r="L304" i="6"/>
  <c r="R303" i="6"/>
  <c r="L303" i="6"/>
  <c r="R302" i="6"/>
  <c r="L302" i="6"/>
  <c r="R301" i="6"/>
  <c r="L301" i="6"/>
  <c r="R300" i="6"/>
  <c r="L300" i="6"/>
  <c r="L299" i="6"/>
  <c r="K298" i="6"/>
  <c r="J298" i="6"/>
  <c r="F298" i="6"/>
  <c r="E298" i="6"/>
  <c r="D298" i="6"/>
  <c r="C298" i="6"/>
  <c r="B298" i="6"/>
  <c r="A298" i="6"/>
  <c r="R297" i="6"/>
  <c r="N297" i="6"/>
  <c r="L297" i="6"/>
  <c r="R296" i="6"/>
  <c r="L296" i="6"/>
  <c r="R295" i="6"/>
  <c r="L295" i="6"/>
  <c r="L294" i="6"/>
  <c r="L293" i="6"/>
  <c r="L292" i="6"/>
  <c r="L291" i="6"/>
  <c r="L290" i="6"/>
  <c r="L289" i="6"/>
  <c r="L288" i="6"/>
  <c r="K285" i="6"/>
  <c r="J285" i="6"/>
  <c r="F285" i="6"/>
  <c r="E285" i="6"/>
  <c r="D285" i="6"/>
  <c r="C285" i="6"/>
  <c r="B285" i="6"/>
  <c r="A285" i="6"/>
  <c r="L284" i="6"/>
  <c r="L283" i="6"/>
  <c r="L282" i="6"/>
  <c r="K281" i="6"/>
  <c r="J281" i="6"/>
  <c r="F281" i="6"/>
  <c r="E281" i="6"/>
  <c r="D281" i="6"/>
  <c r="C281" i="6"/>
  <c r="B281" i="6"/>
  <c r="A281" i="6"/>
  <c r="L280" i="6"/>
  <c r="R279" i="6"/>
  <c r="L279" i="6"/>
  <c r="R278" i="6"/>
  <c r="L278" i="6"/>
  <c r="R277" i="6"/>
  <c r="L277" i="6"/>
  <c r="R276" i="6"/>
  <c r="L276" i="6"/>
  <c r="R275" i="6"/>
  <c r="L275" i="6"/>
  <c r="R274" i="6"/>
  <c r="L274" i="6"/>
  <c r="R273" i="6"/>
  <c r="L273" i="6"/>
  <c r="L272" i="6"/>
  <c r="L271" i="6"/>
  <c r="R270" i="6"/>
  <c r="L270" i="6"/>
  <c r="R269" i="6"/>
  <c r="L269" i="6"/>
  <c r="R268" i="6"/>
  <c r="L268" i="6"/>
  <c r="R267" i="6"/>
  <c r="L267" i="6"/>
  <c r="R266" i="6"/>
  <c r="L266" i="6"/>
  <c r="R265" i="6"/>
  <c r="L265" i="6"/>
  <c r="R264" i="6"/>
  <c r="L264" i="6"/>
  <c r="L263" i="6"/>
  <c r="R262" i="6"/>
  <c r="L262" i="6"/>
  <c r="L261" i="6"/>
  <c r="R260" i="6"/>
  <c r="L260" i="6"/>
  <c r="R259" i="6"/>
  <c r="L259" i="6"/>
  <c r="L258" i="6"/>
  <c r="K257" i="6"/>
  <c r="J257" i="6"/>
  <c r="F257" i="6"/>
  <c r="E257" i="6"/>
  <c r="D257" i="6"/>
  <c r="C257" i="6"/>
  <c r="B257" i="6"/>
  <c r="A257" i="6"/>
  <c r="R256" i="6"/>
  <c r="L256" i="6"/>
  <c r="R255" i="6"/>
  <c r="L255" i="6"/>
  <c r="R254" i="6"/>
  <c r="L254" i="6"/>
  <c r="L253" i="6"/>
  <c r="R252" i="6"/>
  <c r="L252" i="6"/>
  <c r="R251" i="6"/>
  <c r="L251" i="6"/>
  <c r="L250" i="6"/>
  <c r="R249" i="6"/>
  <c r="L249" i="6"/>
  <c r="R248" i="6"/>
  <c r="L248" i="6"/>
  <c r="L247" i="6"/>
  <c r="K246" i="6"/>
  <c r="J246" i="6"/>
  <c r="F246" i="6"/>
  <c r="E246" i="6"/>
  <c r="D246" i="6"/>
  <c r="C246" i="6"/>
  <c r="B246" i="6"/>
  <c r="A246" i="6"/>
  <c r="R245" i="6"/>
  <c r="L245" i="6"/>
  <c r="L244" i="6"/>
  <c r="R243" i="6"/>
  <c r="L243" i="6"/>
  <c r="R242" i="6"/>
  <c r="L242" i="6"/>
  <c r="R241" i="6"/>
  <c r="L241" i="6"/>
  <c r="L240" i="6"/>
  <c r="K239" i="6"/>
  <c r="J239" i="6"/>
  <c r="F239" i="6"/>
  <c r="E239" i="6"/>
  <c r="D239" i="6"/>
  <c r="C239" i="6"/>
  <c r="B239" i="6"/>
  <c r="A239" i="6"/>
  <c r="R238" i="6"/>
  <c r="L238" i="6"/>
  <c r="L237" i="6"/>
  <c r="R236" i="6"/>
  <c r="L236" i="6"/>
  <c r="R235" i="6"/>
  <c r="L235" i="6"/>
  <c r="R234" i="6"/>
  <c r="L234" i="6"/>
  <c r="L233" i="6"/>
  <c r="R232" i="6"/>
  <c r="L232" i="6"/>
  <c r="L231" i="6"/>
  <c r="L230" i="6"/>
  <c r="L229" i="6"/>
  <c r="R228" i="6"/>
  <c r="L228" i="6"/>
  <c r="R227" i="6"/>
  <c r="L227" i="6"/>
  <c r="L226" i="6"/>
  <c r="K225" i="6"/>
  <c r="J225" i="6"/>
  <c r="F225" i="6"/>
  <c r="E225" i="6"/>
  <c r="D225" i="6"/>
  <c r="C225" i="6"/>
  <c r="B225" i="6"/>
  <c r="A225" i="6"/>
  <c r="R224" i="6"/>
  <c r="L224" i="6"/>
  <c r="R223" i="6"/>
  <c r="L223" i="6"/>
  <c r="R222" i="6"/>
  <c r="L222" i="6"/>
  <c r="L221" i="6"/>
  <c r="R220" i="6"/>
  <c r="L220" i="6"/>
  <c r="R219" i="6"/>
  <c r="L219" i="6"/>
  <c r="L218" i="6"/>
  <c r="R217" i="6"/>
  <c r="L217" i="6"/>
  <c r="R216" i="6"/>
  <c r="L216" i="6"/>
  <c r="L215" i="6"/>
  <c r="R214" i="6"/>
  <c r="L214" i="6"/>
  <c r="K213" i="6"/>
  <c r="J213" i="6"/>
  <c r="F213" i="6"/>
  <c r="E213" i="6"/>
  <c r="D213" i="6"/>
  <c r="C213" i="6"/>
  <c r="B213" i="6"/>
  <c r="A213" i="6"/>
  <c r="R212" i="6"/>
  <c r="L212" i="6"/>
  <c r="R211" i="6"/>
  <c r="L211" i="6"/>
  <c r="L210" i="6"/>
  <c r="K209" i="6"/>
  <c r="J209" i="6"/>
  <c r="F209" i="6"/>
  <c r="E209" i="6"/>
  <c r="D209" i="6"/>
  <c r="C209" i="6"/>
  <c r="B209" i="6"/>
  <c r="A209" i="6"/>
  <c r="L208" i="6"/>
  <c r="L207" i="6"/>
  <c r="L206" i="6"/>
  <c r="R205" i="6"/>
  <c r="L205" i="6"/>
  <c r="L204" i="6"/>
  <c r="R203" i="6"/>
  <c r="L203" i="6"/>
  <c r="L202" i="6"/>
  <c r="L201" i="6"/>
  <c r="R200" i="6"/>
  <c r="L200" i="6"/>
  <c r="L199" i="6"/>
  <c r="L198" i="6"/>
  <c r="L197" i="6"/>
  <c r="R190" i="6"/>
  <c r="L190" i="6"/>
  <c r="K188" i="6"/>
  <c r="J188" i="6"/>
  <c r="F188" i="6"/>
  <c r="E188" i="6"/>
  <c r="D188" i="6"/>
  <c r="C188" i="6"/>
  <c r="B188" i="6"/>
  <c r="A188" i="6"/>
  <c r="R187" i="6"/>
  <c r="L187" i="6"/>
  <c r="L186" i="6"/>
  <c r="L185" i="6"/>
  <c r="L184" i="6"/>
  <c r="K183" i="6"/>
  <c r="J183" i="6"/>
  <c r="F183" i="6"/>
  <c r="E183" i="6"/>
  <c r="D183" i="6"/>
  <c r="C183" i="6"/>
  <c r="B183" i="6"/>
  <c r="A183" i="6"/>
  <c r="R182" i="6"/>
  <c r="L182" i="6"/>
  <c r="R181" i="6"/>
  <c r="L181" i="6"/>
  <c r="L180" i="6"/>
  <c r="R179" i="6"/>
  <c r="L179" i="6"/>
  <c r="L178" i="6"/>
  <c r="R177" i="6"/>
  <c r="L177" i="6"/>
  <c r="L176" i="6"/>
  <c r="L175" i="6"/>
  <c r="L174" i="6"/>
  <c r="L173" i="6"/>
  <c r="K172" i="6"/>
  <c r="J172" i="6"/>
  <c r="F172" i="6"/>
  <c r="E172" i="6"/>
  <c r="D172" i="6"/>
  <c r="C172" i="6"/>
  <c r="B172" i="6"/>
  <c r="A172" i="6"/>
  <c r="R171" i="6"/>
  <c r="L171" i="6"/>
  <c r="L170" i="6"/>
  <c r="L169" i="6"/>
  <c r="L168" i="6"/>
  <c r="L167" i="6"/>
  <c r="L166" i="6"/>
  <c r="K163" i="6"/>
  <c r="J163" i="6"/>
  <c r="F163" i="6"/>
  <c r="E163" i="6"/>
  <c r="D163" i="6"/>
  <c r="C163" i="6"/>
  <c r="B163" i="6"/>
  <c r="A163" i="6"/>
  <c r="R162" i="6"/>
  <c r="L162" i="6"/>
  <c r="L161" i="6"/>
  <c r="L160" i="6"/>
  <c r="R159" i="6"/>
  <c r="L159" i="6"/>
  <c r="R158" i="6"/>
  <c r="L158" i="6"/>
  <c r="P157" i="6"/>
  <c r="L157" i="6"/>
  <c r="L156" i="6"/>
  <c r="R155" i="6"/>
  <c r="L155" i="6"/>
  <c r="L154" i="6"/>
  <c r="L153" i="6"/>
  <c r="L152" i="6"/>
  <c r="K151" i="6"/>
  <c r="J151" i="6"/>
  <c r="F151" i="6"/>
  <c r="E151" i="6"/>
  <c r="D151" i="6"/>
  <c r="C151" i="6"/>
  <c r="B151" i="6"/>
  <c r="A151" i="6"/>
  <c r="R150" i="6"/>
  <c r="L150" i="6"/>
  <c r="R149" i="6"/>
  <c r="L149" i="6"/>
  <c r="R148" i="6"/>
  <c r="L148" i="6"/>
  <c r="R147" i="6"/>
  <c r="L147" i="6"/>
  <c r="R146" i="6"/>
  <c r="L146" i="6"/>
  <c r="R145" i="6"/>
  <c r="L145" i="6"/>
  <c r="R144" i="6"/>
  <c r="L144" i="6"/>
  <c r="R143" i="6"/>
  <c r="L143" i="6"/>
  <c r="R142" i="6"/>
  <c r="L142" i="6"/>
  <c r="R141" i="6"/>
  <c r="L141" i="6"/>
  <c r="R140" i="6"/>
  <c r="L140" i="6"/>
  <c r="R139" i="6"/>
  <c r="L139" i="6"/>
  <c r="R138" i="6"/>
  <c r="L138" i="6"/>
  <c r="R137" i="6"/>
  <c r="L137" i="6"/>
  <c r="L136" i="6"/>
  <c r="R135" i="6"/>
  <c r="L135" i="6"/>
  <c r="R134" i="6"/>
  <c r="L134" i="6"/>
  <c r="R133" i="6"/>
  <c r="L133" i="6"/>
  <c r="R132" i="6"/>
  <c r="L132" i="6"/>
  <c r="R131" i="6"/>
  <c r="L131" i="6"/>
  <c r="R130" i="6"/>
  <c r="L130" i="6"/>
  <c r="R129" i="6"/>
  <c r="L129" i="6"/>
  <c r="R128" i="6"/>
  <c r="L128" i="6"/>
  <c r="R127" i="6"/>
  <c r="L127" i="6"/>
  <c r="R126" i="6"/>
  <c r="L126" i="6"/>
  <c r="L125" i="6"/>
  <c r="R124" i="6"/>
  <c r="L124" i="6"/>
  <c r="L123" i="6"/>
  <c r="R122" i="6"/>
  <c r="L122" i="6"/>
  <c r="R121" i="6"/>
  <c r="L121" i="6"/>
  <c r="R120" i="6"/>
  <c r="L120" i="6"/>
  <c r="L119" i="6"/>
  <c r="R118" i="6"/>
  <c r="L118" i="6"/>
  <c r="R117" i="6"/>
  <c r="L117" i="6"/>
  <c r="R116" i="6"/>
  <c r="L116" i="6"/>
  <c r="R115" i="6"/>
  <c r="L115" i="6"/>
  <c r="R114" i="6"/>
  <c r="L114" i="6"/>
  <c r="R113" i="6"/>
  <c r="L113" i="6"/>
  <c r="S113" i="6" s="1"/>
  <c r="L112" i="6"/>
  <c r="L111" i="6"/>
  <c r="K108" i="6"/>
  <c r="J108" i="6"/>
  <c r="F108" i="6"/>
  <c r="E108" i="6"/>
  <c r="D108" i="6"/>
  <c r="C108" i="6"/>
  <c r="B108" i="6"/>
  <c r="A108" i="6"/>
  <c r="R107" i="6"/>
  <c r="L107" i="6"/>
  <c r="L106" i="6"/>
  <c r="R105" i="6"/>
  <c r="L105" i="6"/>
  <c r="R104" i="6"/>
  <c r="L104" i="6"/>
  <c r="R103" i="6"/>
  <c r="L103" i="6"/>
  <c r="L102" i="6"/>
  <c r="R101" i="6"/>
  <c r="L101" i="6"/>
  <c r="L100" i="6"/>
  <c r="R99" i="6"/>
  <c r="L99" i="6"/>
  <c r="R98" i="6"/>
  <c r="L98" i="6"/>
  <c r="R97" i="6"/>
  <c r="L97" i="6"/>
  <c r="R96" i="6"/>
  <c r="L96" i="6"/>
  <c r="R95" i="6"/>
  <c r="L95" i="6"/>
  <c r="L94" i="6"/>
  <c r="R93" i="6"/>
  <c r="L93" i="6"/>
  <c r="R92" i="6"/>
  <c r="L92" i="6"/>
  <c r="R91" i="6"/>
  <c r="L91" i="6"/>
  <c r="R89" i="6"/>
  <c r="L89" i="6"/>
  <c r="L88" i="6"/>
  <c r="K85" i="6"/>
  <c r="J85" i="6"/>
  <c r="F85" i="6"/>
  <c r="E85" i="6"/>
  <c r="D85" i="6"/>
  <c r="D86" i="6" s="1"/>
  <c r="C85" i="6"/>
  <c r="B85" i="6"/>
  <c r="A85" i="6"/>
  <c r="R84" i="6"/>
  <c r="L84" i="6"/>
  <c r="L83" i="6"/>
  <c r="P82" i="6"/>
  <c r="L82" i="6"/>
  <c r="R81" i="6"/>
  <c r="L81" i="6"/>
  <c r="P81" i="6"/>
  <c r="R80" i="6"/>
  <c r="L80" i="6"/>
  <c r="L79" i="6"/>
  <c r="K78" i="6"/>
  <c r="J78" i="6"/>
  <c r="F78" i="6"/>
  <c r="E78" i="6"/>
  <c r="D78" i="6"/>
  <c r="C78" i="6"/>
  <c r="B78" i="6"/>
  <c r="A78" i="6"/>
  <c r="R77" i="6"/>
  <c r="L77" i="6"/>
  <c r="R76" i="6"/>
  <c r="L76" i="6"/>
  <c r="R75" i="6"/>
  <c r="L75" i="6"/>
  <c r="L74" i="6"/>
  <c r="L73" i="6"/>
  <c r="L72" i="6"/>
  <c r="R69" i="6"/>
  <c r="L69" i="6"/>
  <c r="R67" i="6"/>
  <c r="L67" i="6"/>
  <c r="Q65" i="13"/>
  <c r="K65" i="6"/>
  <c r="J65" i="6"/>
  <c r="F65" i="6"/>
  <c r="E65" i="6"/>
  <c r="D65" i="6"/>
  <c r="C65" i="6"/>
  <c r="B65" i="6"/>
  <c r="A65" i="6"/>
  <c r="L64" i="6"/>
  <c r="R63" i="6"/>
  <c r="L63" i="6"/>
  <c r="L62" i="6"/>
  <c r="R61" i="6"/>
  <c r="L61" i="6"/>
  <c r="R57" i="6"/>
  <c r="L57" i="6"/>
  <c r="K56" i="6"/>
  <c r="K58" i="6" s="1"/>
  <c r="J56" i="6"/>
  <c r="J58" i="6" s="1"/>
  <c r="F56" i="6"/>
  <c r="F58" i="6" s="1"/>
  <c r="E56" i="6"/>
  <c r="E58" i="6" s="1"/>
  <c r="D56" i="6"/>
  <c r="D58" i="6" s="1"/>
  <c r="C56" i="6"/>
  <c r="C58" i="6" s="1"/>
  <c r="B56" i="6"/>
  <c r="B58" i="6" s="1"/>
  <c r="A56" i="6"/>
  <c r="L55" i="6"/>
  <c r="R54" i="6"/>
  <c r="L54" i="6"/>
  <c r="Q50" i="13"/>
  <c r="K50" i="6"/>
  <c r="J50" i="6"/>
  <c r="F50" i="6"/>
  <c r="E50" i="6"/>
  <c r="D50" i="6"/>
  <c r="C50" i="6"/>
  <c r="B50" i="6"/>
  <c r="A50" i="6"/>
  <c r="R49" i="6"/>
  <c r="L49" i="6"/>
  <c r="R48" i="6"/>
  <c r="L48" i="6"/>
  <c r="Q45" i="13"/>
  <c r="K45" i="6"/>
  <c r="J45" i="6"/>
  <c r="F45" i="6"/>
  <c r="E45" i="6"/>
  <c r="D45" i="6"/>
  <c r="C45" i="6"/>
  <c r="B45" i="6"/>
  <c r="A45" i="6"/>
  <c r="L44" i="6"/>
  <c r="L43" i="6"/>
  <c r="R39" i="6"/>
  <c r="L39" i="6"/>
  <c r="K37" i="6"/>
  <c r="J37" i="6"/>
  <c r="F37" i="6"/>
  <c r="E37" i="6"/>
  <c r="D37" i="6"/>
  <c r="C37" i="6"/>
  <c r="B37" i="6"/>
  <c r="A37" i="6"/>
  <c r="R36" i="6"/>
  <c r="L36" i="6"/>
  <c r="R35" i="6"/>
  <c r="L35" i="6"/>
  <c r="K32" i="6"/>
  <c r="J32" i="6"/>
  <c r="F32" i="6"/>
  <c r="E32" i="6"/>
  <c r="D32" i="6"/>
  <c r="C32" i="6"/>
  <c r="B32" i="6"/>
  <c r="A32" i="6"/>
  <c r="L31" i="6"/>
  <c r="R30" i="6"/>
  <c r="L30" i="6"/>
  <c r="Q27" i="13"/>
  <c r="K27" i="6"/>
  <c r="J27" i="6"/>
  <c r="F27" i="6"/>
  <c r="E27" i="6"/>
  <c r="D27" i="6"/>
  <c r="C27" i="6"/>
  <c r="B27" i="6"/>
  <c r="A27" i="6"/>
  <c r="L26" i="6"/>
  <c r="R25" i="6"/>
  <c r="L25" i="6"/>
  <c r="L27" i="6" s="1"/>
  <c r="R23" i="6"/>
  <c r="L23" i="6"/>
  <c r="K19" i="6"/>
  <c r="J19" i="6"/>
  <c r="F19" i="6"/>
  <c r="E19" i="6"/>
  <c r="D19" i="6"/>
  <c r="C19" i="6"/>
  <c r="B19" i="6"/>
  <c r="A19" i="6"/>
  <c r="R18" i="6"/>
  <c r="L18" i="6"/>
  <c r="R17" i="6"/>
  <c r="L17" i="6"/>
  <c r="R16" i="6"/>
  <c r="L16" i="6"/>
  <c r="R15" i="6"/>
  <c r="L15" i="6"/>
  <c r="M12" i="7"/>
  <c r="K12" i="6"/>
  <c r="J12" i="6"/>
  <c r="F12" i="6"/>
  <c r="E12" i="6"/>
  <c r="D12" i="6"/>
  <c r="C12" i="6"/>
  <c r="B12" i="6"/>
  <c r="A12" i="6"/>
  <c r="R11" i="6"/>
  <c r="L11" i="6"/>
  <c r="R10" i="6"/>
  <c r="L10" i="6"/>
  <c r="P10" i="13" s="1"/>
  <c r="P12" i="13" s="1"/>
  <c r="R9" i="6"/>
  <c r="L9" i="6"/>
  <c r="I836" i="5"/>
  <c r="I835" i="5"/>
  <c r="I834" i="5"/>
  <c r="I833" i="5"/>
  <c r="I832" i="5"/>
  <c r="I831" i="5"/>
  <c r="I830" i="5"/>
  <c r="P830" i="5" s="1"/>
  <c r="I829" i="5"/>
  <c r="I828" i="5"/>
  <c r="I827" i="5"/>
  <c r="I826" i="5"/>
  <c r="Q826" i="5" s="1"/>
  <c r="I825" i="5"/>
  <c r="I824" i="5"/>
  <c r="P824" i="5" s="1"/>
  <c r="I823" i="5"/>
  <c r="I822" i="5"/>
  <c r="I819" i="5"/>
  <c r="I818" i="5"/>
  <c r="I817" i="5"/>
  <c r="P817" i="5" s="1"/>
  <c r="I816" i="5"/>
  <c r="I815" i="5"/>
  <c r="I814" i="5"/>
  <c r="I813" i="5"/>
  <c r="Q813" i="5" s="1"/>
  <c r="I812" i="5"/>
  <c r="Q812" i="5" s="1"/>
  <c r="I811" i="5"/>
  <c r="I810" i="5"/>
  <c r="P810" i="5" s="1"/>
  <c r="I809" i="5"/>
  <c r="I808" i="5"/>
  <c r="N808" i="5" s="1"/>
  <c r="I807" i="5"/>
  <c r="I806" i="5"/>
  <c r="Q806" i="5" s="1"/>
  <c r="I805" i="5"/>
  <c r="N805" i="5" s="1"/>
  <c r="I804" i="5"/>
  <c r="N804" i="5" s="1"/>
  <c r="I803" i="5"/>
  <c r="I802" i="5"/>
  <c r="I801" i="5"/>
  <c r="I800" i="5"/>
  <c r="P800" i="5" s="1"/>
  <c r="I799" i="5"/>
  <c r="P799" i="5" s="1"/>
  <c r="I798" i="5"/>
  <c r="I797" i="5"/>
  <c r="I796" i="5"/>
  <c r="P796" i="5" s="1"/>
  <c r="I795" i="5"/>
  <c r="I794" i="5"/>
  <c r="Q794" i="5" s="1"/>
  <c r="I793" i="5"/>
  <c r="I792" i="5"/>
  <c r="Q792" i="5" s="1"/>
  <c r="I791" i="5"/>
  <c r="Q791" i="5" s="1"/>
  <c r="I790" i="5"/>
  <c r="Q790" i="5" s="1"/>
  <c r="I789" i="5"/>
  <c r="P789" i="5" s="1"/>
  <c r="I788" i="5"/>
  <c r="P788" i="5" s="1"/>
  <c r="I786" i="5"/>
  <c r="Q786" i="5" s="1"/>
  <c r="I785" i="5"/>
  <c r="I784" i="5"/>
  <c r="I783" i="5"/>
  <c r="Q783" i="5" s="1"/>
  <c r="I782" i="5"/>
  <c r="P782" i="5" s="1"/>
  <c r="I781" i="5"/>
  <c r="Q781" i="5" s="1"/>
  <c r="I780" i="5"/>
  <c r="R780" i="5" s="1"/>
  <c r="I779" i="5"/>
  <c r="Q779" i="5" s="1"/>
  <c r="I778" i="5"/>
  <c r="N778" i="5" s="1"/>
  <c r="I777" i="5"/>
  <c r="I776" i="5"/>
  <c r="Q776" i="5" s="1"/>
  <c r="I775" i="5"/>
  <c r="I774" i="5"/>
  <c r="N774" i="5" s="1"/>
  <c r="I773" i="5"/>
  <c r="Q773" i="5" s="1"/>
  <c r="I772" i="5"/>
  <c r="I771" i="5"/>
  <c r="I770" i="5"/>
  <c r="Q770" i="5" s="1"/>
  <c r="I769" i="5"/>
  <c r="I767" i="5"/>
  <c r="I766" i="5"/>
  <c r="I765" i="5"/>
  <c r="N765" i="5" s="1"/>
  <c r="I764" i="5"/>
  <c r="Q764" i="5" s="1"/>
  <c r="I763" i="5"/>
  <c r="Q763" i="5" s="1"/>
  <c r="I762" i="5"/>
  <c r="Q762" i="5" s="1"/>
  <c r="I760" i="5"/>
  <c r="I759" i="5"/>
  <c r="I758" i="5"/>
  <c r="I757" i="5"/>
  <c r="I756" i="5"/>
  <c r="P756" i="5" s="1"/>
  <c r="I755" i="5"/>
  <c r="Q755" i="5" s="1"/>
  <c r="I754" i="5"/>
  <c r="Q754" i="5" s="1"/>
  <c r="I753" i="5"/>
  <c r="I752" i="5"/>
  <c r="Q752" i="5" s="1"/>
  <c r="I751" i="5"/>
  <c r="Q751" i="5" s="1"/>
  <c r="I750" i="5"/>
  <c r="P750" i="5" s="1"/>
  <c r="I749" i="5"/>
  <c r="I748" i="5"/>
  <c r="Q748" i="5" s="1"/>
  <c r="I747" i="5"/>
  <c r="Q747" i="5" s="1"/>
  <c r="I746" i="5"/>
  <c r="P746" i="5" s="1"/>
  <c r="I745" i="5"/>
  <c r="I744" i="5"/>
  <c r="Q744" i="5" s="1"/>
  <c r="I742" i="5"/>
  <c r="N742" i="5" s="1"/>
  <c r="I741" i="5"/>
  <c r="Q741" i="5" s="1"/>
  <c r="I740" i="5"/>
  <c r="I739" i="5"/>
  <c r="Q739" i="5" s="1"/>
  <c r="I738" i="5"/>
  <c r="I737" i="5"/>
  <c r="I736" i="5"/>
  <c r="Q736" i="5" s="1"/>
  <c r="I735" i="5"/>
  <c r="I734" i="5"/>
  <c r="N734" i="5" s="1"/>
  <c r="I733" i="5"/>
  <c r="I732" i="5"/>
  <c r="I731" i="5"/>
  <c r="N731" i="5" s="1"/>
  <c r="I730" i="5"/>
  <c r="P730" i="5" s="1"/>
  <c r="I729" i="5"/>
  <c r="Q729" i="5" s="1"/>
  <c r="I728" i="5"/>
  <c r="Q728" i="5" s="1"/>
  <c r="I727" i="5"/>
  <c r="I724" i="5"/>
  <c r="I723" i="5"/>
  <c r="I722" i="5"/>
  <c r="I721" i="5"/>
  <c r="I720" i="5"/>
  <c r="Q720" i="5" s="1"/>
  <c r="I719" i="5"/>
  <c r="I718" i="5"/>
  <c r="I717" i="5"/>
  <c r="I716" i="5"/>
  <c r="I715" i="5"/>
  <c r="I714" i="5"/>
  <c r="I713" i="5"/>
  <c r="Q713" i="5" s="1"/>
  <c r="I712" i="5"/>
  <c r="Q712" i="5" s="1"/>
  <c r="I710" i="5"/>
  <c r="Q710" i="5" s="1"/>
  <c r="I709" i="5"/>
  <c r="I708" i="5"/>
  <c r="N708" i="5" s="1"/>
  <c r="I707" i="5"/>
  <c r="I706" i="5"/>
  <c r="P706" i="5" s="1"/>
  <c r="I705" i="5"/>
  <c r="P705" i="5" s="1"/>
  <c r="I704" i="5"/>
  <c r="I701" i="5"/>
  <c r="I700" i="5"/>
  <c r="I699" i="5"/>
  <c r="Q699" i="5" s="1"/>
  <c r="I698" i="5"/>
  <c r="Q698" i="5" s="1"/>
  <c r="I697" i="5"/>
  <c r="I696" i="5"/>
  <c r="P696" i="5" s="1"/>
  <c r="I695" i="5"/>
  <c r="P695" i="5" s="1"/>
  <c r="I694" i="5"/>
  <c r="P694" i="5" s="1"/>
  <c r="I693" i="5"/>
  <c r="I692" i="5"/>
  <c r="Q692" i="5" s="1"/>
  <c r="I691" i="5"/>
  <c r="Q691" i="5" s="1"/>
  <c r="I690" i="5"/>
  <c r="P690" i="5" s="1"/>
  <c r="I689" i="5"/>
  <c r="P689" i="5" s="1"/>
  <c r="I688" i="5"/>
  <c r="S688" i="5" s="1"/>
  <c r="S687" i="5" s="1"/>
  <c r="I687" i="5"/>
  <c r="I684" i="5"/>
  <c r="I683" i="5"/>
  <c r="I682" i="5"/>
  <c r="Q682" i="5" s="1"/>
  <c r="I681" i="5"/>
  <c r="I680" i="5"/>
  <c r="P680" i="5" s="1"/>
  <c r="I679" i="5"/>
  <c r="I678" i="5"/>
  <c r="P678" i="5" s="1"/>
  <c r="I677" i="5"/>
  <c r="I676" i="5"/>
  <c r="N676" i="5" s="1"/>
  <c r="I675" i="5"/>
  <c r="I674" i="5"/>
  <c r="I673" i="5"/>
  <c r="I672" i="5"/>
  <c r="I671" i="5"/>
  <c r="I670" i="5"/>
  <c r="Q670" i="5" s="1"/>
  <c r="I669" i="5"/>
  <c r="Q669" i="5" s="1"/>
  <c r="I668" i="5"/>
  <c r="I667" i="5"/>
  <c r="I666" i="5"/>
  <c r="Q666" i="5" s="1"/>
  <c r="I665" i="5"/>
  <c r="Q665" i="5" s="1"/>
  <c r="I664" i="5"/>
  <c r="P664" i="5" s="1"/>
  <c r="I663" i="5"/>
  <c r="I662" i="5"/>
  <c r="I661" i="5"/>
  <c r="Q661" i="5" s="1"/>
  <c r="I660" i="5"/>
  <c r="P660" i="5" s="1"/>
  <c r="I659" i="5"/>
  <c r="I658" i="5"/>
  <c r="I657" i="5"/>
  <c r="Q657" i="5" s="1"/>
  <c r="I656" i="5"/>
  <c r="P656" i="5" s="1"/>
  <c r="I655" i="5"/>
  <c r="P655" i="5" s="1"/>
  <c r="I654" i="5"/>
  <c r="Q654" i="5" s="1"/>
  <c r="I653" i="5"/>
  <c r="I651" i="5"/>
  <c r="Q651" i="5" s="1"/>
  <c r="I650" i="5"/>
  <c r="I649" i="5"/>
  <c r="Q649" i="5" s="1"/>
  <c r="I648" i="5"/>
  <c r="P648" i="5" s="1"/>
  <c r="I647" i="5"/>
  <c r="I646" i="5"/>
  <c r="I645" i="5"/>
  <c r="P645" i="5" s="1"/>
  <c r="I644" i="5"/>
  <c r="N644" i="5" s="1"/>
  <c r="I643" i="5"/>
  <c r="Q643" i="5" s="1"/>
  <c r="I642" i="5"/>
  <c r="I641" i="5"/>
  <c r="N641" i="5" s="1"/>
  <c r="I640" i="5"/>
  <c r="Q640" i="5" s="1"/>
  <c r="I639" i="5"/>
  <c r="I638" i="5"/>
  <c r="Q638" i="5" s="1"/>
  <c r="I637" i="5"/>
  <c r="N637" i="5" s="1"/>
  <c r="I636" i="5"/>
  <c r="Q636" i="5" s="1"/>
  <c r="I635" i="5"/>
  <c r="I634" i="5"/>
  <c r="P634" i="5" s="1"/>
  <c r="I631" i="5"/>
  <c r="I630" i="5"/>
  <c r="I629" i="5"/>
  <c r="P629" i="5" s="1"/>
  <c r="I628" i="5"/>
  <c r="P628" i="5" s="1"/>
  <c r="I627" i="5"/>
  <c r="Q627" i="5" s="1"/>
  <c r="I626" i="5"/>
  <c r="I625" i="5"/>
  <c r="Q625" i="5" s="1"/>
  <c r="I624" i="5"/>
  <c r="Q624" i="5" s="1"/>
  <c r="I623" i="5"/>
  <c r="P623" i="5" s="1"/>
  <c r="I622" i="5"/>
  <c r="P622" i="5" s="1"/>
  <c r="I621" i="5"/>
  <c r="I620" i="5"/>
  <c r="I619" i="5"/>
  <c r="I618" i="5"/>
  <c r="I617" i="5"/>
  <c r="P617" i="5" s="1"/>
  <c r="I616" i="5"/>
  <c r="I613" i="5"/>
  <c r="I612" i="5"/>
  <c r="I611" i="5"/>
  <c r="I610" i="5"/>
  <c r="Q610" i="5" s="1"/>
  <c r="I609" i="5"/>
  <c r="Q609" i="5" s="1"/>
  <c r="I606" i="5"/>
  <c r="I605" i="5"/>
  <c r="R605" i="5" s="1"/>
  <c r="I604" i="5"/>
  <c r="Q604" i="5" s="1"/>
  <c r="I603" i="5"/>
  <c r="I602" i="5"/>
  <c r="I601" i="5"/>
  <c r="I600" i="5"/>
  <c r="P600" i="5" s="1"/>
  <c r="I599" i="5"/>
  <c r="I598" i="5"/>
  <c r="I597" i="5"/>
  <c r="Q597" i="5" s="1"/>
  <c r="I596" i="5"/>
  <c r="Q596" i="5" s="1"/>
  <c r="I595" i="5"/>
  <c r="I594" i="5"/>
  <c r="I593" i="5"/>
  <c r="P593" i="5" s="1"/>
  <c r="I592" i="5"/>
  <c r="P592" i="5" s="1"/>
  <c r="I591" i="5"/>
  <c r="I590" i="5"/>
  <c r="I589" i="5"/>
  <c r="Q589" i="5" s="1"/>
  <c r="I588" i="5"/>
  <c r="Q588" i="5" s="1"/>
  <c r="I587" i="5"/>
  <c r="I585" i="5"/>
  <c r="I584" i="5"/>
  <c r="I583" i="5"/>
  <c r="I582" i="5"/>
  <c r="P582" i="5" s="1"/>
  <c r="I581" i="5"/>
  <c r="I580" i="5"/>
  <c r="N580" i="5" s="1"/>
  <c r="I579" i="5"/>
  <c r="Q579" i="5" s="1"/>
  <c r="I578" i="5"/>
  <c r="P578" i="5" s="1"/>
  <c r="I577" i="5"/>
  <c r="I576" i="5"/>
  <c r="P576" i="5" s="1"/>
  <c r="I575" i="5"/>
  <c r="I574" i="5"/>
  <c r="Q574" i="5" s="1"/>
  <c r="I573" i="5"/>
  <c r="I572" i="5"/>
  <c r="Q572" i="5" s="1"/>
  <c r="I571" i="5"/>
  <c r="I566" i="5"/>
  <c r="I564" i="5"/>
  <c r="I563" i="5"/>
  <c r="I562" i="5"/>
  <c r="I561" i="5"/>
  <c r="P561" i="5" s="1"/>
  <c r="I560" i="5"/>
  <c r="I559" i="5"/>
  <c r="I558" i="5"/>
  <c r="Q558" i="5" s="1"/>
  <c r="I557" i="5"/>
  <c r="Q557" i="5" s="1"/>
  <c r="I556" i="5"/>
  <c r="Q556" i="5" s="1"/>
  <c r="I555" i="5"/>
  <c r="I554" i="5"/>
  <c r="I553" i="5"/>
  <c r="Q553" i="5" s="1"/>
  <c r="I552" i="5"/>
  <c r="I551" i="5"/>
  <c r="Q551" i="5" s="1"/>
  <c r="I550" i="5"/>
  <c r="I549" i="5"/>
  <c r="Q549" i="5" s="1"/>
  <c r="I548" i="5"/>
  <c r="I546" i="5"/>
  <c r="I545" i="5"/>
  <c r="I544" i="5"/>
  <c r="I543" i="5"/>
  <c r="P543" i="5" s="1"/>
  <c r="I542" i="5"/>
  <c r="Q542" i="5" s="1"/>
  <c r="I541" i="5"/>
  <c r="I540" i="5"/>
  <c r="P540" i="5" s="1"/>
  <c r="I539" i="5"/>
  <c r="Q539" i="5" s="1"/>
  <c r="I538" i="5"/>
  <c r="I537" i="5"/>
  <c r="Q537" i="5" s="1"/>
  <c r="I536" i="5"/>
  <c r="I535" i="5"/>
  <c r="I533" i="5"/>
  <c r="I532" i="5"/>
  <c r="I531" i="5"/>
  <c r="Q531" i="5" s="1"/>
  <c r="I530" i="5"/>
  <c r="I529" i="5"/>
  <c r="P529" i="5" s="1"/>
  <c r="I528" i="5"/>
  <c r="I527" i="5"/>
  <c r="I526" i="5"/>
  <c r="P526" i="5" s="1"/>
  <c r="I525" i="5"/>
  <c r="N525" i="5" s="1"/>
  <c r="I524" i="5"/>
  <c r="I523" i="5"/>
  <c r="I522" i="5"/>
  <c r="I519" i="5"/>
  <c r="I518" i="5"/>
  <c r="I517" i="5"/>
  <c r="Q517" i="5" s="1"/>
  <c r="I516" i="5"/>
  <c r="P516" i="5" s="1"/>
  <c r="I515" i="5"/>
  <c r="I514" i="5"/>
  <c r="P514" i="5" s="1"/>
  <c r="I513" i="5"/>
  <c r="Q513" i="5" s="1"/>
  <c r="I512" i="5"/>
  <c r="I511" i="5"/>
  <c r="Q511" i="5" s="1"/>
  <c r="I510" i="5"/>
  <c r="I509" i="5"/>
  <c r="Q509" i="5" s="1"/>
  <c r="I508" i="5"/>
  <c r="Q508" i="5" s="1"/>
  <c r="I507" i="5"/>
  <c r="I506" i="5"/>
  <c r="I505" i="5"/>
  <c r="Q505" i="5" s="1"/>
  <c r="I501" i="5"/>
  <c r="Q501" i="5" s="1"/>
  <c r="I500" i="5"/>
  <c r="P500" i="5" s="1"/>
  <c r="I499" i="5"/>
  <c r="P499" i="5" s="1"/>
  <c r="I498" i="5"/>
  <c r="I497" i="5"/>
  <c r="Q497" i="5" s="1"/>
  <c r="I496" i="5"/>
  <c r="I495" i="5"/>
  <c r="Q495" i="5" s="1"/>
  <c r="I494" i="5"/>
  <c r="I493" i="5"/>
  <c r="Q493" i="5" s="1"/>
  <c r="I492" i="5"/>
  <c r="I491" i="5"/>
  <c r="I490" i="5"/>
  <c r="Q490" i="5" s="1"/>
  <c r="I489" i="5"/>
  <c r="P489" i="5" s="1"/>
  <c r="I488" i="5"/>
  <c r="I487" i="5"/>
  <c r="Q487" i="5" s="1"/>
  <c r="I486" i="5"/>
  <c r="I485" i="5"/>
  <c r="I484" i="5"/>
  <c r="Q484" i="5" s="1"/>
  <c r="I483" i="5"/>
  <c r="P483" i="5" s="1"/>
  <c r="I482" i="5"/>
  <c r="I481" i="5"/>
  <c r="I480" i="5"/>
  <c r="Q480" i="5" s="1"/>
  <c r="I479" i="5"/>
  <c r="Q479" i="5" s="1"/>
  <c r="I478" i="5"/>
  <c r="I477" i="5"/>
  <c r="Q477" i="5" s="1"/>
  <c r="I475" i="5"/>
  <c r="I472" i="5"/>
  <c r="I471" i="5"/>
  <c r="I470" i="5"/>
  <c r="N470" i="5" s="1"/>
  <c r="I469" i="5"/>
  <c r="I468" i="5"/>
  <c r="Q468" i="5" s="1"/>
  <c r="I467" i="5"/>
  <c r="N467" i="5" s="1"/>
  <c r="I466" i="5"/>
  <c r="I465" i="5"/>
  <c r="P465" i="5" s="1"/>
  <c r="I464" i="5"/>
  <c r="Q464" i="5" s="1"/>
  <c r="I463" i="5"/>
  <c r="P463" i="5" s="1"/>
  <c r="I462" i="5"/>
  <c r="I461" i="5"/>
  <c r="I460" i="5"/>
  <c r="I459" i="5"/>
  <c r="Q459" i="5" s="1"/>
  <c r="I458" i="5"/>
  <c r="Q458" i="5" s="1"/>
  <c r="I457" i="5"/>
  <c r="I456" i="5"/>
  <c r="Q456" i="5" s="1"/>
  <c r="I454" i="5"/>
  <c r="N454" i="5" s="1"/>
  <c r="N848" i="5" s="1"/>
  <c r="I453" i="5"/>
  <c r="I452" i="5"/>
  <c r="P452" i="5" s="1"/>
  <c r="I451" i="5"/>
  <c r="P451" i="5" s="1"/>
  <c r="I450" i="5"/>
  <c r="I449" i="5"/>
  <c r="P449" i="5" s="1"/>
  <c r="I448" i="5"/>
  <c r="I447" i="5"/>
  <c r="Q447" i="5" s="1"/>
  <c r="I446" i="5"/>
  <c r="I445" i="5"/>
  <c r="P445" i="5" s="1"/>
  <c r="I444" i="5"/>
  <c r="Q444" i="5" s="1"/>
  <c r="I443" i="5"/>
  <c r="Q443" i="5" s="1"/>
  <c r="I442" i="5"/>
  <c r="I441" i="5"/>
  <c r="I438" i="5"/>
  <c r="I436" i="5"/>
  <c r="P436" i="5" s="1"/>
  <c r="I435" i="5"/>
  <c r="I433" i="5"/>
  <c r="I431" i="5"/>
  <c r="P431" i="5" s="1"/>
  <c r="I430" i="5"/>
  <c r="I429" i="5"/>
  <c r="I428" i="5"/>
  <c r="Q428" i="5" s="1"/>
  <c r="I427" i="5"/>
  <c r="Q427" i="5" s="1"/>
  <c r="I426" i="5"/>
  <c r="I425" i="5"/>
  <c r="P425" i="5" s="1"/>
  <c r="I424" i="5"/>
  <c r="Q424" i="5" s="1"/>
  <c r="I423" i="5"/>
  <c r="I422" i="5"/>
  <c r="N422" i="5" s="1"/>
  <c r="I421" i="5"/>
  <c r="Q421" i="5" s="1"/>
  <c r="I420" i="5"/>
  <c r="P420" i="5" s="1"/>
  <c r="I419" i="5"/>
  <c r="Q419" i="5" s="1"/>
  <c r="I417" i="5"/>
  <c r="N417" i="5" s="1"/>
  <c r="I416" i="5"/>
  <c r="I415" i="5"/>
  <c r="N415" i="5" s="1"/>
  <c r="I414" i="5"/>
  <c r="I413" i="5"/>
  <c r="I412" i="5"/>
  <c r="P412" i="5" s="1"/>
  <c r="I411" i="5"/>
  <c r="I410" i="5"/>
  <c r="P410" i="5" s="1"/>
  <c r="I409" i="5"/>
  <c r="N409" i="5" s="1"/>
  <c r="I408" i="5"/>
  <c r="Q408" i="5" s="1"/>
  <c r="I407" i="5"/>
  <c r="N407" i="5" s="1"/>
  <c r="I406" i="5"/>
  <c r="P406" i="5" s="1"/>
  <c r="I405" i="5"/>
  <c r="N405" i="5" s="1"/>
  <c r="I404" i="5"/>
  <c r="Q404" i="5" s="1"/>
  <c r="I402" i="5"/>
  <c r="I401" i="5"/>
  <c r="I400" i="5"/>
  <c r="P400" i="5" s="1"/>
  <c r="I399" i="5"/>
  <c r="Q399" i="5" s="1"/>
  <c r="I398" i="5"/>
  <c r="P398" i="5" s="1"/>
  <c r="I397" i="5"/>
  <c r="I396" i="5"/>
  <c r="P396" i="5" s="1"/>
  <c r="I395" i="5"/>
  <c r="N395" i="5" s="1"/>
  <c r="I394" i="5"/>
  <c r="P394" i="5" s="1"/>
  <c r="I393" i="5"/>
  <c r="I392" i="5"/>
  <c r="Q392" i="5" s="1"/>
  <c r="I391" i="5"/>
  <c r="Q391" i="5" s="1"/>
  <c r="I389" i="5"/>
  <c r="I387" i="5"/>
  <c r="I386" i="5"/>
  <c r="P386" i="5" s="1"/>
  <c r="I385" i="5"/>
  <c r="I383" i="5"/>
  <c r="I381" i="5"/>
  <c r="I379" i="5"/>
  <c r="N379" i="5" s="1"/>
  <c r="I377" i="5"/>
  <c r="N377" i="5" s="1"/>
  <c r="I376" i="5"/>
  <c r="I375" i="5"/>
  <c r="Q375" i="5" s="1"/>
  <c r="I374" i="5"/>
  <c r="N374" i="5" s="1"/>
  <c r="I373" i="5"/>
  <c r="P373" i="5" s="1"/>
  <c r="I372" i="5"/>
  <c r="P372" i="5" s="1"/>
  <c r="I371" i="5"/>
  <c r="Q371" i="5" s="1"/>
  <c r="I370" i="5"/>
  <c r="Q370" i="5" s="1"/>
  <c r="I369" i="5"/>
  <c r="I368" i="5"/>
  <c r="I367" i="5"/>
  <c r="P367" i="5" s="1"/>
  <c r="I366" i="5"/>
  <c r="I365" i="5"/>
  <c r="I364" i="5"/>
  <c r="N364" i="5" s="1"/>
  <c r="I363" i="5"/>
  <c r="I362" i="5"/>
  <c r="Q362" i="5" s="1"/>
  <c r="I361" i="5"/>
  <c r="Q361" i="5" s="1"/>
  <c r="I360" i="5"/>
  <c r="P360" i="5" s="1"/>
  <c r="I359" i="5"/>
  <c r="Q359" i="5" s="1"/>
  <c r="I357" i="5"/>
  <c r="I356" i="5"/>
  <c r="I355" i="5"/>
  <c r="Q355" i="5" s="1"/>
  <c r="I354" i="5"/>
  <c r="P354" i="5" s="1"/>
  <c r="I353" i="5"/>
  <c r="I352" i="5"/>
  <c r="P352" i="5" s="1"/>
  <c r="I351" i="5"/>
  <c r="Q351" i="5" s="1"/>
  <c r="I350" i="5"/>
  <c r="I349" i="5"/>
  <c r="N349" i="5" s="1"/>
  <c r="I346" i="5"/>
  <c r="Q346" i="5" s="1"/>
  <c r="I345" i="5"/>
  <c r="P345" i="5" s="1"/>
  <c r="I344" i="5"/>
  <c r="P344" i="5" s="1"/>
  <c r="I343" i="5"/>
  <c r="Q343" i="5" s="1"/>
  <c r="I342" i="5"/>
  <c r="I341" i="5"/>
  <c r="I340" i="5"/>
  <c r="I339" i="5"/>
  <c r="I338" i="5"/>
  <c r="N338" i="5" s="1"/>
  <c r="I337" i="5"/>
  <c r="P337" i="5" s="1"/>
  <c r="I336" i="5"/>
  <c r="Q336" i="5" s="1"/>
  <c r="I335" i="5"/>
  <c r="I334" i="5"/>
  <c r="P334" i="5" s="1"/>
  <c r="I333" i="5"/>
  <c r="P333" i="5" s="1"/>
  <c r="I332" i="5"/>
  <c r="I329" i="5"/>
  <c r="R329" i="5" s="1"/>
  <c r="I328" i="5"/>
  <c r="I327" i="5"/>
  <c r="P327" i="5" s="1"/>
  <c r="I326" i="5"/>
  <c r="I325" i="5"/>
  <c r="I324" i="5"/>
  <c r="P324" i="5" s="1"/>
  <c r="I323" i="5"/>
  <c r="Q323" i="5" s="1"/>
  <c r="I322" i="5"/>
  <c r="Q322" i="5" s="1"/>
  <c r="I320" i="5"/>
  <c r="I319" i="5"/>
  <c r="I318" i="5"/>
  <c r="P318" i="5" s="1"/>
  <c r="I317" i="5"/>
  <c r="I316" i="5"/>
  <c r="I315" i="5"/>
  <c r="I314" i="5"/>
  <c r="I313" i="5"/>
  <c r="I312" i="5"/>
  <c r="P312" i="5" s="1"/>
  <c r="I311" i="5"/>
  <c r="P311" i="5" s="1"/>
  <c r="I310" i="5"/>
  <c r="N310" i="5" s="1"/>
  <c r="I309" i="5"/>
  <c r="Q309" i="5" s="1"/>
  <c r="I307" i="5"/>
  <c r="I306" i="5"/>
  <c r="I305" i="5"/>
  <c r="Q305" i="5" s="1"/>
  <c r="I304" i="5"/>
  <c r="P304" i="5" s="1"/>
  <c r="I303" i="5"/>
  <c r="P303" i="5" s="1"/>
  <c r="I302" i="5"/>
  <c r="P302" i="5" s="1"/>
  <c r="I301" i="5"/>
  <c r="P301" i="5" s="1"/>
  <c r="I300" i="5"/>
  <c r="Q300" i="5" s="1"/>
  <c r="I299" i="5"/>
  <c r="P299" i="5" s="1"/>
  <c r="I298" i="5"/>
  <c r="I297" i="5"/>
  <c r="I296" i="5"/>
  <c r="P296" i="5" s="1"/>
  <c r="I295" i="5"/>
  <c r="P295" i="5" s="1"/>
  <c r="I294" i="5"/>
  <c r="N294" i="5" s="1"/>
  <c r="I293" i="5"/>
  <c r="P293" i="5" s="1"/>
  <c r="I292" i="5"/>
  <c r="N292" i="5" s="1"/>
  <c r="I291" i="5"/>
  <c r="P291" i="5" s="1"/>
  <c r="I290" i="5"/>
  <c r="P290" i="5" s="1"/>
  <c r="I289" i="5"/>
  <c r="P289" i="5" s="1"/>
  <c r="I288" i="5"/>
  <c r="I285" i="5"/>
  <c r="I284" i="5"/>
  <c r="R284" i="5" s="1"/>
  <c r="I283" i="5"/>
  <c r="P283" i="5" s="1"/>
  <c r="I282" i="5"/>
  <c r="Q282" i="5" s="1"/>
  <c r="I281" i="5"/>
  <c r="I280" i="5"/>
  <c r="Q280" i="5" s="1"/>
  <c r="I279" i="5"/>
  <c r="Q279" i="5" s="1"/>
  <c r="I278" i="5"/>
  <c r="I277" i="5"/>
  <c r="I276" i="5"/>
  <c r="Q276" i="5" s="1"/>
  <c r="I275" i="5"/>
  <c r="P275" i="5" s="1"/>
  <c r="I274" i="5"/>
  <c r="I273" i="5"/>
  <c r="N273" i="5" s="1"/>
  <c r="I272" i="5"/>
  <c r="Q272" i="5" s="1"/>
  <c r="I271" i="5"/>
  <c r="Q271" i="5" s="1"/>
  <c r="I270" i="5"/>
  <c r="Q270" i="5" s="1"/>
  <c r="I269" i="5"/>
  <c r="I268" i="5"/>
  <c r="Q268" i="5" s="1"/>
  <c r="I267" i="5"/>
  <c r="P267" i="5" s="1"/>
  <c r="I266" i="5"/>
  <c r="I265" i="5"/>
  <c r="N265" i="5" s="1"/>
  <c r="I264" i="5"/>
  <c r="Q264" i="5" s="1"/>
  <c r="I263" i="5"/>
  <c r="Q263" i="5" s="1"/>
  <c r="I262" i="5"/>
  <c r="I261" i="5"/>
  <c r="R261" i="5" s="1"/>
  <c r="I260" i="5"/>
  <c r="Q260" i="5" s="1"/>
  <c r="I259" i="5"/>
  <c r="P259" i="5" s="1"/>
  <c r="I258" i="5"/>
  <c r="I257" i="5"/>
  <c r="I256" i="5"/>
  <c r="Q256" i="5" s="1"/>
  <c r="I255" i="5"/>
  <c r="Q255" i="5" s="1"/>
  <c r="I254" i="5"/>
  <c r="N254" i="5" s="1"/>
  <c r="I253" i="5"/>
  <c r="Q253" i="5" s="1"/>
  <c r="I252" i="5"/>
  <c r="Q252" i="5" s="1"/>
  <c r="I251" i="5"/>
  <c r="Q251" i="5" s="1"/>
  <c r="I250" i="5"/>
  <c r="R250" i="5" s="1"/>
  <c r="I249" i="5"/>
  <c r="I248" i="5"/>
  <c r="I247" i="5"/>
  <c r="P247" i="5" s="1"/>
  <c r="I246" i="5"/>
  <c r="I245" i="5"/>
  <c r="Q245" i="5" s="1"/>
  <c r="I244" i="5"/>
  <c r="R244" i="5" s="1"/>
  <c r="I243" i="5"/>
  <c r="Q243" i="5" s="1"/>
  <c r="I242" i="5"/>
  <c r="Q242" i="5" s="1"/>
  <c r="I241" i="5"/>
  <c r="Q241" i="5" s="1"/>
  <c r="I240" i="5"/>
  <c r="N240" i="5" s="1"/>
  <c r="I239" i="5"/>
  <c r="I238" i="5"/>
  <c r="R238" i="5" s="1"/>
  <c r="I237" i="5"/>
  <c r="I236" i="5"/>
  <c r="Q236" i="5" s="1"/>
  <c r="I235" i="5"/>
  <c r="P235" i="5" s="1"/>
  <c r="I234" i="5"/>
  <c r="I233" i="5"/>
  <c r="Q233" i="5" s="1"/>
  <c r="I232" i="5"/>
  <c r="Q232" i="5" s="1"/>
  <c r="I231" i="5"/>
  <c r="Q231" i="5" s="1"/>
  <c r="I230" i="5"/>
  <c r="Q230" i="5" s="1"/>
  <c r="I229" i="5"/>
  <c r="R229" i="5" s="1"/>
  <c r="I228" i="5"/>
  <c r="Q228" i="5" s="1"/>
  <c r="I227" i="5"/>
  <c r="Q227" i="5" s="1"/>
  <c r="I226" i="5"/>
  <c r="I225" i="5"/>
  <c r="I224" i="5"/>
  <c r="Q224" i="5" s="1"/>
  <c r="I223" i="5"/>
  <c r="Q223" i="5" s="1"/>
  <c r="I222" i="5"/>
  <c r="P222" i="5" s="1"/>
  <c r="I221" i="5"/>
  <c r="R221" i="5" s="1"/>
  <c r="I220" i="5"/>
  <c r="Q220" i="5" s="1"/>
  <c r="I219" i="5"/>
  <c r="P219" i="5" s="1"/>
  <c r="I218" i="5"/>
  <c r="P218" i="5" s="1"/>
  <c r="I217" i="5"/>
  <c r="Q217" i="5" s="1"/>
  <c r="I216" i="5"/>
  <c r="R216" i="5" s="1"/>
  <c r="I215" i="5"/>
  <c r="N215" i="5" s="1"/>
  <c r="I214" i="5"/>
  <c r="Q214" i="5" s="1"/>
  <c r="I213" i="5"/>
  <c r="I212" i="5"/>
  <c r="Q212" i="5" s="1"/>
  <c r="I211" i="5"/>
  <c r="P211" i="5" s="1"/>
  <c r="I210" i="5"/>
  <c r="N210" i="5" s="1"/>
  <c r="I209" i="5"/>
  <c r="I208" i="5"/>
  <c r="Q208" i="5" s="1"/>
  <c r="I207" i="5"/>
  <c r="Q207" i="5" s="1"/>
  <c r="I206" i="5"/>
  <c r="R206" i="5" s="1"/>
  <c r="I205" i="5"/>
  <c r="N205" i="5" s="1"/>
  <c r="I204" i="5"/>
  <c r="Q204" i="5" s="1"/>
  <c r="I203" i="5"/>
  <c r="P203" i="5" s="1"/>
  <c r="I202" i="5"/>
  <c r="Q202" i="5" s="1"/>
  <c r="I201" i="5"/>
  <c r="R201" i="5" s="1"/>
  <c r="I200" i="5"/>
  <c r="I199" i="5"/>
  <c r="N199" i="5" s="1"/>
  <c r="I198" i="5"/>
  <c r="Q198" i="5" s="1"/>
  <c r="I197" i="5"/>
  <c r="P197" i="5" s="1"/>
  <c r="I192" i="5"/>
  <c r="I190" i="5"/>
  <c r="I188" i="5"/>
  <c r="I187" i="5"/>
  <c r="I186" i="5"/>
  <c r="R186" i="5" s="1"/>
  <c r="I185" i="5"/>
  <c r="I184" i="5"/>
  <c r="P184" i="5" s="1"/>
  <c r="I183" i="5"/>
  <c r="R183" i="5" s="1"/>
  <c r="I182" i="5"/>
  <c r="N182" i="5" s="1"/>
  <c r="I181" i="5"/>
  <c r="N181" i="5" s="1"/>
  <c r="I180" i="5"/>
  <c r="Q180" i="5" s="1"/>
  <c r="I179" i="5"/>
  <c r="Q179" i="5" s="1"/>
  <c r="I178" i="5"/>
  <c r="Q178" i="5" s="1"/>
  <c r="I177" i="5"/>
  <c r="I176" i="5"/>
  <c r="R176" i="5" s="1"/>
  <c r="I175" i="5"/>
  <c r="P175" i="5" s="1"/>
  <c r="I174" i="5"/>
  <c r="Q174" i="5" s="1"/>
  <c r="I173" i="5"/>
  <c r="P173" i="5" s="1"/>
  <c r="I172" i="5"/>
  <c r="I171" i="5"/>
  <c r="Q171" i="5" s="1"/>
  <c r="I170" i="5"/>
  <c r="P170" i="5" s="1"/>
  <c r="I169" i="5"/>
  <c r="Q169" i="5" s="1"/>
  <c r="I168" i="5"/>
  <c r="R168" i="5" s="1"/>
  <c r="I167" i="5"/>
  <c r="P167" i="5" s="1"/>
  <c r="I166" i="5"/>
  <c r="Q166" i="5" s="1"/>
  <c r="I163" i="5"/>
  <c r="I162" i="5"/>
  <c r="I161" i="5"/>
  <c r="R161" i="5" s="1"/>
  <c r="I160" i="5"/>
  <c r="Q160" i="5" s="1"/>
  <c r="I159" i="5"/>
  <c r="P159" i="5" s="1"/>
  <c r="I158" i="5"/>
  <c r="N158" i="5" s="1"/>
  <c r="I157" i="5"/>
  <c r="Q157" i="5" s="1"/>
  <c r="I156" i="5"/>
  <c r="Q156" i="5" s="1"/>
  <c r="I155" i="5"/>
  <c r="I154" i="5"/>
  <c r="Q154" i="5" s="1"/>
  <c r="I153" i="5"/>
  <c r="N153" i="5" s="1"/>
  <c r="I152" i="5"/>
  <c r="N152" i="5" s="1"/>
  <c r="I151" i="5"/>
  <c r="I150" i="5"/>
  <c r="Q150" i="5" s="1"/>
  <c r="I149" i="5"/>
  <c r="Q149" i="5" s="1"/>
  <c r="I148" i="5"/>
  <c r="Q148" i="5" s="1"/>
  <c r="I147" i="5"/>
  <c r="P147" i="5" s="1"/>
  <c r="I146" i="5"/>
  <c r="P146" i="5" s="1"/>
  <c r="I145" i="5"/>
  <c r="Q145" i="5" s="1"/>
  <c r="I144" i="5"/>
  <c r="Q144" i="5" s="1"/>
  <c r="I143" i="5"/>
  <c r="P143" i="5" s="1"/>
  <c r="I142" i="5"/>
  <c r="N142" i="5" s="1"/>
  <c r="I141" i="5"/>
  <c r="N141" i="5" s="1"/>
  <c r="I140" i="5"/>
  <c r="Q140" i="5" s="1"/>
  <c r="I139" i="5"/>
  <c r="P139" i="5" s="1"/>
  <c r="I138" i="5"/>
  <c r="P138" i="5" s="1"/>
  <c r="I137" i="5"/>
  <c r="Q137" i="5" s="1"/>
  <c r="I136" i="5"/>
  <c r="Q136" i="5" s="1"/>
  <c r="I135" i="5"/>
  <c r="Q135" i="5" s="1"/>
  <c r="I134" i="5"/>
  <c r="Q134" i="5" s="1"/>
  <c r="I133" i="5"/>
  <c r="Q133" i="5" s="1"/>
  <c r="I132" i="5"/>
  <c r="Q132" i="5" s="1"/>
  <c r="I131" i="5"/>
  <c r="P131" i="5" s="1"/>
  <c r="I130" i="5"/>
  <c r="N130" i="5" s="1"/>
  <c r="I129" i="5"/>
  <c r="Q129" i="5" s="1"/>
  <c r="I128" i="5"/>
  <c r="Q128" i="5" s="1"/>
  <c r="I127" i="5"/>
  <c r="Q127" i="5" s="1"/>
  <c r="I126" i="5"/>
  <c r="P126" i="5" s="1"/>
  <c r="I125" i="5"/>
  <c r="N125" i="5" s="1"/>
  <c r="I124" i="5"/>
  <c r="Q124" i="5" s="1"/>
  <c r="I123" i="5"/>
  <c r="Q123" i="5" s="1"/>
  <c r="I122" i="5"/>
  <c r="Q122" i="5" s="1"/>
  <c r="I121" i="5"/>
  <c r="N121" i="5" s="1"/>
  <c r="I120" i="5"/>
  <c r="Q120" i="5" s="1"/>
  <c r="I119" i="5"/>
  <c r="Q119" i="5" s="1"/>
  <c r="I118" i="5"/>
  <c r="Q118" i="5" s="1"/>
  <c r="I117" i="5"/>
  <c r="P117" i="5" s="1"/>
  <c r="I116" i="5"/>
  <c r="P116" i="5" s="1"/>
  <c r="I115" i="5"/>
  <c r="Q115" i="5" s="1"/>
  <c r="I114" i="5"/>
  <c r="Q114" i="5" s="1"/>
  <c r="I113" i="5"/>
  <c r="P113" i="5" s="1"/>
  <c r="I112" i="5"/>
  <c r="Q112" i="5" s="1"/>
  <c r="I111" i="5"/>
  <c r="Q111" i="5" s="1"/>
  <c r="I107" i="5"/>
  <c r="I106" i="5"/>
  <c r="R106" i="5" s="1"/>
  <c r="I105" i="5"/>
  <c r="N105" i="5" s="1"/>
  <c r="I104" i="5"/>
  <c r="Q104" i="5" s="1"/>
  <c r="I103" i="5"/>
  <c r="P103" i="5" s="1"/>
  <c r="I102" i="5"/>
  <c r="R102" i="5" s="1"/>
  <c r="I101" i="5"/>
  <c r="I100" i="5"/>
  <c r="N100" i="5" s="1"/>
  <c r="I99" i="5"/>
  <c r="P99" i="5" s="1"/>
  <c r="I98" i="5"/>
  <c r="I97" i="5"/>
  <c r="P97" i="5" s="1"/>
  <c r="I96" i="5"/>
  <c r="Q96" i="5" s="1"/>
  <c r="I95" i="5"/>
  <c r="Q95" i="5" s="1"/>
  <c r="I94" i="5"/>
  <c r="R94" i="5" s="1"/>
  <c r="I93" i="5"/>
  <c r="Q93" i="5" s="1"/>
  <c r="I92" i="5"/>
  <c r="P92" i="5" s="1"/>
  <c r="I91" i="5"/>
  <c r="P91" i="5" s="1"/>
  <c r="I90" i="5"/>
  <c r="Q90" i="5" s="1"/>
  <c r="I89" i="5"/>
  <c r="P89" i="5" s="1"/>
  <c r="I88" i="5"/>
  <c r="Q88" i="5" s="1"/>
  <c r="I85" i="5"/>
  <c r="I84" i="5"/>
  <c r="I83" i="5"/>
  <c r="P83" i="5" s="1"/>
  <c r="I82" i="5"/>
  <c r="I81" i="5"/>
  <c r="I80" i="5"/>
  <c r="Q80" i="5" s="1"/>
  <c r="I79" i="5"/>
  <c r="Q79" i="5" s="1"/>
  <c r="I78" i="5"/>
  <c r="I77" i="5"/>
  <c r="P77" i="5" s="1"/>
  <c r="I76" i="5"/>
  <c r="N76" i="5" s="1"/>
  <c r="I75" i="5"/>
  <c r="R75" i="5" s="1"/>
  <c r="I74" i="5"/>
  <c r="P74" i="5" s="1"/>
  <c r="I73" i="5"/>
  <c r="Q73" i="5" s="1"/>
  <c r="I72" i="5"/>
  <c r="N72" i="5" s="1"/>
  <c r="I69" i="5"/>
  <c r="Q69" i="5" s="1"/>
  <c r="I67" i="5"/>
  <c r="N67" i="5" s="1"/>
  <c r="I65" i="5"/>
  <c r="I64" i="5"/>
  <c r="N64" i="5" s="1"/>
  <c r="I63" i="5"/>
  <c r="N63" i="5" s="1"/>
  <c r="I62" i="5"/>
  <c r="N62" i="5" s="1"/>
  <c r="I61" i="5"/>
  <c r="Q61" i="5" s="1"/>
  <c r="I60" i="5"/>
  <c r="P60" i="5" s="1"/>
  <c r="I57" i="5"/>
  <c r="N57" i="5" s="1"/>
  <c r="I56" i="5"/>
  <c r="I55" i="5"/>
  <c r="Q55" i="5" s="1"/>
  <c r="I54" i="5"/>
  <c r="P54" i="5" s="1"/>
  <c r="I53" i="5"/>
  <c r="Q53" i="5" s="1"/>
  <c r="I52" i="5"/>
  <c r="Q52" i="5" s="1"/>
  <c r="I50" i="5"/>
  <c r="I49" i="5"/>
  <c r="P49" i="5" s="1"/>
  <c r="I48" i="5"/>
  <c r="N48" i="5" s="1"/>
  <c r="I47" i="5"/>
  <c r="Q47" i="5" s="1"/>
  <c r="I45" i="5"/>
  <c r="I44" i="5"/>
  <c r="Q44" i="5" s="1"/>
  <c r="I43" i="5"/>
  <c r="R43" i="5" s="1"/>
  <c r="I42" i="5"/>
  <c r="P42" i="5" s="1"/>
  <c r="I39" i="5"/>
  <c r="P39" i="5" s="1"/>
  <c r="I37" i="5"/>
  <c r="I36" i="5"/>
  <c r="P36" i="5" s="1"/>
  <c r="I35" i="5"/>
  <c r="P35" i="5" s="1"/>
  <c r="I34" i="5"/>
  <c r="Q34" i="5" s="1"/>
  <c r="I32" i="5"/>
  <c r="I31" i="5"/>
  <c r="Q31" i="5" s="1"/>
  <c r="I30" i="5"/>
  <c r="I29" i="5"/>
  <c r="Q29" i="5" s="1"/>
  <c r="I27" i="5"/>
  <c r="I26" i="5"/>
  <c r="P26" i="5" s="1"/>
  <c r="I25" i="5"/>
  <c r="P25" i="5" s="1"/>
  <c r="I24" i="5"/>
  <c r="Q24" i="5" s="1"/>
  <c r="I23" i="5"/>
  <c r="P23" i="5" s="1"/>
  <c r="I18" i="5"/>
  <c r="P18" i="5" s="1"/>
  <c r="I17" i="5"/>
  <c r="P17" i="5" s="1"/>
  <c r="I16" i="5"/>
  <c r="P16" i="5" s="1"/>
  <c r="I15" i="5"/>
  <c r="I11" i="5"/>
  <c r="N11" i="5" s="1"/>
  <c r="I10" i="5"/>
  <c r="P10" i="5" s="1"/>
  <c r="I9" i="5"/>
  <c r="M848" i="5"/>
  <c r="K848" i="5"/>
  <c r="J848" i="5"/>
  <c r="H848" i="5"/>
  <c r="F848" i="5"/>
  <c r="E848" i="5"/>
  <c r="D848" i="5"/>
  <c r="C848" i="5"/>
  <c r="B848" i="5"/>
  <c r="A848" i="5"/>
  <c r="H847" i="5"/>
  <c r="K836" i="5"/>
  <c r="J836" i="5"/>
  <c r="F836" i="5"/>
  <c r="E836" i="5"/>
  <c r="D836" i="5"/>
  <c r="C836" i="5"/>
  <c r="B836" i="5"/>
  <c r="A836" i="5"/>
  <c r="R835" i="5"/>
  <c r="L835" i="5"/>
  <c r="R834" i="5"/>
  <c r="L834" i="5"/>
  <c r="O832" i="13"/>
  <c r="K832" i="5"/>
  <c r="J832" i="5"/>
  <c r="F832" i="5"/>
  <c r="E832" i="5"/>
  <c r="D832" i="5"/>
  <c r="C832" i="5"/>
  <c r="B832" i="5"/>
  <c r="A832" i="5"/>
  <c r="R831" i="5"/>
  <c r="L831" i="5"/>
  <c r="R830" i="5"/>
  <c r="L830" i="5"/>
  <c r="K828" i="5"/>
  <c r="J828" i="5"/>
  <c r="F828" i="5"/>
  <c r="E828" i="5"/>
  <c r="D828" i="5"/>
  <c r="C828" i="5"/>
  <c r="B828" i="5"/>
  <c r="A828" i="5"/>
  <c r="R827" i="5"/>
  <c r="L827" i="5"/>
  <c r="R826" i="5"/>
  <c r="L826" i="5"/>
  <c r="R825" i="5"/>
  <c r="L825" i="5"/>
  <c r="R824" i="5"/>
  <c r="L824" i="5"/>
  <c r="R819" i="5"/>
  <c r="L819" i="5"/>
  <c r="R818" i="5"/>
  <c r="L818" i="5"/>
  <c r="R817" i="5"/>
  <c r="L817" i="5"/>
  <c r="K816" i="5"/>
  <c r="J816" i="5"/>
  <c r="F816" i="5"/>
  <c r="E816" i="5"/>
  <c r="D816" i="5"/>
  <c r="C816" i="5"/>
  <c r="B816" i="5"/>
  <c r="A816" i="5"/>
  <c r="R815" i="5"/>
  <c r="L815" i="5"/>
  <c r="R814" i="5"/>
  <c r="L814" i="5"/>
  <c r="R813" i="5"/>
  <c r="L813" i="5"/>
  <c r="R812" i="5"/>
  <c r="L812" i="5"/>
  <c r="R811" i="5"/>
  <c r="L811" i="5"/>
  <c r="K809" i="5"/>
  <c r="J809" i="5"/>
  <c r="F809" i="5"/>
  <c r="E809" i="5"/>
  <c r="D809" i="5"/>
  <c r="C809" i="5"/>
  <c r="B809" i="5"/>
  <c r="A809" i="5"/>
  <c r="R808" i="5"/>
  <c r="L808" i="5"/>
  <c r="R807" i="5"/>
  <c r="L807" i="5"/>
  <c r="R806" i="5"/>
  <c r="L806" i="5"/>
  <c r="R805" i="5"/>
  <c r="L805" i="5"/>
  <c r="R804" i="5"/>
  <c r="L804" i="5"/>
  <c r="R803" i="5"/>
  <c r="L803" i="5"/>
  <c r="R802" i="5"/>
  <c r="L802" i="5"/>
  <c r="R800" i="5"/>
  <c r="L800" i="5"/>
  <c r="R799" i="5"/>
  <c r="L799" i="5"/>
  <c r="R798" i="5"/>
  <c r="L798" i="5"/>
  <c r="K797" i="5"/>
  <c r="J797" i="5"/>
  <c r="F797" i="5"/>
  <c r="E797" i="5"/>
  <c r="D797" i="5"/>
  <c r="C797" i="5"/>
  <c r="B797" i="5"/>
  <c r="A797" i="5"/>
  <c r="R796" i="5"/>
  <c r="L796" i="5"/>
  <c r="R795" i="5"/>
  <c r="L795" i="5"/>
  <c r="R793" i="5"/>
  <c r="K793" i="5"/>
  <c r="J793" i="5"/>
  <c r="F793" i="5"/>
  <c r="E793" i="5"/>
  <c r="D793" i="5"/>
  <c r="C793" i="5"/>
  <c r="B793" i="5"/>
  <c r="A793" i="5"/>
  <c r="R792" i="5"/>
  <c r="L792" i="5"/>
  <c r="R791" i="5"/>
  <c r="L791" i="5"/>
  <c r="R789" i="5"/>
  <c r="L789" i="5"/>
  <c r="R786" i="5"/>
  <c r="L786" i="5"/>
  <c r="K785" i="5"/>
  <c r="K787" i="5" s="1"/>
  <c r="J785" i="5"/>
  <c r="J787" i="5" s="1"/>
  <c r="F785" i="5"/>
  <c r="F787" i="5" s="1"/>
  <c r="E785" i="5"/>
  <c r="E787" i="5" s="1"/>
  <c r="D785" i="5"/>
  <c r="D787" i="5" s="1"/>
  <c r="C785" i="5"/>
  <c r="C787" i="5" s="1"/>
  <c r="B785" i="5"/>
  <c r="B787" i="5" s="1"/>
  <c r="A785" i="5"/>
  <c r="A787" i="5" s="1"/>
  <c r="R784" i="5"/>
  <c r="L784" i="5"/>
  <c r="R783" i="5"/>
  <c r="L783" i="5"/>
  <c r="L782" i="5"/>
  <c r="R781" i="5"/>
  <c r="L781" i="5"/>
  <c r="L780" i="5"/>
  <c r="R779" i="5"/>
  <c r="L779" i="5"/>
  <c r="R778" i="5"/>
  <c r="L778" i="5"/>
  <c r="R777" i="5"/>
  <c r="L777" i="5"/>
  <c r="R776" i="5"/>
  <c r="L776" i="5"/>
  <c r="R775" i="5"/>
  <c r="L775" i="5"/>
  <c r="R774" i="5"/>
  <c r="L774" i="5"/>
  <c r="R773" i="5"/>
  <c r="L773" i="5"/>
  <c r="R772" i="5"/>
  <c r="L772" i="5"/>
  <c r="R771" i="5"/>
  <c r="L771" i="5"/>
  <c r="S770" i="5"/>
  <c r="R767" i="5"/>
  <c r="L767" i="5"/>
  <c r="K766" i="5"/>
  <c r="J766" i="5"/>
  <c r="F766" i="5"/>
  <c r="E766" i="5"/>
  <c r="D766" i="5"/>
  <c r="C766" i="5"/>
  <c r="B766" i="5"/>
  <c r="A766" i="5"/>
  <c r="R765" i="5"/>
  <c r="L765" i="5"/>
  <c r="R764" i="5"/>
  <c r="L764" i="5"/>
  <c r="R763" i="5"/>
  <c r="L763" i="5"/>
  <c r="K760" i="5"/>
  <c r="J760" i="5"/>
  <c r="F760" i="5"/>
  <c r="E760" i="5"/>
  <c r="D760" i="5"/>
  <c r="C760" i="5"/>
  <c r="B760" i="5"/>
  <c r="A760" i="5"/>
  <c r="R759" i="5"/>
  <c r="L759" i="5"/>
  <c r="R758" i="5"/>
  <c r="L758" i="5"/>
  <c r="R757" i="5"/>
  <c r="L757" i="5"/>
  <c r="R756" i="5"/>
  <c r="L756" i="5"/>
  <c r="R755" i="5"/>
  <c r="L755" i="5"/>
  <c r="O753" i="13"/>
  <c r="K753" i="5"/>
  <c r="J753" i="5"/>
  <c r="F753" i="5"/>
  <c r="E753" i="5"/>
  <c r="D753" i="5"/>
  <c r="C753" i="5"/>
  <c r="B753" i="5"/>
  <c r="A753" i="5"/>
  <c r="R752" i="5"/>
  <c r="L752" i="5"/>
  <c r="R751" i="5"/>
  <c r="L751" i="5"/>
  <c r="R750" i="5"/>
  <c r="L750" i="5"/>
  <c r="R749" i="5"/>
  <c r="L749" i="5"/>
  <c r="R748" i="5"/>
  <c r="L748" i="5"/>
  <c r="R747" i="5"/>
  <c r="L747" i="5"/>
  <c r="R745" i="5"/>
  <c r="L745" i="5"/>
  <c r="R742" i="5"/>
  <c r="L742" i="5"/>
  <c r="R741" i="5"/>
  <c r="L741" i="5"/>
  <c r="K740" i="5"/>
  <c r="J740" i="5"/>
  <c r="F740" i="5"/>
  <c r="E740" i="5"/>
  <c r="D740" i="5"/>
  <c r="C740" i="5"/>
  <c r="B740" i="5"/>
  <c r="A740" i="5"/>
  <c r="R739" i="5"/>
  <c r="L739" i="5"/>
  <c r="R738" i="5"/>
  <c r="L738" i="5"/>
  <c r="R737" i="5"/>
  <c r="L737" i="5"/>
  <c r="R735" i="5"/>
  <c r="L735" i="5"/>
  <c r="R734" i="5"/>
  <c r="L734" i="5"/>
  <c r="R733" i="5"/>
  <c r="L733" i="5"/>
  <c r="K732" i="5"/>
  <c r="J732" i="5"/>
  <c r="F732" i="5"/>
  <c r="E732" i="5"/>
  <c r="D732" i="5"/>
  <c r="C732" i="5"/>
  <c r="B732" i="5"/>
  <c r="A732" i="5"/>
  <c r="R731" i="5"/>
  <c r="L731" i="5"/>
  <c r="R730" i="5"/>
  <c r="L730" i="5"/>
  <c r="R729" i="5"/>
  <c r="L729" i="5"/>
  <c r="O724" i="13"/>
  <c r="K724" i="5"/>
  <c r="K725" i="5" s="1"/>
  <c r="J724" i="5"/>
  <c r="J725" i="5" s="1"/>
  <c r="F724" i="5"/>
  <c r="F725" i="5" s="1"/>
  <c r="E724" i="5"/>
  <c r="E725" i="5" s="1"/>
  <c r="D724" i="5"/>
  <c r="D725" i="5" s="1"/>
  <c r="C724" i="5"/>
  <c r="B724" i="5"/>
  <c r="B725" i="5" s="1"/>
  <c r="A724" i="5"/>
  <c r="A725" i="5" s="1"/>
  <c r="R723" i="5"/>
  <c r="L723" i="5"/>
  <c r="R722" i="5"/>
  <c r="L722" i="5"/>
  <c r="R720" i="5"/>
  <c r="L720" i="5"/>
  <c r="K718" i="5"/>
  <c r="J718" i="5"/>
  <c r="F718" i="5"/>
  <c r="E718" i="5"/>
  <c r="D718" i="5"/>
  <c r="C718" i="5"/>
  <c r="B718" i="5"/>
  <c r="A718" i="5"/>
  <c r="R717" i="5"/>
  <c r="L717" i="5"/>
  <c r="R716" i="5"/>
  <c r="L716" i="5"/>
  <c r="R715" i="5"/>
  <c r="L715" i="5"/>
  <c r="R714" i="5"/>
  <c r="L714" i="5"/>
  <c r="R710" i="5"/>
  <c r="L710" i="5"/>
  <c r="K709" i="5"/>
  <c r="K711" i="5" s="1"/>
  <c r="J709" i="5"/>
  <c r="J711" i="5" s="1"/>
  <c r="F709" i="5"/>
  <c r="F711" i="5" s="1"/>
  <c r="E709" i="5"/>
  <c r="E711" i="5" s="1"/>
  <c r="D709" i="5"/>
  <c r="D711" i="5" s="1"/>
  <c r="C709" i="5"/>
  <c r="C711" i="5" s="1"/>
  <c r="B709" i="5"/>
  <c r="B711" i="5" s="1"/>
  <c r="A709" i="5"/>
  <c r="A711" i="5" s="1"/>
  <c r="R708" i="5"/>
  <c r="L708" i="5"/>
  <c r="R707" i="5"/>
  <c r="L707" i="5"/>
  <c r="O701" i="13"/>
  <c r="K701" i="5"/>
  <c r="J701" i="5"/>
  <c r="F701" i="5"/>
  <c r="E701" i="5"/>
  <c r="D701" i="5"/>
  <c r="C701" i="5"/>
  <c r="B701" i="5"/>
  <c r="A701" i="5"/>
  <c r="R700" i="5"/>
  <c r="L700" i="5"/>
  <c r="R699" i="5"/>
  <c r="L699" i="5"/>
  <c r="K697" i="5"/>
  <c r="J697" i="5"/>
  <c r="F697" i="5"/>
  <c r="E697" i="5"/>
  <c r="D697" i="5"/>
  <c r="C697" i="5"/>
  <c r="B697" i="5"/>
  <c r="A697" i="5"/>
  <c r="R696" i="5"/>
  <c r="L696" i="5"/>
  <c r="R695" i="5"/>
  <c r="L695" i="5"/>
  <c r="K693" i="5"/>
  <c r="J693" i="5"/>
  <c r="F693" i="5"/>
  <c r="E693" i="5"/>
  <c r="D693" i="5"/>
  <c r="C693" i="5"/>
  <c r="B693" i="5"/>
  <c r="A693" i="5"/>
  <c r="R692" i="5"/>
  <c r="L692" i="5"/>
  <c r="R691" i="5"/>
  <c r="L691" i="5"/>
  <c r="R690" i="5"/>
  <c r="L690" i="5"/>
  <c r="R689" i="5"/>
  <c r="L689" i="5"/>
  <c r="R684" i="5"/>
  <c r="L684" i="5"/>
  <c r="R683" i="5"/>
  <c r="L683" i="5"/>
  <c r="R682" i="5"/>
  <c r="L682" i="5"/>
  <c r="K681" i="5"/>
  <c r="J681" i="5"/>
  <c r="F681" i="5"/>
  <c r="E681" i="5"/>
  <c r="D681" i="5"/>
  <c r="C681" i="5"/>
  <c r="B681" i="5"/>
  <c r="A681" i="5"/>
  <c r="R680" i="5"/>
  <c r="L680" i="5"/>
  <c r="R679" i="5"/>
  <c r="L679" i="5"/>
  <c r="R678" i="5"/>
  <c r="L678" i="5"/>
  <c r="R677" i="5"/>
  <c r="L677" i="5"/>
  <c r="R676" i="5"/>
  <c r="L676" i="5"/>
  <c r="K674" i="5"/>
  <c r="J674" i="5"/>
  <c r="F674" i="5"/>
  <c r="E674" i="5"/>
  <c r="D674" i="5"/>
  <c r="C674" i="5"/>
  <c r="B674" i="5"/>
  <c r="A674" i="5"/>
  <c r="R673" i="5"/>
  <c r="L673" i="5"/>
  <c r="R672" i="5"/>
  <c r="L672" i="5"/>
  <c r="R671" i="5"/>
  <c r="L671" i="5"/>
  <c r="R670" i="5"/>
  <c r="L670" i="5"/>
  <c r="R669" i="5"/>
  <c r="L669" i="5"/>
  <c r="R668" i="5"/>
  <c r="L668" i="5"/>
  <c r="R667" i="5"/>
  <c r="L667" i="5"/>
  <c r="R665" i="5"/>
  <c r="L665" i="5"/>
  <c r="R664" i="5"/>
  <c r="L664" i="5"/>
  <c r="R663" i="5"/>
  <c r="L663" i="5"/>
  <c r="K662" i="5"/>
  <c r="J662" i="5"/>
  <c r="F662" i="5"/>
  <c r="E662" i="5"/>
  <c r="D662" i="5"/>
  <c r="C662" i="5"/>
  <c r="B662" i="5"/>
  <c r="A662" i="5"/>
  <c r="R661" i="5"/>
  <c r="L661" i="5"/>
  <c r="R660" i="5"/>
  <c r="L660" i="5"/>
  <c r="O658" i="13"/>
  <c r="K658" i="5"/>
  <c r="J658" i="5"/>
  <c r="F658" i="5"/>
  <c r="E658" i="5"/>
  <c r="D658" i="5"/>
  <c r="C658" i="5"/>
  <c r="B658" i="5"/>
  <c r="A658" i="5"/>
  <c r="R657" i="5"/>
  <c r="L657" i="5"/>
  <c r="R656" i="5"/>
  <c r="L656" i="5"/>
  <c r="R654" i="5"/>
  <c r="L654" i="5"/>
  <c r="R651" i="5"/>
  <c r="L651" i="5"/>
  <c r="K650" i="5"/>
  <c r="K652" i="5" s="1"/>
  <c r="J650" i="5"/>
  <c r="J652" i="5" s="1"/>
  <c r="F650" i="5"/>
  <c r="F652" i="5" s="1"/>
  <c r="E650" i="5"/>
  <c r="E652" i="5" s="1"/>
  <c r="D650" i="5"/>
  <c r="D652" i="5" s="1"/>
  <c r="C650" i="5"/>
  <c r="C652" i="5" s="1"/>
  <c r="B650" i="5"/>
  <c r="B652" i="5" s="1"/>
  <c r="A650" i="5"/>
  <c r="A652" i="5" s="1"/>
  <c r="R649" i="5"/>
  <c r="L649" i="5"/>
  <c r="R648" i="5"/>
  <c r="L648" i="5"/>
  <c r="L647" i="5"/>
  <c r="R646" i="5"/>
  <c r="L646" i="5"/>
  <c r="L645" i="5"/>
  <c r="R644" i="5"/>
  <c r="L644" i="5"/>
  <c r="R643" i="5"/>
  <c r="L643" i="5"/>
  <c r="R642" i="5"/>
  <c r="L642" i="5"/>
  <c r="R641" i="5"/>
  <c r="L641" i="5"/>
  <c r="R640" i="5"/>
  <c r="L640" i="5"/>
  <c r="R639" i="5"/>
  <c r="L639" i="5"/>
  <c r="R638" i="5"/>
  <c r="L638" i="5"/>
  <c r="R637" i="5"/>
  <c r="L637" i="5"/>
  <c r="R636" i="5"/>
  <c r="L636" i="5"/>
  <c r="R631" i="5"/>
  <c r="L631" i="5"/>
  <c r="R630" i="5"/>
  <c r="L630" i="5"/>
  <c r="R629" i="5"/>
  <c r="L629" i="5"/>
  <c r="R628" i="5"/>
  <c r="L628" i="5"/>
  <c r="R627" i="5"/>
  <c r="L627" i="5"/>
  <c r="K626" i="5"/>
  <c r="K632" i="5" s="1"/>
  <c r="J626" i="5"/>
  <c r="J632" i="5" s="1"/>
  <c r="F626" i="5"/>
  <c r="F632" i="5" s="1"/>
  <c r="E626" i="5"/>
  <c r="E632" i="5" s="1"/>
  <c r="D626" i="5"/>
  <c r="D632" i="5" s="1"/>
  <c r="C626" i="5"/>
  <c r="C632" i="5" s="1"/>
  <c r="B626" i="5"/>
  <c r="B632" i="5" s="1"/>
  <c r="A626" i="5"/>
  <c r="A632" i="5" s="1"/>
  <c r="R625" i="5"/>
  <c r="L625" i="5"/>
  <c r="R624" i="5"/>
  <c r="L624" i="5"/>
  <c r="R622" i="5"/>
  <c r="L622" i="5"/>
  <c r="K620" i="5"/>
  <c r="J620" i="5"/>
  <c r="F620" i="5"/>
  <c r="E620" i="5"/>
  <c r="D620" i="5"/>
  <c r="C620" i="5"/>
  <c r="B620" i="5"/>
  <c r="A620" i="5"/>
  <c r="R619" i="5"/>
  <c r="L619" i="5"/>
  <c r="R618" i="5"/>
  <c r="L618" i="5"/>
  <c r="R617" i="5"/>
  <c r="L617" i="5"/>
  <c r="K613" i="5"/>
  <c r="K614" i="5" s="1"/>
  <c r="J613" i="5"/>
  <c r="J614" i="5" s="1"/>
  <c r="F613" i="5"/>
  <c r="F614" i="5" s="1"/>
  <c r="E613" i="5"/>
  <c r="E614" i="5" s="1"/>
  <c r="D613" i="5"/>
  <c r="D614" i="5" s="1"/>
  <c r="C613" i="5"/>
  <c r="C614" i="5" s="1"/>
  <c r="B613" i="5"/>
  <c r="B614" i="5" s="1"/>
  <c r="A613" i="5"/>
  <c r="A614" i="5" s="1"/>
  <c r="R612" i="5"/>
  <c r="L612" i="5"/>
  <c r="R611" i="5"/>
  <c r="L611" i="5"/>
  <c r="O607" i="13"/>
  <c r="K607" i="5"/>
  <c r="J607" i="5"/>
  <c r="F607" i="5"/>
  <c r="E607" i="5"/>
  <c r="D607" i="5"/>
  <c r="C607" i="5"/>
  <c r="B607" i="5"/>
  <c r="A607" i="5"/>
  <c r="R606" i="5"/>
  <c r="L606" i="5"/>
  <c r="L605" i="5"/>
  <c r="O603" i="13"/>
  <c r="K603" i="5"/>
  <c r="J603" i="5"/>
  <c r="F603" i="5"/>
  <c r="E603" i="5"/>
  <c r="D603" i="5"/>
  <c r="C603" i="5"/>
  <c r="B603" i="5"/>
  <c r="A603" i="5"/>
  <c r="R602" i="5"/>
  <c r="L602" i="5"/>
  <c r="R601" i="5"/>
  <c r="L601" i="5"/>
  <c r="K599" i="5"/>
  <c r="J599" i="5"/>
  <c r="F599" i="5"/>
  <c r="E599" i="5"/>
  <c r="D599" i="5"/>
  <c r="C599" i="5"/>
  <c r="B599" i="5"/>
  <c r="A599" i="5"/>
  <c r="R598" i="5"/>
  <c r="L598" i="5"/>
  <c r="R597" i="5"/>
  <c r="L597" i="5"/>
  <c r="K595" i="5"/>
  <c r="J595" i="5"/>
  <c r="F595" i="5"/>
  <c r="E595" i="5"/>
  <c r="D595" i="5"/>
  <c r="C595" i="5"/>
  <c r="B595" i="5"/>
  <c r="A595" i="5"/>
  <c r="R594" i="5"/>
  <c r="L594" i="5"/>
  <c r="R593" i="5"/>
  <c r="L593" i="5"/>
  <c r="K591" i="5"/>
  <c r="J591" i="5"/>
  <c r="F591" i="5"/>
  <c r="E591" i="5"/>
  <c r="D591" i="5"/>
  <c r="C591" i="5"/>
  <c r="B591" i="5"/>
  <c r="A591" i="5"/>
  <c r="R590" i="5"/>
  <c r="L590" i="5"/>
  <c r="R589" i="5"/>
  <c r="L589" i="5"/>
  <c r="K585" i="5"/>
  <c r="J585" i="5"/>
  <c r="F585" i="5"/>
  <c r="E585" i="5"/>
  <c r="D585" i="5"/>
  <c r="C585" i="5"/>
  <c r="B585" i="5"/>
  <c r="A585" i="5"/>
  <c r="R584" i="5"/>
  <c r="L584" i="5"/>
  <c r="R583" i="5"/>
  <c r="L583" i="5"/>
  <c r="K581" i="5"/>
  <c r="J581" i="5"/>
  <c r="F581" i="5"/>
  <c r="E581" i="5"/>
  <c r="D581" i="5"/>
  <c r="C581" i="5"/>
  <c r="B581" i="5"/>
  <c r="A581" i="5"/>
  <c r="R580" i="5"/>
  <c r="L580" i="5"/>
  <c r="R579" i="5"/>
  <c r="L579" i="5"/>
  <c r="K577" i="5"/>
  <c r="J577" i="5"/>
  <c r="F577" i="5"/>
  <c r="E577" i="5"/>
  <c r="D577" i="5"/>
  <c r="C577" i="5"/>
  <c r="B577" i="5"/>
  <c r="A577" i="5"/>
  <c r="R576" i="5"/>
  <c r="L576" i="5"/>
  <c r="R575" i="5"/>
  <c r="L575" i="5"/>
  <c r="R564" i="5"/>
  <c r="L564" i="5"/>
  <c r="R563" i="5"/>
  <c r="L563" i="5"/>
  <c r="R562" i="5"/>
  <c r="L562" i="5"/>
  <c r="L561" i="5"/>
  <c r="K560" i="5"/>
  <c r="K565" i="5" s="1"/>
  <c r="J560" i="5"/>
  <c r="J565" i="5" s="1"/>
  <c r="F560" i="5"/>
  <c r="F565" i="5" s="1"/>
  <c r="E560" i="5"/>
  <c r="E565" i="5" s="1"/>
  <c r="D560" i="5"/>
  <c r="D565" i="5" s="1"/>
  <c r="C560" i="5"/>
  <c r="C565" i="5" s="1"/>
  <c r="B560" i="5"/>
  <c r="B565" i="5" s="1"/>
  <c r="A560" i="5"/>
  <c r="A565" i="5" s="1"/>
  <c r="R559" i="5"/>
  <c r="L559" i="5"/>
  <c r="L558" i="5"/>
  <c r="R557" i="5"/>
  <c r="L557" i="5"/>
  <c r="R556" i="5"/>
  <c r="L556" i="5"/>
  <c r="R555" i="5"/>
  <c r="L555" i="5"/>
  <c r="R554" i="5"/>
  <c r="L554" i="5"/>
  <c r="R552" i="5"/>
  <c r="L552" i="5"/>
  <c r="R551" i="5"/>
  <c r="L551" i="5"/>
  <c r="R550" i="5"/>
  <c r="L550" i="5"/>
  <c r="R546" i="5"/>
  <c r="L546" i="5"/>
  <c r="R545" i="5"/>
  <c r="L545" i="5"/>
  <c r="K544" i="5"/>
  <c r="K547" i="5" s="1"/>
  <c r="J544" i="5"/>
  <c r="J547" i="5" s="1"/>
  <c r="O548" i="5" s="1"/>
  <c r="F544" i="5"/>
  <c r="F547" i="5" s="1"/>
  <c r="E544" i="5"/>
  <c r="E547" i="5" s="1"/>
  <c r="D544" i="5"/>
  <c r="D547" i="5" s="1"/>
  <c r="C544" i="5"/>
  <c r="C547" i="5" s="1"/>
  <c r="B544" i="5"/>
  <c r="B547" i="5" s="1"/>
  <c r="A544" i="5"/>
  <c r="R543" i="5"/>
  <c r="L543" i="5"/>
  <c r="R542" i="5"/>
  <c r="L542" i="5"/>
  <c r="R541" i="5"/>
  <c r="L541" i="5"/>
  <c r="R540" i="5"/>
  <c r="L540" i="5"/>
  <c r="R538" i="5"/>
  <c r="L538" i="5"/>
  <c r="R537" i="5"/>
  <c r="L537" i="5"/>
  <c r="K533" i="5"/>
  <c r="J533" i="5"/>
  <c r="F533" i="5"/>
  <c r="E533" i="5"/>
  <c r="D533" i="5"/>
  <c r="C533" i="5"/>
  <c r="B533" i="5"/>
  <c r="A533" i="5"/>
  <c r="R532" i="5"/>
  <c r="L532" i="5"/>
  <c r="R531" i="5"/>
  <c r="L531" i="5"/>
  <c r="R530" i="5"/>
  <c r="L530" i="5"/>
  <c r="O528" i="13"/>
  <c r="K528" i="5"/>
  <c r="J528" i="5"/>
  <c r="F528" i="5"/>
  <c r="E528" i="5"/>
  <c r="D528" i="5"/>
  <c r="C528" i="5"/>
  <c r="B528" i="5"/>
  <c r="A528" i="5"/>
  <c r="R527" i="5"/>
  <c r="L527" i="5"/>
  <c r="R526" i="5"/>
  <c r="L526" i="5"/>
  <c r="R525" i="5"/>
  <c r="L525" i="5"/>
  <c r="K519" i="5"/>
  <c r="J519" i="5"/>
  <c r="F519" i="5"/>
  <c r="E519" i="5"/>
  <c r="D519" i="5"/>
  <c r="C519" i="5"/>
  <c r="B519" i="5"/>
  <c r="A519" i="5"/>
  <c r="R518" i="5"/>
  <c r="L518" i="5"/>
  <c r="L517" i="5"/>
  <c r="R515" i="5"/>
  <c r="L515" i="5"/>
  <c r="R514" i="5"/>
  <c r="L514" i="5"/>
  <c r="R513" i="5"/>
  <c r="L513" i="5"/>
  <c r="O512" i="13"/>
  <c r="K512" i="5"/>
  <c r="J512" i="5"/>
  <c r="F512" i="5"/>
  <c r="E512" i="5"/>
  <c r="D512" i="5"/>
  <c r="C512" i="5"/>
  <c r="B512" i="5"/>
  <c r="A512" i="5"/>
  <c r="R511" i="5"/>
  <c r="L511" i="5"/>
  <c r="R510" i="5"/>
  <c r="L510" i="5"/>
  <c r="R509" i="5"/>
  <c r="L509" i="5"/>
  <c r="R506" i="5"/>
  <c r="L506" i="5"/>
  <c r="R505" i="5"/>
  <c r="L505" i="5"/>
  <c r="J504" i="5"/>
  <c r="K504" i="5"/>
  <c r="F503" i="5"/>
  <c r="F504" i="5" s="1"/>
  <c r="E503" i="5"/>
  <c r="E504" i="5" s="1"/>
  <c r="D503" i="5"/>
  <c r="D504" i="5" s="1"/>
  <c r="C503" i="5"/>
  <c r="C504" i="5" s="1"/>
  <c r="B503" i="5"/>
  <c r="B504" i="5" s="1"/>
  <c r="A503" i="5"/>
  <c r="A504" i="5" s="1"/>
  <c r="R501" i="5"/>
  <c r="L501" i="5"/>
  <c r="R500" i="5"/>
  <c r="L500" i="5"/>
  <c r="L499" i="5"/>
  <c r="K496" i="5"/>
  <c r="J496" i="5"/>
  <c r="F496" i="5"/>
  <c r="E496" i="5"/>
  <c r="D496" i="5"/>
  <c r="C496" i="5"/>
  <c r="B496" i="5"/>
  <c r="A496" i="5"/>
  <c r="R495" i="5"/>
  <c r="L495" i="5"/>
  <c r="R494" i="5"/>
  <c r="L494" i="5"/>
  <c r="R492" i="5"/>
  <c r="R846" i="5" s="1"/>
  <c r="O492" i="13"/>
  <c r="O846" i="13" s="1"/>
  <c r="K492" i="5"/>
  <c r="K846" i="5" s="1"/>
  <c r="J492" i="5"/>
  <c r="J846" i="5" s="1"/>
  <c r="F492" i="5"/>
  <c r="F846" i="5" s="1"/>
  <c r="E492" i="5"/>
  <c r="E846" i="5" s="1"/>
  <c r="D492" i="5"/>
  <c r="D846" i="5" s="1"/>
  <c r="C492" i="5"/>
  <c r="C846" i="5" s="1"/>
  <c r="B492" i="5"/>
  <c r="B846" i="5" s="1"/>
  <c r="A492" i="5"/>
  <c r="A846" i="5" s="1"/>
  <c r="R491" i="5"/>
  <c r="L491" i="5"/>
  <c r="R490" i="5"/>
  <c r="L490" i="5"/>
  <c r="R489" i="5"/>
  <c r="L489" i="5"/>
  <c r="R488" i="5"/>
  <c r="L488" i="5"/>
  <c r="R487" i="5"/>
  <c r="L487" i="5"/>
  <c r="K485" i="5"/>
  <c r="K845" i="5" s="1"/>
  <c r="J485" i="5"/>
  <c r="J845" i="5" s="1"/>
  <c r="F485" i="5"/>
  <c r="F845" i="5" s="1"/>
  <c r="E485" i="5"/>
  <c r="E845" i="5" s="1"/>
  <c r="D485" i="5"/>
  <c r="D845" i="5" s="1"/>
  <c r="C485" i="5"/>
  <c r="C845" i="5" s="1"/>
  <c r="B485" i="5"/>
  <c r="B845" i="5" s="1"/>
  <c r="A485" i="5"/>
  <c r="A845" i="5" s="1"/>
  <c r="R484" i="5"/>
  <c r="L484" i="5"/>
  <c r="R483" i="5"/>
  <c r="L483" i="5"/>
  <c r="R482" i="5"/>
  <c r="L482" i="5"/>
  <c r="R481" i="5"/>
  <c r="L481" i="5"/>
  <c r="R480" i="5"/>
  <c r="L480" i="5"/>
  <c r="K472" i="5"/>
  <c r="J472" i="5"/>
  <c r="F472" i="5"/>
  <c r="E472" i="5"/>
  <c r="D472" i="5"/>
  <c r="C472" i="5"/>
  <c r="B472" i="5"/>
  <c r="A472" i="5"/>
  <c r="R471" i="5"/>
  <c r="L471" i="5"/>
  <c r="R470" i="5"/>
  <c r="L470" i="5"/>
  <c r="R469" i="5"/>
  <c r="L469" i="5"/>
  <c r="R467" i="5"/>
  <c r="L467" i="5"/>
  <c r="O466" i="13"/>
  <c r="K466" i="5"/>
  <c r="J466" i="5"/>
  <c r="F466" i="5"/>
  <c r="E466" i="5"/>
  <c r="D466" i="5"/>
  <c r="C466" i="5"/>
  <c r="B466" i="5"/>
  <c r="A466" i="5"/>
  <c r="R465" i="5"/>
  <c r="L465" i="5"/>
  <c r="R464" i="5"/>
  <c r="L464" i="5"/>
  <c r="R463" i="5"/>
  <c r="L463" i="5"/>
  <c r="K461" i="5"/>
  <c r="J461" i="5"/>
  <c r="F461" i="5"/>
  <c r="E461" i="5"/>
  <c r="D461" i="5"/>
  <c r="C461" i="5"/>
  <c r="B461" i="5"/>
  <c r="A461" i="5"/>
  <c r="R460" i="5"/>
  <c r="L460" i="5"/>
  <c r="R459" i="5"/>
  <c r="L459" i="5"/>
  <c r="R458" i="5"/>
  <c r="L458" i="5"/>
  <c r="L454" i="5"/>
  <c r="L848" i="5" s="1"/>
  <c r="O453" i="13"/>
  <c r="K453" i="5"/>
  <c r="K455" i="5" s="1"/>
  <c r="J453" i="5"/>
  <c r="J455" i="5" s="1"/>
  <c r="F453" i="5"/>
  <c r="F455" i="5" s="1"/>
  <c r="E453" i="5"/>
  <c r="E455" i="5" s="1"/>
  <c r="D453" i="5"/>
  <c r="D455" i="5" s="1"/>
  <c r="C453" i="5"/>
  <c r="C455" i="5" s="1"/>
  <c r="B453" i="5"/>
  <c r="B455" i="5" s="1"/>
  <c r="A453" i="5"/>
  <c r="A455" i="5" s="1"/>
  <c r="R452" i="5"/>
  <c r="L452" i="5"/>
  <c r="R451" i="5"/>
  <c r="L451" i="5"/>
  <c r="R450" i="5"/>
  <c r="L450" i="5"/>
  <c r="R449" i="5"/>
  <c r="L449" i="5"/>
  <c r="R448" i="5"/>
  <c r="L448" i="5"/>
  <c r="R447" i="5"/>
  <c r="L447" i="5"/>
  <c r="R446" i="5"/>
  <c r="L446" i="5"/>
  <c r="R445" i="5"/>
  <c r="L445" i="5"/>
  <c r="R442" i="5"/>
  <c r="L442" i="5"/>
  <c r="L441" i="5"/>
  <c r="R438" i="5"/>
  <c r="L438" i="5"/>
  <c r="R436" i="5"/>
  <c r="L436" i="5"/>
  <c r="R433" i="5"/>
  <c r="L433" i="5"/>
  <c r="L431" i="5"/>
  <c r="K430" i="5"/>
  <c r="J430" i="5"/>
  <c r="F430" i="5"/>
  <c r="E430" i="5"/>
  <c r="D430" i="5"/>
  <c r="C430" i="5"/>
  <c r="B430" i="5"/>
  <c r="A430" i="5"/>
  <c r="R429" i="5"/>
  <c r="L429" i="5"/>
  <c r="R428" i="5"/>
  <c r="L428" i="5"/>
  <c r="S428" i="5" s="1"/>
  <c r="R427" i="5"/>
  <c r="L427" i="5"/>
  <c r="R425" i="5"/>
  <c r="L425" i="5"/>
  <c r="R424" i="5"/>
  <c r="L424" i="5"/>
  <c r="K423" i="5"/>
  <c r="J423" i="5"/>
  <c r="F423" i="5"/>
  <c r="E423" i="5"/>
  <c r="D423" i="5"/>
  <c r="C423" i="5"/>
  <c r="B423" i="5"/>
  <c r="A423" i="5"/>
  <c r="L422" i="5"/>
  <c r="R421" i="5"/>
  <c r="L421" i="5"/>
  <c r="R419" i="5"/>
  <c r="L419" i="5"/>
  <c r="R417" i="5"/>
  <c r="L417" i="5"/>
  <c r="R416" i="5"/>
  <c r="L416" i="5"/>
  <c r="R415" i="5"/>
  <c r="L415" i="5"/>
  <c r="R414" i="5"/>
  <c r="L414" i="5"/>
  <c r="K413" i="5"/>
  <c r="K418" i="5" s="1"/>
  <c r="J413" i="5"/>
  <c r="J418" i="5" s="1"/>
  <c r="F413" i="5"/>
  <c r="F418" i="5" s="1"/>
  <c r="E413" i="5"/>
  <c r="E418" i="5" s="1"/>
  <c r="D413" i="5"/>
  <c r="D418" i="5" s="1"/>
  <c r="C413" i="5"/>
  <c r="C418" i="5" s="1"/>
  <c r="B413" i="5"/>
  <c r="B418" i="5" s="1"/>
  <c r="A413" i="5"/>
  <c r="A418" i="5" s="1"/>
  <c r="R412" i="5"/>
  <c r="L412" i="5"/>
  <c r="R411" i="5"/>
  <c r="L411" i="5"/>
  <c r="L410" i="5"/>
  <c r="R409" i="5"/>
  <c r="L409" i="5"/>
  <c r="R408" i="5"/>
  <c r="L408" i="5"/>
  <c r="R407" i="5"/>
  <c r="L407" i="5"/>
  <c r="R405" i="5"/>
  <c r="L405" i="5"/>
  <c r="R404" i="5"/>
  <c r="L404" i="5"/>
  <c r="R402" i="5"/>
  <c r="L402" i="5"/>
  <c r="R401" i="5"/>
  <c r="L401" i="5"/>
  <c r="R400" i="5"/>
  <c r="L400" i="5"/>
  <c r="R399" i="5"/>
  <c r="L399" i="5"/>
  <c r="R398" i="5"/>
  <c r="L398" i="5"/>
  <c r="K397" i="5"/>
  <c r="K403" i="5" s="1"/>
  <c r="J397" i="5"/>
  <c r="J403" i="5" s="1"/>
  <c r="F397" i="5"/>
  <c r="F403" i="5" s="1"/>
  <c r="E397" i="5"/>
  <c r="E403" i="5" s="1"/>
  <c r="D397" i="5"/>
  <c r="D403" i="5" s="1"/>
  <c r="C397" i="5"/>
  <c r="C403" i="5" s="1"/>
  <c r="B397" i="5"/>
  <c r="B403" i="5" s="1"/>
  <c r="A397" i="5"/>
  <c r="A403" i="5" s="1"/>
  <c r="R396" i="5"/>
  <c r="L396" i="5"/>
  <c r="R395" i="5"/>
  <c r="L395" i="5"/>
  <c r="R394" i="5"/>
  <c r="L394" i="5"/>
  <c r="K388" i="5"/>
  <c r="J388" i="5"/>
  <c r="O389" i="5" s="1"/>
  <c r="F388" i="5"/>
  <c r="E388" i="5"/>
  <c r="E390" i="5" s="1"/>
  <c r="D388" i="5"/>
  <c r="C388" i="5"/>
  <c r="B388" i="5"/>
  <c r="A388" i="5"/>
  <c r="A390" i="5" s="1"/>
  <c r="R387" i="5"/>
  <c r="L387" i="5"/>
  <c r="R386" i="5"/>
  <c r="L386" i="5"/>
  <c r="R381" i="5"/>
  <c r="L381" i="5"/>
  <c r="R379" i="5"/>
  <c r="L379" i="5"/>
  <c r="R377" i="5"/>
  <c r="L377" i="5"/>
  <c r="K376" i="5"/>
  <c r="J376" i="5"/>
  <c r="F376" i="5"/>
  <c r="E376" i="5"/>
  <c r="D376" i="5"/>
  <c r="C376" i="5"/>
  <c r="B376" i="5"/>
  <c r="A376" i="5"/>
  <c r="R375" i="5"/>
  <c r="L375" i="5"/>
  <c r="R374" i="5"/>
  <c r="L374" i="5"/>
  <c r="R373" i="5"/>
  <c r="L373" i="5"/>
  <c r="R372" i="5"/>
  <c r="L372" i="5"/>
  <c r="R371" i="5"/>
  <c r="L371" i="5"/>
  <c r="R370" i="5"/>
  <c r="L370" i="5"/>
  <c r="K368" i="5"/>
  <c r="J368" i="5"/>
  <c r="F368" i="5"/>
  <c r="F378" i="5" s="1"/>
  <c r="E368" i="5"/>
  <c r="D368" i="5"/>
  <c r="C368" i="5"/>
  <c r="B368" i="5"/>
  <c r="B378" i="5" s="1"/>
  <c r="A368" i="5"/>
  <c r="R367" i="5"/>
  <c r="L367" i="5"/>
  <c r="R366" i="5"/>
  <c r="L366" i="5"/>
  <c r="R365" i="5"/>
  <c r="L365" i="5"/>
  <c r="R364" i="5"/>
  <c r="L364" i="5"/>
  <c r="R363" i="5"/>
  <c r="L363" i="5"/>
  <c r="L361" i="5"/>
  <c r="R360" i="5"/>
  <c r="Q360" i="5"/>
  <c r="L360" i="5"/>
  <c r="R359" i="5"/>
  <c r="L359" i="5"/>
  <c r="K357" i="5"/>
  <c r="J357" i="5"/>
  <c r="F357" i="5"/>
  <c r="E357" i="5"/>
  <c r="D357" i="5"/>
  <c r="C357" i="5"/>
  <c r="B357" i="5"/>
  <c r="A357" i="5"/>
  <c r="R356" i="5"/>
  <c r="L356" i="5"/>
  <c r="R355" i="5"/>
  <c r="L355" i="5"/>
  <c r="R354" i="5"/>
  <c r="L354" i="5"/>
  <c r="R353" i="5"/>
  <c r="L353" i="5"/>
  <c r="R352" i="5"/>
  <c r="L352" i="5"/>
  <c r="R351" i="5"/>
  <c r="L351" i="5"/>
  <c r="R350" i="5"/>
  <c r="L350" i="5"/>
  <c r="L349" i="5"/>
  <c r="R346" i="5"/>
  <c r="L346" i="5"/>
  <c r="R345" i="5"/>
  <c r="L345" i="5"/>
  <c r="L344" i="5"/>
  <c r="R343" i="5"/>
  <c r="L343" i="5"/>
  <c r="L342" i="5"/>
  <c r="K341" i="5"/>
  <c r="J341" i="5"/>
  <c r="F341" i="5"/>
  <c r="E341" i="5"/>
  <c r="D341" i="5"/>
  <c r="C341" i="5"/>
  <c r="B341" i="5"/>
  <c r="A341" i="5"/>
  <c r="R340" i="5"/>
  <c r="L340" i="5"/>
  <c r="R339" i="5"/>
  <c r="L339" i="5"/>
  <c r="R338" i="5"/>
  <c r="L338" i="5"/>
  <c r="L337" i="5"/>
  <c r="L336" i="5"/>
  <c r="K335" i="5"/>
  <c r="J335" i="5"/>
  <c r="F335" i="5"/>
  <c r="E335" i="5"/>
  <c r="D335" i="5"/>
  <c r="C335" i="5"/>
  <c r="B335" i="5"/>
  <c r="A335" i="5"/>
  <c r="R334" i="5"/>
  <c r="L334" i="5"/>
  <c r="R333" i="5"/>
  <c r="L333" i="5"/>
  <c r="L332" i="5"/>
  <c r="L329" i="5"/>
  <c r="K328" i="5"/>
  <c r="K330" i="5" s="1"/>
  <c r="J328" i="5"/>
  <c r="J330" i="5" s="1"/>
  <c r="F328" i="5"/>
  <c r="F330" i="5" s="1"/>
  <c r="E328" i="5"/>
  <c r="E330" i="5" s="1"/>
  <c r="D328" i="5"/>
  <c r="D330" i="5" s="1"/>
  <c r="C328" i="5"/>
  <c r="C330" i="5" s="1"/>
  <c r="B328" i="5"/>
  <c r="B330" i="5" s="1"/>
  <c r="A328" i="5"/>
  <c r="A330" i="5" s="1"/>
  <c r="R327" i="5"/>
  <c r="L327" i="5"/>
  <c r="R326" i="5"/>
  <c r="L326" i="5"/>
  <c r="R325" i="5"/>
  <c r="L325" i="5"/>
  <c r="R324" i="5"/>
  <c r="L324" i="5"/>
  <c r="L323" i="5"/>
  <c r="L322" i="5"/>
  <c r="K320" i="5"/>
  <c r="J320" i="5"/>
  <c r="F320" i="5"/>
  <c r="E320" i="5"/>
  <c r="D320" i="5"/>
  <c r="C320" i="5"/>
  <c r="B320" i="5"/>
  <c r="A320" i="5"/>
  <c r="R319" i="5"/>
  <c r="L319" i="5"/>
  <c r="R318" i="5"/>
  <c r="L318" i="5"/>
  <c r="R317" i="5"/>
  <c r="L317" i="5"/>
  <c r="L316" i="5"/>
  <c r="K315" i="5"/>
  <c r="J315" i="5"/>
  <c r="F315" i="5"/>
  <c r="E315" i="5"/>
  <c r="D315" i="5"/>
  <c r="C315" i="5"/>
  <c r="B315" i="5"/>
  <c r="A315" i="5"/>
  <c r="R314" i="5"/>
  <c r="L314" i="5"/>
  <c r="R313" i="5"/>
  <c r="L313" i="5"/>
  <c r="R312" i="5"/>
  <c r="L312" i="5"/>
  <c r="R311" i="5"/>
  <c r="L311" i="5"/>
  <c r="L310" i="5"/>
  <c r="L309" i="5"/>
  <c r="K307" i="5"/>
  <c r="J307" i="5"/>
  <c r="F307" i="5"/>
  <c r="E307" i="5"/>
  <c r="D307" i="5"/>
  <c r="C307" i="5"/>
  <c r="B307" i="5"/>
  <c r="A307" i="5"/>
  <c r="R306" i="5"/>
  <c r="L306" i="5"/>
  <c r="R305" i="5"/>
  <c r="L305" i="5"/>
  <c r="R304" i="5"/>
  <c r="L304" i="5"/>
  <c r="R303" i="5"/>
  <c r="L303" i="5"/>
  <c r="R302" i="5"/>
  <c r="L302" i="5"/>
  <c r="R301" i="5"/>
  <c r="L301" i="5"/>
  <c r="R300" i="5"/>
  <c r="L300" i="5"/>
  <c r="L299" i="5"/>
  <c r="K298" i="5"/>
  <c r="J298" i="5"/>
  <c r="F298" i="5"/>
  <c r="E298" i="5"/>
  <c r="D298" i="5"/>
  <c r="C298" i="5"/>
  <c r="B298" i="5"/>
  <c r="A298" i="5"/>
  <c r="R297" i="5"/>
  <c r="L297" i="5"/>
  <c r="R296" i="5"/>
  <c r="L296" i="5"/>
  <c r="R295" i="5"/>
  <c r="L295" i="5"/>
  <c r="L294" i="5"/>
  <c r="R293" i="5"/>
  <c r="L293" i="5"/>
  <c r="L292" i="5"/>
  <c r="R291" i="5"/>
  <c r="L291" i="5"/>
  <c r="L290" i="5"/>
  <c r="L289" i="5"/>
  <c r="L288" i="5"/>
  <c r="O285" i="13"/>
  <c r="K285" i="5"/>
  <c r="J285" i="5"/>
  <c r="F285" i="5"/>
  <c r="E285" i="5"/>
  <c r="D285" i="5"/>
  <c r="C285" i="5"/>
  <c r="B285" i="5"/>
  <c r="A285" i="5"/>
  <c r="L284" i="5"/>
  <c r="R283" i="5"/>
  <c r="L283" i="5"/>
  <c r="L282" i="5"/>
  <c r="K281" i="5"/>
  <c r="J281" i="5"/>
  <c r="F281" i="5"/>
  <c r="E281" i="5"/>
  <c r="D281" i="5"/>
  <c r="C281" i="5"/>
  <c r="B281" i="5"/>
  <c r="A281" i="5"/>
  <c r="L280" i="5"/>
  <c r="R279" i="5"/>
  <c r="L279" i="5"/>
  <c r="R278" i="5"/>
  <c r="L278" i="5"/>
  <c r="R277" i="5"/>
  <c r="L277" i="5"/>
  <c r="R276" i="5"/>
  <c r="L276" i="5"/>
  <c r="R275" i="5"/>
  <c r="L275" i="5"/>
  <c r="R274" i="5"/>
  <c r="L274" i="5"/>
  <c r="R273" i="5"/>
  <c r="L273" i="5"/>
  <c r="L272" i="5"/>
  <c r="R271" i="5"/>
  <c r="L271" i="5"/>
  <c r="R270" i="5"/>
  <c r="L270" i="5"/>
  <c r="R269" i="5"/>
  <c r="L269" i="5"/>
  <c r="R268" i="5"/>
  <c r="L268" i="5"/>
  <c r="R267" i="5"/>
  <c r="L267" i="5"/>
  <c r="R266" i="5"/>
  <c r="L266" i="5"/>
  <c r="R265" i="5"/>
  <c r="L265" i="5"/>
  <c r="R264" i="5"/>
  <c r="L264" i="5"/>
  <c r="R263" i="5"/>
  <c r="L263" i="5"/>
  <c r="R262" i="5"/>
  <c r="L262" i="5"/>
  <c r="L261" i="5"/>
  <c r="L260" i="5"/>
  <c r="R259" i="5"/>
  <c r="L259" i="5"/>
  <c r="L258" i="5"/>
  <c r="K257" i="5"/>
  <c r="J257" i="5"/>
  <c r="F257" i="5"/>
  <c r="E257" i="5"/>
  <c r="D257" i="5"/>
  <c r="C257" i="5"/>
  <c r="B257" i="5"/>
  <c r="A257" i="5"/>
  <c r="R256" i="5"/>
  <c r="L256" i="5"/>
  <c r="R255" i="5"/>
  <c r="L255" i="5"/>
  <c r="R254" i="5"/>
  <c r="L254" i="5"/>
  <c r="L253" i="5"/>
  <c r="R252" i="5"/>
  <c r="L252" i="5"/>
  <c r="R251" i="5"/>
  <c r="L251" i="5"/>
  <c r="L250" i="5"/>
  <c r="R249" i="5"/>
  <c r="L249" i="5"/>
  <c r="R248" i="5"/>
  <c r="L248" i="5"/>
  <c r="L247" i="5"/>
  <c r="K246" i="5"/>
  <c r="J246" i="5"/>
  <c r="F246" i="5"/>
  <c r="E246" i="5"/>
  <c r="D246" i="5"/>
  <c r="C246" i="5"/>
  <c r="B246" i="5"/>
  <c r="A246" i="5"/>
  <c r="R245" i="5"/>
  <c r="L245" i="5"/>
  <c r="L244" i="5"/>
  <c r="R243" i="5"/>
  <c r="L243" i="5"/>
  <c r="R242" i="5"/>
  <c r="L242" i="5"/>
  <c r="R241" i="5"/>
  <c r="L241" i="5"/>
  <c r="L240" i="5"/>
  <c r="R239" i="5"/>
  <c r="K239" i="5"/>
  <c r="J239" i="5"/>
  <c r="F239" i="5"/>
  <c r="E239" i="5"/>
  <c r="D239" i="5"/>
  <c r="C239" i="5"/>
  <c r="B239" i="5"/>
  <c r="A239" i="5"/>
  <c r="L238" i="5"/>
  <c r="R237" i="5"/>
  <c r="L237" i="5"/>
  <c r="R236" i="5"/>
  <c r="L236" i="5"/>
  <c r="R235" i="5"/>
  <c r="L235" i="5"/>
  <c r="R234" i="5"/>
  <c r="L234" i="5"/>
  <c r="R233" i="5"/>
  <c r="L233" i="5"/>
  <c r="R232" i="5"/>
  <c r="L232" i="5"/>
  <c r="R231" i="5"/>
  <c r="L231" i="5"/>
  <c r="L230" i="5"/>
  <c r="L229" i="5"/>
  <c r="R228" i="5"/>
  <c r="L228" i="5"/>
  <c r="R227" i="5"/>
  <c r="L227" i="5"/>
  <c r="L226" i="5"/>
  <c r="K225" i="5"/>
  <c r="J225" i="5"/>
  <c r="F225" i="5"/>
  <c r="E225" i="5"/>
  <c r="D225" i="5"/>
  <c r="C225" i="5"/>
  <c r="B225" i="5"/>
  <c r="A225" i="5"/>
  <c r="R224" i="5"/>
  <c r="L224" i="5"/>
  <c r="R223" i="5"/>
  <c r="P223" i="5"/>
  <c r="L223" i="5"/>
  <c r="R222" i="5"/>
  <c r="L222" i="5"/>
  <c r="L221" i="5"/>
  <c r="L220" i="5"/>
  <c r="R219" i="5"/>
  <c r="L219" i="5"/>
  <c r="L218" i="5"/>
  <c r="R217" i="5"/>
  <c r="L217" i="5"/>
  <c r="L216" i="5"/>
  <c r="L215" i="5"/>
  <c r="R214" i="5"/>
  <c r="L214" i="5"/>
  <c r="O213" i="13"/>
  <c r="K213" i="5"/>
  <c r="J213" i="5"/>
  <c r="F213" i="5"/>
  <c r="E213" i="5"/>
  <c r="D213" i="5"/>
  <c r="C213" i="5"/>
  <c r="B213" i="5"/>
  <c r="A213" i="5"/>
  <c r="R212" i="5"/>
  <c r="L212" i="5"/>
  <c r="R211" i="5"/>
  <c r="L211" i="5"/>
  <c r="L210" i="5"/>
  <c r="O209" i="13"/>
  <c r="K209" i="5"/>
  <c r="J209" i="5"/>
  <c r="F209" i="5"/>
  <c r="E209" i="5"/>
  <c r="D209" i="5"/>
  <c r="C209" i="5"/>
  <c r="B209" i="5"/>
  <c r="A209" i="5"/>
  <c r="L208" i="5"/>
  <c r="R207" i="5"/>
  <c r="L207" i="5"/>
  <c r="L206" i="5"/>
  <c r="R205" i="5"/>
  <c r="L205" i="5"/>
  <c r="L204" i="5"/>
  <c r="R203" i="5"/>
  <c r="L203" i="5"/>
  <c r="L202" i="5"/>
  <c r="L201" i="5"/>
  <c r="R200" i="5"/>
  <c r="L200" i="5"/>
  <c r="L199" i="5"/>
  <c r="L198" i="5"/>
  <c r="L197" i="5"/>
  <c r="R190" i="5"/>
  <c r="L190" i="5"/>
  <c r="K188" i="5"/>
  <c r="J188" i="5"/>
  <c r="F188" i="5"/>
  <c r="E188" i="5"/>
  <c r="D188" i="5"/>
  <c r="C188" i="5"/>
  <c r="B188" i="5"/>
  <c r="A188" i="5"/>
  <c r="R187" i="5"/>
  <c r="L187" i="5"/>
  <c r="L186" i="5"/>
  <c r="R185" i="5"/>
  <c r="L185" i="5"/>
  <c r="L184" i="5"/>
  <c r="K183" i="5"/>
  <c r="J183" i="5"/>
  <c r="F183" i="5"/>
  <c r="E183" i="5"/>
  <c r="D183" i="5"/>
  <c r="C183" i="5"/>
  <c r="B183" i="5"/>
  <c r="A183" i="5"/>
  <c r="R182" i="5"/>
  <c r="L182" i="5"/>
  <c r="R181" i="5"/>
  <c r="L181" i="5"/>
  <c r="L180" i="5"/>
  <c r="R179" i="5"/>
  <c r="L179" i="5"/>
  <c r="L178" i="5"/>
  <c r="R177" i="5"/>
  <c r="L177" i="5"/>
  <c r="L176" i="5"/>
  <c r="L175" i="5"/>
  <c r="L174" i="5"/>
  <c r="L173" i="5"/>
  <c r="K172" i="5"/>
  <c r="J172" i="5"/>
  <c r="F172" i="5"/>
  <c r="E172" i="5"/>
  <c r="D172" i="5"/>
  <c r="C172" i="5"/>
  <c r="B172" i="5"/>
  <c r="A172" i="5"/>
  <c r="R171" i="5"/>
  <c r="L171" i="5"/>
  <c r="L170" i="5"/>
  <c r="R169" i="5"/>
  <c r="L169" i="5"/>
  <c r="L168" i="5"/>
  <c r="R167" i="5"/>
  <c r="L167" i="5"/>
  <c r="L166" i="5"/>
  <c r="K163" i="5"/>
  <c r="J163" i="5"/>
  <c r="F163" i="5"/>
  <c r="E163" i="5"/>
  <c r="D163" i="5"/>
  <c r="C163" i="5"/>
  <c r="B163" i="5"/>
  <c r="A163" i="5"/>
  <c r="R162" i="5"/>
  <c r="L162" i="5"/>
  <c r="L161" i="5"/>
  <c r="L160" i="5"/>
  <c r="R159" i="5"/>
  <c r="L159" i="5"/>
  <c r="R158" i="5"/>
  <c r="L158" i="5"/>
  <c r="L157" i="5"/>
  <c r="L156" i="5"/>
  <c r="R155" i="5"/>
  <c r="L155" i="5"/>
  <c r="L154" i="5"/>
  <c r="L153" i="5"/>
  <c r="L152" i="5"/>
  <c r="K151" i="5"/>
  <c r="J151" i="5"/>
  <c r="F151" i="5"/>
  <c r="E151" i="5"/>
  <c r="D151" i="5"/>
  <c r="C151" i="5"/>
  <c r="B151" i="5"/>
  <c r="A151" i="5"/>
  <c r="R150" i="5"/>
  <c r="L150" i="5"/>
  <c r="R149" i="5"/>
  <c r="L149" i="5"/>
  <c r="R148" i="5"/>
  <c r="L148" i="5"/>
  <c r="R147" i="5"/>
  <c r="L147" i="5"/>
  <c r="R146" i="5"/>
  <c r="L146" i="5"/>
  <c r="R145" i="5"/>
  <c r="L145" i="5"/>
  <c r="R144" i="5"/>
  <c r="L144" i="5"/>
  <c r="R143" i="5"/>
  <c r="L143" i="5"/>
  <c r="R142" i="5"/>
  <c r="L142" i="5"/>
  <c r="R141" i="5"/>
  <c r="L141" i="5"/>
  <c r="R140" i="5"/>
  <c r="L140" i="5"/>
  <c r="R139" i="5"/>
  <c r="L139" i="5"/>
  <c r="R138" i="5"/>
  <c r="L138" i="5"/>
  <c r="R137" i="5"/>
  <c r="L137" i="5"/>
  <c r="L136" i="5"/>
  <c r="R135" i="5"/>
  <c r="L135" i="5"/>
  <c r="R134" i="5"/>
  <c r="L134" i="5"/>
  <c r="R133" i="5"/>
  <c r="L133" i="5"/>
  <c r="R132" i="5"/>
  <c r="L132" i="5"/>
  <c r="R131" i="5"/>
  <c r="L131" i="5"/>
  <c r="R130" i="5"/>
  <c r="L130" i="5"/>
  <c r="R129" i="5"/>
  <c r="L129" i="5"/>
  <c r="R128" i="5"/>
  <c r="L128" i="5"/>
  <c r="R127" i="5"/>
  <c r="L127" i="5"/>
  <c r="R126" i="5"/>
  <c r="L126" i="5"/>
  <c r="L125" i="5"/>
  <c r="R124" i="5"/>
  <c r="L124" i="5"/>
  <c r="R123" i="5"/>
  <c r="L123" i="5"/>
  <c r="R122" i="5"/>
  <c r="L122" i="5"/>
  <c r="R121" i="5"/>
  <c r="L121" i="5"/>
  <c r="R120" i="5"/>
  <c r="L120" i="5"/>
  <c r="R119" i="5"/>
  <c r="L119" i="5"/>
  <c r="R118" i="5"/>
  <c r="L118" i="5"/>
  <c r="R117" i="5"/>
  <c r="L117" i="5"/>
  <c r="R116" i="5"/>
  <c r="L116" i="5"/>
  <c r="R115" i="5"/>
  <c r="L115" i="5"/>
  <c r="R114" i="5"/>
  <c r="L114" i="5"/>
  <c r="R113" i="5"/>
  <c r="L113" i="5"/>
  <c r="R112" i="5"/>
  <c r="L112" i="5"/>
  <c r="L111" i="5"/>
  <c r="K108" i="5"/>
  <c r="J108" i="5"/>
  <c r="F108" i="5"/>
  <c r="E108" i="5"/>
  <c r="D108" i="5"/>
  <c r="C108" i="5"/>
  <c r="B108" i="5"/>
  <c r="A108" i="5"/>
  <c r="R107" i="5"/>
  <c r="L107" i="5"/>
  <c r="L106" i="5"/>
  <c r="L105" i="5"/>
  <c r="R104" i="5"/>
  <c r="L104" i="5"/>
  <c r="R103" i="5"/>
  <c r="L103" i="5"/>
  <c r="L102" i="5"/>
  <c r="R101" i="5"/>
  <c r="L101" i="5"/>
  <c r="R100" i="5"/>
  <c r="L100" i="5"/>
  <c r="R99" i="5"/>
  <c r="L99" i="5"/>
  <c r="R98" i="5"/>
  <c r="L98" i="5"/>
  <c r="R97" i="5"/>
  <c r="L97" i="5"/>
  <c r="R96" i="5"/>
  <c r="L96" i="5"/>
  <c r="R95" i="5"/>
  <c r="L95" i="5"/>
  <c r="L94" i="5"/>
  <c r="R93" i="5"/>
  <c r="L93" i="5"/>
  <c r="R92" i="5"/>
  <c r="L92" i="5"/>
  <c r="R91" i="5"/>
  <c r="L91" i="5"/>
  <c r="R89" i="5"/>
  <c r="L89" i="5"/>
  <c r="R88" i="5"/>
  <c r="L88" i="5"/>
  <c r="K85" i="5"/>
  <c r="J85" i="5"/>
  <c r="F85" i="5"/>
  <c r="E85" i="5"/>
  <c r="D85" i="5"/>
  <c r="C85" i="5"/>
  <c r="B85" i="5"/>
  <c r="A85" i="5"/>
  <c r="R84" i="5"/>
  <c r="L84" i="5"/>
  <c r="L83" i="5"/>
  <c r="R82" i="5"/>
  <c r="L82" i="5"/>
  <c r="R81" i="5"/>
  <c r="L81" i="5"/>
  <c r="R80" i="5"/>
  <c r="L80" i="5"/>
  <c r="L79" i="5"/>
  <c r="K78" i="5"/>
  <c r="J78" i="5"/>
  <c r="F78" i="5"/>
  <c r="E78" i="5"/>
  <c r="D78" i="5"/>
  <c r="C78" i="5"/>
  <c r="B78" i="5"/>
  <c r="A78" i="5"/>
  <c r="R77" i="5"/>
  <c r="L77" i="5"/>
  <c r="R76" i="5"/>
  <c r="L76" i="5"/>
  <c r="L75" i="5"/>
  <c r="L74" i="5"/>
  <c r="L73" i="5"/>
  <c r="L72" i="5"/>
  <c r="R69" i="5"/>
  <c r="L69" i="5"/>
  <c r="R67" i="5"/>
  <c r="L67" i="5"/>
  <c r="O65" i="13"/>
  <c r="K65" i="5"/>
  <c r="J65" i="5"/>
  <c r="F65" i="5"/>
  <c r="E65" i="5"/>
  <c r="D65" i="5"/>
  <c r="C65" i="5"/>
  <c r="B65" i="5"/>
  <c r="A65" i="5"/>
  <c r="L64" i="5"/>
  <c r="R63" i="5"/>
  <c r="L63" i="5"/>
  <c r="R62" i="5"/>
  <c r="L62" i="5"/>
  <c r="L61" i="5"/>
  <c r="L57" i="5"/>
  <c r="K56" i="5"/>
  <c r="K58" i="5" s="1"/>
  <c r="J56" i="5"/>
  <c r="J58" i="5" s="1"/>
  <c r="F56" i="5"/>
  <c r="F58" i="5" s="1"/>
  <c r="E56" i="5"/>
  <c r="E58" i="5" s="1"/>
  <c r="D56" i="5"/>
  <c r="D58" i="5" s="1"/>
  <c r="C56" i="5"/>
  <c r="C58" i="5" s="1"/>
  <c r="B56" i="5"/>
  <c r="B58" i="5" s="1"/>
  <c r="A56" i="5"/>
  <c r="A58" i="5" s="1"/>
  <c r="L55" i="5"/>
  <c r="R54" i="5"/>
  <c r="L54" i="5"/>
  <c r="K50" i="5"/>
  <c r="J50" i="5"/>
  <c r="F50" i="5"/>
  <c r="E50" i="5"/>
  <c r="D50" i="5"/>
  <c r="C50" i="5"/>
  <c r="B50" i="5"/>
  <c r="A50" i="5"/>
  <c r="R49" i="5"/>
  <c r="L49" i="5"/>
  <c r="R48" i="5"/>
  <c r="L48" i="5"/>
  <c r="K45" i="5"/>
  <c r="J45" i="5"/>
  <c r="F45" i="5"/>
  <c r="E45" i="5"/>
  <c r="D45" i="5"/>
  <c r="C45" i="5"/>
  <c r="B45" i="5"/>
  <c r="A45" i="5"/>
  <c r="L44" i="5"/>
  <c r="L43" i="5"/>
  <c r="R39" i="5"/>
  <c r="L39" i="5"/>
  <c r="K37" i="5"/>
  <c r="J37" i="5"/>
  <c r="F37" i="5"/>
  <c r="E37" i="5"/>
  <c r="D37" i="5"/>
  <c r="C37" i="5"/>
  <c r="B37" i="5"/>
  <c r="A37" i="5"/>
  <c r="R36" i="5"/>
  <c r="L36" i="5"/>
  <c r="R35" i="5"/>
  <c r="L35" i="5"/>
  <c r="K32" i="5"/>
  <c r="J32" i="5"/>
  <c r="F32" i="5"/>
  <c r="E32" i="5"/>
  <c r="D32" i="5"/>
  <c r="C32" i="5"/>
  <c r="B32" i="5"/>
  <c r="A32" i="5"/>
  <c r="L31" i="5"/>
  <c r="R30" i="5"/>
  <c r="L30" i="5"/>
  <c r="O27" i="13"/>
  <c r="K27" i="5"/>
  <c r="J27" i="5"/>
  <c r="F27" i="5"/>
  <c r="E27" i="5"/>
  <c r="D27" i="5"/>
  <c r="C27" i="5"/>
  <c r="B27" i="5"/>
  <c r="A27" i="5"/>
  <c r="L26" i="5"/>
  <c r="R25" i="5"/>
  <c r="L25" i="5"/>
  <c r="R23" i="5"/>
  <c r="L23" i="5"/>
  <c r="Q22" i="5"/>
  <c r="P22" i="5"/>
  <c r="K19" i="5"/>
  <c r="J19" i="5"/>
  <c r="F19" i="5"/>
  <c r="E19" i="5"/>
  <c r="D19" i="5"/>
  <c r="C19" i="5"/>
  <c r="B19" i="5"/>
  <c r="A19" i="5"/>
  <c r="R18" i="5"/>
  <c r="L18" i="5"/>
  <c r="R17" i="5"/>
  <c r="L17" i="5"/>
  <c r="R16" i="5"/>
  <c r="L16" i="5"/>
  <c r="R15" i="5"/>
  <c r="L15" i="5"/>
  <c r="Q14" i="5"/>
  <c r="P14" i="5"/>
  <c r="N14" i="5"/>
  <c r="K12" i="5"/>
  <c r="J12" i="5"/>
  <c r="F12" i="5"/>
  <c r="E12" i="5"/>
  <c r="D12" i="5"/>
  <c r="C12" i="5"/>
  <c r="B12" i="5"/>
  <c r="A12" i="5"/>
  <c r="R11" i="5"/>
  <c r="L11" i="5"/>
  <c r="R10" i="5"/>
  <c r="L10" i="5"/>
  <c r="R9" i="5"/>
  <c r="L9" i="5"/>
  <c r="W780" i="13" l="1"/>
  <c r="N417" i="8"/>
  <c r="P768" i="13"/>
  <c r="P839" i="13" s="1"/>
  <c r="W82" i="13"/>
  <c r="P286" i="13"/>
  <c r="P686" i="13"/>
  <c r="B321" i="6"/>
  <c r="F321" i="6"/>
  <c r="W593" i="13"/>
  <c r="W556" i="13"/>
  <c r="W185" i="13"/>
  <c r="Q209" i="13"/>
  <c r="O286" i="6"/>
  <c r="O380" i="6" s="1"/>
  <c r="O382" i="6" s="1"/>
  <c r="A308" i="6"/>
  <c r="E308" i="6"/>
  <c r="D321" i="6"/>
  <c r="K321" i="6"/>
  <c r="C726" i="6"/>
  <c r="R163" i="6"/>
  <c r="N695" i="8"/>
  <c r="W784" i="13"/>
  <c r="W75" i="13"/>
  <c r="R163" i="5"/>
  <c r="O68" i="3"/>
  <c r="O70" i="3" s="1"/>
  <c r="K390" i="5"/>
  <c r="O225" i="13"/>
  <c r="O567" i="5"/>
  <c r="W575" i="13"/>
  <c r="W112" i="13"/>
  <c r="R253" i="6"/>
  <c r="R329" i="6"/>
  <c r="O821" i="5"/>
  <c r="O838" i="5" s="1"/>
  <c r="W244" i="13"/>
  <c r="W517" i="13"/>
  <c r="R57" i="5"/>
  <c r="R160" i="5"/>
  <c r="R517" i="5"/>
  <c r="R156" i="5"/>
  <c r="R175" i="5"/>
  <c r="R272" i="5"/>
  <c r="R280" i="5"/>
  <c r="N404" i="5"/>
  <c r="R31" i="5"/>
  <c r="R136" i="5"/>
  <c r="R220" i="5"/>
  <c r="R260" i="5"/>
  <c r="R645" i="5"/>
  <c r="O686" i="3"/>
  <c r="O703" i="3" s="1"/>
  <c r="C703" i="13"/>
  <c r="P551" i="7"/>
  <c r="Q500" i="8"/>
  <c r="P559" i="8"/>
  <c r="Q624" i="8"/>
  <c r="Q691" i="8"/>
  <c r="E380" i="13"/>
  <c r="E382" i="13" s="1"/>
  <c r="P703" i="13"/>
  <c r="O615" i="6"/>
  <c r="O633" i="6" s="1"/>
  <c r="O567" i="3"/>
  <c r="W174" i="13"/>
  <c r="P344" i="13"/>
  <c r="O348" i="13"/>
  <c r="O567" i="6"/>
  <c r="O586" i="6"/>
  <c r="W201" i="13"/>
  <c r="W170" i="13"/>
  <c r="O286" i="3"/>
  <c r="O380" i="3" s="1"/>
  <c r="P499" i="13"/>
  <c r="O503" i="13"/>
  <c r="O164" i="6"/>
  <c r="O189" i="6" s="1"/>
  <c r="O191" i="6" s="1"/>
  <c r="O633" i="3"/>
  <c r="O286" i="5"/>
  <c r="O380" i="5" s="1"/>
  <c r="W422" i="13"/>
  <c r="W63" i="13"/>
  <c r="O164" i="3"/>
  <c r="O189" i="3" s="1"/>
  <c r="O191" i="3" s="1"/>
  <c r="W815" i="13"/>
  <c r="W260" i="13"/>
  <c r="O566" i="5"/>
  <c r="O164" i="5"/>
  <c r="O189" i="5" s="1"/>
  <c r="O191" i="5" s="1"/>
  <c r="W751" i="13"/>
  <c r="O821" i="3"/>
  <c r="O838" i="3" s="1"/>
  <c r="W91" i="13"/>
  <c r="W543" i="13"/>
  <c r="W807" i="13"/>
  <c r="W645" i="13"/>
  <c r="P211" i="8"/>
  <c r="Q217" i="8"/>
  <c r="Q227" i="8"/>
  <c r="P395" i="8"/>
  <c r="P661" i="8"/>
  <c r="P680" i="8"/>
  <c r="Q391" i="7"/>
  <c r="P302" i="8"/>
  <c r="P339" i="8"/>
  <c r="P370" i="8"/>
  <c r="Q381" i="8"/>
  <c r="P527" i="7"/>
  <c r="P184" i="8"/>
  <c r="P352" i="8"/>
  <c r="Q448" i="8"/>
  <c r="J109" i="6"/>
  <c r="F726" i="6"/>
  <c r="K308" i="6"/>
  <c r="A358" i="6"/>
  <c r="A380" i="6" s="1"/>
  <c r="E358" i="6"/>
  <c r="D548" i="6"/>
  <c r="N144" i="7"/>
  <c r="N706" i="7"/>
  <c r="N92" i="8"/>
  <c r="N104" i="8"/>
  <c r="N124" i="8"/>
  <c r="N136" i="8"/>
  <c r="N176" i="8"/>
  <c r="N180" i="8"/>
  <c r="N386" i="8"/>
  <c r="F358" i="6"/>
  <c r="A586" i="6"/>
  <c r="B520" i="6"/>
  <c r="F520" i="6"/>
  <c r="N234" i="8"/>
  <c r="N465" i="8"/>
  <c r="N489" i="8"/>
  <c r="A321" i="5"/>
  <c r="E321" i="5"/>
  <c r="R26" i="6"/>
  <c r="R64" i="6"/>
  <c r="R112" i="6"/>
  <c r="R156" i="6"/>
  <c r="R178" i="6"/>
  <c r="R208" i="6"/>
  <c r="R517" i="6"/>
  <c r="P654" i="6"/>
  <c r="P713" i="6"/>
  <c r="B86" i="5"/>
  <c r="F86" i="5"/>
  <c r="L603" i="5"/>
  <c r="P16" i="6"/>
  <c r="R31" i="6"/>
  <c r="R43" i="6"/>
  <c r="R136" i="6"/>
  <c r="R170" i="6"/>
  <c r="R558" i="6"/>
  <c r="N689" i="6"/>
  <c r="R752" i="6"/>
  <c r="R174" i="6"/>
  <c r="R204" i="6"/>
  <c r="P363" i="6"/>
  <c r="S550" i="6"/>
  <c r="C21" i="5"/>
  <c r="C308" i="5"/>
  <c r="J308" i="5"/>
  <c r="B321" i="5"/>
  <c r="F321" i="5"/>
  <c r="C358" i="5"/>
  <c r="A520" i="5"/>
  <c r="E520" i="5"/>
  <c r="E521" i="5" s="1"/>
  <c r="K534" i="5"/>
  <c r="R153" i="6"/>
  <c r="R161" i="6"/>
  <c r="R175" i="6"/>
  <c r="S609" i="6"/>
  <c r="R645" i="6"/>
  <c r="D21" i="5"/>
  <c r="K21" i="5"/>
  <c r="L21" i="5" s="1"/>
  <c r="L32" i="5"/>
  <c r="Q133" i="6"/>
  <c r="R167" i="6"/>
  <c r="Q187" i="6"/>
  <c r="J21" i="5"/>
  <c r="C109" i="5"/>
  <c r="E473" i="5"/>
  <c r="S91" i="6"/>
  <c r="S107" i="6"/>
  <c r="N125" i="6"/>
  <c r="R218" i="6"/>
  <c r="P309" i="6"/>
  <c r="P410" i="6"/>
  <c r="R431" i="6"/>
  <c r="Q448" i="6"/>
  <c r="Q457" i="6"/>
  <c r="Q645" i="6"/>
  <c r="R780" i="6"/>
  <c r="D768" i="13"/>
  <c r="Q248" i="8"/>
  <c r="Q668" i="8"/>
  <c r="N631" i="8"/>
  <c r="D567" i="13"/>
  <c r="S26" i="5"/>
  <c r="R83" i="5"/>
  <c r="R105" i="5"/>
  <c r="R170" i="5"/>
  <c r="R178" i="5"/>
  <c r="R208" i="5"/>
  <c r="R253" i="5"/>
  <c r="R294" i="5"/>
  <c r="S302" i="5"/>
  <c r="S408" i="5"/>
  <c r="N505" i="5"/>
  <c r="S509" i="5"/>
  <c r="P692" i="5"/>
  <c r="S733" i="5"/>
  <c r="R26" i="5"/>
  <c r="R44" i="5"/>
  <c r="R64" i="5"/>
  <c r="R125" i="5"/>
  <c r="R157" i="5"/>
  <c r="R174" i="5"/>
  <c r="R204" i="5"/>
  <c r="R290" i="5"/>
  <c r="R558" i="5"/>
  <c r="R561" i="5"/>
  <c r="R153" i="5"/>
  <c r="R422" i="5"/>
  <c r="R499" i="5"/>
  <c r="R431" i="5"/>
  <c r="R62" i="6"/>
  <c r="R293" i="6"/>
  <c r="P373" i="6"/>
  <c r="Q467" i="6"/>
  <c r="Q806" i="6"/>
  <c r="Q124" i="7"/>
  <c r="P455" i="9"/>
  <c r="M725" i="5"/>
  <c r="M547" i="2"/>
  <c r="F473" i="13"/>
  <c r="F474" i="13" s="1"/>
  <c r="F390" i="13"/>
  <c r="R202" i="5"/>
  <c r="R218" i="5"/>
  <c r="R88" i="6"/>
  <c r="P574" i="6"/>
  <c r="P601" i="6"/>
  <c r="Q386" i="7"/>
  <c r="R547" i="9"/>
  <c r="F432" i="9"/>
  <c r="F432" i="2" s="1"/>
  <c r="R168" i="6"/>
  <c r="R231" i="6"/>
  <c r="R283" i="6"/>
  <c r="P293" i="6"/>
  <c r="P377" i="6"/>
  <c r="Q463" i="6"/>
  <c r="P467" i="6"/>
  <c r="P490" i="6"/>
  <c r="S601" i="6"/>
  <c r="S605" i="6"/>
  <c r="Q677" i="6"/>
  <c r="Q790" i="6"/>
  <c r="R761" i="9"/>
  <c r="M455" i="2"/>
  <c r="H17" i="12" s="1"/>
  <c r="Q526" i="6"/>
  <c r="R526" i="6"/>
  <c r="R55" i="5"/>
  <c r="R61" i="5"/>
  <c r="Q176" i="5"/>
  <c r="R230" i="5"/>
  <c r="N176" i="6"/>
  <c r="R176" i="6"/>
  <c r="Q180" i="6"/>
  <c r="R180" i="6"/>
  <c r="P202" i="6"/>
  <c r="R202" i="6"/>
  <c r="P211" i="6"/>
  <c r="Q211" i="6"/>
  <c r="Q263" i="6"/>
  <c r="R263" i="6"/>
  <c r="Q271" i="6"/>
  <c r="R271" i="6"/>
  <c r="P471" i="6"/>
  <c r="N471" i="6"/>
  <c r="Q665" i="6"/>
  <c r="P665" i="6"/>
  <c r="Q750" i="6"/>
  <c r="S750" i="6"/>
  <c r="P11" i="7"/>
  <c r="Q11" i="7"/>
  <c r="P462" i="7"/>
  <c r="Q462" i="7"/>
  <c r="Q290" i="6"/>
  <c r="R290" i="6"/>
  <c r="P824" i="7"/>
  <c r="Q824" i="7"/>
  <c r="R154" i="5"/>
  <c r="R180" i="5"/>
  <c r="R292" i="5"/>
  <c r="R344" i="5"/>
  <c r="R206" i="6"/>
  <c r="P284" i="6"/>
  <c r="R284" i="6"/>
  <c r="Q126" i="5"/>
  <c r="R123" i="6"/>
  <c r="R294" i="6"/>
  <c r="Q197" i="6"/>
  <c r="N197" i="6"/>
  <c r="P31" i="8"/>
  <c r="M614" i="2"/>
  <c r="I612" i="7" s="1"/>
  <c r="S171" i="6"/>
  <c r="R345" i="6"/>
  <c r="S365" i="6"/>
  <c r="Q509" i="6"/>
  <c r="Q573" i="6"/>
  <c r="N649" i="6"/>
  <c r="N772" i="6"/>
  <c r="J510" i="7"/>
  <c r="J826" i="7"/>
  <c r="J830" i="7"/>
  <c r="K429" i="7"/>
  <c r="K695" i="7"/>
  <c r="M78" i="7"/>
  <c r="N78" i="7" s="1"/>
  <c r="M172" i="7"/>
  <c r="M281" i="7"/>
  <c r="M328" i="7"/>
  <c r="M618" i="7"/>
  <c r="N618" i="7" s="1"/>
  <c r="M795" i="7"/>
  <c r="Q820" i="9"/>
  <c r="Q725" i="9"/>
  <c r="P725" i="9"/>
  <c r="S724" i="9"/>
  <c r="S721" i="9" s="1"/>
  <c r="P614" i="9"/>
  <c r="Q547" i="9"/>
  <c r="W442" i="13"/>
  <c r="P84" i="7"/>
  <c r="M367" i="7"/>
  <c r="P235" i="8"/>
  <c r="P255" i="8"/>
  <c r="Q614" i="9"/>
  <c r="Q586" i="9"/>
  <c r="P136" i="8"/>
  <c r="Q97" i="7"/>
  <c r="N96" i="8"/>
  <c r="P270" i="8"/>
  <c r="D68" i="13"/>
  <c r="D70" i="13" s="1"/>
  <c r="D71" i="13" s="1"/>
  <c r="F586" i="13"/>
  <c r="F837" i="13"/>
  <c r="D535" i="13"/>
  <c r="Q760" i="7"/>
  <c r="N116" i="8"/>
  <c r="C838" i="13"/>
  <c r="N184" i="8"/>
  <c r="Q22" i="7"/>
  <c r="P514" i="7"/>
  <c r="P11" i="8"/>
  <c r="P17" i="8"/>
  <c r="Q61" i="8"/>
  <c r="P231" i="8"/>
  <c r="P245" i="8"/>
  <c r="P251" i="8"/>
  <c r="Q283" i="8"/>
  <c r="P292" i="8"/>
  <c r="Q374" i="8"/>
  <c r="P505" i="8"/>
  <c r="P510" i="8"/>
  <c r="Q671" i="8"/>
  <c r="P730" i="8"/>
  <c r="P794" i="8"/>
  <c r="C615" i="13"/>
  <c r="C633" i="13" s="1"/>
  <c r="C842" i="13" s="1"/>
  <c r="Q808" i="7"/>
  <c r="P91" i="8"/>
  <c r="P221" i="8"/>
  <c r="P241" i="8"/>
  <c r="P345" i="8"/>
  <c r="P356" i="8"/>
  <c r="P526" i="8"/>
  <c r="Q667" i="8"/>
  <c r="N671" i="8"/>
  <c r="Q730" i="8"/>
  <c r="S774" i="8"/>
  <c r="P814" i="8"/>
  <c r="N300" i="8"/>
  <c r="N460" i="8"/>
  <c r="N484" i="8"/>
  <c r="N518" i="8"/>
  <c r="N661" i="8"/>
  <c r="Q306" i="8"/>
  <c r="P695" i="8"/>
  <c r="N67" i="8"/>
  <c r="N77" i="8"/>
  <c r="N296" i="8"/>
  <c r="N421" i="8"/>
  <c r="B13" i="13"/>
  <c r="F820" i="13"/>
  <c r="B331" i="13"/>
  <c r="F761" i="13"/>
  <c r="B28" i="13"/>
  <c r="B59" i="13"/>
  <c r="D615" i="13"/>
  <c r="D633" i="13" s="1"/>
  <c r="F726" i="13"/>
  <c r="B703" i="13"/>
  <c r="E703" i="13"/>
  <c r="E842" i="13" s="1"/>
  <c r="M783" i="7"/>
  <c r="K783" i="7"/>
  <c r="R785" i="5"/>
  <c r="M624" i="7"/>
  <c r="N624" i="7" s="1"/>
  <c r="Q626" i="13"/>
  <c r="M335" i="7"/>
  <c r="M335" i="8"/>
  <c r="M341" i="7"/>
  <c r="N341" i="7" s="1"/>
  <c r="Q341" i="13"/>
  <c r="M807" i="7"/>
  <c r="L11" i="12"/>
  <c r="M298" i="7"/>
  <c r="N298" i="7" s="1"/>
  <c r="M791" i="7"/>
  <c r="M793" i="8"/>
  <c r="M526" i="7"/>
  <c r="M528" i="8"/>
  <c r="M764" i="7"/>
  <c r="M672" i="7"/>
  <c r="R674" i="6"/>
  <c r="M320" i="7"/>
  <c r="N320" i="7" s="1"/>
  <c r="F743" i="13"/>
  <c r="K738" i="7"/>
  <c r="O740" i="13"/>
  <c r="K558" i="7"/>
  <c r="O560" i="13"/>
  <c r="M531" i="7"/>
  <c r="R533" i="6"/>
  <c r="M845" i="6"/>
  <c r="Q485" i="13"/>
  <c r="M396" i="7"/>
  <c r="Q397" i="13"/>
  <c r="K648" i="7"/>
  <c r="O650" i="13"/>
  <c r="I341" i="6"/>
  <c r="Q341" i="6" s="1"/>
  <c r="O341" i="13"/>
  <c r="N11" i="12"/>
  <c r="M579" i="7"/>
  <c r="N579" i="7" s="1"/>
  <c r="Q581" i="13"/>
  <c r="M285" i="7"/>
  <c r="M834" i="7"/>
  <c r="N834" i="7" s="1"/>
  <c r="M836" i="8"/>
  <c r="K367" i="7"/>
  <c r="O368" i="13"/>
  <c r="F702" i="13"/>
  <c r="K257" i="7"/>
  <c r="O257" i="13"/>
  <c r="M213" i="7"/>
  <c r="Q213" i="13"/>
  <c r="M814" i="7"/>
  <c r="K730" i="7"/>
  <c r="K542" i="7"/>
  <c r="K544" i="8"/>
  <c r="K356" i="7"/>
  <c r="K834" i="7"/>
  <c r="O836" i="13"/>
  <c r="K764" i="7"/>
  <c r="M542" i="7"/>
  <c r="M544" i="8"/>
  <c r="K422" i="7"/>
  <c r="O423" i="13"/>
  <c r="K45" i="7"/>
  <c r="K19" i="7"/>
  <c r="M751" i="7"/>
  <c r="N751" i="7" s="1"/>
  <c r="K471" i="7"/>
  <c r="O472" i="13"/>
  <c r="K320" i="7"/>
  <c r="K320" i="8"/>
  <c r="K281" i="7"/>
  <c r="O281" i="13"/>
  <c r="K50" i="7"/>
  <c r="N280" i="7"/>
  <c r="N64" i="8"/>
  <c r="N272" i="8"/>
  <c r="M660" i="7"/>
  <c r="M662" i="8"/>
  <c r="M648" i="7"/>
  <c r="N648" i="7" s="1"/>
  <c r="Q650" i="13"/>
  <c r="I662" i="6"/>
  <c r="Q662" i="6" s="1"/>
  <c r="O662" i="13"/>
  <c r="K531" i="7"/>
  <c r="R533" i="5"/>
  <c r="M491" i="7"/>
  <c r="Q492" i="13"/>
  <c r="M730" i="7"/>
  <c r="N730" i="7" s="1"/>
  <c r="M707" i="7"/>
  <c r="Q709" i="13"/>
  <c r="M517" i="7"/>
  <c r="M246" i="7"/>
  <c r="N246" i="7" s="1"/>
  <c r="Q246" i="13"/>
  <c r="M510" i="7"/>
  <c r="Q512" i="13"/>
  <c r="K412" i="7"/>
  <c r="K413" i="8"/>
  <c r="M56" i="7"/>
  <c r="N56" i="7" s="1"/>
  <c r="Q56" i="13"/>
  <c r="P843" i="13"/>
  <c r="C33" i="13"/>
  <c r="C66" i="13"/>
  <c r="B838" i="13"/>
  <c r="B843" i="13" s="1"/>
  <c r="E838" i="13"/>
  <c r="B768" i="13"/>
  <c r="D847" i="13"/>
  <c r="D331" i="13" s="1"/>
  <c r="C768" i="13"/>
  <c r="C843" i="13" s="1"/>
  <c r="D703" i="13"/>
  <c r="F86" i="13"/>
  <c r="J321" i="6"/>
  <c r="N823" i="7"/>
  <c r="C21" i="6"/>
  <c r="J21" i="6"/>
  <c r="F86" i="6"/>
  <c r="B109" i="6"/>
  <c r="F109" i="6"/>
  <c r="L662" i="6"/>
  <c r="K743" i="6"/>
  <c r="N528" i="7"/>
  <c r="L503" i="6"/>
  <c r="B378" i="6"/>
  <c r="F378" i="6"/>
  <c r="A743" i="6"/>
  <c r="D21" i="6"/>
  <c r="K21" i="6"/>
  <c r="L21" i="6" s="1"/>
  <c r="J66" i="6"/>
  <c r="K66" i="6"/>
  <c r="K520" i="6"/>
  <c r="E548" i="6"/>
  <c r="E743" i="6"/>
  <c r="N280" i="8"/>
  <c r="N606" i="8"/>
  <c r="N638" i="8"/>
  <c r="N642" i="8"/>
  <c r="N646" i="8"/>
  <c r="N745" i="8"/>
  <c r="L50" i="6"/>
  <c r="J86" i="6"/>
  <c r="K378" i="6"/>
  <c r="B390" i="6"/>
  <c r="A520" i="6"/>
  <c r="E520" i="6"/>
  <c r="L591" i="6"/>
  <c r="S591" i="6" s="1"/>
  <c r="S588" i="6" s="1"/>
  <c r="A608" i="6"/>
  <c r="E608" i="6"/>
  <c r="F761" i="6"/>
  <c r="P732" i="6"/>
  <c r="D40" i="6"/>
  <c r="J390" i="6"/>
  <c r="L461" i="6"/>
  <c r="A534" i="6"/>
  <c r="E534" i="6"/>
  <c r="L650" i="6"/>
  <c r="L658" i="6"/>
  <c r="L793" i="6"/>
  <c r="S793" i="6" s="1"/>
  <c r="S790" i="6" s="1"/>
  <c r="P307" i="6"/>
  <c r="Q693" i="6"/>
  <c r="Q701" i="6"/>
  <c r="S808" i="6"/>
  <c r="N666" i="7"/>
  <c r="D308" i="5"/>
  <c r="K308" i="5"/>
  <c r="J321" i="5"/>
  <c r="C534" i="5"/>
  <c r="K761" i="5"/>
  <c r="L472" i="5"/>
  <c r="A21" i="5"/>
  <c r="A534" i="5"/>
  <c r="E534" i="5"/>
  <c r="A378" i="5"/>
  <c r="E378" i="5"/>
  <c r="D378" i="5"/>
  <c r="D40" i="5"/>
  <c r="K40" i="5"/>
  <c r="C520" i="5"/>
  <c r="E548" i="5"/>
  <c r="L620" i="5"/>
  <c r="S620" i="5" s="1"/>
  <c r="S616" i="5" s="1"/>
  <c r="L697" i="5"/>
  <c r="D726" i="5"/>
  <c r="Q48" i="6"/>
  <c r="Q307" i="6"/>
  <c r="P367" i="6"/>
  <c r="Q517" i="6"/>
  <c r="N550" i="6"/>
  <c r="S618" i="6"/>
  <c r="N693" i="6"/>
  <c r="N830" i="6"/>
  <c r="L37" i="5"/>
  <c r="K109" i="5"/>
  <c r="L213" i="5"/>
  <c r="A358" i="5"/>
  <c r="C378" i="5"/>
  <c r="L430" i="5"/>
  <c r="L581" i="5"/>
  <c r="L626" i="5"/>
  <c r="L650" i="5"/>
  <c r="L701" i="5"/>
  <c r="A702" i="5"/>
  <c r="E702" i="5"/>
  <c r="A726" i="5"/>
  <c r="S314" i="5"/>
  <c r="S757" i="5"/>
  <c r="P359" i="6"/>
  <c r="Q469" i="6"/>
  <c r="P550" i="6"/>
  <c r="P594" i="6"/>
  <c r="Q689" i="6"/>
  <c r="N701" i="6"/>
  <c r="P788" i="6"/>
  <c r="B40" i="5"/>
  <c r="A109" i="5"/>
  <c r="E109" i="5"/>
  <c r="B358" i="5"/>
  <c r="B380" i="5" s="1"/>
  <c r="B382" i="5" s="1"/>
  <c r="F358" i="5"/>
  <c r="K685" i="5"/>
  <c r="J743" i="5"/>
  <c r="Q22" i="6"/>
  <c r="P36" i="6"/>
  <c r="Q295" i="6"/>
  <c r="S303" i="6"/>
  <c r="P465" i="6"/>
  <c r="S576" i="6"/>
  <c r="S584" i="6"/>
  <c r="Q622" i="6"/>
  <c r="S689" i="6"/>
  <c r="Q592" i="5"/>
  <c r="P604" i="5"/>
  <c r="Q396" i="5"/>
  <c r="S447" i="5"/>
  <c r="Q451" i="5"/>
  <c r="Q824" i="5"/>
  <c r="P588" i="5"/>
  <c r="Q810" i="5"/>
  <c r="P72" i="5"/>
  <c r="P90" i="5"/>
  <c r="P537" i="5"/>
  <c r="Q60" i="5"/>
  <c r="N80" i="5"/>
  <c r="P130" i="5"/>
  <c r="Q175" i="5"/>
  <c r="P392" i="5"/>
  <c r="N396" i="5"/>
  <c r="P596" i="5"/>
  <c r="Q600" i="5"/>
  <c r="P676" i="5"/>
  <c r="Q680" i="5"/>
  <c r="S396" i="5"/>
  <c r="P76" i="5"/>
  <c r="N218" i="5"/>
  <c r="Q222" i="5"/>
  <c r="Q299" i="5"/>
  <c r="Q367" i="5"/>
  <c r="P443" i="5"/>
  <c r="P764" i="5"/>
  <c r="N307" i="7"/>
  <c r="Q307" i="7"/>
  <c r="J542" i="7"/>
  <c r="N544" i="13"/>
  <c r="F821" i="13"/>
  <c r="F838" i="13" s="1"/>
  <c r="N150" i="5"/>
  <c r="N352" i="5"/>
  <c r="P404" i="5"/>
  <c r="N408" i="5"/>
  <c r="P553" i="5"/>
  <c r="N561" i="5"/>
  <c r="P572" i="5"/>
  <c r="Q582" i="5"/>
  <c r="P774" i="5"/>
  <c r="S17" i="6"/>
  <c r="S95" i="6"/>
  <c r="S133" i="6"/>
  <c r="Q137" i="6"/>
  <c r="Q153" i="6"/>
  <c r="N171" i="6"/>
  <c r="N175" i="6"/>
  <c r="S187" i="6"/>
  <c r="N238" i="6"/>
  <c r="Q332" i="6"/>
  <c r="Q336" i="6"/>
  <c r="S448" i="6"/>
  <c r="N452" i="6"/>
  <c r="S509" i="6"/>
  <c r="J335" i="7"/>
  <c r="J589" i="7"/>
  <c r="J660" i="7"/>
  <c r="J672" i="7"/>
  <c r="J795" i="7"/>
  <c r="N495" i="7"/>
  <c r="P253" i="8"/>
  <c r="Q294" i="8"/>
  <c r="S453" i="9"/>
  <c r="S444" i="9" s="1"/>
  <c r="J396" i="7"/>
  <c r="B51" i="13"/>
  <c r="F608" i="13"/>
  <c r="F615" i="13" s="1"/>
  <c r="F633" i="13" s="1"/>
  <c r="B287" i="13"/>
  <c r="B41" i="13"/>
  <c r="B46" i="13"/>
  <c r="C567" i="13"/>
  <c r="Q352" i="5"/>
  <c r="P408" i="5"/>
  <c r="P467" i="5"/>
  <c r="P549" i="5"/>
  <c r="S137" i="6"/>
  <c r="S141" i="6"/>
  <c r="Q145" i="6"/>
  <c r="P175" i="6"/>
  <c r="N187" i="6"/>
  <c r="P254" i="6"/>
  <c r="N317" i="6"/>
  <c r="P340" i="6"/>
  <c r="Q410" i="6"/>
  <c r="N448" i="6"/>
  <c r="P452" i="6"/>
  <c r="N645" i="6"/>
  <c r="P649" i="6"/>
  <c r="N691" i="7"/>
  <c r="J27" i="7"/>
  <c r="J32" i="7"/>
  <c r="J257" i="7"/>
  <c r="J285" i="7"/>
  <c r="J699" i="7"/>
  <c r="N116" i="7"/>
  <c r="P97" i="8"/>
  <c r="J11" i="12"/>
  <c r="J108" i="7"/>
  <c r="M321" i="2"/>
  <c r="I321" i="7" s="1"/>
  <c r="Q321" i="7" s="1"/>
  <c r="E7" i="11"/>
  <c r="F378" i="13"/>
  <c r="B110" i="13"/>
  <c r="B38" i="13"/>
  <c r="B567" i="13"/>
  <c r="E475" i="13"/>
  <c r="U348" i="13"/>
  <c r="T348" i="13"/>
  <c r="R348" i="13"/>
  <c r="P240" i="5"/>
  <c r="S404" i="5"/>
  <c r="Q561" i="5"/>
  <c r="Q578" i="5"/>
  <c r="S737" i="5"/>
  <c r="S103" i="6"/>
  <c r="S145" i="6"/>
  <c r="P153" i="6"/>
  <c r="S218" i="6"/>
  <c r="Q226" i="6"/>
  <c r="S254" i="6"/>
  <c r="S297" i="6"/>
  <c r="P301" i="6"/>
  <c r="P323" i="6"/>
  <c r="S467" i="6"/>
  <c r="N601" i="6"/>
  <c r="P609" i="6"/>
  <c r="N628" i="6"/>
  <c r="S649" i="6"/>
  <c r="P736" i="6"/>
  <c r="Q115" i="7"/>
  <c r="J65" i="7"/>
  <c r="J85" i="7"/>
  <c r="Q26" i="8"/>
  <c r="Q55" i="8"/>
  <c r="P75" i="8"/>
  <c r="Q204" i="8"/>
  <c r="P237" i="8"/>
  <c r="Q702" i="9"/>
  <c r="P504" i="9"/>
  <c r="J491" i="7"/>
  <c r="J844" i="7" s="1"/>
  <c r="J367" i="7"/>
  <c r="J328" i="7"/>
  <c r="J341" i="7"/>
  <c r="J605" i="7"/>
  <c r="E70" i="2"/>
  <c r="B87" i="13"/>
  <c r="B20" i="13"/>
  <c r="B165" i="13"/>
  <c r="B66" i="13"/>
  <c r="D838" i="13"/>
  <c r="D839" i="13" s="1"/>
  <c r="U503" i="13"/>
  <c r="R503" i="13"/>
  <c r="T503" i="13"/>
  <c r="Q42" i="5"/>
  <c r="P52" i="5"/>
  <c r="Q92" i="5"/>
  <c r="P127" i="5"/>
  <c r="Q516" i="5"/>
  <c r="Q622" i="5"/>
  <c r="N636" i="5"/>
  <c r="Q788" i="5"/>
  <c r="Q147" i="5"/>
  <c r="P199" i="5"/>
  <c r="N424" i="5"/>
  <c r="P227" i="5"/>
  <c r="N247" i="5"/>
  <c r="Q420" i="5"/>
  <c r="P497" i="5"/>
  <c r="P508" i="5"/>
  <c r="P67" i="5"/>
  <c r="N74" i="5"/>
  <c r="N111" i="5"/>
  <c r="P123" i="5"/>
  <c r="Q131" i="5"/>
  <c r="P135" i="5"/>
  <c r="Q139" i="5"/>
  <c r="P215" i="5"/>
  <c r="Q247" i="5"/>
  <c r="P271" i="5"/>
  <c r="Q275" i="5"/>
  <c r="P279" i="5"/>
  <c r="S372" i="5"/>
  <c r="P424" i="5"/>
  <c r="N428" i="5"/>
  <c r="P493" i="5"/>
  <c r="N640" i="5"/>
  <c r="P762" i="5"/>
  <c r="P808" i="5"/>
  <c r="Q74" i="5"/>
  <c r="P100" i="5"/>
  <c r="S104" i="5"/>
  <c r="P111" i="5"/>
  <c r="N360" i="5"/>
  <c r="S360" i="5"/>
  <c r="P428" i="5"/>
  <c r="P644" i="5"/>
  <c r="N792" i="5"/>
  <c r="S17" i="5"/>
  <c r="Q143" i="5"/>
  <c r="N323" i="5"/>
  <c r="S424" i="5"/>
  <c r="P477" i="5"/>
  <c r="Q800" i="5"/>
  <c r="P804" i="5"/>
  <c r="N292" i="8"/>
  <c r="N269" i="8"/>
  <c r="N273" i="8"/>
  <c r="N135" i="8"/>
  <c r="P131" i="8"/>
  <c r="P135" i="8"/>
  <c r="N142" i="8"/>
  <c r="L626" i="8"/>
  <c r="L503" i="8"/>
  <c r="L504" i="8" s="1"/>
  <c r="M78" i="8"/>
  <c r="Q78" i="13"/>
  <c r="M453" i="8"/>
  <c r="Q453" i="13"/>
  <c r="L533" i="6"/>
  <c r="M701" i="8"/>
  <c r="Q701" i="13"/>
  <c r="C837" i="6"/>
  <c r="R12" i="6"/>
  <c r="Q12" i="13"/>
  <c r="A40" i="6"/>
  <c r="E40" i="6"/>
  <c r="M151" i="8"/>
  <c r="Q151" i="13"/>
  <c r="M172" i="8"/>
  <c r="Q172" i="13"/>
  <c r="R183" i="6"/>
  <c r="Q183" i="13"/>
  <c r="M225" i="8"/>
  <c r="Q225" i="13"/>
  <c r="M281" i="8"/>
  <c r="Q281" i="13"/>
  <c r="M298" i="8"/>
  <c r="Q298" i="13"/>
  <c r="M307" i="8"/>
  <c r="Q307" i="13"/>
  <c r="M368" i="8"/>
  <c r="Q368" i="13"/>
  <c r="M376" i="8"/>
  <c r="Q376" i="13"/>
  <c r="M413" i="8"/>
  <c r="Q413" i="13"/>
  <c r="M466" i="8"/>
  <c r="Q466" i="13"/>
  <c r="Q845" i="13"/>
  <c r="J534" i="6"/>
  <c r="O535" i="6" s="1"/>
  <c r="Q544" i="13"/>
  <c r="M560" i="8"/>
  <c r="Q560" i="13"/>
  <c r="M591" i="8"/>
  <c r="Q591" i="13"/>
  <c r="M620" i="8"/>
  <c r="Q620" i="13"/>
  <c r="R650" i="6"/>
  <c r="Q662" i="13"/>
  <c r="L681" i="6"/>
  <c r="M697" i="8"/>
  <c r="Q697" i="13"/>
  <c r="M740" i="8"/>
  <c r="Q740" i="13"/>
  <c r="A761" i="6"/>
  <c r="M766" i="8"/>
  <c r="Q766" i="13"/>
  <c r="M785" i="8"/>
  <c r="Q785" i="13"/>
  <c r="Q65" i="6"/>
  <c r="N623" i="7"/>
  <c r="M19" i="8"/>
  <c r="Q19" i="13"/>
  <c r="M108" i="8"/>
  <c r="Q108" i="13"/>
  <c r="M577" i="8"/>
  <c r="Q577" i="13"/>
  <c r="R585" i="6"/>
  <c r="Q585" i="13"/>
  <c r="M603" i="8"/>
  <c r="Q603" i="13"/>
  <c r="M658" i="8"/>
  <c r="Q658" i="13"/>
  <c r="M832" i="8"/>
  <c r="Q832" i="13"/>
  <c r="F40" i="6"/>
  <c r="M32" i="8"/>
  <c r="Q32" i="13"/>
  <c r="R172" i="6"/>
  <c r="M213" i="8"/>
  <c r="B308" i="6"/>
  <c r="C321" i="6"/>
  <c r="M357" i="8"/>
  <c r="Q357" i="13"/>
  <c r="L430" i="6"/>
  <c r="M492" i="8"/>
  <c r="M846" i="8" s="1"/>
  <c r="D534" i="6"/>
  <c r="L607" i="6"/>
  <c r="L718" i="6"/>
  <c r="K726" i="6"/>
  <c r="R753" i="6"/>
  <c r="Q753" i="13"/>
  <c r="M828" i="8"/>
  <c r="Q828" i="13"/>
  <c r="E837" i="6"/>
  <c r="Q836" i="13"/>
  <c r="Q172" i="6"/>
  <c r="P519" i="6"/>
  <c r="N615" i="7"/>
  <c r="S296" i="8"/>
  <c r="N487" i="8"/>
  <c r="N491" i="8"/>
  <c r="M37" i="8"/>
  <c r="Q37" i="13"/>
  <c r="M257" i="8"/>
  <c r="Q257" i="13"/>
  <c r="M320" i="8"/>
  <c r="Q320" i="13"/>
  <c r="Q335" i="13"/>
  <c r="M472" i="8"/>
  <c r="Q472" i="13"/>
  <c r="B820" i="6"/>
  <c r="B821" i="6" s="1"/>
  <c r="B40" i="6"/>
  <c r="L32" i="6"/>
  <c r="M85" i="8"/>
  <c r="Q85" i="13"/>
  <c r="M239" i="8"/>
  <c r="Q239" i="13"/>
  <c r="F308" i="6"/>
  <c r="R307" i="6"/>
  <c r="M388" i="8"/>
  <c r="Q388" i="13"/>
  <c r="O11" i="12"/>
  <c r="R466" i="6"/>
  <c r="M519" i="8"/>
  <c r="Q519" i="13"/>
  <c r="K534" i="6"/>
  <c r="L613" i="6"/>
  <c r="L701" i="6"/>
  <c r="D726" i="6"/>
  <c r="L836" i="6"/>
  <c r="S836" i="6" s="1"/>
  <c r="S833" i="6" s="1"/>
  <c r="Q50" i="6"/>
  <c r="L37" i="6"/>
  <c r="L56" i="6"/>
  <c r="L58" i="6" s="1"/>
  <c r="B86" i="6"/>
  <c r="D109" i="6"/>
  <c r="M163" i="8"/>
  <c r="Q163" i="13"/>
  <c r="M188" i="8"/>
  <c r="Q188" i="13"/>
  <c r="M246" i="8"/>
  <c r="M285" i="8"/>
  <c r="Q285" i="13"/>
  <c r="C308" i="6"/>
  <c r="A321" i="6"/>
  <c r="E321" i="6"/>
  <c r="Q315" i="13"/>
  <c r="C358" i="6"/>
  <c r="L348" i="6"/>
  <c r="C390" i="6"/>
  <c r="Q388" i="6"/>
  <c r="R388" i="6"/>
  <c r="R496" i="6"/>
  <c r="Q496" i="13"/>
  <c r="R519" i="6"/>
  <c r="L577" i="6"/>
  <c r="M595" i="8"/>
  <c r="Q595" i="13"/>
  <c r="R613" i="6"/>
  <c r="Q613" i="13"/>
  <c r="D685" i="6"/>
  <c r="M718" i="8"/>
  <c r="Q718" i="13"/>
  <c r="L724" i="6"/>
  <c r="A726" i="6"/>
  <c r="E726" i="6"/>
  <c r="M724" i="8"/>
  <c r="Q724" i="13"/>
  <c r="L732" i="6"/>
  <c r="M732" i="8"/>
  <c r="Q732" i="13"/>
  <c r="M797" i="8"/>
  <c r="Q797" i="13"/>
  <c r="R809" i="6"/>
  <c r="Q809" i="13"/>
  <c r="M816" i="8"/>
  <c r="Q816" i="13"/>
  <c r="L832" i="6"/>
  <c r="Q328" i="6"/>
  <c r="Q496" i="6"/>
  <c r="Q544" i="6"/>
  <c r="N208" i="8"/>
  <c r="N290" i="8"/>
  <c r="M348" i="8"/>
  <c r="M503" i="8"/>
  <c r="M681" i="8"/>
  <c r="W10" i="13"/>
  <c r="R56" i="5"/>
  <c r="O56" i="13"/>
  <c r="K19" i="8"/>
  <c r="O19" i="13"/>
  <c r="K188" i="8"/>
  <c r="O188" i="13"/>
  <c r="K246" i="8"/>
  <c r="O246" i="13"/>
  <c r="P224" i="6"/>
  <c r="P260" i="6"/>
  <c r="P276" i="6"/>
  <c r="Q284" i="6"/>
  <c r="O533" i="13"/>
  <c r="K620" i="8"/>
  <c r="O620" i="13"/>
  <c r="R620" i="5"/>
  <c r="P15" i="6"/>
  <c r="Q15" i="6"/>
  <c r="P30" i="6"/>
  <c r="Q30" i="6"/>
  <c r="Q52" i="6"/>
  <c r="P52" i="6"/>
  <c r="N75" i="6"/>
  <c r="Q75" i="6"/>
  <c r="P75" i="6"/>
  <c r="P79" i="6"/>
  <c r="N79" i="6"/>
  <c r="P83" i="6"/>
  <c r="N83" i="6"/>
  <c r="Q101" i="6"/>
  <c r="N101" i="6"/>
  <c r="P111" i="6"/>
  <c r="N111" i="6"/>
  <c r="N216" i="6"/>
  <c r="Q216" i="6"/>
  <c r="Q232" i="6"/>
  <c r="N232" i="6"/>
  <c r="Q240" i="6"/>
  <c r="P240" i="6"/>
  <c r="P252" i="6"/>
  <c r="N252" i="6"/>
  <c r="P264" i="6"/>
  <c r="Q264" i="6"/>
  <c r="P311" i="6"/>
  <c r="Q311" i="6"/>
  <c r="P349" i="6"/>
  <c r="N349" i="6"/>
  <c r="P416" i="6"/>
  <c r="Q416" i="6"/>
  <c r="N429" i="6"/>
  <c r="P429" i="6"/>
  <c r="Q429" i="6"/>
  <c r="Q500" i="6"/>
  <c r="N500" i="6"/>
  <c r="N526" i="6"/>
  <c r="S526" i="6"/>
  <c r="P593" i="6"/>
  <c r="N593" i="6"/>
  <c r="Q730" i="6"/>
  <c r="P730" i="6"/>
  <c r="O388" i="13"/>
  <c r="M11" i="12"/>
  <c r="K397" i="8"/>
  <c r="O397" i="13"/>
  <c r="K816" i="8"/>
  <c r="O816" i="13"/>
  <c r="K108" i="8"/>
  <c r="O108" i="13"/>
  <c r="K172" i="8"/>
  <c r="O172" i="13"/>
  <c r="R246" i="5"/>
  <c r="A308" i="5"/>
  <c r="E308" i="5"/>
  <c r="K298" i="8"/>
  <c r="O298" i="13"/>
  <c r="K357" i="8"/>
  <c r="O357" i="13"/>
  <c r="K461" i="8"/>
  <c r="O461" i="13"/>
  <c r="R461" i="5"/>
  <c r="K591" i="8"/>
  <c r="O591" i="13"/>
  <c r="R681" i="5"/>
  <c r="O681" i="13"/>
  <c r="K681" i="8"/>
  <c r="P216" i="6"/>
  <c r="Q220" i="6"/>
  <c r="N240" i="6"/>
  <c r="S386" i="6"/>
  <c r="K32" i="8"/>
  <c r="O32" i="13"/>
  <c r="K183" i="8"/>
  <c r="O183" i="13"/>
  <c r="K307" i="8"/>
  <c r="O307" i="13"/>
  <c r="O315" i="13"/>
  <c r="O320" i="13"/>
  <c r="P25" i="6"/>
  <c r="Q25" i="6"/>
  <c r="Q42" i="6"/>
  <c r="P42" i="6"/>
  <c r="S155" i="6"/>
  <c r="P155" i="6"/>
  <c r="Q163" i="6"/>
  <c r="N163" i="6"/>
  <c r="Q199" i="6"/>
  <c r="P199" i="6"/>
  <c r="N199" i="6"/>
  <c r="N203" i="6"/>
  <c r="P203" i="6"/>
  <c r="N228" i="6"/>
  <c r="P228" i="6"/>
  <c r="Q244" i="6"/>
  <c r="P244" i="6"/>
  <c r="N244" i="6"/>
  <c r="Q248" i="6"/>
  <c r="P248" i="6"/>
  <c r="N256" i="6"/>
  <c r="P256" i="6"/>
  <c r="Q272" i="6"/>
  <c r="P272" i="6"/>
  <c r="Q353" i="6"/>
  <c r="N353" i="6"/>
  <c r="P386" i="6"/>
  <c r="Q386" i="6"/>
  <c r="P412" i="6"/>
  <c r="Q412" i="6"/>
  <c r="P425" i="6"/>
  <c r="N425" i="6"/>
  <c r="Q425" i="6"/>
  <c r="P530" i="6"/>
  <c r="Q530" i="6"/>
  <c r="P562" i="6"/>
  <c r="N562" i="6"/>
  <c r="Q597" i="6"/>
  <c r="N597" i="6"/>
  <c r="P734" i="6"/>
  <c r="N734" i="6"/>
  <c r="Q734" i="6"/>
  <c r="N738" i="6"/>
  <c r="P738" i="6"/>
  <c r="N765" i="6"/>
  <c r="P765" i="6"/>
  <c r="Q765" i="6"/>
  <c r="N786" i="6"/>
  <c r="Q786" i="6"/>
  <c r="K12" i="8"/>
  <c r="O12" i="13"/>
  <c r="K50" i="8"/>
  <c r="O50" i="13"/>
  <c r="K163" i="8"/>
  <c r="O163" i="13"/>
  <c r="R12" i="5"/>
  <c r="L27" i="5"/>
  <c r="L40" i="5" s="1"/>
  <c r="K78" i="8"/>
  <c r="O78" i="13"/>
  <c r="K37" i="8"/>
  <c r="O37" i="13"/>
  <c r="K45" i="8"/>
  <c r="O45" i="13"/>
  <c r="K85" i="8"/>
  <c r="O85" i="13"/>
  <c r="K151" i="8"/>
  <c r="O151" i="13"/>
  <c r="K239" i="8"/>
  <c r="O239" i="13"/>
  <c r="K430" i="8"/>
  <c r="O430" i="13"/>
  <c r="S101" i="6"/>
  <c r="P268" i="6"/>
  <c r="P500" i="6"/>
  <c r="Q562" i="6"/>
  <c r="Q661" i="6"/>
  <c r="L348" i="5"/>
  <c r="K376" i="8"/>
  <c r="O376" i="13"/>
  <c r="B390" i="5"/>
  <c r="F389" i="5"/>
  <c r="L503" i="5"/>
  <c r="L504" i="5" s="1"/>
  <c r="K519" i="8"/>
  <c r="O519" i="13"/>
  <c r="K577" i="8"/>
  <c r="O577" i="13"/>
  <c r="L585" i="5"/>
  <c r="K585" i="8"/>
  <c r="O585" i="13"/>
  <c r="L607" i="5"/>
  <c r="L658" i="5"/>
  <c r="L674" i="5"/>
  <c r="B702" i="5"/>
  <c r="F702" i="5"/>
  <c r="K732" i="8"/>
  <c r="O732" i="13"/>
  <c r="K797" i="8"/>
  <c r="O797" i="13"/>
  <c r="K828" i="8"/>
  <c r="O828" i="13"/>
  <c r="D837" i="5"/>
  <c r="C837" i="5"/>
  <c r="J837" i="5"/>
  <c r="P599" i="5"/>
  <c r="S232" i="6"/>
  <c r="S442" i="6"/>
  <c r="S500" i="6"/>
  <c r="S562" i="6"/>
  <c r="L343" i="8"/>
  <c r="L348" i="8" s="1"/>
  <c r="K348" i="8"/>
  <c r="K503" i="8"/>
  <c r="K328" i="8"/>
  <c r="O328" i="13"/>
  <c r="K335" i="8"/>
  <c r="O335" i="13"/>
  <c r="C389" i="5"/>
  <c r="J432" i="5"/>
  <c r="J434" i="5" s="1"/>
  <c r="O435" i="5" s="1"/>
  <c r="K485" i="8"/>
  <c r="K845" i="8" s="1"/>
  <c r="O485" i="13"/>
  <c r="O845" i="13" s="1"/>
  <c r="R519" i="5"/>
  <c r="D548" i="5"/>
  <c r="D586" i="5"/>
  <c r="K599" i="8"/>
  <c r="O599" i="13"/>
  <c r="F608" i="5"/>
  <c r="F615" i="5" s="1"/>
  <c r="F633" i="5" s="1"/>
  <c r="K613" i="8"/>
  <c r="O613" i="13"/>
  <c r="R626" i="5"/>
  <c r="C685" i="5"/>
  <c r="C686" i="5" s="1"/>
  <c r="J685" i="5"/>
  <c r="J686" i="5" s="1"/>
  <c r="K693" i="8"/>
  <c r="O693" i="13"/>
  <c r="J726" i="5"/>
  <c r="D743" i="5"/>
  <c r="E761" i="5"/>
  <c r="K760" i="8"/>
  <c r="O760" i="13"/>
  <c r="L793" i="5"/>
  <c r="K809" i="8"/>
  <c r="O809" i="13"/>
  <c r="L832" i="5"/>
  <c r="S832" i="5" s="1"/>
  <c r="S829" i="5" s="1"/>
  <c r="S9" i="5"/>
  <c r="S646" i="5"/>
  <c r="S105" i="6"/>
  <c r="S159" i="6"/>
  <c r="S248" i="6"/>
  <c r="S734" i="6"/>
  <c r="E358" i="5"/>
  <c r="K496" i="8"/>
  <c r="O496" i="13"/>
  <c r="K520" i="5"/>
  <c r="K521" i="5" s="1"/>
  <c r="O544" i="13"/>
  <c r="K581" i="8"/>
  <c r="O581" i="13"/>
  <c r="J586" i="5"/>
  <c r="K595" i="8"/>
  <c r="O595" i="13"/>
  <c r="K697" i="8"/>
  <c r="O697" i="13"/>
  <c r="K740" i="8"/>
  <c r="K766" i="8"/>
  <c r="O766" i="13"/>
  <c r="K785" i="8"/>
  <c r="O785" i="13"/>
  <c r="K793" i="8"/>
  <c r="O793" i="13"/>
  <c r="F820" i="5"/>
  <c r="R809" i="5"/>
  <c r="L816" i="5"/>
  <c r="S816" i="5" s="1"/>
  <c r="S810" i="5" s="1"/>
  <c r="K836" i="8"/>
  <c r="S448" i="5"/>
  <c r="S601" i="5"/>
  <c r="S668" i="5"/>
  <c r="S97" i="6"/>
  <c r="S256" i="6"/>
  <c r="S284" i="6"/>
  <c r="S786" i="6"/>
  <c r="Q91" i="5"/>
  <c r="S114" i="5"/>
  <c r="Q138" i="5"/>
  <c r="Q146" i="5"/>
  <c r="S525" i="5"/>
  <c r="Q529" i="5"/>
  <c r="Q756" i="5"/>
  <c r="P778" i="5"/>
  <c r="S786" i="5"/>
  <c r="S132" i="8"/>
  <c r="S118" i="5"/>
  <c r="S122" i="5"/>
  <c r="P202" i="5"/>
  <c r="P270" i="5"/>
  <c r="N452" i="5"/>
  <c r="P525" i="5"/>
  <c r="Q601" i="5"/>
  <c r="P668" i="5"/>
  <c r="S672" i="5"/>
  <c r="Q782" i="5"/>
  <c r="Q16" i="5"/>
  <c r="Q99" i="5"/>
  <c r="N134" i="5"/>
  <c r="P448" i="5"/>
  <c r="S576" i="5"/>
  <c r="P708" i="5"/>
  <c r="J348" i="8"/>
  <c r="J503" i="8"/>
  <c r="M535" i="2"/>
  <c r="I533" i="7" s="1"/>
  <c r="I535" i="13"/>
  <c r="M685" i="2"/>
  <c r="I683" i="7" s="1"/>
  <c r="I685" i="13"/>
  <c r="M520" i="6"/>
  <c r="M520" i="13"/>
  <c r="M21" i="3"/>
  <c r="K21" i="13"/>
  <c r="M565" i="5"/>
  <c r="L565" i="13"/>
  <c r="M403" i="6"/>
  <c r="M403" i="13"/>
  <c r="M652" i="5"/>
  <c r="L652" i="13"/>
  <c r="M308" i="5"/>
  <c r="L308" i="13"/>
  <c r="M403" i="3"/>
  <c r="I403" i="5" s="1"/>
  <c r="K403" i="13"/>
  <c r="M820" i="3"/>
  <c r="I820" i="5" s="1"/>
  <c r="K820" i="13"/>
  <c r="M711" i="5"/>
  <c r="L711" i="13"/>
  <c r="M608" i="3"/>
  <c r="K608" i="13"/>
  <c r="M390" i="5"/>
  <c r="K389" i="7" s="1"/>
  <c r="L390" i="13"/>
  <c r="M286" i="5"/>
  <c r="L286" i="13"/>
  <c r="F520" i="13"/>
  <c r="F521" i="13" s="1"/>
  <c r="F847" i="13" s="1"/>
  <c r="F38" i="13" s="1"/>
  <c r="E535" i="13"/>
  <c r="N725" i="9"/>
  <c r="M820" i="6"/>
  <c r="M820" i="13"/>
  <c r="M702" i="6"/>
  <c r="M702" i="13"/>
  <c r="M520" i="2"/>
  <c r="I518" i="7" s="1"/>
  <c r="I520" i="13"/>
  <c r="M58" i="6"/>
  <c r="M58" i="13"/>
  <c r="M787" i="6"/>
  <c r="M787" i="13"/>
  <c r="M632" i="2"/>
  <c r="I630" i="7" s="1"/>
  <c r="I632" i="13"/>
  <c r="M608" i="5"/>
  <c r="L608" i="13"/>
  <c r="M520" i="5"/>
  <c r="L520" i="13"/>
  <c r="M390" i="3"/>
  <c r="K390" i="13"/>
  <c r="M378" i="3"/>
  <c r="K378" i="13"/>
  <c r="M534" i="5"/>
  <c r="L534" i="13"/>
  <c r="M390" i="6"/>
  <c r="M390" i="13"/>
  <c r="M358" i="5"/>
  <c r="L358" i="13"/>
  <c r="M743" i="2"/>
  <c r="I741" i="7" s="1"/>
  <c r="I743" i="13"/>
  <c r="M726" i="5"/>
  <c r="L726" i="13"/>
  <c r="M586" i="5"/>
  <c r="L586" i="13"/>
  <c r="M308" i="3"/>
  <c r="K308" i="13"/>
  <c r="M286" i="6"/>
  <c r="M286" i="13"/>
  <c r="M378" i="5"/>
  <c r="L378" i="13"/>
  <c r="M58" i="5"/>
  <c r="L58" i="13"/>
  <c r="M534" i="3"/>
  <c r="K534" i="13"/>
  <c r="C535" i="13"/>
  <c r="F321" i="13"/>
  <c r="F308" i="13"/>
  <c r="D522" i="13"/>
  <c r="M652" i="3"/>
  <c r="K652" i="13"/>
  <c r="E768" i="13"/>
  <c r="E843" i="13" s="1"/>
  <c r="N80" i="7"/>
  <c r="N84" i="7"/>
  <c r="M761" i="2"/>
  <c r="I759" i="7" s="1"/>
  <c r="I761" i="13"/>
  <c r="M685" i="6"/>
  <c r="M685" i="13"/>
  <c r="M548" i="2"/>
  <c r="I546" i="7" s="1"/>
  <c r="I548" i="13"/>
  <c r="M58" i="2"/>
  <c r="I58" i="7" s="1"/>
  <c r="Q58" i="7" s="1"/>
  <c r="I58" i="13"/>
  <c r="M787" i="5"/>
  <c r="L787" i="13"/>
  <c r="M632" i="6"/>
  <c r="M632" i="13"/>
  <c r="M547" i="3"/>
  <c r="K547" i="13"/>
  <c r="M837" i="3"/>
  <c r="K837" i="13"/>
  <c r="M761" i="3"/>
  <c r="K761" i="13"/>
  <c r="M702" i="2"/>
  <c r="I700" i="7" s="1"/>
  <c r="I702" i="13"/>
  <c r="M632" i="5"/>
  <c r="L632" i="13"/>
  <c r="M565" i="2"/>
  <c r="S10" i="11" s="1"/>
  <c r="I565" i="13"/>
  <c r="M403" i="5"/>
  <c r="L403" i="13"/>
  <c r="M378" i="6"/>
  <c r="M378" i="13"/>
  <c r="M358" i="3"/>
  <c r="K358" i="13"/>
  <c r="M632" i="3"/>
  <c r="K632" i="13"/>
  <c r="M164" i="3"/>
  <c r="K164" i="13"/>
  <c r="M321" i="3"/>
  <c r="K321" i="13"/>
  <c r="C380" i="13"/>
  <c r="C382" i="13" s="1"/>
  <c r="C384" i="13" s="1"/>
  <c r="C68" i="13"/>
  <c r="C70" i="13" s="1"/>
  <c r="C38" i="13"/>
  <c r="C13" i="13"/>
  <c r="R358" i="9"/>
  <c r="M711" i="3"/>
  <c r="K711" i="13"/>
  <c r="P652" i="9"/>
  <c r="I652" i="13"/>
  <c r="M565" i="6"/>
  <c r="M565" i="13"/>
  <c r="M389" i="6"/>
  <c r="M389" i="13"/>
  <c r="M389" i="2"/>
  <c r="I388" i="7" s="1"/>
  <c r="I389" i="13"/>
  <c r="M164" i="2"/>
  <c r="I164" i="7" s="1"/>
  <c r="I164" i="13"/>
  <c r="M743" i="5"/>
  <c r="L743" i="13"/>
  <c r="M473" i="6"/>
  <c r="M473" i="13"/>
  <c r="M614" i="5"/>
  <c r="L614" i="13"/>
  <c r="M390" i="2"/>
  <c r="I389" i="7" s="1"/>
  <c r="I390" i="13"/>
  <c r="M455" i="3"/>
  <c r="K455" i="13"/>
  <c r="M418" i="6"/>
  <c r="M418" i="13"/>
  <c r="M837" i="5"/>
  <c r="L837" i="13"/>
  <c r="M547" i="5"/>
  <c r="L547" i="13"/>
  <c r="M321" i="5"/>
  <c r="L321" i="13"/>
  <c r="M286" i="2"/>
  <c r="I286" i="7" s="1"/>
  <c r="I286" i="13"/>
  <c r="M40" i="6"/>
  <c r="M40" i="13"/>
  <c r="M21" i="6"/>
  <c r="M21" i="13"/>
  <c r="M837" i="6"/>
  <c r="M837" i="13"/>
  <c r="P308" i="9"/>
  <c r="I308" i="13"/>
  <c r="M534" i="2"/>
  <c r="I532" i="7" s="1"/>
  <c r="I534" i="13"/>
  <c r="R286" i="9"/>
  <c r="M743" i="3"/>
  <c r="K743" i="13"/>
  <c r="S547" i="9"/>
  <c r="S536" i="9" s="1"/>
  <c r="M608" i="2"/>
  <c r="I606" i="7" s="1"/>
  <c r="I608" i="13"/>
  <c r="N547" i="9"/>
  <c r="M547" i="13"/>
  <c r="M330" i="5"/>
  <c r="L330" i="13"/>
  <c r="M330" i="2"/>
  <c r="I330" i="7" s="1"/>
  <c r="I330" i="13"/>
  <c r="B194" i="13"/>
  <c r="C110" i="13"/>
  <c r="B193" i="13"/>
  <c r="D842" i="13"/>
  <c r="B195" i="13"/>
  <c r="B380" i="13"/>
  <c r="B382" i="13" s="1"/>
  <c r="B384" i="13" s="1"/>
  <c r="F330" i="13"/>
  <c r="A521" i="13"/>
  <c r="A567" i="13" s="1"/>
  <c r="E68" i="13"/>
  <c r="E70" i="13" s="1"/>
  <c r="C194" i="13"/>
  <c r="C193" i="13"/>
  <c r="C196" i="13"/>
  <c r="B434" i="13"/>
  <c r="P95" i="5"/>
  <c r="S103" i="5"/>
  <c r="S178" i="5"/>
  <c r="S431" i="5"/>
  <c r="P444" i="5"/>
  <c r="S495" i="5"/>
  <c r="S499" i="5"/>
  <c r="S696" i="5"/>
  <c r="I108" i="5"/>
  <c r="R108" i="5" s="1"/>
  <c r="P267" i="6"/>
  <c r="P316" i="6"/>
  <c r="Q369" i="6"/>
  <c r="S377" i="6"/>
  <c r="Q465" i="6"/>
  <c r="S469" i="6"/>
  <c r="Q480" i="6"/>
  <c r="P484" i="6"/>
  <c r="M846" i="6"/>
  <c r="S530" i="6"/>
  <c r="P580" i="6"/>
  <c r="Q593" i="6"/>
  <c r="P597" i="6"/>
  <c r="P657" i="6"/>
  <c r="S661" i="6"/>
  <c r="I560" i="6"/>
  <c r="N560" i="6" s="1"/>
  <c r="N459" i="7"/>
  <c r="J387" i="7"/>
  <c r="M472" i="7"/>
  <c r="S485" i="9"/>
  <c r="S479" i="9" s="1"/>
  <c r="S544" i="9"/>
  <c r="S539" i="9" s="1"/>
  <c r="Q321" i="9"/>
  <c r="A474" i="13"/>
  <c r="F164" i="13"/>
  <c r="F189" i="13" s="1"/>
  <c r="F191" i="13" s="1"/>
  <c r="E193" i="13"/>
  <c r="E192" i="13"/>
  <c r="E196" i="13"/>
  <c r="F21" i="13"/>
  <c r="C20" i="13"/>
  <c r="F109" i="13"/>
  <c r="D434" i="13"/>
  <c r="A86" i="13"/>
  <c r="A615" i="13"/>
  <c r="A633" i="13" s="1"/>
  <c r="A726" i="13"/>
  <c r="A768" i="13" s="1"/>
  <c r="E847" i="13"/>
  <c r="E41" i="13" s="1"/>
  <c r="E522" i="13"/>
  <c r="F685" i="13"/>
  <c r="N314" i="5"/>
  <c r="P456" i="5"/>
  <c r="P468" i="5"/>
  <c r="N499" i="5"/>
  <c r="S670" i="5"/>
  <c r="P736" i="5"/>
  <c r="P744" i="5"/>
  <c r="N756" i="5"/>
  <c r="N50" i="6"/>
  <c r="S176" i="6"/>
  <c r="Q329" i="6"/>
  <c r="Q338" i="6"/>
  <c r="Q373" i="6"/>
  <c r="S465" i="6"/>
  <c r="N530" i="6"/>
  <c r="P661" i="6"/>
  <c r="I503" i="6"/>
  <c r="Q503" i="6" s="1"/>
  <c r="I650" i="6"/>
  <c r="P650" i="6" s="1"/>
  <c r="J741" i="7"/>
  <c r="K341" i="7"/>
  <c r="M484" i="7"/>
  <c r="N484" i="7" s="1"/>
  <c r="N843" i="7" s="1"/>
  <c r="E843" i="9"/>
  <c r="Q608" i="9"/>
  <c r="P321" i="9"/>
  <c r="L86" i="9"/>
  <c r="M547" i="6"/>
  <c r="P358" i="9"/>
  <c r="C843" i="9"/>
  <c r="F432" i="13"/>
  <c r="F286" i="13"/>
  <c r="C41" i="13"/>
  <c r="C331" i="13"/>
  <c r="C195" i="13"/>
  <c r="C46" i="13"/>
  <c r="C28" i="13"/>
  <c r="A68" i="13"/>
  <c r="A434" i="13"/>
  <c r="E567" i="13"/>
  <c r="A380" i="13"/>
  <c r="C165" i="13"/>
  <c r="D475" i="13"/>
  <c r="B842" i="13"/>
  <c r="F534" i="13"/>
  <c r="F535" i="13" s="1"/>
  <c r="E434" i="13"/>
  <c r="E437" i="13"/>
  <c r="E439" i="13" s="1"/>
  <c r="E476" i="13" s="1"/>
  <c r="P24" i="5"/>
  <c r="Q103" i="5"/>
  <c r="S91" i="5"/>
  <c r="N95" i="5"/>
  <c r="S99" i="5"/>
  <c r="Q170" i="5"/>
  <c r="P174" i="5"/>
  <c r="P479" i="5"/>
  <c r="Q688" i="5"/>
  <c r="S692" i="5"/>
  <c r="Q706" i="5"/>
  <c r="P728" i="5"/>
  <c r="I388" i="5"/>
  <c r="Q45" i="6"/>
  <c r="N172" i="6"/>
  <c r="S597" i="6"/>
  <c r="Q653" i="6"/>
  <c r="I533" i="6"/>
  <c r="Q533" i="6" s="1"/>
  <c r="Q112" i="7"/>
  <c r="Q140" i="7"/>
  <c r="P144" i="7"/>
  <c r="P248" i="7"/>
  <c r="M548" i="9"/>
  <c r="R58" i="9"/>
  <c r="N375" i="7"/>
  <c r="N367" i="7"/>
  <c r="R40" i="9"/>
  <c r="R308" i="9"/>
  <c r="A821" i="13"/>
  <c r="D13" i="13"/>
  <c r="C287" i="13"/>
  <c r="C434" i="13"/>
  <c r="F40" i="13"/>
  <c r="A703" i="13"/>
  <c r="C59" i="13"/>
  <c r="A189" i="13"/>
  <c r="C87" i="13"/>
  <c r="D380" i="13"/>
  <c r="D382" i="13" s="1"/>
  <c r="C51" i="13"/>
  <c r="F358" i="13"/>
  <c r="C566" i="13"/>
  <c r="D189" i="13"/>
  <c r="D191" i="13" s="1"/>
  <c r="I607" i="5"/>
  <c r="O548" i="9"/>
  <c r="I348" i="6"/>
  <c r="Q348" i="6" s="1"/>
  <c r="Q167" i="6"/>
  <c r="S167" i="6"/>
  <c r="Q167" i="5"/>
  <c r="S88" i="6"/>
  <c r="S96" i="5"/>
  <c r="N88" i="5"/>
  <c r="P62" i="5"/>
  <c r="N40" i="9"/>
  <c r="N286" i="9"/>
  <c r="Q286" i="9"/>
  <c r="P286" i="9"/>
  <c r="N44" i="7"/>
  <c r="Q796" i="6"/>
  <c r="P796" i="6"/>
  <c r="Q834" i="6"/>
  <c r="N834" i="6"/>
  <c r="N156" i="7"/>
  <c r="Q156" i="7"/>
  <c r="N160" i="7"/>
  <c r="Q160" i="7"/>
  <c r="I725" i="6"/>
  <c r="K723" i="7"/>
  <c r="M787" i="2"/>
  <c r="I785" i="7" s="1"/>
  <c r="P785" i="7" s="1"/>
  <c r="N787" i="9"/>
  <c r="K707" i="7"/>
  <c r="I709" i="6"/>
  <c r="S9" i="11"/>
  <c r="Y10" i="12"/>
  <c r="I545" i="7"/>
  <c r="P545" i="7" s="1"/>
  <c r="K460" i="7"/>
  <c r="I461" i="6"/>
  <c r="O68" i="9"/>
  <c r="O70" i="9" s="1"/>
  <c r="R21" i="9"/>
  <c r="O474" i="9"/>
  <c r="R473" i="9"/>
  <c r="P473" i="9"/>
  <c r="E10" i="12"/>
  <c r="E9" i="11"/>
  <c r="M474" i="9"/>
  <c r="N455" i="9"/>
  <c r="M455" i="6"/>
  <c r="P9" i="5"/>
  <c r="S16" i="5"/>
  <c r="S48" i="5"/>
  <c r="Q72" i="5"/>
  <c r="Q76" i="5"/>
  <c r="P80" i="5"/>
  <c r="N91" i="5"/>
  <c r="S93" i="5"/>
  <c r="S95" i="5"/>
  <c r="N99" i="5"/>
  <c r="N103" i="5"/>
  <c r="N114" i="5"/>
  <c r="N118" i="5"/>
  <c r="N122" i="5"/>
  <c r="S126" i="5"/>
  <c r="Q130" i="5"/>
  <c r="P134" i="5"/>
  <c r="S138" i="5"/>
  <c r="Q142" i="5"/>
  <c r="S146" i="5"/>
  <c r="P150" i="5"/>
  <c r="P152" i="5"/>
  <c r="S154" i="5"/>
  <c r="P171" i="5"/>
  <c r="P179" i="5"/>
  <c r="Q199" i="5"/>
  <c r="Q203" i="5"/>
  <c r="Q215" i="5"/>
  <c r="Q219" i="5"/>
  <c r="P231" i="5"/>
  <c r="Q235" i="5"/>
  <c r="P243" i="5"/>
  <c r="P251" i="5"/>
  <c r="P263" i="5"/>
  <c r="Q267" i="5"/>
  <c r="Q283" i="5"/>
  <c r="P323" i="5"/>
  <c r="S327" i="5"/>
  <c r="N375" i="5"/>
  <c r="P379" i="5"/>
  <c r="P399" i="5"/>
  <c r="N427" i="5"/>
  <c r="N447" i="5"/>
  <c r="S451" i="5"/>
  <c r="Q467" i="5"/>
  <c r="P505" i="5"/>
  <c r="N509" i="5"/>
  <c r="Q525" i="5"/>
  <c r="S561" i="5"/>
  <c r="Q580" i="5"/>
  <c r="Q634" i="5"/>
  <c r="P636" i="5"/>
  <c r="P640" i="5"/>
  <c r="Q644" i="5"/>
  <c r="S656" i="5"/>
  <c r="N660" i="5"/>
  <c r="S664" i="5"/>
  <c r="Q676" i="5"/>
  <c r="S680" i="5"/>
  <c r="P688" i="5"/>
  <c r="N692" i="5"/>
  <c r="Q694" i="5"/>
  <c r="Q708" i="5"/>
  <c r="P720" i="5"/>
  <c r="N744" i="5"/>
  <c r="P792" i="5"/>
  <c r="P794" i="5"/>
  <c r="S800" i="5"/>
  <c r="Q804" i="5"/>
  <c r="Q808" i="5"/>
  <c r="P255" i="5"/>
  <c r="Q499" i="5"/>
  <c r="I503" i="5"/>
  <c r="N503" i="5" s="1"/>
  <c r="N10" i="6"/>
  <c r="P26" i="6"/>
  <c r="Q36" i="6"/>
  <c r="P353" i="6"/>
  <c r="P776" i="6"/>
  <c r="Q780" i="6"/>
  <c r="P17" i="6"/>
  <c r="Q17" i="6"/>
  <c r="Q61" i="6"/>
  <c r="P61" i="6"/>
  <c r="Q73" i="6"/>
  <c r="N73" i="6"/>
  <c r="N113" i="6"/>
  <c r="Q113" i="6"/>
  <c r="N141" i="6"/>
  <c r="Q141" i="6"/>
  <c r="Q157" i="6"/>
  <c r="N157" i="6"/>
  <c r="Q161" i="6"/>
  <c r="P161" i="6"/>
  <c r="P303" i="6"/>
  <c r="N303" i="6"/>
  <c r="M679" i="7"/>
  <c r="N681" i="6"/>
  <c r="K597" i="7"/>
  <c r="I599" i="6"/>
  <c r="P599" i="6" s="1"/>
  <c r="K563" i="7"/>
  <c r="M534" i="6"/>
  <c r="N534" i="9"/>
  <c r="M535" i="9"/>
  <c r="K510" i="7"/>
  <c r="I512" i="6"/>
  <c r="Q512" i="6" s="1"/>
  <c r="M504" i="5"/>
  <c r="L521" i="13"/>
  <c r="S832" i="9"/>
  <c r="S829" i="9" s="1"/>
  <c r="F820" i="2"/>
  <c r="F821" i="9"/>
  <c r="F821" i="2" s="1"/>
  <c r="I760" i="6"/>
  <c r="Q760" i="6" s="1"/>
  <c r="K758" i="7"/>
  <c r="S761" i="9"/>
  <c r="S744" i="9" s="1"/>
  <c r="S753" i="9"/>
  <c r="S746" i="9" s="1"/>
  <c r="K650" i="7"/>
  <c r="AC9" i="12"/>
  <c r="K532" i="7"/>
  <c r="I534" i="6"/>
  <c r="F109" i="2"/>
  <c r="F86" i="2"/>
  <c r="M418" i="3"/>
  <c r="K357" i="7"/>
  <c r="L357" i="7" s="1"/>
  <c r="I358" i="6"/>
  <c r="M40" i="5"/>
  <c r="M68" i="5"/>
  <c r="P330" i="9"/>
  <c r="O380" i="9"/>
  <c r="Q330" i="9"/>
  <c r="R330" i="9"/>
  <c r="S308" i="9"/>
  <c r="S288" i="9" s="1"/>
  <c r="S298" i="9"/>
  <c r="S289" i="9" s="1"/>
  <c r="K491" i="7"/>
  <c r="K844" i="7" s="1"/>
  <c r="I492" i="6"/>
  <c r="M611" i="7"/>
  <c r="N613" i="6"/>
  <c r="E437" i="2"/>
  <c r="E439" i="2" s="1"/>
  <c r="E568" i="2" s="1"/>
  <c r="V15" i="12" s="1"/>
  <c r="V20" i="12" s="1"/>
  <c r="Q473" i="9"/>
  <c r="M432" i="9"/>
  <c r="N16" i="5"/>
  <c r="P114" i="5"/>
  <c r="P118" i="5"/>
  <c r="P122" i="5"/>
  <c r="N126" i="5"/>
  <c r="S130" i="5"/>
  <c r="N138" i="5"/>
  <c r="S142" i="5"/>
  <c r="N146" i="5"/>
  <c r="S158" i="5"/>
  <c r="N299" i="5"/>
  <c r="S351" i="5"/>
  <c r="P355" i="5"/>
  <c r="S371" i="5"/>
  <c r="P375" i="5"/>
  <c r="P391" i="5"/>
  <c r="S399" i="5"/>
  <c r="P447" i="5"/>
  <c r="N451" i="5"/>
  <c r="S467" i="5"/>
  <c r="P509" i="5"/>
  <c r="P513" i="5"/>
  <c r="S644" i="5"/>
  <c r="N680" i="5"/>
  <c r="S708" i="5"/>
  <c r="P712" i="5"/>
  <c r="Q746" i="5"/>
  <c r="Q750" i="5"/>
  <c r="N800" i="5"/>
  <c r="S804" i="5"/>
  <c r="S808" i="5"/>
  <c r="I348" i="5"/>
  <c r="Q348" i="5" s="1"/>
  <c r="P10" i="6"/>
  <c r="N48" i="6"/>
  <c r="P396" i="6"/>
  <c r="N396" i="6"/>
  <c r="N404" i="6"/>
  <c r="P404" i="6"/>
  <c r="P459" i="6"/>
  <c r="Q459" i="6"/>
  <c r="N31" i="5"/>
  <c r="P63" i="5"/>
  <c r="S134" i="5"/>
  <c r="P142" i="5"/>
  <c r="S150" i="5"/>
  <c r="S303" i="5"/>
  <c r="P343" i="5"/>
  <c r="Q379" i="5"/>
  <c r="S505" i="5"/>
  <c r="S640" i="5"/>
  <c r="N654" i="5"/>
  <c r="P666" i="5"/>
  <c r="S710" i="5"/>
  <c r="P754" i="5"/>
  <c r="S764" i="5"/>
  <c r="P790" i="5"/>
  <c r="S792" i="5"/>
  <c r="N412" i="6"/>
  <c r="S425" i="6"/>
  <c r="S429" i="6"/>
  <c r="N93" i="6"/>
  <c r="Q93" i="6"/>
  <c r="Q97" i="6"/>
  <c r="N97" i="6"/>
  <c r="P105" i="6"/>
  <c r="Q105" i="6"/>
  <c r="Q173" i="6"/>
  <c r="N173" i="6"/>
  <c r="Q280" i="6"/>
  <c r="P280" i="6"/>
  <c r="Q289" i="6"/>
  <c r="P289" i="6"/>
  <c r="P305" i="6"/>
  <c r="Q305" i="6"/>
  <c r="Q313" i="6"/>
  <c r="N313" i="6"/>
  <c r="I321" i="6"/>
  <c r="P361" i="6"/>
  <c r="Q361" i="6"/>
  <c r="N365" i="6"/>
  <c r="Q365" i="6"/>
  <c r="N399" i="7"/>
  <c r="P399" i="7"/>
  <c r="P498" i="6"/>
  <c r="Q498" i="6"/>
  <c r="Q80" i="7"/>
  <c r="P80" i="7"/>
  <c r="Q132" i="7"/>
  <c r="N132" i="7"/>
  <c r="S36" i="6"/>
  <c r="S34" i="6" s="1"/>
  <c r="S84" i="6"/>
  <c r="S99" i="6"/>
  <c r="S175" i="6"/>
  <c r="S203" i="6"/>
  <c r="S244" i="6"/>
  <c r="S266" i="6"/>
  <c r="S327" i="6"/>
  <c r="S353" i="6"/>
  <c r="S373" i="6"/>
  <c r="Q721" i="6"/>
  <c r="Q738" i="6"/>
  <c r="P482" i="6"/>
  <c r="Q482" i="6"/>
  <c r="D842" i="9"/>
  <c r="S295" i="6"/>
  <c r="S329" i="6"/>
  <c r="S412" i="6"/>
  <c r="S546" i="6"/>
  <c r="P572" i="6"/>
  <c r="S645" i="6"/>
  <c r="Q770" i="6"/>
  <c r="N806" i="6"/>
  <c r="N785" i="6"/>
  <c r="P460" i="7"/>
  <c r="P479" i="7"/>
  <c r="N215" i="7"/>
  <c r="N243" i="7"/>
  <c r="P243" i="7"/>
  <c r="N756" i="7"/>
  <c r="Q756" i="7"/>
  <c r="P440" i="7"/>
  <c r="Q440" i="7"/>
  <c r="S708" i="7"/>
  <c r="N128" i="7"/>
  <c r="F403" i="2"/>
  <c r="S403" i="9"/>
  <c r="S392" i="9" s="1"/>
  <c r="P239" i="7"/>
  <c r="N16" i="7"/>
  <c r="N172" i="7"/>
  <c r="N184" i="7"/>
  <c r="N188" i="7"/>
  <c r="N269" i="7"/>
  <c r="N814" i="7"/>
  <c r="M563" i="7"/>
  <c r="AE11" i="12"/>
  <c r="F10" i="11"/>
  <c r="F11" i="12"/>
  <c r="N660" i="7"/>
  <c r="S321" i="9"/>
  <c r="S309" i="9" s="1"/>
  <c r="Q367" i="7"/>
  <c r="N251" i="7"/>
  <c r="N480" i="7"/>
  <c r="N728" i="7"/>
  <c r="N795" i="7"/>
  <c r="N812" i="7"/>
  <c r="C321" i="8"/>
  <c r="N632" i="9"/>
  <c r="Q565" i="9"/>
  <c r="L615" i="13"/>
  <c r="S560" i="9"/>
  <c r="S553" i="9" s="1"/>
  <c r="D839" i="9"/>
  <c r="S8" i="11"/>
  <c r="Y9" i="12"/>
  <c r="S11" i="7"/>
  <c r="P44" i="7"/>
  <c r="Q63" i="7"/>
  <c r="P116" i="7"/>
  <c r="N120" i="7"/>
  <c r="S124" i="7"/>
  <c r="P128" i="7"/>
  <c r="P132" i="7"/>
  <c r="N136" i="7"/>
  <c r="Q144" i="7"/>
  <c r="N148" i="7"/>
  <c r="S156" i="7"/>
  <c r="Q204" i="7"/>
  <c r="P608" i="7"/>
  <c r="Q30" i="8"/>
  <c r="N118" i="8"/>
  <c r="N138" i="8"/>
  <c r="N447" i="8"/>
  <c r="P606" i="8"/>
  <c r="P32" i="7"/>
  <c r="N112" i="7"/>
  <c r="P120" i="7"/>
  <c r="N124" i="7"/>
  <c r="P136" i="7"/>
  <c r="N140" i="7"/>
  <c r="S144" i="7"/>
  <c r="P148" i="7"/>
  <c r="P200" i="7"/>
  <c r="Q299" i="7"/>
  <c r="P307" i="7"/>
  <c r="Q399" i="7"/>
  <c r="N440" i="7"/>
  <c r="S488" i="7"/>
  <c r="P492" i="7"/>
  <c r="N156" i="8"/>
  <c r="P319" i="8"/>
  <c r="Q351" i="8"/>
  <c r="Q545" i="8"/>
  <c r="S116" i="7"/>
  <c r="Q578" i="7"/>
  <c r="N604" i="7"/>
  <c r="Q98" i="8"/>
  <c r="Q96" i="7"/>
  <c r="Q226" i="7"/>
  <c r="P375" i="7"/>
  <c r="P392" i="7"/>
  <c r="Q531" i="7"/>
  <c r="P692" i="7"/>
  <c r="Q812" i="7"/>
  <c r="N508" i="7"/>
  <c r="N578" i="7"/>
  <c r="N622" i="7"/>
  <c r="Q36" i="8"/>
  <c r="N44" i="8"/>
  <c r="P129" i="8"/>
  <c r="N159" i="8"/>
  <c r="Q219" i="8"/>
  <c r="P223" i="8"/>
  <c r="P229" i="8"/>
  <c r="Q290" i="8"/>
  <c r="N304" i="8"/>
  <c r="N312" i="8"/>
  <c r="Q318" i="8"/>
  <c r="N360" i="8"/>
  <c r="C378" i="8"/>
  <c r="Q372" i="8"/>
  <c r="Q377" i="8"/>
  <c r="Q387" i="8"/>
  <c r="N412" i="8"/>
  <c r="P428" i="8"/>
  <c r="Q518" i="8"/>
  <c r="S538" i="8"/>
  <c r="Q699" i="8"/>
  <c r="P796" i="8"/>
  <c r="N802" i="8"/>
  <c r="P806" i="8"/>
  <c r="E14" i="12"/>
  <c r="E20" i="12" s="1"/>
  <c r="Q375" i="7"/>
  <c r="P523" i="7"/>
  <c r="Q728" i="7"/>
  <c r="Q736" i="7"/>
  <c r="S812" i="7"/>
  <c r="N822" i="7"/>
  <c r="P15" i="8"/>
  <c r="P44" i="8"/>
  <c r="P63" i="8"/>
  <c r="N200" i="8"/>
  <c r="N204" i="8"/>
  <c r="P208" i="8"/>
  <c r="P233" i="8"/>
  <c r="P249" i="8"/>
  <c r="Q304" i="8"/>
  <c r="Q312" i="8"/>
  <c r="N343" i="8"/>
  <c r="Q408" i="8"/>
  <c r="N538" i="8"/>
  <c r="P708" i="8"/>
  <c r="P802" i="8"/>
  <c r="Q459" i="7"/>
  <c r="Q538" i="7"/>
  <c r="P26" i="8"/>
  <c r="P446" i="8"/>
  <c r="Q538" i="8"/>
  <c r="S204" i="8"/>
  <c r="S208" i="8"/>
  <c r="N664" i="8"/>
  <c r="N691" i="8"/>
  <c r="N786" i="8"/>
  <c r="Q187" i="7"/>
  <c r="P187" i="7"/>
  <c r="P231" i="7"/>
  <c r="Q231" i="7"/>
  <c r="Q239" i="7"/>
  <c r="N239" i="7"/>
  <c r="P339" i="7"/>
  <c r="Q339" i="7"/>
  <c r="P486" i="7"/>
  <c r="Q486" i="7"/>
  <c r="P544" i="7"/>
  <c r="Q544" i="7"/>
  <c r="Q580" i="7"/>
  <c r="P580" i="7"/>
  <c r="Q602" i="7"/>
  <c r="P602" i="7"/>
  <c r="P636" i="7"/>
  <c r="Q636" i="7"/>
  <c r="N360" i="7"/>
  <c r="N406" i="7"/>
  <c r="N460" i="7"/>
  <c r="N544" i="7"/>
  <c r="N636" i="7"/>
  <c r="Q48" i="8"/>
  <c r="N48" i="8"/>
  <c r="N130" i="8"/>
  <c r="P130" i="8"/>
  <c r="P134" i="8"/>
  <c r="N134" i="8"/>
  <c r="P150" i="8"/>
  <c r="N150" i="8"/>
  <c r="Q160" i="8"/>
  <c r="N160" i="8"/>
  <c r="Q201" i="8"/>
  <c r="N201" i="8"/>
  <c r="Q216" i="8"/>
  <c r="P216" i="8"/>
  <c r="Q220" i="8"/>
  <c r="P220" i="8"/>
  <c r="N220" i="8"/>
  <c r="Q224" i="8"/>
  <c r="P224" i="8"/>
  <c r="N224" i="8"/>
  <c r="P230" i="8"/>
  <c r="Q230" i="8"/>
  <c r="Q238" i="8"/>
  <c r="P238" i="8"/>
  <c r="P244" i="8"/>
  <c r="N244" i="8"/>
  <c r="Q250" i="8"/>
  <c r="N250" i="8"/>
  <c r="Q254" i="8"/>
  <c r="P254" i="8"/>
  <c r="Q260" i="8"/>
  <c r="P260" i="8"/>
  <c r="P264" i="8"/>
  <c r="N264" i="8"/>
  <c r="Q268" i="8"/>
  <c r="P268" i="8"/>
  <c r="Q272" i="8"/>
  <c r="P272" i="8"/>
  <c r="P276" i="8"/>
  <c r="N276" i="8"/>
  <c r="Q280" i="8"/>
  <c r="P280" i="8"/>
  <c r="N291" i="8"/>
  <c r="Q291" i="8"/>
  <c r="P305" i="8"/>
  <c r="Q305" i="8"/>
  <c r="N313" i="8"/>
  <c r="Q313" i="8"/>
  <c r="Q327" i="8"/>
  <c r="P327" i="8"/>
  <c r="Q338" i="8"/>
  <c r="P338" i="8"/>
  <c r="Q344" i="8"/>
  <c r="N344" i="8"/>
  <c r="Q355" i="8"/>
  <c r="N355" i="8"/>
  <c r="P379" i="8"/>
  <c r="Q379" i="8"/>
  <c r="Q399" i="8"/>
  <c r="P399" i="8"/>
  <c r="N404" i="8"/>
  <c r="Q404" i="8"/>
  <c r="Q409" i="8"/>
  <c r="N409" i="8"/>
  <c r="N425" i="8"/>
  <c r="Q425" i="8"/>
  <c r="N429" i="8"/>
  <c r="Q429" i="8"/>
  <c r="Q465" i="8"/>
  <c r="P465" i="8"/>
  <c r="Q514" i="8"/>
  <c r="N514" i="8"/>
  <c r="Q525" i="8"/>
  <c r="P525" i="8"/>
  <c r="Q556" i="8"/>
  <c r="P556" i="8"/>
  <c r="P590" i="8"/>
  <c r="N590" i="8"/>
  <c r="P598" i="8"/>
  <c r="N598" i="8"/>
  <c r="N618" i="8"/>
  <c r="Q618" i="8"/>
  <c r="Q630" i="8"/>
  <c r="P630" i="8"/>
  <c r="N630" i="8"/>
  <c r="N654" i="8"/>
  <c r="Q654" i="8"/>
  <c r="Q665" i="8"/>
  <c r="P665" i="8"/>
  <c r="Q670" i="8"/>
  <c r="P670" i="8"/>
  <c r="N670" i="8"/>
  <c r="N684" i="8"/>
  <c r="Q684" i="8"/>
  <c r="P684" i="8"/>
  <c r="P700" i="8"/>
  <c r="N700" i="8"/>
  <c r="N716" i="8"/>
  <c r="P716" i="8"/>
  <c r="Q738" i="8"/>
  <c r="P738" i="8"/>
  <c r="N738" i="8"/>
  <c r="Q756" i="8"/>
  <c r="P756" i="8"/>
  <c r="Q773" i="8"/>
  <c r="P773" i="8"/>
  <c r="N792" i="8"/>
  <c r="Q792" i="8"/>
  <c r="Q246" i="7"/>
  <c r="P246" i="7"/>
  <c r="P19" i="7"/>
  <c r="Q47" i="7"/>
  <c r="N211" i="7"/>
  <c r="P215" i="7"/>
  <c r="Q227" i="7"/>
  <c r="P335" i="7"/>
  <c r="N343" i="7"/>
  <c r="Q347" i="7"/>
  <c r="N76" i="8"/>
  <c r="Q82" i="8"/>
  <c r="Q89" i="8"/>
  <c r="N102" i="8"/>
  <c r="P114" i="8"/>
  <c r="P201" i="8"/>
  <c r="Q244" i="8"/>
  <c r="P250" i="8"/>
  <c r="N260" i="8"/>
  <c r="Q264" i="8"/>
  <c r="N268" i="8"/>
  <c r="P429" i="8"/>
  <c r="Q501" i="8"/>
  <c r="P509" i="8"/>
  <c r="P745" i="8"/>
  <c r="N35" i="7"/>
  <c r="P252" i="7"/>
  <c r="Q10" i="8"/>
  <c r="Q39" i="8"/>
  <c r="S48" i="8"/>
  <c r="Q205" i="8"/>
  <c r="N216" i="8"/>
  <c r="N230" i="8"/>
  <c r="P344" i="8"/>
  <c r="P404" i="8"/>
  <c r="P425" i="8"/>
  <c r="P531" i="8"/>
  <c r="N248" i="7"/>
  <c r="N256" i="7"/>
  <c r="N268" i="7"/>
  <c r="C308" i="8"/>
  <c r="N832" i="7"/>
  <c r="S429" i="8"/>
  <c r="I503" i="8"/>
  <c r="S448" i="8"/>
  <c r="S16" i="8"/>
  <c r="S216" i="8"/>
  <c r="S220" i="8"/>
  <c r="S224" i="8"/>
  <c r="S244" i="8"/>
  <c r="S260" i="8"/>
  <c r="S268" i="8"/>
  <c r="S276" i="8"/>
  <c r="S344" i="8"/>
  <c r="S399" i="8"/>
  <c r="S409" i="8"/>
  <c r="N16" i="8"/>
  <c r="N127" i="8"/>
  <c r="N190" i="8"/>
  <c r="N324" i="8"/>
  <c r="N381" i="8"/>
  <c r="N405" i="8"/>
  <c r="N458" i="8"/>
  <c r="N488" i="8"/>
  <c r="N501" i="8"/>
  <c r="N510" i="8"/>
  <c r="N526" i="8"/>
  <c r="N546" i="8"/>
  <c r="N734" i="8"/>
  <c r="S64" i="8"/>
  <c r="E308" i="8"/>
  <c r="C358" i="8"/>
  <c r="A390" i="8"/>
  <c r="E390" i="8"/>
  <c r="S465" i="8"/>
  <c r="I348" i="8"/>
  <c r="F615" i="9"/>
  <c r="F633" i="9" s="1"/>
  <c r="F633" i="2" s="1"/>
  <c r="Q10" i="11"/>
  <c r="W11" i="12"/>
  <c r="F521" i="9"/>
  <c r="F567" i="9" s="1"/>
  <c r="F567" i="2" s="1"/>
  <c r="F16" i="11"/>
  <c r="F17" i="12"/>
  <c r="F11" i="11"/>
  <c r="F12" i="12"/>
  <c r="D308" i="8"/>
  <c r="A308" i="8"/>
  <c r="R685" i="9"/>
  <c r="R614" i="9"/>
  <c r="N347" i="7"/>
  <c r="N358" i="9"/>
  <c r="Q358" i="9"/>
  <c r="N154" i="6"/>
  <c r="S154" i="6"/>
  <c r="Q235" i="6"/>
  <c r="N235" i="6"/>
  <c r="P251" i="6"/>
  <c r="Q251" i="6"/>
  <c r="S279" i="6"/>
  <c r="P279" i="6"/>
  <c r="Q288" i="6"/>
  <c r="P288" i="6"/>
  <c r="N288" i="6"/>
  <c r="P304" i="6"/>
  <c r="Q304" i="6"/>
  <c r="N324" i="6"/>
  <c r="Q324" i="6"/>
  <c r="Q337" i="6"/>
  <c r="P337" i="6"/>
  <c r="N337" i="6"/>
  <c r="Q350" i="6"/>
  <c r="P350" i="6"/>
  <c r="Q393" i="6"/>
  <c r="P393" i="6"/>
  <c r="Q405" i="6"/>
  <c r="P405" i="6"/>
  <c r="Q409" i="6"/>
  <c r="N409" i="6"/>
  <c r="P409" i="6"/>
  <c r="P417" i="6"/>
  <c r="Q417" i="6"/>
  <c r="P422" i="6"/>
  <c r="Q422" i="6"/>
  <c r="Q447" i="6"/>
  <c r="P447" i="6"/>
  <c r="P460" i="6"/>
  <c r="Q460" i="6"/>
  <c r="P468" i="6"/>
  <c r="Q468" i="6"/>
  <c r="N472" i="6"/>
  <c r="Q472" i="6"/>
  <c r="P495" i="6"/>
  <c r="Q495" i="6"/>
  <c r="Q541" i="6"/>
  <c r="P541" i="6"/>
  <c r="Q545" i="6"/>
  <c r="P545" i="6"/>
  <c r="Q549" i="6"/>
  <c r="P549" i="6"/>
  <c r="Q553" i="6"/>
  <c r="P553" i="6"/>
  <c r="P561" i="6"/>
  <c r="N561" i="6"/>
  <c r="P602" i="6"/>
  <c r="S602" i="6"/>
  <c r="Q636" i="6"/>
  <c r="P636" i="6"/>
  <c r="Q644" i="6"/>
  <c r="S644" i="6"/>
  <c r="N716" i="6"/>
  <c r="Q716" i="6"/>
  <c r="P716" i="6"/>
  <c r="Q741" i="6"/>
  <c r="P741" i="6"/>
  <c r="P757" i="6"/>
  <c r="N757" i="6"/>
  <c r="N766" i="6"/>
  <c r="Q766" i="6"/>
  <c r="L65" i="5"/>
  <c r="Q64" i="5"/>
  <c r="S64" i="5"/>
  <c r="N79" i="5"/>
  <c r="P88" i="5"/>
  <c r="N96" i="5"/>
  <c r="Q100" i="5"/>
  <c r="N104" i="5"/>
  <c r="Q240" i="5"/>
  <c r="L315" i="5"/>
  <c r="S315" i="5" s="1"/>
  <c r="S310" i="5" s="1"/>
  <c r="S409" i="5"/>
  <c r="P484" i="5"/>
  <c r="L560" i="5"/>
  <c r="P88" i="6"/>
  <c r="S122" i="6"/>
  <c r="S142" i="6"/>
  <c r="Q154" i="6"/>
  <c r="P180" i="6"/>
  <c r="S184" i="6"/>
  <c r="N215" i="6"/>
  <c r="P219" i="6"/>
  <c r="N227" i="6"/>
  <c r="P247" i="6"/>
  <c r="P255" i="6"/>
  <c r="P263" i="6"/>
  <c r="P312" i="6"/>
  <c r="P345" i="6"/>
  <c r="P456" i="6"/>
  <c r="Q561" i="6"/>
  <c r="Q749" i="6"/>
  <c r="Q143" i="7"/>
  <c r="I58" i="6"/>
  <c r="S504" i="9"/>
  <c r="S497" i="9" s="1"/>
  <c r="S503" i="9"/>
  <c r="S498" i="9" s="1"/>
  <c r="Q49" i="5"/>
  <c r="P79" i="5"/>
  <c r="N92" i="5"/>
  <c r="P96" i="5"/>
  <c r="S100" i="5"/>
  <c r="P104" i="5"/>
  <c r="P310" i="5"/>
  <c r="L388" i="5"/>
  <c r="S388" i="5" s="1"/>
  <c r="S385" i="5" s="1"/>
  <c r="L397" i="5"/>
  <c r="N425" i="5"/>
  <c r="L466" i="5"/>
  <c r="P556" i="5"/>
  <c r="S784" i="5"/>
  <c r="S254" i="5"/>
  <c r="P92" i="6"/>
  <c r="Q158" i="6"/>
  <c r="L172" i="6"/>
  <c r="N211" i="6"/>
  <c r="S243" i="6"/>
  <c r="S304" i="6"/>
  <c r="P385" i="6"/>
  <c r="Q401" i="6"/>
  <c r="Q529" i="6"/>
  <c r="P610" i="6"/>
  <c r="P698" i="6"/>
  <c r="Q712" i="6"/>
  <c r="P48" i="7"/>
  <c r="Q184" i="6"/>
  <c r="N184" i="6"/>
  <c r="P198" i="6"/>
  <c r="N198" i="6"/>
  <c r="N223" i="6"/>
  <c r="P223" i="6"/>
  <c r="N231" i="6"/>
  <c r="Q231" i="6"/>
  <c r="Q243" i="6"/>
  <c r="P243" i="6"/>
  <c r="N271" i="6"/>
  <c r="P271" i="6"/>
  <c r="N283" i="6"/>
  <c r="Q283" i="6"/>
  <c r="P292" i="6"/>
  <c r="Q292" i="6"/>
  <c r="Q354" i="6"/>
  <c r="P354" i="6"/>
  <c r="S36" i="5"/>
  <c r="S34" i="5" s="1"/>
  <c r="L45" i="5"/>
  <c r="S69" i="5"/>
  <c r="S88" i="5"/>
  <c r="S182" i="5"/>
  <c r="L239" i="5"/>
  <c r="Q310" i="5"/>
  <c r="S488" i="5"/>
  <c r="Q88" i="6"/>
  <c r="S138" i="6"/>
  <c r="Q227" i="6"/>
  <c r="S231" i="6"/>
  <c r="S235" i="6"/>
  <c r="P296" i="6"/>
  <c r="N328" i="6"/>
  <c r="P443" i="6"/>
  <c r="S668" i="6"/>
  <c r="Q16" i="7"/>
  <c r="P16" i="7"/>
  <c r="P36" i="7"/>
  <c r="N36" i="7"/>
  <c r="Q36" i="7"/>
  <c r="Q43" i="7"/>
  <c r="N43" i="7"/>
  <c r="N62" i="7"/>
  <c r="Q62" i="7"/>
  <c r="P90" i="7"/>
  <c r="Q90" i="7"/>
  <c r="N119" i="7"/>
  <c r="Q119" i="7"/>
  <c r="N123" i="7"/>
  <c r="Q123" i="7"/>
  <c r="N127" i="7"/>
  <c r="Q127" i="7"/>
  <c r="P131" i="7"/>
  <c r="Q131" i="7"/>
  <c r="P135" i="7"/>
  <c r="N135" i="7"/>
  <c r="Q139" i="7"/>
  <c r="P139" i="7"/>
  <c r="N139" i="7"/>
  <c r="P199" i="7"/>
  <c r="N199" i="7"/>
  <c r="P203" i="7"/>
  <c r="Q203" i="7"/>
  <c r="Q207" i="7"/>
  <c r="P207" i="7"/>
  <c r="N207" i="7"/>
  <c r="P212" i="7"/>
  <c r="Q212" i="7"/>
  <c r="Q216" i="7"/>
  <c r="P216" i="7"/>
  <c r="N216" i="7"/>
  <c r="P220" i="7"/>
  <c r="Q220" i="7"/>
  <c r="P224" i="7"/>
  <c r="Q224" i="7"/>
  <c r="P240" i="7"/>
  <c r="Q240" i="7"/>
  <c r="P306" i="7"/>
  <c r="Q306" i="7"/>
  <c r="N311" i="7"/>
  <c r="Q311" i="7"/>
  <c r="Q315" i="7"/>
  <c r="P315" i="7"/>
  <c r="Q323" i="7"/>
  <c r="N323" i="7"/>
  <c r="Q327" i="7"/>
  <c r="P327" i="7"/>
  <c r="N327" i="7"/>
  <c r="P332" i="7"/>
  <c r="Q332" i="7"/>
  <c r="P344" i="7"/>
  <c r="Q344" i="7"/>
  <c r="Q384" i="7"/>
  <c r="P384" i="7"/>
  <c r="Q390" i="7"/>
  <c r="P390" i="7"/>
  <c r="N415" i="7"/>
  <c r="Q415" i="7"/>
  <c r="P443" i="7"/>
  <c r="Q443" i="7"/>
  <c r="N487" i="7"/>
  <c r="Q487" i="7"/>
  <c r="Q496" i="7"/>
  <c r="P496" i="7"/>
  <c r="Q524" i="7"/>
  <c r="P524" i="7"/>
  <c r="N524" i="7"/>
  <c r="L65" i="6"/>
  <c r="S65" i="6" s="1"/>
  <c r="S60" i="6" s="1"/>
  <c r="S158" i="6"/>
  <c r="S227" i="6"/>
  <c r="S263" i="6"/>
  <c r="L315" i="6"/>
  <c r="S315" i="6" s="1"/>
  <c r="S310" i="6" s="1"/>
  <c r="L485" i="6"/>
  <c r="L845" i="6" s="1"/>
  <c r="L512" i="6"/>
  <c r="P108" i="7"/>
  <c r="P744" i="7"/>
  <c r="N212" i="7"/>
  <c r="N220" i="7"/>
  <c r="N224" i="7"/>
  <c r="N240" i="7"/>
  <c r="Q104" i="8"/>
  <c r="N120" i="8"/>
  <c r="P124" i="8"/>
  <c r="P311" i="8"/>
  <c r="S646" i="8"/>
  <c r="S271" i="6"/>
  <c r="S283" i="6"/>
  <c r="S324" i="6"/>
  <c r="L368" i="6"/>
  <c r="S405" i="6"/>
  <c r="S451" i="6"/>
  <c r="S541" i="6"/>
  <c r="S741" i="6"/>
  <c r="P555" i="7"/>
  <c r="P666" i="7"/>
  <c r="Q708" i="7"/>
  <c r="N708" i="7"/>
  <c r="N735" i="7"/>
  <c r="Q735" i="7"/>
  <c r="P752" i="7"/>
  <c r="Q752" i="7"/>
  <c r="P815" i="7"/>
  <c r="Q815" i="7"/>
  <c r="S284" i="8"/>
  <c r="N690" i="8"/>
  <c r="L388" i="6"/>
  <c r="L466" i="6"/>
  <c r="S466" i="6" s="1"/>
  <c r="S462" i="6" s="1"/>
  <c r="S487" i="6"/>
  <c r="L496" i="6"/>
  <c r="S594" i="6"/>
  <c r="Q528" i="7"/>
  <c r="P528" i="7"/>
  <c r="Q534" i="7"/>
  <c r="P534" i="7"/>
  <c r="P543" i="7"/>
  <c r="N543" i="7"/>
  <c r="Q579" i="7"/>
  <c r="Q583" i="7"/>
  <c r="N583" i="7"/>
  <c r="Q588" i="7"/>
  <c r="P588" i="7"/>
  <c r="N588" i="7"/>
  <c r="N600" i="7"/>
  <c r="Q600" i="7"/>
  <c r="P626" i="7"/>
  <c r="N626" i="7"/>
  <c r="Q682" i="7"/>
  <c r="P682" i="7"/>
  <c r="N14" i="8"/>
  <c r="Q14" i="8"/>
  <c r="Q18" i="8"/>
  <c r="N18" i="8"/>
  <c r="Q80" i="8"/>
  <c r="P80" i="8"/>
  <c r="N80" i="8"/>
  <c r="Q84" i="8"/>
  <c r="N84" i="8"/>
  <c r="P92" i="8"/>
  <c r="Q92" i="8"/>
  <c r="Q100" i="8"/>
  <c r="N100" i="8"/>
  <c r="P112" i="8"/>
  <c r="N112" i="8"/>
  <c r="P132" i="8"/>
  <c r="N132" i="8"/>
  <c r="N140" i="8"/>
  <c r="P140" i="8"/>
  <c r="N144" i="8"/>
  <c r="P144" i="8"/>
  <c r="N148" i="8"/>
  <c r="P148" i="8"/>
  <c r="Q162" i="8"/>
  <c r="N162" i="8"/>
  <c r="Q203" i="8"/>
  <c r="P203" i="8"/>
  <c r="Q207" i="8"/>
  <c r="P207" i="8"/>
  <c r="Q212" i="8"/>
  <c r="N212" i="8"/>
  <c r="Q218" i="8"/>
  <c r="P218" i="8"/>
  <c r="P228" i="8"/>
  <c r="Q228" i="8"/>
  <c r="N228" i="8"/>
  <c r="P232" i="8"/>
  <c r="Q232" i="8"/>
  <c r="N232" i="8"/>
  <c r="Q236" i="8"/>
  <c r="N236" i="8"/>
  <c r="Q242" i="8"/>
  <c r="P242" i="8"/>
  <c r="N242" i="8"/>
  <c r="P252" i="8"/>
  <c r="Q252" i="8"/>
  <c r="Q262" i="8"/>
  <c r="P262" i="8"/>
  <c r="Q266" i="8"/>
  <c r="P266" i="8"/>
  <c r="Q274" i="8"/>
  <c r="P274" i="8"/>
  <c r="P278" i="8"/>
  <c r="Q278" i="8"/>
  <c r="Q303" i="8"/>
  <c r="P303" i="8"/>
  <c r="P317" i="8"/>
  <c r="Q317" i="8"/>
  <c r="N317" i="8"/>
  <c r="Q325" i="8"/>
  <c r="P325" i="8"/>
  <c r="P333" i="8"/>
  <c r="Q333" i="8"/>
  <c r="Q340" i="8"/>
  <c r="P340" i="8"/>
  <c r="N340" i="8"/>
  <c r="Q346" i="8"/>
  <c r="N346" i="8"/>
  <c r="P346" i="8"/>
  <c r="P353" i="8"/>
  <c r="Q353" i="8"/>
  <c r="N353" i="8"/>
  <c r="Q401" i="8"/>
  <c r="P401" i="8"/>
  <c r="N401" i="8"/>
  <c r="P407" i="8"/>
  <c r="Q407" i="8"/>
  <c r="N433" i="8"/>
  <c r="Q433" i="8"/>
  <c r="Q445" i="8"/>
  <c r="N445" i="8"/>
  <c r="Q449" i="8"/>
  <c r="N449" i="8"/>
  <c r="P469" i="8"/>
  <c r="N469" i="8"/>
  <c r="P481" i="8"/>
  <c r="N481" i="8"/>
  <c r="P499" i="8"/>
  <c r="Q499" i="8"/>
  <c r="P506" i="8"/>
  <c r="N506" i="8"/>
  <c r="Q506" i="8"/>
  <c r="Q511" i="8"/>
  <c r="N511" i="8"/>
  <c r="P511" i="8"/>
  <c r="N517" i="8"/>
  <c r="P517" i="8"/>
  <c r="P527" i="8"/>
  <c r="Q527" i="8"/>
  <c r="N537" i="8"/>
  <c r="Q537" i="8"/>
  <c r="P537" i="8"/>
  <c r="Q554" i="8"/>
  <c r="P554" i="8"/>
  <c r="N554" i="8"/>
  <c r="Q628" i="8"/>
  <c r="P628" i="8"/>
  <c r="Q636" i="8"/>
  <c r="P636" i="8"/>
  <c r="P640" i="8"/>
  <c r="Q640" i="8"/>
  <c r="Q644" i="8"/>
  <c r="P644" i="8"/>
  <c r="Q649" i="8"/>
  <c r="P649" i="8"/>
  <c r="Q663" i="8"/>
  <c r="P663" i="8"/>
  <c r="P672" i="8"/>
  <c r="Q672" i="8"/>
  <c r="N672" i="8"/>
  <c r="N682" i="8"/>
  <c r="P682" i="8"/>
  <c r="Q682" i="8"/>
  <c r="Q696" i="8"/>
  <c r="P696" i="8"/>
  <c r="Q707" i="8"/>
  <c r="P707" i="8"/>
  <c r="Q771" i="8"/>
  <c r="P771" i="8"/>
  <c r="Q775" i="8"/>
  <c r="P775" i="8"/>
  <c r="Q779" i="8"/>
  <c r="P779" i="8"/>
  <c r="Q790" i="8"/>
  <c r="P790" i="8"/>
  <c r="N805" i="8"/>
  <c r="Q805" i="8"/>
  <c r="S136" i="8"/>
  <c r="S433" i="8"/>
  <c r="S445" i="8"/>
  <c r="S449" i="8"/>
  <c r="S469" i="8"/>
  <c r="S481" i="8"/>
  <c r="N43" i="8"/>
  <c r="N62" i="8"/>
  <c r="N207" i="8"/>
  <c r="N248" i="8"/>
  <c r="N252" i="8"/>
  <c r="N256" i="8"/>
  <c r="N266" i="8"/>
  <c r="N274" i="8"/>
  <c r="N284" i="8"/>
  <c r="N411" i="8"/>
  <c r="N640" i="8"/>
  <c r="N649" i="8"/>
  <c r="S756" i="7"/>
  <c r="N663" i="7"/>
  <c r="S340" i="8"/>
  <c r="S590" i="8"/>
  <c r="S636" i="8"/>
  <c r="S257" i="9"/>
  <c r="S247" i="9" s="1"/>
  <c r="S56" i="9"/>
  <c r="S53" i="9" s="1"/>
  <c r="N372" i="7"/>
  <c r="N468" i="7"/>
  <c r="N603" i="7"/>
  <c r="S228" i="8"/>
  <c r="S353" i="8"/>
  <c r="S401" i="8"/>
  <c r="S554" i="8"/>
  <c r="S654" i="8"/>
  <c r="R611" i="7"/>
  <c r="N252" i="7"/>
  <c r="N260" i="7"/>
  <c r="N264" i="7"/>
  <c r="N272" i="7"/>
  <c r="N276" i="7"/>
  <c r="N364" i="7"/>
  <c r="N582" i="7"/>
  <c r="N712" i="7"/>
  <c r="N720" i="7"/>
  <c r="L575" i="7"/>
  <c r="S575" i="7" s="1"/>
  <c r="S572" i="7" s="1"/>
  <c r="S312" i="8"/>
  <c r="S510" i="8"/>
  <c r="S212" i="8"/>
  <c r="S236" i="8"/>
  <c r="S300" i="8"/>
  <c r="S304" i="8"/>
  <c r="S346" i="8"/>
  <c r="S506" i="8"/>
  <c r="C520" i="8"/>
  <c r="C521" i="8" s="1"/>
  <c r="S606" i="8"/>
  <c r="S248" i="8"/>
  <c r="S256" i="8"/>
  <c r="S294" i="8"/>
  <c r="S381" i="8"/>
  <c r="N10" i="8"/>
  <c r="S184" i="8"/>
  <c r="S232" i="8"/>
  <c r="S252" i="8"/>
  <c r="S377" i="8"/>
  <c r="C390" i="8"/>
  <c r="S501" i="8"/>
  <c r="A520" i="8"/>
  <c r="A521" i="8" s="1"/>
  <c r="E520" i="8"/>
  <c r="E521" i="8" s="1"/>
  <c r="S530" i="8"/>
  <c r="S558" i="8"/>
  <c r="S598" i="8"/>
  <c r="S786" i="8"/>
  <c r="L785" i="8"/>
  <c r="S25" i="5"/>
  <c r="L85" i="5"/>
  <c r="L50" i="5"/>
  <c r="Q155" i="5"/>
  <c r="P155" i="5"/>
  <c r="Q184" i="5"/>
  <c r="N184" i="5"/>
  <c r="Q206" i="5"/>
  <c r="S206" i="5"/>
  <c r="Q226" i="5"/>
  <c r="N226" i="5"/>
  <c r="P226" i="5"/>
  <c r="N234" i="5"/>
  <c r="S234" i="5"/>
  <c r="P238" i="5"/>
  <c r="N238" i="5"/>
  <c r="S250" i="5"/>
  <c r="Q250" i="5"/>
  <c r="Q258" i="5"/>
  <c r="P258" i="5"/>
  <c r="N258" i="5"/>
  <c r="N262" i="5"/>
  <c r="S262" i="5"/>
  <c r="P266" i="5"/>
  <c r="N266" i="5"/>
  <c r="Q274" i="5"/>
  <c r="S274" i="5"/>
  <c r="N278" i="5"/>
  <c r="S278" i="5"/>
  <c r="Q288" i="5"/>
  <c r="N288" i="5"/>
  <c r="Q316" i="5"/>
  <c r="N316" i="5"/>
  <c r="Q342" i="5"/>
  <c r="N342" i="5"/>
  <c r="P342" i="5"/>
  <c r="S184" i="5"/>
  <c r="S242" i="5"/>
  <c r="P356" i="7"/>
  <c r="Q452" i="7"/>
  <c r="Q575" i="7"/>
  <c r="O700" i="7"/>
  <c r="R700" i="7" s="1"/>
  <c r="P396" i="7"/>
  <c r="Q624" i="7"/>
  <c r="S212" i="7"/>
  <c r="S244" i="7"/>
  <c r="S260" i="7"/>
  <c r="S268" i="7"/>
  <c r="S720" i="7"/>
  <c r="S728" i="7"/>
  <c r="S736" i="7"/>
  <c r="N11" i="7"/>
  <c r="N23" i="7"/>
  <c r="N32" i="7"/>
  <c r="N48" i="7"/>
  <c r="N92" i="7"/>
  <c r="N104" i="7"/>
  <c r="N187" i="7"/>
  <c r="N344" i="7"/>
  <c r="N352" i="7"/>
  <c r="N424" i="7"/>
  <c r="N562" i="7"/>
  <c r="N736" i="7"/>
  <c r="N796" i="7"/>
  <c r="N31" i="8"/>
  <c r="N83" i="8"/>
  <c r="N95" i="8"/>
  <c r="N99" i="8"/>
  <c r="N103" i="8"/>
  <c r="N107" i="8"/>
  <c r="N115" i="8"/>
  <c r="N119" i="8"/>
  <c r="N123" i="8"/>
  <c r="N131" i="8"/>
  <c r="N139" i="8"/>
  <c r="N143" i="8"/>
  <c r="N147" i="8"/>
  <c r="N203" i="8"/>
  <c r="N219" i="8"/>
  <c r="N223" i="8"/>
  <c r="N243" i="8"/>
  <c r="N339" i="8"/>
  <c r="N352" i="8"/>
  <c r="N356" i="8"/>
  <c r="N400" i="8"/>
  <c r="N428" i="8"/>
  <c r="N436" i="8"/>
  <c r="N464" i="8"/>
  <c r="N817" i="8"/>
  <c r="N825" i="8"/>
  <c r="I454" i="7"/>
  <c r="Q454" i="7" s="1"/>
  <c r="H16" i="11"/>
  <c r="Q429" i="7"/>
  <c r="I387" i="7"/>
  <c r="Q387" i="7" s="1"/>
  <c r="H10" i="11"/>
  <c r="L307" i="5"/>
  <c r="S101" i="5"/>
  <c r="O545" i="7"/>
  <c r="R545" i="7" s="1"/>
  <c r="Q558" i="7"/>
  <c r="Q612" i="7"/>
  <c r="Q656" i="7"/>
  <c r="P707" i="7"/>
  <c r="Q764" i="7"/>
  <c r="O388" i="7"/>
  <c r="E321" i="8"/>
  <c r="S351" i="8"/>
  <c r="N35" i="8"/>
  <c r="N55" i="8"/>
  <c r="N63" i="8"/>
  <c r="N75" i="8"/>
  <c r="N259" i="8"/>
  <c r="N263" i="8"/>
  <c r="N267" i="8"/>
  <c r="N271" i="8"/>
  <c r="N275" i="8"/>
  <c r="N279" i="8"/>
  <c r="N303" i="8"/>
  <c r="N311" i="8"/>
  <c r="N396" i="8"/>
  <c r="N505" i="8"/>
  <c r="N637" i="8"/>
  <c r="N641" i="8"/>
  <c r="N665" i="8"/>
  <c r="N773" i="8"/>
  <c r="N777" i="8"/>
  <c r="N830" i="7"/>
  <c r="N807" i="7"/>
  <c r="Q648" i="7"/>
  <c r="L19" i="6"/>
  <c r="R12" i="7"/>
  <c r="O650" i="7"/>
  <c r="R650" i="7" s="1"/>
  <c r="R707" i="7"/>
  <c r="Q630" i="7"/>
  <c r="Q691" i="7"/>
  <c r="L707" i="7"/>
  <c r="L709" i="7" s="1"/>
  <c r="L791" i="7"/>
  <c r="S791" i="7" s="1"/>
  <c r="S788" i="7" s="1"/>
  <c r="E378" i="8"/>
  <c r="S302" i="8"/>
  <c r="L335" i="8"/>
  <c r="L388" i="8"/>
  <c r="N155" i="8"/>
  <c r="N211" i="8"/>
  <c r="N227" i="8"/>
  <c r="N231" i="8"/>
  <c r="N235" i="8"/>
  <c r="N295" i="8"/>
  <c r="N372" i="8"/>
  <c r="N448" i="8"/>
  <c r="N452" i="8"/>
  <c r="N480" i="8"/>
  <c r="N513" i="8"/>
  <c r="N689" i="8"/>
  <c r="Q826" i="7"/>
  <c r="Q542" i="7"/>
  <c r="P209" i="7"/>
  <c r="S230" i="5"/>
  <c r="S346" i="5"/>
  <c r="L341" i="6"/>
  <c r="P163" i="7"/>
  <c r="R298" i="7"/>
  <c r="O584" i="7"/>
  <c r="Q225" i="7"/>
  <c r="Q791" i="7"/>
  <c r="S484" i="8"/>
  <c r="N15" i="8"/>
  <c r="N23" i="8"/>
  <c r="N39" i="8"/>
  <c r="N251" i="8"/>
  <c r="N255" i="8"/>
  <c r="N283" i="8"/>
  <c r="N319" i="8"/>
  <c r="N327" i="8"/>
  <c r="N500" i="8"/>
  <c r="N509" i="8"/>
  <c r="N525" i="8"/>
  <c r="N593" i="8"/>
  <c r="N601" i="8"/>
  <c r="F189" i="9"/>
  <c r="F191" i="9" s="1"/>
  <c r="C548" i="8"/>
  <c r="A21" i="8"/>
  <c r="E21" i="8"/>
  <c r="A743" i="8"/>
  <c r="F40" i="8"/>
  <c r="D520" i="8"/>
  <c r="D521" i="8" s="1"/>
  <c r="A86" i="8"/>
  <c r="E86" i="8"/>
  <c r="O330" i="8"/>
  <c r="R330" i="8" s="1"/>
  <c r="B520" i="8"/>
  <c r="B521" i="8" s="1"/>
  <c r="B847" i="8" s="1"/>
  <c r="B66" i="8" s="1"/>
  <c r="F520" i="8"/>
  <c r="F521" i="8" s="1"/>
  <c r="O534" i="8"/>
  <c r="R626" i="8"/>
  <c r="O702" i="8"/>
  <c r="R702" i="8" s="1"/>
  <c r="D726" i="8"/>
  <c r="O21" i="8"/>
  <c r="A40" i="8"/>
  <c r="E40" i="8"/>
  <c r="B321" i="8"/>
  <c r="F321" i="8"/>
  <c r="B390" i="8"/>
  <c r="F390" i="8"/>
  <c r="O711" i="8"/>
  <c r="R711" i="8" s="1"/>
  <c r="O743" i="8"/>
  <c r="B837" i="8"/>
  <c r="R12" i="8"/>
  <c r="B40" i="8"/>
  <c r="D358" i="8"/>
  <c r="R341" i="8"/>
  <c r="A473" i="8"/>
  <c r="A474" i="8" s="1"/>
  <c r="E534" i="8"/>
  <c r="B586" i="8"/>
  <c r="F586" i="8"/>
  <c r="D761" i="8"/>
  <c r="F837" i="8"/>
  <c r="D837" i="8"/>
  <c r="E820" i="8"/>
  <c r="E821" i="8" s="1"/>
  <c r="C743" i="8"/>
  <c r="E743" i="8"/>
  <c r="C726" i="8"/>
  <c r="F726" i="8"/>
  <c r="E726" i="8"/>
  <c r="E702" i="8"/>
  <c r="B702" i="8"/>
  <c r="A702" i="8"/>
  <c r="D685" i="8"/>
  <c r="D686" i="8" s="1"/>
  <c r="F608" i="8"/>
  <c r="B608" i="8"/>
  <c r="B615" i="8" s="1"/>
  <c r="B633" i="8" s="1"/>
  <c r="D608" i="8"/>
  <c r="C586" i="8"/>
  <c r="D586" i="8"/>
  <c r="D548" i="8"/>
  <c r="C534" i="8"/>
  <c r="A534" i="8"/>
  <c r="D473" i="8"/>
  <c r="D474" i="8" s="1"/>
  <c r="E473" i="8"/>
  <c r="E474" i="8" s="1"/>
  <c r="D389" i="8"/>
  <c r="B378" i="8"/>
  <c r="F378" i="8"/>
  <c r="D378" i="8"/>
  <c r="D321" i="8"/>
  <c r="A321" i="8"/>
  <c r="C286" i="8"/>
  <c r="B164" i="8"/>
  <c r="B189" i="8" s="1"/>
  <c r="B191" i="8" s="1"/>
  <c r="F164" i="8"/>
  <c r="F189" i="8" s="1"/>
  <c r="F191" i="8" s="1"/>
  <c r="C40" i="8"/>
  <c r="C21" i="8"/>
  <c r="B21" i="8"/>
  <c r="F21" i="8"/>
  <c r="N198" i="7"/>
  <c r="N332" i="7"/>
  <c r="N336" i="7"/>
  <c r="E476" i="2"/>
  <c r="A286" i="8"/>
  <c r="D164" i="8"/>
  <c r="D189" i="8" s="1"/>
  <c r="D191" i="8" s="1"/>
  <c r="R298" i="8"/>
  <c r="R315" i="8"/>
  <c r="A358" i="8"/>
  <c r="E358" i="8"/>
  <c r="D432" i="8"/>
  <c r="D434" i="8" s="1"/>
  <c r="R453" i="8"/>
  <c r="R485" i="8"/>
  <c r="R845" i="8" s="1"/>
  <c r="R533" i="8"/>
  <c r="A685" i="8"/>
  <c r="E685" i="8"/>
  <c r="E686" i="8" s="1"/>
  <c r="F702" i="8"/>
  <c r="C702" i="8"/>
  <c r="B726" i="8"/>
  <c r="A837" i="8"/>
  <c r="E837" i="8"/>
  <c r="E286" i="8"/>
  <c r="R27" i="8"/>
  <c r="O286" i="8"/>
  <c r="R286" i="8" s="1"/>
  <c r="B358" i="8"/>
  <c r="F358" i="8"/>
  <c r="C389" i="8"/>
  <c r="B473" i="8"/>
  <c r="B474" i="8" s="1"/>
  <c r="F473" i="8"/>
  <c r="F474" i="8" s="1"/>
  <c r="O473" i="8"/>
  <c r="O474" i="8" s="1"/>
  <c r="R503" i="8"/>
  <c r="E548" i="8"/>
  <c r="O565" i="8"/>
  <c r="R650" i="8"/>
  <c r="B743" i="8"/>
  <c r="F743" i="8"/>
  <c r="E761" i="8"/>
  <c r="L285" i="8"/>
  <c r="L607" i="8"/>
  <c r="O66" i="8"/>
  <c r="B308" i="8"/>
  <c r="F308" i="8"/>
  <c r="F389" i="8"/>
  <c r="C473" i="8"/>
  <c r="C474" i="8" s="1"/>
  <c r="R512" i="8"/>
  <c r="C608" i="8"/>
  <c r="B685" i="8"/>
  <c r="B686" i="8" s="1"/>
  <c r="B703" i="8" s="1"/>
  <c r="F685" i="8"/>
  <c r="F686" i="8" s="1"/>
  <c r="B761" i="8"/>
  <c r="F761" i="8"/>
  <c r="C837" i="8"/>
  <c r="O837" i="8"/>
  <c r="R837" i="8" s="1"/>
  <c r="S644" i="8"/>
  <c r="R19" i="6"/>
  <c r="R27" i="6"/>
  <c r="M27" i="8"/>
  <c r="M65" i="8"/>
  <c r="B164" i="6"/>
  <c r="B189" i="6" s="1"/>
  <c r="B191" i="6" s="1"/>
  <c r="F164" i="6"/>
  <c r="F189" i="6" s="1"/>
  <c r="F191" i="6" s="1"/>
  <c r="P239" i="6"/>
  <c r="L246" i="6"/>
  <c r="R246" i="6"/>
  <c r="L285" i="6"/>
  <c r="S285" i="6" s="1"/>
  <c r="S282" i="6" s="1"/>
  <c r="R298" i="6"/>
  <c r="L307" i="6"/>
  <c r="P315" i="6"/>
  <c r="P320" i="6"/>
  <c r="M328" i="8"/>
  <c r="B358" i="6"/>
  <c r="R376" i="6"/>
  <c r="E389" i="6"/>
  <c r="M397" i="8"/>
  <c r="E432" i="6"/>
  <c r="S461" i="6"/>
  <c r="S457" i="6" s="1"/>
  <c r="A473" i="6"/>
  <c r="A474" i="6" s="1"/>
  <c r="M512" i="8"/>
  <c r="R512" i="6"/>
  <c r="Q681" i="6"/>
  <c r="R681" i="6"/>
  <c r="P681" i="6"/>
  <c r="M693" i="8"/>
  <c r="R693" i="6"/>
  <c r="P693" i="6"/>
  <c r="P65" i="6"/>
  <c r="S77" i="6"/>
  <c r="Q85" i="6"/>
  <c r="S117" i="6"/>
  <c r="S121" i="6"/>
  <c r="S125" i="6"/>
  <c r="S129" i="6"/>
  <c r="S149" i="6"/>
  <c r="S205" i="6"/>
  <c r="S222" i="6"/>
  <c r="M183" i="8"/>
  <c r="L12" i="6"/>
  <c r="L10" i="8"/>
  <c r="S10" i="8" s="1"/>
  <c r="L10" i="7"/>
  <c r="Q151" i="6"/>
  <c r="S172" i="6"/>
  <c r="S166" i="6" s="1"/>
  <c r="M209" i="8"/>
  <c r="Q320" i="6"/>
  <c r="R341" i="6"/>
  <c r="M341" i="8"/>
  <c r="L413" i="6"/>
  <c r="M607" i="8"/>
  <c r="R607" i="6"/>
  <c r="K761" i="6"/>
  <c r="F768" i="6"/>
  <c r="M315" i="8"/>
  <c r="P32" i="6"/>
  <c r="R32" i="6"/>
  <c r="P50" i="6"/>
  <c r="M50" i="8"/>
  <c r="R65" i="6"/>
  <c r="C164" i="6"/>
  <c r="C189" i="6" s="1"/>
  <c r="C191" i="6" s="1"/>
  <c r="Q183" i="6"/>
  <c r="K286" i="6"/>
  <c r="R239" i="6"/>
  <c r="B286" i="6"/>
  <c r="B380" i="6" s="1"/>
  <c r="B382" i="6" s="1"/>
  <c r="F286" i="6"/>
  <c r="R315" i="6"/>
  <c r="R320" i="6"/>
  <c r="P328" i="6"/>
  <c r="L335" i="6"/>
  <c r="Q357" i="6"/>
  <c r="P357" i="6"/>
  <c r="J378" i="6"/>
  <c r="L397" i="6"/>
  <c r="L403" i="6" s="1"/>
  <c r="R397" i="6"/>
  <c r="J432" i="6"/>
  <c r="J434" i="6" s="1"/>
  <c r="O435" i="6" s="1"/>
  <c r="R413" i="6"/>
  <c r="L472" i="6"/>
  <c r="C473" i="6"/>
  <c r="C474" i="6" s="1"/>
  <c r="L581" i="6"/>
  <c r="S581" i="6" s="1"/>
  <c r="S578" i="6" s="1"/>
  <c r="J685" i="6"/>
  <c r="J686" i="6" s="1"/>
  <c r="J703" i="6" s="1"/>
  <c r="Q21" i="13"/>
  <c r="M12" i="8"/>
  <c r="P45" i="6"/>
  <c r="M45" i="8"/>
  <c r="M56" i="8"/>
  <c r="Q239" i="6"/>
  <c r="F586" i="6"/>
  <c r="A21" i="6"/>
  <c r="E21" i="6"/>
  <c r="R37" i="6"/>
  <c r="R50" i="6"/>
  <c r="L78" i="6"/>
  <c r="S78" i="6" s="1"/>
  <c r="S74" i="6" s="1"/>
  <c r="Q108" i="6"/>
  <c r="D164" i="6"/>
  <c r="D189" i="6" s="1"/>
  <c r="D191" i="6" s="1"/>
  <c r="J164" i="6"/>
  <c r="P163" i="6"/>
  <c r="S168" i="6"/>
  <c r="P172" i="6"/>
  <c r="J189" i="6"/>
  <c r="J191" i="6" s="1"/>
  <c r="A286" i="6"/>
  <c r="E286" i="6"/>
  <c r="R257" i="6"/>
  <c r="R285" i="6"/>
  <c r="Q315" i="6"/>
  <c r="R328" i="6"/>
  <c r="K358" i="6"/>
  <c r="L358" i="6" s="1"/>
  <c r="R357" i="6"/>
  <c r="A378" i="6"/>
  <c r="E378" i="6"/>
  <c r="L376" i="6"/>
  <c r="S376" i="6" s="1"/>
  <c r="S369" i="6" s="1"/>
  <c r="D378" i="6"/>
  <c r="C389" i="6"/>
  <c r="P388" i="6"/>
  <c r="R423" i="6"/>
  <c r="M423" i="8"/>
  <c r="C432" i="6"/>
  <c r="C434" i="6" s="1"/>
  <c r="B534" i="6"/>
  <c r="F534" i="6"/>
  <c r="R581" i="6"/>
  <c r="M581" i="8"/>
  <c r="P581" i="6"/>
  <c r="M599" i="8"/>
  <c r="R599" i="6"/>
  <c r="K837" i="6"/>
  <c r="K838" i="6" s="1"/>
  <c r="D473" i="6"/>
  <c r="J473" i="6"/>
  <c r="J474" i="6" s="1"/>
  <c r="O845" i="6"/>
  <c r="M485" i="8"/>
  <c r="M845" i="8" s="1"/>
  <c r="E390" i="6"/>
  <c r="K390" i="6"/>
  <c r="C534" i="6"/>
  <c r="L603" i="6"/>
  <c r="S603" i="6" s="1"/>
  <c r="S600" i="6" s="1"/>
  <c r="M626" i="8"/>
  <c r="C685" i="6"/>
  <c r="C686" i="6" s="1"/>
  <c r="C702" i="6"/>
  <c r="D702" i="6"/>
  <c r="J702" i="6"/>
  <c r="L725" i="6"/>
  <c r="E761" i="6"/>
  <c r="R760" i="6"/>
  <c r="M760" i="8"/>
  <c r="F820" i="6"/>
  <c r="F821" i="6" s="1"/>
  <c r="Q78" i="6"/>
  <c r="S82" i="6"/>
  <c r="S118" i="6"/>
  <c r="S150" i="6"/>
  <c r="S366" i="6"/>
  <c r="Q397" i="6"/>
  <c r="P413" i="6"/>
  <c r="Q430" i="6"/>
  <c r="Q581" i="6"/>
  <c r="S598" i="6"/>
  <c r="P724" i="6"/>
  <c r="S436" i="8"/>
  <c r="M585" i="8"/>
  <c r="M709" i="8"/>
  <c r="R430" i="6"/>
  <c r="M430" i="8"/>
  <c r="L453" i="6"/>
  <c r="L455" i="6" s="1"/>
  <c r="F473" i="6"/>
  <c r="F474" i="6" s="1"/>
  <c r="R461" i="6"/>
  <c r="M461" i="8"/>
  <c r="K473" i="6"/>
  <c r="K474" i="6" s="1"/>
  <c r="L474" i="6" s="1"/>
  <c r="R485" i="6"/>
  <c r="R845" i="6" s="1"/>
  <c r="C520" i="6"/>
  <c r="L528" i="6"/>
  <c r="P544" i="6"/>
  <c r="K586" i="6"/>
  <c r="B586" i="6"/>
  <c r="R591" i="6"/>
  <c r="P613" i="6"/>
  <c r="Q626" i="6"/>
  <c r="R658" i="6"/>
  <c r="L674" i="6"/>
  <c r="B685" i="6"/>
  <c r="B686" i="6" s="1"/>
  <c r="F685" i="6"/>
  <c r="F686" i="6" s="1"/>
  <c r="K702" i="6"/>
  <c r="P701" i="6"/>
  <c r="L709" i="6"/>
  <c r="L711" i="6" s="1"/>
  <c r="B726" i="6"/>
  <c r="R724" i="6"/>
  <c r="R732" i="6"/>
  <c r="L760" i="6"/>
  <c r="B761" i="6"/>
  <c r="B768" i="6" s="1"/>
  <c r="L785" i="6"/>
  <c r="L787" i="6" s="1"/>
  <c r="R797" i="6"/>
  <c r="L809" i="6"/>
  <c r="K820" i="6"/>
  <c r="K821" i="6" s="1"/>
  <c r="R828" i="6"/>
  <c r="Q27" i="6"/>
  <c r="Q37" i="6"/>
  <c r="S69" i="6"/>
  <c r="S89" i="6"/>
  <c r="S394" i="6"/>
  <c r="S414" i="6"/>
  <c r="Q595" i="6"/>
  <c r="Q603" i="6"/>
  <c r="P607" i="6"/>
  <c r="Q620" i="6"/>
  <c r="M496" i="8"/>
  <c r="M613" i="8"/>
  <c r="M753" i="8"/>
  <c r="M809" i="8"/>
  <c r="R453" i="6"/>
  <c r="Q461" i="6"/>
  <c r="E473" i="6"/>
  <c r="E474" i="6" s="1"/>
  <c r="L492" i="6"/>
  <c r="L846" i="6" s="1"/>
  <c r="L544" i="6"/>
  <c r="S544" i="6" s="1"/>
  <c r="S539" i="6" s="1"/>
  <c r="E586" i="6"/>
  <c r="E615" i="6" s="1"/>
  <c r="E633" i="6" s="1"/>
  <c r="C586" i="6"/>
  <c r="K608" i="6"/>
  <c r="M650" i="8"/>
  <c r="A702" i="6"/>
  <c r="E702" i="6"/>
  <c r="B702" i="6"/>
  <c r="F702" i="6"/>
  <c r="R701" i="6"/>
  <c r="J726" i="6"/>
  <c r="L753" i="6"/>
  <c r="E820" i="6"/>
  <c r="E821" i="6" s="1"/>
  <c r="L828" i="6"/>
  <c r="J837" i="6"/>
  <c r="S106" i="6"/>
  <c r="S200" i="6"/>
  <c r="Q225" i="6"/>
  <c r="S273" i="6"/>
  <c r="Q281" i="6"/>
  <c r="M533" i="8"/>
  <c r="Q740" i="6"/>
  <c r="N175" i="7"/>
  <c r="N179" i="7"/>
  <c r="S219" i="8"/>
  <c r="N645" i="8"/>
  <c r="S263" i="8"/>
  <c r="S745" i="6"/>
  <c r="S749" i="6"/>
  <c r="S771" i="6"/>
  <c r="S779" i="6"/>
  <c r="N9" i="8"/>
  <c r="S742" i="6"/>
  <c r="S792" i="6"/>
  <c r="N610" i="7"/>
  <c r="N722" i="7"/>
  <c r="N545" i="8"/>
  <c r="E21" i="5"/>
  <c r="R213" i="5"/>
  <c r="K213" i="8"/>
  <c r="K388" i="8"/>
  <c r="K423" i="8"/>
  <c r="Q423" i="5"/>
  <c r="L453" i="5"/>
  <c r="L455" i="5" s="1"/>
  <c r="K453" i="8"/>
  <c r="K466" i="8"/>
  <c r="J608" i="5"/>
  <c r="L19" i="5"/>
  <c r="F21" i="5"/>
  <c r="C40" i="5"/>
  <c r="C68" i="5" s="1"/>
  <c r="C70" i="5" s="1"/>
  <c r="J40" i="5"/>
  <c r="L188" i="5"/>
  <c r="R281" i="5"/>
  <c r="K281" i="8"/>
  <c r="D286" i="5"/>
  <c r="B308" i="5"/>
  <c r="F308" i="5"/>
  <c r="R307" i="5"/>
  <c r="D321" i="5"/>
  <c r="K321" i="5"/>
  <c r="R388" i="5"/>
  <c r="F390" i="5"/>
  <c r="D432" i="5"/>
  <c r="L413" i="5"/>
  <c r="R430" i="5"/>
  <c r="R453" i="5"/>
  <c r="K674" i="8"/>
  <c r="R674" i="5"/>
  <c r="K832" i="8"/>
  <c r="Q832" i="5"/>
  <c r="R832" i="5"/>
  <c r="P670" i="6"/>
  <c r="K56" i="8"/>
  <c r="K658" i="8"/>
  <c r="R658" i="5"/>
  <c r="Q466" i="5"/>
  <c r="N44" i="6"/>
  <c r="Q44" i="6"/>
  <c r="P49" i="6"/>
  <c r="Q49" i="6"/>
  <c r="S54" i="6"/>
  <c r="P54" i="6"/>
  <c r="N106" i="6"/>
  <c r="Q106" i="6"/>
  <c r="N120" i="6"/>
  <c r="Q120" i="6"/>
  <c r="Q128" i="6"/>
  <c r="P128" i="6"/>
  <c r="N128" i="6"/>
  <c r="N136" i="6"/>
  <c r="Q136" i="6"/>
  <c r="Q144" i="6"/>
  <c r="P144" i="6"/>
  <c r="Q186" i="6"/>
  <c r="P186" i="6"/>
  <c r="P213" i="6"/>
  <c r="N213" i="6"/>
  <c r="P229" i="6"/>
  <c r="Q229" i="6"/>
  <c r="Q233" i="6"/>
  <c r="P233" i="6"/>
  <c r="Q241" i="6"/>
  <c r="P241" i="6"/>
  <c r="P249" i="6"/>
  <c r="Q249" i="6"/>
  <c r="P257" i="6"/>
  <c r="Q257" i="6"/>
  <c r="N257" i="6"/>
  <c r="S339" i="6"/>
  <c r="Q339" i="6"/>
  <c r="N339" i="6"/>
  <c r="Q356" i="6"/>
  <c r="P356" i="6"/>
  <c r="N364" i="6"/>
  <c r="P364" i="6"/>
  <c r="P372" i="6"/>
  <c r="N372" i="6"/>
  <c r="P424" i="6"/>
  <c r="Q424" i="6"/>
  <c r="N424" i="6"/>
  <c r="P433" i="6"/>
  <c r="N433" i="6"/>
  <c r="P441" i="6"/>
  <c r="N441" i="6"/>
  <c r="Q449" i="6"/>
  <c r="P449" i="6"/>
  <c r="N485" i="6"/>
  <c r="N845" i="6" s="1"/>
  <c r="I845" i="6"/>
  <c r="P489" i="6"/>
  <c r="N489" i="6"/>
  <c r="Q489" i="6"/>
  <c r="Q501" i="6"/>
  <c r="N501" i="6"/>
  <c r="P501" i="6"/>
  <c r="P510" i="6"/>
  <c r="Q510" i="6"/>
  <c r="P514" i="6"/>
  <c r="N514" i="6"/>
  <c r="Q514" i="6"/>
  <c r="Q592" i="6"/>
  <c r="P592" i="6"/>
  <c r="N625" i="6"/>
  <c r="P625" i="6"/>
  <c r="Q634" i="6"/>
  <c r="P634" i="6"/>
  <c r="P642" i="6"/>
  <c r="N642" i="6"/>
  <c r="Q642" i="6"/>
  <c r="S642" i="6"/>
  <c r="P674" i="6"/>
  <c r="N674" i="6"/>
  <c r="S678" i="6"/>
  <c r="N678" i="6"/>
  <c r="S688" i="6"/>
  <c r="S687" i="6" s="1"/>
  <c r="P688" i="6"/>
  <c r="Q688" i="6"/>
  <c r="P710" i="6"/>
  <c r="Q710" i="6"/>
  <c r="P714" i="6"/>
  <c r="Q714" i="6"/>
  <c r="Q718" i="6"/>
  <c r="N718" i="6"/>
  <c r="N793" i="6"/>
  <c r="P793" i="6"/>
  <c r="Q801" i="6"/>
  <c r="P801" i="6"/>
  <c r="L12" i="5"/>
  <c r="R78" i="5"/>
  <c r="L108" i="5"/>
  <c r="L183" i="5"/>
  <c r="R257" i="5"/>
  <c r="K257" i="8"/>
  <c r="L281" i="5"/>
  <c r="S281" i="5" s="1"/>
  <c r="S258" i="5" s="1"/>
  <c r="B286" i="5"/>
  <c r="F286" i="5"/>
  <c r="R285" i="5"/>
  <c r="K285" i="8"/>
  <c r="L320" i="5"/>
  <c r="L328" i="5"/>
  <c r="L330" i="5" s="1"/>
  <c r="L357" i="5"/>
  <c r="S357" i="5" s="1"/>
  <c r="S349" i="5" s="1"/>
  <c r="R357" i="5"/>
  <c r="L368" i="5"/>
  <c r="K378" i="5"/>
  <c r="C473" i="5"/>
  <c r="C474" i="5" s="1"/>
  <c r="R472" i="5"/>
  <c r="K472" i="8"/>
  <c r="R496" i="5"/>
  <c r="D534" i="5"/>
  <c r="F548" i="5"/>
  <c r="D566" i="5"/>
  <c r="L595" i="5"/>
  <c r="E608" i="5"/>
  <c r="K607" i="8"/>
  <c r="R607" i="5"/>
  <c r="A685" i="5"/>
  <c r="E685" i="5"/>
  <c r="E686" i="5" s="1"/>
  <c r="K701" i="8"/>
  <c r="R701" i="5"/>
  <c r="R724" i="5"/>
  <c r="K724" i="8"/>
  <c r="D761" i="5"/>
  <c r="D768" i="5" s="1"/>
  <c r="L797" i="5"/>
  <c r="S796" i="5"/>
  <c r="B820" i="5"/>
  <c r="Q34" i="6"/>
  <c r="P44" i="6"/>
  <c r="S124" i="6"/>
  <c r="N144" i="6"/>
  <c r="P152" i="6"/>
  <c r="N253" i="6"/>
  <c r="Q273" i="6"/>
  <c r="N277" i="6"/>
  <c r="Q372" i="6"/>
  <c r="P420" i="6"/>
  <c r="P543" i="6"/>
  <c r="P722" i="6"/>
  <c r="K315" i="8"/>
  <c r="K27" i="8"/>
  <c r="J286" i="5"/>
  <c r="N72" i="6"/>
  <c r="Q72" i="6"/>
  <c r="P80" i="6"/>
  <c r="N80" i="6"/>
  <c r="Q84" i="6"/>
  <c r="P84" i="6"/>
  <c r="N84" i="6"/>
  <c r="Q112" i="6"/>
  <c r="P112" i="6"/>
  <c r="P116" i="6"/>
  <c r="N116" i="6"/>
  <c r="Q124" i="6"/>
  <c r="P124" i="6"/>
  <c r="N124" i="6"/>
  <c r="P132" i="6"/>
  <c r="N132" i="6"/>
  <c r="P140" i="6"/>
  <c r="N140" i="6"/>
  <c r="P148" i="6"/>
  <c r="N148" i="6"/>
  <c r="Q237" i="6"/>
  <c r="P237" i="6"/>
  <c r="N261" i="6"/>
  <c r="P261" i="6"/>
  <c r="S265" i="6"/>
  <c r="N265" i="6"/>
  <c r="N285" i="6"/>
  <c r="P285" i="6"/>
  <c r="N335" i="6"/>
  <c r="Q335" i="6"/>
  <c r="Q343" i="6"/>
  <c r="N343" i="6"/>
  <c r="P343" i="6"/>
  <c r="P352" i="6"/>
  <c r="Q352" i="6"/>
  <c r="Q360" i="6"/>
  <c r="P360" i="6"/>
  <c r="P376" i="6"/>
  <c r="N376" i="6"/>
  <c r="Q376" i="6"/>
  <c r="P381" i="6"/>
  <c r="Q381" i="6"/>
  <c r="Q481" i="6"/>
  <c r="P481" i="6"/>
  <c r="P506" i="6"/>
  <c r="Q506" i="6"/>
  <c r="N506" i="6"/>
  <c r="Q518" i="6"/>
  <c r="S518" i="6"/>
  <c r="P518" i="6"/>
  <c r="Q555" i="6"/>
  <c r="N555" i="6"/>
  <c r="P596" i="6"/>
  <c r="Q596" i="6"/>
  <c r="S617" i="6"/>
  <c r="Q617" i="6"/>
  <c r="N617" i="6"/>
  <c r="P621" i="6"/>
  <c r="Q621" i="6"/>
  <c r="Q629" i="6"/>
  <c r="P629" i="6"/>
  <c r="N638" i="6"/>
  <c r="P638" i="6"/>
  <c r="Q638" i="6"/>
  <c r="S638" i="6"/>
  <c r="N662" i="6"/>
  <c r="Q666" i="6"/>
  <c r="P666" i="6"/>
  <c r="N696" i="6"/>
  <c r="Q696" i="6"/>
  <c r="P696" i="6"/>
  <c r="A40" i="5"/>
  <c r="E40" i="5"/>
  <c r="E68" i="5" s="1"/>
  <c r="E70" i="5" s="1"/>
  <c r="R32" i="5"/>
  <c r="L56" i="5"/>
  <c r="L58" i="5" s="1"/>
  <c r="R65" i="5"/>
  <c r="K65" i="8"/>
  <c r="L78" i="5"/>
  <c r="S78" i="5" s="1"/>
  <c r="S74" i="5" s="1"/>
  <c r="L163" i="5"/>
  <c r="L172" i="5"/>
  <c r="R209" i="5"/>
  <c r="K209" i="8"/>
  <c r="R225" i="5"/>
  <c r="K225" i="8"/>
  <c r="R315" i="5"/>
  <c r="K358" i="5"/>
  <c r="R368" i="5"/>
  <c r="K368" i="8"/>
  <c r="J378" i="5"/>
  <c r="E389" i="5"/>
  <c r="J473" i="5"/>
  <c r="J474" i="5" s="1"/>
  <c r="C390" i="5"/>
  <c r="R512" i="5"/>
  <c r="K512" i="8"/>
  <c r="K533" i="8"/>
  <c r="C608" i="5"/>
  <c r="L652" i="5"/>
  <c r="K709" i="8"/>
  <c r="R709" i="5"/>
  <c r="L740" i="5"/>
  <c r="Q80" i="6"/>
  <c r="Q116" i="6"/>
  <c r="P120" i="6"/>
  <c r="S128" i="6"/>
  <c r="S208" i="6"/>
  <c r="S241" i="6"/>
  <c r="Q445" i="6"/>
  <c r="S489" i="6"/>
  <c r="S654" i="6"/>
  <c r="P658" i="6"/>
  <c r="P718" i="6"/>
  <c r="B586" i="5"/>
  <c r="F586" i="5"/>
  <c r="L591" i="5"/>
  <c r="D608" i="5"/>
  <c r="R603" i="5"/>
  <c r="K603" i="8"/>
  <c r="K650" i="8"/>
  <c r="L693" i="5"/>
  <c r="L709" i="5"/>
  <c r="K743" i="5"/>
  <c r="L753" i="5"/>
  <c r="R753" i="5"/>
  <c r="K753" i="8"/>
  <c r="L828" i="5"/>
  <c r="S828" i="5" s="1"/>
  <c r="S823" i="5" s="1"/>
  <c r="S81" i="5"/>
  <c r="S292" i="5"/>
  <c r="S296" i="5"/>
  <c r="S538" i="5"/>
  <c r="S583" i="5"/>
  <c r="S663" i="5"/>
  <c r="Q693" i="5"/>
  <c r="Q697" i="5"/>
  <c r="S116" i="6"/>
  <c r="S132" i="6"/>
  <c r="S140" i="6"/>
  <c r="S148" i="6"/>
  <c r="D473" i="5"/>
  <c r="L496" i="5"/>
  <c r="S496" i="5" s="1"/>
  <c r="S493" i="5" s="1"/>
  <c r="B520" i="5"/>
  <c r="F520" i="5"/>
  <c r="F521" i="5" s="1"/>
  <c r="F847" i="5" s="1"/>
  <c r="L519" i="5"/>
  <c r="L528" i="5"/>
  <c r="S528" i="5" s="1"/>
  <c r="S524" i="5" s="1"/>
  <c r="L533" i="5"/>
  <c r="J534" i="5"/>
  <c r="O535" i="5" s="1"/>
  <c r="K560" i="8"/>
  <c r="L577" i="5"/>
  <c r="R581" i="5"/>
  <c r="L599" i="5"/>
  <c r="S599" i="5" s="1"/>
  <c r="S596" i="5" s="1"/>
  <c r="L613" i="5"/>
  <c r="R650" i="5"/>
  <c r="R693" i="5"/>
  <c r="J702" i="5"/>
  <c r="J703" i="5" s="1"/>
  <c r="L724" i="5"/>
  <c r="L725" i="5" s="1"/>
  <c r="E743" i="5"/>
  <c r="L760" i="5"/>
  <c r="B761" i="5"/>
  <c r="F761" i="5"/>
  <c r="R760" i="5"/>
  <c r="L766" i="5"/>
  <c r="R766" i="5"/>
  <c r="L785" i="5"/>
  <c r="S785" i="5" s="1"/>
  <c r="S782" i="5" s="1"/>
  <c r="L836" i="5"/>
  <c r="S43" i="5"/>
  <c r="S57" i="5"/>
  <c r="S734" i="5"/>
  <c r="S44" i="6"/>
  <c r="S120" i="6"/>
  <c r="S136" i="6"/>
  <c r="P453" i="6"/>
  <c r="S501" i="6"/>
  <c r="A473" i="5"/>
  <c r="L485" i="5"/>
  <c r="L845" i="5" s="1"/>
  <c r="L66" i="5" s="1"/>
  <c r="O846" i="5"/>
  <c r="O390" i="5" s="1"/>
  <c r="K492" i="8"/>
  <c r="K846" i="8" s="1"/>
  <c r="L512" i="5"/>
  <c r="R528" i="5"/>
  <c r="K528" i="8"/>
  <c r="R560" i="5"/>
  <c r="C586" i="5"/>
  <c r="R591" i="5"/>
  <c r="R599" i="5"/>
  <c r="K608" i="5"/>
  <c r="O632" i="13"/>
  <c r="K626" i="8"/>
  <c r="D702" i="5"/>
  <c r="L718" i="5"/>
  <c r="R718" i="5"/>
  <c r="K718" i="8"/>
  <c r="Q732" i="5"/>
  <c r="B743" i="5"/>
  <c r="F743" i="5"/>
  <c r="J761" i="5"/>
  <c r="J768" i="5" s="1"/>
  <c r="J820" i="5"/>
  <c r="B837" i="5"/>
  <c r="F837" i="5"/>
  <c r="S417" i="5"/>
  <c r="P620" i="5"/>
  <c r="S677" i="5"/>
  <c r="Q681" i="5"/>
  <c r="Q793" i="5"/>
  <c r="Q797" i="5"/>
  <c r="S144" i="6"/>
  <c r="S253" i="6"/>
  <c r="S360" i="6"/>
  <c r="N405" i="6"/>
  <c r="Q413" i="6"/>
  <c r="N413" i="6"/>
  <c r="S422" i="6"/>
  <c r="S424" i="6"/>
  <c r="P436" i="6"/>
  <c r="P451" i="6"/>
  <c r="P464" i="6"/>
  <c r="Q537" i="6"/>
  <c r="N541" i="6"/>
  <c r="S559" i="6"/>
  <c r="S561" i="6"/>
  <c r="N594" i="6"/>
  <c r="S636" i="6"/>
  <c r="Q694" i="6"/>
  <c r="P708" i="6"/>
  <c r="P733" i="6"/>
  <c r="N745" i="6"/>
  <c r="P809" i="6"/>
  <c r="S825" i="6"/>
  <c r="L267" i="8"/>
  <c r="S267" i="8" s="1"/>
  <c r="L416" i="8"/>
  <c r="S416" i="8" s="1"/>
  <c r="S356" i="6"/>
  <c r="N366" i="6"/>
  <c r="S381" i="6"/>
  <c r="S433" i="6"/>
  <c r="S447" i="6"/>
  <c r="S506" i="6"/>
  <c r="S514" i="6"/>
  <c r="P644" i="6"/>
  <c r="S648" i="6"/>
  <c r="S658" i="6"/>
  <c r="S655" i="6" s="1"/>
  <c r="N741" i="6"/>
  <c r="Q745" i="6"/>
  <c r="L579" i="7"/>
  <c r="S579" i="7" s="1"/>
  <c r="S576" i="7" s="1"/>
  <c r="L662" i="8"/>
  <c r="S207" i="8"/>
  <c r="S238" i="8"/>
  <c r="S243" i="8"/>
  <c r="S509" i="8"/>
  <c r="S637" i="8"/>
  <c r="S641" i="8"/>
  <c r="L597" i="7"/>
  <c r="S597" i="7" s="1"/>
  <c r="S594" i="7" s="1"/>
  <c r="S155" i="8"/>
  <c r="S480" i="8"/>
  <c r="S548" i="7"/>
  <c r="S452" i="8"/>
  <c r="S708" i="8"/>
  <c r="Q332" i="5"/>
  <c r="P332" i="5"/>
  <c r="N332" i="5"/>
  <c r="P336" i="5"/>
  <c r="N336" i="5"/>
  <c r="S340" i="5"/>
  <c r="P340" i="5"/>
  <c r="S353" i="5"/>
  <c r="P353" i="5"/>
  <c r="Q365" i="5"/>
  <c r="P365" i="5"/>
  <c r="N365" i="5"/>
  <c r="N429" i="5"/>
  <c r="S429" i="5"/>
  <c r="Q441" i="5"/>
  <c r="N441" i="5"/>
  <c r="Q457" i="5"/>
  <c r="P457" i="5"/>
  <c r="Q465" i="5"/>
  <c r="N465" i="5"/>
  <c r="Q469" i="5"/>
  <c r="N469" i="5"/>
  <c r="S469" i="5"/>
  <c r="Q488" i="5"/>
  <c r="P488" i="5"/>
  <c r="N488" i="5"/>
  <c r="Q496" i="5"/>
  <c r="N496" i="5"/>
  <c r="N500" i="5"/>
  <c r="S500" i="5"/>
  <c r="P524" i="5"/>
  <c r="Q524" i="5"/>
  <c r="Q536" i="5"/>
  <c r="P536" i="5"/>
  <c r="P552" i="5"/>
  <c r="Q552" i="5"/>
  <c r="P573" i="5"/>
  <c r="Q573" i="5"/>
  <c r="Q590" i="5"/>
  <c r="N590" i="5"/>
  <c r="P594" i="5"/>
  <c r="S594" i="5"/>
  <c r="N598" i="5"/>
  <c r="Q598" i="5"/>
  <c r="S602" i="5"/>
  <c r="P602" i="5"/>
  <c r="Q616" i="5"/>
  <c r="P616" i="5"/>
  <c r="N628" i="5"/>
  <c r="Q628" i="5"/>
  <c r="P772" i="5"/>
  <c r="Q772" i="5"/>
  <c r="Q784" i="5"/>
  <c r="P784" i="5"/>
  <c r="N784" i="5"/>
  <c r="P801" i="5"/>
  <c r="Q801" i="5"/>
  <c r="S463" i="8"/>
  <c r="S600" i="7"/>
  <c r="S615" i="7"/>
  <c r="S623" i="7"/>
  <c r="S62" i="8"/>
  <c r="S150" i="8"/>
  <c r="S628" i="5"/>
  <c r="S588" i="7"/>
  <c r="S30" i="8"/>
  <c r="S202" i="8"/>
  <c r="S377" i="5"/>
  <c r="S514" i="5"/>
  <c r="S598" i="5"/>
  <c r="S324" i="7"/>
  <c r="S18" i="8"/>
  <c r="S254" i="8"/>
  <c r="Q29" i="7"/>
  <c r="P29" i="7"/>
  <c r="P60" i="7"/>
  <c r="Q60" i="7"/>
  <c r="P75" i="7"/>
  <c r="N75" i="7"/>
  <c r="P100" i="7"/>
  <c r="N100" i="7"/>
  <c r="Q507" i="7"/>
  <c r="P507" i="7"/>
  <c r="P586" i="7"/>
  <c r="Q586" i="7"/>
  <c r="N746" i="7"/>
  <c r="Q746" i="7"/>
  <c r="P796" i="7"/>
  <c r="Q796" i="7"/>
  <c r="P828" i="7"/>
  <c r="N828" i="7"/>
  <c r="P49" i="8"/>
  <c r="Q49" i="8"/>
  <c r="N214" i="7"/>
  <c r="P234" i="7"/>
  <c r="Q372" i="7"/>
  <c r="Q396" i="7"/>
  <c r="Q468" i="7"/>
  <c r="Q480" i="7"/>
  <c r="N498" i="7"/>
  <c r="Q828" i="7"/>
  <c r="Q532" i="8"/>
  <c r="Q329" i="8"/>
  <c r="N329" i="8"/>
  <c r="Q419" i="8"/>
  <c r="P419" i="8"/>
  <c r="Q427" i="8"/>
  <c r="P427" i="8"/>
  <c r="P483" i="8"/>
  <c r="Q483" i="8"/>
  <c r="Q34" i="7"/>
  <c r="P34" i="7"/>
  <c r="Q166" i="7"/>
  <c r="N166" i="7"/>
  <c r="P230" i="7"/>
  <c r="Q230" i="7"/>
  <c r="Q238" i="7"/>
  <c r="N238" i="7"/>
  <c r="N515" i="7"/>
  <c r="Q515" i="7"/>
  <c r="Q607" i="7"/>
  <c r="P607" i="7"/>
  <c r="P628" i="7"/>
  <c r="Q628" i="7"/>
  <c r="N628" i="7"/>
  <c r="Q664" i="7"/>
  <c r="P664" i="7"/>
  <c r="Q672" i="7"/>
  <c r="P672" i="7"/>
  <c r="Q431" i="8"/>
  <c r="P431" i="8"/>
  <c r="P50" i="7"/>
  <c r="Q100" i="7"/>
  <c r="Q170" i="7"/>
  <c r="N242" i="7"/>
  <c r="N396" i="7"/>
  <c r="S480" i="7"/>
  <c r="P792" i="7"/>
  <c r="P354" i="8"/>
  <c r="P314" i="8"/>
  <c r="Q314" i="8"/>
  <c r="S314" i="8"/>
  <c r="Q406" i="8"/>
  <c r="P406" i="8"/>
  <c r="N467" i="8"/>
  <c r="P467" i="8"/>
  <c r="N471" i="8"/>
  <c r="S471" i="8"/>
  <c r="Q471" i="8"/>
  <c r="P471" i="8"/>
  <c r="P772" i="8"/>
  <c r="Q772" i="8"/>
  <c r="Q780" i="8"/>
  <c r="P780" i="8"/>
  <c r="P795" i="8"/>
  <c r="Q795" i="8"/>
  <c r="Q804" i="8"/>
  <c r="P804" i="8"/>
  <c r="N804" i="8"/>
  <c r="N808" i="8"/>
  <c r="P808" i="8"/>
  <c r="Q808" i="8"/>
  <c r="P88" i="7"/>
  <c r="N88" i="7"/>
  <c r="P342" i="7"/>
  <c r="N342" i="7"/>
  <c r="Q522" i="7"/>
  <c r="P522" i="7"/>
  <c r="P536" i="7"/>
  <c r="N536" i="7"/>
  <c r="Q620" i="7"/>
  <c r="P620" i="7"/>
  <c r="N676" i="7"/>
  <c r="Q676" i="7"/>
  <c r="N750" i="7"/>
  <c r="Q750" i="7"/>
  <c r="N350" i="8"/>
  <c r="P350" i="8"/>
  <c r="Q524" i="8"/>
  <c r="P524" i="8"/>
  <c r="Q75" i="7"/>
  <c r="N83" i="7"/>
  <c r="S92" i="7"/>
  <c r="S100" i="7"/>
  <c r="Q153" i="7"/>
  <c r="Q178" i="7"/>
  <c r="P372" i="7"/>
  <c r="P468" i="7"/>
  <c r="N507" i="7"/>
  <c r="Q768" i="7"/>
  <c r="Q788" i="7"/>
  <c r="N410" i="8"/>
  <c r="P54" i="8"/>
  <c r="N54" i="8"/>
  <c r="N157" i="8"/>
  <c r="P157" i="8"/>
  <c r="Q173" i="8"/>
  <c r="P173" i="8"/>
  <c r="Q359" i="8"/>
  <c r="P359" i="8"/>
  <c r="Q723" i="8"/>
  <c r="P723" i="8"/>
  <c r="Q206" i="8"/>
  <c r="P206" i="8"/>
  <c r="P301" i="8"/>
  <c r="N301" i="8"/>
  <c r="Q539" i="8"/>
  <c r="P539" i="8"/>
  <c r="S720" i="8"/>
  <c r="Q720" i="8"/>
  <c r="P720" i="8"/>
  <c r="P42" i="7"/>
  <c r="Q175" i="7"/>
  <c r="Q179" i="7"/>
  <c r="N206" i="7"/>
  <c r="P211" i="7"/>
  <c r="Q243" i="7"/>
  <c r="P256" i="7"/>
  <c r="N339" i="7"/>
  <c r="S372" i="7"/>
  <c r="Q442" i="7"/>
  <c r="N446" i="7"/>
  <c r="S459" i="7"/>
  <c r="P550" i="7"/>
  <c r="P604" i="7"/>
  <c r="N656" i="7"/>
  <c r="P133" i="8"/>
  <c r="Q137" i="8"/>
  <c r="Q301" i="8"/>
  <c r="P463" i="8"/>
  <c r="P655" i="8"/>
  <c r="S764" i="8"/>
  <c r="Q69" i="8"/>
  <c r="P69" i="8"/>
  <c r="Q74" i="8"/>
  <c r="N74" i="8"/>
  <c r="P234" i="8"/>
  <c r="Q234" i="8"/>
  <c r="P459" i="8"/>
  <c r="N459" i="8"/>
  <c r="N647" i="8"/>
  <c r="Q647" i="8"/>
  <c r="S536" i="7"/>
  <c r="S628" i="7"/>
  <c r="Q202" i="8"/>
  <c r="P202" i="8"/>
  <c r="Q651" i="8"/>
  <c r="P651" i="8"/>
  <c r="Q764" i="8"/>
  <c r="P764" i="8"/>
  <c r="P65" i="7"/>
  <c r="Q202" i="7"/>
  <c r="S235" i="7"/>
  <c r="N310" i="7"/>
  <c r="Q393" i="7"/>
  <c r="Q477" i="7"/>
  <c r="P582" i="7"/>
  <c r="P646" i="7"/>
  <c r="Q726" i="7"/>
  <c r="S206" i="8"/>
  <c r="P386" i="8"/>
  <c r="S415" i="8"/>
  <c r="Q463" i="8"/>
  <c r="Q222" i="8"/>
  <c r="P222" i="8"/>
  <c r="Q478" i="8"/>
  <c r="P478" i="8"/>
  <c r="Q482" i="8"/>
  <c r="N482" i="8"/>
  <c r="Q555" i="8"/>
  <c r="P555" i="8"/>
  <c r="P799" i="8"/>
  <c r="Q799" i="8"/>
  <c r="N812" i="8"/>
  <c r="Q812" i="8"/>
  <c r="P812" i="8"/>
  <c r="Q506" i="7"/>
  <c r="S544" i="7"/>
  <c r="S604" i="7"/>
  <c r="Q610" i="7"/>
  <c r="S636" i="7"/>
  <c r="S712" i="7"/>
  <c r="S796" i="7"/>
  <c r="S344" i="7"/>
  <c r="N490" i="7"/>
  <c r="Q791" i="8"/>
  <c r="P791" i="8"/>
  <c r="Q831" i="8"/>
  <c r="P831" i="8"/>
  <c r="S184" i="7"/>
  <c r="Q819" i="8"/>
  <c r="P819" i="8"/>
  <c r="Q824" i="8"/>
  <c r="P824" i="8"/>
  <c r="S812" i="8"/>
  <c r="N17" i="8"/>
  <c r="N25" i="8"/>
  <c r="N49" i="8"/>
  <c r="N57" i="8"/>
  <c r="N61" i="8"/>
  <c r="N69" i="8"/>
  <c r="N73" i="8"/>
  <c r="N81" i="8"/>
  <c r="N89" i="8"/>
  <c r="N93" i="8"/>
  <c r="N101" i="8"/>
  <c r="N105" i="8"/>
  <c r="N113" i="8"/>
  <c r="N117" i="8"/>
  <c r="N121" i="8"/>
  <c r="N125" i="8"/>
  <c r="N129" i="8"/>
  <c r="N133" i="8"/>
  <c r="N141" i="8"/>
  <c r="N145" i="8"/>
  <c r="N149" i="8"/>
  <c r="N153" i="8"/>
  <c r="N161" i="8"/>
  <c r="N173" i="8"/>
  <c r="N205" i="8"/>
  <c r="N217" i="8"/>
  <c r="N221" i="8"/>
  <c r="N229" i="8"/>
  <c r="N233" i="8"/>
  <c r="N237" i="8"/>
  <c r="N82" i="8"/>
  <c r="N94" i="8"/>
  <c r="N106" i="8"/>
  <c r="N122" i="8"/>
  <c r="N126" i="8"/>
  <c r="N146" i="8"/>
  <c r="N154" i="8"/>
  <c r="N158" i="8"/>
  <c r="N166" i="8"/>
  <c r="N174" i="8"/>
  <c r="N178" i="8"/>
  <c r="N186" i="8"/>
  <c r="N198" i="8"/>
  <c r="N202" i="8"/>
  <c r="N206" i="8"/>
  <c r="N218" i="8"/>
  <c r="N222" i="8"/>
  <c r="N241" i="8"/>
  <c r="N245" i="8"/>
  <c r="N249" i="8"/>
  <c r="N253" i="8"/>
  <c r="N261" i="8"/>
  <c r="N265" i="8"/>
  <c r="N277" i="8"/>
  <c r="N293" i="8"/>
  <c r="N297" i="8"/>
  <c r="N305" i="8"/>
  <c r="N309" i="8"/>
  <c r="N325" i="8"/>
  <c r="N333" i="8"/>
  <c r="N337" i="8"/>
  <c r="N345" i="8"/>
  <c r="N354" i="8"/>
  <c r="N366" i="8"/>
  <c r="N370" i="8"/>
  <c r="N374" i="8"/>
  <c r="N394" i="8"/>
  <c r="N398" i="8"/>
  <c r="N402" i="8"/>
  <c r="N414" i="8"/>
  <c r="N422" i="8"/>
  <c r="N438" i="8"/>
  <c r="N446" i="8"/>
  <c r="N450" i="8"/>
  <c r="N470" i="8"/>
  <c r="N490" i="8"/>
  <c r="N494" i="8"/>
  <c r="N515" i="8"/>
  <c r="N527" i="8"/>
  <c r="N531" i="8"/>
  <c r="N543" i="8"/>
  <c r="N555" i="8"/>
  <c r="N559" i="8"/>
  <c r="N563" i="8"/>
  <c r="N575" i="8"/>
  <c r="N579" i="8"/>
  <c r="N583" i="8"/>
  <c r="N611" i="8"/>
  <c r="N619" i="8"/>
  <c r="N627" i="8"/>
  <c r="N639" i="8"/>
  <c r="N643" i="8"/>
  <c r="N663" i="8"/>
  <c r="N667" i="8"/>
  <c r="N683" i="8"/>
  <c r="N699" i="8"/>
  <c r="N707" i="8"/>
  <c r="N731" i="8"/>
  <c r="N739" i="8"/>
  <c r="N763" i="8"/>
  <c r="N771" i="8"/>
  <c r="N775" i="8"/>
  <c r="N779" i="8"/>
  <c r="N799" i="8"/>
  <c r="N803" i="8"/>
  <c r="N807" i="8"/>
  <c r="N811" i="8"/>
  <c r="N815" i="8"/>
  <c r="N819" i="8"/>
  <c r="N827" i="8"/>
  <c r="N831" i="8"/>
  <c r="N835" i="8"/>
  <c r="N238" i="8"/>
  <c r="N254" i="8"/>
  <c r="N258" i="8"/>
  <c r="N262" i="8"/>
  <c r="N270" i="8"/>
  <c r="N278" i="8"/>
  <c r="N294" i="8"/>
  <c r="N302" i="8"/>
  <c r="N306" i="8"/>
  <c r="N314" i="8"/>
  <c r="N322" i="8"/>
  <c r="N326" i="8"/>
  <c r="N351" i="8"/>
  <c r="N379" i="8"/>
  <c r="N395" i="8"/>
  <c r="N399" i="8"/>
  <c r="N407" i="8"/>
  <c r="N415" i="8"/>
  <c r="N419" i="8"/>
  <c r="N427" i="8"/>
  <c r="N431" i="8"/>
  <c r="N463" i="8"/>
  <c r="N483" i="8"/>
  <c r="N495" i="8"/>
  <c r="N499" i="8"/>
  <c r="N532" i="8"/>
  <c r="N556" i="8"/>
  <c r="N564" i="8"/>
  <c r="N576" i="8"/>
  <c r="N580" i="8"/>
  <c r="N584" i="8"/>
  <c r="N612" i="8"/>
  <c r="N624" i="8"/>
  <c r="N628" i="8"/>
  <c r="N636" i="8"/>
  <c r="N644" i="8"/>
  <c r="N648" i="8"/>
  <c r="N656" i="8"/>
  <c r="N660" i="8"/>
  <c r="N668" i="8"/>
  <c r="N692" i="8"/>
  <c r="N696" i="8"/>
  <c r="N708" i="8"/>
  <c r="N720" i="8"/>
  <c r="N752" i="8"/>
  <c r="N764" i="8"/>
  <c r="N772" i="8"/>
  <c r="N776" i="8"/>
  <c r="N780" i="8"/>
  <c r="N824" i="8"/>
  <c r="N764" i="7"/>
  <c r="Q562" i="5"/>
  <c r="P562" i="5"/>
  <c r="Q721" i="5"/>
  <c r="P721" i="5"/>
  <c r="N63" i="6"/>
  <c r="Q63" i="6"/>
  <c r="P290" i="6"/>
  <c r="N290" i="6"/>
  <c r="P302" i="6"/>
  <c r="N302" i="6"/>
  <c r="N318" i="6"/>
  <c r="Q318" i="6"/>
  <c r="Q407" i="6"/>
  <c r="P407" i="6"/>
  <c r="N407" i="6"/>
  <c r="N288" i="7"/>
  <c r="P288" i="7"/>
  <c r="S787" i="9"/>
  <c r="S785" i="9"/>
  <c r="S782" i="9" s="1"/>
  <c r="M356" i="7"/>
  <c r="N356" i="7" s="1"/>
  <c r="N357" i="6"/>
  <c r="M40" i="3"/>
  <c r="K56" i="7"/>
  <c r="I56" i="6"/>
  <c r="Q326" i="6"/>
  <c r="P326" i="6"/>
  <c r="N399" i="6"/>
  <c r="Q399" i="6"/>
  <c r="Q415" i="6"/>
  <c r="P415" i="6"/>
  <c r="N415" i="6"/>
  <c r="Q466" i="6"/>
  <c r="N296" i="7"/>
  <c r="Q296" i="7"/>
  <c r="Q312" i="7"/>
  <c r="P312" i="7"/>
  <c r="Q320" i="7"/>
  <c r="P320" i="7"/>
  <c r="P29" i="5"/>
  <c r="P112" i="5"/>
  <c r="Q116" i="5"/>
  <c r="P120" i="5"/>
  <c r="Q152" i="5"/>
  <c r="P288" i="5"/>
  <c r="Q292" i="5"/>
  <c r="Q312" i="5"/>
  <c r="P316" i="5"/>
  <c r="N562" i="5"/>
  <c r="Q448" i="5"/>
  <c r="N448" i="5"/>
  <c r="P601" i="5"/>
  <c r="N601" i="5"/>
  <c r="P609" i="5"/>
  <c r="S609" i="5"/>
  <c r="N789" i="5"/>
  <c r="S789" i="5"/>
  <c r="Q789" i="5"/>
  <c r="S805" i="5"/>
  <c r="Q805" i="5"/>
  <c r="P805" i="5"/>
  <c r="N817" i="5"/>
  <c r="S817" i="5"/>
  <c r="Q817" i="5"/>
  <c r="S314" i="6"/>
  <c r="P395" i="6"/>
  <c r="Q47" i="6"/>
  <c r="P47" i="6"/>
  <c r="S114" i="6"/>
  <c r="P114" i="6"/>
  <c r="S126" i="6"/>
  <c r="P126" i="6"/>
  <c r="P130" i="6"/>
  <c r="S130" i="6"/>
  <c r="P134" i="6"/>
  <c r="S134" i="6"/>
  <c r="S146" i="6"/>
  <c r="P146" i="6"/>
  <c r="S162" i="6"/>
  <c r="Q162" i="6"/>
  <c r="N162" i="6"/>
  <c r="N210" i="6"/>
  <c r="P210" i="6"/>
  <c r="Q214" i="6"/>
  <c r="S214" i="6"/>
  <c r="P214" i="6"/>
  <c r="S234" i="6"/>
  <c r="P234" i="6"/>
  <c r="Q234" i="6"/>
  <c r="Q242" i="6"/>
  <c r="P242" i="6"/>
  <c r="P246" i="6"/>
  <c r="Q246" i="6"/>
  <c r="N262" i="6"/>
  <c r="Q262" i="6"/>
  <c r="Q266" i="6"/>
  <c r="P266" i="6"/>
  <c r="N266" i="6"/>
  <c r="Q270" i="6"/>
  <c r="P270" i="6"/>
  <c r="P274" i="6"/>
  <c r="N274" i="6"/>
  <c r="Q278" i="6"/>
  <c r="P278" i="6"/>
  <c r="P282" i="6"/>
  <c r="Q282" i="6"/>
  <c r="Q446" i="6"/>
  <c r="P446" i="6"/>
  <c r="N695" i="6"/>
  <c r="Q695" i="6"/>
  <c r="P324" i="7"/>
  <c r="S416" i="7"/>
  <c r="P651" i="7"/>
  <c r="Q651" i="7"/>
  <c r="N655" i="7"/>
  <c r="Q655" i="7"/>
  <c r="P655" i="7"/>
  <c r="N659" i="7"/>
  <c r="Q659" i="7"/>
  <c r="P659" i="7"/>
  <c r="Q711" i="7"/>
  <c r="P711" i="7"/>
  <c r="Q719" i="7"/>
  <c r="P719" i="7"/>
  <c r="M787" i="3"/>
  <c r="K821" i="13"/>
  <c r="M725" i="3"/>
  <c r="K726" i="13"/>
  <c r="S725" i="9"/>
  <c r="S719" i="9" s="1"/>
  <c r="M702" i="3"/>
  <c r="M614" i="3"/>
  <c r="S614" i="9"/>
  <c r="I585" i="6"/>
  <c r="K583" i="7"/>
  <c r="S577" i="9"/>
  <c r="S574" i="9" s="1"/>
  <c r="S586" i="9"/>
  <c r="S573" i="9" s="1"/>
  <c r="O521" i="9"/>
  <c r="O847" i="9" s="1"/>
  <c r="O165" i="9" s="1"/>
  <c r="R520" i="9"/>
  <c r="M504" i="3"/>
  <c r="L846" i="9"/>
  <c r="S492" i="9"/>
  <c r="S486" i="9" s="1"/>
  <c r="P452" i="7"/>
  <c r="N452" i="7"/>
  <c r="Q294" i="6"/>
  <c r="P294" i="6"/>
  <c r="P310" i="6"/>
  <c r="N310" i="6"/>
  <c r="N328" i="7"/>
  <c r="Q328" i="7"/>
  <c r="N404" i="7"/>
  <c r="Q404" i="7"/>
  <c r="Q416" i="7"/>
  <c r="P416" i="7"/>
  <c r="N416" i="7"/>
  <c r="O535" i="9"/>
  <c r="R534" i="9"/>
  <c r="Q534" i="9"/>
  <c r="P534" i="9"/>
  <c r="P292" i="5"/>
  <c r="S300" i="5"/>
  <c r="Q705" i="5"/>
  <c r="P713" i="5"/>
  <c r="Q349" i="5"/>
  <c r="P349" i="5"/>
  <c r="P361" i="5"/>
  <c r="N361" i="5"/>
  <c r="Q369" i="5"/>
  <c r="P369" i="5"/>
  <c r="Q377" i="5"/>
  <c r="P377" i="5"/>
  <c r="Q393" i="5"/>
  <c r="P393" i="5"/>
  <c r="P409" i="5"/>
  <c r="Q409" i="5"/>
  <c r="P417" i="5"/>
  <c r="Q417" i="5"/>
  <c r="S421" i="5"/>
  <c r="P421" i="5"/>
  <c r="P429" i="5"/>
  <c r="Q429" i="5"/>
  <c r="Q514" i="5"/>
  <c r="N514" i="5"/>
  <c r="N689" i="5"/>
  <c r="S689" i="5"/>
  <c r="Q689" i="5"/>
  <c r="P63" i="6"/>
  <c r="P314" i="6"/>
  <c r="S387" i="6"/>
  <c r="P391" i="6"/>
  <c r="P399" i="6"/>
  <c r="S415" i="6"/>
  <c r="P23" i="6"/>
  <c r="N23" i="6"/>
  <c r="N43" i="6"/>
  <c r="P43" i="6"/>
  <c r="P90" i="6"/>
  <c r="Q90" i="6"/>
  <c r="S98" i="6"/>
  <c r="Q98" i="6"/>
  <c r="N98" i="6"/>
  <c r="N102" i="6"/>
  <c r="S102" i="6"/>
  <c r="Q102" i="6"/>
  <c r="N202" i="6"/>
  <c r="Q202" i="6"/>
  <c r="Q206" i="6"/>
  <c r="P206" i="6"/>
  <c r="N292" i="7"/>
  <c r="N312" i="7"/>
  <c r="Q184" i="7"/>
  <c r="P184" i="7"/>
  <c r="N587" i="7"/>
  <c r="Q587" i="7"/>
  <c r="P587" i="7"/>
  <c r="Q591" i="7"/>
  <c r="P591" i="7"/>
  <c r="S659" i="7"/>
  <c r="M586" i="2"/>
  <c r="I584" i="7" s="1"/>
  <c r="I615" i="13"/>
  <c r="F535" i="9"/>
  <c r="F535" i="2" s="1"/>
  <c r="F534" i="2"/>
  <c r="Q495" i="7"/>
  <c r="P495" i="7"/>
  <c r="J389" i="7"/>
  <c r="I390" i="5"/>
  <c r="M455" i="5"/>
  <c r="S455" i="9"/>
  <c r="S443" i="9" s="1"/>
  <c r="Q717" i="5"/>
  <c r="P717" i="5"/>
  <c r="N35" i="6"/>
  <c r="P35" i="6"/>
  <c r="P298" i="6"/>
  <c r="Q298" i="6"/>
  <c r="N298" i="6"/>
  <c r="Q306" i="6"/>
  <c r="N306" i="6"/>
  <c r="S306" i="6"/>
  <c r="P322" i="6"/>
  <c r="N322" i="6"/>
  <c r="Q467" i="7"/>
  <c r="P467" i="7"/>
  <c r="K209" i="7"/>
  <c r="I209" i="6"/>
  <c r="Q209" i="6" s="1"/>
  <c r="S562" i="5"/>
  <c r="Q385" i="5"/>
  <c r="P385" i="5"/>
  <c r="S489" i="5"/>
  <c r="Q489" i="5"/>
  <c r="N617" i="5"/>
  <c r="S617" i="5"/>
  <c r="Q621" i="5"/>
  <c r="P621" i="5"/>
  <c r="N629" i="5"/>
  <c r="S629" i="5"/>
  <c r="Q629" i="5"/>
  <c r="S637" i="5"/>
  <c r="Q637" i="5"/>
  <c r="P637" i="5"/>
  <c r="S641" i="5"/>
  <c r="Q641" i="5"/>
  <c r="P641" i="5"/>
  <c r="N645" i="5"/>
  <c r="S645" i="5"/>
  <c r="Q645" i="5"/>
  <c r="Q653" i="5"/>
  <c r="P653" i="5"/>
  <c r="P661" i="5"/>
  <c r="N661" i="5"/>
  <c r="S661" i="5"/>
  <c r="Q677" i="5"/>
  <c r="P677" i="5"/>
  <c r="N677" i="5"/>
  <c r="Q733" i="5"/>
  <c r="P733" i="5"/>
  <c r="N733" i="5"/>
  <c r="Q737" i="5"/>
  <c r="P737" i="5"/>
  <c r="N737" i="5"/>
  <c r="N745" i="5"/>
  <c r="S745" i="5"/>
  <c r="Q745" i="5"/>
  <c r="Q757" i="5"/>
  <c r="P757" i="5"/>
  <c r="N757" i="5"/>
  <c r="S765" i="5"/>
  <c r="Q765" i="5"/>
  <c r="P765" i="5"/>
  <c r="P306" i="6"/>
  <c r="P318" i="6"/>
  <c r="Q387" i="6"/>
  <c r="S407" i="6"/>
  <c r="N14" i="6"/>
  <c r="Q14" i="6"/>
  <c r="N18" i="6"/>
  <c r="Q18" i="6"/>
  <c r="P39" i="6"/>
  <c r="N39" i="6"/>
  <c r="N74" i="6"/>
  <c r="Q74" i="6"/>
  <c r="N170" i="6"/>
  <c r="Q170" i="6"/>
  <c r="P178" i="6"/>
  <c r="N178" i="6"/>
  <c r="N182" i="6"/>
  <c r="Q182" i="6"/>
  <c r="Q334" i="6"/>
  <c r="P334" i="6"/>
  <c r="N342" i="6"/>
  <c r="Q342" i="6"/>
  <c r="P351" i="6"/>
  <c r="Q351" i="6"/>
  <c r="P355" i="6"/>
  <c r="Q355" i="6"/>
  <c r="Q371" i="6"/>
  <c r="N371" i="6"/>
  <c r="P375" i="6"/>
  <c r="Q375" i="6"/>
  <c r="P379" i="6"/>
  <c r="Q379" i="6"/>
  <c r="Q423" i="6"/>
  <c r="N423" i="6"/>
  <c r="P427" i="6"/>
  <c r="Q427" i="6"/>
  <c r="P431" i="6"/>
  <c r="N431" i="6"/>
  <c r="P655" i="6"/>
  <c r="Q655" i="6"/>
  <c r="Q412" i="7"/>
  <c r="Q823" i="7"/>
  <c r="P823" i="7"/>
  <c r="S27" i="6"/>
  <c r="S24" i="6" s="1"/>
  <c r="S39" i="6"/>
  <c r="S178" i="6"/>
  <c r="S186" i="6"/>
  <c r="S274" i="6"/>
  <c r="S371" i="6"/>
  <c r="S431" i="6"/>
  <c r="L601" i="7"/>
  <c r="P575" i="7"/>
  <c r="N575" i="7"/>
  <c r="N783" i="7"/>
  <c r="Q783" i="7"/>
  <c r="N803" i="7"/>
  <c r="Q803" i="7"/>
  <c r="N743" i="9"/>
  <c r="M743" i="6"/>
  <c r="S718" i="9"/>
  <c r="S713" i="9" s="1"/>
  <c r="Q652" i="9"/>
  <c r="M652" i="2"/>
  <c r="I650" i="7" s="1"/>
  <c r="P650" i="7" s="1"/>
  <c r="M164" i="5"/>
  <c r="L189" i="13"/>
  <c r="M330" i="6"/>
  <c r="N330" i="9"/>
  <c r="M725" i="6"/>
  <c r="M726" i="9"/>
  <c r="M726" i="13" s="1"/>
  <c r="S365" i="5"/>
  <c r="S18" i="6"/>
  <c r="S63" i="6"/>
  <c r="S170" i="6"/>
  <c r="S182" i="6"/>
  <c r="S202" i="6"/>
  <c r="S262" i="6"/>
  <c r="S318" i="6"/>
  <c r="S399" i="6"/>
  <c r="N552" i="7"/>
  <c r="Q552" i="7"/>
  <c r="P556" i="7"/>
  <c r="N556" i="7"/>
  <c r="Q615" i="7"/>
  <c r="P615" i="7"/>
  <c r="P619" i="7"/>
  <c r="Q619" i="7"/>
  <c r="Q623" i="7"/>
  <c r="P623" i="7"/>
  <c r="Q627" i="7"/>
  <c r="P627" i="7"/>
  <c r="P635" i="7"/>
  <c r="N635" i="7"/>
  <c r="P639" i="7"/>
  <c r="N639" i="7"/>
  <c r="P643" i="7"/>
  <c r="Q643" i="7"/>
  <c r="Q647" i="7"/>
  <c r="P647" i="7"/>
  <c r="P695" i="7"/>
  <c r="N695" i="7"/>
  <c r="Q699" i="7"/>
  <c r="P699" i="7"/>
  <c r="Q747" i="7"/>
  <c r="P747" i="7"/>
  <c r="N747" i="7"/>
  <c r="Q755" i="7"/>
  <c r="P755" i="7"/>
  <c r="M615" i="5"/>
  <c r="M565" i="3"/>
  <c r="M520" i="3"/>
  <c r="Q308" i="9"/>
  <c r="M308" i="2"/>
  <c r="I308" i="7" s="1"/>
  <c r="Q308" i="7" s="1"/>
  <c r="M40" i="2"/>
  <c r="I40" i="7" s="1"/>
  <c r="P40" i="9"/>
  <c r="Q40" i="9"/>
  <c r="S206" i="6"/>
  <c r="S270" i="6"/>
  <c r="S278" i="6"/>
  <c r="S294" i="6"/>
  <c r="S375" i="6"/>
  <c r="S379" i="6"/>
  <c r="L213" i="7"/>
  <c r="S213" i="7" s="1"/>
  <c r="S210" i="7" s="1"/>
  <c r="P328" i="7"/>
  <c r="Q603" i="7"/>
  <c r="P603" i="7"/>
  <c r="N611" i="7"/>
  <c r="Q611" i="7"/>
  <c r="P611" i="7"/>
  <c r="Q675" i="7"/>
  <c r="P675" i="7"/>
  <c r="P731" i="7"/>
  <c r="N731" i="7"/>
  <c r="M330" i="3"/>
  <c r="K380" i="13"/>
  <c r="S330" i="9"/>
  <c r="S322" i="9" s="1"/>
  <c r="P837" i="9"/>
  <c r="R837" i="9"/>
  <c r="M761" i="5"/>
  <c r="M711" i="2"/>
  <c r="I709" i="7" s="1"/>
  <c r="Q709" i="7" s="1"/>
  <c r="Q711" i="9"/>
  <c r="M685" i="5"/>
  <c r="S65" i="9"/>
  <c r="S60" i="9" s="1"/>
  <c r="M504" i="6"/>
  <c r="N504" i="9"/>
  <c r="P660" i="7"/>
  <c r="P691" i="7"/>
  <c r="P807" i="7"/>
  <c r="S283" i="7"/>
  <c r="S754" i="7"/>
  <c r="F686" i="9"/>
  <c r="F685" i="2"/>
  <c r="M702" i="5"/>
  <c r="F474" i="9"/>
  <c r="F474" i="2" s="1"/>
  <c r="F473" i="2"/>
  <c r="Q403" i="9"/>
  <c r="M403" i="2"/>
  <c r="I402" i="7" s="1"/>
  <c r="N403" i="9"/>
  <c r="P403" i="9"/>
  <c r="M286" i="3"/>
  <c r="M608" i="6"/>
  <c r="N608" i="9"/>
  <c r="N321" i="9"/>
  <c r="M321" i="6"/>
  <c r="M473" i="2"/>
  <c r="H18" i="12" s="1"/>
  <c r="M58" i="3"/>
  <c r="I380" i="13"/>
  <c r="M358" i="2"/>
  <c r="I357" i="7" s="1"/>
  <c r="Q357" i="7" s="1"/>
  <c r="F548" i="9"/>
  <c r="F548" i="2" s="1"/>
  <c r="F547" i="2"/>
  <c r="M614" i="6"/>
  <c r="M615" i="9"/>
  <c r="M615" i="13" s="1"/>
  <c r="N614" i="9"/>
  <c r="K615" i="13"/>
  <c r="M586" i="3"/>
  <c r="P791" i="7"/>
  <c r="N31" i="7"/>
  <c r="N182" i="7"/>
  <c r="N258" i="7"/>
  <c r="S270" i="7"/>
  <c r="N282" i="7"/>
  <c r="N326" i="7"/>
  <c r="N334" i="7"/>
  <c r="N338" i="7"/>
  <c r="N398" i="7"/>
  <c r="N422" i="7"/>
  <c r="N494" i="7"/>
  <c r="N510" i="7"/>
  <c r="S96" i="7"/>
  <c r="S104" i="7"/>
  <c r="S420" i="7"/>
  <c r="S463" i="7"/>
  <c r="S735" i="7"/>
  <c r="L375" i="7"/>
  <c r="S375" i="7" s="1"/>
  <c r="S368" i="7" s="1"/>
  <c r="L531" i="7"/>
  <c r="S531" i="7" s="1"/>
  <c r="S527" i="7" s="1"/>
  <c r="L738" i="7"/>
  <c r="N591" i="7"/>
  <c r="N643" i="7"/>
  <c r="N755" i="7"/>
  <c r="N791" i="7"/>
  <c r="N815" i="7"/>
  <c r="N837" i="9"/>
  <c r="M837" i="2"/>
  <c r="I835" i="7" s="1"/>
  <c r="M685" i="3"/>
  <c r="S626" i="9"/>
  <c r="S623" i="9" s="1"/>
  <c r="F586" i="2"/>
  <c r="S512" i="9"/>
  <c r="S508" i="9" s="1"/>
  <c r="S534" i="9"/>
  <c r="S523" i="9" s="1"/>
  <c r="M473" i="3"/>
  <c r="S173" i="9"/>
  <c r="M189" i="9"/>
  <c r="M164" i="6"/>
  <c r="F726" i="9"/>
  <c r="F725" i="2"/>
  <c r="Q504" i="9"/>
  <c r="M504" i="2"/>
  <c r="I502" i="7" s="1"/>
  <c r="Q502" i="7" s="1"/>
  <c r="S418" i="9"/>
  <c r="S406" i="9" s="1"/>
  <c r="M725" i="2"/>
  <c r="I723" i="7" s="1"/>
  <c r="L474" i="13"/>
  <c r="M473" i="5"/>
  <c r="M380" i="9"/>
  <c r="M380" i="13" s="1"/>
  <c r="M358" i="6"/>
  <c r="S368" i="9"/>
  <c r="S362" i="9" s="1"/>
  <c r="F838" i="9"/>
  <c r="F838" i="2" s="1"/>
  <c r="F837" i="2"/>
  <c r="L821" i="13"/>
  <c r="M820" i="5"/>
  <c r="M761" i="6"/>
  <c r="S711" i="9"/>
  <c r="S705" i="9" s="1"/>
  <c r="N652" i="9"/>
  <c r="M652" i="6"/>
  <c r="S608" i="9"/>
  <c r="S587" i="9" s="1"/>
  <c r="P418" i="9"/>
  <c r="M418" i="2"/>
  <c r="I417" i="7" s="1"/>
  <c r="Q417" i="7" s="1"/>
  <c r="Q378" i="9"/>
  <c r="M378" i="2"/>
  <c r="I377" i="7" s="1"/>
  <c r="F68" i="9"/>
  <c r="F40" i="2"/>
  <c r="M820" i="2"/>
  <c r="I818" i="7" s="1"/>
  <c r="N390" i="9"/>
  <c r="N711" i="9"/>
  <c r="M711" i="6"/>
  <c r="M586" i="6"/>
  <c r="N586" i="9"/>
  <c r="L432" i="13"/>
  <c r="M418" i="5"/>
  <c r="L21" i="9"/>
  <c r="M21" i="5"/>
  <c r="N308" i="9"/>
  <c r="M308" i="6"/>
  <c r="Q308" i="13" s="1"/>
  <c r="N15" i="5"/>
  <c r="Q15" i="5"/>
  <c r="P154" i="5"/>
  <c r="N154" i="5"/>
  <c r="Q158" i="5"/>
  <c r="P158" i="5"/>
  <c r="P166" i="5"/>
  <c r="N166" i="5"/>
  <c r="N170" i="5"/>
  <c r="S170" i="5"/>
  <c r="N174" i="5"/>
  <c r="S174" i="5"/>
  <c r="P178" i="5"/>
  <c r="N178" i="5"/>
  <c r="Q182" i="5"/>
  <c r="P182" i="5"/>
  <c r="P186" i="5"/>
  <c r="Q186" i="5"/>
  <c r="P198" i="5"/>
  <c r="N198" i="5"/>
  <c r="N202" i="5"/>
  <c r="S202" i="5"/>
  <c r="P206" i="5"/>
  <c r="N206" i="5"/>
  <c r="Q210" i="5"/>
  <c r="P210" i="5"/>
  <c r="S218" i="5"/>
  <c r="Q218" i="5"/>
  <c r="N222" i="5"/>
  <c r="S222" i="5"/>
  <c r="P230" i="5"/>
  <c r="N230" i="5"/>
  <c r="Q234" i="5"/>
  <c r="P234" i="5"/>
  <c r="S238" i="5"/>
  <c r="Q238" i="5"/>
  <c r="P242" i="5"/>
  <c r="N242" i="5"/>
  <c r="P250" i="5"/>
  <c r="N250" i="5"/>
  <c r="Q254" i="5"/>
  <c r="P254" i="5"/>
  <c r="Q262" i="5"/>
  <c r="P262" i="5"/>
  <c r="S266" i="5"/>
  <c r="Q266" i="5"/>
  <c r="N270" i="5"/>
  <c r="S270" i="5"/>
  <c r="P274" i="5"/>
  <c r="N274" i="5"/>
  <c r="Q278" i="5"/>
  <c r="P278" i="5"/>
  <c r="P282" i="5"/>
  <c r="N282" i="5"/>
  <c r="P294" i="5"/>
  <c r="Q294" i="5"/>
  <c r="Q302" i="5"/>
  <c r="N302" i="5"/>
  <c r="P314" i="5"/>
  <c r="Q314" i="5"/>
  <c r="P322" i="5"/>
  <c r="N322" i="5"/>
  <c r="Q338" i="5"/>
  <c r="P338" i="5"/>
  <c r="P346" i="5"/>
  <c r="N346" i="5"/>
  <c r="P351" i="5"/>
  <c r="N351" i="5"/>
  <c r="P359" i="5"/>
  <c r="S359" i="5"/>
  <c r="N359" i="5"/>
  <c r="Q363" i="5"/>
  <c r="P363" i="5"/>
  <c r="P371" i="5"/>
  <c r="N371" i="5"/>
  <c r="S419" i="5"/>
  <c r="P419" i="5"/>
  <c r="Q431" i="5"/>
  <c r="N431" i="5"/>
  <c r="S487" i="5"/>
  <c r="P487" i="5"/>
  <c r="P495" i="5"/>
  <c r="N495" i="5"/>
  <c r="N552" i="5"/>
  <c r="S552" i="5"/>
  <c r="N556" i="5"/>
  <c r="S556" i="5"/>
  <c r="P659" i="5"/>
  <c r="Q659" i="5"/>
  <c r="P719" i="5"/>
  <c r="Q719" i="5"/>
  <c r="Q11" i="5"/>
  <c r="N97" i="5"/>
  <c r="S75" i="7"/>
  <c r="S399" i="7"/>
  <c r="S39" i="7"/>
  <c r="S302" i="7"/>
  <c r="S135" i="8"/>
  <c r="S460" i="8"/>
  <c r="S661" i="8"/>
  <c r="S69" i="8"/>
  <c r="S375" i="5"/>
  <c r="Q181" i="5"/>
  <c r="I19" i="5"/>
  <c r="N19" i="5" s="1"/>
  <c r="S123" i="7"/>
  <c r="S207" i="7"/>
  <c r="S255" i="7"/>
  <c r="S311" i="7"/>
  <c r="S327" i="7"/>
  <c r="S36" i="7"/>
  <c r="S34" i="7" s="1"/>
  <c r="S44" i="7"/>
  <c r="S48" i="7"/>
  <c r="S83" i="7"/>
  <c r="S115" i="7"/>
  <c r="S119" i="7"/>
  <c r="S135" i="7"/>
  <c r="S143" i="7"/>
  <c r="S179" i="7"/>
  <c r="S187" i="7"/>
  <c r="S243" i="7"/>
  <c r="S303" i="7"/>
  <c r="S343" i="7"/>
  <c r="S371" i="7"/>
  <c r="S487" i="7"/>
  <c r="S503" i="7"/>
  <c r="S539" i="7"/>
  <c r="S360" i="8"/>
  <c r="S428" i="8"/>
  <c r="S464" i="8"/>
  <c r="S505" i="8"/>
  <c r="S773" i="8"/>
  <c r="S777" i="8"/>
  <c r="S813" i="8"/>
  <c r="S131" i="7"/>
  <c r="S139" i="7"/>
  <c r="S203" i="7"/>
  <c r="S251" i="7"/>
  <c r="S555" i="7"/>
  <c r="S500" i="8"/>
  <c r="S35" i="8"/>
  <c r="S43" i="8"/>
  <c r="S55" i="8"/>
  <c r="S131" i="8"/>
  <c r="S255" i="8"/>
  <c r="S259" i="8"/>
  <c r="S271" i="8"/>
  <c r="S279" i="8"/>
  <c r="S291" i="8"/>
  <c r="S327" i="8"/>
  <c r="S400" i="8"/>
  <c r="S408" i="8"/>
  <c r="P442" i="6"/>
  <c r="Q442" i="6"/>
  <c r="P450" i="6"/>
  <c r="Q450" i="6"/>
  <c r="I848" i="6"/>
  <c r="P458" i="6"/>
  <c r="Q458" i="6"/>
  <c r="Q470" i="6"/>
  <c r="P470" i="6"/>
  <c r="P483" i="6"/>
  <c r="N483" i="6"/>
  <c r="Q487" i="6"/>
  <c r="P487" i="6"/>
  <c r="N487" i="6"/>
  <c r="P508" i="6"/>
  <c r="Q508" i="6"/>
  <c r="P516" i="6"/>
  <c r="Q516" i="6"/>
  <c r="N528" i="6"/>
  <c r="Q536" i="6"/>
  <c r="P536" i="6"/>
  <c r="Q556" i="6"/>
  <c r="P556" i="6"/>
  <c r="Q583" i="6"/>
  <c r="P583" i="6"/>
  <c r="S611" i="6"/>
  <c r="P611" i="6"/>
  <c r="Q623" i="6"/>
  <c r="P623" i="6"/>
  <c r="P627" i="6"/>
  <c r="N627" i="6"/>
  <c r="N631" i="6"/>
  <c r="Q631" i="6"/>
  <c r="P643" i="6"/>
  <c r="Q643" i="6"/>
  <c r="N715" i="6"/>
  <c r="Q715" i="6"/>
  <c r="P751" i="6"/>
  <c r="Q751" i="6"/>
  <c r="N783" i="6"/>
  <c r="Q783" i="6"/>
  <c r="N803" i="6"/>
  <c r="Q803" i="6"/>
  <c r="L15" i="8"/>
  <c r="S15" i="8" s="1"/>
  <c r="S63" i="8"/>
  <c r="L83" i="8"/>
  <c r="S83" i="8" s="1"/>
  <c r="L203" i="8"/>
  <c r="S203" i="8" s="1"/>
  <c r="L211" i="8"/>
  <c r="L213" i="8" s="1"/>
  <c r="L223" i="8"/>
  <c r="S223" i="8" s="1"/>
  <c r="S251" i="8"/>
  <c r="L275" i="8"/>
  <c r="S275" i="8" s="1"/>
  <c r="S295" i="8"/>
  <c r="S311" i="8"/>
  <c r="L319" i="8"/>
  <c r="S319" i="8" s="1"/>
  <c r="L339" i="8"/>
  <c r="S339" i="8" s="1"/>
  <c r="L352" i="8"/>
  <c r="S352" i="8" s="1"/>
  <c r="L356" i="8"/>
  <c r="S356" i="8" s="1"/>
  <c r="L404" i="8"/>
  <c r="S404" i="8" s="1"/>
  <c r="S483" i="6"/>
  <c r="L356" i="7"/>
  <c r="S147" i="7"/>
  <c r="L285" i="7"/>
  <c r="S285" i="7" s="1"/>
  <c r="S282" i="7" s="1"/>
  <c r="L660" i="7"/>
  <c r="L413" i="8"/>
  <c r="L418" i="8" s="1"/>
  <c r="L658" i="8"/>
  <c r="S679" i="6"/>
  <c r="L56" i="8"/>
  <c r="L58" i="8" s="1"/>
  <c r="S499" i="8"/>
  <c r="S729" i="8"/>
  <c r="L65" i="8"/>
  <c r="L496" i="8"/>
  <c r="L533" i="8"/>
  <c r="L697" i="8"/>
  <c r="L709" i="8"/>
  <c r="L711" i="8" s="1"/>
  <c r="L760" i="8"/>
  <c r="L766" i="8"/>
  <c r="L793" i="8"/>
  <c r="S458" i="6"/>
  <c r="L341" i="8"/>
  <c r="S806" i="8"/>
  <c r="S134" i="8"/>
  <c r="S230" i="8"/>
  <c r="S234" i="8"/>
  <c r="S250" i="8"/>
  <c r="S266" i="8"/>
  <c r="S274" i="8"/>
  <c r="S355" i="8"/>
  <c r="S447" i="8"/>
  <c r="S459" i="8"/>
  <c r="S640" i="8"/>
  <c r="S427" i="7"/>
  <c r="L465" i="7"/>
  <c r="S465" i="7" s="1"/>
  <c r="S461" i="7" s="1"/>
  <c r="S499" i="7"/>
  <c r="S515" i="7"/>
  <c r="S757" i="6"/>
  <c r="Q757" i="6"/>
  <c r="N809" i="6"/>
  <c r="Q809" i="6"/>
  <c r="Q825" i="6"/>
  <c r="P825" i="6"/>
  <c r="P750" i="6"/>
  <c r="N750" i="6"/>
  <c r="Q794" i="6"/>
  <c r="P794" i="6"/>
  <c r="P814" i="6"/>
  <c r="N814" i="6"/>
  <c r="Q818" i="6"/>
  <c r="P818" i="6"/>
  <c r="Q826" i="6"/>
  <c r="P826" i="6"/>
  <c r="S830" i="6"/>
  <c r="Q830" i="6"/>
  <c r="L347" i="7"/>
  <c r="L429" i="7"/>
  <c r="L695" i="7"/>
  <c r="S695" i="7" s="1"/>
  <c r="S692" i="7" s="1"/>
  <c r="Q658" i="6"/>
  <c r="Q678" i="6"/>
  <c r="P758" i="6"/>
  <c r="P798" i="6"/>
  <c r="P802" i="6"/>
  <c r="S814" i="6"/>
  <c r="P834" i="6"/>
  <c r="S400" i="7"/>
  <c r="S516" i="7"/>
  <c r="L37" i="7"/>
  <c r="S37" i="7" s="1"/>
  <c r="L45" i="7"/>
  <c r="L56" i="7"/>
  <c r="L58" i="7" s="1"/>
  <c r="L290" i="7"/>
  <c r="S290" i="7" s="1"/>
  <c r="S494" i="7"/>
  <c r="L618" i="7"/>
  <c r="L795" i="7"/>
  <c r="S795" i="7" s="1"/>
  <c r="S792" i="7" s="1"/>
  <c r="L783" i="7"/>
  <c r="S738" i="6"/>
  <c r="S765" i="6"/>
  <c r="S798" i="6"/>
  <c r="S809" i="6"/>
  <c r="S801" i="6" s="1"/>
  <c r="S446" i="7"/>
  <c r="S511" i="7"/>
  <c r="L65" i="7"/>
  <c r="S65" i="7" s="1"/>
  <c r="S60" i="7" s="1"/>
  <c r="P797" i="6"/>
  <c r="S806" i="6"/>
  <c r="L50" i="7"/>
  <c r="L648" i="7"/>
  <c r="S648" i="7" s="1"/>
  <c r="S645" i="7" s="1"/>
  <c r="S806" i="7"/>
  <c r="L163" i="7"/>
  <c r="L246" i="7"/>
  <c r="L335" i="7"/>
  <c r="S335" i="7" s="1"/>
  <c r="S332" i="7" s="1"/>
  <c r="Q21" i="9"/>
  <c r="M21" i="2"/>
  <c r="P21" i="9"/>
  <c r="N21" i="9"/>
  <c r="S21" i="9"/>
  <c r="S7" i="9" s="1"/>
  <c r="K68" i="13"/>
  <c r="S607" i="7"/>
  <c r="P34" i="5"/>
  <c r="N54" i="5"/>
  <c r="S62" i="5"/>
  <c r="S133" i="5"/>
  <c r="S237" i="5"/>
  <c r="S249" i="5"/>
  <c r="P441" i="5"/>
  <c r="P574" i="5"/>
  <c r="S622" i="5"/>
  <c r="P646" i="5"/>
  <c r="P654" i="5"/>
  <c r="N670" i="5"/>
  <c r="S678" i="5"/>
  <c r="N682" i="5"/>
  <c r="S690" i="5"/>
  <c r="N710" i="5"/>
  <c r="N730" i="5"/>
  <c r="P734" i="5"/>
  <c r="Q742" i="5"/>
  <c r="S742" i="5"/>
  <c r="S750" i="5"/>
  <c r="P770" i="5"/>
  <c r="Q774" i="5"/>
  <c r="Q778" i="5"/>
  <c r="N786" i="5"/>
  <c r="P826" i="5"/>
  <c r="S88" i="7"/>
  <c r="S120" i="7"/>
  <c r="S136" i="7"/>
  <c r="S160" i="7"/>
  <c r="S224" i="7"/>
  <c r="S256" i="7"/>
  <c r="S264" i="7"/>
  <c r="S364" i="7"/>
  <c r="S508" i="7"/>
  <c r="S524" i="7"/>
  <c r="S528" i="7"/>
  <c r="S591" i="7"/>
  <c r="S823" i="7"/>
  <c r="P105" i="5"/>
  <c r="S157" i="5"/>
  <c r="S465" i="5"/>
  <c r="S590" i="5"/>
  <c r="P610" i="5"/>
  <c r="N622" i="5"/>
  <c r="P670" i="5"/>
  <c r="P682" i="5"/>
  <c r="P698" i="5"/>
  <c r="P710" i="5"/>
  <c r="Q730" i="5"/>
  <c r="Q734" i="5"/>
  <c r="N750" i="5"/>
  <c r="S774" i="5"/>
  <c r="S778" i="5"/>
  <c r="N782" i="5"/>
  <c r="P786" i="5"/>
  <c r="P806" i="5"/>
  <c r="Q406" i="5"/>
  <c r="S112" i="7"/>
  <c r="S128" i="7"/>
  <c r="S148" i="7"/>
  <c r="S252" i="7"/>
  <c r="S272" i="7"/>
  <c r="S296" i="7"/>
  <c r="S404" i="7"/>
  <c r="S424" i="7"/>
  <c r="S639" i="7"/>
  <c r="S747" i="7"/>
  <c r="S654" i="5"/>
  <c r="I12" i="5"/>
  <c r="S16" i="7"/>
  <c r="S84" i="7"/>
  <c r="S132" i="7"/>
  <c r="S140" i="7"/>
  <c r="S220" i="7"/>
  <c r="S276" i="7"/>
  <c r="S280" i="7"/>
  <c r="S292" i="7"/>
  <c r="S312" i="7"/>
  <c r="S340" i="7"/>
  <c r="S352" i="7"/>
  <c r="S552" i="7"/>
  <c r="S556" i="7"/>
  <c r="S643" i="7"/>
  <c r="S655" i="7"/>
  <c r="S675" i="7"/>
  <c r="S803" i="7"/>
  <c r="S815" i="7"/>
  <c r="N14" i="7"/>
  <c r="P23" i="7"/>
  <c r="Q31" i="7"/>
  <c r="P35" i="7"/>
  <c r="N39" i="7"/>
  <c r="P43" i="7"/>
  <c r="S63" i="7"/>
  <c r="P166" i="7"/>
  <c r="S170" i="7"/>
  <c r="P174" i="7"/>
  <c r="S178" i="7"/>
  <c r="Q182" i="7"/>
  <c r="S202" i="7"/>
  <c r="P206" i="7"/>
  <c r="P214" i="7"/>
  <c r="Q218" i="7"/>
  <c r="S230" i="7"/>
  <c r="P238" i="7"/>
  <c r="P242" i="7"/>
  <c r="Q258" i="7"/>
  <c r="P270" i="7"/>
  <c r="Q298" i="7"/>
  <c r="N302" i="7"/>
  <c r="N306" i="7"/>
  <c r="S326" i="7"/>
  <c r="Q334" i="7"/>
  <c r="S354" i="7"/>
  <c r="N386" i="7"/>
  <c r="Q398" i="7"/>
  <c r="P406" i="7"/>
  <c r="Q418" i="7"/>
  <c r="Q422" i="7"/>
  <c r="Q478" i="7"/>
  <c r="P490" i="7"/>
  <c r="Q510" i="7"/>
  <c r="N538" i="7"/>
  <c r="P562" i="7"/>
  <c r="N101" i="7"/>
  <c r="N229" i="7"/>
  <c r="N257" i="7"/>
  <c r="S273" i="7"/>
  <c r="N365" i="7"/>
  <c r="S509" i="7"/>
  <c r="S334" i="7"/>
  <c r="P14" i="7"/>
  <c r="S31" i="7"/>
  <c r="P39" i="7"/>
  <c r="N63" i="7"/>
  <c r="P78" i="7"/>
  <c r="N178" i="7"/>
  <c r="S182" i="7"/>
  <c r="N202" i="7"/>
  <c r="N226" i="7"/>
  <c r="N230" i="7"/>
  <c r="S274" i="7"/>
  <c r="P302" i="7"/>
  <c r="Q338" i="7"/>
  <c r="N418" i="7"/>
  <c r="S426" i="7"/>
  <c r="Q597" i="7"/>
  <c r="P653" i="7"/>
  <c r="N170" i="7"/>
  <c r="N174" i="7"/>
  <c r="N210" i="7"/>
  <c r="N234" i="7"/>
  <c r="S318" i="7"/>
  <c r="N322" i="7"/>
  <c r="S410" i="7"/>
  <c r="N426" i="7"/>
  <c r="N469" i="7"/>
  <c r="N486" i="7"/>
  <c r="N526" i="7"/>
  <c r="N597" i="7"/>
  <c r="N693" i="7"/>
  <c r="S398" i="7"/>
  <c r="S23" i="7"/>
  <c r="S206" i="7"/>
  <c r="S214" i="7"/>
  <c r="S234" i="7"/>
  <c r="S490" i="7"/>
  <c r="P526" i="7"/>
  <c r="N550" i="7"/>
  <c r="S562" i="7"/>
  <c r="N115" i="7"/>
  <c r="N131" i="7"/>
  <c r="N143" i="7"/>
  <c r="N147" i="7"/>
  <c r="N151" i="7"/>
  <c r="N183" i="7"/>
  <c r="N203" i="7"/>
  <c r="N255" i="7"/>
  <c r="N299" i="7"/>
  <c r="N335" i="7"/>
  <c r="N371" i="7"/>
  <c r="S407" i="7"/>
  <c r="N462" i="7"/>
  <c r="N555" i="7"/>
  <c r="N642" i="7"/>
  <c r="N690" i="7"/>
  <c r="S706" i="7"/>
  <c r="N742" i="7"/>
  <c r="S746" i="7"/>
  <c r="N798" i="7"/>
  <c r="M21" i="7"/>
  <c r="I12" i="6"/>
  <c r="I21" i="6"/>
  <c r="K12" i="7"/>
  <c r="D843" i="9"/>
  <c r="S820" i="9"/>
  <c r="S788" i="9" s="1"/>
  <c r="O821" i="9"/>
  <c r="P820" i="9"/>
  <c r="R820" i="9"/>
  <c r="R787" i="9"/>
  <c r="P787" i="9"/>
  <c r="R743" i="9"/>
  <c r="P743" i="9"/>
  <c r="Q787" i="9"/>
  <c r="R726" i="9"/>
  <c r="S709" i="9"/>
  <c r="S706" i="9" s="1"/>
  <c r="S650" i="9"/>
  <c r="S647" i="9" s="1"/>
  <c r="S652" i="9"/>
  <c r="S635" i="9" s="1"/>
  <c r="P608" i="9"/>
  <c r="R608" i="9"/>
  <c r="M521" i="9"/>
  <c r="N520" i="9"/>
  <c r="O615" i="9"/>
  <c r="O633" i="9" s="1"/>
  <c r="P586" i="9"/>
  <c r="R586" i="9"/>
  <c r="M566" i="9"/>
  <c r="N565" i="9"/>
  <c r="E847" i="9"/>
  <c r="O434" i="9"/>
  <c r="S358" i="9"/>
  <c r="S336" i="9" s="1"/>
  <c r="P378" i="9"/>
  <c r="P164" i="9"/>
  <c r="R164" i="9"/>
  <c r="N58" i="9"/>
  <c r="S40" i="9"/>
  <c r="S22" i="9" s="1"/>
  <c r="P702" i="9"/>
  <c r="O703" i="9"/>
  <c r="R702" i="9"/>
  <c r="S743" i="9"/>
  <c r="S727" i="9" s="1"/>
  <c r="P686" i="9"/>
  <c r="Q685" i="9"/>
  <c r="P685" i="9"/>
  <c r="I521" i="13"/>
  <c r="Q520" i="9"/>
  <c r="R632" i="9"/>
  <c r="P632" i="9"/>
  <c r="A847" i="9"/>
  <c r="Q164" i="9"/>
  <c r="S58" i="9"/>
  <c r="S52" i="9" s="1"/>
  <c r="N378" i="9"/>
  <c r="Q58" i="9"/>
  <c r="M768" i="9"/>
  <c r="N761" i="9"/>
  <c r="M686" i="9"/>
  <c r="M686" i="13" s="1"/>
  <c r="N685" i="9"/>
  <c r="N702" i="9"/>
  <c r="R686" i="9"/>
  <c r="O566" i="9"/>
  <c r="R565" i="9"/>
  <c r="P565" i="9"/>
  <c r="O567" i="9"/>
  <c r="S565" i="9"/>
  <c r="S549" i="9" s="1"/>
  <c r="S520" i="9"/>
  <c r="S507" i="9" s="1"/>
  <c r="C847" i="9"/>
  <c r="I432" i="13"/>
  <c r="Q418" i="9"/>
  <c r="F380" i="9"/>
  <c r="Q837" i="9"/>
  <c r="S837" i="9"/>
  <c r="S822" i="9" s="1"/>
  <c r="Q761" i="9"/>
  <c r="P761" i="9"/>
  <c r="M821" i="9"/>
  <c r="N820" i="9"/>
  <c r="S740" i="9"/>
  <c r="S736" i="9" s="1"/>
  <c r="R711" i="9"/>
  <c r="P711" i="9"/>
  <c r="O768" i="9"/>
  <c r="S473" i="9"/>
  <c r="S456" i="9" s="1"/>
  <c r="S632" i="9"/>
  <c r="S621" i="9" s="1"/>
  <c r="F434" i="9"/>
  <c r="P520" i="9"/>
  <c r="S378" i="9"/>
  <c r="S361" i="9" s="1"/>
  <c r="N418" i="9"/>
  <c r="O189" i="9"/>
  <c r="N164" i="9"/>
  <c r="L109" i="9"/>
  <c r="M68" i="9"/>
  <c r="P58" i="9"/>
  <c r="N442" i="8"/>
  <c r="S442" i="8"/>
  <c r="S218" i="8"/>
  <c r="S532" i="8"/>
  <c r="S556" i="8"/>
  <c r="L519" i="8"/>
  <c r="S518" i="8"/>
  <c r="L157" i="8"/>
  <c r="L163" i="8" s="1"/>
  <c r="L217" i="8"/>
  <c r="S217" i="8" s="1"/>
  <c r="L221" i="8"/>
  <c r="S221" i="8" s="1"/>
  <c r="L229" i="8"/>
  <c r="S229" i="8" s="1"/>
  <c r="L233" i="8"/>
  <c r="S233" i="8" s="1"/>
  <c r="L245" i="8"/>
  <c r="S245" i="8" s="1"/>
  <c r="L261" i="8"/>
  <c r="S261" i="8" s="1"/>
  <c r="L269" i="8"/>
  <c r="S269" i="8" s="1"/>
  <c r="L273" i="8"/>
  <c r="S273" i="8" s="1"/>
  <c r="L277" i="8"/>
  <c r="S277" i="8" s="1"/>
  <c r="L293" i="8"/>
  <c r="L297" i="8"/>
  <c r="S297" i="8" s="1"/>
  <c r="S301" i="8"/>
  <c r="L305" i="8"/>
  <c r="S305" i="8" s="1"/>
  <c r="L317" i="8"/>
  <c r="S317" i="8" s="1"/>
  <c r="L325" i="8"/>
  <c r="S325" i="8" s="1"/>
  <c r="L350" i="8"/>
  <c r="L446" i="8"/>
  <c r="L453" i="8" s="1"/>
  <c r="L560" i="8"/>
  <c r="L565" i="8" s="1"/>
  <c r="L619" i="8"/>
  <c r="S619" i="8" s="1"/>
  <c r="L627" i="8"/>
  <c r="S627" i="8" s="1"/>
  <c r="L671" i="8"/>
  <c r="L674" i="8" s="1"/>
  <c r="L699" i="8"/>
  <c r="L701" i="8" s="1"/>
  <c r="L815" i="8"/>
  <c r="S815" i="8" s="1"/>
  <c r="S25" i="8"/>
  <c r="S57" i="8"/>
  <c r="S129" i="8"/>
  <c r="L172" i="8"/>
  <c r="S201" i="8"/>
  <c r="S237" i="8"/>
  <c r="L265" i="8"/>
  <c r="L482" i="8"/>
  <c r="S482" i="8" s="1"/>
  <c r="L515" i="8"/>
  <c r="S515" i="8" s="1"/>
  <c r="L133" i="8"/>
  <c r="L151" i="8" s="1"/>
  <c r="S200" i="8"/>
  <c r="L430" i="8"/>
  <c r="S427" i="8"/>
  <c r="L691" i="8"/>
  <c r="S691" i="8" s="1"/>
  <c r="S205" i="8"/>
  <c r="L241" i="8"/>
  <c r="S241" i="8" s="1"/>
  <c r="S643" i="8"/>
  <c r="L183" i="8"/>
  <c r="L315" i="8"/>
  <c r="L423" i="8"/>
  <c r="L718" i="8"/>
  <c r="S345" i="8"/>
  <c r="S354" i="8"/>
  <c r="S398" i="8"/>
  <c r="S402" i="8"/>
  <c r="S414" i="8"/>
  <c r="S422" i="8"/>
  <c r="S450" i="8"/>
  <c r="S458" i="8"/>
  <c r="S511" i="8"/>
  <c r="S527" i="8"/>
  <c r="S531" i="8"/>
  <c r="S555" i="8"/>
  <c r="S559" i="8"/>
  <c r="S631" i="8"/>
  <c r="S639" i="8"/>
  <c r="S663" i="8"/>
  <c r="S667" i="8"/>
  <c r="S771" i="8"/>
  <c r="S775" i="8"/>
  <c r="S779" i="8"/>
  <c r="S799" i="8"/>
  <c r="S811" i="8"/>
  <c r="S819" i="8"/>
  <c r="S306" i="8"/>
  <c r="S318" i="8"/>
  <c r="S326" i="8"/>
  <c r="L368" i="8"/>
  <c r="S407" i="8"/>
  <c r="S451" i="8"/>
  <c r="S483" i="8"/>
  <c r="S624" i="8"/>
  <c r="S664" i="8"/>
  <c r="L492" i="8"/>
  <c r="L846" i="8" s="1"/>
  <c r="L390" i="8" s="1"/>
  <c r="L528" i="8"/>
  <c r="S525" i="8"/>
  <c r="L732" i="8"/>
  <c r="S645" i="8"/>
  <c r="S665" i="8"/>
  <c r="L466" i="8"/>
  <c r="L836" i="8"/>
  <c r="L512" i="8"/>
  <c r="L809" i="8"/>
  <c r="S803" i="8"/>
  <c r="S807" i="8"/>
  <c r="Q549" i="8"/>
  <c r="P549" i="8"/>
  <c r="Q557" i="8"/>
  <c r="N557" i="8"/>
  <c r="P617" i="8"/>
  <c r="S617" i="8"/>
  <c r="Q621" i="8"/>
  <c r="P621" i="8"/>
  <c r="P657" i="8"/>
  <c r="N657" i="8"/>
  <c r="Q657" i="8"/>
  <c r="P669" i="8"/>
  <c r="N669" i="8"/>
  <c r="Q669" i="8"/>
  <c r="P673" i="8"/>
  <c r="N673" i="8"/>
  <c r="Q673" i="8"/>
  <c r="Q689" i="8"/>
  <c r="P689" i="8"/>
  <c r="Q705" i="8"/>
  <c r="P705" i="8"/>
  <c r="Q721" i="8"/>
  <c r="P721" i="8"/>
  <c r="Q737" i="8"/>
  <c r="P737" i="8"/>
  <c r="Q765" i="8"/>
  <c r="N765" i="8"/>
  <c r="Q777" i="8"/>
  <c r="P777" i="8"/>
  <c r="P781" i="8"/>
  <c r="N781" i="8"/>
  <c r="Q789" i="8"/>
  <c r="N789" i="8"/>
  <c r="N813" i="8"/>
  <c r="Q813" i="8"/>
  <c r="Q817" i="8"/>
  <c r="P817" i="8"/>
  <c r="Q530" i="8"/>
  <c r="N530" i="8"/>
  <c r="S546" i="8"/>
  <c r="P546" i="8"/>
  <c r="Q558" i="8"/>
  <c r="N558" i="8"/>
  <c r="Q574" i="8"/>
  <c r="P574" i="8"/>
  <c r="Q578" i="8"/>
  <c r="P578" i="8"/>
  <c r="P594" i="8"/>
  <c r="S594" i="8"/>
  <c r="P602" i="8"/>
  <c r="S602" i="8"/>
  <c r="Q638" i="8"/>
  <c r="P638" i="8"/>
  <c r="S638" i="8"/>
  <c r="Q642" i="8"/>
  <c r="P642" i="8"/>
  <c r="S642" i="8"/>
  <c r="Q646" i="8"/>
  <c r="P646" i="8"/>
  <c r="P714" i="8"/>
  <c r="N714" i="8"/>
  <c r="Q746" i="8"/>
  <c r="P746" i="8"/>
  <c r="Q754" i="8"/>
  <c r="P754" i="8"/>
  <c r="P758" i="8"/>
  <c r="Q758" i="8"/>
  <c r="Q778" i="8"/>
  <c r="N778" i="8"/>
  <c r="Q786" i="8"/>
  <c r="P786" i="8"/>
  <c r="P826" i="8"/>
  <c r="N826" i="8"/>
  <c r="N834" i="8"/>
  <c r="Q834" i="8"/>
  <c r="S517" i="8"/>
  <c r="N541" i="8"/>
  <c r="N542" i="8"/>
  <c r="N562" i="8"/>
  <c r="N594" i="8"/>
  <c r="N602" i="8"/>
  <c r="N617" i="8"/>
  <c r="S689" i="8"/>
  <c r="S714" i="8"/>
  <c r="N722" i="8"/>
  <c r="N737" i="8"/>
  <c r="S738" i="8"/>
  <c r="N750" i="8"/>
  <c r="S805" i="8"/>
  <c r="S817" i="8"/>
  <c r="S537" i="8"/>
  <c r="S545" i="8"/>
  <c r="N589" i="8"/>
  <c r="N597" i="8"/>
  <c r="S609" i="8"/>
  <c r="N622" i="8"/>
  <c r="S657" i="8"/>
  <c r="S669" i="8"/>
  <c r="S673" i="8"/>
  <c r="N717" i="8"/>
  <c r="S781" i="8"/>
  <c r="N806" i="8"/>
  <c r="N814" i="8"/>
  <c r="N830" i="8"/>
  <c r="L27" i="8"/>
  <c r="L32" i="8"/>
  <c r="L37" i="8"/>
  <c r="L78" i="8"/>
  <c r="S26" i="8"/>
  <c r="S31" i="8"/>
  <c r="S36" i="8"/>
  <c r="S34" i="8" s="1"/>
  <c r="S39" i="8"/>
  <c r="L45" i="8"/>
  <c r="L50" i="8"/>
  <c r="S61" i="8"/>
  <c r="S88" i="8"/>
  <c r="S91" i="8"/>
  <c r="S153" i="8"/>
  <c r="S161" i="8"/>
  <c r="S17" i="8"/>
  <c r="S44" i="8"/>
  <c r="S49" i="8"/>
  <c r="S75" i="8"/>
  <c r="S77" i="8"/>
  <c r="S80" i="8"/>
  <c r="S81" i="8"/>
  <c r="L108" i="8"/>
  <c r="S93" i="8"/>
  <c r="S159" i="8"/>
  <c r="Q9" i="8"/>
  <c r="Q11" i="8"/>
  <c r="P16" i="8"/>
  <c r="P18" i="8"/>
  <c r="D21" i="8"/>
  <c r="R21" i="8"/>
  <c r="Q23" i="8"/>
  <c r="Q24" i="8"/>
  <c r="P25" i="8"/>
  <c r="Q29" i="8"/>
  <c r="P30" i="8"/>
  <c r="Q34" i="8"/>
  <c r="P35" i="8"/>
  <c r="D40" i="8"/>
  <c r="R40" i="8"/>
  <c r="Q42" i="8"/>
  <c r="P43" i="8"/>
  <c r="Q47" i="8"/>
  <c r="P48" i="8"/>
  <c r="Q52" i="8"/>
  <c r="Q54" i="8"/>
  <c r="R56" i="8"/>
  <c r="P57" i="8"/>
  <c r="A58" i="8"/>
  <c r="O58" i="8"/>
  <c r="P62" i="8"/>
  <c r="P64" i="8"/>
  <c r="Q67" i="8"/>
  <c r="Q73" i="8"/>
  <c r="Q76" i="8"/>
  <c r="R78" i="8"/>
  <c r="Q81" i="8"/>
  <c r="S82" i="8"/>
  <c r="Q83" i="8"/>
  <c r="S84" i="8"/>
  <c r="R85" i="8"/>
  <c r="C86" i="8"/>
  <c r="P88" i="8"/>
  <c r="Q91" i="8"/>
  <c r="S92" i="8"/>
  <c r="Q93" i="8"/>
  <c r="S94" i="8"/>
  <c r="Q95" i="8"/>
  <c r="S96" i="8"/>
  <c r="Q97" i="8"/>
  <c r="S98" i="8"/>
  <c r="Q99" i="8"/>
  <c r="S100" i="8"/>
  <c r="Q101" i="8"/>
  <c r="S102" i="8"/>
  <c r="Q103" i="8"/>
  <c r="S104" i="8"/>
  <c r="Q105" i="8"/>
  <c r="S106" i="8"/>
  <c r="Q107" i="8"/>
  <c r="A109" i="8"/>
  <c r="E109" i="8"/>
  <c r="Q112" i="8"/>
  <c r="S113" i="8"/>
  <c r="Q114" i="8"/>
  <c r="S115" i="8"/>
  <c r="Q116" i="8"/>
  <c r="S117" i="8"/>
  <c r="Q118" i="8"/>
  <c r="S119" i="8"/>
  <c r="Q120" i="8"/>
  <c r="S121" i="8"/>
  <c r="Q122" i="8"/>
  <c r="S123" i="8"/>
  <c r="Q124" i="8"/>
  <c r="S125" i="8"/>
  <c r="Q126" i="8"/>
  <c r="S127" i="8"/>
  <c r="Q128" i="8"/>
  <c r="Q130" i="8"/>
  <c r="Q132" i="8"/>
  <c r="Q134" i="8"/>
  <c r="Q136" i="8"/>
  <c r="S137" i="8"/>
  <c r="Q138" i="8"/>
  <c r="S139" i="8"/>
  <c r="Q140" i="8"/>
  <c r="S141" i="8"/>
  <c r="Q142" i="8"/>
  <c r="S143" i="8"/>
  <c r="Q144" i="8"/>
  <c r="S145" i="8"/>
  <c r="Q146" i="8"/>
  <c r="S147" i="8"/>
  <c r="Q148" i="8"/>
  <c r="S149" i="8"/>
  <c r="Q150" i="8"/>
  <c r="Q153" i="8"/>
  <c r="S154" i="8"/>
  <c r="Q155" i="8"/>
  <c r="S156" i="8"/>
  <c r="Q157" i="8"/>
  <c r="S158" i="8"/>
  <c r="Q159" i="8"/>
  <c r="S160" i="8"/>
  <c r="Q161" i="8"/>
  <c r="S162" i="8"/>
  <c r="R163" i="8"/>
  <c r="O164" i="8"/>
  <c r="N167" i="8"/>
  <c r="N169" i="8"/>
  <c r="N171" i="8"/>
  <c r="N175" i="8"/>
  <c r="N177" i="8"/>
  <c r="N179" i="8"/>
  <c r="N181" i="8"/>
  <c r="L188" i="8"/>
  <c r="S186" i="8"/>
  <c r="Q186" i="8"/>
  <c r="P186" i="8"/>
  <c r="Q190" i="8"/>
  <c r="S190" i="8"/>
  <c r="P190" i="8"/>
  <c r="N210" i="8"/>
  <c r="N214" i="8"/>
  <c r="P226" i="8"/>
  <c r="Q226" i="8"/>
  <c r="B286" i="8"/>
  <c r="F286" i="8"/>
  <c r="S283" i="8"/>
  <c r="P289" i="8"/>
  <c r="Q289" i="8"/>
  <c r="N289" i="8"/>
  <c r="S292" i="8"/>
  <c r="P310" i="8"/>
  <c r="Q310" i="8"/>
  <c r="S313" i="8"/>
  <c r="N323" i="8"/>
  <c r="P60" i="8"/>
  <c r="D86" i="8"/>
  <c r="O86" i="8"/>
  <c r="Q88" i="8"/>
  <c r="S89" i="8"/>
  <c r="P94" i="8"/>
  <c r="P96" i="8"/>
  <c r="P98" i="8"/>
  <c r="P100" i="8"/>
  <c r="P102" i="8"/>
  <c r="P104" i="8"/>
  <c r="P106" i="8"/>
  <c r="B109" i="8"/>
  <c r="F109" i="8"/>
  <c r="N111" i="8"/>
  <c r="P113" i="8"/>
  <c r="P115" i="8"/>
  <c r="P117" i="8"/>
  <c r="P119" i="8"/>
  <c r="P121" i="8"/>
  <c r="P123" i="8"/>
  <c r="P125" i="8"/>
  <c r="P127" i="8"/>
  <c r="P137" i="8"/>
  <c r="P139" i="8"/>
  <c r="P141" i="8"/>
  <c r="P143" i="8"/>
  <c r="P145" i="8"/>
  <c r="P147" i="8"/>
  <c r="P149" i="8"/>
  <c r="P154" i="8"/>
  <c r="P156" i="8"/>
  <c r="P158" i="8"/>
  <c r="P160" i="8"/>
  <c r="P162" i="8"/>
  <c r="A164" i="8"/>
  <c r="A189" i="8" s="1"/>
  <c r="E164" i="8"/>
  <c r="E189" i="8" s="1"/>
  <c r="E191" i="8" s="1"/>
  <c r="Q167" i="8"/>
  <c r="S167" i="8"/>
  <c r="P167" i="8"/>
  <c r="Q169" i="8"/>
  <c r="S169" i="8"/>
  <c r="P169" i="8"/>
  <c r="Q171" i="8"/>
  <c r="S171" i="8"/>
  <c r="P171" i="8"/>
  <c r="R172" i="8"/>
  <c r="S175" i="8"/>
  <c r="Q175" i="8"/>
  <c r="P175" i="8"/>
  <c r="S177" i="8"/>
  <c r="Q177" i="8"/>
  <c r="P177" i="8"/>
  <c r="S179" i="8"/>
  <c r="Q179" i="8"/>
  <c r="P179" i="8"/>
  <c r="S181" i="8"/>
  <c r="Q181" i="8"/>
  <c r="P181" i="8"/>
  <c r="N185" i="8"/>
  <c r="N187" i="8"/>
  <c r="P210" i="8"/>
  <c r="Q214" i="8"/>
  <c r="S214" i="8"/>
  <c r="P214" i="8"/>
  <c r="P282" i="8"/>
  <c r="Q282" i="8"/>
  <c r="N282" i="8"/>
  <c r="P323" i="8"/>
  <c r="Q323" i="8"/>
  <c r="S338" i="8"/>
  <c r="N342" i="8"/>
  <c r="S9" i="8"/>
  <c r="S11" i="8"/>
  <c r="P22" i="8"/>
  <c r="S23" i="8"/>
  <c r="P53" i="8"/>
  <c r="S54" i="8"/>
  <c r="S67" i="8"/>
  <c r="S76" i="8"/>
  <c r="P90" i="8"/>
  <c r="S95" i="8"/>
  <c r="S97" i="8"/>
  <c r="S99" i="8"/>
  <c r="S101" i="8"/>
  <c r="S103" i="8"/>
  <c r="S105" i="8"/>
  <c r="S107" i="8"/>
  <c r="R108" i="8"/>
  <c r="C109" i="8"/>
  <c r="P111" i="8"/>
  <c r="S112" i="8"/>
  <c r="S114" i="8"/>
  <c r="S116" i="8"/>
  <c r="S118" i="8"/>
  <c r="S120" i="8"/>
  <c r="S122" i="8"/>
  <c r="S124" i="8"/>
  <c r="S126" i="8"/>
  <c r="N128" i="8"/>
  <c r="S128" i="8"/>
  <c r="S130" i="8"/>
  <c r="S138" i="8"/>
  <c r="S140" i="8"/>
  <c r="S142" i="8"/>
  <c r="S144" i="8"/>
  <c r="S146" i="8"/>
  <c r="S148" i="8"/>
  <c r="P152" i="8"/>
  <c r="N168" i="8"/>
  <c r="N170" i="8"/>
  <c r="Q185" i="8"/>
  <c r="S185" i="8"/>
  <c r="P185" i="8"/>
  <c r="Q187" i="8"/>
  <c r="S187" i="8"/>
  <c r="P187" i="8"/>
  <c r="O189" i="8"/>
  <c r="R188" i="8"/>
  <c r="P197" i="8"/>
  <c r="N199" i="8"/>
  <c r="N215" i="8"/>
  <c r="S227" i="8"/>
  <c r="S231" i="8"/>
  <c r="S235" i="8"/>
  <c r="S242" i="8"/>
  <c r="S249" i="8"/>
  <c r="S253" i="8"/>
  <c r="S262" i="8"/>
  <c r="S270" i="8"/>
  <c r="S278" i="8"/>
  <c r="P342" i="8"/>
  <c r="Q342" i="8"/>
  <c r="B86" i="8"/>
  <c r="F86" i="8"/>
  <c r="D109" i="8"/>
  <c r="O109" i="8"/>
  <c r="C164" i="8"/>
  <c r="S168" i="8"/>
  <c r="Q168" i="8"/>
  <c r="P168" i="8"/>
  <c r="S170" i="8"/>
  <c r="Q170" i="8"/>
  <c r="P170" i="8"/>
  <c r="Q174" i="8"/>
  <c r="S174" i="8"/>
  <c r="P174" i="8"/>
  <c r="Q176" i="8"/>
  <c r="S176" i="8"/>
  <c r="P176" i="8"/>
  <c r="Q178" i="8"/>
  <c r="S178" i="8"/>
  <c r="P178" i="8"/>
  <c r="Q180" i="8"/>
  <c r="S180" i="8"/>
  <c r="P180" i="8"/>
  <c r="Q182" i="8"/>
  <c r="S182" i="8"/>
  <c r="P182" i="8"/>
  <c r="R183" i="8"/>
  <c r="P199" i="8"/>
  <c r="P215" i="8"/>
  <c r="Q215" i="8"/>
  <c r="S222" i="8"/>
  <c r="N226" i="8"/>
  <c r="L257" i="8"/>
  <c r="S264" i="8"/>
  <c r="S272" i="8"/>
  <c r="S280" i="8"/>
  <c r="D286" i="8"/>
  <c r="S290" i="8"/>
  <c r="S303" i="8"/>
  <c r="N310" i="8"/>
  <c r="S324" i="8"/>
  <c r="P334" i="8"/>
  <c r="S334" i="8"/>
  <c r="Q334" i="8"/>
  <c r="P337" i="8"/>
  <c r="Q337" i="8"/>
  <c r="R358" i="8"/>
  <c r="S329" i="8"/>
  <c r="S333" i="8"/>
  <c r="S359" i="8"/>
  <c r="N359" i="8"/>
  <c r="N361" i="8"/>
  <c r="N364" i="8"/>
  <c r="N375" i="8"/>
  <c r="R378" i="8"/>
  <c r="R403" i="8"/>
  <c r="E432" i="8"/>
  <c r="S417" i="8"/>
  <c r="S470" i="8"/>
  <c r="R474" i="8"/>
  <c r="Q364" i="8"/>
  <c r="S364" i="8"/>
  <c r="P364" i="8"/>
  <c r="P375" i="8"/>
  <c r="S375" i="8"/>
  <c r="Q375" i="8"/>
  <c r="B432" i="8"/>
  <c r="F432" i="8"/>
  <c r="P256" i="8"/>
  <c r="P259" i="8"/>
  <c r="P261" i="8"/>
  <c r="P263" i="8"/>
  <c r="P265" i="8"/>
  <c r="P267" i="8"/>
  <c r="P269" i="8"/>
  <c r="P271" i="8"/>
  <c r="P273" i="8"/>
  <c r="P275" i="8"/>
  <c r="P277" i="8"/>
  <c r="P279" i="8"/>
  <c r="P284" i="8"/>
  <c r="P288" i="8"/>
  <c r="P291" i="8"/>
  <c r="P293" i="8"/>
  <c r="P295" i="8"/>
  <c r="P297" i="8"/>
  <c r="P300" i="8"/>
  <c r="S363" i="8"/>
  <c r="Q363" i="8"/>
  <c r="N363" i="8"/>
  <c r="N365" i="8"/>
  <c r="N367" i="8"/>
  <c r="N371" i="8"/>
  <c r="P373" i="8"/>
  <c r="S373" i="8"/>
  <c r="Q373" i="8"/>
  <c r="L397" i="8"/>
  <c r="L403" i="8" s="1"/>
  <c r="S395" i="8"/>
  <c r="O432" i="8"/>
  <c r="R418" i="8"/>
  <c r="S421" i="8"/>
  <c r="C432" i="8"/>
  <c r="L461" i="8"/>
  <c r="L472" i="8"/>
  <c r="R281" i="8"/>
  <c r="S365" i="8"/>
  <c r="Q365" i="8"/>
  <c r="P365" i="8"/>
  <c r="P367" i="8"/>
  <c r="S367" i="8"/>
  <c r="Q367" i="8"/>
  <c r="L376" i="8"/>
  <c r="P371" i="8"/>
  <c r="S371" i="8"/>
  <c r="Q371" i="8"/>
  <c r="S366" i="8"/>
  <c r="S370" i="8"/>
  <c r="S372" i="8"/>
  <c r="S374" i="8"/>
  <c r="Q386" i="8"/>
  <c r="N387" i="8"/>
  <c r="S387" i="8"/>
  <c r="R388" i="8"/>
  <c r="E389" i="8"/>
  <c r="Q392" i="8"/>
  <c r="Q394" i="8"/>
  <c r="Q396" i="8"/>
  <c r="Q405" i="8"/>
  <c r="P409" i="8"/>
  <c r="Q411" i="8"/>
  <c r="S412" i="8"/>
  <c r="R413" i="8"/>
  <c r="P414" i="8"/>
  <c r="P416" i="8"/>
  <c r="S419" i="8"/>
  <c r="P422" i="8"/>
  <c r="Q424" i="8"/>
  <c r="S425" i="8"/>
  <c r="S431" i="8"/>
  <c r="P433" i="8"/>
  <c r="P436" i="8"/>
  <c r="Q438" i="8"/>
  <c r="Q441" i="8"/>
  <c r="P442" i="8"/>
  <c r="Q444" i="8"/>
  <c r="P445" i="8"/>
  <c r="P447" i="8"/>
  <c r="P449" i="8"/>
  <c r="P451" i="8"/>
  <c r="R455" i="8"/>
  <c r="Q467" i="8"/>
  <c r="R473" i="8"/>
  <c r="Q479" i="8"/>
  <c r="P480" i="8"/>
  <c r="P482" i="8"/>
  <c r="P484" i="8"/>
  <c r="Q487" i="8"/>
  <c r="S487" i="8"/>
  <c r="P487" i="8"/>
  <c r="Q489" i="8"/>
  <c r="S489" i="8"/>
  <c r="P489" i="8"/>
  <c r="Q491" i="8"/>
  <c r="S491" i="8"/>
  <c r="P491" i="8"/>
  <c r="O846" i="8"/>
  <c r="O390" i="8" s="1"/>
  <c r="R492" i="8"/>
  <c r="R846" i="8" s="1"/>
  <c r="S494" i="8"/>
  <c r="Q494" i="8"/>
  <c r="P494" i="8"/>
  <c r="P420" i="8"/>
  <c r="P426" i="8"/>
  <c r="P457" i="8"/>
  <c r="P477" i="8"/>
  <c r="P486" i="8"/>
  <c r="R368" i="8"/>
  <c r="P377" i="8"/>
  <c r="A378" i="8"/>
  <c r="S386" i="8"/>
  <c r="D390" i="8"/>
  <c r="S394" i="8"/>
  <c r="S396" i="8"/>
  <c r="R397" i="8"/>
  <c r="P398" i="8"/>
  <c r="P400" i="8"/>
  <c r="P402" i="8"/>
  <c r="A403" i="8"/>
  <c r="S405" i="8"/>
  <c r="P408" i="8"/>
  <c r="P410" i="8"/>
  <c r="S411" i="8"/>
  <c r="P415" i="8"/>
  <c r="P417" i="8"/>
  <c r="P421" i="8"/>
  <c r="S424" i="8"/>
  <c r="S438" i="8"/>
  <c r="P452" i="8"/>
  <c r="P456" i="8"/>
  <c r="P458" i="8"/>
  <c r="P460" i="8"/>
  <c r="P464" i="8"/>
  <c r="S467" i="8"/>
  <c r="P470" i="8"/>
  <c r="S488" i="8"/>
  <c r="Q488" i="8"/>
  <c r="P488" i="8"/>
  <c r="S490" i="8"/>
  <c r="Q490" i="8"/>
  <c r="P490" i="8"/>
  <c r="Q495" i="8"/>
  <c r="S495" i="8"/>
  <c r="P495" i="8"/>
  <c r="R496" i="8"/>
  <c r="P498" i="8"/>
  <c r="R504" i="8"/>
  <c r="N416" i="8"/>
  <c r="N451" i="8"/>
  <c r="P508" i="8"/>
  <c r="S513" i="8"/>
  <c r="Q513" i="8"/>
  <c r="S514" i="8"/>
  <c r="Q515" i="8"/>
  <c r="Q516" i="8"/>
  <c r="O521" i="8"/>
  <c r="D534" i="8"/>
  <c r="P536" i="8"/>
  <c r="L544" i="8"/>
  <c r="L547" i="8" s="1"/>
  <c r="S541" i="8"/>
  <c r="Q541" i="8"/>
  <c r="P541" i="8"/>
  <c r="S543" i="8"/>
  <c r="Q543" i="8"/>
  <c r="P543" i="8"/>
  <c r="R544" i="8"/>
  <c r="O547" i="8"/>
  <c r="O567" i="8" s="1"/>
  <c r="F548" i="8"/>
  <c r="N550" i="8"/>
  <c r="N552" i="8"/>
  <c r="S557" i="8"/>
  <c r="S562" i="8"/>
  <c r="R565" i="8"/>
  <c r="L577" i="8"/>
  <c r="L581" i="8"/>
  <c r="L585" i="8"/>
  <c r="Q589" i="8"/>
  <c r="P589" i="8"/>
  <c r="S589" i="8"/>
  <c r="Q593" i="8"/>
  <c r="P593" i="8"/>
  <c r="S593" i="8"/>
  <c r="Q597" i="8"/>
  <c r="P597" i="8"/>
  <c r="S597" i="8"/>
  <c r="Q601" i="8"/>
  <c r="P601" i="8"/>
  <c r="S601" i="8"/>
  <c r="Q605" i="8"/>
  <c r="P605" i="8"/>
  <c r="S605" i="8"/>
  <c r="L613" i="8"/>
  <c r="P514" i="8"/>
  <c r="S526" i="8"/>
  <c r="S550" i="8"/>
  <c r="Q550" i="8"/>
  <c r="P550" i="8"/>
  <c r="S552" i="8"/>
  <c r="Q552" i="8"/>
  <c r="P552" i="8"/>
  <c r="A586" i="8"/>
  <c r="E586" i="8"/>
  <c r="R591" i="8"/>
  <c r="R595" i="8"/>
  <c r="R599" i="8"/>
  <c r="R603" i="8"/>
  <c r="R607" i="8"/>
  <c r="O608" i="8"/>
  <c r="B534" i="8"/>
  <c r="F534" i="8"/>
  <c r="Q540" i="8"/>
  <c r="S540" i="8"/>
  <c r="P540" i="8"/>
  <c r="Q542" i="8"/>
  <c r="S542" i="8"/>
  <c r="P542" i="8"/>
  <c r="N551" i="8"/>
  <c r="N561" i="8"/>
  <c r="Q563" i="8"/>
  <c r="P563" i="8"/>
  <c r="S563" i="8"/>
  <c r="C566" i="8"/>
  <c r="F566" i="8"/>
  <c r="Q575" i="8"/>
  <c r="P575" i="8"/>
  <c r="S575" i="8"/>
  <c r="Q579" i="8"/>
  <c r="P579" i="8"/>
  <c r="S579" i="8"/>
  <c r="Q583" i="8"/>
  <c r="P583" i="8"/>
  <c r="S583" i="8"/>
  <c r="L591" i="8"/>
  <c r="L595" i="8"/>
  <c r="L599" i="8"/>
  <c r="L603" i="8"/>
  <c r="P529" i="8"/>
  <c r="R534" i="8"/>
  <c r="Q551" i="8"/>
  <c r="S551" i="8"/>
  <c r="P551" i="8"/>
  <c r="P553" i="8"/>
  <c r="D566" i="8"/>
  <c r="Q561" i="8"/>
  <c r="P561" i="8"/>
  <c r="S561" i="8"/>
  <c r="S564" i="8"/>
  <c r="E566" i="8"/>
  <c r="S576" i="8"/>
  <c r="R577" i="8"/>
  <c r="S580" i="8"/>
  <c r="R581" i="8"/>
  <c r="S584" i="8"/>
  <c r="R585" i="8"/>
  <c r="O586" i="8"/>
  <c r="N605" i="8"/>
  <c r="A608" i="8"/>
  <c r="E608" i="8"/>
  <c r="S612" i="8"/>
  <c r="S628" i="8"/>
  <c r="Q629" i="8"/>
  <c r="P629" i="8"/>
  <c r="N629" i="8"/>
  <c r="R652" i="8"/>
  <c r="Q562" i="8"/>
  <c r="Q564" i="8"/>
  <c r="Q576" i="8"/>
  <c r="Q580" i="8"/>
  <c r="Q584" i="8"/>
  <c r="Q590" i="8"/>
  <c r="Q594" i="8"/>
  <c r="Q598" i="8"/>
  <c r="Q602" i="8"/>
  <c r="Q606" i="8"/>
  <c r="S611" i="8"/>
  <c r="Q612" i="8"/>
  <c r="O614" i="8"/>
  <c r="Q617" i="8"/>
  <c r="S618" i="8"/>
  <c r="Q619" i="8"/>
  <c r="S622" i="8"/>
  <c r="R632" i="8"/>
  <c r="Q627" i="8"/>
  <c r="P627" i="8"/>
  <c r="S684" i="8"/>
  <c r="P573" i="8"/>
  <c r="P587" i="8"/>
  <c r="P609" i="8"/>
  <c r="P611" i="8"/>
  <c r="P618" i="8"/>
  <c r="P622" i="8"/>
  <c r="P623" i="8"/>
  <c r="S629" i="8"/>
  <c r="P634" i="8"/>
  <c r="S651" i="8"/>
  <c r="P625" i="8"/>
  <c r="S625" i="8"/>
  <c r="N625" i="8"/>
  <c r="S630" i="8"/>
  <c r="Q631" i="8"/>
  <c r="P631" i="8"/>
  <c r="L650" i="8"/>
  <c r="S649" i="8"/>
  <c r="S682" i="8"/>
  <c r="S695" i="8"/>
  <c r="A632" i="8"/>
  <c r="P637" i="8"/>
  <c r="P639" i="8"/>
  <c r="P641" i="8"/>
  <c r="P643" i="8"/>
  <c r="P645" i="8"/>
  <c r="P647" i="8"/>
  <c r="S648" i="8"/>
  <c r="Q653" i="8"/>
  <c r="P654" i="8"/>
  <c r="S656" i="8"/>
  <c r="S660" i="8"/>
  <c r="P664" i="8"/>
  <c r="S668" i="8"/>
  <c r="S670" i="8"/>
  <c r="S672" i="8"/>
  <c r="P675" i="8"/>
  <c r="L681" i="8"/>
  <c r="C685" i="8"/>
  <c r="C686" i="8" s="1"/>
  <c r="S688" i="8"/>
  <c r="S687" i="8" s="1"/>
  <c r="Q692" i="8"/>
  <c r="Q694" i="8"/>
  <c r="S696" i="8"/>
  <c r="Q700" i="8"/>
  <c r="S710" i="8"/>
  <c r="N710" i="8"/>
  <c r="P713" i="8"/>
  <c r="S716" i="8"/>
  <c r="S722" i="8"/>
  <c r="P729" i="8"/>
  <c r="Q729" i="8"/>
  <c r="N729" i="8"/>
  <c r="S730" i="8"/>
  <c r="P736" i="8"/>
  <c r="L740" i="8"/>
  <c r="P770" i="8"/>
  <c r="L787" i="8"/>
  <c r="R787" i="8"/>
  <c r="S792" i="8"/>
  <c r="O820" i="8"/>
  <c r="R797" i="8"/>
  <c r="Q637" i="8"/>
  <c r="Q639" i="8"/>
  <c r="Q641" i="8"/>
  <c r="Q643" i="8"/>
  <c r="Q645" i="8"/>
  <c r="P648" i="8"/>
  <c r="N651" i="8"/>
  <c r="P656" i="8"/>
  <c r="P660" i="8"/>
  <c r="Q664" i="8"/>
  <c r="S676" i="8"/>
  <c r="S678" i="8"/>
  <c r="S680" i="8"/>
  <c r="Q683" i="8"/>
  <c r="O685" i="8"/>
  <c r="Q690" i="8"/>
  <c r="S707" i="8"/>
  <c r="P710" i="8"/>
  <c r="P715" i="8"/>
  <c r="S715" i="8"/>
  <c r="N715" i="8"/>
  <c r="L724" i="8"/>
  <c r="L725" i="8" s="1"/>
  <c r="S734" i="8"/>
  <c r="P734" i="8"/>
  <c r="Q734" i="8"/>
  <c r="Q784" i="8"/>
  <c r="P784" i="8"/>
  <c r="S784" i="8"/>
  <c r="N784" i="8"/>
  <c r="P788" i="8"/>
  <c r="A652" i="8"/>
  <c r="P666" i="8"/>
  <c r="N676" i="8"/>
  <c r="S677" i="8"/>
  <c r="N677" i="8"/>
  <c r="N678" i="8"/>
  <c r="S679" i="8"/>
  <c r="N679" i="8"/>
  <c r="N680" i="8"/>
  <c r="P688" i="8"/>
  <c r="S692" i="8"/>
  <c r="S700" i="8"/>
  <c r="D702" i="8"/>
  <c r="P712" i="8"/>
  <c r="R724" i="8"/>
  <c r="O725" i="8"/>
  <c r="Q735" i="8"/>
  <c r="P735" i="8"/>
  <c r="S735" i="8"/>
  <c r="N735" i="8"/>
  <c r="R743" i="8"/>
  <c r="L753" i="8"/>
  <c r="P774" i="8"/>
  <c r="Q774" i="8"/>
  <c r="N774" i="8"/>
  <c r="P782" i="8"/>
  <c r="Q782" i="8"/>
  <c r="N782" i="8"/>
  <c r="P676" i="8"/>
  <c r="P677" i="8"/>
  <c r="P678" i="8"/>
  <c r="P679" i="8"/>
  <c r="S683" i="8"/>
  <c r="S690" i="8"/>
  <c r="P706" i="8"/>
  <c r="A726" i="8"/>
  <c r="Q733" i="8"/>
  <c r="P733" i="8"/>
  <c r="S733" i="8"/>
  <c r="N733" i="8"/>
  <c r="Q744" i="8"/>
  <c r="P744" i="8"/>
  <c r="N744" i="8"/>
  <c r="S783" i="8"/>
  <c r="P783" i="8"/>
  <c r="Q783" i="8"/>
  <c r="N783" i="8"/>
  <c r="A787" i="8"/>
  <c r="R793" i="8"/>
  <c r="L797" i="8"/>
  <c r="P719" i="8"/>
  <c r="P722" i="8"/>
  <c r="P728" i="8"/>
  <c r="S737" i="8"/>
  <c r="N741" i="8"/>
  <c r="S742" i="8"/>
  <c r="N742" i="8"/>
  <c r="S747" i="8"/>
  <c r="N747" i="8"/>
  <c r="N748" i="8"/>
  <c r="S749" i="8"/>
  <c r="N749" i="8"/>
  <c r="S751" i="8"/>
  <c r="N751" i="8"/>
  <c r="S756" i="8"/>
  <c r="S758" i="8"/>
  <c r="A761" i="8"/>
  <c r="S765" i="8"/>
  <c r="S778" i="8"/>
  <c r="S789" i="8"/>
  <c r="P792" i="8"/>
  <c r="S795" i="8"/>
  <c r="N795" i="8"/>
  <c r="N796" i="8"/>
  <c r="A820" i="8"/>
  <c r="P798" i="8"/>
  <c r="S798" i="8"/>
  <c r="N798" i="8"/>
  <c r="L828" i="8"/>
  <c r="Q717" i="8"/>
  <c r="S731" i="8"/>
  <c r="Q739" i="8"/>
  <c r="P741" i="8"/>
  <c r="P742" i="8"/>
  <c r="S745" i="8"/>
  <c r="P747" i="8"/>
  <c r="P748" i="8"/>
  <c r="P749" i="8"/>
  <c r="P750" i="8"/>
  <c r="P751" i="8"/>
  <c r="P752" i="8"/>
  <c r="S755" i="8"/>
  <c r="N755" i="8"/>
  <c r="N756" i="8"/>
  <c r="S757" i="8"/>
  <c r="N757" i="8"/>
  <c r="N758" i="8"/>
  <c r="S759" i="8"/>
  <c r="N759" i="8"/>
  <c r="S763" i="8"/>
  <c r="Q767" i="8"/>
  <c r="N767" i="8"/>
  <c r="S776" i="8"/>
  <c r="C820" i="8"/>
  <c r="C821" i="8" s="1"/>
  <c r="S717" i="8"/>
  <c r="S723" i="8"/>
  <c r="N723" i="8"/>
  <c r="Q731" i="8"/>
  <c r="S739" i="8"/>
  <c r="D743" i="8"/>
  <c r="S741" i="8"/>
  <c r="Q745" i="8"/>
  <c r="S748" i="8"/>
  <c r="S750" i="8"/>
  <c r="S752" i="8"/>
  <c r="Q755" i="8"/>
  <c r="Q757" i="8"/>
  <c r="Q759" i="8"/>
  <c r="C761" i="8"/>
  <c r="O761" i="8"/>
  <c r="P762" i="8"/>
  <c r="Q763" i="8"/>
  <c r="L767" i="8"/>
  <c r="S767" i="8" s="1"/>
  <c r="S772" i="8"/>
  <c r="Q776" i="8"/>
  <c r="S780" i="8"/>
  <c r="R785" i="8"/>
  <c r="S791" i="8"/>
  <c r="N791" i="8"/>
  <c r="S796" i="8"/>
  <c r="S802" i="8"/>
  <c r="P810" i="8"/>
  <c r="P800" i="8"/>
  <c r="S800" i="8"/>
  <c r="N800" i="8"/>
  <c r="S804" i="8"/>
  <c r="D820" i="8"/>
  <c r="D821" i="8" s="1"/>
  <c r="D838" i="8" s="1"/>
  <c r="S826" i="8"/>
  <c r="L832" i="8"/>
  <c r="S831" i="8"/>
  <c r="S834" i="8"/>
  <c r="S808" i="8"/>
  <c r="S814" i="8"/>
  <c r="B820" i="8"/>
  <c r="B821" i="8" s="1"/>
  <c r="F820" i="8"/>
  <c r="F821" i="8" s="1"/>
  <c r="Q818" i="8"/>
  <c r="P818" i="8"/>
  <c r="S818" i="8"/>
  <c r="N818" i="8"/>
  <c r="S824" i="8"/>
  <c r="P803" i="8"/>
  <c r="P805" i="8"/>
  <c r="P807" i="8"/>
  <c r="P811" i="8"/>
  <c r="P813" i="8"/>
  <c r="P815" i="8"/>
  <c r="S825" i="8"/>
  <c r="S827" i="8"/>
  <c r="S830" i="8"/>
  <c r="S835" i="8"/>
  <c r="R836" i="8"/>
  <c r="P825" i="8"/>
  <c r="P827" i="8"/>
  <c r="P830" i="8"/>
  <c r="P835" i="8"/>
  <c r="S62" i="7"/>
  <c r="S127" i="7"/>
  <c r="S175" i="7"/>
  <c r="S238" i="7"/>
  <c r="S242" i="7"/>
  <c r="S339" i="7"/>
  <c r="S415" i="7"/>
  <c r="S559" i="7"/>
  <c r="S635" i="7"/>
  <c r="S731" i="7"/>
  <c r="N37" i="7"/>
  <c r="N45" i="7"/>
  <c r="N85" i="7"/>
  <c r="N173" i="7"/>
  <c r="N213" i="7"/>
  <c r="N233" i="7"/>
  <c r="N237" i="7"/>
  <c r="N273" i="7"/>
  <c r="N305" i="7"/>
  <c r="N309" i="7"/>
  <c r="N337" i="7"/>
  <c r="N385" i="7"/>
  <c r="N409" i="7"/>
  <c r="N493" i="7"/>
  <c r="N501" i="7"/>
  <c r="N513" i="7"/>
  <c r="N805" i="7"/>
  <c r="L78" i="7"/>
  <c r="S78" i="7" s="1"/>
  <c r="S74" i="7" s="1"/>
  <c r="L151" i="7"/>
  <c r="S151" i="7" s="1"/>
  <c r="S111" i="7" s="1"/>
  <c r="L172" i="7"/>
  <c r="S172" i="7" s="1"/>
  <c r="S166" i="7" s="1"/>
  <c r="L257" i="7"/>
  <c r="S257" i="7" s="1"/>
  <c r="S247" i="7" s="1"/>
  <c r="S248" i="7"/>
  <c r="S462" i="7"/>
  <c r="L27" i="7"/>
  <c r="S35" i="7"/>
  <c r="S43" i="7"/>
  <c r="L108" i="7"/>
  <c r="S108" i="7" s="1"/>
  <c r="S90" i="7" s="1"/>
  <c r="L209" i="7"/>
  <c r="L558" i="7"/>
  <c r="L563" i="7" s="1"/>
  <c r="L320" i="7"/>
  <c r="K846" i="7"/>
  <c r="L453" i="7"/>
  <c r="L846" i="7" s="1"/>
  <c r="L460" i="7"/>
  <c r="L814" i="7"/>
  <c r="S814" i="7" s="1"/>
  <c r="S808" i="7" s="1"/>
  <c r="L85" i="7"/>
  <c r="S80" i="7"/>
  <c r="L183" i="7"/>
  <c r="S183" i="7" s="1"/>
  <c r="L501" i="7"/>
  <c r="L502" i="7" s="1"/>
  <c r="L722" i="7"/>
  <c r="L723" i="7" s="1"/>
  <c r="L730" i="7"/>
  <c r="S17" i="7"/>
  <c r="S93" i="7"/>
  <c r="S105" i="7"/>
  <c r="L262" i="7"/>
  <c r="S262" i="7" s="1"/>
  <c r="L266" i="7"/>
  <c r="S266" i="7" s="1"/>
  <c r="S278" i="7"/>
  <c r="L294" i="7"/>
  <c r="S294" i="7" s="1"/>
  <c r="L306" i="7"/>
  <c r="S306" i="7" s="1"/>
  <c r="S350" i="7"/>
  <c r="S358" i="7"/>
  <c r="L362" i="7"/>
  <c r="S362" i="7" s="1"/>
  <c r="S366" i="7"/>
  <c r="L386" i="7"/>
  <c r="S386" i="7" s="1"/>
  <c r="L394" i="7"/>
  <c r="S394" i="7" s="1"/>
  <c r="L406" i="7"/>
  <c r="S406" i="7" s="1"/>
  <c r="L412" i="7"/>
  <c r="S412" i="7" s="1"/>
  <c r="S409" i="7" s="1"/>
  <c r="L418" i="7"/>
  <c r="S418" i="7" s="1"/>
  <c r="S450" i="7"/>
  <c r="L470" i="7"/>
  <c r="S470" i="7" s="1"/>
  <c r="S498" i="7"/>
  <c r="L538" i="7"/>
  <c r="S538" i="7" s="1"/>
  <c r="S610" i="7"/>
  <c r="L699" i="7"/>
  <c r="L762" i="7"/>
  <c r="S762" i="7" s="1"/>
  <c r="L19" i="7"/>
  <c r="L32" i="7"/>
  <c r="L422" i="7"/>
  <c r="S422" i="7" s="1"/>
  <c r="S419" i="7" s="1"/>
  <c r="L593" i="7"/>
  <c r="S593" i="7" s="1"/>
  <c r="S590" i="7" s="1"/>
  <c r="S592" i="7"/>
  <c r="S595" i="7"/>
  <c r="L834" i="7"/>
  <c r="L679" i="7"/>
  <c r="L830" i="7"/>
  <c r="S830" i="7" s="1"/>
  <c r="S827" i="7" s="1"/>
  <c r="L328" i="7"/>
  <c r="L330" i="7" s="1"/>
  <c r="L452" i="7"/>
  <c r="L517" i="7"/>
  <c r="S517" i="7" s="1"/>
  <c r="S514" i="7" s="1"/>
  <c r="S828" i="7"/>
  <c r="S582" i="7"/>
  <c r="S626" i="7"/>
  <c r="S101" i="7"/>
  <c r="S365" i="7"/>
  <c r="S369" i="7"/>
  <c r="S373" i="7"/>
  <c r="S481" i="7"/>
  <c r="Q169" i="7"/>
  <c r="P169" i="7"/>
  <c r="P197" i="7"/>
  <c r="N197" i="7"/>
  <c r="N217" i="7"/>
  <c r="S217" i="7"/>
  <c r="Q221" i="7"/>
  <c r="P221" i="7"/>
  <c r="Q269" i="7"/>
  <c r="P269" i="7"/>
  <c r="Q713" i="7"/>
  <c r="P713" i="7"/>
  <c r="N713" i="7"/>
  <c r="N721" i="7"/>
  <c r="S721" i="7"/>
  <c r="Q721" i="7"/>
  <c r="P725" i="7"/>
  <c r="Q725" i="7"/>
  <c r="S729" i="7"/>
  <c r="Q729" i="7"/>
  <c r="P729" i="7"/>
  <c r="S757" i="7"/>
  <c r="P757" i="7"/>
  <c r="N761" i="7"/>
  <c r="S761" i="7"/>
  <c r="S769" i="7"/>
  <c r="Q769" i="7"/>
  <c r="N769" i="7"/>
  <c r="N773" i="7"/>
  <c r="Q773" i="7"/>
  <c r="N777" i="7"/>
  <c r="Q777" i="7"/>
  <c r="S777" i="7"/>
  <c r="Q793" i="7"/>
  <c r="P793" i="7"/>
  <c r="S793" i="7"/>
  <c r="N793" i="7"/>
  <c r="P801" i="7"/>
  <c r="Q801" i="7"/>
  <c r="N801" i="7"/>
  <c r="P809" i="7"/>
  <c r="N809" i="7"/>
  <c r="S809" i="7"/>
  <c r="Q813" i="7"/>
  <c r="P813" i="7"/>
  <c r="N813" i="7"/>
  <c r="Q821" i="7"/>
  <c r="P821" i="7"/>
  <c r="Q829" i="7"/>
  <c r="P829" i="7"/>
  <c r="P833" i="7"/>
  <c r="N833" i="7"/>
  <c r="Q833" i="7"/>
  <c r="S833" i="7"/>
  <c r="S449" i="7"/>
  <c r="Q449" i="7"/>
  <c r="S469" i="7"/>
  <c r="Q469" i="7"/>
  <c r="Q505" i="7"/>
  <c r="P505" i="7"/>
  <c r="S525" i="7"/>
  <c r="Q525" i="7"/>
  <c r="S553" i="7"/>
  <c r="P553" i="7"/>
  <c r="Q561" i="7"/>
  <c r="P561" i="7"/>
  <c r="N561" i="7"/>
  <c r="N581" i="7"/>
  <c r="Q581" i="7"/>
  <c r="P581" i="7"/>
  <c r="Q585" i="7"/>
  <c r="P585" i="7"/>
  <c r="N589" i="7"/>
  <c r="Q589" i="7"/>
  <c r="N605" i="7"/>
  <c r="Q605" i="7"/>
  <c r="Q609" i="7"/>
  <c r="P609" i="7"/>
  <c r="N609" i="7"/>
  <c r="Q621" i="7"/>
  <c r="P621" i="7"/>
  <c r="Q641" i="7"/>
  <c r="P641" i="7"/>
  <c r="N645" i="7"/>
  <c r="Q645" i="7"/>
  <c r="P645" i="7"/>
  <c r="Q649" i="7"/>
  <c r="P649" i="7"/>
  <c r="Q657" i="7"/>
  <c r="P657" i="7"/>
  <c r="P665" i="7"/>
  <c r="N665" i="7"/>
  <c r="Q665" i="7"/>
  <c r="Q673" i="7"/>
  <c r="P673" i="7"/>
  <c r="Q689" i="7"/>
  <c r="N689" i="7"/>
  <c r="N17" i="7"/>
  <c r="N73" i="7"/>
  <c r="N93" i="7"/>
  <c r="S97" i="7"/>
  <c r="P101" i="7"/>
  <c r="N105" i="7"/>
  <c r="S153" i="7"/>
  <c r="S169" i="7"/>
  <c r="Q197" i="7"/>
  <c r="Q213" i="7"/>
  <c r="S221" i="7"/>
  <c r="P229" i="7"/>
  <c r="S233" i="7"/>
  <c r="P257" i="7"/>
  <c r="N265" i="7"/>
  <c r="Q285" i="7"/>
  <c r="S301" i="7"/>
  <c r="Q305" i="7"/>
  <c r="S317" i="7"/>
  <c r="S345" i="7"/>
  <c r="N353" i="7"/>
  <c r="P369" i="7"/>
  <c r="P373" i="7"/>
  <c r="Q385" i="7"/>
  <c r="P481" i="7"/>
  <c r="P497" i="7"/>
  <c r="Q593" i="7"/>
  <c r="S713" i="7"/>
  <c r="Q717" i="7"/>
  <c r="P17" i="7"/>
  <c r="P73" i="7"/>
  <c r="P93" i="7"/>
  <c r="N97" i="7"/>
  <c r="Q101" i="7"/>
  <c r="P105" i="7"/>
  <c r="N153" i="7"/>
  <c r="N169" i="7"/>
  <c r="P213" i="7"/>
  <c r="Q217" i="7"/>
  <c r="S249" i="7"/>
  <c r="S253" i="7"/>
  <c r="S269" i="7"/>
  <c r="N301" i="7"/>
  <c r="S305" i="7"/>
  <c r="P337" i="7"/>
  <c r="P461" i="7"/>
  <c r="Q465" i="7"/>
  <c r="N465" i="7"/>
  <c r="P501" i="7"/>
  <c r="P513" i="7"/>
  <c r="P521" i="7"/>
  <c r="P529" i="7"/>
  <c r="S557" i="7"/>
  <c r="P637" i="7"/>
  <c r="N729" i="7"/>
  <c r="S773" i="7"/>
  <c r="S813" i="7"/>
  <c r="N157" i="7"/>
  <c r="S157" i="7"/>
  <c r="S261" i="7"/>
  <c r="Q261" i="7"/>
  <c r="S265" i="7"/>
  <c r="Q265" i="7"/>
  <c r="Q273" i="7"/>
  <c r="P273" i="7"/>
  <c r="P277" i="7"/>
  <c r="N277" i="7"/>
  <c r="Q281" i="7"/>
  <c r="P281" i="7"/>
  <c r="N293" i="7"/>
  <c r="S293" i="7"/>
  <c r="S297" i="7"/>
  <c r="Q297" i="7"/>
  <c r="P317" i="7"/>
  <c r="N317" i="7"/>
  <c r="N329" i="7"/>
  <c r="S329" i="7"/>
  <c r="N349" i="7"/>
  <c r="S349" i="7"/>
  <c r="S353" i="7"/>
  <c r="Q353" i="7"/>
  <c r="Q365" i="7"/>
  <c r="P365" i="7"/>
  <c r="N393" i="7"/>
  <c r="S393" i="7"/>
  <c r="Q405" i="7"/>
  <c r="P405" i="7"/>
  <c r="N445" i="7"/>
  <c r="S445" i="7"/>
  <c r="P485" i="7"/>
  <c r="Q485" i="7"/>
  <c r="Q493" i="7"/>
  <c r="P493" i="7"/>
  <c r="Q537" i="7"/>
  <c r="P537" i="7"/>
  <c r="N541" i="7"/>
  <c r="Q541" i="7"/>
  <c r="P573" i="7"/>
  <c r="S573" i="7"/>
  <c r="Q617" i="7"/>
  <c r="P617" i="7"/>
  <c r="N625" i="7"/>
  <c r="Q625" i="7"/>
  <c r="P629" i="7"/>
  <c r="N629" i="7"/>
  <c r="Q669" i="7"/>
  <c r="P669" i="7"/>
  <c r="N669" i="7"/>
  <c r="S677" i="7"/>
  <c r="P677" i="7"/>
  <c r="Q681" i="7"/>
  <c r="P681" i="7"/>
  <c r="S681" i="7"/>
  <c r="Q693" i="7"/>
  <c r="P693" i="7"/>
  <c r="S693" i="7"/>
  <c r="P781" i="7"/>
  <c r="N781" i="7"/>
  <c r="Q781" i="7"/>
  <c r="S781" i="7"/>
  <c r="Q37" i="7"/>
  <c r="Q45" i="7"/>
  <c r="Q85" i="7"/>
  <c r="P157" i="7"/>
  <c r="Q185" i="7"/>
  <c r="N209" i="7"/>
  <c r="N221" i="7"/>
  <c r="N261" i="7"/>
  <c r="S277" i="7"/>
  <c r="N289" i="7"/>
  <c r="Q293" i="7"/>
  <c r="N297" i="7"/>
  <c r="S313" i="7"/>
  <c r="P329" i="7"/>
  <c r="P349" i="7"/>
  <c r="Q413" i="7"/>
  <c r="Q425" i="7"/>
  <c r="P429" i="7"/>
  <c r="Q445" i="7"/>
  <c r="N449" i="7"/>
  <c r="N525" i="7"/>
  <c r="Q629" i="7"/>
  <c r="Q761" i="7"/>
  <c r="P589" i="7"/>
  <c r="N601" i="7"/>
  <c r="S638" i="7"/>
  <c r="P638" i="7"/>
  <c r="P658" i="7"/>
  <c r="N658" i="7"/>
  <c r="S670" i="7"/>
  <c r="P670" i="7"/>
  <c r="S690" i="7"/>
  <c r="Q690" i="7"/>
  <c r="Q710" i="7"/>
  <c r="P710" i="7"/>
  <c r="Q734" i="7"/>
  <c r="P734" i="7"/>
  <c r="Q738" i="7"/>
  <c r="P738" i="7"/>
  <c r="P754" i="7"/>
  <c r="Q754" i="7"/>
  <c r="P770" i="7"/>
  <c r="N770" i="7"/>
  <c r="N774" i="7"/>
  <c r="S774" i="7"/>
  <c r="N778" i="7"/>
  <c r="S778" i="7"/>
  <c r="S790" i="7"/>
  <c r="Q790" i="7"/>
  <c r="N794" i="7"/>
  <c r="S794" i="7"/>
  <c r="S798" i="7"/>
  <c r="Q798" i="7"/>
  <c r="P802" i="7"/>
  <c r="N802" i="7"/>
  <c r="P806" i="7"/>
  <c r="N806" i="7"/>
  <c r="Q830" i="7"/>
  <c r="P830" i="7"/>
  <c r="S237" i="7"/>
  <c r="P417" i="7"/>
  <c r="S513" i="7"/>
  <c r="N517" i="7"/>
  <c r="S541" i="7"/>
  <c r="Q618" i="7"/>
  <c r="P622" i="7"/>
  <c r="Q626" i="7"/>
  <c r="Q670" i="7"/>
  <c r="P690" i="7"/>
  <c r="Q706" i="7"/>
  <c r="S770" i="7"/>
  <c r="Q778" i="7"/>
  <c r="N790" i="7"/>
  <c r="P794" i="7"/>
  <c r="S802" i="7"/>
  <c r="Q806" i="7"/>
  <c r="P826" i="7"/>
  <c r="S229" i="7"/>
  <c r="N429" i="7"/>
  <c r="Q582" i="7"/>
  <c r="P590" i="7"/>
  <c r="P614" i="7"/>
  <c r="S625" i="7"/>
  <c r="Q638" i="7"/>
  <c r="S646" i="7"/>
  <c r="N682" i="7"/>
  <c r="N738" i="7"/>
  <c r="S750" i="7"/>
  <c r="N754" i="7"/>
  <c r="Q770" i="7"/>
  <c r="P774" i="7"/>
  <c r="P790" i="7"/>
  <c r="S550" i="7"/>
  <c r="S578" i="7"/>
  <c r="N593" i="7"/>
  <c r="S669" i="7"/>
  <c r="S689" i="7"/>
  <c r="S822" i="7"/>
  <c r="L12" i="7"/>
  <c r="P58" i="7"/>
  <c r="R58" i="7"/>
  <c r="D68" i="7"/>
  <c r="D70" i="7" s="1"/>
  <c r="E379" i="7"/>
  <c r="E381" i="7" s="1"/>
  <c r="B433" i="7"/>
  <c r="Q18" i="7"/>
  <c r="E40" i="7"/>
  <c r="Q49" i="7"/>
  <c r="F68" i="7"/>
  <c r="F70" i="7" s="1"/>
  <c r="F71" i="7" s="1"/>
  <c r="Q81" i="7"/>
  <c r="Q102" i="7"/>
  <c r="Q113" i="7"/>
  <c r="Q117" i="7"/>
  <c r="Q141" i="7"/>
  <c r="S171" i="7"/>
  <c r="N171" i="7"/>
  <c r="S174" i="7"/>
  <c r="P177" i="7"/>
  <c r="S177" i="7"/>
  <c r="N177" i="7"/>
  <c r="S180" i="7"/>
  <c r="N180" i="7"/>
  <c r="P223" i="7"/>
  <c r="S223" i="7"/>
  <c r="N223" i="7"/>
  <c r="N225" i="7"/>
  <c r="P241" i="7"/>
  <c r="S241" i="7"/>
  <c r="N241" i="7"/>
  <c r="P247" i="7"/>
  <c r="N247" i="7"/>
  <c r="P263" i="7"/>
  <c r="S263" i="7"/>
  <c r="N263" i="7"/>
  <c r="P271" i="7"/>
  <c r="S271" i="7"/>
  <c r="N271" i="7"/>
  <c r="P279" i="7"/>
  <c r="S279" i="7"/>
  <c r="N279" i="7"/>
  <c r="P300" i="7"/>
  <c r="S300" i="7"/>
  <c r="N300" i="7"/>
  <c r="P314" i="7"/>
  <c r="S314" i="7"/>
  <c r="N314" i="7"/>
  <c r="L341" i="7"/>
  <c r="S338" i="7"/>
  <c r="R341" i="7"/>
  <c r="P341" i="7"/>
  <c r="P348" i="7"/>
  <c r="N348" i="7"/>
  <c r="A379" i="7"/>
  <c r="O357" i="7"/>
  <c r="P363" i="7"/>
  <c r="S363" i="7"/>
  <c r="N363" i="7"/>
  <c r="P376" i="7"/>
  <c r="S376" i="7"/>
  <c r="N376" i="7"/>
  <c r="P401" i="7"/>
  <c r="S401" i="7"/>
  <c r="N401" i="7"/>
  <c r="P414" i="7"/>
  <c r="S414" i="7"/>
  <c r="N414" i="7"/>
  <c r="Q414" i="7"/>
  <c r="A472" i="7"/>
  <c r="E474" i="7"/>
  <c r="L510" i="7"/>
  <c r="S507" i="7"/>
  <c r="D845" i="7"/>
  <c r="A40" i="7"/>
  <c r="A68" i="7" s="1"/>
  <c r="Q64" i="7"/>
  <c r="B68" i="7"/>
  <c r="B70" i="7" s="1"/>
  <c r="Q76" i="7"/>
  <c r="Q78" i="7"/>
  <c r="Q129" i="7"/>
  <c r="Q137" i="7"/>
  <c r="N10" i="7"/>
  <c r="S10" i="7"/>
  <c r="N15" i="7"/>
  <c r="S15" i="7"/>
  <c r="P24" i="7"/>
  <c r="N26" i="7"/>
  <c r="S26" i="7"/>
  <c r="N27" i="7"/>
  <c r="N30" i="7"/>
  <c r="S30" i="7"/>
  <c r="D33" i="7"/>
  <c r="P37" i="7"/>
  <c r="P45" i="7"/>
  <c r="P52" i="7"/>
  <c r="P53" i="7"/>
  <c r="N55" i="7"/>
  <c r="S55" i="7"/>
  <c r="N57" i="7"/>
  <c r="S57" i="7"/>
  <c r="N61" i="7"/>
  <c r="S61" i="7"/>
  <c r="C68" i="7"/>
  <c r="C70" i="7" s="1"/>
  <c r="N72" i="7"/>
  <c r="N74" i="7"/>
  <c r="N77" i="7"/>
  <c r="S77" i="7"/>
  <c r="N79" i="7"/>
  <c r="N82" i="7"/>
  <c r="S82" i="7"/>
  <c r="P83" i="7"/>
  <c r="P85" i="7"/>
  <c r="A86" i="7"/>
  <c r="E86" i="7"/>
  <c r="N91" i="7"/>
  <c r="S91" i="7"/>
  <c r="P92" i="7"/>
  <c r="N95" i="7"/>
  <c r="S95" i="7"/>
  <c r="P96" i="7"/>
  <c r="N99" i="7"/>
  <c r="S99" i="7"/>
  <c r="N103" i="7"/>
  <c r="S103" i="7"/>
  <c r="P104" i="7"/>
  <c r="N107" i="7"/>
  <c r="S107" i="7"/>
  <c r="N108" i="7"/>
  <c r="C109" i="7"/>
  <c r="N111" i="7"/>
  <c r="N114" i="7"/>
  <c r="S114" i="7"/>
  <c r="N118" i="7"/>
  <c r="S118" i="7"/>
  <c r="N122" i="7"/>
  <c r="S122" i="7"/>
  <c r="N126" i="7"/>
  <c r="S126" i="7"/>
  <c r="N130" i="7"/>
  <c r="S130" i="7"/>
  <c r="N134" i="7"/>
  <c r="S134" i="7"/>
  <c r="N138" i="7"/>
  <c r="S138" i="7"/>
  <c r="N142" i="7"/>
  <c r="S142" i="7"/>
  <c r="N146" i="7"/>
  <c r="S146" i="7"/>
  <c r="P147" i="7"/>
  <c r="N150" i="7"/>
  <c r="S150" i="7"/>
  <c r="N152" i="7"/>
  <c r="N155" i="7"/>
  <c r="S155" i="7"/>
  <c r="P156" i="7"/>
  <c r="N159" i="7"/>
  <c r="S159" i="7"/>
  <c r="P160" i="7"/>
  <c r="P162" i="7"/>
  <c r="B164" i="7"/>
  <c r="F164" i="7"/>
  <c r="S163" i="7"/>
  <c r="S152" i="7" s="1"/>
  <c r="O164" i="7"/>
  <c r="P167" i="7"/>
  <c r="P172" i="7"/>
  <c r="P173" i="7"/>
  <c r="P176" i="7"/>
  <c r="P181" i="7"/>
  <c r="S181" i="7"/>
  <c r="N181" i="7"/>
  <c r="A189" i="7"/>
  <c r="E189" i="7"/>
  <c r="E191" i="7" s="1"/>
  <c r="Q188" i="7"/>
  <c r="S200" i="7"/>
  <c r="N200" i="7"/>
  <c r="P208" i="7"/>
  <c r="Q210" i="7"/>
  <c r="Q215" i="7"/>
  <c r="P222" i="7"/>
  <c r="P225" i="7"/>
  <c r="S227" i="7"/>
  <c r="N227" i="7"/>
  <c r="P236" i="7"/>
  <c r="S236" i="7"/>
  <c r="N236" i="7"/>
  <c r="P250" i="7"/>
  <c r="S250" i="7"/>
  <c r="N250" i="7"/>
  <c r="N281" i="7"/>
  <c r="P284" i="7"/>
  <c r="S284" i="7"/>
  <c r="N284" i="7"/>
  <c r="P295" i="7"/>
  <c r="S295" i="7"/>
  <c r="N295" i="7"/>
  <c r="B321" i="7"/>
  <c r="F321" i="7"/>
  <c r="L315" i="7"/>
  <c r="P316" i="7"/>
  <c r="N316" i="7"/>
  <c r="R321" i="7"/>
  <c r="P351" i="7"/>
  <c r="S351" i="7"/>
  <c r="N351" i="7"/>
  <c r="O377" i="7"/>
  <c r="R367" i="7"/>
  <c r="P367" i="7"/>
  <c r="P370" i="7"/>
  <c r="S370" i="7"/>
  <c r="N370" i="7"/>
  <c r="P378" i="7"/>
  <c r="S378" i="7"/>
  <c r="N378" i="7"/>
  <c r="S385" i="7"/>
  <c r="D388" i="7"/>
  <c r="F388" i="7"/>
  <c r="P395" i="7"/>
  <c r="S395" i="7"/>
  <c r="N395" i="7"/>
  <c r="P403" i="7"/>
  <c r="S403" i="7"/>
  <c r="N403" i="7"/>
  <c r="E845" i="7"/>
  <c r="E46" i="7" s="1"/>
  <c r="Q9" i="7"/>
  <c r="O40" i="7"/>
  <c r="Q54" i="7"/>
  <c r="Q56" i="7"/>
  <c r="Q67" i="7"/>
  <c r="Q69" i="7"/>
  <c r="O86" i="7"/>
  <c r="Q89" i="7"/>
  <c r="Q94" i="7"/>
  <c r="Q98" i="7"/>
  <c r="Q145" i="7"/>
  <c r="Q154" i="7"/>
  <c r="Q158" i="7"/>
  <c r="P168" i="7"/>
  <c r="S168" i="7"/>
  <c r="N168" i="7"/>
  <c r="N9" i="7"/>
  <c r="S9" i="7"/>
  <c r="P10" i="7"/>
  <c r="P15" i="7"/>
  <c r="N18" i="7"/>
  <c r="S18" i="7"/>
  <c r="N19" i="7"/>
  <c r="R19" i="7"/>
  <c r="N25" i="7"/>
  <c r="S25" i="7"/>
  <c r="P26" i="7"/>
  <c r="P30" i="7"/>
  <c r="N49" i="7"/>
  <c r="S49" i="7"/>
  <c r="N50" i="7"/>
  <c r="R50" i="7"/>
  <c r="N54" i="7"/>
  <c r="S54" i="7"/>
  <c r="P55" i="7"/>
  <c r="P57" i="7"/>
  <c r="P61" i="7"/>
  <c r="N64" i="7"/>
  <c r="S64" i="7"/>
  <c r="N65" i="7"/>
  <c r="R65" i="7"/>
  <c r="N67" i="7"/>
  <c r="S67" i="7"/>
  <c r="N69" i="7"/>
  <c r="S69" i="7"/>
  <c r="P72" i="7"/>
  <c r="P74" i="7"/>
  <c r="N76" i="7"/>
  <c r="S76" i="7"/>
  <c r="P77" i="7"/>
  <c r="P79" i="7"/>
  <c r="N81" i="7"/>
  <c r="S81" i="7"/>
  <c r="P82" i="7"/>
  <c r="B86" i="7"/>
  <c r="F86" i="7"/>
  <c r="N89" i="7"/>
  <c r="S89" i="7"/>
  <c r="P91" i="7"/>
  <c r="N94" i="7"/>
  <c r="S94" i="7"/>
  <c r="P95" i="7"/>
  <c r="N98" i="7"/>
  <c r="S98" i="7"/>
  <c r="P99" i="7"/>
  <c r="N102" i="7"/>
  <c r="S102" i="7"/>
  <c r="P103" i="7"/>
  <c r="N106" i="7"/>
  <c r="S106" i="7"/>
  <c r="P107" i="7"/>
  <c r="D109" i="7"/>
  <c r="O109" i="7"/>
  <c r="P111" i="7"/>
  <c r="N113" i="7"/>
  <c r="S113" i="7"/>
  <c r="P114" i="7"/>
  <c r="N117" i="7"/>
  <c r="S117" i="7"/>
  <c r="P118" i="7"/>
  <c r="N121" i="7"/>
  <c r="S121" i="7"/>
  <c r="P122" i="7"/>
  <c r="N125" i="7"/>
  <c r="S125" i="7"/>
  <c r="P126" i="7"/>
  <c r="N129" i="7"/>
  <c r="S129" i="7"/>
  <c r="P130" i="7"/>
  <c r="N133" i="7"/>
  <c r="S133" i="7"/>
  <c r="P134" i="7"/>
  <c r="N137" i="7"/>
  <c r="S137" i="7"/>
  <c r="P138" i="7"/>
  <c r="N141" i="7"/>
  <c r="S141" i="7"/>
  <c r="P142" i="7"/>
  <c r="N145" i="7"/>
  <c r="S145" i="7"/>
  <c r="P146" i="7"/>
  <c r="N149" i="7"/>
  <c r="S149" i="7"/>
  <c r="P150" i="7"/>
  <c r="P152" i="7"/>
  <c r="N154" i="7"/>
  <c r="S154" i="7"/>
  <c r="P155" i="7"/>
  <c r="N158" i="7"/>
  <c r="S158" i="7"/>
  <c r="P159" i="7"/>
  <c r="N161" i="7"/>
  <c r="S161" i="7"/>
  <c r="C164" i="7"/>
  <c r="Q163" i="7"/>
  <c r="Q168" i="7"/>
  <c r="P171" i="7"/>
  <c r="Q173" i="7"/>
  <c r="Q177" i="7"/>
  <c r="P180" i="7"/>
  <c r="P183" i="7"/>
  <c r="S185" i="7"/>
  <c r="N185" i="7"/>
  <c r="P198" i="7"/>
  <c r="P201" i="7"/>
  <c r="S201" i="7"/>
  <c r="N201" i="7"/>
  <c r="S204" i="7"/>
  <c r="N204" i="7"/>
  <c r="Q209" i="7"/>
  <c r="S218" i="7"/>
  <c r="N218" i="7"/>
  <c r="Q223" i="7"/>
  <c r="L239" i="7"/>
  <c r="S239" i="7" s="1"/>
  <c r="S226" i="7" s="1"/>
  <c r="P228" i="7"/>
  <c r="S228" i="7"/>
  <c r="N228" i="7"/>
  <c r="S231" i="7"/>
  <c r="N231" i="7"/>
  <c r="Q241" i="7"/>
  <c r="Q247" i="7"/>
  <c r="P259" i="7"/>
  <c r="S259" i="7"/>
  <c r="N259" i="7"/>
  <c r="Q263" i="7"/>
  <c r="P267" i="7"/>
  <c r="S267" i="7"/>
  <c r="N267" i="7"/>
  <c r="Q271" i="7"/>
  <c r="P275" i="7"/>
  <c r="S275" i="7"/>
  <c r="N275" i="7"/>
  <c r="Q279" i="7"/>
  <c r="B286" i="7"/>
  <c r="F286" i="7"/>
  <c r="O286" i="7"/>
  <c r="D308" i="7"/>
  <c r="R308" i="7"/>
  <c r="Q300" i="7"/>
  <c r="P304" i="7"/>
  <c r="S304" i="7"/>
  <c r="N304" i="7"/>
  <c r="Q314" i="7"/>
  <c r="P319" i="7"/>
  <c r="S319" i="7"/>
  <c r="N319" i="7"/>
  <c r="P325" i="7"/>
  <c r="S325" i="7"/>
  <c r="N325" i="7"/>
  <c r="B357" i="7"/>
  <c r="F357" i="7"/>
  <c r="Q348" i="7"/>
  <c r="P359" i="7"/>
  <c r="S359" i="7"/>
  <c r="N359" i="7"/>
  <c r="Q363" i="7"/>
  <c r="Q376" i="7"/>
  <c r="P380" i="7"/>
  <c r="S380" i="7"/>
  <c r="N380" i="7"/>
  <c r="P397" i="7"/>
  <c r="S397" i="7"/>
  <c r="N397" i="7"/>
  <c r="Q401" i="7"/>
  <c r="P408" i="7"/>
  <c r="S408" i="7"/>
  <c r="N408" i="7"/>
  <c r="P411" i="7"/>
  <c r="S411" i="7"/>
  <c r="N411" i="7"/>
  <c r="F431" i="7"/>
  <c r="P430" i="7"/>
  <c r="S430" i="7"/>
  <c r="N430" i="7"/>
  <c r="Q430" i="7"/>
  <c r="P457" i="7"/>
  <c r="S457" i="7"/>
  <c r="N457" i="7"/>
  <c r="Q457" i="7"/>
  <c r="M844" i="7"/>
  <c r="N491" i="7"/>
  <c r="N844" i="7" s="1"/>
  <c r="Q25" i="7"/>
  <c r="Q27" i="7"/>
  <c r="Q106" i="7"/>
  <c r="Q108" i="7"/>
  <c r="Q121" i="7"/>
  <c r="Q125" i="7"/>
  <c r="Q133" i="7"/>
  <c r="Q149" i="7"/>
  <c r="Q151" i="7"/>
  <c r="Q161" i="7"/>
  <c r="D189" i="7"/>
  <c r="D191" i="7" s="1"/>
  <c r="O189" i="7"/>
  <c r="O66" i="7"/>
  <c r="S162" i="7"/>
  <c r="N162" i="7"/>
  <c r="S167" i="7"/>
  <c r="N167" i="7"/>
  <c r="Q171" i="7"/>
  <c r="Q172" i="7"/>
  <c r="S176" i="7"/>
  <c r="N176" i="7"/>
  <c r="Q180" i="7"/>
  <c r="L188" i="7"/>
  <c r="P186" i="7"/>
  <c r="S186" i="7"/>
  <c r="N186" i="7"/>
  <c r="P190" i="7"/>
  <c r="S190" i="7"/>
  <c r="N190" i="7"/>
  <c r="Q198" i="7"/>
  <c r="P205" i="7"/>
  <c r="S205" i="7"/>
  <c r="N205" i="7"/>
  <c r="S208" i="7"/>
  <c r="N208" i="7"/>
  <c r="S211" i="7"/>
  <c r="L225" i="7"/>
  <c r="S225" i="7" s="1"/>
  <c r="S215" i="7" s="1"/>
  <c r="S216" i="7"/>
  <c r="P219" i="7"/>
  <c r="S219" i="7"/>
  <c r="N219" i="7"/>
  <c r="S222" i="7"/>
  <c r="N222" i="7"/>
  <c r="P232" i="7"/>
  <c r="S232" i="7"/>
  <c r="N232" i="7"/>
  <c r="P245" i="7"/>
  <c r="S245" i="7"/>
  <c r="N245" i="7"/>
  <c r="P254" i="7"/>
  <c r="S254" i="7"/>
  <c r="N254" i="7"/>
  <c r="D286" i="7"/>
  <c r="D287" i="7" s="1"/>
  <c r="C286" i="7"/>
  <c r="P291" i="7"/>
  <c r="S291" i="7"/>
  <c r="N291" i="7"/>
  <c r="P333" i="7"/>
  <c r="S333" i="7"/>
  <c r="N333" i="7"/>
  <c r="C379" i="7"/>
  <c r="C381" i="7" s="1"/>
  <c r="Q341" i="7"/>
  <c r="P346" i="7"/>
  <c r="S346" i="7"/>
  <c r="N346" i="7"/>
  <c r="S347" i="7"/>
  <c r="S342" i="7" s="1"/>
  <c r="P355" i="7"/>
  <c r="S355" i="7"/>
  <c r="N355" i="7"/>
  <c r="P374" i="7"/>
  <c r="S374" i="7"/>
  <c r="N374" i="7"/>
  <c r="P423" i="7"/>
  <c r="S423" i="7"/>
  <c r="N423" i="7"/>
  <c r="Q423" i="7"/>
  <c r="P451" i="7"/>
  <c r="S451" i="7"/>
  <c r="N451" i="7"/>
  <c r="Q451" i="7"/>
  <c r="D474" i="7"/>
  <c r="I843" i="7"/>
  <c r="Q484" i="7"/>
  <c r="Q843" i="7" s="1"/>
  <c r="Q235" i="7"/>
  <c r="Q244" i="7"/>
  <c r="Q249" i="7"/>
  <c r="Q253" i="7"/>
  <c r="Q262" i="7"/>
  <c r="Q266" i="7"/>
  <c r="Q270" i="7"/>
  <c r="Q274" i="7"/>
  <c r="Q278" i="7"/>
  <c r="Q283" i="7"/>
  <c r="Q288" i="7"/>
  <c r="Q290" i="7"/>
  <c r="Q294" i="7"/>
  <c r="Q303" i="7"/>
  <c r="Q310" i="7"/>
  <c r="Q313" i="7"/>
  <c r="Q318" i="7"/>
  <c r="Q322" i="7"/>
  <c r="Q324" i="7"/>
  <c r="O330" i="7"/>
  <c r="Q330" i="7" s="1"/>
  <c r="Q337" i="7"/>
  <c r="Q340" i="7"/>
  <c r="Q342" i="7"/>
  <c r="Q345" i="7"/>
  <c r="Q350" i="7"/>
  <c r="Q354" i="7"/>
  <c r="Q358" i="7"/>
  <c r="Q362" i="7"/>
  <c r="Q366" i="7"/>
  <c r="Q369" i="7"/>
  <c r="Q373" i="7"/>
  <c r="O389" i="7"/>
  <c r="Q394" i="7"/>
  <c r="Q400" i="7"/>
  <c r="Q407" i="7"/>
  <c r="Q410" i="7"/>
  <c r="C431" i="7"/>
  <c r="P432" i="7"/>
  <c r="S432" i="7"/>
  <c r="N432" i="7"/>
  <c r="P441" i="7"/>
  <c r="S441" i="7"/>
  <c r="N441" i="7"/>
  <c r="I846" i="7"/>
  <c r="P453" i="7"/>
  <c r="P846" i="7" s="1"/>
  <c r="N453" i="7"/>
  <c r="N846" i="7" s="1"/>
  <c r="P464" i="7"/>
  <c r="S464" i="7"/>
  <c r="N464" i="7"/>
  <c r="B473" i="7"/>
  <c r="F473" i="7"/>
  <c r="L491" i="7"/>
  <c r="L844" i="7" s="1"/>
  <c r="S486" i="7"/>
  <c r="P504" i="7"/>
  <c r="S504" i="7"/>
  <c r="N504" i="7"/>
  <c r="A519" i="7"/>
  <c r="P512" i="7"/>
  <c r="S512" i="7"/>
  <c r="N512" i="7"/>
  <c r="F519" i="7"/>
  <c r="P233" i="7"/>
  <c r="P237" i="7"/>
  <c r="P251" i="7"/>
  <c r="P255" i="7"/>
  <c r="P260" i="7"/>
  <c r="P264" i="7"/>
  <c r="P268" i="7"/>
  <c r="P272" i="7"/>
  <c r="P276" i="7"/>
  <c r="P280" i="7"/>
  <c r="P282" i="7"/>
  <c r="N285" i="7"/>
  <c r="P289" i="7"/>
  <c r="P292" i="7"/>
  <c r="P296" i="7"/>
  <c r="P298" i="7"/>
  <c r="P301" i="7"/>
  <c r="P305" i="7"/>
  <c r="P309" i="7"/>
  <c r="P311" i="7"/>
  <c r="N315" i="7"/>
  <c r="P323" i="7"/>
  <c r="P326" i="7"/>
  <c r="P334" i="7"/>
  <c r="P336" i="7"/>
  <c r="P338" i="7"/>
  <c r="P343" i="7"/>
  <c r="P352" i="7"/>
  <c r="P360" i="7"/>
  <c r="P361" i="7"/>
  <c r="P364" i="7"/>
  <c r="P368" i="7"/>
  <c r="P371" i="7"/>
  <c r="P385" i="7"/>
  <c r="C388" i="7"/>
  <c r="R396" i="7"/>
  <c r="P398" i="7"/>
  <c r="P404" i="7"/>
  <c r="P409" i="7"/>
  <c r="N412" i="7"/>
  <c r="R417" i="7"/>
  <c r="D431" i="7"/>
  <c r="O431" i="7"/>
  <c r="Q455" i="7"/>
  <c r="P455" i="7"/>
  <c r="R471" i="7"/>
  <c r="O472" i="7"/>
  <c r="P471" i="7"/>
  <c r="P489" i="7"/>
  <c r="S489" i="7"/>
  <c r="N489" i="7"/>
  <c r="Q491" i="7"/>
  <c r="Q844" i="7" s="1"/>
  <c r="B519" i="7"/>
  <c r="B845" i="7" s="1"/>
  <c r="B66" i="7" s="1"/>
  <c r="N163" i="7"/>
  <c r="P188" i="7"/>
  <c r="N235" i="7"/>
  <c r="N244" i="7"/>
  <c r="N249" i="7"/>
  <c r="N253" i="7"/>
  <c r="N262" i="7"/>
  <c r="N266" i="7"/>
  <c r="N270" i="7"/>
  <c r="N274" i="7"/>
  <c r="N278" i="7"/>
  <c r="N283" i="7"/>
  <c r="N290" i="7"/>
  <c r="N294" i="7"/>
  <c r="N303" i="7"/>
  <c r="N313" i="7"/>
  <c r="N318" i="7"/>
  <c r="N324" i="7"/>
  <c r="N340" i="7"/>
  <c r="N345" i="7"/>
  <c r="N350" i="7"/>
  <c r="N354" i="7"/>
  <c r="N358" i="7"/>
  <c r="N362" i="7"/>
  <c r="N366" i="7"/>
  <c r="N369" i="7"/>
  <c r="N373" i="7"/>
  <c r="N394" i="7"/>
  <c r="N400" i="7"/>
  <c r="N407" i="7"/>
  <c r="N410" i="7"/>
  <c r="S413" i="7"/>
  <c r="N413" i="7"/>
  <c r="P421" i="7"/>
  <c r="S421" i="7"/>
  <c r="N421" i="7"/>
  <c r="P428" i="7"/>
  <c r="S428" i="7"/>
  <c r="N428" i="7"/>
  <c r="A431" i="7"/>
  <c r="E431" i="7"/>
  <c r="Q432" i="7"/>
  <c r="Q441" i="7"/>
  <c r="P447" i="7"/>
  <c r="S447" i="7"/>
  <c r="N447" i="7"/>
  <c r="Q453" i="7"/>
  <c r="Q846" i="7" s="1"/>
  <c r="Q456" i="7"/>
  <c r="P456" i="7"/>
  <c r="Q464" i="7"/>
  <c r="P466" i="7"/>
  <c r="S466" i="7"/>
  <c r="N466" i="7"/>
  <c r="S468" i="7"/>
  <c r="L484" i="7"/>
  <c r="L843" i="7" s="1"/>
  <c r="P482" i="7"/>
  <c r="S482" i="7"/>
  <c r="N482" i="7"/>
  <c r="M843" i="7"/>
  <c r="L495" i="7"/>
  <c r="S495" i="7" s="1"/>
  <c r="S492" i="7" s="1"/>
  <c r="S493" i="7"/>
  <c r="P500" i="7"/>
  <c r="S500" i="7"/>
  <c r="N500" i="7"/>
  <c r="R502" i="7"/>
  <c r="Q504" i="7"/>
  <c r="C519" i="7"/>
  <c r="O518" i="7"/>
  <c r="Q518" i="7" s="1"/>
  <c r="R510" i="7"/>
  <c r="P510" i="7"/>
  <c r="Q512" i="7"/>
  <c r="R517" i="7"/>
  <c r="P517" i="7"/>
  <c r="P540" i="7"/>
  <c r="S540" i="7"/>
  <c r="N540" i="7"/>
  <c r="E546" i="7"/>
  <c r="D564" i="7"/>
  <c r="P574" i="7"/>
  <c r="S574" i="7"/>
  <c r="N574" i="7"/>
  <c r="B584" i="7"/>
  <c r="F584" i="7"/>
  <c r="R593" i="7"/>
  <c r="P593" i="7"/>
  <c r="P596" i="7"/>
  <c r="S596" i="7"/>
  <c r="N596" i="7"/>
  <c r="S601" i="7"/>
  <c r="S598" i="7" s="1"/>
  <c r="B606" i="7"/>
  <c r="B613" i="7" s="1"/>
  <c r="B631" i="7" s="1"/>
  <c r="B840" i="7" s="1"/>
  <c r="F606" i="7"/>
  <c r="F613" i="7" s="1"/>
  <c r="F631" i="7" s="1"/>
  <c r="L611" i="7"/>
  <c r="S611" i="7" s="1"/>
  <c r="S608" i="7" s="1"/>
  <c r="S609" i="7"/>
  <c r="P612" i="7"/>
  <c r="R612" i="7"/>
  <c r="P616" i="7"/>
  <c r="S616" i="7"/>
  <c r="N616" i="7"/>
  <c r="P634" i="7"/>
  <c r="Q634" i="7"/>
  <c r="N634" i="7"/>
  <c r="S634" i="7"/>
  <c r="P640" i="7"/>
  <c r="Q640" i="7"/>
  <c r="N640" i="7"/>
  <c r="S640" i="7"/>
  <c r="P668" i="7"/>
  <c r="S668" i="7"/>
  <c r="Q668" i="7"/>
  <c r="N668" i="7"/>
  <c r="Q420" i="7"/>
  <c r="P426" i="7"/>
  <c r="Q427" i="7"/>
  <c r="N435" i="7"/>
  <c r="S435" i="7"/>
  <c r="N437" i="7"/>
  <c r="S437" i="7"/>
  <c r="N444" i="7"/>
  <c r="S444" i="7"/>
  <c r="Q446" i="7"/>
  <c r="N448" i="7"/>
  <c r="S448" i="7"/>
  <c r="Q450" i="7"/>
  <c r="N458" i="7"/>
  <c r="S458" i="7"/>
  <c r="P459" i="7"/>
  <c r="Q463" i="7"/>
  <c r="P469" i="7"/>
  <c r="Q470" i="7"/>
  <c r="N479" i="7"/>
  <c r="S479" i="7"/>
  <c r="P480" i="7"/>
  <c r="Q481" i="7"/>
  <c r="N483" i="7"/>
  <c r="S483" i="7"/>
  <c r="R484" i="7"/>
  <c r="R843" i="7" s="1"/>
  <c r="P487" i="7"/>
  <c r="Q488" i="7"/>
  <c r="R491" i="7"/>
  <c r="R844" i="7" s="1"/>
  <c r="P494" i="7"/>
  <c r="P498" i="7"/>
  <c r="Q499" i="7"/>
  <c r="Q503" i="7"/>
  <c r="P508" i="7"/>
  <c r="Q509" i="7"/>
  <c r="Q511" i="7"/>
  <c r="P515" i="7"/>
  <c r="Q516" i="7"/>
  <c r="Q526" i="7"/>
  <c r="N531" i="7"/>
  <c r="O532" i="7"/>
  <c r="Q532" i="7" s="1"/>
  <c r="P535" i="7"/>
  <c r="S535" i="7"/>
  <c r="N535" i="7"/>
  <c r="P549" i="7"/>
  <c r="S549" i="7"/>
  <c r="N549" i="7"/>
  <c r="A565" i="7"/>
  <c r="E565" i="7"/>
  <c r="P560" i="7"/>
  <c r="S560" i="7"/>
  <c r="N560" i="7"/>
  <c r="E564" i="7"/>
  <c r="L583" i="7"/>
  <c r="S581" i="7"/>
  <c r="L605" i="7"/>
  <c r="S603" i="7"/>
  <c r="A613" i="7"/>
  <c r="A631" i="7"/>
  <c r="P661" i="7"/>
  <c r="Q661" i="7"/>
  <c r="N661" i="7"/>
  <c r="S661" i="7"/>
  <c r="P415" i="7"/>
  <c r="P419" i="7"/>
  <c r="P424" i="7"/>
  <c r="R429" i="7"/>
  <c r="P435" i="7"/>
  <c r="P437" i="7"/>
  <c r="P444" i="7"/>
  <c r="P448" i="7"/>
  <c r="R452" i="7"/>
  <c r="P458" i="7"/>
  <c r="P483" i="7"/>
  <c r="L526" i="7"/>
  <c r="S526" i="7" s="1"/>
  <c r="S522" i="7" s="1"/>
  <c r="S523" i="7"/>
  <c r="S529" i="7"/>
  <c r="N529" i="7"/>
  <c r="D532" i="7"/>
  <c r="D533" i="7" s="1"/>
  <c r="N542" i="7"/>
  <c r="P554" i="7"/>
  <c r="S554" i="7"/>
  <c r="N554" i="7"/>
  <c r="B565" i="7"/>
  <c r="F565" i="7"/>
  <c r="F564" i="7"/>
  <c r="S561" i="7"/>
  <c r="Q576" i="7"/>
  <c r="P576" i="7"/>
  <c r="P579" i="7"/>
  <c r="R584" i="7"/>
  <c r="Q598" i="7"/>
  <c r="P598" i="7"/>
  <c r="P601" i="7"/>
  <c r="D606" i="7"/>
  <c r="D613" i="7" s="1"/>
  <c r="D631" i="7" s="1"/>
  <c r="D840" i="7" s="1"/>
  <c r="O606" i="7"/>
  <c r="R630" i="7"/>
  <c r="P632" i="7"/>
  <c r="Q632" i="7"/>
  <c r="P654" i="7"/>
  <c r="S654" i="7"/>
  <c r="Q654" i="7"/>
  <c r="N654" i="7"/>
  <c r="E684" i="7"/>
  <c r="S658" i="7"/>
  <c r="N672" i="7"/>
  <c r="N420" i="7"/>
  <c r="N427" i="7"/>
  <c r="S429" i="7"/>
  <c r="S425" i="7" s="1"/>
  <c r="N450" i="7"/>
  <c r="N463" i="7"/>
  <c r="N470" i="7"/>
  <c r="N471" i="7"/>
  <c r="N481" i="7"/>
  <c r="P484" i="7"/>
  <c r="P843" i="7" s="1"/>
  <c r="N488" i="7"/>
  <c r="P491" i="7"/>
  <c r="P844" i="7" s="1"/>
  <c r="N499" i="7"/>
  <c r="N503" i="7"/>
  <c r="N509" i="7"/>
  <c r="N511" i="7"/>
  <c r="N516" i="7"/>
  <c r="N523" i="7"/>
  <c r="R526" i="7"/>
  <c r="P530" i="7"/>
  <c r="S530" i="7"/>
  <c r="N530" i="7"/>
  <c r="Q535" i="7"/>
  <c r="P542" i="7"/>
  <c r="S543" i="7"/>
  <c r="D546" i="7"/>
  <c r="F546" i="7"/>
  <c r="Q549" i="7"/>
  <c r="C564" i="7"/>
  <c r="R558" i="7"/>
  <c r="O563" i="7"/>
  <c r="P558" i="7"/>
  <c r="Q560" i="7"/>
  <c r="P577" i="7"/>
  <c r="S577" i="7"/>
  <c r="N577" i="7"/>
  <c r="L589" i="7"/>
  <c r="S589" i="7" s="1"/>
  <c r="S586" i="7" s="1"/>
  <c r="S587" i="7"/>
  <c r="P599" i="7"/>
  <c r="S599" i="7"/>
  <c r="N599" i="7"/>
  <c r="A606" i="7"/>
  <c r="E606" i="7"/>
  <c r="E613" i="7" s="1"/>
  <c r="E631" i="7" s="1"/>
  <c r="C613" i="7"/>
  <c r="C631" i="7" s="1"/>
  <c r="C684" i="7"/>
  <c r="C701" i="7" s="1"/>
  <c r="S676" i="7"/>
  <c r="R679" i="7"/>
  <c r="P679" i="7"/>
  <c r="S682" i="7"/>
  <c r="Q696" i="7"/>
  <c r="P696" i="7"/>
  <c r="P705" i="7"/>
  <c r="S705" i="7"/>
  <c r="N705" i="7"/>
  <c r="P716" i="7"/>
  <c r="Q716" i="7"/>
  <c r="Q539" i="7"/>
  <c r="Q548" i="7"/>
  <c r="Q553" i="7"/>
  <c r="Q557" i="7"/>
  <c r="Q559" i="7"/>
  <c r="Q573" i="7"/>
  <c r="Q592" i="7"/>
  <c r="Q595" i="7"/>
  <c r="P610" i="7"/>
  <c r="P624" i="7"/>
  <c r="Q642" i="7"/>
  <c r="S644" i="7"/>
  <c r="N644" i="7"/>
  <c r="Q644" i="7"/>
  <c r="S652" i="7"/>
  <c r="N652" i="7"/>
  <c r="Q652" i="7"/>
  <c r="Q660" i="7"/>
  <c r="Q666" i="7"/>
  <c r="S678" i="7"/>
  <c r="N678" i="7"/>
  <c r="Q678" i="7"/>
  <c r="Q679" i="7"/>
  <c r="S697" i="7"/>
  <c r="N697" i="7"/>
  <c r="Q697" i="7"/>
  <c r="P547" i="7"/>
  <c r="P570" i="7"/>
  <c r="P571" i="7"/>
  <c r="P572" i="7"/>
  <c r="P583" i="7"/>
  <c r="P594" i="7"/>
  <c r="P605" i="7"/>
  <c r="S620" i="7"/>
  <c r="N620" i="7"/>
  <c r="S627" i="7"/>
  <c r="N627" i="7"/>
  <c r="S629" i="7"/>
  <c r="P663" i="7"/>
  <c r="S663" i="7"/>
  <c r="Q663" i="7"/>
  <c r="L672" i="7"/>
  <c r="S672" i="7" s="1"/>
  <c r="S664" i="7" s="1"/>
  <c r="S674" i="7"/>
  <c r="N674" i="7"/>
  <c r="Q674" i="7"/>
  <c r="F684" i="7"/>
  <c r="F701" i="7" s="1"/>
  <c r="F840" i="7" s="1"/>
  <c r="S680" i="7"/>
  <c r="N680" i="7"/>
  <c r="Q680" i="7"/>
  <c r="O683" i="7"/>
  <c r="Q683" i="7" s="1"/>
  <c r="Q686" i="7"/>
  <c r="P686" i="7"/>
  <c r="S686" i="7"/>
  <c r="S685" i="7" s="1"/>
  <c r="S694" i="7"/>
  <c r="N694" i="7"/>
  <c r="Q694" i="7"/>
  <c r="E700" i="7"/>
  <c r="Q703" i="7"/>
  <c r="P703" i="7"/>
  <c r="Q705" i="7"/>
  <c r="N707" i="7"/>
  <c r="P732" i="7"/>
  <c r="S732" i="7"/>
  <c r="N732" i="7"/>
  <c r="Q732" i="7"/>
  <c r="P748" i="7"/>
  <c r="S748" i="7"/>
  <c r="N748" i="7"/>
  <c r="Q748" i="7"/>
  <c r="D766" i="7"/>
  <c r="P775" i="7"/>
  <c r="S775" i="7"/>
  <c r="N775" i="7"/>
  <c r="Q775" i="7"/>
  <c r="N539" i="7"/>
  <c r="N548" i="7"/>
  <c r="N553" i="7"/>
  <c r="N557" i="7"/>
  <c r="N558" i="7"/>
  <c r="N559" i="7"/>
  <c r="N573" i="7"/>
  <c r="N592" i="7"/>
  <c r="N595" i="7"/>
  <c r="S617" i="7"/>
  <c r="N617" i="7"/>
  <c r="L624" i="7"/>
  <c r="S622" i="7"/>
  <c r="R624" i="7"/>
  <c r="Q633" i="7"/>
  <c r="N638" i="7"/>
  <c r="S642" i="7"/>
  <c r="P644" i="7"/>
  <c r="N646" i="7"/>
  <c r="P648" i="7"/>
  <c r="P652" i="7"/>
  <c r="R660" i="7"/>
  <c r="S666" i="7"/>
  <c r="N670" i="7"/>
  <c r="P678" i="7"/>
  <c r="S687" i="7"/>
  <c r="N687" i="7"/>
  <c r="Q687" i="7"/>
  <c r="P697" i="7"/>
  <c r="Q704" i="7"/>
  <c r="P704" i="7"/>
  <c r="R722" i="7"/>
  <c r="O723" i="7"/>
  <c r="P722" i="7"/>
  <c r="R730" i="7"/>
  <c r="P730" i="7"/>
  <c r="P743" i="7"/>
  <c r="S743" i="7"/>
  <c r="N743" i="7"/>
  <c r="Q743" i="7"/>
  <c r="N637" i="7"/>
  <c r="S637" i="7"/>
  <c r="N641" i="7"/>
  <c r="S641" i="7"/>
  <c r="S647" i="7"/>
  <c r="N647" i="7"/>
  <c r="S649" i="7"/>
  <c r="N649" i="7"/>
  <c r="P656" i="7"/>
  <c r="S662" i="7"/>
  <c r="N662" i="7"/>
  <c r="S665" i="7"/>
  <c r="S667" i="7"/>
  <c r="N667" i="7"/>
  <c r="S671" i="7"/>
  <c r="N671" i="7"/>
  <c r="Q677" i="7"/>
  <c r="A683" i="7"/>
  <c r="L691" i="7"/>
  <c r="S691" i="7" s="1"/>
  <c r="P688" i="7"/>
  <c r="S688" i="7"/>
  <c r="N688" i="7"/>
  <c r="N699" i="7"/>
  <c r="A700" i="7"/>
  <c r="L716" i="7"/>
  <c r="S716" i="7" s="1"/>
  <c r="S711" i="7" s="1"/>
  <c r="A724" i="7"/>
  <c r="P737" i="7"/>
  <c r="S737" i="7"/>
  <c r="N737" i="7"/>
  <c r="E741" i="7"/>
  <c r="E766" i="7" s="1"/>
  <c r="O741" i="7"/>
  <c r="P709" i="7"/>
  <c r="F766" i="7"/>
  <c r="P784" i="7"/>
  <c r="S784" i="7"/>
  <c r="N784" i="7"/>
  <c r="Q784" i="7"/>
  <c r="Q797" i="7"/>
  <c r="P797" i="7"/>
  <c r="N797" i="7"/>
  <c r="S797" i="7"/>
  <c r="L656" i="7"/>
  <c r="S656" i="7" s="1"/>
  <c r="S653" i="7" s="1"/>
  <c r="R656" i="7"/>
  <c r="P662" i="7"/>
  <c r="P667" i="7"/>
  <c r="P671" i="7"/>
  <c r="N675" i="7"/>
  <c r="N677" i="7"/>
  <c r="N679" i="7"/>
  <c r="N681" i="7"/>
  <c r="Q688" i="7"/>
  <c r="Q695" i="7"/>
  <c r="P698" i="7"/>
  <c r="S698" i="7"/>
  <c r="N698" i="7"/>
  <c r="Q707" i="7"/>
  <c r="P714" i="7"/>
  <c r="S714" i="7"/>
  <c r="N714" i="7"/>
  <c r="N716" i="7"/>
  <c r="Q722" i="7"/>
  <c r="Q730" i="7"/>
  <c r="Q737" i="7"/>
  <c r="P739" i="7"/>
  <c r="S739" i="7"/>
  <c r="N739" i="7"/>
  <c r="L751" i="7"/>
  <c r="S751" i="7" s="1"/>
  <c r="S744" i="7" s="1"/>
  <c r="R795" i="7"/>
  <c r="P795" i="7"/>
  <c r="C841" i="7"/>
  <c r="C837" i="7"/>
  <c r="P689" i="7"/>
  <c r="P706" i="7"/>
  <c r="P708" i="7"/>
  <c r="P712" i="7"/>
  <c r="N715" i="7"/>
  <c r="S715" i="7"/>
  <c r="N718" i="7"/>
  <c r="S718" i="7"/>
  <c r="P720" i="7"/>
  <c r="N727" i="7"/>
  <c r="S727" i="7"/>
  <c r="P728" i="7"/>
  <c r="N733" i="7"/>
  <c r="S733" i="7"/>
  <c r="P735" i="7"/>
  <c r="N740" i="7"/>
  <c r="S740" i="7"/>
  <c r="P742" i="7"/>
  <c r="N745" i="7"/>
  <c r="S745" i="7"/>
  <c r="P746" i="7"/>
  <c r="N749" i="7"/>
  <c r="S749" i="7"/>
  <c r="P750" i="7"/>
  <c r="S753" i="7"/>
  <c r="N753" i="7"/>
  <c r="Q753" i="7"/>
  <c r="A759" i="7"/>
  <c r="E759" i="7"/>
  <c r="P763" i="7"/>
  <c r="S763" i="7"/>
  <c r="N763" i="7"/>
  <c r="A766" i="7"/>
  <c r="Q786" i="7"/>
  <c r="P786" i="7"/>
  <c r="S810" i="7"/>
  <c r="N810" i="7"/>
  <c r="Q810" i="7"/>
  <c r="P810" i="7"/>
  <c r="S816" i="7"/>
  <c r="N816" i="7"/>
  <c r="Q816" i="7"/>
  <c r="P816" i="7"/>
  <c r="O835" i="7"/>
  <c r="P834" i="7"/>
  <c r="R834" i="7"/>
  <c r="P715" i="7"/>
  <c r="P718" i="7"/>
  <c r="P727" i="7"/>
  <c r="P733" i="7"/>
  <c r="R738" i="7"/>
  <c r="P740" i="7"/>
  <c r="A741" i="7"/>
  <c r="P745" i="7"/>
  <c r="P749" i="7"/>
  <c r="P751" i="7"/>
  <c r="L758" i="7"/>
  <c r="B759" i="7"/>
  <c r="B766" i="7" s="1"/>
  <c r="F759" i="7"/>
  <c r="P765" i="7"/>
  <c r="S765" i="7"/>
  <c r="N765" i="7"/>
  <c r="P771" i="7"/>
  <c r="S771" i="7"/>
  <c r="N771" i="7"/>
  <c r="P779" i="7"/>
  <c r="S779" i="7"/>
  <c r="N779" i="7"/>
  <c r="P787" i="7"/>
  <c r="S787" i="7"/>
  <c r="N787" i="7"/>
  <c r="B819" i="7"/>
  <c r="S800" i="7"/>
  <c r="N800" i="7"/>
  <c r="Q800" i="7"/>
  <c r="P800" i="7"/>
  <c r="S804" i="7"/>
  <c r="N804" i="7"/>
  <c r="Q804" i="7"/>
  <c r="P804" i="7"/>
  <c r="A818" i="7"/>
  <c r="E819" i="7"/>
  <c r="D836" i="7"/>
  <c r="C759" i="7"/>
  <c r="R758" i="7"/>
  <c r="O759" i="7"/>
  <c r="P758" i="7"/>
  <c r="C766" i="7"/>
  <c r="P782" i="7"/>
  <c r="S782" i="7"/>
  <c r="N782" i="7"/>
  <c r="Q795" i="7"/>
  <c r="L826" i="7"/>
  <c r="S826" i="7" s="1"/>
  <c r="S821" i="7" s="1"/>
  <c r="S755" i="7"/>
  <c r="P756" i="7"/>
  <c r="Q757" i="7"/>
  <c r="P761" i="7"/>
  <c r="Q762" i="7"/>
  <c r="P769" i="7"/>
  <c r="N772" i="7"/>
  <c r="S772" i="7"/>
  <c r="P773" i="7"/>
  <c r="N776" i="7"/>
  <c r="S776" i="7"/>
  <c r="P777" i="7"/>
  <c r="N780" i="7"/>
  <c r="N789" i="7"/>
  <c r="S789" i="7"/>
  <c r="L807" i="7"/>
  <c r="Q805" i="7"/>
  <c r="P805" i="7"/>
  <c r="S805" i="7"/>
  <c r="P811" i="7"/>
  <c r="S811" i="7"/>
  <c r="N811" i="7"/>
  <c r="P817" i="7"/>
  <c r="S817" i="7"/>
  <c r="N817" i="7"/>
  <c r="N826" i="7"/>
  <c r="S829" i="7"/>
  <c r="N829" i="7"/>
  <c r="A835" i="7"/>
  <c r="E835" i="7"/>
  <c r="E836" i="7" s="1"/>
  <c r="R764" i="7"/>
  <c r="P772" i="7"/>
  <c r="P776" i="7"/>
  <c r="P780" i="7"/>
  <c r="R783" i="7"/>
  <c r="P789" i="7"/>
  <c r="P799" i="7"/>
  <c r="S801" i="7"/>
  <c r="Q807" i="7"/>
  <c r="Q814" i="7"/>
  <c r="S824" i="7"/>
  <c r="N824" i="7"/>
  <c r="S832" i="7"/>
  <c r="B835" i="7"/>
  <c r="B836" i="7" s="1"/>
  <c r="F835" i="7"/>
  <c r="F836" i="7" s="1"/>
  <c r="N757" i="7"/>
  <c r="N758" i="7"/>
  <c r="N762" i="7"/>
  <c r="D818" i="7"/>
  <c r="D819" i="7" s="1"/>
  <c r="O818" i="7"/>
  <c r="P814" i="7"/>
  <c r="P825" i="7"/>
  <c r="S825" i="7"/>
  <c r="N825" i="7"/>
  <c r="Q834" i="7"/>
  <c r="P812" i="7"/>
  <c r="P822" i="7"/>
  <c r="P832" i="7"/>
  <c r="S527" i="6"/>
  <c r="Q527" i="6"/>
  <c r="N551" i="6"/>
  <c r="S551" i="6"/>
  <c r="P559" i="6"/>
  <c r="N559" i="6"/>
  <c r="Q575" i="6"/>
  <c r="P575" i="6"/>
  <c r="Q635" i="6"/>
  <c r="P635" i="6"/>
  <c r="P663" i="6"/>
  <c r="N663" i="6"/>
  <c r="S667" i="6"/>
  <c r="Q667" i="6"/>
  <c r="S671" i="6"/>
  <c r="Q671" i="6"/>
  <c r="P679" i="6"/>
  <c r="N679" i="6"/>
  <c r="S731" i="6"/>
  <c r="Q731" i="6"/>
  <c r="S735" i="6"/>
  <c r="Q735" i="6"/>
  <c r="P739" i="6"/>
  <c r="N739" i="6"/>
  <c r="Q747" i="6"/>
  <c r="P747" i="6"/>
  <c r="Q807" i="6"/>
  <c r="P807" i="6"/>
  <c r="Q823" i="6"/>
  <c r="P823" i="6"/>
  <c r="P827" i="6"/>
  <c r="Q827" i="6"/>
  <c r="S37" i="6"/>
  <c r="P73" i="6"/>
  <c r="P89" i="6"/>
  <c r="S93" i="6"/>
  <c r="P97" i="6"/>
  <c r="P101" i="6"/>
  <c r="N105" i="6"/>
  <c r="Q117" i="6"/>
  <c r="Q121" i="6"/>
  <c r="Q149" i="6"/>
  <c r="P197" i="6"/>
  <c r="P205" i="6"/>
  <c r="N241" i="6"/>
  <c r="N249" i="6"/>
  <c r="P253" i="6"/>
  <c r="P265" i="6"/>
  <c r="P273" i="6"/>
  <c r="Q285" i="6"/>
  <c r="Q297" i="6"/>
  <c r="N386" i="6"/>
  <c r="Q394" i="6"/>
  <c r="N422" i="6"/>
  <c r="N442" i="6"/>
  <c r="N454" i="6"/>
  <c r="N848" i="6" s="1"/>
  <c r="N458" i="6"/>
  <c r="Q490" i="6"/>
  <c r="Q494" i="6"/>
  <c r="P527" i="6"/>
  <c r="P551" i="6"/>
  <c r="N575" i="6"/>
  <c r="N599" i="6"/>
  <c r="Q607" i="6"/>
  <c r="N699" i="6"/>
  <c r="S723" i="6"/>
  <c r="Q739" i="6"/>
  <c r="Q795" i="6"/>
  <c r="S491" i="6"/>
  <c r="Q491" i="6"/>
  <c r="Q564" i="6"/>
  <c r="N564" i="6"/>
  <c r="P576" i="6"/>
  <c r="N576" i="6"/>
  <c r="P584" i="6"/>
  <c r="Q584" i="6"/>
  <c r="P604" i="6"/>
  <c r="Q604" i="6"/>
  <c r="Q616" i="6"/>
  <c r="P616" i="6"/>
  <c r="S624" i="6"/>
  <c r="P624" i="6"/>
  <c r="S640" i="6"/>
  <c r="P640" i="6"/>
  <c r="Q648" i="6"/>
  <c r="P648" i="6"/>
  <c r="S660" i="6"/>
  <c r="Q660" i="6"/>
  <c r="Q668" i="6"/>
  <c r="P668" i="6"/>
  <c r="P672" i="6"/>
  <c r="N672" i="6"/>
  <c r="S684" i="6"/>
  <c r="Q684" i="6"/>
  <c r="S692" i="6"/>
  <c r="Q692" i="6"/>
  <c r="N724" i="6"/>
  <c r="Q724" i="6"/>
  <c r="S756" i="6"/>
  <c r="Q756" i="6"/>
  <c r="S784" i="6"/>
  <c r="Q784" i="6"/>
  <c r="S804" i="6"/>
  <c r="Q804" i="6"/>
  <c r="P808" i="6"/>
  <c r="N808" i="6"/>
  <c r="P824" i="6"/>
  <c r="N824" i="6"/>
  <c r="N828" i="6"/>
  <c r="Q828" i="6"/>
  <c r="Q125" i="6"/>
  <c r="Q129" i="6"/>
  <c r="S157" i="6"/>
  <c r="S161" i="6"/>
  <c r="S313" i="6"/>
  <c r="Q366" i="6"/>
  <c r="P414" i="6"/>
  <c r="S482" i="6"/>
  <c r="N491" i="6"/>
  <c r="N511" i="6"/>
  <c r="P531" i="6"/>
  <c r="Q559" i="6"/>
  <c r="N607" i="6"/>
  <c r="Q624" i="6"/>
  <c r="P631" i="6"/>
  <c r="P639" i="6"/>
  <c r="Q647" i="6"/>
  <c r="P656" i="6"/>
  <c r="P659" i="6"/>
  <c r="Q663" i="6"/>
  <c r="N667" i="6"/>
  <c r="S672" i="6"/>
  <c r="N684" i="6"/>
  <c r="P699" i="6"/>
  <c r="Q723" i="6"/>
  <c r="N731" i="6"/>
  <c r="Q732" i="6"/>
  <c r="N732" i="6"/>
  <c r="S739" i="6"/>
  <c r="N767" i="6"/>
  <c r="P772" i="6"/>
  <c r="Q776" i="6"/>
  <c r="P783" i="6"/>
  <c r="P784" i="6"/>
  <c r="P803" i="6"/>
  <c r="P804" i="6"/>
  <c r="Q808" i="6"/>
  <c r="S824" i="6"/>
  <c r="S663" i="6"/>
  <c r="N671" i="6"/>
  <c r="Q679" i="6"/>
  <c r="P683" i="6"/>
  <c r="P691" i="6"/>
  <c r="S695" i="6"/>
  <c r="S715" i="6"/>
  <c r="N735" i="6"/>
  <c r="N756" i="6"/>
  <c r="P767" i="6"/>
  <c r="P780" i="6"/>
  <c r="P795" i="6"/>
  <c r="Q800" i="6"/>
  <c r="S807" i="6"/>
  <c r="N827" i="6"/>
  <c r="P828" i="6"/>
  <c r="P836" i="6"/>
  <c r="S490" i="6"/>
  <c r="P528" i="6"/>
  <c r="S696" i="6"/>
  <c r="S716" i="6"/>
  <c r="S776" i="6"/>
  <c r="S780" i="6"/>
  <c r="S803" i="6"/>
  <c r="S555" i="6"/>
  <c r="N603" i="6"/>
  <c r="S699" i="6"/>
  <c r="S772" i="6"/>
  <c r="S796" i="6"/>
  <c r="S832" i="6"/>
  <c r="S829" i="6" s="1"/>
  <c r="L66" i="6"/>
  <c r="E68" i="6"/>
  <c r="E70" i="6" s="1"/>
  <c r="D68" i="6"/>
  <c r="D70" i="6" s="1"/>
  <c r="P9" i="6"/>
  <c r="S55" i="6"/>
  <c r="N55" i="6"/>
  <c r="L85" i="6"/>
  <c r="S85" i="6" s="1"/>
  <c r="S79" i="6" s="1"/>
  <c r="S80" i="6"/>
  <c r="E109" i="6"/>
  <c r="K109" i="6"/>
  <c r="P166" i="6"/>
  <c r="N166" i="6"/>
  <c r="P230" i="6"/>
  <c r="Q230" i="6"/>
  <c r="N230" i="6"/>
  <c r="S230" i="6"/>
  <c r="P236" i="6"/>
  <c r="Q236" i="6"/>
  <c r="N236" i="6"/>
  <c r="S236" i="6"/>
  <c r="P258" i="6"/>
  <c r="Q258" i="6"/>
  <c r="N258" i="6"/>
  <c r="N281" i="6"/>
  <c r="P344" i="6"/>
  <c r="S344" i="6"/>
  <c r="N344" i="6"/>
  <c r="Q344" i="6"/>
  <c r="N453" i="6"/>
  <c r="R697" i="6"/>
  <c r="P697" i="6"/>
  <c r="S9" i="6"/>
  <c r="N15" i="6"/>
  <c r="S15" i="6"/>
  <c r="N17" i="6"/>
  <c r="Q24" i="6"/>
  <c r="N25" i="6"/>
  <c r="S25" i="6"/>
  <c r="N27" i="6"/>
  <c r="P29" i="6"/>
  <c r="S31" i="6"/>
  <c r="N32" i="6"/>
  <c r="Q35" i="6"/>
  <c r="P37" i="6"/>
  <c r="C40" i="6"/>
  <c r="C68" i="6" s="1"/>
  <c r="C70" i="6" s="1"/>
  <c r="J40" i="6"/>
  <c r="N49" i="6"/>
  <c r="S49" i="6"/>
  <c r="S50" i="6"/>
  <c r="S47" i="6" s="1"/>
  <c r="Q54" i="6"/>
  <c r="A58" i="6"/>
  <c r="P60" i="6"/>
  <c r="S62" i="6"/>
  <c r="Q69" i="6"/>
  <c r="S76" i="6"/>
  <c r="S81" i="6"/>
  <c r="Q83" i="6"/>
  <c r="A86" i="6"/>
  <c r="E86" i="6"/>
  <c r="K86" i="6"/>
  <c r="Q92" i="6"/>
  <c r="Q94" i="6"/>
  <c r="P94" i="6"/>
  <c r="S94" i="6"/>
  <c r="P119" i="6"/>
  <c r="S119" i="6"/>
  <c r="N119" i="6"/>
  <c r="P127" i="6"/>
  <c r="S127" i="6"/>
  <c r="N127" i="6"/>
  <c r="P135" i="6"/>
  <c r="S135" i="6"/>
  <c r="N135" i="6"/>
  <c r="P143" i="6"/>
  <c r="S143" i="6"/>
  <c r="N143" i="6"/>
  <c r="A164" i="6"/>
  <c r="A189" i="6" s="1"/>
  <c r="E164" i="6"/>
  <c r="E189" i="6" s="1"/>
  <c r="E191" i="6" s="1"/>
  <c r="K164" i="6"/>
  <c r="L163" i="6"/>
  <c r="S163" i="6" s="1"/>
  <c r="S152" i="6" s="1"/>
  <c r="S153" i="6"/>
  <c r="P181" i="6"/>
  <c r="Q181" i="6"/>
  <c r="N181" i="6"/>
  <c r="S181" i="6"/>
  <c r="P188" i="6"/>
  <c r="R188" i="6"/>
  <c r="Q188" i="6"/>
  <c r="P190" i="6"/>
  <c r="Q190" i="6"/>
  <c r="N190" i="6"/>
  <c r="S190" i="6"/>
  <c r="P201" i="6"/>
  <c r="Q201" i="6"/>
  <c r="N201" i="6"/>
  <c r="S201" i="6"/>
  <c r="P207" i="6"/>
  <c r="Q207" i="6"/>
  <c r="N207" i="6"/>
  <c r="S207" i="6"/>
  <c r="L225" i="6"/>
  <c r="S225" i="6" s="1"/>
  <c r="S215" i="6" s="1"/>
  <c r="S216" i="6"/>
  <c r="P217" i="6"/>
  <c r="Q217" i="6"/>
  <c r="N217" i="6"/>
  <c r="S217" i="6"/>
  <c r="P245" i="6"/>
  <c r="Q245" i="6"/>
  <c r="N245" i="6"/>
  <c r="S245" i="6"/>
  <c r="C286" i="6"/>
  <c r="C380" i="6" s="1"/>
  <c r="S290" i="6"/>
  <c r="L298" i="6"/>
  <c r="L308" i="6" s="1"/>
  <c r="P291" i="6"/>
  <c r="Q291" i="6"/>
  <c r="N291" i="6"/>
  <c r="S291" i="6"/>
  <c r="N341" i="6"/>
  <c r="E380" i="6"/>
  <c r="E382" i="6" s="1"/>
  <c r="S499" i="6"/>
  <c r="N499" i="6"/>
  <c r="Q499" i="6"/>
  <c r="P499" i="6"/>
  <c r="Q523" i="6"/>
  <c r="P523" i="6"/>
  <c r="Q11" i="6"/>
  <c r="Q32" i="6"/>
  <c r="N37" i="6"/>
  <c r="S57" i="6"/>
  <c r="N57" i="6"/>
  <c r="Q64" i="6"/>
  <c r="Q67" i="6"/>
  <c r="R78" i="6"/>
  <c r="P78" i="6"/>
  <c r="P100" i="6"/>
  <c r="S100" i="6"/>
  <c r="N100" i="6"/>
  <c r="A109" i="6"/>
  <c r="P160" i="6"/>
  <c r="S160" i="6"/>
  <c r="N160" i="6"/>
  <c r="P169" i="6"/>
  <c r="S169" i="6"/>
  <c r="N169" i="6"/>
  <c r="P179" i="6"/>
  <c r="S179" i="6"/>
  <c r="N179" i="6"/>
  <c r="P300" i="6"/>
  <c r="Q300" i="6"/>
  <c r="N300" i="6"/>
  <c r="S300" i="6"/>
  <c r="Q675" i="6"/>
  <c r="P675" i="6"/>
  <c r="Q697" i="6"/>
  <c r="N9" i="6"/>
  <c r="N11" i="6"/>
  <c r="S11" i="6"/>
  <c r="S16" i="6"/>
  <c r="N16" i="6"/>
  <c r="F21" i="6"/>
  <c r="F68" i="6" s="1"/>
  <c r="F70" i="6" s="1"/>
  <c r="S26" i="6"/>
  <c r="N26" i="6"/>
  <c r="N31" i="6"/>
  <c r="S32" i="6"/>
  <c r="S29" i="6" s="1"/>
  <c r="K40" i="6"/>
  <c r="L45" i="6"/>
  <c r="S43" i="6"/>
  <c r="R45" i="6"/>
  <c r="S48" i="6"/>
  <c r="P55" i="6"/>
  <c r="P57" i="6"/>
  <c r="N62" i="6"/>
  <c r="N64" i="6"/>
  <c r="S64" i="6"/>
  <c r="N67" i="6"/>
  <c r="S67" i="6"/>
  <c r="N76" i="6"/>
  <c r="N81" i="6"/>
  <c r="N85" i="6"/>
  <c r="P96" i="6"/>
  <c r="S96" i="6"/>
  <c r="N96" i="6"/>
  <c r="Q100" i="6"/>
  <c r="P104" i="6"/>
  <c r="S104" i="6"/>
  <c r="N104" i="6"/>
  <c r="R108" i="6"/>
  <c r="P108" i="6"/>
  <c r="L151" i="6"/>
  <c r="S151" i="6" s="1"/>
  <c r="S111" i="6" s="1"/>
  <c r="S112" i="6"/>
  <c r="P156" i="6"/>
  <c r="S156" i="6"/>
  <c r="N156" i="6"/>
  <c r="Q160" i="6"/>
  <c r="Q166" i="6"/>
  <c r="Q169" i="6"/>
  <c r="Q179" i="6"/>
  <c r="S185" i="6"/>
  <c r="N185" i="6"/>
  <c r="Q185" i="6"/>
  <c r="P185" i="6"/>
  <c r="J196" i="6"/>
  <c r="J193" i="6"/>
  <c r="R209" i="6"/>
  <c r="P259" i="6"/>
  <c r="Q259" i="6"/>
  <c r="N259" i="6"/>
  <c r="S259" i="6"/>
  <c r="P269" i="6"/>
  <c r="Q269" i="6"/>
  <c r="N269" i="6"/>
  <c r="S269" i="6"/>
  <c r="P275" i="6"/>
  <c r="Q275" i="6"/>
  <c r="N275" i="6"/>
  <c r="S275" i="6"/>
  <c r="P299" i="6"/>
  <c r="Q299" i="6"/>
  <c r="N299" i="6"/>
  <c r="D389" i="6"/>
  <c r="D390" i="6"/>
  <c r="S388" i="6"/>
  <c r="S385" i="6" s="1"/>
  <c r="B521" i="6"/>
  <c r="B847" i="6" s="1"/>
  <c r="B13" i="6" s="1"/>
  <c r="P554" i="6"/>
  <c r="N554" i="6"/>
  <c r="S554" i="6"/>
  <c r="Q554" i="6"/>
  <c r="A565" i="6"/>
  <c r="E566" i="6"/>
  <c r="P591" i="6"/>
  <c r="Q591" i="6"/>
  <c r="P177" i="6"/>
  <c r="Q177" i="6"/>
  <c r="N177" i="6"/>
  <c r="S177" i="6"/>
  <c r="P221" i="6"/>
  <c r="Q221" i="6"/>
  <c r="N221" i="6"/>
  <c r="S221" i="6"/>
  <c r="Q9" i="6"/>
  <c r="S10" i="6"/>
  <c r="B21" i="6"/>
  <c r="B68" i="6" s="1"/>
  <c r="B70" i="6" s="1"/>
  <c r="L40" i="6"/>
  <c r="S23" i="6"/>
  <c r="P27" i="6"/>
  <c r="S30" i="6"/>
  <c r="N30" i="6"/>
  <c r="Q31" i="6"/>
  <c r="S35" i="6"/>
  <c r="N45" i="6"/>
  <c r="Q53" i="6"/>
  <c r="N54" i="6"/>
  <c r="Q55" i="6"/>
  <c r="Q57" i="6"/>
  <c r="S61" i="6"/>
  <c r="N61" i="6"/>
  <c r="Q62" i="6"/>
  <c r="N69" i="6"/>
  <c r="P74" i="6"/>
  <c r="S75" i="6"/>
  <c r="Q76" i="6"/>
  <c r="N78" i="6"/>
  <c r="Q81" i="6"/>
  <c r="S83" i="6"/>
  <c r="C86" i="6"/>
  <c r="P85" i="6"/>
  <c r="R85" i="6"/>
  <c r="N89" i="6"/>
  <c r="L108" i="6"/>
  <c r="S92" i="6"/>
  <c r="N94" i="6"/>
  <c r="P115" i="6"/>
  <c r="S115" i="6"/>
  <c r="N115" i="6"/>
  <c r="Q119" i="6"/>
  <c r="P123" i="6"/>
  <c r="S123" i="6"/>
  <c r="N123" i="6"/>
  <c r="Q127" i="6"/>
  <c r="P131" i="6"/>
  <c r="S131" i="6"/>
  <c r="N131" i="6"/>
  <c r="Q135" i="6"/>
  <c r="P139" i="6"/>
  <c r="S139" i="6"/>
  <c r="N139" i="6"/>
  <c r="Q143" i="6"/>
  <c r="P147" i="6"/>
  <c r="S147" i="6"/>
  <c r="N147" i="6"/>
  <c r="R151" i="6"/>
  <c r="P151" i="6"/>
  <c r="P174" i="6"/>
  <c r="S174" i="6"/>
  <c r="N174" i="6"/>
  <c r="S211" i="6"/>
  <c r="L213" i="6"/>
  <c r="S213" i="6" s="1"/>
  <c r="S210" i="6" s="1"/>
  <c r="P212" i="6"/>
  <c r="Q212" i="6"/>
  <c r="N212" i="6"/>
  <c r="S212" i="6"/>
  <c r="S249" i="6"/>
  <c r="L257" i="6"/>
  <c r="S257" i="6" s="1"/>
  <c r="S247" i="6" s="1"/>
  <c r="P250" i="6"/>
  <c r="Q250" i="6"/>
  <c r="N250" i="6"/>
  <c r="S250" i="6"/>
  <c r="D308" i="6"/>
  <c r="J308" i="6"/>
  <c r="P346" i="6"/>
  <c r="Q346" i="6"/>
  <c r="N346" i="6"/>
  <c r="S346" i="6"/>
  <c r="L357" i="6"/>
  <c r="S357" i="6" s="1"/>
  <c r="S349" i="6" s="1"/>
  <c r="S352" i="6"/>
  <c r="E434" i="6"/>
  <c r="F548" i="6"/>
  <c r="Q77" i="6"/>
  <c r="Q79" i="6"/>
  <c r="Q82" i="6"/>
  <c r="Q91" i="6"/>
  <c r="Q95" i="6"/>
  <c r="P98" i="6"/>
  <c r="Q99" i="6"/>
  <c r="P102" i="6"/>
  <c r="Q103" i="6"/>
  <c r="P106" i="6"/>
  <c r="Q107" i="6"/>
  <c r="Q111" i="6"/>
  <c r="P113" i="6"/>
  <c r="Q114" i="6"/>
  <c r="P117" i="6"/>
  <c r="Q118" i="6"/>
  <c r="P121" i="6"/>
  <c r="Q122" i="6"/>
  <c r="P125" i="6"/>
  <c r="Q126" i="6"/>
  <c r="P129" i="6"/>
  <c r="Q130" i="6"/>
  <c r="P133" i="6"/>
  <c r="Q134" i="6"/>
  <c r="P137" i="6"/>
  <c r="Q138" i="6"/>
  <c r="P141" i="6"/>
  <c r="Q142" i="6"/>
  <c r="P145" i="6"/>
  <c r="Q146" i="6"/>
  <c r="P149" i="6"/>
  <c r="Q150" i="6"/>
  <c r="Q152" i="6"/>
  <c r="P154" i="6"/>
  <c r="Q155" i="6"/>
  <c r="P158" i="6"/>
  <c r="Q159" i="6"/>
  <c r="P162" i="6"/>
  <c r="P167" i="6"/>
  <c r="Q168" i="6"/>
  <c r="P171" i="6"/>
  <c r="P173" i="6"/>
  <c r="L183" i="6"/>
  <c r="S183" i="6" s="1"/>
  <c r="P176" i="6"/>
  <c r="L188" i="6"/>
  <c r="S188" i="6" s="1"/>
  <c r="L209" i="6"/>
  <c r="S209" i="6" s="1"/>
  <c r="S199" i="6" s="1"/>
  <c r="S204" i="6"/>
  <c r="Q219" i="6"/>
  <c r="Q223" i="6"/>
  <c r="N225" i="6"/>
  <c r="Q228" i="6"/>
  <c r="Q238" i="6"/>
  <c r="L239" i="6"/>
  <c r="S239" i="6" s="1"/>
  <c r="S226" i="6" s="1"/>
  <c r="Q252" i="6"/>
  <c r="Q261" i="6"/>
  <c r="Q267" i="6"/>
  <c r="Q277" i="6"/>
  <c r="P281" i="6"/>
  <c r="R281" i="6"/>
  <c r="Q293" i="6"/>
  <c r="Q302" i="6"/>
  <c r="S307" i="6"/>
  <c r="S299" i="6" s="1"/>
  <c r="Q312" i="6"/>
  <c r="Q316" i="6"/>
  <c r="Q317" i="6"/>
  <c r="P319" i="6"/>
  <c r="S319" i="6"/>
  <c r="P333" i="6"/>
  <c r="S333" i="6"/>
  <c r="N333" i="6"/>
  <c r="S335" i="6"/>
  <c r="S332" i="6" s="1"/>
  <c r="P341" i="6"/>
  <c r="L378" i="6"/>
  <c r="N368" i="6"/>
  <c r="P392" i="6"/>
  <c r="Q392" i="6"/>
  <c r="P421" i="6"/>
  <c r="Q421" i="6"/>
  <c r="N421" i="6"/>
  <c r="S421" i="6"/>
  <c r="Q426" i="6"/>
  <c r="P426" i="6"/>
  <c r="D432" i="6"/>
  <c r="N466" i="6"/>
  <c r="D474" i="6"/>
  <c r="O846" i="6"/>
  <c r="O390" i="6" s="1"/>
  <c r="R492" i="6"/>
  <c r="R846" i="6" s="1"/>
  <c r="P492" i="6"/>
  <c r="P846" i="6" s="1"/>
  <c r="P505" i="6"/>
  <c r="Q505" i="6"/>
  <c r="N505" i="6"/>
  <c r="S505" i="6"/>
  <c r="P507" i="6"/>
  <c r="Q507" i="6"/>
  <c r="K521" i="6"/>
  <c r="K847" i="6" s="1"/>
  <c r="K59" i="6" s="1"/>
  <c r="Q176" i="6"/>
  <c r="P225" i="6"/>
  <c r="R225" i="6"/>
  <c r="S246" i="6"/>
  <c r="S240" i="6" s="1"/>
  <c r="D286" i="6"/>
  <c r="J286" i="6"/>
  <c r="P325" i="6"/>
  <c r="S325" i="6"/>
  <c r="N325" i="6"/>
  <c r="Q368" i="6"/>
  <c r="P368" i="6"/>
  <c r="S370" i="6"/>
  <c r="N370" i="6"/>
  <c r="Q370" i="6"/>
  <c r="P370" i="6"/>
  <c r="S374" i="6"/>
  <c r="N374" i="6"/>
  <c r="Q374" i="6"/>
  <c r="P374" i="6"/>
  <c r="F389" i="6"/>
  <c r="P398" i="6"/>
  <c r="Q398" i="6"/>
  <c r="N398" i="6"/>
  <c r="S398" i="6"/>
  <c r="P400" i="6"/>
  <c r="S400" i="6"/>
  <c r="N400" i="6"/>
  <c r="P402" i="6"/>
  <c r="Q402" i="6"/>
  <c r="N402" i="6"/>
  <c r="S402" i="6"/>
  <c r="P428" i="6"/>
  <c r="Q428" i="6"/>
  <c r="N428" i="6"/>
  <c r="S428" i="6"/>
  <c r="S430" i="6"/>
  <c r="S426" i="6" s="1"/>
  <c r="A432" i="6"/>
  <c r="K432" i="6"/>
  <c r="P438" i="6"/>
  <c r="S438" i="6"/>
  <c r="N438" i="6"/>
  <c r="P444" i="6"/>
  <c r="Q444" i="6"/>
  <c r="S472" i="6"/>
  <c r="S468" i="6" s="1"/>
  <c r="P479" i="6"/>
  <c r="Q479" i="6"/>
  <c r="S488" i="6"/>
  <c r="N488" i="6"/>
  <c r="Q488" i="6"/>
  <c r="P488" i="6"/>
  <c r="A846" i="6"/>
  <c r="A390" i="6" s="1"/>
  <c r="S492" i="6"/>
  <c r="S486" i="6" s="1"/>
  <c r="P493" i="6"/>
  <c r="Q493" i="6"/>
  <c r="E521" i="6"/>
  <c r="S512" i="6"/>
  <c r="S508" i="6" s="1"/>
  <c r="P513" i="6"/>
  <c r="Q513" i="6"/>
  <c r="N513" i="6"/>
  <c r="S513" i="6"/>
  <c r="P515" i="6"/>
  <c r="S515" i="6"/>
  <c r="N515" i="6"/>
  <c r="P525" i="6"/>
  <c r="S525" i="6"/>
  <c r="N525" i="6"/>
  <c r="Q525" i="6"/>
  <c r="S563" i="6"/>
  <c r="N563" i="6"/>
  <c r="P563" i="6"/>
  <c r="Q563" i="6"/>
  <c r="S575" i="6"/>
  <c r="N77" i="6"/>
  <c r="N82" i="6"/>
  <c r="N91" i="6"/>
  <c r="N95" i="6"/>
  <c r="N99" i="6"/>
  <c r="N103" i="6"/>
  <c r="N107" i="6"/>
  <c r="N108" i="6"/>
  <c r="C109" i="6"/>
  <c r="N114" i="6"/>
  <c r="N118" i="6"/>
  <c r="N122" i="6"/>
  <c r="N126" i="6"/>
  <c r="N130" i="6"/>
  <c r="N134" i="6"/>
  <c r="N138" i="6"/>
  <c r="N142" i="6"/>
  <c r="N146" i="6"/>
  <c r="N150" i="6"/>
  <c r="N155" i="6"/>
  <c r="N159" i="6"/>
  <c r="N168" i="6"/>
  <c r="S180" i="6"/>
  <c r="N180" i="6"/>
  <c r="P183" i="6"/>
  <c r="N186" i="6"/>
  <c r="N188" i="6"/>
  <c r="N205" i="6"/>
  <c r="N214" i="6"/>
  <c r="S219" i="6"/>
  <c r="S223" i="6"/>
  <c r="S228" i="6"/>
  <c r="N234" i="6"/>
  <c r="S238" i="6"/>
  <c r="N243" i="6"/>
  <c r="N247" i="6"/>
  <c r="N248" i="6"/>
  <c r="S252" i="6"/>
  <c r="N254" i="6"/>
  <c r="L281" i="6"/>
  <c r="S281" i="6" s="1"/>
  <c r="S258" i="6" s="1"/>
  <c r="S261" i="6"/>
  <c r="N263" i="6"/>
  <c r="S267" i="6"/>
  <c r="N273" i="6"/>
  <c r="S277" i="6"/>
  <c r="N279" i="6"/>
  <c r="N284" i="6"/>
  <c r="S293" i="6"/>
  <c r="N295" i="6"/>
  <c r="S302" i="6"/>
  <c r="N304" i="6"/>
  <c r="S312" i="6"/>
  <c r="N314" i="6"/>
  <c r="S317" i="6"/>
  <c r="N319" i="6"/>
  <c r="L320" i="6"/>
  <c r="L321" i="6" s="1"/>
  <c r="Q333" i="6"/>
  <c r="P335" i="6"/>
  <c r="K380" i="6"/>
  <c r="K382" i="6" s="1"/>
  <c r="S368" i="6"/>
  <c r="S362" i="6" s="1"/>
  <c r="S372" i="6"/>
  <c r="S408" i="6"/>
  <c r="N408" i="6"/>
  <c r="Q408" i="6"/>
  <c r="P408" i="6"/>
  <c r="L418" i="6"/>
  <c r="S411" i="6"/>
  <c r="N411" i="6"/>
  <c r="Q411" i="6"/>
  <c r="P411" i="6"/>
  <c r="S419" i="6"/>
  <c r="N419" i="6"/>
  <c r="Q419" i="6"/>
  <c r="P419" i="6"/>
  <c r="S453" i="6"/>
  <c r="S444" i="6" s="1"/>
  <c r="B473" i="6"/>
  <c r="B474" i="6" s="1"/>
  <c r="S496" i="6"/>
  <c r="S493" i="6" s="1"/>
  <c r="F521" i="6"/>
  <c r="P532" i="6"/>
  <c r="S532" i="6"/>
  <c r="N532" i="6"/>
  <c r="Q532" i="6"/>
  <c r="S538" i="6"/>
  <c r="N538" i="6"/>
  <c r="Q538" i="6"/>
  <c r="P538" i="6"/>
  <c r="P540" i="6"/>
  <c r="Q540" i="6"/>
  <c r="N540" i="6"/>
  <c r="S540" i="6"/>
  <c r="C608" i="6"/>
  <c r="C615" i="6" s="1"/>
  <c r="C633" i="6" s="1"/>
  <c r="Q198" i="6"/>
  <c r="Q200" i="6"/>
  <c r="Q204" i="6"/>
  <c r="Q208" i="6"/>
  <c r="Q210" i="6"/>
  <c r="Q215" i="6"/>
  <c r="Q218" i="6"/>
  <c r="N220" i="6"/>
  <c r="S220" i="6"/>
  <c r="Q222" i="6"/>
  <c r="N224" i="6"/>
  <c r="S224" i="6"/>
  <c r="N226" i="6"/>
  <c r="N229" i="6"/>
  <c r="S229" i="6"/>
  <c r="N233" i="6"/>
  <c r="S233" i="6"/>
  <c r="N237" i="6"/>
  <c r="S237" i="6"/>
  <c r="N242" i="6"/>
  <c r="S242" i="6"/>
  <c r="N251" i="6"/>
  <c r="S251" i="6"/>
  <c r="N255" i="6"/>
  <c r="S255" i="6"/>
  <c r="N260" i="6"/>
  <c r="S260" i="6"/>
  <c r="N264" i="6"/>
  <c r="S264" i="6"/>
  <c r="N268" i="6"/>
  <c r="S268" i="6"/>
  <c r="N272" i="6"/>
  <c r="S272" i="6"/>
  <c r="N276" i="6"/>
  <c r="S276" i="6"/>
  <c r="N280" i="6"/>
  <c r="S280" i="6"/>
  <c r="N282" i="6"/>
  <c r="N289" i="6"/>
  <c r="N292" i="6"/>
  <c r="S292" i="6"/>
  <c r="N296" i="6"/>
  <c r="S296" i="6"/>
  <c r="N301" i="6"/>
  <c r="S301" i="6"/>
  <c r="N305" i="6"/>
  <c r="S305" i="6"/>
  <c r="N309" i="6"/>
  <c r="N311" i="6"/>
  <c r="S311" i="6"/>
  <c r="N323" i="6"/>
  <c r="N326" i="6"/>
  <c r="S326" i="6"/>
  <c r="P327" i="6"/>
  <c r="P329" i="6"/>
  <c r="P332" i="6"/>
  <c r="N334" i="6"/>
  <c r="S334" i="6"/>
  <c r="R335" i="6"/>
  <c r="N336" i="6"/>
  <c r="N338" i="6"/>
  <c r="S338" i="6"/>
  <c r="P339" i="6"/>
  <c r="S340" i="6"/>
  <c r="N340" i="6"/>
  <c r="D358" i="6"/>
  <c r="J358" i="6"/>
  <c r="Q349" i="6"/>
  <c r="N350" i="6"/>
  <c r="S350" i="6"/>
  <c r="N352" i="6"/>
  <c r="N354" i="6"/>
  <c r="S354" i="6"/>
  <c r="N356" i="6"/>
  <c r="N360" i="6"/>
  <c r="S363" i="6"/>
  <c r="N363" i="6"/>
  <c r="Q364" i="6"/>
  <c r="P366" i="6"/>
  <c r="S367" i="6"/>
  <c r="N367" i="6"/>
  <c r="R368" i="6"/>
  <c r="N377" i="6"/>
  <c r="N381" i="6"/>
  <c r="P387" i="6"/>
  <c r="P394" i="6"/>
  <c r="S395" i="6"/>
  <c r="N395" i="6"/>
  <c r="Q396" i="6"/>
  <c r="P397" i="6"/>
  <c r="Q404" i="6"/>
  <c r="N414" i="6"/>
  <c r="N416" i="6"/>
  <c r="S416" i="6"/>
  <c r="L423" i="6"/>
  <c r="S423" i="6" s="1"/>
  <c r="S420" i="6" s="1"/>
  <c r="B432" i="6"/>
  <c r="F432" i="6"/>
  <c r="N436" i="6"/>
  <c r="S436" i="6"/>
  <c r="Q441" i="6"/>
  <c r="N445" i="6"/>
  <c r="S445" i="6"/>
  <c r="N447" i="6"/>
  <c r="N449" i="6"/>
  <c r="S449" i="6"/>
  <c r="N451" i="6"/>
  <c r="N459" i="6"/>
  <c r="S459" i="6"/>
  <c r="N461" i="6"/>
  <c r="S463" i="6"/>
  <c r="N463" i="6"/>
  <c r="Q464" i="6"/>
  <c r="P466" i="6"/>
  <c r="P469" i="6"/>
  <c r="S470" i="6"/>
  <c r="N470" i="6"/>
  <c r="Q471" i="6"/>
  <c r="P472" i="6"/>
  <c r="N480" i="6"/>
  <c r="S480" i="6"/>
  <c r="N482" i="6"/>
  <c r="N484" i="6"/>
  <c r="S484" i="6"/>
  <c r="S485" i="6"/>
  <c r="S479" i="6" s="1"/>
  <c r="N494" i="6"/>
  <c r="S494" i="6"/>
  <c r="N496" i="6"/>
  <c r="L504" i="6"/>
  <c r="C504" i="6"/>
  <c r="C521" i="6" s="1"/>
  <c r="P509" i="6"/>
  <c r="S510" i="6"/>
  <c r="N510" i="6"/>
  <c r="Q511" i="6"/>
  <c r="P512" i="6"/>
  <c r="N518" i="6"/>
  <c r="Q519" i="6"/>
  <c r="Q528" i="6"/>
  <c r="P542" i="6"/>
  <c r="S542" i="6"/>
  <c r="N542" i="6"/>
  <c r="A547" i="6"/>
  <c r="C548" i="6" s="1"/>
  <c r="S552" i="6"/>
  <c r="N552" i="6"/>
  <c r="P552" i="6"/>
  <c r="B567" i="6"/>
  <c r="D566" i="6"/>
  <c r="P606" i="6"/>
  <c r="Q606" i="6"/>
  <c r="N606" i="6"/>
  <c r="S606" i="6"/>
  <c r="L328" i="6"/>
  <c r="L330" i="6" s="1"/>
  <c r="S351" i="6"/>
  <c r="N351" i="6"/>
  <c r="S355" i="6"/>
  <c r="N355" i="6"/>
  <c r="S359" i="6"/>
  <c r="N359" i="6"/>
  <c r="F390" i="6"/>
  <c r="S409" i="6"/>
  <c r="S417" i="6"/>
  <c r="N417" i="6"/>
  <c r="S446" i="6"/>
  <c r="N446" i="6"/>
  <c r="S450" i="6"/>
  <c r="N450" i="6"/>
  <c r="S460" i="6"/>
  <c r="N460" i="6"/>
  <c r="S481" i="6"/>
  <c r="N481" i="6"/>
  <c r="S495" i="6"/>
  <c r="N495" i="6"/>
  <c r="S517" i="6"/>
  <c r="N517" i="6"/>
  <c r="S556" i="6"/>
  <c r="N556" i="6"/>
  <c r="P558" i="6"/>
  <c r="N558" i="6"/>
  <c r="S558" i="6"/>
  <c r="R577" i="6"/>
  <c r="P577" i="6"/>
  <c r="P612" i="6"/>
  <c r="Q612" i="6"/>
  <c r="N612" i="6"/>
  <c r="S612" i="6"/>
  <c r="N200" i="6"/>
  <c r="N204" i="6"/>
  <c r="N208" i="6"/>
  <c r="N218" i="6"/>
  <c r="N222" i="6"/>
  <c r="S343" i="6"/>
  <c r="S345" i="6"/>
  <c r="N345" i="6"/>
  <c r="P362" i="6"/>
  <c r="S364" i="6"/>
  <c r="S396" i="6"/>
  <c r="S401" i="6"/>
  <c r="N401" i="6"/>
  <c r="S404" i="6"/>
  <c r="Q406" i="6"/>
  <c r="S413" i="6"/>
  <c r="S410" i="6" s="1"/>
  <c r="P423" i="6"/>
  <c r="S427" i="6"/>
  <c r="N427" i="6"/>
  <c r="P430" i="6"/>
  <c r="Q453" i="6"/>
  <c r="P461" i="6"/>
  <c r="P462" i="6"/>
  <c r="S464" i="6"/>
  <c r="S471" i="6"/>
  <c r="Q477" i="6"/>
  <c r="P485" i="6"/>
  <c r="P845" i="6" s="1"/>
  <c r="Q486" i="6"/>
  <c r="P496" i="6"/>
  <c r="P497" i="6"/>
  <c r="S511" i="6"/>
  <c r="D520" i="6"/>
  <c r="D521" i="6" s="1"/>
  <c r="J520" i="6"/>
  <c r="J521" i="6" s="1"/>
  <c r="N512" i="6"/>
  <c r="L519" i="6"/>
  <c r="S519" i="6" s="1"/>
  <c r="S516" i="6" s="1"/>
  <c r="A521" i="6"/>
  <c r="P524" i="6"/>
  <c r="R528" i="6"/>
  <c r="S531" i="6"/>
  <c r="N531" i="6"/>
  <c r="S537" i="6"/>
  <c r="N537" i="6"/>
  <c r="Q539" i="6"/>
  <c r="P539" i="6"/>
  <c r="P546" i="6"/>
  <c r="Q546" i="6"/>
  <c r="N546" i="6"/>
  <c r="S557" i="6"/>
  <c r="N557" i="6"/>
  <c r="Q557" i="6"/>
  <c r="P557" i="6"/>
  <c r="S577" i="6"/>
  <c r="S574" i="6" s="1"/>
  <c r="P578" i="6"/>
  <c r="Q578" i="6"/>
  <c r="Q588" i="6"/>
  <c r="P588" i="6"/>
  <c r="P590" i="6"/>
  <c r="Q590" i="6"/>
  <c r="N590" i="6"/>
  <c r="S590" i="6"/>
  <c r="N591" i="6"/>
  <c r="P600" i="6"/>
  <c r="Q600" i="6"/>
  <c r="P630" i="6"/>
  <c r="Q630" i="6"/>
  <c r="N630" i="6"/>
  <c r="S630" i="6"/>
  <c r="S397" i="6"/>
  <c r="S393" i="6" s="1"/>
  <c r="Q485" i="6"/>
  <c r="Q845" i="6" s="1"/>
  <c r="Q492" i="6"/>
  <c r="Q846" i="6" s="1"/>
  <c r="P526" i="6"/>
  <c r="N544" i="6"/>
  <c r="L560" i="6"/>
  <c r="L565" i="6" s="1"/>
  <c r="N579" i="6"/>
  <c r="S579" i="6"/>
  <c r="N581" i="6"/>
  <c r="S583" i="6"/>
  <c r="N583" i="6"/>
  <c r="L585" i="6"/>
  <c r="L586" i="6" s="1"/>
  <c r="P589" i="6"/>
  <c r="N598" i="6"/>
  <c r="D608" i="6"/>
  <c r="J608" i="6"/>
  <c r="A615" i="6"/>
  <c r="A633" i="6" s="1"/>
  <c r="K615" i="6"/>
  <c r="K633" i="6" s="1"/>
  <c r="L614" i="6"/>
  <c r="P619" i="6"/>
  <c r="S619" i="6"/>
  <c r="N619" i="6"/>
  <c r="L652" i="6"/>
  <c r="Q753" i="6"/>
  <c r="P753" i="6"/>
  <c r="C761" i="6"/>
  <c r="S543" i="6"/>
  <c r="N543" i="6"/>
  <c r="R544" i="6"/>
  <c r="S545" i="6"/>
  <c r="N545" i="6"/>
  <c r="S564" i="6"/>
  <c r="F566" i="6"/>
  <c r="Q577" i="6"/>
  <c r="P579" i="6"/>
  <c r="S580" i="6"/>
  <c r="N580" i="6"/>
  <c r="P587" i="6"/>
  <c r="L595" i="6"/>
  <c r="S595" i="6" s="1"/>
  <c r="S592" i="6" s="1"/>
  <c r="S593" i="6"/>
  <c r="N595" i="6"/>
  <c r="Q598" i="6"/>
  <c r="L599" i="6"/>
  <c r="S599" i="6" s="1"/>
  <c r="S596" i="6" s="1"/>
  <c r="R603" i="6"/>
  <c r="P603" i="6"/>
  <c r="S607" i="6"/>
  <c r="S604" i="6" s="1"/>
  <c r="S613" i="6"/>
  <c r="S610" i="6" s="1"/>
  <c r="D686" i="6"/>
  <c r="F703" i="6"/>
  <c r="D586" i="6"/>
  <c r="J586" i="6"/>
  <c r="S589" i="6"/>
  <c r="N589" i="6"/>
  <c r="P595" i="6"/>
  <c r="R595" i="6"/>
  <c r="B608" i="6"/>
  <c r="B615" i="6" s="1"/>
  <c r="B633" i="6" s="1"/>
  <c r="F608" i="6"/>
  <c r="F615" i="6" s="1"/>
  <c r="F633" i="6" s="1"/>
  <c r="P646" i="6"/>
  <c r="Q646" i="6"/>
  <c r="N646" i="6"/>
  <c r="S646" i="6"/>
  <c r="P651" i="6"/>
  <c r="Q651" i="6"/>
  <c r="N651" i="6"/>
  <c r="S651" i="6"/>
  <c r="R662" i="6"/>
  <c r="P662" i="6"/>
  <c r="P707" i="6"/>
  <c r="S707" i="6"/>
  <c r="N707" i="6"/>
  <c r="Q707" i="6"/>
  <c r="N725" i="6"/>
  <c r="Q727" i="6"/>
  <c r="P727" i="6"/>
  <c r="P785" i="6"/>
  <c r="R785" i="6"/>
  <c r="A820" i="6"/>
  <c r="Q602" i="6"/>
  <c r="Q605" i="6"/>
  <c r="Q611" i="6"/>
  <c r="P617" i="6"/>
  <c r="Q618" i="6"/>
  <c r="P620" i="6"/>
  <c r="R620" i="6"/>
  <c r="N626" i="6"/>
  <c r="S627" i="6"/>
  <c r="Q628" i="6"/>
  <c r="Q657" i="6"/>
  <c r="P673" i="6"/>
  <c r="S673" i="6"/>
  <c r="N673" i="6"/>
  <c r="S674" i="6"/>
  <c r="S666" i="6" s="1"/>
  <c r="P676" i="6"/>
  <c r="S676" i="6"/>
  <c r="N676" i="6"/>
  <c r="S697" i="6"/>
  <c r="S694" i="6" s="1"/>
  <c r="Q719" i="6"/>
  <c r="P719" i="6"/>
  <c r="S724" i="6"/>
  <c r="S721" i="6" s="1"/>
  <c r="Q728" i="6"/>
  <c r="P728" i="6"/>
  <c r="S737" i="6"/>
  <c r="N737" i="6"/>
  <c r="Q737" i="6"/>
  <c r="P737" i="6"/>
  <c r="P740" i="6"/>
  <c r="R740" i="6"/>
  <c r="Q754" i="6"/>
  <c r="P754" i="6"/>
  <c r="S778" i="6"/>
  <c r="N778" i="6"/>
  <c r="Q778" i="6"/>
  <c r="P778" i="6"/>
  <c r="S781" i="6"/>
  <c r="N781" i="6"/>
  <c r="Q781" i="6"/>
  <c r="P781" i="6"/>
  <c r="D820" i="6"/>
  <c r="D821" i="6" s="1"/>
  <c r="L626" i="6"/>
  <c r="S626" i="6" s="1"/>
  <c r="S623" i="6" s="1"/>
  <c r="R626" i="6"/>
  <c r="P626" i="6"/>
  <c r="P682" i="6"/>
  <c r="S682" i="6"/>
  <c r="N682" i="6"/>
  <c r="Q705" i="6"/>
  <c r="P705" i="6"/>
  <c r="P717" i="6"/>
  <c r="S717" i="6"/>
  <c r="N717" i="6"/>
  <c r="S718" i="6"/>
  <c r="S713" i="6" s="1"/>
  <c r="P720" i="6"/>
  <c r="S720" i="6"/>
  <c r="N720" i="6"/>
  <c r="P729" i="6"/>
  <c r="S729" i="6"/>
  <c r="N729" i="6"/>
  <c r="D743" i="6"/>
  <c r="J743" i="6"/>
  <c r="E768" i="6"/>
  <c r="K768" i="6"/>
  <c r="P775" i="6"/>
  <c r="N775" i="6"/>
  <c r="Q775" i="6"/>
  <c r="S775" i="6"/>
  <c r="P789" i="6"/>
  <c r="S789" i="6"/>
  <c r="N789" i="6"/>
  <c r="Q789" i="6"/>
  <c r="S834" i="6"/>
  <c r="N602" i="6"/>
  <c r="N605" i="6"/>
  <c r="N611" i="6"/>
  <c r="L620" i="6"/>
  <c r="S620" i="6" s="1"/>
  <c r="S616" i="6" s="1"/>
  <c r="N618" i="6"/>
  <c r="N624" i="6"/>
  <c r="S625" i="6"/>
  <c r="S628" i="6"/>
  <c r="S631" i="6"/>
  <c r="L632" i="6"/>
  <c r="N636" i="6"/>
  <c r="S637" i="6"/>
  <c r="N640" i="6"/>
  <c r="S641" i="6"/>
  <c r="N644" i="6"/>
  <c r="N654" i="6"/>
  <c r="S657" i="6"/>
  <c r="P664" i="6"/>
  <c r="S664" i="6"/>
  <c r="N664" i="6"/>
  <c r="P669" i="6"/>
  <c r="S669" i="6"/>
  <c r="N669" i="6"/>
  <c r="Q673" i="6"/>
  <c r="Q676" i="6"/>
  <c r="P680" i="6"/>
  <c r="S680" i="6"/>
  <c r="N680" i="6"/>
  <c r="S681" i="6"/>
  <c r="S675" i="6" s="1"/>
  <c r="E685" i="6"/>
  <c r="E686" i="6" s="1"/>
  <c r="E703" i="6" s="1"/>
  <c r="K685" i="6"/>
  <c r="K686" i="6" s="1"/>
  <c r="K703" i="6" s="1"/>
  <c r="L685" i="6"/>
  <c r="P690" i="6"/>
  <c r="S690" i="6"/>
  <c r="N690" i="6"/>
  <c r="P700" i="6"/>
  <c r="S700" i="6"/>
  <c r="N700" i="6"/>
  <c r="S701" i="6"/>
  <c r="S698" i="6" s="1"/>
  <c r="Q706" i="6"/>
  <c r="P706" i="6"/>
  <c r="S732" i="6"/>
  <c r="S728" i="6" s="1"/>
  <c r="N753" i="6"/>
  <c r="S763" i="6"/>
  <c r="N763" i="6"/>
  <c r="Q763" i="6"/>
  <c r="P763" i="6"/>
  <c r="N622" i="6"/>
  <c r="S622" i="6"/>
  <c r="Q625" i="6"/>
  <c r="Q627" i="6"/>
  <c r="N629" i="6"/>
  <c r="S629" i="6"/>
  <c r="Q637" i="6"/>
  <c r="N639" i="6"/>
  <c r="S639" i="6"/>
  <c r="Q641" i="6"/>
  <c r="N643" i="6"/>
  <c r="S643" i="6"/>
  <c r="N647" i="6"/>
  <c r="N656" i="6"/>
  <c r="S656" i="6"/>
  <c r="P660" i="6"/>
  <c r="N665" i="6"/>
  <c r="S665" i="6"/>
  <c r="P667" i="6"/>
  <c r="N670" i="6"/>
  <c r="S670" i="6"/>
  <c r="P671" i="6"/>
  <c r="N677" i="6"/>
  <c r="S677" i="6"/>
  <c r="P678" i="6"/>
  <c r="N683" i="6"/>
  <c r="S683" i="6"/>
  <c r="P684" i="6"/>
  <c r="A685" i="6"/>
  <c r="N691" i="6"/>
  <c r="S691" i="6"/>
  <c r="P692" i="6"/>
  <c r="P695" i="6"/>
  <c r="N708" i="6"/>
  <c r="S708" i="6"/>
  <c r="R709" i="6"/>
  <c r="N710" i="6"/>
  <c r="S710" i="6"/>
  <c r="N714" i="6"/>
  <c r="S714" i="6"/>
  <c r="P715" i="6"/>
  <c r="N722" i="6"/>
  <c r="S722" i="6"/>
  <c r="P723" i="6"/>
  <c r="N730" i="6"/>
  <c r="S730" i="6"/>
  <c r="P731" i="6"/>
  <c r="Q733" i="6"/>
  <c r="P735" i="6"/>
  <c r="L740" i="6"/>
  <c r="L743" i="6" s="1"/>
  <c r="P742" i="6"/>
  <c r="S747" i="6"/>
  <c r="N747" i="6"/>
  <c r="S751" i="6"/>
  <c r="N751" i="6"/>
  <c r="S758" i="6"/>
  <c r="N758" i="6"/>
  <c r="L766" i="6"/>
  <c r="S766" i="6" s="1"/>
  <c r="S762" i="6" s="1"/>
  <c r="A768" i="6"/>
  <c r="P771" i="6"/>
  <c r="N771" i="6"/>
  <c r="Q771" i="6"/>
  <c r="S774" i="6"/>
  <c r="N774" i="6"/>
  <c r="Q774" i="6"/>
  <c r="P774" i="6"/>
  <c r="S777" i="6"/>
  <c r="N777" i="6"/>
  <c r="Q777" i="6"/>
  <c r="P777" i="6"/>
  <c r="A787" i="6"/>
  <c r="S785" i="6"/>
  <c r="S782" i="6" s="1"/>
  <c r="P792" i="6"/>
  <c r="N792" i="6"/>
  <c r="Q792" i="6"/>
  <c r="P813" i="6"/>
  <c r="N813" i="6"/>
  <c r="Q813" i="6"/>
  <c r="S813" i="6"/>
  <c r="S815" i="6"/>
  <c r="N815" i="6"/>
  <c r="Q815" i="6"/>
  <c r="P815" i="6"/>
  <c r="S831" i="6"/>
  <c r="N831" i="6"/>
  <c r="Q831" i="6"/>
  <c r="P831" i="6"/>
  <c r="S835" i="6"/>
  <c r="N835" i="6"/>
  <c r="P835" i="6"/>
  <c r="L693" i="6"/>
  <c r="S693" i="6" s="1"/>
  <c r="Q742" i="6"/>
  <c r="P744" i="6"/>
  <c r="N744" i="6"/>
  <c r="P748" i="6"/>
  <c r="S748" i="6"/>
  <c r="N748" i="6"/>
  <c r="P752" i="6"/>
  <c r="S752" i="6"/>
  <c r="N752" i="6"/>
  <c r="S753" i="6"/>
  <c r="S746" i="6" s="1"/>
  <c r="P755" i="6"/>
  <c r="S755" i="6"/>
  <c r="N755" i="6"/>
  <c r="P759" i="6"/>
  <c r="S759" i="6"/>
  <c r="N759" i="6"/>
  <c r="S767" i="6"/>
  <c r="S773" i="6"/>
  <c r="N773" i="6"/>
  <c r="Q773" i="6"/>
  <c r="P773" i="6"/>
  <c r="S791" i="6"/>
  <c r="N791" i="6"/>
  <c r="Q791" i="6"/>
  <c r="P791" i="6"/>
  <c r="S802" i="6"/>
  <c r="S805" i="6"/>
  <c r="N805" i="6"/>
  <c r="P805" i="6"/>
  <c r="Q805" i="6"/>
  <c r="P810" i="6"/>
  <c r="Q810" i="6"/>
  <c r="S812" i="6"/>
  <c r="N812" i="6"/>
  <c r="Q812" i="6"/>
  <c r="P812" i="6"/>
  <c r="S827" i="6"/>
  <c r="N637" i="6"/>
  <c r="N641" i="6"/>
  <c r="S650" i="6"/>
  <c r="S647" i="6" s="1"/>
  <c r="S733" i="6"/>
  <c r="C743" i="6"/>
  <c r="N740" i="6"/>
  <c r="Q744" i="6"/>
  <c r="Q746" i="6"/>
  <c r="P746" i="6"/>
  <c r="Q762" i="6"/>
  <c r="P762" i="6"/>
  <c r="P764" i="6"/>
  <c r="N764" i="6"/>
  <c r="S764" i="6"/>
  <c r="P766" i="6"/>
  <c r="R766" i="6"/>
  <c r="P779" i="6"/>
  <c r="N779" i="6"/>
  <c r="Q779" i="6"/>
  <c r="N782" i="6"/>
  <c r="Q782" i="6"/>
  <c r="P782" i="6"/>
  <c r="S811" i="6"/>
  <c r="N811" i="6"/>
  <c r="Q811" i="6"/>
  <c r="P811" i="6"/>
  <c r="L816" i="6"/>
  <c r="S816" i="6" s="1"/>
  <c r="S810" i="6" s="1"/>
  <c r="J820" i="6"/>
  <c r="J821" i="6" s="1"/>
  <c r="J838" i="6" s="1"/>
  <c r="R816" i="6"/>
  <c r="P816" i="6"/>
  <c r="S828" i="6"/>
  <c r="S823" i="6" s="1"/>
  <c r="E838" i="6"/>
  <c r="P749" i="6"/>
  <c r="P756" i="6"/>
  <c r="D761" i="6"/>
  <c r="J761" i="6"/>
  <c r="S783" i="6"/>
  <c r="P786" i="6"/>
  <c r="C820" i="6"/>
  <c r="C821" i="6" s="1"/>
  <c r="C838" i="6" s="1"/>
  <c r="Q797" i="6"/>
  <c r="N797" i="6"/>
  <c r="P799" i="6"/>
  <c r="N799" i="6"/>
  <c r="S799" i="6"/>
  <c r="S826" i="6"/>
  <c r="N826" i="6"/>
  <c r="A837" i="6"/>
  <c r="R836" i="6"/>
  <c r="Q785" i="6"/>
  <c r="P817" i="6"/>
  <c r="Q817" i="6"/>
  <c r="S817" i="6"/>
  <c r="B837" i="6"/>
  <c r="F837" i="6"/>
  <c r="F838" i="6" s="1"/>
  <c r="L797" i="6"/>
  <c r="S797" i="6" s="1"/>
  <c r="S794" i="6" s="1"/>
  <c r="S795" i="6"/>
  <c r="Q816" i="6"/>
  <c r="P819" i="6"/>
  <c r="Q819" i="6"/>
  <c r="S819" i="6"/>
  <c r="N832" i="6"/>
  <c r="R832" i="6"/>
  <c r="P832" i="6"/>
  <c r="D837" i="6"/>
  <c r="S800" i="6"/>
  <c r="N800" i="6"/>
  <c r="S818" i="6"/>
  <c r="N818" i="6"/>
  <c r="Q836" i="6"/>
  <c r="N25" i="5"/>
  <c r="N129" i="5"/>
  <c r="S482" i="5"/>
  <c r="Q655" i="5"/>
  <c r="P73" i="5"/>
  <c r="Q101" i="5"/>
  <c r="N137" i="5"/>
  <c r="P309" i="5"/>
  <c r="P739" i="5"/>
  <c r="P57" i="5"/>
  <c r="P53" i="5"/>
  <c r="Q57" i="5"/>
  <c r="P61" i="5"/>
  <c r="P69" i="5"/>
  <c r="S113" i="5"/>
  <c r="S149" i="5"/>
  <c r="S221" i="5"/>
  <c r="S229" i="5"/>
  <c r="N301" i="5"/>
  <c r="Q333" i="5"/>
  <c r="N337" i="5"/>
  <c r="Q81" i="5"/>
  <c r="N169" i="5"/>
  <c r="S49" i="5"/>
  <c r="N69" i="5"/>
  <c r="N49" i="5"/>
  <c r="N145" i="5"/>
  <c r="Q177" i="5"/>
  <c r="N177" i="5"/>
  <c r="Q201" i="5"/>
  <c r="N201" i="5"/>
  <c r="Q221" i="5"/>
  <c r="N221" i="5"/>
  <c r="N229" i="5"/>
  <c r="Q229" i="5"/>
  <c r="Q237" i="5"/>
  <c r="N237" i="5"/>
  <c r="N261" i="5"/>
  <c r="Q261" i="5"/>
  <c r="N277" i="5"/>
  <c r="Q277" i="5"/>
  <c r="N297" i="5"/>
  <c r="Q297" i="5"/>
  <c r="Q317" i="5"/>
  <c r="P317" i="5"/>
  <c r="Q325" i="5"/>
  <c r="P325" i="5"/>
  <c r="N350" i="5"/>
  <c r="P350" i="5"/>
  <c r="Q402" i="5"/>
  <c r="N402" i="5"/>
  <c r="S414" i="5"/>
  <c r="P414" i="5"/>
  <c r="Q426" i="5"/>
  <c r="P426" i="5"/>
  <c r="Q462" i="5"/>
  <c r="P462" i="5"/>
  <c r="Q498" i="5"/>
  <c r="P498" i="5"/>
  <c r="Q523" i="5"/>
  <c r="P523" i="5"/>
  <c r="N543" i="5"/>
  <c r="Q543" i="5"/>
  <c r="Q555" i="5"/>
  <c r="P555" i="5"/>
  <c r="N555" i="5"/>
  <c r="P619" i="5"/>
  <c r="Q619" i="5"/>
  <c r="N619" i="5"/>
  <c r="Q635" i="5"/>
  <c r="P635" i="5"/>
  <c r="Q647" i="5"/>
  <c r="P647" i="5"/>
  <c r="P671" i="5"/>
  <c r="N671" i="5"/>
  <c r="S671" i="5"/>
  <c r="Q675" i="5"/>
  <c r="P675" i="5"/>
  <c r="Q731" i="5"/>
  <c r="P731" i="5"/>
  <c r="Q735" i="5"/>
  <c r="P735" i="5"/>
  <c r="S771" i="5"/>
  <c r="Q771" i="5"/>
  <c r="P771" i="5"/>
  <c r="P779" i="5"/>
  <c r="N779" i="5"/>
  <c r="S779" i="5"/>
  <c r="P803" i="5"/>
  <c r="Q803" i="5"/>
  <c r="Q831" i="5"/>
  <c r="P831" i="5"/>
  <c r="N831" i="5"/>
  <c r="S35" i="5"/>
  <c r="S39" i="5"/>
  <c r="P43" i="5"/>
  <c r="Q63" i="5"/>
  <c r="N81" i="5"/>
  <c r="N93" i="5"/>
  <c r="Q97" i="5"/>
  <c r="N101" i="5"/>
  <c r="Q105" i="5"/>
  <c r="Q125" i="5"/>
  <c r="N133" i="5"/>
  <c r="S137" i="5"/>
  <c r="Q141" i="5"/>
  <c r="N149" i="5"/>
  <c r="N157" i="5"/>
  <c r="Q205" i="5"/>
  <c r="N217" i="5"/>
  <c r="N233" i="5"/>
  <c r="N241" i="5"/>
  <c r="N245" i="5"/>
  <c r="N253" i="5"/>
  <c r="Q265" i="5"/>
  <c r="Q273" i="5"/>
  <c r="Q293" i="5"/>
  <c r="S297" i="5"/>
  <c r="P305" i="5"/>
  <c r="Q337" i="5"/>
  <c r="Q350" i="5"/>
  <c r="P370" i="5"/>
  <c r="S370" i="5"/>
  <c r="S386" i="5"/>
  <c r="S394" i="5"/>
  <c r="N398" i="5"/>
  <c r="S402" i="5"/>
  <c r="Q671" i="5"/>
  <c r="N771" i="5"/>
  <c r="S345" i="5"/>
  <c r="Q161" i="5"/>
  <c r="N161" i="5"/>
  <c r="N173" i="5"/>
  <c r="Q173" i="5"/>
  <c r="N185" i="5"/>
  <c r="Q185" i="5"/>
  <c r="N249" i="5"/>
  <c r="Q249" i="5"/>
  <c r="Q269" i="5"/>
  <c r="N269" i="5"/>
  <c r="Q289" i="5"/>
  <c r="N289" i="5"/>
  <c r="N446" i="5"/>
  <c r="P446" i="5"/>
  <c r="Q478" i="5"/>
  <c r="P478" i="5"/>
  <c r="Q486" i="5"/>
  <c r="P486" i="5"/>
  <c r="Q527" i="5"/>
  <c r="P527" i="5"/>
  <c r="P531" i="5"/>
  <c r="N531" i="5"/>
  <c r="P575" i="5"/>
  <c r="N575" i="5"/>
  <c r="S575" i="5"/>
  <c r="Q587" i="5"/>
  <c r="P587" i="5"/>
  <c r="S667" i="5"/>
  <c r="Q667" i="5"/>
  <c r="P667" i="5"/>
  <c r="Q715" i="5"/>
  <c r="P715" i="5"/>
  <c r="N715" i="5"/>
  <c r="Q727" i="5"/>
  <c r="P727" i="5"/>
  <c r="P775" i="5"/>
  <c r="N775" i="5"/>
  <c r="S775" i="5"/>
  <c r="Q815" i="5"/>
  <c r="P815" i="5"/>
  <c r="N815" i="5"/>
  <c r="N35" i="5"/>
  <c r="P47" i="5"/>
  <c r="S63" i="5"/>
  <c r="S67" i="5"/>
  <c r="N73" i="5"/>
  <c r="P81" i="5"/>
  <c r="P93" i="5"/>
  <c r="S97" i="5"/>
  <c r="P101" i="5"/>
  <c r="S105" i="5"/>
  <c r="S125" i="5"/>
  <c r="S141" i="5"/>
  <c r="N197" i="5"/>
  <c r="S201" i="5"/>
  <c r="S261" i="5"/>
  <c r="S269" i="5"/>
  <c r="S277" i="5"/>
  <c r="P297" i="5"/>
  <c r="Q301" i="5"/>
  <c r="P362" i="5"/>
  <c r="P402" i="5"/>
  <c r="S619" i="5"/>
  <c r="S715" i="5"/>
  <c r="Q799" i="5"/>
  <c r="Q410" i="5"/>
  <c r="N410" i="5"/>
  <c r="Q422" i="5"/>
  <c r="P422" i="5"/>
  <c r="Q442" i="5"/>
  <c r="P442" i="5"/>
  <c r="S442" i="5"/>
  <c r="N442" i="5"/>
  <c r="S450" i="5"/>
  <c r="P450" i="5"/>
  <c r="Q450" i="5"/>
  <c r="N458" i="5"/>
  <c r="S458" i="5"/>
  <c r="Q470" i="5"/>
  <c r="P470" i="5"/>
  <c r="Q482" i="5"/>
  <c r="P482" i="5"/>
  <c r="N482" i="5"/>
  <c r="P494" i="5"/>
  <c r="N494" i="5"/>
  <c r="Q507" i="5"/>
  <c r="P507" i="5"/>
  <c r="P515" i="5"/>
  <c r="N515" i="5"/>
  <c r="P551" i="5"/>
  <c r="N551" i="5"/>
  <c r="P559" i="5"/>
  <c r="N559" i="5"/>
  <c r="S559" i="5"/>
  <c r="Q663" i="5"/>
  <c r="P663" i="5"/>
  <c r="N663" i="5"/>
  <c r="N755" i="5"/>
  <c r="P755" i="5"/>
  <c r="N767" i="5"/>
  <c r="S767" i="5"/>
  <c r="S795" i="5"/>
  <c r="P795" i="5"/>
  <c r="N795" i="5"/>
  <c r="N811" i="5"/>
  <c r="S811" i="5"/>
  <c r="Q823" i="5"/>
  <c r="P823" i="5"/>
  <c r="N827" i="5"/>
  <c r="S827" i="5"/>
  <c r="Q827" i="5"/>
  <c r="S11" i="5"/>
  <c r="S31" i="5"/>
  <c r="S117" i="5"/>
  <c r="S129" i="5"/>
  <c r="S145" i="5"/>
  <c r="S161" i="5"/>
  <c r="S177" i="5"/>
  <c r="Q197" i="5"/>
  <c r="N293" i="5"/>
  <c r="N309" i="5"/>
  <c r="N345" i="5"/>
  <c r="S350" i="5"/>
  <c r="Q398" i="5"/>
  <c r="Q515" i="5"/>
  <c r="P539" i="5"/>
  <c r="S555" i="5"/>
  <c r="Q559" i="5"/>
  <c r="Q623" i="5"/>
  <c r="N647" i="5"/>
  <c r="N667" i="5"/>
  <c r="P767" i="5"/>
  <c r="Q775" i="5"/>
  <c r="P811" i="5"/>
  <c r="S815" i="5"/>
  <c r="P827" i="5"/>
  <c r="S831" i="5"/>
  <c r="S181" i="5"/>
  <c r="S205" i="5"/>
  <c r="S241" i="5"/>
  <c r="S245" i="5"/>
  <c r="S273" i="5"/>
  <c r="S293" i="5"/>
  <c r="S301" i="5"/>
  <c r="S398" i="5"/>
  <c r="S515" i="5"/>
  <c r="S531" i="5"/>
  <c r="S551" i="5"/>
  <c r="S543" i="5"/>
  <c r="S755" i="5"/>
  <c r="S169" i="5"/>
  <c r="S217" i="5"/>
  <c r="S233" i="5"/>
  <c r="S253" i="5"/>
  <c r="S265" i="5"/>
  <c r="S422" i="5"/>
  <c r="S470" i="5"/>
  <c r="S595" i="5"/>
  <c r="S592" i="5" s="1"/>
  <c r="S731" i="5"/>
  <c r="N209" i="5"/>
  <c r="S466" i="5"/>
  <c r="S462" i="5" s="1"/>
  <c r="N591" i="5"/>
  <c r="N826" i="5"/>
  <c r="Q326" i="5"/>
  <c r="S695" i="5"/>
  <c r="P583" i="5"/>
  <c r="N526" i="5"/>
  <c r="N695" i="5"/>
  <c r="N834" i="5"/>
  <c r="S648" i="5"/>
  <c r="Q313" i="5"/>
  <c r="S464" i="5"/>
  <c r="Q107" i="5"/>
  <c r="N387" i="5"/>
  <c r="P453" i="5"/>
  <c r="Q528" i="5"/>
  <c r="N315" i="5"/>
  <c r="S577" i="5"/>
  <c r="S574" i="5" s="1"/>
  <c r="N697" i="5"/>
  <c r="N225" i="5"/>
  <c r="N246" i="5"/>
  <c r="S697" i="5"/>
  <c r="S694" i="5" s="1"/>
  <c r="N797" i="5"/>
  <c r="S213" i="5"/>
  <c r="S210" i="5" s="1"/>
  <c r="N257" i="5"/>
  <c r="N759" i="5"/>
  <c r="P306" i="5"/>
  <c r="S826" i="5"/>
  <c r="Q83" i="5"/>
  <c r="P814" i="5"/>
  <c r="N814" i="5"/>
  <c r="Q526" i="5"/>
  <c r="P672" i="5"/>
  <c r="Q707" i="5"/>
  <c r="Q722" i="5"/>
  <c r="P834" i="5"/>
  <c r="Q306" i="5"/>
  <c r="S411" i="5"/>
  <c r="P490" i="5"/>
  <c r="N593" i="5"/>
  <c r="Q679" i="5"/>
  <c r="Q339" i="5"/>
  <c r="P722" i="5"/>
  <c r="S37" i="5"/>
  <c r="P313" i="5"/>
  <c r="N326" i="5"/>
  <c r="Q759" i="5"/>
  <c r="N471" i="5"/>
  <c r="P471" i="5"/>
  <c r="Q532" i="5"/>
  <c r="S319" i="5"/>
  <c r="P319" i="5"/>
  <c r="N356" i="5"/>
  <c r="Q401" i="5"/>
  <c r="P401" i="5"/>
  <c r="N401" i="5"/>
  <c r="S401" i="5"/>
  <c r="N518" i="5"/>
  <c r="P518" i="5"/>
  <c r="Q518" i="5"/>
  <c r="Q545" i="5"/>
  <c r="N700" i="5"/>
  <c r="Q700" i="5"/>
  <c r="P700" i="5"/>
  <c r="N284" i="5"/>
  <c r="Q284" i="5"/>
  <c r="Q285" i="5"/>
  <c r="P284" i="5"/>
  <c r="S186" i="5"/>
  <c r="P207" i="5"/>
  <c r="S306" i="5"/>
  <c r="P366" i="5"/>
  <c r="Q411" i="5"/>
  <c r="S416" i="5"/>
  <c r="N459" i="5"/>
  <c r="P510" i="5"/>
  <c r="S722" i="5"/>
  <c r="P759" i="5"/>
  <c r="Q814" i="5"/>
  <c r="S84" i="5"/>
  <c r="N83" i="5"/>
  <c r="N107" i="5"/>
  <c r="N186" i="5"/>
  <c r="N306" i="5"/>
  <c r="P326" i="5"/>
  <c r="Q345" i="5"/>
  <c r="P459" i="5"/>
  <c r="P464" i="5"/>
  <c r="P517" i="5"/>
  <c r="S526" i="5"/>
  <c r="N583" i="5"/>
  <c r="S593" i="5"/>
  <c r="P611" i="5"/>
  <c r="P624" i="5"/>
  <c r="S700" i="5"/>
  <c r="N722" i="5"/>
  <c r="S759" i="5"/>
  <c r="N764" i="5"/>
  <c r="S814" i="5"/>
  <c r="N830" i="5"/>
  <c r="S83" i="5"/>
  <c r="S107" i="5"/>
  <c r="P339" i="5"/>
  <c r="S284" i="5"/>
  <c r="N339" i="5"/>
  <c r="P411" i="5"/>
  <c r="S606" i="5"/>
  <c r="N27" i="5"/>
  <c r="Q27" i="5"/>
  <c r="N37" i="5"/>
  <c r="Q37" i="5"/>
  <c r="N50" i="5"/>
  <c r="Q50" i="5"/>
  <c r="J68" i="5"/>
  <c r="J70" i="5" s="1"/>
  <c r="O71" i="5" s="1"/>
  <c r="S32" i="5"/>
  <c r="S29" i="5" s="1"/>
  <c r="N32" i="5"/>
  <c r="K68" i="5"/>
  <c r="K70" i="5" s="1"/>
  <c r="Q32" i="5"/>
  <c r="P32" i="5"/>
  <c r="Q23" i="5"/>
  <c r="S15" i="5"/>
  <c r="F40" i="5"/>
  <c r="F68" i="5" s="1"/>
  <c r="F70" i="5" s="1"/>
  <c r="Q77" i="5"/>
  <c r="S80" i="5"/>
  <c r="S82" i="5"/>
  <c r="N82" i="5"/>
  <c r="S92" i="5"/>
  <c r="F164" i="5"/>
  <c r="F189" i="5" s="1"/>
  <c r="F191" i="5" s="1"/>
  <c r="E164" i="5"/>
  <c r="E189" i="5" s="1"/>
  <c r="E191" i="5" s="1"/>
  <c r="C164" i="5"/>
  <c r="C189" i="5" s="1"/>
  <c r="C191" i="5" s="1"/>
  <c r="P168" i="5"/>
  <c r="S168" i="5"/>
  <c r="N168" i="5"/>
  <c r="Q18" i="5"/>
  <c r="Q17" i="5"/>
  <c r="B21" i="5"/>
  <c r="Q26" i="5"/>
  <c r="P27" i="5"/>
  <c r="P37" i="5"/>
  <c r="Q39" i="5"/>
  <c r="Q43" i="5"/>
  <c r="S50" i="5"/>
  <c r="S47" i="5" s="1"/>
  <c r="A68" i="5"/>
  <c r="P75" i="5"/>
  <c r="Q89" i="5"/>
  <c r="S98" i="5"/>
  <c r="N98" i="5"/>
  <c r="S102" i="5"/>
  <c r="N102" i="5"/>
  <c r="S106" i="5"/>
  <c r="N106" i="5"/>
  <c r="B164" i="5"/>
  <c r="B189" i="5" s="1"/>
  <c r="B191" i="5" s="1"/>
  <c r="B109" i="5"/>
  <c r="N10" i="5"/>
  <c r="S10" i="5"/>
  <c r="P11" i="5"/>
  <c r="P15" i="5"/>
  <c r="N18" i="5"/>
  <c r="S18" i="5"/>
  <c r="R19" i="5"/>
  <c r="N23" i="5"/>
  <c r="S23" i="5"/>
  <c r="Q25" i="5"/>
  <c r="N30" i="5"/>
  <c r="S30" i="5"/>
  <c r="P31" i="5"/>
  <c r="Q35" i="5"/>
  <c r="N44" i="5"/>
  <c r="S44" i="5"/>
  <c r="R45" i="5"/>
  <c r="P48" i="5"/>
  <c r="P50" i="5"/>
  <c r="N55" i="5"/>
  <c r="S55" i="5"/>
  <c r="S65" i="5"/>
  <c r="S60" i="5" s="1"/>
  <c r="S61" i="5"/>
  <c r="N61" i="5"/>
  <c r="Q62" i="5"/>
  <c r="P64" i="5"/>
  <c r="P65" i="5"/>
  <c r="J66" i="5"/>
  <c r="Q67" i="5"/>
  <c r="S75" i="5"/>
  <c r="A86" i="5"/>
  <c r="E86" i="5"/>
  <c r="K86" i="5"/>
  <c r="C86" i="5"/>
  <c r="J86" i="5"/>
  <c r="N113" i="5"/>
  <c r="N115" i="5"/>
  <c r="S115" i="5"/>
  <c r="N117" i="5"/>
  <c r="N119" i="5"/>
  <c r="S119" i="5"/>
  <c r="R151" i="5"/>
  <c r="Q213" i="5"/>
  <c r="P213" i="5"/>
  <c r="N213" i="5"/>
  <c r="Q246" i="5"/>
  <c r="P246" i="5"/>
  <c r="D434" i="5"/>
  <c r="Q10" i="5"/>
  <c r="Q9" i="5"/>
  <c r="Q36" i="5"/>
  <c r="N45" i="5"/>
  <c r="S94" i="5"/>
  <c r="N94" i="5"/>
  <c r="N9" i="5"/>
  <c r="N17" i="5"/>
  <c r="N26" i="5"/>
  <c r="R27" i="5"/>
  <c r="P30" i="5"/>
  <c r="N36" i="5"/>
  <c r="R37" i="5"/>
  <c r="N39" i="5"/>
  <c r="N43" i="5"/>
  <c r="P44" i="5"/>
  <c r="Q48" i="5"/>
  <c r="S54" i="5"/>
  <c r="P55" i="5"/>
  <c r="K66" i="5"/>
  <c r="D68" i="5"/>
  <c r="D70" i="5" s="1"/>
  <c r="N75" i="5"/>
  <c r="N77" i="5"/>
  <c r="S77" i="5"/>
  <c r="P82" i="5"/>
  <c r="R85" i="5"/>
  <c r="D86" i="5"/>
  <c r="N89" i="5"/>
  <c r="S89" i="5"/>
  <c r="P94" i="5"/>
  <c r="P98" i="5"/>
  <c r="P102" i="5"/>
  <c r="P106" i="5"/>
  <c r="D109" i="5"/>
  <c r="J109" i="5"/>
  <c r="S112" i="5"/>
  <c r="N112" i="5"/>
  <c r="Q113" i="5"/>
  <c r="P115" i="5"/>
  <c r="S116" i="5"/>
  <c r="N116" i="5"/>
  <c r="Q117" i="5"/>
  <c r="P119" i="5"/>
  <c r="S120" i="5"/>
  <c r="N120" i="5"/>
  <c r="S123" i="5"/>
  <c r="N123" i="5"/>
  <c r="S127" i="5"/>
  <c r="N127" i="5"/>
  <c r="S131" i="5"/>
  <c r="N131" i="5"/>
  <c r="S135" i="5"/>
  <c r="N135" i="5"/>
  <c r="S139" i="5"/>
  <c r="N139" i="5"/>
  <c r="S143" i="5"/>
  <c r="N143" i="5"/>
  <c r="S147" i="5"/>
  <c r="N147" i="5"/>
  <c r="S155" i="5"/>
  <c r="N155" i="5"/>
  <c r="Q159" i="5"/>
  <c r="S159" i="5"/>
  <c r="N159" i="5"/>
  <c r="P160" i="5"/>
  <c r="S160" i="5"/>
  <c r="N160" i="5"/>
  <c r="J164" i="5"/>
  <c r="J189" i="5" s="1"/>
  <c r="J191" i="5" s="1"/>
  <c r="Q168" i="5"/>
  <c r="Q209" i="5"/>
  <c r="P209" i="5"/>
  <c r="Q225" i="5"/>
  <c r="P225" i="5"/>
  <c r="Q281" i="5"/>
  <c r="P281" i="5"/>
  <c r="N281" i="5"/>
  <c r="L358" i="5"/>
  <c r="Q30" i="5"/>
  <c r="R50" i="5"/>
  <c r="Q75" i="5"/>
  <c r="S76" i="5"/>
  <c r="Q82" i="5"/>
  <c r="Q94" i="5"/>
  <c r="Q98" i="5"/>
  <c r="Q102" i="5"/>
  <c r="Q106" i="5"/>
  <c r="F109" i="5"/>
  <c r="L151" i="5"/>
  <c r="Q121" i="5"/>
  <c r="P121" i="5"/>
  <c r="S121" i="5"/>
  <c r="P124" i="5"/>
  <c r="S124" i="5"/>
  <c r="N124" i="5"/>
  <c r="P128" i="5"/>
  <c r="S128" i="5"/>
  <c r="N128" i="5"/>
  <c r="P132" i="5"/>
  <c r="S132" i="5"/>
  <c r="N132" i="5"/>
  <c r="P136" i="5"/>
  <c r="S136" i="5"/>
  <c r="N136" i="5"/>
  <c r="P140" i="5"/>
  <c r="S140" i="5"/>
  <c r="N140" i="5"/>
  <c r="P144" i="5"/>
  <c r="S144" i="5"/>
  <c r="N144" i="5"/>
  <c r="P148" i="5"/>
  <c r="S148" i="5"/>
  <c r="N148" i="5"/>
  <c r="S153" i="5"/>
  <c r="P156" i="5"/>
  <c r="S156" i="5"/>
  <c r="N156" i="5"/>
  <c r="D164" i="5"/>
  <c r="D189" i="5" s="1"/>
  <c r="D191" i="5" s="1"/>
  <c r="K164" i="5"/>
  <c r="R172" i="5"/>
  <c r="Q257" i="5"/>
  <c r="P257" i="5"/>
  <c r="Q54" i="5"/>
  <c r="P125" i="5"/>
  <c r="P129" i="5"/>
  <c r="P133" i="5"/>
  <c r="P137" i="5"/>
  <c r="P141" i="5"/>
  <c r="P145" i="5"/>
  <c r="P149" i="5"/>
  <c r="P153" i="5"/>
  <c r="P157" i="5"/>
  <c r="P161" i="5"/>
  <c r="A164" i="5"/>
  <c r="A189" i="5" s="1"/>
  <c r="P169" i="5"/>
  <c r="P172" i="5"/>
  <c r="N176" i="5"/>
  <c r="S176" i="5"/>
  <c r="P177" i="5"/>
  <c r="N180" i="5"/>
  <c r="S180" i="5"/>
  <c r="P181" i="5"/>
  <c r="P185" i="5"/>
  <c r="N200" i="5"/>
  <c r="S200" i="5"/>
  <c r="P201" i="5"/>
  <c r="N204" i="5"/>
  <c r="S204" i="5"/>
  <c r="P205" i="5"/>
  <c r="N208" i="5"/>
  <c r="S208" i="5"/>
  <c r="N212" i="5"/>
  <c r="S212" i="5"/>
  <c r="N214" i="5"/>
  <c r="S214" i="5"/>
  <c r="N216" i="5"/>
  <c r="S216" i="5"/>
  <c r="P217" i="5"/>
  <c r="N220" i="5"/>
  <c r="S220" i="5"/>
  <c r="P221" i="5"/>
  <c r="N224" i="5"/>
  <c r="S224" i="5"/>
  <c r="N228" i="5"/>
  <c r="S228" i="5"/>
  <c r="P229" i="5"/>
  <c r="N232" i="5"/>
  <c r="S232" i="5"/>
  <c r="P233" i="5"/>
  <c r="N236" i="5"/>
  <c r="S236" i="5"/>
  <c r="P237" i="5"/>
  <c r="P241" i="5"/>
  <c r="N244" i="5"/>
  <c r="S244" i="5"/>
  <c r="P245" i="5"/>
  <c r="N248" i="5"/>
  <c r="S248" i="5"/>
  <c r="P249" i="5"/>
  <c r="N252" i="5"/>
  <c r="S252" i="5"/>
  <c r="P253" i="5"/>
  <c r="N256" i="5"/>
  <c r="S256" i="5"/>
  <c r="N260" i="5"/>
  <c r="S260" i="5"/>
  <c r="P261" i="5"/>
  <c r="N264" i="5"/>
  <c r="S264" i="5"/>
  <c r="P265" i="5"/>
  <c r="N268" i="5"/>
  <c r="S268" i="5"/>
  <c r="P269" i="5"/>
  <c r="N272" i="5"/>
  <c r="S272" i="5"/>
  <c r="P273" i="5"/>
  <c r="N276" i="5"/>
  <c r="S276" i="5"/>
  <c r="P277" i="5"/>
  <c r="N280" i="5"/>
  <c r="S280" i="5"/>
  <c r="L285" i="5"/>
  <c r="A286" i="5"/>
  <c r="A380" i="5" s="1"/>
  <c r="E286" i="5"/>
  <c r="K286" i="5"/>
  <c r="N290" i="5"/>
  <c r="S291" i="5"/>
  <c r="S294" i="5"/>
  <c r="Q296" i="5"/>
  <c r="N304" i="5"/>
  <c r="N312" i="5"/>
  <c r="C321" i="5"/>
  <c r="Q318" i="5"/>
  <c r="Q324" i="5"/>
  <c r="S326" i="5"/>
  <c r="N333" i="5"/>
  <c r="S334" i="5"/>
  <c r="S339" i="5"/>
  <c r="N343" i="5"/>
  <c r="S344" i="5"/>
  <c r="S352" i="5"/>
  <c r="Q354" i="5"/>
  <c r="P356" i="5"/>
  <c r="Q356" i="5"/>
  <c r="S356" i="5"/>
  <c r="P364" i="5"/>
  <c r="Q364" i="5"/>
  <c r="S364" i="5"/>
  <c r="Q366" i="5"/>
  <c r="S368" i="5"/>
  <c r="S362" i="5" s="1"/>
  <c r="L376" i="5"/>
  <c r="L378" i="5" s="1"/>
  <c r="P387" i="5"/>
  <c r="S387" i="5"/>
  <c r="Q387" i="5"/>
  <c r="P407" i="5"/>
  <c r="Q407" i="5"/>
  <c r="S407" i="5"/>
  <c r="Q153" i="5"/>
  <c r="N167" i="5"/>
  <c r="S167" i="5"/>
  <c r="N171" i="5"/>
  <c r="S171" i="5"/>
  <c r="N175" i="5"/>
  <c r="S175" i="5"/>
  <c r="P176" i="5"/>
  <c r="N179" i="5"/>
  <c r="S179" i="5"/>
  <c r="P180" i="5"/>
  <c r="P183" i="5"/>
  <c r="R188" i="5"/>
  <c r="P200" i="5"/>
  <c r="N203" i="5"/>
  <c r="S203" i="5"/>
  <c r="P204" i="5"/>
  <c r="N207" i="5"/>
  <c r="S207" i="5"/>
  <c r="P208" i="5"/>
  <c r="N211" i="5"/>
  <c r="S211" i="5"/>
  <c r="P212" i="5"/>
  <c r="P214" i="5"/>
  <c r="P216" i="5"/>
  <c r="N219" i="5"/>
  <c r="S219" i="5"/>
  <c r="P220" i="5"/>
  <c r="N223" i="5"/>
  <c r="S223" i="5"/>
  <c r="P224" i="5"/>
  <c r="N227" i="5"/>
  <c r="S227" i="5"/>
  <c r="P228" i="5"/>
  <c r="N231" i="5"/>
  <c r="S231" i="5"/>
  <c r="P232" i="5"/>
  <c r="N235" i="5"/>
  <c r="S235" i="5"/>
  <c r="P236" i="5"/>
  <c r="N243" i="5"/>
  <c r="S243" i="5"/>
  <c r="P244" i="5"/>
  <c r="L246" i="5"/>
  <c r="S246" i="5" s="1"/>
  <c r="S240" i="5" s="1"/>
  <c r="P248" i="5"/>
  <c r="N251" i="5"/>
  <c r="S251" i="5"/>
  <c r="P252" i="5"/>
  <c r="N255" i="5"/>
  <c r="S255" i="5"/>
  <c r="P256" i="5"/>
  <c r="N259" i="5"/>
  <c r="S259" i="5"/>
  <c r="P260" i="5"/>
  <c r="N263" i="5"/>
  <c r="S263" i="5"/>
  <c r="P264" i="5"/>
  <c r="N267" i="5"/>
  <c r="S267" i="5"/>
  <c r="P268" i="5"/>
  <c r="N271" i="5"/>
  <c r="S271" i="5"/>
  <c r="P272" i="5"/>
  <c r="N275" i="5"/>
  <c r="S275" i="5"/>
  <c r="P276" i="5"/>
  <c r="N279" i="5"/>
  <c r="S279" i="5"/>
  <c r="P280" i="5"/>
  <c r="N283" i="5"/>
  <c r="S283" i="5"/>
  <c r="Q290" i="5"/>
  <c r="S295" i="5"/>
  <c r="P300" i="5"/>
  <c r="Q304" i="5"/>
  <c r="Q320" i="5"/>
  <c r="R320" i="5"/>
  <c r="N335" i="5"/>
  <c r="R348" i="5"/>
  <c r="N368" i="5"/>
  <c r="S459" i="5"/>
  <c r="L461" i="5"/>
  <c r="S461" i="5" s="1"/>
  <c r="S457" i="5" s="1"/>
  <c r="P460" i="5"/>
  <c r="Q460" i="5"/>
  <c r="N460" i="5"/>
  <c r="S460" i="5"/>
  <c r="I845" i="5"/>
  <c r="Q485" i="5"/>
  <c r="Q845" i="5" s="1"/>
  <c r="P485" i="5"/>
  <c r="P845" i="5" s="1"/>
  <c r="I846" i="5"/>
  <c r="Q492" i="5"/>
  <c r="Q846" i="5" s="1"/>
  <c r="P492" i="5"/>
  <c r="P846" i="5" s="1"/>
  <c r="S188" i="5"/>
  <c r="Q200" i="5"/>
  <c r="L209" i="5"/>
  <c r="S209" i="5" s="1"/>
  <c r="S199" i="5" s="1"/>
  <c r="Q216" i="5"/>
  <c r="L225" i="5"/>
  <c r="S225" i="5" s="1"/>
  <c r="S215" i="5" s="1"/>
  <c r="Q244" i="5"/>
  <c r="Q248" i="5"/>
  <c r="L257" i="5"/>
  <c r="S257" i="5" s="1"/>
  <c r="S247" i="5" s="1"/>
  <c r="C286" i="5"/>
  <c r="N285" i="5"/>
  <c r="P298" i="5"/>
  <c r="R298" i="5"/>
  <c r="S307" i="5"/>
  <c r="S299" i="5" s="1"/>
  <c r="Q315" i="5"/>
  <c r="P315" i="5"/>
  <c r="S318" i="5"/>
  <c r="S324" i="5"/>
  <c r="Q335" i="5"/>
  <c r="R335" i="5"/>
  <c r="P335" i="5"/>
  <c r="S354" i="5"/>
  <c r="S366" i="5"/>
  <c r="S373" i="5"/>
  <c r="N373" i="5"/>
  <c r="Q373" i="5"/>
  <c r="P374" i="5"/>
  <c r="Q374" i="5"/>
  <c r="S374" i="5"/>
  <c r="J390" i="5"/>
  <c r="P405" i="5"/>
  <c r="Q405" i="5"/>
  <c r="S405" i="5"/>
  <c r="S185" i="5"/>
  <c r="P188" i="5"/>
  <c r="Q211" i="5"/>
  <c r="Q259" i="5"/>
  <c r="L298" i="5"/>
  <c r="L308" i="5" s="1"/>
  <c r="S290" i="5"/>
  <c r="N296" i="5"/>
  <c r="N300" i="5"/>
  <c r="S304" i="5"/>
  <c r="S312" i="5"/>
  <c r="N318" i="5"/>
  <c r="N324" i="5"/>
  <c r="R328" i="5"/>
  <c r="L335" i="5"/>
  <c r="S333" i="5"/>
  <c r="L341" i="5"/>
  <c r="S341" i="5" s="1"/>
  <c r="S337" i="5" s="1"/>
  <c r="S338" i="5"/>
  <c r="R341" i="5"/>
  <c r="S343" i="5"/>
  <c r="N354" i="5"/>
  <c r="F380" i="5"/>
  <c r="F382" i="5" s="1"/>
  <c r="N366" i="5"/>
  <c r="N376" i="5"/>
  <c r="P395" i="5"/>
  <c r="Q395" i="5"/>
  <c r="S397" i="5"/>
  <c r="S393" i="5" s="1"/>
  <c r="S395" i="5"/>
  <c r="R403" i="5"/>
  <c r="P415" i="5"/>
  <c r="Q415" i="5"/>
  <c r="S415" i="5"/>
  <c r="B432" i="5"/>
  <c r="F432" i="5"/>
  <c r="E474" i="5"/>
  <c r="D474" i="5"/>
  <c r="Q291" i="5"/>
  <c r="Q295" i="5"/>
  <c r="Q303" i="5"/>
  <c r="N305" i="5"/>
  <c r="S305" i="5"/>
  <c r="Q311" i="5"/>
  <c r="N313" i="5"/>
  <c r="S313" i="5"/>
  <c r="N317" i="5"/>
  <c r="S317" i="5"/>
  <c r="Q319" i="5"/>
  <c r="N325" i="5"/>
  <c r="S325" i="5"/>
  <c r="Q327" i="5"/>
  <c r="Q334" i="5"/>
  <c r="Q340" i="5"/>
  <c r="Q344" i="5"/>
  <c r="Q353" i="5"/>
  <c r="Q372" i="5"/>
  <c r="Q376" i="5"/>
  <c r="P376" i="5"/>
  <c r="R376" i="5"/>
  <c r="L403" i="5"/>
  <c r="R397" i="5"/>
  <c r="Q413" i="5"/>
  <c r="R413" i="5"/>
  <c r="P413" i="5"/>
  <c r="L418" i="5"/>
  <c r="N423" i="5"/>
  <c r="Q425" i="5"/>
  <c r="C432" i="5"/>
  <c r="S436" i="5"/>
  <c r="Q446" i="5"/>
  <c r="N450" i="5"/>
  <c r="Q452" i="5"/>
  <c r="P458" i="5"/>
  <c r="N464" i="5"/>
  <c r="Q471" i="5"/>
  <c r="B473" i="5"/>
  <c r="B474" i="5" s="1"/>
  <c r="F473" i="5"/>
  <c r="F474" i="5" s="1"/>
  <c r="N481" i="5"/>
  <c r="S483" i="5"/>
  <c r="Q491" i="5"/>
  <c r="R503" i="5"/>
  <c r="S506" i="5"/>
  <c r="N506" i="5"/>
  <c r="Q506" i="5"/>
  <c r="L565" i="5"/>
  <c r="L423" i="5"/>
  <c r="S423" i="5" s="1"/>
  <c r="S420" i="5" s="1"/>
  <c r="P423" i="5"/>
  <c r="R423" i="5"/>
  <c r="P427" i="5"/>
  <c r="K432" i="5"/>
  <c r="Q453" i="5"/>
  <c r="N453" i="5"/>
  <c r="I848" i="5"/>
  <c r="N483" i="5"/>
  <c r="S512" i="5"/>
  <c r="S508" i="5" s="1"/>
  <c r="S518" i="5"/>
  <c r="S530" i="5"/>
  <c r="P542" i="5"/>
  <c r="N542" i="5"/>
  <c r="S542" i="5"/>
  <c r="P581" i="5"/>
  <c r="Q581" i="5"/>
  <c r="N291" i="5"/>
  <c r="N295" i="5"/>
  <c r="N303" i="5"/>
  <c r="N311" i="5"/>
  <c r="S311" i="5"/>
  <c r="N319" i="5"/>
  <c r="N327" i="5"/>
  <c r="N334" i="5"/>
  <c r="N340" i="5"/>
  <c r="D358" i="5"/>
  <c r="D380" i="5" s="1"/>
  <c r="D382" i="5" s="1"/>
  <c r="J358" i="5"/>
  <c r="J380" i="5" s="1"/>
  <c r="J382" i="5" s="1"/>
  <c r="N344" i="5"/>
  <c r="N353" i="5"/>
  <c r="S355" i="5"/>
  <c r="N355" i="5"/>
  <c r="S363" i="5"/>
  <c r="N363" i="5"/>
  <c r="S367" i="5"/>
  <c r="N367" i="5"/>
  <c r="N370" i="5"/>
  <c r="N372" i="5"/>
  <c r="S379" i="5"/>
  <c r="D389" i="5"/>
  <c r="D390" i="5"/>
  <c r="N399" i="5"/>
  <c r="S400" i="5"/>
  <c r="N411" i="5"/>
  <c r="S412" i="5"/>
  <c r="N419" i="5"/>
  <c r="N421" i="5"/>
  <c r="S425" i="5"/>
  <c r="S427" i="5"/>
  <c r="A432" i="5"/>
  <c r="E432" i="5"/>
  <c r="S446" i="5"/>
  <c r="S449" i="5"/>
  <c r="S452" i="5"/>
  <c r="S463" i="5"/>
  <c r="N466" i="5"/>
  <c r="P469" i="5"/>
  <c r="S471" i="5"/>
  <c r="K473" i="5"/>
  <c r="K474" i="5" s="1"/>
  <c r="P481" i="5"/>
  <c r="S481" i="5"/>
  <c r="Q481" i="5"/>
  <c r="Q483" i="5"/>
  <c r="L492" i="5"/>
  <c r="L846" i="5" s="1"/>
  <c r="P491" i="5"/>
  <c r="S491" i="5"/>
  <c r="N491" i="5"/>
  <c r="S494" i="5"/>
  <c r="P506" i="5"/>
  <c r="S510" i="5"/>
  <c r="N510" i="5"/>
  <c r="Q510" i="5"/>
  <c r="Q544" i="5"/>
  <c r="S540" i="5"/>
  <c r="N540" i="5"/>
  <c r="Q540" i="5"/>
  <c r="A547" i="5"/>
  <c r="C548" i="5" s="1"/>
  <c r="P466" i="5"/>
  <c r="R466" i="5"/>
  <c r="A474" i="5"/>
  <c r="M845" i="5"/>
  <c r="N485" i="5"/>
  <c r="N845" i="5" s="1"/>
  <c r="M846" i="5"/>
  <c r="N492" i="5"/>
  <c r="N846" i="5" s="1"/>
  <c r="B521" i="5"/>
  <c r="B847" i="5" s="1"/>
  <c r="B38" i="5" s="1"/>
  <c r="P532" i="5"/>
  <c r="S532" i="5"/>
  <c r="N532" i="5"/>
  <c r="B608" i="5"/>
  <c r="B615" i="5" s="1"/>
  <c r="B633" i="5" s="1"/>
  <c r="P605" i="5"/>
  <c r="Q605" i="5"/>
  <c r="N605" i="5"/>
  <c r="S605" i="5"/>
  <c r="A608" i="5"/>
  <c r="Q386" i="5"/>
  <c r="Q394" i="5"/>
  <c r="Q400" i="5"/>
  <c r="Q412" i="5"/>
  <c r="Q414" i="5"/>
  <c r="Q436" i="5"/>
  <c r="Q445" i="5"/>
  <c r="Q449" i="5"/>
  <c r="S453" i="5"/>
  <c r="S444" i="5" s="1"/>
  <c r="Q463" i="5"/>
  <c r="S480" i="5"/>
  <c r="N480" i="5"/>
  <c r="S484" i="5"/>
  <c r="N484" i="5"/>
  <c r="O845" i="5"/>
  <c r="R485" i="5"/>
  <c r="R845" i="5" s="1"/>
  <c r="N487" i="5"/>
  <c r="N489" i="5"/>
  <c r="S490" i="5"/>
  <c r="N490" i="5"/>
  <c r="P496" i="5"/>
  <c r="S501" i="5"/>
  <c r="N501" i="5"/>
  <c r="C521" i="5"/>
  <c r="N512" i="5"/>
  <c r="C535" i="5"/>
  <c r="N528" i="5"/>
  <c r="B534" i="5"/>
  <c r="D535" i="5" s="1"/>
  <c r="F534" i="5"/>
  <c r="P538" i="5"/>
  <c r="Q538" i="5"/>
  <c r="N538" i="5"/>
  <c r="S541" i="5"/>
  <c r="N541" i="5"/>
  <c r="Q541" i="5"/>
  <c r="P541" i="5"/>
  <c r="Q599" i="5"/>
  <c r="L614" i="5"/>
  <c r="P639" i="5"/>
  <c r="S639" i="5"/>
  <c r="N639" i="5"/>
  <c r="Q639" i="5"/>
  <c r="P714" i="5"/>
  <c r="Q714" i="5"/>
  <c r="S718" i="5"/>
  <c r="S713" i="5" s="1"/>
  <c r="N714" i="5"/>
  <c r="S714" i="5"/>
  <c r="R585" i="5"/>
  <c r="P585" i="5"/>
  <c r="Q626" i="5"/>
  <c r="P626" i="5"/>
  <c r="S674" i="5"/>
  <c r="S666" i="5" s="1"/>
  <c r="N386" i="5"/>
  <c r="N394" i="5"/>
  <c r="N400" i="5"/>
  <c r="N412" i="5"/>
  <c r="N414" i="5"/>
  <c r="N436" i="5"/>
  <c r="N445" i="5"/>
  <c r="S445" i="5"/>
  <c r="N449" i="5"/>
  <c r="N463" i="5"/>
  <c r="P480" i="5"/>
  <c r="P501" i="5"/>
  <c r="P511" i="5"/>
  <c r="S511" i="5"/>
  <c r="N511" i="5"/>
  <c r="A521" i="5"/>
  <c r="P530" i="5"/>
  <c r="Q530" i="5"/>
  <c r="N530" i="5"/>
  <c r="R544" i="5"/>
  <c r="P550" i="5"/>
  <c r="S550" i="5"/>
  <c r="N550" i="5"/>
  <c r="Q550" i="5"/>
  <c r="N585" i="5"/>
  <c r="Q585" i="5"/>
  <c r="S585" i="5"/>
  <c r="S582" i="5" s="1"/>
  <c r="P591" i="5"/>
  <c r="Q591" i="5"/>
  <c r="Q620" i="5"/>
  <c r="Q500" i="5"/>
  <c r="D520" i="5"/>
  <c r="D521" i="5" s="1"/>
  <c r="J520" i="5"/>
  <c r="J521" i="5" s="1"/>
  <c r="S513" i="5"/>
  <c r="N513" i="5"/>
  <c r="S517" i="5"/>
  <c r="N517" i="5"/>
  <c r="S527" i="5"/>
  <c r="N527" i="5"/>
  <c r="L544" i="5"/>
  <c r="L547" i="5" s="1"/>
  <c r="Q546" i="5"/>
  <c r="P557" i="5"/>
  <c r="S557" i="5"/>
  <c r="N557" i="5"/>
  <c r="R577" i="5"/>
  <c r="P577" i="5"/>
  <c r="P579" i="5"/>
  <c r="S579" i="5"/>
  <c r="N579" i="5"/>
  <c r="S581" i="5"/>
  <c r="S578" i="5" s="1"/>
  <c r="L586" i="5"/>
  <c r="K586" i="5"/>
  <c r="K615" i="5" s="1"/>
  <c r="K633" i="5" s="1"/>
  <c r="N595" i="5"/>
  <c r="Q595" i="5"/>
  <c r="R595" i="5"/>
  <c r="P595" i="5"/>
  <c r="P597" i="5"/>
  <c r="S597" i="5"/>
  <c r="N597" i="5"/>
  <c r="S612" i="5"/>
  <c r="N612" i="5"/>
  <c r="Q612" i="5"/>
  <c r="P612" i="5"/>
  <c r="R613" i="5"/>
  <c r="S618" i="5"/>
  <c r="N618" i="5"/>
  <c r="Q618" i="5"/>
  <c r="P618" i="5"/>
  <c r="N662" i="5"/>
  <c r="P673" i="5"/>
  <c r="S673" i="5"/>
  <c r="N673" i="5"/>
  <c r="Q673" i="5"/>
  <c r="P693" i="5"/>
  <c r="L702" i="5"/>
  <c r="P738" i="5"/>
  <c r="S738" i="5"/>
  <c r="N738" i="5"/>
  <c r="Q738" i="5"/>
  <c r="Q494" i="5"/>
  <c r="P512" i="5"/>
  <c r="P528" i="5"/>
  <c r="P533" i="5"/>
  <c r="S537" i="5"/>
  <c r="N537" i="5"/>
  <c r="N544" i="5"/>
  <c r="E566" i="5"/>
  <c r="P563" i="5"/>
  <c r="S563" i="5"/>
  <c r="N563" i="5"/>
  <c r="C566" i="5"/>
  <c r="N577" i="5"/>
  <c r="Q577" i="5"/>
  <c r="N581" i="5"/>
  <c r="A586" i="5"/>
  <c r="E586" i="5"/>
  <c r="E615" i="5" s="1"/>
  <c r="E633" i="5" s="1"/>
  <c r="P589" i="5"/>
  <c r="S589" i="5"/>
  <c r="N589" i="5"/>
  <c r="S591" i="5"/>
  <c r="S588" i="5" s="1"/>
  <c r="N599" i="5"/>
  <c r="C615" i="5"/>
  <c r="C633" i="5" s="1"/>
  <c r="J615" i="5"/>
  <c r="J633" i="5" s="1"/>
  <c r="N626" i="5"/>
  <c r="L632" i="5"/>
  <c r="S636" i="5"/>
  <c r="S642" i="5"/>
  <c r="N642" i="5"/>
  <c r="Q642" i="5"/>
  <c r="P642" i="5"/>
  <c r="N681" i="5"/>
  <c r="C725" i="5"/>
  <c r="C726" i="5" s="1"/>
  <c r="L681" i="5"/>
  <c r="S676" i="5"/>
  <c r="C702" i="5"/>
  <c r="R702" i="5"/>
  <c r="Q709" i="5"/>
  <c r="P709" i="5"/>
  <c r="P716" i="5"/>
  <c r="S716" i="5"/>
  <c r="N716" i="5"/>
  <c r="Q716" i="5"/>
  <c r="K726" i="5"/>
  <c r="N554" i="5"/>
  <c r="S554" i="5"/>
  <c r="N558" i="5"/>
  <c r="S558" i="5"/>
  <c r="S560" i="5"/>
  <c r="S553" i="5" s="1"/>
  <c r="Q576" i="5"/>
  <c r="S580" i="5"/>
  <c r="Q584" i="5"/>
  <c r="Q594" i="5"/>
  <c r="Q602" i="5"/>
  <c r="N603" i="5"/>
  <c r="Q611" i="5"/>
  <c r="Q617" i="5"/>
  <c r="N620" i="5"/>
  <c r="S624" i="5"/>
  <c r="N624" i="5"/>
  <c r="P627" i="5"/>
  <c r="S627" i="5"/>
  <c r="N627" i="5"/>
  <c r="P638" i="5"/>
  <c r="P643" i="5"/>
  <c r="S643" i="5"/>
  <c r="N643" i="5"/>
  <c r="P657" i="5"/>
  <c r="S657" i="5"/>
  <c r="N657" i="5"/>
  <c r="L662" i="5"/>
  <c r="S662" i="5" s="1"/>
  <c r="S659" i="5" s="1"/>
  <c r="S660" i="5"/>
  <c r="P662" i="5"/>
  <c r="P665" i="5"/>
  <c r="S665" i="5"/>
  <c r="N665" i="5"/>
  <c r="P669" i="5"/>
  <c r="S669" i="5"/>
  <c r="N669" i="5"/>
  <c r="B685" i="5"/>
  <c r="B686" i="5" s="1"/>
  <c r="F685" i="5"/>
  <c r="F686" i="5" s="1"/>
  <c r="F703" i="5" s="1"/>
  <c r="P681" i="5"/>
  <c r="S682" i="5"/>
  <c r="K686" i="5"/>
  <c r="P691" i="5"/>
  <c r="S691" i="5"/>
  <c r="N691" i="5"/>
  <c r="R697" i="5"/>
  <c r="P697" i="5"/>
  <c r="P699" i="5"/>
  <c r="S699" i="5"/>
  <c r="N699" i="5"/>
  <c r="P707" i="5"/>
  <c r="S707" i="5"/>
  <c r="N707" i="5"/>
  <c r="E726" i="5"/>
  <c r="E768" i="5" s="1"/>
  <c r="S740" i="5"/>
  <c r="S736" i="5" s="1"/>
  <c r="A743" i="5"/>
  <c r="S756" i="5"/>
  <c r="S780" i="5"/>
  <c r="N780" i="5"/>
  <c r="Q780" i="5"/>
  <c r="P780" i="5"/>
  <c r="N785" i="5"/>
  <c r="P554" i="5"/>
  <c r="P558" i="5"/>
  <c r="P560" i="5"/>
  <c r="F566" i="5"/>
  <c r="Q575" i="5"/>
  <c r="P580" i="5"/>
  <c r="Q583" i="5"/>
  <c r="P590" i="5"/>
  <c r="Q593" i="5"/>
  <c r="P598" i="5"/>
  <c r="N607" i="5"/>
  <c r="P625" i="5"/>
  <c r="S625" i="5"/>
  <c r="N625" i="5"/>
  <c r="P649" i="5"/>
  <c r="S649" i="5"/>
  <c r="N649" i="5"/>
  <c r="P679" i="5"/>
  <c r="S679" i="5"/>
  <c r="N679" i="5"/>
  <c r="D685" i="5"/>
  <c r="D686" i="5" s="1"/>
  <c r="D703" i="5" s="1"/>
  <c r="R685" i="5"/>
  <c r="S693" i="5"/>
  <c r="K702" i="5"/>
  <c r="L711" i="5"/>
  <c r="N732" i="5"/>
  <c r="Q554" i="5"/>
  <c r="N576" i="5"/>
  <c r="N584" i="5"/>
  <c r="N594" i="5"/>
  <c r="N602" i="5"/>
  <c r="N611" i="5"/>
  <c r="S611" i="5"/>
  <c r="S638" i="5"/>
  <c r="N638" i="5"/>
  <c r="P651" i="5"/>
  <c r="S651" i="5"/>
  <c r="N651" i="5"/>
  <c r="A686" i="5"/>
  <c r="A703" i="5" s="1"/>
  <c r="N693" i="5"/>
  <c r="N709" i="5"/>
  <c r="C743" i="5"/>
  <c r="Q646" i="5"/>
  <c r="Q648" i="5"/>
  <c r="Q656" i="5"/>
  <c r="Q664" i="5"/>
  <c r="Q668" i="5"/>
  <c r="Q672" i="5"/>
  <c r="Q678" i="5"/>
  <c r="Q690" i="5"/>
  <c r="Q696" i="5"/>
  <c r="S723" i="5"/>
  <c r="F726" i="5"/>
  <c r="F768" i="5" s="1"/>
  <c r="S729" i="5"/>
  <c r="N729" i="5"/>
  <c r="P732" i="5"/>
  <c r="A761" i="5"/>
  <c r="S753" i="5"/>
  <c r="S746" i="5" s="1"/>
  <c r="Q809" i="5"/>
  <c r="N809" i="5"/>
  <c r="Q695" i="5"/>
  <c r="S709" i="5"/>
  <c r="S706" i="5" s="1"/>
  <c r="N718" i="5"/>
  <c r="S720" i="5"/>
  <c r="B726" i="5"/>
  <c r="L732" i="5"/>
  <c r="S732" i="5" s="1"/>
  <c r="S728" i="5" s="1"/>
  <c r="S735" i="5"/>
  <c r="N735" i="5"/>
  <c r="N740" i="5"/>
  <c r="P741" i="5"/>
  <c r="S741" i="5"/>
  <c r="N741" i="5"/>
  <c r="P749" i="5"/>
  <c r="Q749" i="5"/>
  <c r="N749" i="5"/>
  <c r="S749" i="5"/>
  <c r="P751" i="5"/>
  <c r="S751" i="5"/>
  <c r="N751" i="5"/>
  <c r="P777" i="5"/>
  <c r="S777" i="5"/>
  <c r="N777" i="5"/>
  <c r="Q777" i="5"/>
  <c r="S798" i="5"/>
  <c r="N798" i="5"/>
  <c r="Q798" i="5"/>
  <c r="P798" i="5"/>
  <c r="S626" i="5"/>
  <c r="S623" i="5" s="1"/>
  <c r="N646" i="5"/>
  <c r="N648" i="5"/>
  <c r="N656" i="5"/>
  <c r="Q660" i="5"/>
  <c r="N664" i="5"/>
  <c r="N668" i="5"/>
  <c r="N672" i="5"/>
  <c r="N678" i="5"/>
  <c r="N690" i="5"/>
  <c r="N696" i="5"/>
  <c r="S717" i="5"/>
  <c r="N717" i="5"/>
  <c r="N720" i="5"/>
  <c r="P729" i="5"/>
  <c r="S730" i="5"/>
  <c r="R732" i="5"/>
  <c r="S739" i="5"/>
  <c r="N739" i="5"/>
  <c r="R740" i="5"/>
  <c r="P747" i="5"/>
  <c r="S747" i="5"/>
  <c r="N747" i="5"/>
  <c r="S758" i="5"/>
  <c r="N758" i="5"/>
  <c r="Q758" i="5"/>
  <c r="P758" i="5"/>
  <c r="S793" i="5"/>
  <c r="S790" i="5" s="1"/>
  <c r="P816" i="5"/>
  <c r="R816" i="5"/>
  <c r="P742" i="5"/>
  <c r="P745" i="5"/>
  <c r="P748" i="5"/>
  <c r="P752" i="5"/>
  <c r="C761" i="5"/>
  <c r="N760" i="5"/>
  <c r="P763" i="5"/>
  <c r="S763" i="5"/>
  <c r="N763" i="5"/>
  <c r="L787" i="5"/>
  <c r="P776" i="5"/>
  <c r="P781" i="5"/>
  <c r="S781" i="5"/>
  <c r="N781" i="5"/>
  <c r="P783" i="5"/>
  <c r="S783" i="5"/>
  <c r="N783" i="5"/>
  <c r="Q785" i="5"/>
  <c r="P785" i="5"/>
  <c r="N793" i="5"/>
  <c r="S797" i="5"/>
  <c r="S794" i="5" s="1"/>
  <c r="C820" i="5"/>
  <c r="C821" i="5" s="1"/>
  <c r="C838" i="5" s="1"/>
  <c r="J821" i="5"/>
  <c r="J838" i="5" s="1"/>
  <c r="R836" i="5"/>
  <c r="N753" i="5"/>
  <c r="S772" i="5"/>
  <c r="N772" i="5"/>
  <c r="P793" i="5"/>
  <c r="B821" i="5"/>
  <c r="B838" i="5" s="1"/>
  <c r="P825" i="5"/>
  <c r="S825" i="5"/>
  <c r="N825" i="5"/>
  <c r="Q825" i="5"/>
  <c r="S748" i="5"/>
  <c r="N748" i="5"/>
  <c r="S752" i="5"/>
  <c r="N752" i="5"/>
  <c r="S760" i="5"/>
  <c r="S754" i="5" s="1"/>
  <c r="P773" i="5"/>
  <c r="S773" i="5"/>
  <c r="N773" i="5"/>
  <c r="S776" i="5"/>
  <c r="N776" i="5"/>
  <c r="P791" i="5"/>
  <c r="S791" i="5"/>
  <c r="N791" i="5"/>
  <c r="R797" i="5"/>
  <c r="P797" i="5"/>
  <c r="S802" i="5"/>
  <c r="N802" i="5"/>
  <c r="Q802" i="5"/>
  <c r="P802" i="5"/>
  <c r="P807" i="5"/>
  <c r="S807" i="5"/>
  <c r="N807" i="5"/>
  <c r="Q807" i="5"/>
  <c r="F821" i="5"/>
  <c r="F838" i="5" s="1"/>
  <c r="Q796" i="5"/>
  <c r="L809" i="5"/>
  <c r="S809" i="5" s="1"/>
  <c r="S801" i="5" s="1"/>
  <c r="P809" i="5"/>
  <c r="S812" i="5"/>
  <c r="N812" i="5"/>
  <c r="D820" i="5"/>
  <c r="D821" i="5" s="1"/>
  <c r="K820" i="5"/>
  <c r="K821" i="5" s="1"/>
  <c r="N818" i="5"/>
  <c r="K837" i="5"/>
  <c r="Q767" i="5"/>
  <c r="Q795" i="5"/>
  <c r="S799" i="5"/>
  <c r="S803" i="5"/>
  <c r="P813" i="5"/>
  <c r="S813" i="5"/>
  <c r="N813" i="5"/>
  <c r="A820" i="5"/>
  <c r="E820" i="5"/>
  <c r="E821" i="5" s="1"/>
  <c r="P828" i="5"/>
  <c r="S830" i="5"/>
  <c r="N832" i="5"/>
  <c r="A837" i="5"/>
  <c r="E837" i="5"/>
  <c r="N796" i="5"/>
  <c r="N799" i="5"/>
  <c r="N803" i="5"/>
  <c r="S806" i="5"/>
  <c r="N806" i="5"/>
  <c r="P812" i="5"/>
  <c r="S824" i="5"/>
  <c r="N824" i="5"/>
  <c r="R828" i="5"/>
  <c r="P832" i="5"/>
  <c r="L837" i="5"/>
  <c r="S834" i="5"/>
  <c r="Q811" i="5"/>
  <c r="Q830" i="5"/>
  <c r="Q834" i="5"/>
  <c r="I835" i="3"/>
  <c r="Q835" i="3" s="1"/>
  <c r="I834" i="3"/>
  <c r="I831" i="3"/>
  <c r="N831" i="3" s="1"/>
  <c r="I830" i="3"/>
  <c r="P830" i="3" s="1"/>
  <c r="I827" i="3"/>
  <c r="N827" i="3" s="1"/>
  <c r="I826" i="3"/>
  <c r="N826" i="3" s="1"/>
  <c r="I825" i="3"/>
  <c r="Q825" i="3" s="1"/>
  <c r="I824" i="3"/>
  <c r="Q824" i="3" s="1"/>
  <c r="I819" i="3"/>
  <c r="Q819" i="3" s="1"/>
  <c r="I818" i="3"/>
  <c r="I817" i="3"/>
  <c r="Q817" i="3" s="1"/>
  <c r="I815" i="3"/>
  <c r="I814" i="3"/>
  <c r="P814" i="3" s="1"/>
  <c r="I813" i="3"/>
  <c r="I812" i="3"/>
  <c r="P812" i="3" s="1"/>
  <c r="I811" i="3"/>
  <c r="N811" i="3" s="1"/>
  <c r="I808" i="3"/>
  <c r="P808" i="3" s="1"/>
  <c r="I807" i="3"/>
  <c r="P807" i="3" s="1"/>
  <c r="I806" i="3"/>
  <c r="Q806" i="3" s="1"/>
  <c r="I805" i="3"/>
  <c r="I804" i="3"/>
  <c r="I803" i="3"/>
  <c r="Q803" i="3" s="1"/>
  <c r="I802" i="3"/>
  <c r="P802" i="3" s="1"/>
  <c r="I800" i="3"/>
  <c r="P800" i="3" s="1"/>
  <c r="I799" i="3"/>
  <c r="I798" i="3"/>
  <c r="I796" i="3"/>
  <c r="N796" i="3" s="1"/>
  <c r="I795" i="3"/>
  <c r="I792" i="3"/>
  <c r="N792" i="3" s="1"/>
  <c r="I791" i="3"/>
  <c r="P791" i="3" s="1"/>
  <c r="I789" i="3"/>
  <c r="N789" i="3" s="1"/>
  <c r="I786" i="3"/>
  <c r="N786" i="3" s="1"/>
  <c r="I784" i="3"/>
  <c r="Q784" i="3" s="1"/>
  <c r="I783" i="3"/>
  <c r="Q783" i="3" s="1"/>
  <c r="I781" i="3"/>
  <c r="P781" i="3" s="1"/>
  <c r="I780" i="3"/>
  <c r="R780" i="3" s="1"/>
  <c r="I779" i="3"/>
  <c r="N779" i="3" s="1"/>
  <c r="I778" i="3"/>
  <c r="P778" i="3" s="1"/>
  <c r="I777" i="3"/>
  <c r="P777" i="3" s="1"/>
  <c r="I776" i="3"/>
  <c r="N776" i="3" s="1"/>
  <c r="I775" i="3"/>
  <c r="N775" i="3" s="1"/>
  <c r="I774" i="3"/>
  <c r="Q774" i="3" s="1"/>
  <c r="I773" i="3"/>
  <c r="N773" i="3" s="1"/>
  <c r="I772" i="3"/>
  <c r="I771" i="3"/>
  <c r="Q771" i="3" s="1"/>
  <c r="I767" i="3"/>
  <c r="I765" i="3"/>
  <c r="N765" i="3" s="1"/>
  <c r="I764" i="3"/>
  <c r="I763" i="3"/>
  <c r="I759" i="3"/>
  <c r="I758" i="3"/>
  <c r="P758" i="3" s="1"/>
  <c r="I757" i="3"/>
  <c r="I756" i="3"/>
  <c r="Q756" i="3" s="1"/>
  <c r="I755" i="3"/>
  <c r="Q755" i="3" s="1"/>
  <c r="I745" i="3"/>
  <c r="I752" i="3"/>
  <c r="I751" i="3"/>
  <c r="I750" i="3"/>
  <c r="Q750" i="3" s="1"/>
  <c r="I749" i="3"/>
  <c r="I748" i="3"/>
  <c r="I747" i="3"/>
  <c r="Q747" i="3" s="1"/>
  <c r="I742" i="3"/>
  <c r="Q742" i="3" s="1"/>
  <c r="I741" i="3"/>
  <c r="Q741" i="3" s="1"/>
  <c r="I739" i="3"/>
  <c r="I738" i="3"/>
  <c r="N738" i="3" s="1"/>
  <c r="I737" i="3"/>
  <c r="I735" i="3"/>
  <c r="N735" i="3" s="1"/>
  <c r="I734" i="3"/>
  <c r="P734" i="3" s="1"/>
  <c r="I733" i="3"/>
  <c r="N733" i="3" s="1"/>
  <c r="I731" i="3"/>
  <c r="I730" i="3"/>
  <c r="N730" i="3" s="1"/>
  <c r="I729" i="3"/>
  <c r="I723" i="3"/>
  <c r="Q723" i="3" s="1"/>
  <c r="I722" i="3"/>
  <c r="I720" i="3"/>
  <c r="Q720" i="3" s="1"/>
  <c r="I717" i="3"/>
  <c r="I716" i="3"/>
  <c r="P716" i="3" s="1"/>
  <c r="I715" i="3"/>
  <c r="I714" i="3"/>
  <c r="Q714" i="3" s="1"/>
  <c r="I710" i="3"/>
  <c r="P710" i="3" s="1"/>
  <c r="I708" i="3"/>
  <c r="P708" i="3" s="1"/>
  <c r="I707" i="3"/>
  <c r="N707" i="3" s="1"/>
  <c r="I700" i="3"/>
  <c r="P700" i="3" s="1"/>
  <c r="I699" i="3"/>
  <c r="I696" i="3"/>
  <c r="I695" i="3"/>
  <c r="Q695" i="3" s="1"/>
  <c r="I692" i="3"/>
  <c r="Q692" i="3" s="1"/>
  <c r="I691" i="3"/>
  <c r="I690" i="3"/>
  <c r="P690" i="3" s="1"/>
  <c r="I689" i="3"/>
  <c r="P689" i="3" s="1"/>
  <c r="I684" i="3"/>
  <c r="P684" i="3" s="1"/>
  <c r="I683" i="3"/>
  <c r="I682" i="3"/>
  <c r="Q682" i="3" s="1"/>
  <c r="I680" i="3"/>
  <c r="Q680" i="3" s="1"/>
  <c r="I679" i="3"/>
  <c r="P679" i="3" s="1"/>
  <c r="I678" i="3"/>
  <c r="I677" i="3"/>
  <c r="P677" i="3" s="1"/>
  <c r="I676" i="3"/>
  <c r="N676" i="3" s="1"/>
  <c r="I673" i="3"/>
  <c r="Q673" i="3" s="1"/>
  <c r="I672" i="3"/>
  <c r="I671" i="3"/>
  <c r="P671" i="3" s="1"/>
  <c r="I670" i="3"/>
  <c r="Q670" i="3" s="1"/>
  <c r="I669" i="3"/>
  <c r="Q669" i="3" s="1"/>
  <c r="I668" i="3"/>
  <c r="I667" i="3"/>
  <c r="Q667" i="3" s="1"/>
  <c r="I665" i="3"/>
  <c r="P665" i="3" s="1"/>
  <c r="I664" i="3"/>
  <c r="N664" i="3" s="1"/>
  <c r="I663" i="3"/>
  <c r="Q663" i="3" s="1"/>
  <c r="I661" i="3"/>
  <c r="Q661" i="3" s="1"/>
  <c r="I660" i="3"/>
  <c r="I657" i="3"/>
  <c r="Q657" i="3" s="1"/>
  <c r="I656" i="3"/>
  <c r="P656" i="3" s="1"/>
  <c r="I654" i="3"/>
  <c r="I651" i="3"/>
  <c r="N651" i="3" s="1"/>
  <c r="I649" i="3"/>
  <c r="P649" i="3" s="1"/>
  <c r="I648" i="3"/>
  <c r="I646" i="3"/>
  <c r="N646" i="3" s="1"/>
  <c r="I645" i="3"/>
  <c r="P645" i="3" s="1"/>
  <c r="I644" i="3"/>
  <c r="N644" i="3" s="1"/>
  <c r="I643" i="3"/>
  <c r="P643" i="3" s="1"/>
  <c r="I642" i="3"/>
  <c r="I641" i="3"/>
  <c r="P641" i="3" s="1"/>
  <c r="I640" i="3"/>
  <c r="N640" i="3" s="1"/>
  <c r="I639" i="3"/>
  <c r="P639" i="3" s="1"/>
  <c r="I638" i="3"/>
  <c r="N638" i="3" s="1"/>
  <c r="I637" i="3"/>
  <c r="I636" i="3"/>
  <c r="N636" i="3" s="1"/>
  <c r="I631" i="3"/>
  <c r="Q631" i="3" s="1"/>
  <c r="I630" i="3"/>
  <c r="Q630" i="3" s="1"/>
  <c r="I629" i="3"/>
  <c r="P629" i="3" s="1"/>
  <c r="I628" i="3"/>
  <c r="N628" i="3" s="1"/>
  <c r="I627" i="3"/>
  <c r="P627" i="3" s="1"/>
  <c r="I625" i="3"/>
  <c r="I624" i="3"/>
  <c r="N624" i="3" s="1"/>
  <c r="I622" i="3"/>
  <c r="P622" i="3" s="1"/>
  <c r="I619" i="3"/>
  <c r="I618" i="3"/>
  <c r="I617" i="3"/>
  <c r="Q617" i="3" s="1"/>
  <c r="I612" i="3"/>
  <c r="N612" i="3" s="1"/>
  <c r="I611" i="3"/>
  <c r="P611" i="3" s="1"/>
  <c r="I606" i="3"/>
  <c r="N606" i="3" s="1"/>
  <c r="I605" i="3"/>
  <c r="N605" i="3" s="1"/>
  <c r="I602" i="3"/>
  <c r="N602" i="3" s="1"/>
  <c r="I601" i="3"/>
  <c r="P601" i="3" s="1"/>
  <c r="I598" i="3"/>
  <c r="I597" i="3"/>
  <c r="P597" i="3" s="1"/>
  <c r="I594" i="3"/>
  <c r="P594" i="3" s="1"/>
  <c r="I593" i="3"/>
  <c r="P593" i="3" s="1"/>
  <c r="I590" i="3"/>
  <c r="I589" i="3"/>
  <c r="I584" i="3"/>
  <c r="P584" i="3" s="1"/>
  <c r="I583" i="3"/>
  <c r="N583" i="3" s="1"/>
  <c r="I580" i="3"/>
  <c r="Q580" i="3" s="1"/>
  <c r="I579" i="3"/>
  <c r="Q579" i="3" s="1"/>
  <c r="I576" i="3"/>
  <c r="Q576" i="3" s="1"/>
  <c r="I575" i="3"/>
  <c r="N575" i="3" s="1"/>
  <c r="I564" i="3"/>
  <c r="Q564" i="3" s="1"/>
  <c r="I563" i="3"/>
  <c r="P563" i="3" s="1"/>
  <c r="I562" i="3"/>
  <c r="N562" i="3" s="1"/>
  <c r="I561" i="3"/>
  <c r="Q561" i="3" s="1"/>
  <c r="I559" i="3"/>
  <c r="N559" i="3" s="1"/>
  <c r="I558" i="3"/>
  <c r="Q558" i="3" s="1"/>
  <c r="I557" i="3"/>
  <c r="N557" i="3" s="1"/>
  <c r="I556" i="3"/>
  <c r="Q556" i="3" s="1"/>
  <c r="I555" i="3"/>
  <c r="N555" i="3" s="1"/>
  <c r="I554" i="3"/>
  <c r="P554" i="3" s="1"/>
  <c r="I552" i="3"/>
  <c r="Q552" i="3" s="1"/>
  <c r="I551" i="3"/>
  <c r="P551" i="3" s="1"/>
  <c r="I550" i="3"/>
  <c r="I546" i="3"/>
  <c r="I545" i="3"/>
  <c r="N545" i="3" s="1"/>
  <c r="I543" i="3"/>
  <c r="Q543" i="3" s="1"/>
  <c r="I542" i="3"/>
  <c r="I541" i="3"/>
  <c r="I540" i="3"/>
  <c r="Q540" i="3" s="1"/>
  <c r="I538" i="3"/>
  <c r="P538" i="3" s="1"/>
  <c r="I537" i="3"/>
  <c r="N537" i="3" s="1"/>
  <c r="I532" i="3"/>
  <c r="Q532" i="3" s="1"/>
  <c r="I531" i="3"/>
  <c r="P531" i="3" s="1"/>
  <c r="I530" i="3"/>
  <c r="P530" i="3" s="1"/>
  <c r="I527" i="3"/>
  <c r="P527" i="3" s="1"/>
  <c r="I526" i="3"/>
  <c r="Q526" i="3" s="1"/>
  <c r="I525" i="3"/>
  <c r="N525" i="3" s="1"/>
  <c r="I518" i="3"/>
  <c r="P518" i="3" s="1"/>
  <c r="I517" i="3"/>
  <c r="P517" i="3" s="1"/>
  <c r="I515" i="3"/>
  <c r="N515" i="3" s="1"/>
  <c r="I514" i="3"/>
  <c r="N514" i="3" s="1"/>
  <c r="I513" i="3"/>
  <c r="N513" i="3" s="1"/>
  <c r="I511" i="3"/>
  <c r="P511" i="3" s="1"/>
  <c r="I510" i="3"/>
  <c r="P510" i="3" s="1"/>
  <c r="I509" i="3"/>
  <c r="N509" i="3" s="1"/>
  <c r="I506" i="3"/>
  <c r="P506" i="3" s="1"/>
  <c r="I505" i="3"/>
  <c r="P505" i="3" s="1"/>
  <c r="I501" i="3"/>
  <c r="P501" i="3" s="1"/>
  <c r="I500" i="3"/>
  <c r="N500" i="3" s="1"/>
  <c r="I495" i="3"/>
  <c r="N495" i="3" s="1"/>
  <c r="I494" i="3"/>
  <c r="P494" i="3" s="1"/>
  <c r="I491" i="3"/>
  <c r="Q491" i="3" s="1"/>
  <c r="I490" i="3"/>
  <c r="N490" i="3" s="1"/>
  <c r="I489" i="3"/>
  <c r="Q489" i="3" s="1"/>
  <c r="I488" i="3"/>
  <c r="I487" i="3"/>
  <c r="Q487" i="3" s="1"/>
  <c r="I484" i="3"/>
  <c r="N484" i="3" s="1"/>
  <c r="I483" i="3"/>
  <c r="N483" i="3" s="1"/>
  <c r="I482" i="3"/>
  <c r="Q482" i="3" s="1"/>
  <c r="I481" i="3"/>
  <c r="N481" i="3" s="1"/>
  <c r="I480" i="3"/>
  <c r="Q480" i="3" s="1"/>
  <c r="I471" i="3"/>
  <c r="Q471" i="3" s="1"/>
  <c r="I470" i="3"/>
  <c r="I469" i="3"/>
  <c r="Q469" i="3" s="1"/>
  <c r="I465" i="3"/>
  <c r="N465" i="3" s="1"/>
  <c r="I464" i="3"/>
  <c r="P464" i="3" s="1"/>
  <c r="I463" i="3"/>
  <c r="N463" i="3" s="1"/>
  <c r="I460" i="3"/>
  <c r="N460" i="3" s="1"/>
  <c r="I459" i="3"/>
  <c r="N459" i="3" s="1"/>
  <c r="I458" i="3"/>
  <c r="Q458" i="3" s="1"/>
  <c r="I454" i="3"/>
  <c r="I452" i="3"/>
  <c r="Q452" i="3" s="1"/>
  <c r="I451" i="3"/>
  <c r="P451" i="3" s="1"/>
  <c r="I450" i="3"/>
  <c r="Q450" i="3" s="1"/>
  <c r="I449" i="3"/>
  <c r="I448" i="3"/>
  <c r="Q448" i="3" s="1"/>
  <c r="I447" i="3"/>
  <c r="N447" i="3" s="1"/>
  <c r="I446" i="3"/>
  <c r="N446" i="3" s="1"/>
  <c r="I445" i="3"/>
  <c r="Q445" i="3" s="1"/>
  <c r="I438" i="3"/>
  <c r="Q438" i="3" s="1"/>
  <c r="I436" i="3"/>
  <c r="P436" i="3" s="1"/>
  <c r="I433" i="3"/>
  <c r="P433" i="3" s="1"/>
  <c r="I431" i="3"/>
  <c r="Q431" i="3" s="1"/>
  <c r="I429" i="3"/>
  <c r="Q429" i="3" s="1"/>
  <c r="I428" i="3"/>
  <c r="N428" i="3" s="1"/>
  <c r="I427" i="3"/>
  <c r="Q427" i="3" s="1"/>
  <c r="I425" i="3"/>
  <c r="Q425" i="3" s="1"/>
  <c r="I424" i="3"/>
  <c r="P424" i="3" s="1"/>
  <c r="I422" i="3"/>
  <c r="N422" i="3" s="1"/>
  <c r="I421" i="3"/>
  <c r="Q421" i="3" s="1"/>
  <c r="I419" i="3"/>
  <c r="N419" i="3" s="1"/>
  <c r="I417" i="3"/>
  <c r="I416" i="3"/>
  <c r="P416" i="3" s="1"/>
  <c r="I415" i="3"/>
  <c r="N415" i="3" s="1"/>
  <c r="I414" i="3"/>
  <c r="I412" i="3"/>
  <c r="N412" i="3" s="1"/>
  <c r="I411" i="3"/>
  <c r="Q411" i="3" s="1"/>
  <c r="I409" i="3"/>
  <c r="Q409" i="3" s="1"/>
  <c r="I408" i="3"/>
  <c r="I407" i="3"/>
  <c r="Q407" i="3" s="1"/>
  <c r="I405" i="3"/>
  <c r="N405" i="3" s="1"/>
  <c r="I404" i="3"/>
  <c r="P404" i="3" s="1"/>
  <c r="I402" i="3"/>
  <c r="N402" i="3" s="1"/>
  <c r="I401" i="3"/>
  <c r="Q401" i="3" s="1"/>
  <c r="I400" i="3"/>
  <c r="Q400" i="3" s="1"/>
  <c r="I399" i="3"/>
  <c r="P399" i="3" s="1"/>
  <c r="I398" i="3"/>
  <c r="N398" i="3" s="1"/>
  <c r="I396" i="3"/>
  <c r="I395" i="3"/>
  <c r="Q395" i="3" s="1"/>
  <c r="I394" i="3"/>
  <c r="P394" i="3" s="1"/>
  <c r="I387" i="3"/>
  <c r="I386" i="3"/>
  <c r="I381" i="3"/>
  <c r="N381" i="3" s="1"/>
  <c r="I379" i="3"/>
  <c r="I377" i="3"/>
  <c r="I375" i="3"/>
  <c r="I374" i="3"/>
  <c r="N374" i="3" s="1"/>
  <c r="I373" i="3"/>
  <c r="P373" i="3" s="1"/>
  <c r="I372" i="3"/>
  <c r="Q372" i="3" s="1"/>
  <c r="I371" i="3"/>
  <c r="Q371" i="3" s="1"/>
  <c r="I370" i="3"/>
  <c r="Q370" i="3" s="1"/>
  <c r="I367" i="3"/>
  <c r="P367" i="3" s="1"/>
  <c r="I366" i="3"/>
  <c r="Q366" i="3" s="1"/>
  <c r="I365" i="3"/>
  <c r="I364" i="3"/>
  <c r="Q364" i="3" s="1"/>
  <c r="I363" i="3"/>
  <c r="Q363" i="3" s="1"/>
  <c r="I356" i="3"/>
  <c r="Q356" i="3" s="1"/>
  <c r="I355" i="3"/>
  <c r="P355" i="3" s="1"/>
  <c r="I354" i="3"/>
  <c r="Q354" i="3" s="1"/>
  <c r="I353" i="3"/>
  <c r="I352" i="3"/>
  <c r="P352" i="3" s="1"/>
  <c r="I351" i="3"/>
  <c r="I350" i="3"/>
  <c r="Q350" i="3" s="1"/>
  <c r="I346" i="3"/>
  <c r="P346" i="3" s="1"/>
  <c r="I345" i="3"/>
  <c r="Q345" i="3" s="1"/>
  <c r="I344" i="3"/>
  <c r="R344" i="3" s="1"/>
  <c r="I343" i="3"/>
  <c r="I340" i="3"/>
  <c r="P340" i="3" s="1"/>
  <c r="I339" i="3"/>
  <c r="Q339" i="3" s="1"/>
  <c r="I338" i="3"/>
  <c r="P338" i="3" s="1"/>
  <c r="I334" i="3"/>
  <c r="Q334" i="3" s="1"/>
  <c r="I333" i="3"/>
  <c r="N333" i="3" s="1"/>
  <c r="I329" i="3"/>
  <c r="N329" i="3" s="1"/>
  <c r="I327" i="3"/>
  <c r="N327" i="3" s="1"/>
  <c r="I326" i="3"/>
  <c r="P326" i="3" s="1"/>
  <c r="I325" i="3"/>
  <c r="P325" i="3" s="1"/>
  <c r="I324" i="3"/>
  <c r="Q324" i="3" s="1"/>
  <c r="I319" i="3"/>
  <c r="N319" i="3" s="1"/>
  <c r="I318" i="3"/>
  <c r="Q318" i="3" s="1"/>
  <c r="I317" i="3"/>
  <c r="I314" i="3"/>
  <c r="Q314" i="3" s="1"/>
  <c r="I313" i="3"/>
  <c r="N313" i="3" s="1"/>
  <c r="I312" i="3"/>
  <c r="P312" i="3" s="1"/>
  <c r="I311" i="3"/>
  <c r="Q311" i="3" s="1"/>
  <c r="I306" i="3"/>
  <c r="Q306" i="3" s="1"/>
  <c r="I305" i="3"/>
  <c r="Q305" i="3" s="1"/>
  <c r="I304" i="3"/>
  <c r="P304" i="3" s="1"/>
  <c r="I303" i="3"/>
  <c r="Q303" i="3" s="1"/>
  <c r="I302" i="3"/>
  <c r="P302" i="3" s="1"/>
  <c r="I301" i="3"/>
  <c r="P301" i="3" s="1"/>
  <c r="I300" i="3"/>
  <c r="P300" i="3" s="1"/>
  <c r="I297" i="3"/>
  <c r="Q297" i="3" s="1"/>
  <c r="I296" i="3"/>
  <c r="I295" i="3"/>
  <c r="P295" i="3" s="1"/>
  <c r="I294" i="3"/>
  <c r="Q294" i="3" s="1"/>
  <c r="I293" i="3"/>
  <c r="P293" i="3" s="1"/>
  <c r="I292" i="3"/>
  <c r="R292" i="3" s="1"/>
  <c r="I291" i="3"/>
  <c r="P291" i="3" s="1"/>
  <c r="I290" i="3"/>
  <c r="Q290" i="3" s="1"/>
  <c r="I284" i="3"/>
  <c r="P284" i="3" s="1"/>
  <c r="I283" i="3"/>
  <c r="Q283" i="3" s="1"/>
  <c r="I280" i="3"/>
  <c r="P280" i="3" s="1"/>
  <c r="I279" i="3"/>
  <c r="P279" i="3" s="1"/>
  <c r="I278" i="3"/>
  <c r="Q278" i="3" s="1"/>
  <c r="I277" i="3"/>
  <c r="Q277" i="3" s="1"/>
  <c r="I276" i="3"/>
  <c r="P276" i="3" s="1"/>
  <c r="I275" i="3"/>
  <c r="N275" i="3" s="1"/>
  <c r="I274" i="3"/>
  <c r="Q274" i="3" s="1"/>
  <c r="I273" i="3"/>
  <c r="Q273" i="3" s="1"/>
  <c r="I272" i="3"/>
  <c r="N272" i="3" s="1"/>
  <c r="I271" i="3"/>
  <c r="N271" i="3" s="1"/>
  <c r="I270" i="3"/>
  <c r="Q270" i="3" s="1"/>
  <c r="I269" i="3"/>
  <c r="Q269" i="3" s="1"/>
  <c r="I268" i="3"/>
  <c r="Q268" i="3" s="1"/>
  <c r="I267" i="3"/>
  <c r="N267" i="3" s="1"/>
  <c r="I266" i="3"/>
  <c r="Q266" i="3" s="1"/>
  <c r="I265" i="3"/>
  <c r="Q265" i="3" s="1"/>
  <c r="I264" i="3"/>
  <c r="N264" i="3" s="1"/>
  <c r="I263" i="3"/>
  <c r="N263" i="3" s="1"/>
  <c r="I262" i="3"/>
  <c r="Q262" i="3" s="1"/>
  <c r="I261" i="3"/>
  <c r="Q261" i="3" s="1"/>
  <c r="I260" i="3"/>
  <c r="Q260" i="3" s="1"/>
  <c r="I259" i="3"/>
  <c r="N259" i="3" s="1"/>
  <c r="I256" i="3"/>
  <c r="P256" i="3" s="1"/>
  <c r="I255" i="3"/>
  <c r="Q255" i="3" s="1"/>
  <c r="I254" i="3"/>
  <c r="N254" i="3" s="1"/>
  <c r="I253" i="3"/>
  <c r="Q253" i="3" s="1"/>
  <c r="I252" i="3"/>
  <c r="Q252" i="3" s="1"/>
  <c r="I251" i="3"/>
  <c r="P251" i="3" s="1"/>
  <c r="I250" i="3"/>
  <c r="Q250" i="3" s="1"/>
  <c r="I249" i="3"/>
  <c r="I248" i="3"/>
  <c r="Q248" i="3" s="1"/>
  <c r="I245" i="3"/>
  <c r="P245" i="3" s="1"/>
  <c r="I244" i="3"/>
  <c r="Q244" i="3" s="1"/>
  <c r="I243" i="3"/>
  <c r="Q243" i="3" s="1"/>
  <c r="I242" i="3"/>
  <c r="I241" i="3"/>
  <c r="N241" i="3" s="1"/>
  <c r="I238" i="3"/>
  <c r="P238" i="3" s="1"/>
  <c r="I237" i="3"/>
  <c r="Q237" i="3" s="1"/>
  <c r="I236" i="3"/>
  <c r="P236" i="3" s="1"/>
  <c r="I235" i="3"/>
  <c r="Q235" i="3" s="1"/>
  <c r="I234" i="3"/>
  <c r="N234" i="3" s="1"/>
  <c r="I233" i="3"/>
  <c r="Q233" i="3" s="1"/>
  <c r="I232" i="3"/>
  <c r="Q232" i="3" s="1"/>
  <c r="I231" i="3"/>
  <c r="Q231" i="3" s="1"/>
  <c r="I230" i="3"/>
  <c r="Q230" i="3" s="1"/>
  <c r="I229" i="3"/>
  <c r="P229" i="3" s="1"/>
  <c r="I228" i="3"/>
  <c r="Q228" i="3" s="1"/>
  <c r="I227" i="3"/>
  <c r="I214" i="3"/>
  <c r="N214" i="3" s="1"/>
  <c r="I224" i="3"/>
  <c r="N224" i="3" s="1"/>
  <c r="I223" i="3"/>
  <c r="P223" i="3" s="1"/>
  <c r="I222" i="3"/>
  <c r="N222" i="3" s="1"/>
  <c r="I221" i="3"/>
  <c r="P221" i="3" s="1"/>
  <c r="I220" i="3"/>
  <c r="N220" i="3" s="1"/>
  <c r="I219" i="3"/>
  <c r="Q219" i="3" s="1"/>
  <c r="I218" i="3"/>
  <c r="N218" i="3" s="1"/>
  <c r="I217" i="3"/>
  <c r="Q217" i="3" s="1"/>
  <c r="I216" i="3"/>
  <c r="N216" i="3" s="1"/>
  <c r="I212" i="3"/>
  <c r="P212" i="3" s="1"/>
  <c r="I211" i="3"/>
  <c r="N211" i="3" s="1"/>
  <c r="I208" i="3"/>
  <c r="N208" i="3" s="1"/>
  <c r="I207" i="3"/>
  <c r="N207" i="3" s="1"/>
  <c r="I206" i="3"/>
  <c r="N206" i="3" s="1"/>
  <c r="I205" i="3"/>
  <c r="P205" i="3" s="1"/>
  <c r="I204" i="3"/>
  <c r="Q204" i="3" s="1"/>
  <c r="I203" i="3"/>
  <c r="N203" i="3" s="1"/>
  <c r="I202" i="3"/>
  <c r="N202" i="3" s="1"/>
  <c r="I201" i="3"/>
  <c r="Q201" i="3" s="1"/>
  <c r="I200" i="3"/>
  <c r="P200" i="3" s="1"/>
  <c r="I190" i="3"/>
  <c r="N190" i="3" s="1"/>
  <c r="I187" i="3"/>
  <c r="Q187" i="3" s="1"/>
  <c r="I186" i="3"/>
  <c r="R186" i="3" s="1"/>
  <c r="I185" i="3"/>
  <c r="P185" i="3" s="1"/>
  <c r="I182" i="3"/>
  <c r="P182" i="3" s="1"/>
  <c r="I181" i="3"/>
  <c r="Q181" i="3" s="1"/>
  <c r="I180" i="3"/>
  <c r="R180" i="3" s="1"/>
  <c r="I179" i="3"/>
  <c r="N179" i="3" s="1"/>
  <c r="I178" i="3"/>
  <c r="P178" i="3" s="1"/>
  <c r="I177" i="3"/>
  <c r="Q177" i="3" s="1"/>
  <c r="I176" i="3"/>
  <c r="Q176" i="3" s="1"/>
  <c r="I175" i="3"/>
  <c r="Q175" i="3" s="1"/>
  <c r="I174" i="3"/>
  <c r="N174" i="3" s="1"/>
  <c r="I171" i="3"/>
  <c r="P171" i="3" s="1"/>
  <c r="I170" i="3"/>
  <c r="P170" i="3" s="1"/>
  <c r="I169" i="3"/>
  <c r="P169" i="3" s="1"/>
  <c r="I168" i="3"/>
  <c r="Q168" i="3" s="1"/>
  <c r="I167" i="3"/>
  <c r="P167" i="3" s="1"/>
  <c r="I162" i="3"/>
  <c r="N162" i="3" s="1"/>
  <c r="I161" i="3"/>
  <c r="Q161" i="3" s="1"/>
  <c r="I160" i="3"/>
  <c r="N160" i="3" s="1"/>
  <c r="I159" i="3"/>
  <c r="Q159" i="3" s="1"/>
  <c r="I158" i="3"/>
  <c r="Q158" i="3" s="1"/>
  <c r="I157" i="3"/>
  <c r="Q157" i="3" s="1"/>
  <c r="I156" i="3"/>
  <c r="N156" i="3" s="1"/>
  <c r="I155" i="3"/>
  <c r="Q155" i="3" s="1"/>
  <c r="I154" i="3"/>
  <c r="R154" i="3" s="1"/>
  <c r="I153" i="3"/>
  <c r="P153" i="3" s="1"/>
  <c r="I150" i="3"/>
  <c r="P150" i="3" s="1"/>
  <c r="I149" i="3"/>
  <c r="Q149" i="3" s="1"/>
  <c r="I148" i="3"/>
  <c r="Q148" i="3" s="1"/>
  <c r="I147" i="3"/>
  <c r="P147" i="3" s="1"/>
  <c r="I146" i="3"/>
  <c r="N146" i="3" s="1"/>
  <c r="I145" i="3"/>
  <c r="P145" i="3" s="1"/>
  <c r="I144" i="3"/>
  <c r="Q144" i="3" s="1"/>
  <c r="I143" i="3"/>
  <c r="P143" i="3" s="1"/>
  <c r="I142" i="3"/>
  <c r="N142" i="3" s="1"/>
  <c r="I141" i="3"/>
  <c r="Q141" i="3" s="1"/>
  <c r="I140" i="3"/>
  <c r="Q140" i="3" s="1"/>
  <c r="I139" i="3"/>
  <c r="P139" i="3" s="1"/>
  <c r="I138" i="3"/>
  <c r="Q138" i="3" s="1"/>
  <c r="I137" i="3"/>
  <c r="P137" i="3" s="1"/>
  <c r="I136" i="3"/>
  <c r="Q136" i="3" s="1"/>
  <c r="I135" i="3"/>
  <c r="P135" i="3" s="1"/>
  <c r="I134" i="3"/>
  <c r="P134" i="3" s="1"/>
  <c r="I133" i="3"/>
  <c r="Q133" i="3" s="1"/>
  <c r="I132" i="3"/>
  <c r="P132" i="3" s="1"/>
  <c r="I131" i="3"/>
  <c r="I130" i="3"/>
  <c r="P130" i="3" s="1"/>
  <c r="I129" i="3"/>
  <c r="P129" i="3" s="1"/>
  <c r="I128" i="3"/>
  <c r="Q128" i="3" s="1"/>
  <c r="I127" i="3"/>
  <c r="I126" i="3"/>
  <c r="N126" i="3" s="1"/>
  <c r="I125" i="3"/>
  <c r="P125" i="3" s="1"/>
  <c r="I124" i="3"/>
  <c r="Q124" i="3" s="1"/>
  <c r="I123" i="3"/>
  <c r="P123" i="3" s="1"/>
  <c r="I122" i="3"/>
  <c r="N122" i="3" s="1"/>
  <c r="I121" i="3"/>
  <c r="P121" i="3" s="1"/>
  <c r="I120" i="3"/>
  <c r="Q120" i="3" s="1"/>
  <c r="I119" i="3"/>
  <c r="P119" i="3" s="1"/>
  <c r="I118" i="3"/>
  <c r="N118" i="3" s="1"/>
  <c r="I117" i="3"/>
  <c r="P117" i="3" s="1"/>
  <c r="I116" i="3"/>
  <c r="I115" i="3"/>
  <c r="P115" i="3" s="1"/>
  <c r="I114" i="3"/>
  <c r="N114" i="3" s="1"/>
  <c r="I113" i="3"/>
  <c r="P113" i="3" s="1"/>
  <c r="I112" i="3"/>
  <c r="Q112" i="3" s="1"/>
  <c r="I107" i="3"/>
  <c r="Q107" i="3" s="1"/>
  <c r="I106" i="3"/>
  <c r="N106" i="3" s="1"/>
  <c r="I105" i="3"/>
  <c r="P105" i="3" s="1"/>
  <c r="I104" i="3"/>
  <c r="P104" i="3" s="1"/>
  <c r="I103" i="3"/>
  <c r="P103" i="3" s="1"/>
  <c r="I102" i="3"/>
  <c r="N102" i="3" s="1"/>
  <c r="I101" i="3"/>
  <c r="P101" i="3" s="1"/>
  <c r="I100" i="3"/>
  <c r="Q100" i="3" s="1"/>
  <c r="I99" i="3"/>
  <c r="P99" i="3" s="1"/>
  <c r="I98" i="3"/>
  <c r="N98" i="3" s="1"/>
  <c r="I97" i="3"/>
  <c r="P97" i="3" s="1"/>
  <c r="I96" i="3"/>
  <c r="P96" i="3" s="1"/>
  <c r="I95" i="3"/>
  <c r="Q95" i="3" s="1"/>
  <c r="I94" i="3"/>
  <c r="P94" i="3" s="1"/>
  <c r="I93" i="3"/>
  <c r="P93" i="3" s="1"/>
  <c r="I92" i="3"/>
  <c r="Q92" i="3" s="1"/>
  <c r="I91" i="3"/>
  <c r="I89" i="3"/>
  <c r="Q89" i="3" s="1"/>
  <c r="I88" i="3"/>
  <c r="Q88" i="3" s="1"/>
  <c r="I84" i="3"/>
  <c r="N84" i="3" s="1"/>
  <c r="I83" i="3"/>
  <c r="P83" i="3" s="1"/>
  <c r="I82" i="3"/>
  <c r="Q82" i="3" s="1"/>
  <c r="I81" i="3"/>
  <c r="P81" i="3" s="1"/>
  <c r="I80" i="3"/>
  <c r="Q80" i="3" s="1"/>
  <c r="I77" i="3"/>
  <c r="P77" i="3" s="1"/>
  <c r="I76" i="3"/>
  <c r="N76" i="3" s="1"/>
  <c r="I75" i="3"/>
  <c r="N75" i="3" s="1"/>
  <c r="I69" i="3"/>
  <c r="P69" i="3" s="1"/>
  <c r="I67" i="3"/>
  <c r="N67" i="3" s="1"/>
  <c r="I64" i="3"/>
  <c r="N64" i="3" s="1"/>
  <c r="I63" i="3"/>
  <c r="P63" i="3" s="1"/>
  <c r="I62" i="3"/>
  <c r="Q62" i="3" s="1"/>
  <c r="I61" i="3"/>
  <c r="Q61" i="3" s="1"/>
  <c r="I57" i="3"/>
  <c r="Q57" i="3" s="1"/>
  <c r="I55" i="3"/>
  <c r="P55" i="3" s="1"/>
  <c r="I54" i="3"/>
  <c r="Q54" i="3" s="1"/>
  <c r="I49" i="3"/>
  <c r="N49" i="3" s="1"/>
  <c r="I48" i="3"/>
  <c r="P48" i="3" s="1"/>
  <c r="I44" i="3"/>
  <c r="N44" i="3" s="1"/>
  <c r="I43" i="3"/>
  <c r="N43" i="3" s="1"/>
  <c r="I39" i="3"/>
  <c r="P39" i="3" s="1"/>
  <c r="I36" i="3"/>
  <c r="P36" i="3" s="1"/>
  <c r="I35" i="3"/>
  <c r="N35" i="3" s="1"/>
  <c r="I31" i="3"/>
  <c r="R31" i="3" s="1"/>
  <c r="I30" i="3"/>
  <c r="Q30" i="3" s="1"/>
  <c r="I26" i="3"/>
  <c r="Q26" i="3" s="1"/>
  <c r="I25" i="3"/>
  <c r="Q25" i="3" s="1"/>
  <c r="I23" i="3"/>
  <c r="I18" i="3"/>
  <c r="N18" i="3" s="1"/>
  <c r="I17" i="3"/>
  <c r="N17" i="3" s="1"/>
  <c r="I16" i="3"/>
  <c r="N16" i="3" s="1"/>
  <c r="I15" i="3"/>
  <c r="I11" i="3"/>
  <c r="Q11" i="3" s="1"/>
  <c r="I10" i="3"/>
  <c r="N10" i="3" s="1"/>
  <c r="I9" i="3"/>
  <c r="Q9" i="3" s="1"/>
  <c r="M848" i="3"/>
  <c r="K848" i="3"/>
  <c r="J848" i="3"/>
  <c r="I848" i="3"/>
  <c r="H848" i="3"/>
  <c r="F848" i="3"/>
  <c r="E848" i="3"/>
  <c r="D848" i="3"/>
  <c r="C848" i="3"/>
  <c r="B848" i="3"/>
  <c r="A848" i="3"/>
  <c r="H847" i="3"/>
  <c r="N836" i="13"/>
  <c r="K836" i="3"/>
  <c r="J836" i="3"/>
  <c r="F836" i="3"/>
  <c r="E836" i="3"/>
  <c r="D836" i="3"/>
  <c r="C836" i="3"/>
  <c r="B836" i="3"/>
  <c r="A836" i="3"/>
  <c r="R835" i="3"/>
  <c r="L835" i="3"/>
  <c r="R834" i="3"/>
  <c r="L834" i="3"/>
  <c r="K832" i="3"/>
  <c r="J832" i="3"/>
  <c r="F832" i="3"/>
  <c r="E832" i="3"/>
  <c r="D832" i="3"/>
  <c r="C832" i="3"/>
  <c r="B832" i="3"/>
  <c r="A832" i="3"/>
  <c r="R831" i="3"/>
  <c r="P831" i="3"/>
  <c r="L831" i="3"/>
  <c r="R830" i="3"/>
  <c r="L830" i="3"/>
  <c r="K828" i="3"/>
  <c r="J828" i="3"/>
  <c r="F828" i="3"/>
  <c r="E828" i="3"/>
  <c r="D828" i="3"/>
  <c r="C828" i="3"/>
  <c r="B828" i="3"/>
  <c r="A828" i="3"/>
  <c r="R827" i="3"/>
  <c r="L827" i="3"/>
  <c r="R826" i="3"/>
  <c r="L826" i="3"/>
  <c r="R825" i="3"/>
  <c r="L825" i="3"/>
  <c r="R824" i="3"/>
  <c r="L824" i="3"/>
  <c r="Q823" i="3"/>
  <c r="P823" i="3"/>
  <c r="R819" i="3"/>
  <c r="L819" i="3"/>
  <c r="R818" i="3"/>
  <c r="L818" i="3"/>
  <c r="R817" i="3"/>
  <c r="P817" i="3"/>
  <c r="L817" i="3"/>
  <c r="K816" i="3"/>
  <c r="J816" i="3"/>
  <c r="F816" i="3"/>
  <c r="E816" i="3"/>
  <c r="D816" i="3"/>
  <c r="C816" i="3"/>
  <c r="B816" i="3"/>
  <c r="A816" i="3"/>
  <c r="R815" i="3"/>
  <c r="L815" i="3"/>
  <c r="R814" i="3"/>
  <c r="L814" i="3"/>
  <c r="R813" i="3"/>
  <c r="L813" i="3"/>
  <c r="R812" i="3"/>
  <c r="L812" i="3"/>
  <c r="R811" i="3"/>
  <c r="L811" i="3"/>
  <c r="Q810" i="3"/>
  <c r="P810" i="3"/>
  <c r="K809" i="3"/>
  <c r="J809" i="3"/>
  <c r="F809" i="3"/>
  <c r="E809" i="3"/>
  <c r="D809" i="3"/>
  <c r="C809" i="3"/>
  <c r="B809" i="3"/>
  <c r="A809" i="3"/>
  <c r="R808" i="3"/>
  <c r="L808" i="3"/>
  <c r="R807" i="3"/>
  <c r="L807" i="3"/>
  <c r="R806" i="3"/>
  <c r="P806" i="3"/>
  <c r="L806" i="3"/>
  <c r="R805" i="3"/>
  <c r="L805" i="3"/>
  <c r="R804" i="3"/>
  <c r="L804" i="3"/>
  <c r="R803" i="3"/>
  <c r="L803" i="3"/>
  <c r="R802" i="3"/>
  <c r="L802" i="3"/>
  <c r="Q801" i="3"/>
  <c r="P801" i="3"/>
  <c r="R800" i="3"/>
  <c r="L800" i="3"/>
  <c r="R799" i="3"/>
  <c r="L799" i="3"/>
  <c r="R798" i="3"/>
  <c r="L798" i="3"/>
  <c r="K797" i="3"/>
  <c r="J797" i="3"/>
  <c r="F797" i="3"/>
  <c r="E797" i="3"/>
  <c r="D797" i="3"/>
  <c r="C797" i="3"/>
  <c r="B797" i="3"/>
  <c r="A797" i="3"/>
  <c r="R796" i="3"/>
  <c r="L796" i="3"/>
  <c r="R795" i="3"/>
  <c r="L795" i="3"/>
  <c r="Q794" i="3"/>
  <c r="P794" i="3"/>
  <c r="K793" i="3"/>
  <c r="J793" i="3"/>
  <c r="F793" i="3"/>
  <c r="E793" i="3"/>
  <c r="D793" i="3"/>
  <c r="C793" i="3"/>
  <c r="B793" i="3"/>
  <c r="A793" i="3"/>
  <c r="R792" i="3"/>
  <c r="L792" i="3"/>
  <c r="R791" i="3"/>
  <c r="L791" i="3"/>
  <c r="Q790" i="3"/>
  <c r="P790" i="3"/>
  <c r="R789" i="3"/>
  <c r="Q789" i="3"/>
  <c r="L789" i="3"/>
  <c r="S789" i="3" s="1"/>
  <c r="Q788" i="3"/>
  <c r="P788" i="3"/>
  <c r="R786" i="3"/>
  <c r="L786" i="3"/>
  <c r="R785" i="3"/>
  <c r="K785" i="3"/>
  <c r="K787" i="3" s="1"/>
  <c r="J785" i="3"/>
  <c r="J787" i="3" s="1"/>
  <c r="F785" i="3"/>
  <c r="F787" i="3" s="1"/>
  <c r="E785" i="3"/>
  <c r="E787" i="3" s="1"/>
  <c r="D785" i="3"/>
  <c r="D787" i="3" s="1"/>
  <c r="C785" i="3"/>
  <c r="C787" i="3" s="1"/>
  <c r="B785" i="3"/>
  <c r="B787" i="3" s="1"/>
  <c r="A785" i="3"/>
  <c r="A787" i="3" s="1"/>
  <c r="R784" i="3"/>
  <c r="L784" i="3"/>
  <c r="R783" i="3"/>
  <c r="L783" i="3"/>
  <c r="Q782" i="3"/>
  <c r="P782" i="3"/>
  <c r="N782" i="3"/>
  <c r="L782" i="3"/>
  <c r="R781" i="3"/>
  <c r="N781" i="3"/>
  <c r="L781" i="3"/>
  <c r="S781" i="3" s="1"/>
  <c r="L780" i="3"/>
  <c r="R779" i="3"/>
  <c r="L779" i="3"/>
  <c r="R778" i="3"/>
  <c r="L778" i="3"/>
  <c r="R777" i="3"/>
  <c r="N777" i="3"/>
  <c r="L777" i="3"/>
  <c r="R776" i="3"/>
  <c r="L776" i="3"/>
  <c r="R775" i="3"/>
  <c r="L775" i="3"/>
  <c r="R774" i="3"/>
  <c r="L774" i="3"/>
  <c r="R773" i="3"/>
  <c r="L773" i="3"/>
  <c r="R772" i="3"/>
  <c r="L772" i="3"/>
  <c r="R771" i="3"/>
  <c r="L771" i="3"/>
  <c r="S770" i="3"/>
  <c r="Q770" i="3"/>
  <c r="P770" i="3"/>
  <c r="R767" i="3"/>
  <c r="L767" i="3"/>
  <c r="K766" i="3"/>
  <c r="J766" i="3"/>
  <c r="F766" i="3"/>
  <c r="E766" i="3"/>
  <c r="D766" i="3"/>
  <c r="C766" i="3"/>
  <c r="B766" i="3"/>
  <c r="A766" i="3"/>
  <c r="R765" i="3"/>
  <c r="L765" i="3"/>
  <c r="R764" i="3"/>
  <c r="L764" i="3"/>
  <c r="R763" i="3"/>
  <c r="L763" i="3"/>
  <c r="Q762" i="3"/>
  <c r="P762" i="3"/>
  <c r="N760" i="13"/>
  <c r="K760" i="3"/>
  <c r="J760" i="3"/>
  <c r="F760" i="3"/>
  <c r="E760" i="3"/>
  <c r="D760" i="3"/>
  <c r="C760" i="3"/>
  <c r="B760" i="3"/>
  <c r="A760" i="3"/>
  <c r="R759" i="3"/>
  <c r="L759" i="3"/>
  <c r="R758" i="3"/>
  <c r="L758" i="3"/>
  <c r="S758" i="3" s="1"/>
  <c r="R757" i="3"/>
  <c r="L757" i="3"/>
  <c r="R756" i="3"/>
  <c r="L756" i="3"/>
  <c r="R755" i="3"/>
  <c r="L755" i="3"/>
  <c r="Q754" i="3"/>
  <c r="P754" i="3"/>
  <c r="K753" i="3"/>
  <c r="J753" i="3"/>
  <c r="F753" i="3"/>
  <c r="E753" i="3"/>
  <c r="D753" i="3"/>
  <c r="C753" i="3"/>
  <c r="B753" i="3"/>
  <c r="A753" i="3"/>
  <c r="R752" i="3"/>
  <c r="L752" i="3"/>
  <c r="R751" i="3"/>
  <c r="L751" i="3"/>
  <c r="R750" i="3"/>
  <c r="L750" i="3"/>
  <c r="R749" i="3"/>
  <c r="L749" i="3"/>
  <c r="R748" i="3"/>
  <c r="L748" i="3"/>
  <c r="R747" i="3"/>
  <c r="L747" i="3"/>
  <c r="Q746" i="3"/>
  <c r="P746" i="3"/>
  <c r="R745" i="3"/>
  <c r="L745" i="3"/>
  <c r="Q744" i="3"/>
  <c r="P744" i="3"/>
  <c r="N744" i="3"/>
  <c r="R742" i="3"/>
  <c r="L742" i="3"/>
  <c r="R741" i="3"/>
  <c r="N741" i="3"/>
  <c r="L741" i="3"/>
  <c r="N740" i="13"/>
  <c r="K740" i="3"/>
  <c r="J740" i="3"/>
  <c r="F740" i="3"/>
  <c r="E740" i="3"/>
  <c r="D740" i="3"/>
  <c r="C740" i="3"/>
  <c r="B740" i="3"/>
  <c r="A740" i="3"/>
  <c r="R739" i="3"/>
  <c r="L739" i="3"/>
  <c r="R738" i="3"/>
  <c r="L738" i="3"/>
  <c r="R737" i="3"/>
  <c r="L737" i="3"/>
  <c r="Q736" i="3"/>
  <c r="P736" i="3"/>
  <c r="R735" i="3"/>
  <c r="Q735" i="3"/>
  <c r="L735" i="3"/>
  <c r="S735" i="3" s="1"/>
  <c r="R734" i="3"/>
  <c r="L734" i="3"/>
  <c r="R733" i="3"/>
  <c r="L733" i="3"/>
  <c r="N732" i="13"/>
  <c r="K732" i="3"/>
  <c r="J732" i="3"/>
  <c r="F732" i="3"/>
  <c r="E732" i="3"/>
  <c r="D732" i="3"/>
  <c r="C732" i="3"/>
  <c r="B732" i="3"/>
  <c r="A732" i="3"/>
  <c r="R731" i="3"/>
  <c r="L731" i="3"/>
  <c r="R730" i="3"/>
  <c r="L730" i="3"/>
  <c r="R729" i="3"/>
  <c r="L729" i="3"/>
  <c r="Q728" i="3"/>
  <c r="P728" i="3"/>
  <c r="Q727" i="3"/>
  <c r="P727" i="3"/>
  <c r="N724" i="13"/>
  <c r="K724" i="3"/>
  <c r="K725" i="3" s="1"/>
  <c r="J724" i="3"/>
  <c r="J725" i="3" s="1"/>
  <c r="F724" i="3"/>
  <c r="F725" i="3" s="1"/>
  <c r="E724" i="3"/>
  <c r="E725" i="3" s="1"/>
  <c r="D724" i="3"/>
  <c r="D725" i="3" s="1"/>
  <c r="C724" i="3"/>
  <c r="C725" i="3" s="1"/>
  <c r="B724" i="3"/>
  <c r="B725" i="3" s="1"/>
  <c r="A724" i="3"/>
  <c r="A725" i="3" s="1"/>
  <c r="R723" i="3"/>
  <c r="L723" i="3"/>
  <c r="R722" i="3"/>
  <c r="L722" i="3"/>
  <c r="Q721" i="3"/>
  <c r="P721" i="3"/>
  <c r="R720" i="3"/>
  <c r="L720" i="3"/>
  <c r="Q719" i="3"/>
  <c r="P719" i="3"/>
  <c r="N718" i="13"/>
  <c r="K718" i="3"/>
  <c r="J718" i="3"/>
  <c r="F718" i="3"/>
  <c r="E718" i="3"/>
  <c r="D718" i="3"/>
  <c r="C718" i="3"/>
  <c r="B718" i="3"/>
  <c r="A718" i="3"/>
  <c r="R717" i="3"/>
  <c r="L717" i="3"/>
  <c r="R716" i="3"/>
  <c r="L716" i="3"/>
  <c r="R715" i="3"/>
  <c r="L715" i="3"/>
  <c r="R714" i="3"/>
  <c r="L714" i="3"/>
  <c r="Q713" i="3"/>
  <c r="P713" i="3"/>
  <c r="Q712" i="3"/>
  <c r="P712" i="3"/>
  <c r="R710" i="3"/>
  <c r="L710" i="3"/>
  <c r="K709" i="3"/>
  <c r="K711" i="3" s="1"/>
  <c r="J709" i="3"/>
  <c r="J711" i="3" s="1"/>
  <c r="F709" i="3"/>
  <c r="F711" i="3" s="1"/>
  <c r="E709" i="3"/>
  <c r="E711" i="3" s="1"/>
  <c r="D709" i="3"/>
  <c r="D711" i="3" s="1"/>
  <c r="C709" i="3"/>
  <c r="C711" i="3" s="1"/>
  <c r="B709" i="3"/>
  <c r="B711" i="3" s="1"/>
  <c r="A709" i="3"/>
  <c r="A711" i="3" s="1"/>
  <c r="R708" i="3"/>
  <c r="L708" i="3"/>
  <c r="R707" i="3"/>
  <c r="L707" i="3"/>
  <c r="Q706" i="3"/>
  <c r="P706" i="3"/>
  <c r="Q705" i="3"/>
  <c r="P705" i="3"/>
  <c r="N701" i="13"/>
  <c r="K701" i="3"/>
  <c r="J701" i="3"/>
  <c r="F701" i="3"/>
  <c r="E701" i="3"/>
  <c r="D701" i="3"/>
  <c r="C701" i="3"/>
  <c r="B701" i="3"/>
  <c r="A701" i="3"/>
  <c r="R700" i="3"/>
  <c r="N700" i="3"/>
  <c r="L700" i="3"/>
  <c r="R699" i="3"/>
  <c r="L699" i="3"/>
  <c r="Q698" i="3"/>
  <c r="P698" i="3"/>
  <c r="N697" i="13"/>
  <c r="K697" i="3"/>
  <c r="J697" i="3"/>
  <c r="F697" i="3"/>
  <c r="E697" i="3"/>
  <c r="D697" i="3"/>
  <c r="C697" i="3"/>
  <c r="B697" i="3"/>
  <c r="A697" i="3"/>
  <c r="R696" i="3"/>
  <c r="L696" i="3"/>
  <c r="R695" i="3"/>
  <c r="L695" i="3"/>
  <c r="Q694" i="3"/>
  <c r="P694" i="3"/>
  <c r="K693" i="3"/>
  <c r="J693" i="3"/>
  <c r="F693" i="3"/>
  <c r="E693" i="3"/>
  <c r="D693" i="3"/>
  <c r="C693" i="3"/>
  <c r="B693" i="3"/>
  <c r="A693" i="3"/>
  <c r="R692" i="3"/>
  <c r="N692" i="3"/>
  <c r="L692" i="3"/>
  <c r="R691" i="3"/>
  <c r="L691" i="3"/>
  <c r="R690" i="3"/>
  <c r="L690" i="3"/>
  <c r="R689" i="3"/>
  <c r="L689" i="3"/>
  <c r="S688" i="3"/>
  <c r="S687" i="3" s="1"/>
  <c r="Q688" i="3"/>
  <c r="P688" i="3"/>
  <c r="R684" i="3"/>
  <c r="N684" i="3"/>
  <c r="L684" i="3"/>
  <c r="S684" i="3" s="1"/>
  <c r="R683" i="3"/>
  <c r="L683" i="3"/>
  <c r="R682" i="3"/>
  <c r="L682" i="3"/>
  <c r="K681" i="3"/>
  <c r="J681" i="3"/>
  <c r="F681" i="3"/>
  <c r="E681" i="3"/>
  <c r="D681" i="3"/>
  <c r="C681" i="3"/>
  <c r="B681" i="3"/>
  <c r="A681" i="3"/>
  <c r="R680" i="3"/>
  <c r="L680" i="3"/>
  <c r="R679" i="3"/>
  <c r="Q679" i="3"/>
  <c r="L679" i="3"/>
  <c r="R678" i="3"/>
  <c r="L678" i="3"/>
  <c r="R677" i="3"/>
  <c r="L677" i="3"/>
  <c r="R676" i="3"/>
  <c r="L676" i="3"/>
  <c r="Q675" i="3"/>
  <c r="P675" i="3"/>
  <c r="N674" i="13"/>
  <c r="K674" i="3"/>
  <c r="J674" i="3"/>
  <c r="F674" i="3"/>
  <c r="E674" i="3"/>
  <c r="D674" i="3"/>
  <c r="C674" i="3"/>
  <c r="B674" i="3"/>
  <c r="A674" i="3"/>
  <c r="R673" i="3"/>
  <c r="L673" i="3"/>
  <c r="R672" i="3"/>
  <c r="L672" i="3"/>
  <c r="R671" i="3"/>
  <c r="L671" i="3"/>
  <c r="R670" i="3"/>
  <c r="L670" i="3"/>
  <c r="R669" i="3"/>
  <c r="P669" i="3"/>
  <c r="N669" i="3"/>
  <c r="L669" i="3"/>
  <c r="R668" i="3"/>
  <c r="L668" i="3"/>
  <c r="R667" i="3"/>
  <c r="L667" i="3"/>
  <c r="Q666" i="3"/>
  <c r="P666" i="3"/>
  <c r="R665" i="3"/>
  <c r="L665" i="3"/>
  <c r="R664" i="3"/>
  <c r="Q664" i="3"/>
  <c r="P664" i="3"/>
  <c r="L664" i="3"/>
  <c r="R663" i="3"/>
  <c r="L663" i="3"/>
  <c r="K662" i="3"/>
  <c r="J662" i="3"/>
  <c r="F662" i="3"/>
  <c r="E662" i="3"/>
  <c r="D662" i="3"/>
  <c r="C662" i="3"/>
  <c r="B662" i="3"/>
  <c r="A662" i="3"/>
  <c r="R661" i="3"/>
  <c r="L661" i="3"/>
  <c r="R660" i="3"/>
  <c r="L660" i="3"/>
  <c r="Q659" i="3"/>
  <c r="P659" i="3"/>
  <c r="K658" i="3"/>
  <c r="J658" i="3"/>
  <c r="F658" i="3"/>
  <c r="E658" i="3"/>
  <c r="D658" i="3"/>
  <c r="C658" i="3"/>
  <c r="B658" i="3"/>
  <c r="A658" i="3"/>
  <c r="R657" i="3"/>
  <c r="N657" i="3"/>
  <c r="L657" i="3"/>
  <c r="S657" i="3" s="1"/>
  <c r="R656" i="3"/>
  <c r="L656" i="3"/>
  <c r="Q655" i="3"/>
  <c r="P655" i="3"/>
  <c r="R654" i="3"/>
  <c r="L654" i="3"/>
  <c r="Q653" i="3"/>
  <c r="P653" i="3"/>
  <c r="R651" i="3"/>
  <c r="L651" i="3"/>
  <c r="K650" i="3"/>
  <c r="K652" i="3" s="1"/>
  <c r="J650" i="3"/>
  <c r="J652" i="3" s="1"/>
  <c r="F650" i="3"/>
  <c r="F652" i="3" s="1"/>
  <c r="E650" i="3"/>
  <c r="E652" i="3" s="1"/>
  <c r="D650" i="3"/>
  <c r="D652" i="3" s="1"/>
  <c r="C650" i="3"/>
  <c r="C652" i="3" s="1"/>
  <c r="B650" i="3"/>
  <c r="B652" i="3" s="1"/>
  <c r="A650" i="3"/>
  <c r="A652" i="3" s="1"/>
  <c r="R649" i="3"/>
  <c r="Q649" i="3"/>
  <c r="L649" i="3"/>
  <c r="R648" i="3"/>
  <c r="L648" i="3"/>
  <c r="Q647" i="3"/>
  <c r="P647" i="3"/>
  <c r="N647" i="3"/>
  <c r="L647" i="3"/>
  <c r="R646" i="3"/>
  <c r="L646" i="3"/>
  <c r="R645" i="3"/>
  <c r="L645" i="3"/>
  <c r="R644" i="3"/>
  <c r="P644" i="3"/>
  <c r="L644" i="3"/>
  <c r="R643" i="3"/>
  <c r="L643" i="3"/>
  <c r="R642" i="3"/>
  <c r="Q642" i="3"/>
  <c r="L642" i="3"/>
  <c r="R641" i="3"/>
  <c r="L641" i="3"/>
  <c r="R640" i="3"/>
  <c r="L640" i="3"/>
  <c r="R639" i="3"/>
  <c r="L639" i="3"/>
  <c r="R638" i="3"/>
  <c r="L638" i="3"/>
  <c r="R637" i="3"/>
  <c r="L637" i="3"/>
  <c r="R636" i="3"/>
  <c r="Q636" i="3"/>
  <c r="P636" i="3"/>
  <c r="L636" i="3"/>
  <c r="Q635" i="3"/>
  <c r="P635" i="3"/>
  <c r="Q634" i="3"/>
  <c r="P634" i="3"/>
  <c r="R631" i="3"/>
  <c r="L631" i="3"/>
  <c r="R630" i="3"/>
  <c r="L630" i="3"/>
  <c r="R629" i="3"/>
  <c r="L629" i="3"/>
  <c r="R628" i="3"/>
  <c r="L628" i="3"/>
  <c r="R627" i="3"/>
  <c r="L627" i="3"/>
  <c r="K626" i="3"/>
  <c r="K632" i="3" s="1"/>
  <c r="J626" i="3"/>
  <c r="J632" i="3" s="1"/>
  <c r="F626" i="3"/>
  <c r="F632" i="3" s="1"/>
  <c r="E626" i="3"/>
  <c r="E632" i="3" s="1"/>
  <c r="D626" i="3"/>
  <c r="D632" i="3" s="1"/>
  <c r="C626" i="3"/>
  <c r="C632" i="3" s="1"/>
  <c r="B626" i="3"/>
  <c r="B632" i="3" s="1"/>
  <c r="A626" i="3"/>
  <c r="A632" i="3" s="1"/>
  <c r="R625" i="3"/>
  <c r="L625" i="3"/>
  <c r="R624" i="3"/>
  <c r="L624" i="3"/>
  <c r="L626" i="3" s="1"/>
  <c r="Q623" i="3"/>
  <c r="P623" i="3"/>
  <c r="R622" i="3"/>
  <c r="N622" i="3"/>
  <c r="L622" i="3"/>
  <c r="Q621" i="3"/>
  <c r="P621" i="3"/>
  <c r="K620" i="3"/>
  <c r="J620" i="3"/>
  <c r="F620" i="3"/>
  <c r="E620" i="3"/>
  <c r="D620" i="3"/>
  <c r="C620" i="3"/>
  <c r="B620" i="3"/>
  <c r="A620" i="3"/>
  <c r="R619" i="3"/>
  <c r="L619" i="3"/>
  <c r="R618" i="3"/>
  <c r="L618" i="3"/>
  <c r="R617" i="3"/>
  <c r="L617" i="3"/>
  <c r="Q616" i="3"/>
  <c r="P616" i="3"/>
  <c r="K613" i="3"/>
  <c r="K614" i="3" s="1"/>
  <c r="J613" i="3"/>
  <c r="J614" i="3" s="1"/>
  <c r="F613" i="3"/>
  <c r="F614" i="3" s="1"/>
  <c r="E613" i="3"/>
  <c r="E614" i="3" s="1"/>
  <c r="D613" i="3"/>
  <c r="D614" i="3" s="1"/>
  <c r="C613" i="3"/>
  <c r="C614" i="3" s="1"/>
  <c r="B613" i="3"/>
  <c r="B614" i="3" s="1"/>
  <c r="A613" i="3"/>
  <c r="A614" i="3" s="1"/>
  <c r="R612" i="3"/>
  <c r="L612" i="3"/>
  <c r="R611" i="3"/>
  <c r="L611" i="3"/>
  <c r="Q610" i="3"/>
  <c r="P610" i="3"/>
  <c r="S609" i="3"/>
  <c r="Q609" i="3"/>
  <c r="P609" i="3"/>
  <c r="K607" i="3"/>
  <c r="J607" i="3"/>
  <c r="F607" i="3"/>
  <c r="E607" i="3"/>
  <c r="D607" i="3"/>
  <c r="C607" i="3"/>
  <c r="B607" i="3"/>
  <c r="A607" i="3"/>
  <c r="R606" i="3"/>
  <c r="L606" i="3"/>
  <c r="L605" i="3"/>
  <c r="Q604" i="3"/>
  <c r="P604" i="3"/>
  <c r="K603" i="3"/>
  <c r="J603" i="3"/>
  <c r="F603" i="3"/>
  <c r="E603" i="3"/>
  <c r="D603" i="3"/>
  <c r="C603" i="3"/>
  <c r="B603" i="3"/>
  <c r="A603" i="3"/>
  <c r="R602" i="3"/>
  <c r="L602" i="3"/>
  <c r="R601" i="3"/>
  <c r="L601" i="3"/>
  <c r="Q600" i="3"/>
  <c r="P600" i="3"/>
  <c r="K599" i="3"/>
  <c r="J599" i="3"/>
  <c r="F599" i="3"/>
  <c r="E599" i="3"/>
  <c r="D599" i="3"/>
  <c r="C599" i="3"/>
  <c r="B599" i="3"/>
  <c r="A599" i="3"/>
  <c r="R598" i="3"/>
  <c r="L598" i="3"/>
  <c r="R597" i="3"/>
  <c r="L597" i="3"/>
  <c r="Q596" i="3"/>
  <c r="P596" i="3"/>
  <c r="K595" i="3"/>
  <c r="J595" i="3"/>
  <c r="F595" i="3"/>
  <c r="E595" i="3"/>
  <c r="D595" i="3"/>
  <c r="C595" i="3"/>
  <c r="B595" i="3"/>
  <c r="A595" i="3"/>
  <c r="R594" i="3"/>
  <c r="N594" i="3"/>
  <c r="L594" i="3"/>
  <c r="R593" i="3"/>
  <c r="L593" i="3"/>
  <c r="Q592" i="3"/>
  <c r="P592" i="3"/>
  <c r="K591" i="3"/>
  <c r="J591" i="3"/>
  <c r="F591" i="3"/>
  <c r="E591" i="3"/>
  <c r="D591" i="3"/>
  <c r="C591" i="3"/>
  <c r="B591" i="3"/>
  <c r="A591" i="3"/>
  <c r="R590" i="3"/>
  <c r="L590" i="3"/>
  <c r="R589" i="3"/>
  <c r="L589" i="3"/>
  <c r="Q588" i="3"/>
  <c r="P588" i="3"/>
  <c r="Q587" i="3"/>
  <c r="P587" i="3"/>
  <c r="N585" i="13"/>
  <c r="K585" i="3"/>
  <c r="J585" i="3"/>
  <c r="F585" i="3"/>
  <c r="E585" i="3"/>
  <c r="D585" i="3"/>
  <c r="C585" i="3"/>
  <c r="B585" i="3"/>
  <c r="A585" i="3"/>
  <c r="R584" i="3"/>
  <c r="N584" i="3"/>
  <c r="L584" i="3"/>
  <c r="R583" i="3"/>
  <c r="L583" i="3"/>
  <c r="Q582" i="3"/>
  <c r="P582" i="3"/>
  <c r="K581" i="3"/>
  <c r="J581" i="3"/>
  <c r="F581" i="3"/>
  <c r="E581" i="3"/>
  <c r="D581" i="3"/>
  <c r="C581" i="3"/>
  <c r="B581" i="3"/>
  <c r="A581" i="3"/>
  <c r="R580" i="3"/>
  <c r="L580" i="3"/>
  <c r="R579" i="3"/>
  <c r="L579" i="3"/>
  <c r="Q578" i="3"/>
  <c r="P578" i="3"/>
  <c r="K577" i="3"/>
  <c r="J577" i="3"/>
  <c r="F577" i="3"/>
  <c r="E577" i="3"/>
  <c r="D577" i="3"/>
  <c r="C577" i="3"/>
  <c r="B577" i="3"/>
  <c r="A577" i="3"/>
  <c r="R576" i="3"/>
  <c r="L576" i="3"/>
  <c r="R575" i="3"/>
  <c r="L575" i="3"/>
  <c r="Q574" i="3"/>
  <c r="P574" i="3"/>
  <c r="Q573" i="3"/>
  <c r="P573" i="3"/>
  <c r="Q572" i="3"/>
  <c r="P572" i="3"/>
  <c r="R564" i="3"/>
  <c r="L564" i="3"/>
  <c r="R563" i="3"/>
  <c r="L563" i="3"/>
  <c r="R562" i="3"/>
  <c r="L562" i="3"/>
  <c r="L561" i="3"/>
  <c r="K560" i="3"/>
  <c r="K565" i="3" s="1"/>
  <c r="J560" i="3"/>
  <c r="J565" i="3" s="1"/>
  <c r="O566" i="3" s="1"/>
  <c r="F560" i="3"/>
  <c r="F565" i="3" s="1"/>
  <c r="E560" i="3"/>
  <c r="E565" i="3" s="1"/>
  <c r="D560" i="3"/>
  <c r="D565" i="3" s="1"/>
  <c r="C560" i="3"/>
  <c r="C565" i="3" s="1"/>
  <c r="B560" i="3"/>
  <c r="B565" i="3" s="1"/>
  <c r="A560" i="3"/>
  <c r="A565" i="3" s="1"/>
  <c r="R559" i="3"/>
  <c r="L559" i="3"/>
  <c r="L558" i="3"/>
  <c r="R557" i="3"/>
  <c r="L557" i="3"/>
  <c r="R556" i="3"/>
  <c r="L556" i="3"/>
  <c r="R555" i="3"/>
  <c r="L555" i="3"/>
  <c r="R554" i="3"/>
  <c r="L554" i="3"/>
  <c r="Q553" i="3"/>
  <c r="P553" i="3"/>
  <c r="R552" i="3"/>
  <c r="P552" i="3"/>
  <c r="L552" i="3"/>
  <c r="R551" i="3"/>
  <c r="L551" i="3"/>
  <c r="R550" i="3"/>
  <c r="L550" i="3"/>
  <c r="Q549" i="3"/>
  <c r="P549" i="3"/>
  <c r="R546" i="3"/>
  <c r="L546" i="3"/>
  <c r="R545" i="3"/>
  <c r="Q545" i="3"/>
  <c r="L545" i="3"/>
  <c r="K544" i="3"/>
  <c r="K547" i="3" s="1"/>
  <c r="J544" i="3"/>
  <c r="J547" i="3" s="1"/>
  <c r="O548" i="3" s="1"/>
  <c r="F544" i="3"/>
  <c r="F547" i="3" s="1"/>
  <c r="E544" i="3"/>
  <c r="E547" i="3" s="1"/>
  <c r="D544" i="3"/>
  <c r="D547" i="3" s="1"/>
  <c r="C544" i="3"/>
  <c r="C547" i="3" s="1"/>
  <c r="B544" i="3"/>
  <c r="B547" i="3" s="1"/>
  <c r="A544" i="3"/>
  <c r="A547" i="3" s="1"/>
  <c r="L543" i="3"/>
  <c r="R542" i="3"/>
  <c r="L542" i="3"/>
  <c r="R541" i="3"/>
  <c r="L541" i="3"/>
  <c r="R540" i="3"/>
  <c r="L540" i="3"/>
  <c r="Q539" i="3"/>
  <c r="P539" i="3"/>
  <c r="R538" i="3"/>
  <c r="L538" i="3"/>
  <c r="R537" i="3"/>
  <c r="L537" i="3"/>
  <c r="Q536" i="3"/>
  <c r="P536" i="3"/>
  <c r="K533" i="3"/>
  <c r="J533" i="3"/>
  <c r="F533" i="3"/>
  <c r="E533" i="3"/>
  <c r="D533" i="3"/>
  <c r="C533" i="3"/>
  <c r="B533" i="3"/>
  <c r="A533" i="3"/>
  <c r="R532" i="3"/>
  <c r="L532" i="3"/>
  <c r="R531" i="3"/>
  <c r="L531" i="3"/>
  <c r="S531" i="3" s="1"/>
  <c r="R530" i="3"/>
  <c r="L530" i="3"/>
  <c r="Q529" i="3"/>
  <c r="P529" i="3"/>
  <c r="K528" i="3"/>
  <c r="J528" i="3"/>
  <c r="F528" i="3"/>
  <c r="E528" i="3"/>
  <c r="D528" i="3"/>
  <c r="C528" i="3"/>
  <c r="B528" i="3"/>
  <c r="A528" i="3"/>
  <c r="R527" i="3"/>
  <c r="L527" i="3"/>
  <c r="L526" i="3"/>
  <c r="R525" i="3"/>
  <c r="Q525" i="3"/>
  <c r="L525" i="3"/>
  <c r="Q524" i="3"/>
  <c r="P524" i="3"/>
  <c r="Q523" i="3"/>
  <c r="P523" i="3"/>
  <c r="K519" i="3"/>
  <c r="J519" i="3"/>
  <c r="F519" i="3"/>
  <c r="E519" i="3"/>
  <c r="D519" i="3"/>
  <c r="C519" i="3"/>
  <c r="B519" i="3"/>
  <c r="A519" i="3"/>
  <c r="R518" i="3"/>
  <c r="L518" i="3"/>
  <c r="L517" i="3"/>
  <c r="Q516" i="3"/>
  <c r="P516" i="3"/>
  <c r="R515" i="3"/>
  <c r="L515" i="3"/>
  <c r="R514" i="3"/>
  <c r="Q514" i="3"/>
  <c r="P514" i="3"/>
  <c r="L514" i="3"/>
  <c r="R513" i="3"/>
  <c r="L513" i="3"/>
  <c r="K512" i="3"/>
  <c r="J512" i="3"/>
  <c r="F512" i="3"/>
  <c r="E512" i="3"/>
  <c r="D512" i="3"/>
  <c r="C512" i="3"/>
  <c r="B512" i="3"/>
  <c r="A512" i="3"/>
  <c r="R511" i="3"/>
  <c r="L511" i="3"/>
  <c r="R510" i="3"/>
  <c r="L510" i="3"/>
  <c r="R509" i="3"/>
  <c r="L509" i="3"/>
  <c r="Q508" i="3"/>
  <c r="P508" i="3"/>
  <c r="Q507" i="3"/>
  <c r="P507" i="3"/>
  <c r="R506" i="3"/>
  <c r="L506" i="3"/>
  <c r="R505" i="3"/>
  <c r="L505" i="3"/>
  <c r="K503" i="3"/>
  <c r="K504" i="3" s="1"/>
  <c r="J503" i="3"/>
  <c r="J504" i="3" s="1"/>
  <c r="F503" i="3"/>
  <c r="F504" i="3" s="1"/>
  <c r="E503" i="3"/>
  <c r="E504" i="3" s="1"/>
  <c r="D503" i="3"/>
  <c r="D504" i="3" s="1"/>
  <c r="C503" i="3"/>
  <c r="C504" i="3" s="1"/>
  <c r="B503" i="3"/>
  <c r="B504" i="3" s="1"/>
  <c r="A503" i="3"/>
  <c r="A504" i="3" s="1"/>
  <c r="R501" i="3"/>
  <c r="L501" i="3"/>
  <c r="R500" i="3"/>
  <c r="Q500" i="3"/>
  <c r="L500" i="3"/>
  <c r="S500" i="3" s="1"/>
  <c r="R499" i="3"/>
  <c r="Q499" i="3"/>
  <c r="P499" i="3"/>
  <c r="N499" i="3"/>
  <c r="L499" i="3"/>
  <c r="S499" i="3" s="1"/>
  <c r="Q498" i="3"/>
  <c r="P498" i="3"/>
  <c r="Q497" i="3"/>
  <c r="P497" i="3"/>
  <c r="N496" i="13"/>
  <c r="K496" i="3"/>
  <c r="J496" i="3"/>
  <c r="F496" i="3"/>
  <c r="E496" i="3"/>
  <c r="D496" i="3"/>
  <c r="C496" i="3"/>
  <c r="B496" i="3"/>
  <c r="A496" i="3"/>
  <c r="R495" i="3"/>
  <c r="L495" i="3"/>
  <c r="R494" i="3"/>
  <c r="L494" i="3"/>
  <c r="Q493" i="3"/>
  <c r="P493" i="3"/>
  <c r="N492" i="13"/>
  <c r="N846" i="13" s="1"/>
  <c r="K492" i="3"/>
  <c r="K846" i="3" s="1"/>
  <c r="J492" i="3"/>
  <c r="J846" i="3" s="1"/>
  <c r="F492" i="3"/>
  <c r="F846" i="3" s="1"/>
  <c r="E492" i="3"/>
  <c r="E846" i="3" s="1"/>
  <c r="D492" i="3"/>
  <c r="D846" i="3" s="1"/>
  <c r="C492" i="3"/>
  <c r="C846" i="3" s="1"/>
  <c r="B492" i="3"/>
  <c r="B846" i="3" s="1"/>
  <c r="A492" i="3"/>
  <c r="A846" i="3" s="1"/>
  <c r="R491" i="3"/>
  <c r="L491" i="3"/>
  <c r="R490" i="3"/>
  <c r="L490" i="3"/>
  <c r="R489" i="3"/>
  <c r="L489" i="3"/>
  <c r="R488" i="3"/>
  <c r="L488" i="3"/>
  <c r="R487" i="3"/>
  <c r="L487" i="3"/>
  <c r="Q486" i="3"/>
  <c r="P486" i="3"/>
  <c r="M845" i="3"/>
  <c r="K485" i="3"/>
  <c r="K845" i="3" s="1"/>
  <c r="J485" i="3"/>
  <c r="J845" i="3" s="1"/>
  <c r="F485" i="3"/>
  <c r="F845" i="3" s="1"/>
  <c r="E485" i="3"/>
  <c r="E845" i="3" s="1"/>
  <c r="D485" i="3"/>
  <c r="D845" i="3" s="1"/>
  <c r="C485" i="3"/>
  <c r="C845" i="3" s="1"/>
  <c r="B485" i="3"/>
  <c r="B845" i="3" s="1"/>
  <c r="A485" i="3"/>
  <c r="A845" i="3" s="1"/>
  <c r="R484" i="3"/>
  <c r="L484" i="3"/>
  <c r="R483" i="3"/>
  <c r="L483" i="3"/>
  <c r="R482" i="3"/>
  <c r="L482" i="3"/>
  <c r="R481" i="3"/>
  <c r="L481" i="3"/>
  <c r="R480" i="3"/>
  <c r="P480" i="3"/>
  <c r="N480" i="3"/>
  <c r="L480" i="3"/>
  <c r="Q479" i="3"/>
  <c r="P479" i="3"/>
  <c r="Q478" i="3"/>
  <c r="P478" i="3"/>
  <c r="Q477" i="3"/>
  <c r="P477" i="3"/>
  <c r="K472" i="3"/>
  <c r="J472" i="3"/>
  <c r="F472" i="3"/>
  <c r="E472" i="3"/>
  <c r="D472" i="3"/>
  <c r="C472" i="3"/>
  <c r="B472" i="3"/>
  <c r="A472" i="3"/>
  <c r="R471" i="3"/>
  <c r="L471" i="3"/>
  <c r="R470" i="3"/>
  <c r="L470" i="3"/>
  <c r="R469" i="3"/>
  <c r="L469" i="3"/>
  <c r="Q468" i="3"/>
  <c r="P468" i="3"/>
  <c r="R467" i="3"/>
  <c r="Q467" i="3"/>
  <c r="P467" i="3"/>
  <c r="N467" i="3"/>
  <c r="L467" i="3"/>
  <c r="S467" i="3" s="1"/>
  <c r="K466" i="3"/>
  <c r="J466" i="3"/>
  <c r="F466" i="3"/>
  <c r="E466" i="3"/>
  <c r="D466" i="3"/>
  <c r="C466" i="3"/>
  <c r="B466" i="3"/>
  <c r="A466" i="3"/>
  <c r="R465" i="3"/>
  <c r="L465" i="3"/>
  <c r="S465" i="3" s="1"/>
  <c r="R464" i="3"/>
  <c r="L464" i="3"/>
  <c r="R463" i="3"/>
  <c r="L463" i="3"/>
  <c r="Q462" i="3"/>
  <c r="P462" i="3"/>
  <c r="K461" i="3"/>
  <c r="J461" i="3"/>
  <c r="F461" i="3"/>
  <c r="E461" i="3"/>
  <c r="D461" i="3"/>
  <c r="C461" i="3"/>
  <c r="B461" i="3"/>
  <c r="A461" i="3"/>
  <c r="R460" i="3"/>
  <c r="L460" i="3"/>
  <c r="R459" i="3"/>
  <c r="L459" i="3"/>
  <c r="R458" i="3"/>
  <c r="L458" i="3"/>
  <c r="Q457" i="3"/>
  <c r="P457" i="3"/>
  <c r="Q456" i="3"/>
  <c r="P456" i="3"/>
  <c r="L454" i="3"/>
  <c r="L848" i="3" s="1"/>
  <c r="K453" i="3"/>
  <c r="K455" i="3" s="1"/>
  <c r="J453" i="3"/>
  <c r="J455" i="3" s="1"/>
  <c r="F453" i="3"/>
  <c r="F455" i="3" s="1"/>
  <c r="E453" i="3"/>
  <c r="E455" i="3" s="1"/>
  <c r="D453" i="3"/>
  <c r="D455" i="3" s="1"/>
  <c r="C453" i="3"/>
  <c r="C455" i="3" s="1"/>
  <c r="B453" i="3"/>
  <c r="B455" i="3" s="1"/>
  <c r="A453" i="3"/>
  <c r="A455" i="3" s="1"/>
  <c r="R452" i="3"/>
  <c r="L452" i="3"/>
  <c r="R451" i="3"/>
  <c r="L451" i="3"/>
  <c r="S451" i="3" s="1"/>
  <c r="R450" i="3"/>
  <c r="L450" i="3"/>
  <c r="R449" i="3"/>
  <c r="L449" i="3"/>
  <c r="R448" i="3"/>
  <c r="L448" i="3"/>
  <c r="R447" i="3"/>
  <c r="Q447" i="3"/>
  <c r="L447" i="3"/>
  <c r="S447" i="3" s="1"/>
  <c r="R446" i="3"/>
  <c r="L446" i="3"/>
  <c r="R445" i="3"/>
  <c r="L445" i="3"/>
  <c r="Q444" i="3"/>
  <c r="P444" i="3"/>
  <c r="Q443" i="3"/>
  <c r="P443" i="3"/>
  <c r="R442" i="3"/>
  <c r="Q442" i="3"/>
  <c r="P442" i="3"/>
  <c r="N442" i="3"/>
  <c r="L442" i="3"/>
  <c r="S442" i="3" s="1"/>
  <c r="Q441" i="3"/>
  <c r="P441" i="3"/>
  <c r="N441" i="3"/>
  <c r="L441" i="3"/>
  <c r="R438" i="3"/>
  <c r="L438" i="3"/>
  <c r="R436" i="3"/>
  <c r="L436" i="3"/>
  <c r="R433" i="3"/>
  <c r="L433" i="3"/>
  <c r="L431" i="3"/>
  <c r="K430" i="3"/>
  <c r="J430" i="3"/>
  <c r="F430" i="3"/>
  <c r="E430" i="3"/>
  <c r="D430" i="3"/>
  <c r="C430" i="3"/>
  <c r="B430" i="3"/>
  <c r="A430" i="3"/>
  <c r="R429" i="3"/>
  <c r="L429" i="3"/>
  <c r="R428" i="3"/>
  <c r="L428" i="3"/>
  <c r="R427" i="3"/>
  <c r="L427" i="3"/>
  <c r="Q426" i="3"/>
  <c r="P426" i="3"/>
  <c r="R425" i="3"/>
  <c r="L425" i="3"/>
  <c r="R424" i="3"/>
  <c r="L424" i="3"/>
  <c r="K423" i="3"/>
  <c r="J423" i="3"/>
  <c r="F423" i="3"/>
  <c r="E423" i="3"/>
  <c r="D423" i="3"/>
  <c r="C423" i="3"/>
  <c r="B423" i="3"/>
  <c r="A423" i="3"/>
  <c r="R422" i="3"/>
  <c r="L422" i="3"/>
  <c r="R421" i="3"/>
  <c r="L421" i="3"/>
  <c r="Q420" i="3"/>
  <c r="P420" i="3"/>
  <c r="R419" i="3"/>
  <c r="L419" i="3"/>
  <c r="R417" i="3"/>
  <c r="L417" i="3"/>
  <c r="R416" i="3"/>
  <c r="N416" i="3"/>
  <c r="L416" i="3"/>
  <c r="S416" i="3" s="1"/>
  <c r="R415" i="3"/>
  <c r="L415" i="3"/>
  <c r="R414" i="3"/>
  <c r="L414" i="3"/>
  <c r="N413" i="13"/>
  <c r="K413" i="3"/>
  <c r="K418" i="3" s="1"/>
  <c r="J413" i="3"/>
  <c r="J418" i="3" s="1"/>
  <c r="F413" i="3"/>
  <c r="F418" i="3" s="1"/>
  <c r="E413" i="3"/>
  <c r="E418" i="3" s="1"/>
  <c r="D413" i="3"/>
  <c r="D418" i="3" s="1"/>
  <c r="C413" i="3"/>
  <c r="C418" i="3" s="1"/>
  <c r="B413" i="3"/>
  <c r="B418" i="3" s="1"/>
  <c r="A413" i="3"/>
  <c r="R412" i="3"/>
  <c r="L412" i="3"/>
  <c r="R411" i="3"/>
  <c r="L411" i="3"/>
  <c r="Q410" i="3"/>
  <c r="P410" i="3"/>
  <c r="N410" i="3"/>
  <c r="L410" i="3"/>
  <c r="R409" i="3"/>
  <c r="L409" i="3"/>
  <c r="R408" i="3"/>
  <c r="L408" i="3"/>
  <c r="R407" i="3"/>
  <c r="L407" i="3"/>
  <c r="Q406" i="3"/>
  <c r="P406" i="3"/>
  <c r="R405" i="3"/>
  <c r="L405" i="3"/>
  <c r="R404" i="3"/>
  <c r="L404" i="3"/>
  <c r="R402" i="3"/>
  <c r="L402" i="3"/>
  <c r="R401" i="3"/>
  <c r="L401" i="3"/>
  <c r="R400" i="3"/>
  <c r="P400" i="3"/>
  <c r="N400" i="3"/>
  <c r="L400" i="3"/>
  <c r="R399" i="3"/>
  <c r="L399" i="3"/>
  <c r="R398" i="3"/>
  <c r="L398" i="3"/>
  <c r="N397" i="13"/>
  <c r="K397" i="3"/>
  <c r="K403" i="3" s="1"/>
  <c r="J397" i="3"/>
  <c r="J403" i="3" s="1"/>
  <c r="F397" i="3"/>
  <c r="F403" i="3" s="1"/>
  <c r="E397" i="3"/>
  <c r="E403" i="3" s="1"/>
  <c r="D397" i="3"/>
  <c r="D403" i="3" s="1"/>
  <c r="C397" i="3"/>
  <c r="C403" i="3" s="1"/>
  <c r="B397" i="3"/>
  <c r="B403" i="3" s="1"/>
  <c r="A397" i="3"/>
  <c r="A403" i="3" s="1"/>
  <c r="R396" i="3"/>
  <c r="L396" i="3"/>
  <c r="R395" i="3"/>
  <c r="N395" i="3"/>
  <c r="L395" i="3"/>
  <c r="R394" i="3"/>
  <c r="L394" i="3"/>
  <c r="Q393" i="3"/>
  <c r="P393" i="3"/>
  <c r="Q392" i="3"/>
  <c r="P392" i="3"/>
  <c r="Q391" i="3"/>
  <c r="P391" i="3"/>
  <c r="K388" i="3"/>
  <c r="K390" i="3" s="1"/>
  <c r="J388" i="3"/>
  <c r="O389" i="3" s="1"/>
  <c r="F388" i="3"/>
  <c r="E388" i="3"/>
  <c r="D388" i="3"/>
  <c r="C388" i="3"/>
  <c r="B388" i="3"/>
  <c r="A388" i="3"/>
  <c r="R387" i="3"/>
  <c r="L387" i="3"/>
  <c r="R386" i="3"/>
  <c r="L386" i="3"/>
  <c r="Q385" i="3"/>
  <c r="P385" i="3"/>
  <c r="R381" i="3"/>
  <c r="Q381" i="3"/>
  <c r="L381" i="3"/>
  <c r="L379" i="3"/>
  <c r="R377" i="3"/>
  <c r="L377" i="3"/>
  <c r="K376" i="3"/>
  <c r="J376" i="3"/>
  <c r="F376" i="3"/>
  <c r="E376" i="3"/>
  <c r="D376" i="3"/>
  <c r="C376" i="3"/>
  <c r="B376" i="3"/>
  <c r="A376" i="3"/>
  <c r="R375" i="3"/>
  <c r="L375" i="3"/>
  <c r="R374" i="3"/>
  <c r="L374" i="3"/>
  <c r="R373" i="3"/>
  <c r="L373" i="3"/>
  <c r="R372" i="3"/>
  <c r="L372" i="3"/>
  <c r="R371" i="3"/>
  <c r="L371" i="3"/>
  <c r="R370" i="3"/>
  <c r="P370" i="3"/>
  <c r="N370" i="3"/>
  <c r="L370" i="3"/>
  <c r="Q369" i="3"/>
  <c r="P369" i="3"/>
  <c r="K368" i="3"/>
  <c r="J368" i="3"/>
  <c r="F368" i="3"/>
  <c r="E368" i="3"/>
  <c r="D368" i="3"/>
  <c r="C368" i="3"/>
  <c r="B368" i="3"/>
  <c r="A368" i="3"/>
  <c r="R367" i="3"/>
  <c r="L367" i="3"/>
  <c r="R366" i="3"/>
  <c r="L366" i="3"/>
  <c r="R365" i="3"/>
  <c r="L365" i="3"/>
  <c r="R364" i="3"/>
  <c r="L364" i="3"/>
  <c r="R363" i="3"/>
  <c r="L363" i="3"/>
  <c r="Q362" i="3"/>
  <c r="P362" i="3"/>
  <c r="Q361" i="3"/>
  <c r="P361" i="3"/>
  <c r="N361" i="3"/>
  <c r="L361" i="3"/>
  <c r="R360" i="3"/>
  <c r="Q360" i="3"/>
  <c r="P360" i="3"/>
  <c r="N360" i="3"/>
  <c r="L360" i="3"/>
  <c r="S360" i="3" s="1"/>
  <c r="R359" i="3"/>
  <c r="Q359" i="3"/>
  <c r="P359" i="3"/>
  <c r="N359" i="3"/>
  <c r="L359" i="3"/>
  <c r="S359" i="3" s="1"/>
  <c r="K357" i="3"/>
  <c r="J357" i="3"/>
  <c r="F357" i="3"/>
  <c r="E357" i="3"/>
  <c r="D357" i="3"/>
  <c r="C357" i="3"/>
  <c r="B357" i="3"/>
  <c r="A357" i="3"/>
  <c r="R356" i="3"/>
  <c r="L356" i="3"/>
  <c r="R355" i="3"/>
  <c r="L355" i="3"/>
  <c r="R354" i="3"/>
  <c r="N354" i="3"/>
  <c r="L354" i="3"/>
  <c r="R353" i="3"/>
  <c r="L353" i="3"/>
  <c r="R352" i="3"/>
  <c r="L352" i="3"/>
  <c r="R351" i="3"/>
  <c r="L351" i="3"/>
  <c r="R350" i="3"/>
  <c r="N350" i="3"/>
  <c r="L350" i="3"/>
  <c r="Q349" i="3"/>
  <c r="P349" i="3"/>
  <c r="N349" i="3"/>
  <c r="L349" i="3"/>
  <c r="R346" i="3"/>
  <c r="L346" i="3"/>
  <c r="L345" i="3"/>
  <c r="L344" i="3"/>
  <c r="R343" i="3"/>
  <c r="L343" i="3"/>
  <c r="Q342" i="3"/>
  <c r="P342" i="3"/>
  <c r="N342" i="3"/>
  <c r="L342" i="3"/>
  <c r="K341" i="3"/>
  <c r="J341" i="3"/>
  <c r="F341" i="3"/>
  <c r="E341" i="3"/>
  <c r="E358" i="3" s="1"/>
  <c r="D341" i="3"/>
  <c r="C341" i="3"/>
  <c r="B341" i="3"/>
  <c r="A341" i="3"/>
  <c r="A358" i="3" s="1"/>
  <c r="R340" i="3"/>
  <c r="L340" i="3"/>
  <c r="R339" i="3"/>
  <c r="L339" i="3"/>
  <c r="R338" i="3"/>
  <c r="L338" i="3"/>
  <c r="Q337" i="3"/>
  <c r="P337" i="3"/>
  <c r="N337" i="3"/>
  <c r="L337" i="3"/>
  <c r="Q336" i="3"/>
  <c r="P336" i="3"/>
  <c r="N336" i="3"/>
  <c r="L336" i="3"/>
  <c r="K335" i="3"/>
  <c r="J335" i="3"/>
  <c r="F335" i="3"/>
  <c r="E335" i="3"/>
  <c r="D335" i="3"/>
  <c r="C335" i="3"/>
  <c r="B335" i="3"/>
  <c r="A335" i="3"/>
  <c r="R334" i="3"/>
  <c r="P334" i="3"/>
  <c r="N334" i="3"/>
  <c r="L334" i="3"/>
  <c r="R333" i="3"/>
  <c r="L333" i="3"/>
  <c r="Q332" i="3"/>
  <c r="P332" i="3"/>
  <c r="N332" i="3"/>
  <c r="L332" i="3"/>
  <c r="L329" i="3"/>
  <c r="K328" i="3"/>
  <c r="K330" i="3" s="1"/>
  <c r="J328" i="3"/>
  <c r="J330" i="3" s="1"/>
  <c r="F328" i="3"/>
  <c r="F330" i="3" s="1"/>
  <c r="E328" i="3"/>
  <c r="E330" i="3" s="1"/>
  <c r="D328" i="3"/>
  <c r="D330" i="3" s="1"/>
  <c r="C328" i="3"/>
  <c r="C330" i="3" s="1"/>
  <c r="B328" i="3"/>
  <c r="B330" i="3" s="1"/>
  <c r="A328" i="3"/>
  <c r="A330" i="3" s="1"/>
  <c r="R327" i="3"/>
  <c r="L327" i="3"/>
  <c r="R326" i="3"/>
  <c r="N326" i="3"/>
  <c r="L326" i="3"/>
  <c r="R325" i="3"/>
  <c r="L325" i="3"/>
  <c r="R324" i="3"/>
  <c r="L324" i="3"/>
  <c r="Q323" i="3"/>
  <c r="P323" i="3"/>
  <c r="N323" i="3"/>
  <c r="L323" i="3"/>
  <c r="Q322" i="3"/>
  <c r="P322" i="3"/>
  <c r="N322" i="3"/>
  <c r="L322" i="3"/>
  <c r="K320" i="3"/>
  <c r="J320" i="3"/>
  <c r="F320" i="3"/>
  <c r="E320" i="3"/>
  <c r="D320" i="3"/>
  <c r="C320" i="3"/>
  <c r="B320" i="3"/>
  <c r="A320" i="3"/>
  <c r="R319" i="3"/>
  <c r="L319" i="3"/>
  <c r="R318" i="3"/>
  <c r="L318" i="3"/>
  <c r="R317" i="3"/>
  <c r="L317" i="3"/>
  <c r="Q316" i="3"/>
  <c r="P316" i="3"/>
  <c r="N316" i="3"/>
  <c r="L316" i="3"/>
  <c r="K315" i="3"/>
  <c r="J315" i="3"/>
  <c r="F315" i="3"/>
  <c r="E315" i="3"/>
  <c r="D315" i="3"/>
  <c r="C315" i="3"/>
  <c r="B315" i="3"/>
  <c r="A315" i="3"/>
  <c r="R314" i="3"/>
  <c r="L314" i="3"/>
  <c r="R313" i="3"/>
  <c r="Q313" i="3"/>
  <c r="L313" i="3"/>
  <c r="R312" i="3"/>
  <c r="L312" i="3"/>
  <c r="R311" i="3"/>
  <c r="L311" i="3"/>
  <c r="Q310" i="3"/>
  <c r="P310" i="3"/>
  <c r="N310" i="3"/>
  <c r="L310" i="3"/>
  <c r="Q309" i="3"/>
  <c r="P309" i="3"/>
  <c r="N309" i="3"/>
  <c r="L309" i="3"/>
  <c r="K307" i="3"/>
  <c r="J307" i="3"/>
  <c r="F307" i="3"/>
  <c r="E307" i="3"/>
  <c r="D307" i="3"/>
  <c r="C307" i="3"/>
  <c r="B307" i="3"/>
  <c r="A307" i="3"/>
  <c r="L306" i="3"/>
  <c r="R305" i="3"/>
  <c r="L305" i="3"/>
  <c r="R304" i="3"/>
  <c r="Q304" i="3"/>
  <c r="L304" i="3"/>
  <c r="R303" i="3"/>
  <c r="L303" i="3"/>
  <c r="R302" i="3"/>
  <c r="L302" i="3"/>
  <c r="R301" i="3"/>
  <c r="L301" i="3"/>
  <c r="R300" i="3"/>
  <c r="L300" i="3"/>
  <c r="Q299" i="3"/>
  <c r="P299" i="3"/>
  <c r="N299" i="3"/>
  <c r="L299" i="3"/>
  <c r="K298" i="3"/>
  <c r="J298" i="3"/>
  <c r="F298" i="3"/>
  <c r="E298" i="3"/>
  <c r="D298" i="3"/>
  <c r="C298" i="3"/>
  <c r="B298" i="3"/>
  <c r="A298" i="3"/>
  <c r="R297" i="3"/>
  <c r="L297" i="3"/>
  <c r="R296" i="3"/>
  <c r="L296" i="3"/>
  <c r="R295" i="3"/>
  <c r="L295" i="3"/>
  <c r="R294" i="3"/>
  <c r="L294" i="3"/>
  <c r="L293" i="3"/>
  <c r="L292" i="3"/>
  <c r="R291" i="3"/>
  <c r="L291" i="3"/>
  <c r="L290" i="3"/>
  <c r="Q289" i="3"/>
  <c r="P289" i="3"/>
  <c r="N289" i="3"/>
  <c r="L289" i="3"/>
  <c r="Q288" i="3"/>
  <c r="P288" i="3"/>
  <c r="N288" i="3"/>
  <c r="L288" i="3"/>
  <c r="K285" i="3"/>
  <c r="J285" i="3"/>
  <c r="F285" i="3"/>
  <c r="E285" i="3"/>
  <c r="D285" i="3"/>
  <c r="C285" i="3"/>
  <c r="B285" i="3"/>
  <c r="A285" i="3"/>
  <c r="L284" i="3"/>
  <c r="L283" i="3"/>
  <c r="Q282" i="3"/>
  <c r="P282" i="3"/>
  <c r="N282" i="3"/>
  <c r="L282" i="3"/>
  <c r="K281" i="3"/>
  <c r="J281" i="3"/>
  <c r="F281" i="3"/>
  <c r="E281" i="3"/>
  <c r="D281" i="3"/>
  <c r="C281" i="3"/>
  <c r="B281" i="3"/>
  <c r="A281" i="3"/>
  <c r="R280" i="3"/>
  <c r="L280" i="3"/>
  <c r="R279" i="3"/>
  <c r="N279" i="3"/>
  <c r="L279" i="3"/>
  <c r="R278" i="3"/>
  <c r="L278" i="3"/>
  <c r="R277" i="3"/>
  <c r="L277" i="3"/>
  <c r="R276" i="3"/>
  <c r="L276" i="3"/>
  <c r="R275" i="3"/>
  <c r="L275" i="3"/>
  <c r="R274" i="3"/>
  <c r="L274" i="3"/>
  <c r="R273" i="3"/>
  <c r="L273" i="3"/>
  <c r="P272" i="3"/>
  <c r="L272" i="3"/>
  <c r="L271" i="3"/>
  <c r="S271" i="3" s="1"/>
  <c r="R270" i="3"/>
  <c r="L270" i="3"/>
  <c r="R269" i="3"/>
  <c r="L269" i="3"/>
  <c r="R268" i="3"/>
  <c r="L268" i="3"/>
  <c r="R267" i="3"/>
  <c r="Q267" i="3"/>
  <c r="L267" i="3"/>
  <c r="S267" i="3" s="1"/>
  <c r="R266" i="3"/>
  <c r="L266" i="3"/>
  <c r="R265" i="3"/>
  <c r="L265" i="3"/>
  <c r="R264" i="3"/>
  <c r="L264" i="3"/>
  <c r="R263" i="3"/>
  <c r="Q263" i="3"/>
  <c r="L263" i="3"/>
  <c r="R262" i="3"/>
  <c r="L262" i="3"/>
  <c r="L261" i="3"/>
  <c r="P260" i="3"/>
  <c r="L260" i="3"/>
  <c r="R259" i="3"/>
  <c r="Q259" i="3"/>
  <c r="L259" i="3"/>
  <c r="Q258" i="3"/>
  <c r="P258" i="3"/>
  <c r="N258" i="3"/>
  <c r="L258" i="3"/>
  <c r="K257" i="3"/>
  <c r="J257" i="3"/>
  <c r="F257" i="3"/>
  <c r="E257" i="3"/>
  <c r="D257" i="3"/>
  <c r="C257" i="3"/>
  <c r="B257" i="3"/>
  <c r="A257" i="3"/>
  <c r="R256" i="3"/>
  <c r="L256" i="3"/>
  <c r="R255" i="3"/>
  <c r="L255" i="3"/>
  <c r="R254" i="3"/>
  <c r="L254" i="3"/>
  <c r="R253" i="3"/>
  <c r="L253" i="3"/>
  <c r="R252" i="3"/>
  <c r="L252" i="3"/>
  <c r="R251" i="3"/>
  <c r="L251" i="3"/>
  <c r="L250" i="3"/>
  <c r="R249" i="3"/>
  <c r="P249" i="3"/>
  <c r="L249" i="3"/>
  <c r="R248" i="3"/>
  <c r="L248" i="3"/>
  <c r="Q247" i="3"/>
  <c r="P247" i="3"/>
  <c r="N247" i="3"/>
  <c r="L247" i="3"/>
  <c r="K246" i="3"/>
  <c r="J246" i="3"/>
  <c r="F246" i="3"/>
  <c r="E246" i="3"/>
  <c r="D246" i="3"/>
  <c r="C246" i="3"/>
  <c r="B246" i="3"/>
  <c r="A246" i="3"/>
  <c r="R245" i="3"/>
  <c r="L245" i="3"/>
  <c r="N244" i="3"/>
  <c r="L244" i="3"/>
  <c r="R243" i="3"/>
  <c r="L243" i="3"/>
  <c r="R242" i="3"/>
  <c r="L242" i="3"/>
  <c r="R241" i="3"/>
  <c r="L241" i="3"/>
  <c r="Q240" i="3"/>
  <c r="P240" i="3"/>
  <c r="N240" i="3"/>
  <c r="L240" i="3"/>
  <c r="K239" i="3"/>
  <c r="J239" i="3"/>
  <c r="F239" i="3"/>
  <c r="E239" i="3"/>
  <c r="D239" i="3"/>
  <c r="C239" i="3"/>
  <c r="B239" i="3"/>
  <c r="A239" i="3"/>
  <c r="L238" i="3"/>
  <c r="R237" i="3"/>
  <c r="L237" i="3"/>
  <c r="R236" i="3"/>
  <c r="L236" i="3"/>
  <c r="R235" i="3"/>
  <c r="L235" i="3"/>
  <c r="R234" i="3"/>
  <c r="L234" i="3"/>
  <c r="P233" i="3"/>
  <c r="N233" i="3"/>
  <c r="L233" i="3"/>
  <c r="R232" i="3"/>
  <c r="L232" i="3"/>
  <c r="L231" i="3"/>
  <c r="L230" i="3"/>
  <c r="N229" i="3"/>
  <c r="L229" i="3"/>
  <c r="S229" i="3" s="1"/>
  <c r="R228" i="3"/>
  <c r="L228" i="3"/>
  <c r="R227" i="3"/>
  <c r="L227" i="3"/>
  <c r="Q226" i="3"/>
  <c r="P226" i="3"/>
  <c r="N226" i="3"/>
  <c r="L226" i="3"/>
  <c r="K225" i="3"/>
  <c r="J225" i="3"/>
  <c r="F225" i="3"/>
  <c r="E225" i="3"/>
  <c r="D225" i="3"/>
  <c r="C225" i="3"/>
  <c r="B225" i="3"/>
  <c r="A225" i="3"/>
  <c r="R224" i="3"/>
  <c r="L224" i="3"/>
  <c r="S224" i="3" s="1"/>
  <c r="R223" i="3"/>
  <c r="L223" i="3"/>
  <c r="R222" i="3"/>
  <c r="L222" i="3"/>
  <c r="L221" i="3"/>
  <c r="P220" i="3"/>
  <c r="L220" i="3"/>
  <c r="R219" i="3"/>
  <c r="L219" i="3"/>
  <c r="R218" i="3"/>
  <c r="L218" i="3"/>
  <c r="R217" i="3"/>
  <c r="L217" i="3"/>
  <c r="R216" i="3"/>
  <c r="Q216" i="3"/>
  <c r="L216" i="3"/>
  <c r="Q215" i="3"/>
  <c r="P215" i="3"/>
  <c r="N215" i="3"/>
  <c r="L215" i="3"/>
  <c r="R214" i="3"/>
  <c r="L214" i="3"/>
  <c r="K213" i="3"/>
  <c r="J213" i="3"/>
  <c r="F213" i="3"/>
  <c r="E213" i="3"/>
  <c r="D213" i="3"/>
  <c r="C213" i="3"/>
  <c r="B213" i="3"/>
  <c r="A213" i="3"/>
  <c r="R212" i="3"/>
  <c r="L212" i="3"/>
  <c r="R211" i="3"/>
  <c r="L211" i="3"/>
  <c r="Q210" i="3"/>
  <c r="P210" i="3"/>
  <c r="N210" i="3"/>
  <c r="L210" i="3"/>
  <c r="K209" i="3"/>
  <c r="J209" i="3"/>
  <c r="F209" i="3"/>
  <c r="E209" i="3"/>
  <c r="D209" i="3"/>
  <c r="C209" i="3"/>
  <c r="B209" i="3"/>
  <c r="A209" i="3"/>
  <c r="R208" i="3"/>
  <c r="L208" i="3"/>
  <c r="R207" i="3"/>
  <c r="Q207" i="3"/>
  <c r="L207" i="3"/>
  <c r="L206" i="3"/>
  <c r="L205" i="3"/>
  <c r="R204" i="3"/>
  <c r="L204" i="3"/>
  <c r="R203" i="3"/>
  <c r="Q203" i="3"/>
  <c r="L203" i="3"/>
  <c r="S203" i="3" s="1"/>
  <c r="L202" i="3"/>
  <c r="L201" i="3"/>
  <c r="R200" i="3"/>
  <c r="L200" i="3"/>
  <c r="Q199" i="3"/>
  <c r="P199" i="3"/>
  <c r="N199" i="3"/>
  <c r="L199" i="3"/>
  <c r="Q198" i="3"/>
  <c r="P198" i="3"/>
  <c r="N198" i="3"/>
  <c r="L198" i="3"/>
  <c r="Q197" i="3"/>
  <c r="P197" i="3"/>
  <c r="N197" i="3"/>
  <c r="L197" i="3"/>
  <c r="R190" i="3"/>
  <c r="Q190" i="3"/>
  <c r="L190" i="3"/>
  <c r="S190" i="3" s="1"/>
  <c r="K188" i="3"/>
  <c r="J188" i="3"/>
  <c r="F188" i="3"/>
  <c r="E188" i="3"/>
  <c r="D188" i="3"/>
  <c r="C188" i="3"/>
  <c r="B188" i="3"/>
  <c r="A188" i="3"/>
  <c r="R187" i="3"/>
  <c r="L187" i="3"/>
  <c r="L186" i="3"/>
  <c r="L185" i="3"/>
  <c r="Q184" i="3"/>
  <c r="P184" i="3"/>
  <c r="N184" i="3"/>
  <c r="L184" i="3"/>
  <c r="S184" i="3" s="1"/>
  <c r="K183" i="3"/>
  <c r="J183" i="3"/>
  <c r="F183" i="3"/>
  <c r="E183" i="3"/>
  <c r="D183" i="3"/>
  <c r="C183" i="3"/>
  <c r="B183" i="3"/>
  <c r="A183" i="3"/>
  <c r="R182" i="3"/>
  <c r="L182" i="3"/>
  <c r="S182" i="3" s="1"/>
  <c r="R181" i="3"/>
  <c r="L181" i="3"/>
  <c r="L180" i="3"/>
  <c r="R179" i="3"/>
  <c r="L179" i="3"/>
  <c r="L178" i="3"/>
  <c r="S178" i="3" s="1"/>
  <c r="R177" i="3"/>
  <c r="L177" i="3"/>
  <c r="L176" i="3"/>
  <c r="S176" i="3" s="1"/>
  <c r="L175" i="3"/>
  <c r="R174" i="3"/>
  <c r="L174" i="3"/>
  <c r="Q173" i="3"/>
  <c r="P173" i="3"/>
  <c r="N173" i="3"/>
  <c r="L173" i="3"/>
  <c r="K172" i="3"/>
  <c r="J172" i="3"/>
  <c r="F172" i="3"/>
  <c r="E172" i="3"/>
  <c r="D172" i="3"/>
  <c r="C172" i="3"/>
  <c r="B172" i="3"/>
  <c r="A172" i="3"/>
  <c r="R171" i="3"/>
  <c r="L171" i="3"/>
  <c r="L170" i="3"/>
  <c r="R169" i="3"/>
  <c r="L169" i="3"/>
  <c r="R168" i="3"/>
  <c r="L168" i="3"/>
  <c r="L167" i="3"/>
  <c r="Q166" i="3"/>
  <c r="P166" i="3"/>
  <c r="N166" i="3"/>
  <c r="L166" i="3"/>
  <c r="K163" i="3"/>
  <c r="J163" i="3"/>
  <c r="F163" i="3"/>
  <c r="E163" i="3"/>
  <c r="D163" i="3"/>
  <c r="C163" i="3"/>
  <c r="B163" i="3"/>
  <c r="A163" i="3"/>
  <c r="R162" i="3"/>
  <c r="L162" i="3"/>
  <c r="R161" i="3"/>
  <c r="L161" i="3"/>
  <c r="R160" i="3"/>
  <c r="L160" i="3"/>
  <c r="L159" i="3"/>
  <c r="R158" i="3"/>
  <c r="L158" i="3"/>
  <c r="S158" i="3" s="1"/>
  <c r="L157" i="3"/>
  <c r="R156" i="3"/>
  <c r="Q156" i="3"/>
  <c r="L156" i="3"/>
  <c r="R155" i="3"/>
  <c r="L155" i="3"/>
  <c r="L154" i="3"/>
  <c r="L153" i="3"/>
  <c r="Q152" i="3"/>
  <c r="P152" i="3"/>
  <c r="N152" i="3"/>
  <c r="L152" i="3"/>
  <c r="K151" i="3"/>
  <c r="J151" i="3"/>
  <c r="F151" i="3"/>
  <c r="E151" i="3"/>
  <c r="D151" i="3"/>
  <c r="C151" i="3"/>
  <c r="B151" i="3"/>
  <c r="A151" i="3"/>
  <c r="R150" i="3"/>
  <c r="N150" i="3"/>
  <c r="L150" i="3"/>
  <c r="R149" i="3"/>
  <c r="L149" i="3"/>
  <c r="R148" i="3"/>
  <c r="L148" i="3"/>
  <c r="R147" i="3"/>
  <c r="L147" i="3"/>
  <c r="R146" i="3"/>
  <c r="L146" i="3"/>
  <c r="R145" i="3"/>
  <c r="L145" i="3"/>
  <c r="R144" i="3"/>
  <c r="L144" i="3"/>
  <c r="R143" i="3"/>
  <c r="L143" i="3"/>
  <c r="R142" i="3"/>
  <c r="P142" i="3"/>
  <c r="L142" i="3"/>
  <c r="R141" i="3"/>
  <c r="L141" i="3"/>
  <c r="R140" i="3"/>
  <c r="L140" i="3"/>
  <c r="R139" i="3"/>
  <c r="L139" i="3"/>
  <c r="R138" i="3"/>
  <c r="P138" i="3"/>
  <c r="L138" i="3"/>
  <c r="R137" i="3"/>
  <c r="L137" i="3"/>
  <c r="R136" i="3"/>
  <c r="L136" i="3"/>
  <c r="R135" i="3"/>
  <c r="L135" i="3"/>
  <c r="R134" i="3"/>
  <c r="L134" i="3"/>
  <c r="S134" i="3" s="1"/>
  <c r="R133" i="3"/>
  <c r="L133" i="3"/>
  <c r="R132" i="3"/>
  <c r="L132" i="3"/>
  <c r="R131" i="3"/>
  <c r="L131" i="3"/>
  <c r="R130" i="3"/>
  <c r="N130" i="3"/>
  <c r="L130" i="3"/>
  <c r="S130" i="3" s="1"/>
  <c r="R129" i="3"/>
  <c r="L129" i="3"/>
  <c r="R128" i="3"/>
  <c r="L128" i="3"/>
  <c r="R127" i="3"/>
  <c r="L127" i="3"/>
  <c r="R126" i="3"/>
  <c r="Q126" i="3"/>
  <c r="L126" i="3"/>
  <c r="L125" i="3"/>
  <c r="R124" i="3"/>
  <c r="L124" i="3"/>
  <c r="R123" i="3"/>
  <c r="L123" i="3"/>
  <c r="R122" i="3"/>
  <c r="L122" i="3"/>
  <c r="R121" i="3"/>
  <c r="L121" i="3"/>
  <c r="R120" i="3"/>
  <c r="L120" i="3"/>
  <c r="L119" i="3"/>
  <c r="R118" i="3"/>
  <c r="L118" i="3"/>
  <c r="R117" i="3"/>
  <c r="L117" i="3"/>
  <c r="R116" i="3"/>
  <c r="L116" i="3"/>
  <c r="R115" i="3"/>
  <c r="L115" i="3"/>
  <c r="R114" i="3"/>
  <c r="Q114" i="3"/>
  <c r="L114" i="3"/>
  <c r="R113" i="3"/>
  <c r="L113" i="3"/>
  <c r="L112" i="3"/>
  <c r="Q111" i="3"/>
  <c r="P111" i="3"/>
  <c r="N111" i="3"/>
  <c r="L111" i="3"/>
  <c r="N108" i="13"/>
  <c r="K108" i="3"/>
  <c r="J108" i="3"/>
  <c r="F108" i="3"/>
  <c r="E108" i="3"/>
  <c r="D108" i="3"/>
  <c r="C108" i="3"/>
  <c r="B108" i="3"/>
  <c r="A108" i="3"/>
  <c r="R107" i="3"/>
  <c r="L107" i="3"/>
  <c r="L106" i="3"/>
  <c r="S106" i="3" s="1"/>
  <c r="L105" i="3"/>
  <c r="L104" i="3"/>
  <c r="L103" i="3"/>
  <c r="R102" i="3"/>
  <c r="Q102" i="3"/>
  <c r="L102" i="3"/>
  <c r="R101" i="3"/>
  <c r="L101" i="3"/>
  <c r="L100" i="3"/>
  <c r="R99" i="3"/>
  <c r="Q99" i="3"/>
  <c r="L99" i="3"/>
  <c r="R98" i="3"/>
  <c r="L98" i="3"/>
  <c r="R97" i="3"/>
  <c r="L97" i="3"/>
  <c r="L96" i="3"/>
  <c r="R95" i="3"/>
  <c r="L95" i="3"/>
  <c r="R94" i="3"/>
  <c r="L94" i="3"/>
  <c r="R93" i="3"/>
  <c r="L93" i="3"/>
  <c r="L92" i="3"/>
  <c r="L91" i="3"/>
  <c r="Q90" i="3"/>
  <c r="P90" i="3"/>
  <c r="R89" i="3"/>
  <c r="N89" i="3"/>
  <c r="L89" i="3"/>
  <c r="L88" i="3"/>
  <c r="K85" i="3"/>
  <c r="J85" i="3"/>
  <c r="F85" i="3"/>
  <c r="E85" i="3"/>
  <c r="D85" i="3"/>
  <c r="C85" i="3"/>
  <c r="B85" i="3"/>
  <c r="A85" i="3"/>
  <c r="R84" i="3"/>
  <c r="L84" i="3"/>
  <c r="L83" i="3"/>
  <c r="N82" i="3"/>
  <c r="L82" i="3"/>
  <c r="R81" i="3"/>
  <c r="L81" i="3"/>
  <c r="R80" i="3"/>
  <c r="L80" i="3"/>
  <c r="Q79" i="3"/>
  <c r="P79" i="3"/>
  <c r="N79" i="3"/>
  <c r="L79" i="3"/>
  <c r="K78" i="3"/>
  <c r="J78" i="3"/>
  <c r="F78" i="3"/>
  <c r="E78" i="3"/>
  <c r="D78" i="3"/>
  <c r="C78" i="3"/>
  <c r="B78" i="3"/>
  <c r="A78" i="3"/>
  <c r="R77" i="3"/>
  <c r="L77" i="3"/>
  <c r="R76" i="3"/>
  <c r="Q76" i="3"/>
  <c r="L76" i="3"/>
  <c r="L75" i="3"/>
  <c r="Q74" i="3"/>
  <c r="P74" i="3"/>
  <c r="N74" i="3"/>
  <c r="L74" i="3"/>
  <c r="Q73" i="3"/>
  <c r="P73" i="3"/>
  <c r="N73" i="3"/>
  <c r="L73" i="3"/>
  <c r="Q72" i="3"/>
  <c r="P72" i="3"/>
  <c r="N72" i="3"/>
  <c r="L72" i="3"/>
  <c r="R69" i="3"/>
  <c r="L69" i="3"/>
  <c r="R67" i="3"/>
  <c r="Q67" i="3"/>
  <c r="L67" i="3"/>
  <c r="K65" i="3"/>
  <c r="J65" i="3"/>
  <c r="J66" i="3" s="1"/>
  <c r="F65" i="3"/>
  <c r="E65" i="3"/>
  <c r="D65" i="3"/>
  <c r="C65" i="3"/>
  <c r="B65" i="3"/>
  <c r="A65" i="3"/>
  <c r="L64" i="3"/>
  <c r="S64" i="3" s="1"/>
  <c r="R63" i="3"/>
  <c r="L63" i="3"/>
  <c r="L62" i="3"/>
  <c r="R61" i="3"/>
  <c r="L61" i="3"/>
  <c r="Q60" i="3"/>
  <c r="P60" i="3"/>
  <c r="R57" i="3"/>
  <c r="P57" i="3"/>
  <c r="L57" i="3"/>
  <c r="K56" i="3"/>
  <c r="K58" i="3" s="1"/>
  <c r="J56" i="3"/>
  <c r="J58" i="3" s="1"/>
  <c r="F56" i="3"/>
  <c r="F58" i="3" s="1"/>
  <c r="E56" i="3"/>
  <c r="E58" i="3" s="1"/>
  <c r="D56" i="3"/>
  <c r="D58" i="3" s="1"/>
  <c r="C56" i="3"/>
  <c r="C58" i="3" s="1"/>
  <c r="B56" i="3"/>
  <c r="B58" i="3" s="1"/>
  <c r="A56" i="3"/>
  <c r="A58" i="3" s="1"/>
  <c r="L55" i="3"/>
  <c r="R54" i="3"/>
  <c r="L54" i="3"/>
  <c r="Q53" i="3"/>
  <c r="P53" i="3"/>
  <c r="Q52" i="3"/>
  <c r="P52" i="3"/>
  <c r="R50" i="3"/>
  <c r="K50" i="3"/>
  <c r="J50" i="3"/>
  <c r="F50" i="3"/>
  <c r="E50" i="3"/>
  <c r="D50" i="3"/>
  <c r="C50" i="3"/>
  <c r="B50" i="3"/>
  <c r="A50" i="3"/>
  <c r="R49" i="3"/>
  <c r="L49" i="3"/>
  <c r="R48" i="3"/>
  <c r="L48" i="3"/>
  <c r="Q47" i="3"/>
  <c r="P47" i="3"/>
  <c r="K45" i="3"/>
  <c r="J45" i="3"/>
  <c r="F45" i="3"/>
  <c r="E45" i="3"/>
  <c r="D45" i="3"/>
  <c r="C45" i="3"/>
  <c r="B45" i="3"/>
  <c r="A45" i="3"/>
  <c r="L44" i="3"/>
  <c r="L43" i="3"/>
  <c r="Q42" i="3"/>
  <c r="P42" i="3"/>
  <c r="R39" i="3"/>
  <c r="L39" i="3"/>
  <c r="K37" i="3"/>
  <c r="J37" i="3"/>
  <c r="F37" i="3"/>
  <c r="E37" i="3"/>
  <c r="D37" i="3"/>
  <c r="C37" i="3"/>
  <c r="B37" i="3"/>
  <c r="A37" i="3"/>
  <c r="R36" i="3"/>
  <c r="L36" i="3"/>
  <c r="S36" i="3" s="1"/>
  <c r="S34" i="3" s="1"/>
  <c r="R35" i="3"/>
  <c r="L35" i="3"/>
  <c r="Q34" i="3"/>
  <c r="P34" i="3"/>
  <c r="K32" i="3"/>
  <c r="J32" i="3"/>
  <c r="F32" i="3"/>
  <c r="E32" i="3"/>
  <c r="D32" i="3"/>
  <c r="C32" i="3"/>
  <c r="B32" i="3"/>
  <c r="A32" i="3"/>
  <c r="L31" i="3"/>
  <c r="R30" i="3"/>
  <c r="L30" i="3"/>
  <c r="Q29" i="3"/>
  <c r="P29" i="3"/>
  <c r="K27" i="3"/>
  <c r="J27" i="3"/>
  <c r="F27" i="3"/>
  <c r="E27" i="3"/>
  <c r="D27" i="3"/>
  <c r="C27" i="3"/>
  <c r="B27" i="3"/>
  <c r="A27" i="3"/>
  <c r="N26" i="3"/>
  <c r="L26" i="3"/>
  <c r="R25" i="3"/>
  <c r="L25" i="3"/>
  <c r="Q24" i="3"/>
  <c r="P24" i="3"/>
  <c r="R23" i="3"/>
  <c r="L23" i="3"/>
  <c r="Q22" i="3"/>
  <c r="P22" i="3"/>
  <c r="N19" i="13"/>
  <c r="K19" i="3"/>
  <c r="J19" i="3"/>
  <c r="F19" i="3"/>
  <c r="E19" i="3"/>
  <c r="D19" i="3"/>
  <c r="C19" i="3"/>
  <c r="B19" i="3"/>
  <c r="A19" i="3"/>
  <c r="R18" i="3"/>
  <c r="L18" i="3"/>
  <c r="R17" i="3"/>
  <c r="L17" i="3"/>
  <c r="R16" i="3"/>
  <c r="L16" i="3"/>
  <c r="R15" i="3"/>
  <c r="L15" i="3"/>
  <c r="Q14" i="3"/>
  <c r="P14" i="3"/>
  <c r="N14" i="3"/>
  <c r="J12" i="7"/>
  <c r="K12" i="3"/>
  <c r="J12" i="3"/>
  <c r="F12" i="3"/>
  <c r="E12" i="3"/>
  <c r="D12" i="3"/>
  <c r="C12" i="3"/>
  <c r="B12" i="3"/>
  <c r="A12" i="3"/>
  <c r="R11" i="3"/>
  <c r="L11" i="3"/>
  <c r="R10" i="3"/>
  <c r="Q10" i="3"/>
  <c r="P10" i="3"/>
  <c r="L10" i="3"/>
  <c r="R9" i="3"/>
  <c r="L9" i="3"/>
  <c r="I390" i="6" l="1"/>
  <c r="D703" i="6"/>
  <c r="R503" i="6"/>
  <c r="S624" i="7"/>
  <c r="S621" i="7" s="1"/>
  <c r="S618" i="7"/>
  <c r="S614" i="7" s="1"/>
  <c r="S246" i="7"/>
  <c r="S240" i="7" s="1"/>
  <c r="O192" i="6"/>
  <c r="P503" i="6"/>
  <c r="S730" i="7"/>
  <c r="S726" i="7" s="1"/>
  <c r="N503" i="6"/>
  <c r="A68" i="6"/>
  <c r="S341" i="7"/>
  <c r="S337" i="7" s="1"/>
  <c r="S662" i="6"/>
  <c r="S659" i="6" s="1"/>
  <c r="Q599" i="6"/>
  <c r="S343" i="8"/>
  <c r="S738" i="7"/>
  <c r="S734" i="7" s="1"/>
  <c r="L68" i="5"/>
  <c r="L70" i="5" s="1"/>
  <c r="D838" i="5"/>
  <c r="S760" i="6"/>
  <c r="S754" i="6" s="1"/>
  <c r="N348" i="6"/>
  <c r="B703" i="5"/>
  <c r="L390" i="5"/>
  <c r="S27" i="5"/>
  <c r="S24" i="5" s="1"/>
  <c r="S19" i="7"/>
  <c r="S14" i="7" s="1"/>
  <c r="C109" i="3"/>
  <c r="J109" i="3"/>
  <c r="F522" i="13"/>
  <c r="R55" i="3"/>
  <c r="S663" i="3"/>
  <c r="P17" i="3"/>
  <c r="P26" i="3"/>
  <c r="N36" i="3"/>
  <c r="R44" i="3"/>
  <c r="Q64" i="3"/>
  <c r="P82" i="3"/>
  <c r="P89" i="3"/>
  <c r="S94" i="3"/>
  <c r="S98" i="3"/>
  <c r="Q106" i="3"/>
  <c r="P118" i="3"/>
  <c r="S122" i="3"/>
  <c r="R125" i="3"/>
  <c r="N134" i="3"/>
  <c r="Q142" i="3"/>
  <c r="S146" i="3"/>
  <c r="S160" i="3"/>
  <c r="R167" i="3"/>
  <c r="S174" i="3"/>
  <c r="N178" i="3"/>
  <c r="N182" i="3"/>
  <c r="Q220" i="3"/>
  <c r="Q224" i="3"/>
  <c r="R229" i="3"/>
  <c r="R233" i="3"/>
  <c r="P237" i="3"/>
  <c r="S243" i="3"/>
  <c r="Q271" i="3"/>
  <c r="S275" i="3"/>
  <c r="N318" i="3"/>
  <c r="P374" i="3"/>
  <c r="P395" i="3"/>
  <c r="P405" i="3"/>
  <c r="N411" i="3"/>
  <c r="P428" i="3"/>
  <c r="N451" i="3"/>
  <c r="P459" i="3"/>
  <c r="Q465" i="3"/>
  <c r="P484" i="3"/>
  <c r="S490" i="3"/>
  <c r="P509" i="3"/>
  <c r="N531" i="3"/>
  <c r="R543" i="3"/>
  <c r="S557" i="3"/>
  <c r="S562" i="3"/>
  <c r="N576" i="3"/>
  <c r="P602" i="3"/>
  <c r="P612" i="3"/>
  <c r="P640" i="3"/>
  <c r="Q644" i="3"/>
  <c r="N673" i="3"/>
  <c r="P692" i="3"/>
  <c r="N714" i="3"/>
  <c r="N720" i="3"/>
  <c r="P741" i="3"/>
  <c r="N758" i="3"/>
  <c r="P765" i="3"/>
  <c r="S773" i="3"/>
  <c r="P796" i="3"/>
  <c r="N802" i="3"/>
  <c r="H19" i="12"/>
  <c r="C839" i="13"/>
  <c r="R561" i="3"/>
  <c r="Q17" i="3"/>
  <c r="R26" i="3"/>
  <c r="N57" i="3"/>
  <c r="R64" i="3"/>
  <c r="P76" i="3"/>
  <c r="R82" i="3"/>
  <c r="N94" i="3"/>
  <c r="Q98" i="3"/>
  <c r="S102" i="3"/>
  <c r="R106" i="3"/>
  <c r="P114" i="3"/>
  <c r="N117" i="3"/>
  <c r="Q118" i="3"/>
  <c r="Q122" i="3"/>
  <c r="S126" i="3"/>
  <c r="N138" i="3"/>
  <c r="Q146" i="3"/>
  <c r="S150" i="3"/>
  <c r="P156" i="3"/>
  <c r="Q160" i="3"/>
  <c r="Q174" i="3"/>
  <c r="R178" i="3"/>
  <c r="R202" i="3"/>
  <c r="S207" i="3"/>
  <c r="P216" i="3"/>
  <c r="R220" i="3"/>
  <c r="N243" i="3"/>
  <c r="S259" i="3"/>
  <c r="S263" i="3"/>
  <c r="R271" i="3"/>
  <c r="Q275" i="3"/>
  <c r="S279" i="3"/>
  <c r="R290" i="3"/>
  <c r="P318" i="3"/>
  <c r="S326" i="3"/>
  <c r="Q374" i="3"/>
  <c r="P381" i="3"/>
  <c r="Q405" i="3"/>
  <c r="P411" i="3"/>
  <c r="Q428" i="3"/>
  <c r="Q436" i="3"/>
  <c r="Q459" i="3"/>
  <c r="Q484" i="3"/>
  <c r="Q490" i="3"/>
  <c r="Q509" i="3"/>
  <c r="P525" i="3"/>
  <c r="S545" i="3"/>
  <c r="N552" i="3"/>
  <c r="Q557" i="3"/>
  <c r="Q562" i="3"/>
  <c r="P576" i="3"/>
  <c r="S584" i="3"/>
  <c r="S594" i="3"/>
  <c r="Q602" i="3"/>
  <c r="Q612" i="3"/>
  <c r="S622" i="3"/>
  <c r="Q628" i="3"/>
  <c r="Q640" i="3"/>
  <c r="P673" i="3"/>
  <c r="S700" i="3"/>
  <c r="P720" i="3"/>
  <c r="Q730" i="3"/>
  <c r="S748" i="3"/>
  <c r="Q765" i="3"/>
  <c r="Q773" i="3"/>
  <c r="S777" i="3"/>
  <c r="Q796" i="3"/>
  <c r="N806" i="3"/>
  <c r="N817" i="3"/>
  <c r="P502" i="7"/>
  <c r="C437" i="13"/>
  <c r="C439" i="13" s="1"/>
  <c r="D46" i="13"/>
  <c r="D59" i="13"/>
  <c r="D51" i="13"/>
  <c r="D41" i="13"/>
  <c r="D28" i="13"/>
  <c r="W344" i="13"/>
  <c r="P348" i="13"/>
  <c r="W348" i="13" s="1"/>
  <c r="W342" i="13" s="1"/>
  <c r="O382" i="5"/>
  <c r="O437" i="5"/>
  <c r="O439" i="5" s="1"/>
  <c r="O568" i="5" s="1"/>
  <c r="O569" i="5" s="1"/>
  <c r="O454" i="5" s="1"/>
  <c r="P503" i="13"/>
  <c r="W499" i="13"/>
  <c r="O192" i="5"/>
  <c r="O382" i="3"/>
  <c r="O437" i="3"/>
  <c r="O439" i="3" s="1"/>
  <c r="O568" i="3" s="1"/>
  <c r="O569" i="3" s="1"/>
  <c r="O454" i="3" s="1"/>
  <c r="S454" i="3" s="1"/>
  <c r="O437" i="6"/>
  <c r="O439" i="6" s="1"/>
  <c r="O568" i="6" s="1"/>
  <c r="O569" i="6" s="1"/>
  <c r="O454" i="6" s="1"/>
  <c r="O383" i="5"/>
  <c r="P387" i="7"/>
  <c r="B839" i="13"/>
  <c r="S679" i="7"/>
  <c r="S673" i="7" s="1"/>
  <c r="R348" i="6"/>
  <c r="J847" i="6"/>
  <c r="J28" i="6" s="1"/>
  <c r="O522" i="6"/>
  <c r="B384" i="6"/>
  <c r="L390" i="6"/>
  <c r="O86" i="6"/>
  <c r="O66" i="6"/>
  <c r="O109" i="6"/>
  <c r="O193" i="6"/>
  <c r="Q793" i="6"/>
  <c r="P348" i="6"/>
  <c r="Q213" i="6"/>
  <c r="R793" i="6"/>
  <c r="S528" i="6"/>
  <c r="S524" i="6" s="1"/>
  <c r="F535" i="6"/>
  <c r="S348" i="6"/>
  <c r="S342" i="6" s="1"/>
  <c r="Q674" i="13"/>
  <c r="Q528" i="13"/>
  <c r="Q793" i="13"/>
  <c r="D535" i="6"/>
  <c r="M674" i="8"/>
  <c r="S56" i="6"/>
  <c r="S53" i="6" s="1"/>
  <c r="Q674" i="6"/>
  <c r="R213" i="6"/>
  <c r="E847" i="5"/>
  <c r="E287" i="5" s="1"/>
  <c r="E567" i="5"/>
  <c r="E522" i="5"/>
  <c r="E165" i="5"/>
  <c r="L471" i="7"/>
  <c r="S341" i="6"/>
  <c r="S337" i="6" s="1"/>
  <c r="J847" i="5"/>
  <c r="J195" i="5" s="1"/>
  <c r="O522" i="5"/>
  <c r="O66" i="5"/>
  <c r="O109" i="5"/>
  <c r="O86" i="5"/>
  <c r="O193" i="5"/>
  <c r="L473" i="5"/>
  <c r="S707" i="7"/>
  <c r="S704" i="7" s="1"/>
  <c r="A615" i="5"/>
  <c r="A633" i="5" s="1"/>
  <c r="A842" i="5" s="1"/>
  <c r="L761" i="5"/>
  <c r="L608" i="5"/>
  <c r="L615" i="5" s="1"/>
  <c r="L633" i="5" s="1"/>
  <c r="S834" i="7"/>
  <c r="S831" i="7" s="1"/>
  <c r="K662" i="8"/>
  <c r="L743" i="5"/>
  <c r="R560" i="6"/>
  <c r="S320" i="7"/>
  <c r="S316" i="7" s="1"/>
  <c r="S783" i="7"/>
  <c r="S780" i="7" s="1"/>
  <c r="D567" i="5"/>
  <c r="F535" i="5"/>
  <c r="C475" i="5"/>
  <c r="N533" i="6"/>
  <c r="P56" i="6"/>
  <c r="S50" i="7"/>
  <c r="S47" i="7" s="1"/>
  <c r="S45" i="7"/>
  <c r="S42" i="7" s="1"/>
  <c r="R662" i="5"/>
  <c r="K341" i="8"/>
  <c r="E59" i="5"/>
  <c r="N91" i="3"/>
  <c r="I108" i="3"/>
  <c r="R108" i="3" s="1"/>
  <c r="J390" i="3"/>
  <c r="D520" i="3"/>
  <c r="D435" i="13"/>
  <c r="F20" i="13"/>
  <c r="Q662" i="5"/>
  <c r="O413" i="13"/>
  <c r="F768" i="13"/>
  <c r="Q533" i="13"/>
  <c r="I21" i="5"/>
  <c r="F41" i="13"/>
  <c r="R75" i="3"/>
  <c r="N103" i="3"/>
  <c r="R105" i="3"/>
  <c r="N153" i="3"/>
  <c r="R175" i="3"/>
  <c r="P179" i="3"/>
  <c r="R244" i="3"/>
  <c r="R260" i="3"/>
  <c r="P264" i="3"/>
  <c r="R272" i="3"/>
  <c r="S276" i="3"/>
  <c r="N338" i="3"/>
  <c r="S448" i="3"/>
  <c r="R526" i="3"/>
  <c r="R558" i="3"/>
  <c r="Q785" i="7"/>
  <c r="Q606" i="7"/>
  <c r="E13" i="11"/>
  <c r="E19" i="11" s="1"/>
  <c r="D165" i="13"/>
  <c r="D843" i="13"/>
  <c r="D66" i="13"/>
  <c r="D20" i="13"/>
  <c r="D33" i="13"/>
  <c r="P49" i="3"/>
  <c r="Q83" i="3"/>
  <c r="R103" i="3"/>
  <c r="R153" i="3"/>
  <c r="S157" i="3"/>
  <c r="R185" i="3"/>
  <c r="Q200" i="3"/>
  <c r="P214" i="3"/>
  <c r="S230" i="3"/>
  <c r="N238" i="3"/>
  <c r="R250" i="3"/>
  <c r="P254" i="3"/>
  <c r="S268" i="3"/>
  <c r="P18" i="3"/>
  <c r="N77" i="3"/>
  <c r="R83" i="3"/>
  <c r="R88" i="3"/>
  <c r="R91" i="3"/>
  <c r="N95" i="3"/>
  <c r="R119" i="3"/>
  <c r="R157" i="3"/>
  <c r="R159" i="3"/>
  <c r="Q171" i="3"/>
  <c r="N204" i="3"/>
  <c r="R206" i="3"/>
  <c r="S208" i="3"/>
  <c r="R221" i="3"/>
  <c r="R230" i="3"/>
  <c r="R238" i="3"/>
  <c r="Q280" i="3"/>
  <c r="R284" i="3"/>
  <c r="N291" i="3"/>
  <c r="R293" i="3"/>
  <c r="Q301" i="3"/>
  <c r="Q424" i="3"/>
  <c r="S438" i="3"/>
  <c r="D287" i="13"/>
  <c r="D87" i="13"/>
  <c r="D38" i="13"/>
  <c r="D110" i="13"/>
  <c r="R92" i="3"/>
  <c r="R605" i="3"/>
  <c r="M612" i="7"/>
  <c r="N612" i="7" s="1"/>
  <c r="K842" i="9"/>
  <c r="M330" i="7"/>
  <c r="N330" i="7" s="1"/>
  <c r="L17" i="12"/>
  <c r="R56" i="6"/>
  <c r="P321" i="6"/>
  <c r="M835" i="7"/>
  <c r="N835" i="7" s="1"/>
  <c r="M837" i="8"/>
  <c r="M40" i="7"/>
  <c r="N40" i="7" s="1"/>
  <c r="M40" i="8"/>
  <c r="K321" i="7"/>
  <c r="K741" i="7"/>
  <c r="M630" i="7"/>
  <c r="N630" i="7" s="1"/>
  <c r="R632" i="6"/>
  <c r="M683" i="7"/>
  <c r="N683" i="7" s="1"/>
  <c r="M685" i="8"/>
  <c r="M785" i="7"/>
  <c r="N785" i="7" s="1"/>
  <c r="M402" i="7"/>
  <c r="Q403" i="13"/>
  <c r="K21" i="7"/>
  <c r="L21" i="7" s="1"/>
  <c r="O21" i="13"/>
  <c r="P21" i="13" s="1"/>
  <c r="P68" i="13" s="1"/>
  <c r="P70" i="13" s="1"/>
  <c r="M357" i="7"/>
  <c r="N357" i="7" s="1"/>
  <c r="M502" i="7"/>
  <c r="M818" i="7"/>
  <c r="N818" i="7" s="1"/>
  <c r="M820" i="8"/>
  <c r="M759" i="7"/>
  <c r="N759" i="7" s="1"/>
  <c r="M164" i="7"/>
  <c r="N164" i="7" s="1"/>
  <c r="Q164" i="13"/>
  <c r="M723" i="7"/>
  <c r="B768" i="8"/>
  <c r="L8" i="12"/>
  <c r="M417" i="7"/>
  <c r="N417" i="7" s="1"/>
  <c r="R418" i="6"/>
  <c r="N18" i="12"/>
  <c r="O18" i="12"/>
  <c r="M388" i="7"/>
  <c r="M389" i="8"/>
  <c r="K58" i="7"/>
  <c r="M286" i="7"/>
  <c r="M389" i="7"/>
  <c r="M58" i="7"/>
  <c r="M58" i="8"/>
  <c r="C842" i="9"/>
  <c r="I652" i="6"/>
  <c r="I565" i="6"/>
  <c r="N565" i="6" s="1"/>
  <c r="M518" i="7"/>
  <c r="N518" i="7" s="1"/>
  <c r="Q520" i="13"/>
  <c r="R205" i="3"/>
  <c r="M709" i="7"/>
  <c r="N709" i="7" s="1"/>
  <c r="M650" i="7"/>
  <c r="Q652" i="13"/>
  <c r="L18" i="12"/>
  <c r="R473" i="5"/>
  <c r="M606" i="7"/>
  <c r="N606" i="7" s="1"/>
  <c r="M608" i="8"/>
  <c r="M741" i="7"/>
  <c r="N741" i="7" s="1"/>
  <c r="Q743" i="13"/>
  <c r="M377" i="7"/>
  <c r="N377" i="7" s="1"/>
  <c r="M378" i="8"/>
  <c r="M700" i="7"/>
  <c r="N700" i="7" s="1"/>
  <c r="E839" i="13"/>
  <c r="E383" i="13"/>
  <c r="J380" i="6"/>
  <c r="J382" i="6" s="1"/>
  <c r="O383" i="6" s="1"/>
  <c r="S12" i="6"/>
  <c r="S8" i="6" s="1"/>
  <c r="E475" i="6"/>
  <c r="B703" i="6"/>
  <c r="J768" i="6"/>
  <c r="L761" i="6"/>
  <c r="S709" i="6"/>
  <c r="S706" i="6" s="1"/>
  <c r="L608" i="6"/>
  <c r="L12" i="8"/>
  <c r="L534" i="6"/>
  <c r="S534" i="6" s="1"/>
  <c r="S523" i="6" s="1"/>
  <c r="L837" i="6"/>
  <c r="F380" i="6"/>
  <c r="F382" i="6" s="1"/>
  <c r="C535" i="6"/>
  <c r="D838" i="6"/>
  <c r="B838" i="6"/>
  <c r="E13" i="5"/>
  <c r="K703" i="5"/>
  <c r="K768" i="5"/>
  <c r="S485" i="5"/>
  <c r="S479" i="5" s="1"/>
  <c r="S722" i="7"/>
  <c r="S719" i="7" s="1"/>
  <c r="L19" i="8"/>
  <c r="Q709" i="6"/>
  <c r="E66" i="5"/>
  <c r="E535" i="5"/>
  <c r="S558" i="7"/>
  <c r="S551" i="7" s="1"/>
  <c r="E703" i="5"/>
  <c r="E842" i="5" s="1"/>
  <c r="C768" i="5"/>
  <c r="S321" i="6"/>
  <c r="S309" i="6" s="1"/>
  <c r="Q650" i="6"/>
  <c r="D615" i="5"/>
  <c r="D633" i="5" s="1"/>
  <c r="D842" i="5" s="1"/>
  <c r="S607" i="5"/>
  <c r="S604" i="5" s="1"/>
  <c r="S85" i="7"/>
  <c r="S79" i="7" s="1"/>
  <c r="S660" i="7"/>
  <c r="S657" i="7" s="1"/>
  <c r="L32" i="3"/>
  <c r="D378" i="3"/>
  <c r="K378" i="3"/>
  <c r="S27" i="7"/>
  <c r="S24" i="7" s="1"/>
  <c r="S605" i="7"/>
  <c r="S602" i="7" s="1"/>
  <c r="S699" i="7"/>
  <c r="S696" i="7" s="1"/>
  <c r="E378" i="3"/>
  <c r="L785" i="3"/>
  <c r="L832" i="3"/>
  <c r="D21" i="3"/>
  <c r="K86" i="3"/>
  <c r="A378" i="3"/>
  <c r="A86" i="3"/>
  <c r="E86" i="3"/>
  <c r="C308" i="3"/>
  <c r="J308" i="3"/>
  <c r="B390" i="3"/>
  <c r="F390" i="3"/>
  <c r="J402" i="7"/>
  <c r="AA11" i="12"/>
  <c r="R112" i="3"/>
  <c r="R176" i="3"/>
  <c r="P211" i="3"/>
  <c r="S231" i="3"/>
  <c r="Q245" i="3"/>
  <c r="R431" i="3"/>
  <c r="R517" i="3"/>
  <c r="P607" i="5"/>
  <c r="N760" i="6"/>
  <c r="P709" i="6"/>
  <c r="N709" i="6"/>
  <c r="Q560" i="6"/>
  <c r="P560" i="6"/>
  <c r="S533" i="6"/>
  <c r="S529" i="6" s="1"/>
  <c r="P630" i="7"/>
  <c r="C839" i="9"/>
  <c r="E839" i="9"/>
  <c r="N387" i="7"/>
  <c r="N650" i="6"/>
  <c r="P533" i="6"/>
  <c r="AC11" i="12"/>
  <c r="C568" i="13"/>
  <c r="C569" i="13" s="1"/>
  <c r="R100" i="3"/>
  <c r="R43" i="3"/>
  <c r="N62" i="3"/>
  <c r="Q96" i="3"/>
  <c r="Q132" i="3"/>
  <c r="N170" i="3"/>
  <c r="R201" i="3"/>
  <c r="R231" i="3"/>
  <c r="R306" i="3"/>
  <c r="R345" i="3"/>
  <c r="S542" i="3"/>
  <c r="P760" i="6"/>
  <c r="N58" i="6"/>
  <c r="Q377" i="7"/>
  <c r="S32" i="7"/>
  <c r="S29" i="7" s="1"/>
  <c r="S356" i="7"/>
  <c r="S348" i="7" s="1"/>
  <c r="M521" i="5"/>
  <c r="I563" i="7"/>
  <c r="Q563" i="7" s="1"/>
  <c r="Y11" i="12"/>
  <c r="B437" i="13"/>
  <c r="B439" i="13" s="1"/>
  <c r="B476" i="13" s="1"/>
  <c r="I743" i="5"/>
  <c r="J818" i="7"/>
  <c r="R62" i="3"/>
  <c r="S80" i="3"/>
  <c r="P84" i="3"/>
  <c r="R96" i="3"/>
  <c r="R104" i="3"/>
  <c r="P124" i="3"/>
  <c r="S144" i="3"/>
  <c r="R170" i="3"/>
  <c r="P218" i="3"/>
  <c r="N251" i="3"/>
  <c r="R261" i="3"/>
  <c r="R283" i="3"/>
  <c r="R329" i="3"/>
  <c r="S537" i="3"/>
  <c r="S654" i="3"/>
  <c r="Q671" i="3"/>
  <c r="N56" i="6"/>
  <c r="Q56" i="6"/>
  <c r="P321" i="7"/>
  <c r="S460" i="7"/>
  <c r="S456" i="7" s="1"/>
  <c r="K847" i="9"/>
  <c r="I743" i="6"/>
  <c r="N743" i="6" s="1"/>
  <c r="E71" i="13"/>
  <c r="K520" i="3"/>
  <c r="L650" i="3"/>
  <c r="L697" i="3"/>
  <c r="D40" i="3"/>
  <c r="C378" i="3"/>
  <c r="J378" i="3"/>
  <c r="A520" i="3"/>
  <c r="E520" i="3"/>
  <c r="E548" i="3"/>
  <c r="E726" i="3"/>
  <c r="D761" i="3"/>
  <c r="B40" i="3"/>
  <c r="L285" i="3"/>
  <c r="C321" i="3"/>
  <c r="J321" i="3"/>
  <c r="B378" i="3"/>
  <c r="F378" i="3"/>
  <c r="D389" i="3"/>
  <c r="L397" i="3"/>
  <c r="L603" i="3"/>
  <c r="S348" i="5"/>
  <c r="S342" i="5" s="1"/>
  <c r="L56" i="3"/>
  <c r="D308" i="3"/>
  <c r="K308" i="3"/>
  <c r="D321" i="3"/>
  <c r="K321" i="3"/>
  <c r="D358" i="3"/>
  <c r="K358" i="3"/>
  <c r="F473" i="3"/>
  <c r="J473" i="3"/>
  <c r="A534" i="3"/>
  <c r="E534" i="3"/>
  <c r="C566" i="3"/>
  <c r="L581" i="3"/>
  <c r="L599" i="3"/>
  <c r="L658" i="3"/>
  <c r="L662" i="3"/>
  <c r="L724" i="3"/>
  <c r="L725" i="3" s="1"/>
  <c r="J761" i="3"/>
  <c r="A761" i="3"/>
  <c r="E761" i="3"/>
  <c r="B820" i="3"/>
  <c r="F820" i="3"/>
  <c r="P348" i="5"/>
  <c r="A308" i="3"/>
  <c r="E308" i="3"/>
  <c r="L544" i="3"/>
  <c r="L547" i="3" s="1"/>
  <c r="F586" i="3"/>
  <c r="K685" i="3"/>
  <c r="N348" i="5"/>
  <c r="M787" i="8"/>
  <c r="Q787" i="13"/>
  <c r="M632" i="8"/>
  <c r="Q632" i="13"/>
  <c r="M403" i="8"/>
  <c r="M321" i="8"/>
  <c r="Q321" i="13"/>
  <c r="Q837" i="13"/>
  <c r="E842" i="6"/>
  <c r="M390" i="8"/>
  <c r="Q390" i="13"/>
  <c r="E435" i="6"/>
  <c r="Q58" i="13"/>
  <c r="C703" i="6"/>
  <c r="C842" i="6" s="1"/>
  <c r="D768" i="6"/>
  <c r="M711" i="8"/>
  <c r="Q711" i="13"/>
  <c r="L686" i="6"/>
  <c r="M547" i="8"/>
  <c r="Q547" i="13"/>
  <c r="AF10" i="12"/>
  <c r="M586" i="8"/>
  <c r="Q586" i="13"/>
  <c r="M565" i="8"/>
  <c r="Q565" i="13"/>
  <c r="AF11" i="12"/>
  <c r="R321" i="6"/>
  <c r="Q40" i="13"/>
  <c r="M702" i="8"/>
  <c r="Q702" i="13"/>
  <c r="L726" i="6"/>
  <c r="M418" i="8"/>
  <c r="Q418" i="13"/>
  <c r="M286" i="8"/>
  <c r="M330" i="8"/>
  <c r="Q330" i="13"/>
  <c r="Q725" i="6"/>
  <c r="M761" i="8"/>
  <c r="M534" i="8"/>
  <c r="Q534" i="13"/>
  <c r="AF9" i="12"/>
  <c r="Q473" i="13"/>
  <c r="Q389" i="13"/>
  <c r="M504" i="8"/>
  <c r="Q504" i="13"/>
  <c r="Q321" i="6"/>
  <c r="Q846" i="13"/>
  <c r="K847" i="5"/>
  <c r="K567" i="5"/>
  <c r="K837" i="8"/>
  <c r="O837" i="13"/>
  <c r="K711" i="8"/>
  <c r="O711" i="13"/>
  <c r="K743" i="8"/>
  <c r="O743" i="13"/>
  <c r="K838" i="5"/>
  <c r="K843" i="5" s="1"/>
  <c r="K548" i="8"/>
  <c r="O548" i="13"/>
  <c r="K358" i="8"/>
  <c r="L358" i="8" s="1"/>
  <c r="O358" i="13"/>
  <c r="P358" i="13" s="1"/>
  <c r="P380" i="13" s="1"/>
  <c r="P382" i="13" s="1"/>
  <c r="E380" i="5"/>
  <c r="E382" i="5" s="1"/>
  <c r="E383" i="5" s="1"/>
  <c r="K164" i="8"/>
  <c r="L164" i="8" s="1"/>
  <c r="O164" i="13"/>
  <c r="P164" i="13" s="1"/>
  <c r="K68" i="8"/>
  <c r="O68" i="13"/>
  <c r="M8" i="12"/>
  <c r="K390" i="8"/>
  <c r="O390" i="13"/>
  <c r="K534" i="8"/>
  <c r="O534" i="13"/>
  <c r="AD9" i="12"/>
  <c r="L109" i="5"/>
  <c r="K473" i="8"/>
  <c r="O473" i="13"/>
  <c r="M18" i="12"/>
  <c r="L86" i="5"/>
  <c r="K725" i="8"/>
  <c r="O725" i="13"/>
  <c r="K565" i="8"/>
  <c r="O565" i="13"/>
  <c r="K403" i="8"/>
  <c r="O403" i="13"/>
  <c r="K702" i="8"/>
  <c r="O702" i="13"/>
  <c r="K547" i="8"/>
  <c r="O547" i="13"/>
  <c r="AD10" i="12"/>
  <c r="K685" i="8"/>
  <c r="O685" i="13"/>
  <c r="K787" i="8"/>
  <c r="O787" i="13"/>
  <c r="K308" i="8"/>
  <c r="O308" i="13"/>
  <c r="K504" i="8"/>
  <c r="O504" i="13"/>
  <c r="K286" i="8"/>
  <c r="O286" i="13"/>
  <c r="K652" i="8"/>
  <c r="O652" i="13"/>
  <c r="K586" i="8"/>
  <c r="O586" i="13"/>
  <c r="K418" i="8"/>
  <c r="O418" i="13"/>
  <c r="K287" i="5"/>
  <c r="K520" i="8"/>
  <c r="O520" i="13"/>
  <c r="K535" i="8"/>
  <c r="O535" i="13"/>
  <c r="K389" i="8"/>
  <c r="O389" i="13"/>
  <c r="E838" i="5"/>
  <c r="K820" i="8"/>
  <c r="O820" i="13"/>
  <c r="K608" i="8"/>
  <c r="O608" i="13"/>
  <c r="F842" i="5"/>
  <c r="K614" i="8"/>
  <c r="L614" i="8" s="1"/>
  <c r="O614" i="13"/>
  <c r="P614" i="13" s="1"/>
  <c r="P615" i="13" s="1"/>
  <c r="P633" i="13" s="1"/>
  <c r="P842" i="13" s="1"/>
  <c r="K566" i="8"/>
  <c r="O566" i="13"/>
  <c r="K378" i="8"/>
  <c r="O378" i="13"/>
  <c r="L86" i="7"/>
  <c r="K330" i="8"/>
  <c r="O330" i="13"/>
  <c r="K40" i="8"/>
  <c r="O40" i="13"/>
  <c r="K58" i="8"/>
  <c r="O58" i="13"/>
  <c r="K761" i="8"/>
  <c r="O761" i="13"/>
  <c r="J520" i="8"/>
  <c r="N520" i="13"/>
  <c r="J65" i="8"/>
  <c r="N65" i="13"/>
  <c r="J246" i="8"/>
  <c r="N246" i="13"/>
  <c r="J285" i="8"/>
  <c r="N285" i="13"/>
  <c r="J335" i="8"/>
  <c r="N335" i="13"/>
  <c r="J533" i="8"/>
  <c r="N533" i="13"/>
  <c r="J581" i="8"/>
  <c r="N581" i="13"/>
  <c r="J662" i="8"/>
  <c r="N662" i="13"/>
  <c r="J793" i="8"/>
  <c r="N793" i="13"/>
  <c r="J809" i="8"/>
  <c r="N809" i="13"/>
  <c r="S237" i="3"/>
  <c r="S649" i="3"/>
  <c r="S679" i="3"/>
  <c r="S745" i="3"/>
  <c r="S825" i="3"/>
  <c r="J320" i="8"/>
  <c r="N320" i="13"/>
  <c r="J341" i="8"/>
  <c r="N341" i="13"/>
  <c r="J620" i="8"/>
  <c r="N620" i="13"/>
  <c r="J626" i="8"/>
  <c r="N626" i="13"/>
  <c r="J12" i="8"/>
  <c r="N12" i="13"/>
  <c r="A40" i="3"/>
  <c r="E40" i="3"/>
  <c r="J27" i="8"/>
  <c r="N27" i="13"/>
  <c r="J45" i="8"/>
  <c r="N45" i="13"/>
  <c r="J50" i="8"/>
  <c r="N50" i="13"/>
  <c r="R320" i="3"/>
  <c r="L341" i="3"/>
  <c r="R341" i="3"/>
  <c r="A390" i="3"/>
  <c r="N388" i="13"/>
  <c r="K11" i="12"/>
  <c r="J423" i="8"/>
  <c r="N423" i="13"/>
  <c r="J430" i="8"/>
  <c r="N430" i="13"/>
  <c r="B473" i="3"/>
  <c r="B520" i="3"/>
  <c r="F520" i="3"/>
  <c r="J577" i="8"/>
  <c r="N577" i="13"/>
  <c r="B586" i="3"/>
  <c r="J599" i="8"/>
  <c r="N599" i="13"/>
  <c r="D608" i="3"/>
  <c r="J658" i="8"/>
  <c r="N658" i="13"/>
  <c r="E702" i="3"/>
  <c r="J693" i="8"/>
  <c r="N693" i="13"/>
  <c r="J709" i="8"/>
  <c r="N709" i="13"/>
  <c r="B743" i="3"/>
  <c r="F743" i="3"/>
  <c r="R793" i="3"/>
  <c r="J816" i="8"/>
  <c r="N816" i="13"/>
  <c r="R836" i="3"/>
  <c r="S554" i="3"/>
  <c r="S715" i="3"/>
  <c r="J32" i="8"/>
  <c r="N32" i="13"/>
  <c r="J37" i="8"/>
  <c r="N37" i="13"/>
  <c r="J209" i="8"/>
  <c r="N209" i="13"/>
  <c r="J85" i="8"/>
  <c r="N85" i="13"/>
  <c r="J163" i="8"/>
  <c r="N163" i="13"/>
  <c r="J188" i="8"/>
  <c r="N188" i="13"/>
  <c r="J213" i="8"/>
  <c r="N213" i="13"/>
  <c r="J225" i="8"/>
  <c r="N225" i="13"/>
  <c r="J239" i="8"/>
  <c r="N239" i="13"/>
  <c r="J257" i="8"/>
  <c r="N257" i="13"/>
  <c r="J298" i="8"/>
  <c r="N298" i="13"/>
  <c r="A321" i="3"/>
  <c r="E321" i="3"/>
  <c r="J315" i="8"/>
  <c r="N315" i="13"/>
  <c r="J358" i="3"/>
  <c r="L348" i="3"/>
  <c r="J368" i="8"/>
  <c r="N368" i="13"/>
  <c r="L376" i="3"/>
  <c r="J376" i="8"/>
  <c r="N376" i="13"/>
  <c r="R388" i="3"/>
  <c r="J453" i="8"/>
  <c r="N453" i="13"/>
  <c r="J466" i="8"/>
  <c r="N466" i="13"/>
  <c r="J485" i="8"/>
  <c r="J845" i="8" s="1"/>
  <c r="N485" i="13"/>
  <c r="L503" i="3"/>
  <c r="L504" i="3" s="1"/>
  <c r="C520" i="3"/>
  <c r="C521" i="3" s="1"/>
  <c r="J520" i="3"/>
  <c r="J521" i="3" s="1"/>
  <c r="J528" i="8"/>
  <c r="N528" i="13"/>
  <c r="C534" i="3"/>
  <c r="C535" i="3" s="1"/>
  <c r="F548" i="3"/>
  <c r="J560" i="8"/>
  <c r="N560" i="13"/>
  <c r="J586" i="3"/>
  <c r="L591" i="3"/>
  <c r="J591" i="8"/>
  <c r="N591" i="13"/>
  <c r="J595" i="8"/>
  <c r="N595" i="13"/>
  <c r="J607" i="8"/>
  <c r="N607" i="13"/>
  <c r="J613" i="8"/>
  <c r="N613" i="13"/>
  <c r="A685" i="3"/>
  <c r="E685" i="3"/>
  <c r="J681" i="8"/>
  <c r="N681" i="13"/>
  <c r="C702" i="3"/>
  <c r="R709" i="3"/>
  <c r="C726" i="3"/>
  <c r="L740" i="3"/>
  <c r="J753" i="8"/>
  <c r="N753" i="13"/>
  <c r="J797" i="8"/>
  <c r="N797" i="13"/>
  <c r="J828" i="8"/>
  <c r="N828" i="13"/>
  <c r="J832" i="8"/>
  <c r="N832" i="13"/>
  <c r="C837" i="3"/>
  <c r="S696" i="3"/>
  <c r="J151" i="8"/>
  <c r="N151" i="13"/>
  <c r="J474" i="3"/>
  <c r="J472" i="8"/>
  <c r="N472" i="13"/>
  <c r="J512" i="8"/>
  <c r="N512" i="13"/>
  <c r="L58" i="3"/>
  <c r="J56" i="8"/>
  <c r="N56" i="13"/>
  <c r="J78" i="8"/>
  <c r="N78" i="13"/>
  <c r="J172" i="8"/>
  <c r="N172" i="13"/>
  <c r="J183" i="8"/>
  <c r="N183" i="13"/>
  <c r="J281" i="8"/>
  <c r="N281" i="13"/>
  <c r="B308" i="3"/>
  <c r="F308" i="3"/>
  <c r="J307" i="8"/>
  <c r="N307" i="13"/>
  <c r="B321" i="3"/>
  <c r="F321" i="3"/>
  <c r="R315" i="3"/>
  <c r="J328" i="8"/>
  <c r="N328" i="13"/>
  <c r="J357" i="8"/>
  <c r="N357" i="13"/>
  <c r="R368" i="3"/>
  <c r="R413" i="3"/>
  <c r="J461" i="8"/>
  <c r="N461" i="13"/>
  <c r="D473" i="3"/>
  <c r="D521" i="3"/>
  <c r="J519" i="8"/>
  <c r="N519" i="13"/>
  <c r="K534" i="3"/>
  <c r="L577" i="3"/>
  <c r="D586" i="3"/>
  <c r="K586" i="3"/>
  <c r="J603" i="8"/>
  <c r="N603" i="13"/>
  <c r="B608" i="3"/>
  <c r="J650" i="8"/>
  <c r="N650" i="13"/>
  <c r="L674" i="3"/>
  <c r="R681" i="3"/>
  <c r="L701" i="3"/>
  <c r="L709" i="3"/>
  <c r="L711" i="3" s="1"/>
  <c r="J766" i="8"/>
  <c r="N766" i="13"/>
  <c r="J785" i="8"/>
  <c r="N785" i="13"/>
  <c r="M434" i="3"/>
  <c r="K434" i="13"/>
  <c r="M821" i="6"/>
  <c r="M821" i="13"/>
  <c r="M768" i="6"/>
  <c r="M768" i="13"/>
  <c r="R432" i="9"/>
  <c r="M189" i="6"/>
  <c r="N9" i="12" s="1"/>
  <c r="M189" i="13"/>
  <c r="N474" i="9"/>
  <c r="I474" i="13"/>
  <c r="M633" i="5"/>
  <c r="L633" i="13"/>
  <c r="M86" i="5"/>
  <c r="L86" i="13"/>
  <c r="M66" i="3"/>
  <c r="I66" i="5" s="1"/>
  <c r="K66" i="13"/>
  <c r="M86" i="6"/>
  <c r="M86" i="13"/>
  <c r="M548" i="6"/>
  <c r="M548" i="13"/>
  <c r="I164" i="5"/>
  <c r="J164" i="7"/>
  <c r="I358" i="5"/>
  <c r="J357" i="7"/>
  <c r="K402" i="7"/>
  <c r="I403" i="6"/>
  <c r="K630" i="7"/>
  <c r="I632" i="6"/>
  <c r="S632" i="6" s="1"/>
  <c r="S621" i="6" s="1"/>
  <c r="J759" i="7"/>
  <c r="I761" i="5"/>
  <c r="R761" i="5" s="1"/>
  <c r="I652" i="5"/>
  <c r="J650" i="7"/>
  <c r="K377" i="7"/>
  <c r="I378" i="6"/>
  <c r="N378" i="6" s="1"/>
  <c r="J308" i="7"/>
  <c r="I308" i="5"/>
  <c r="I726" i="6"/>
  <c r="S726" i="6" s="1"/>
  <c r="S712" i="6" s="1"/>
  <c r="K724" i="7"/>
  <c r="K606" i="7"/>
  <c r="I608" i="6"/>
  <c r="N608" i="6" s="1"/>
  <c r="K286" i="7"/>
  <c r="I286" i="6"/>
  <c r="M768" i="2"/>
  <c r="I766" i="7" s="1"/>
  <c r="I768" i="13"/>
  <c r="M189" i="2"/>
  <c r="H9" i="12" s="1"/>
  <c r="I189" i="13"/>
  <c r="M686" i="2"/>
  <c r="I684" i="7" s="1"/>
  <c r="I686" i="13"/>
  <c r="M566" i="6"/>
  <c r="M566" i="13"/>
  <c r="M70" i="2"/>
  <c r="I70" i="13"/>
  <c r="M68" i="2"/>
  <c r="I68" i="13"/>
  <c r="M821" i="2"/>
  <c r="I819" i="7" s="1"/>
  <c r="I821" i="13"/>
  <c r="M703" i="5"/>
  <c r="L703" i="13"/>
  <c r="K521" i="13"/>
  <c r="M109" i="5"/>
  <c r="L109" i="13"/>
  <c r="M20" i="5"/>
  <c r="L20" i="13"/>
  <c r="M109" i="2"/>
  <c r="I109" i="7" s="1"/>
  <c r="I109" i="13"/>
  <c r="M432" i="6"/>
  <c r="M432" i="8" s="1"/>
  <c r="M432" i="13"/>
  <c r="M86" i="3"/>
  <c r="K86" i="13"/>
  <c r="M66" i="6"/>
  <c r="M66" i="13"/>
  <c r="M474" i="6"/>
  <c r="M474" i="13"/>
  <c r="K330" i="7"/>
  <c r="I330" i="6"/>
  <c r="AC10" i="12"/>
  <c r="K545" i="7"/>
  <c r="I547" i="6"/>
  <c r="N547" i="6" s="1"/>
  <c r="AA10" i="12"/>
  <c r="J545" i="7"/>
  <c r="I547" i="5"/>
  <c r="R547" i="5" s="1"/>
  <c r="K785" i="7"/>
  <c r="I787" i="6"/>
  <c r="N787" i="6" s="1"/>
  <c r="I608" i="5"/>
  <c r="J606" i="7"/>
  <c r="K308" i="7"/>
  <c r="I308" i="6"/>
  <c r="Q308" i="6" s="1"/>
  <c r="S378" i="6"/>
  <c r="S361" i="6" s="1"/>
  <c r="M68" i="6"/>
  <c r="M68" i="13"/>
  <c r="M521" i="6"/>
  <c r="M521" i="13"/>
  <c r="M686" i="3"/>
  <c r="K686" i="13"/>
  <c r="M686" i="5"/>
  <c r="O686" i="13" s="1"/>
  <c r="L686" i="13"/>
  <c r="M768" i="5"/>
  <c r="L768" i="13"/>
  <c r="M566" i="2"/>
  <c r="I564" i="7" s="1"/>
  <c r="I566" i="13"/>
  <c r="M86" i="2"/>
  <c r="I86" i="7" s="1"/>
  <c r="I86" i="13"/>
  <c r="L68" i="13"/>
  <c r="M432" i="3"/>
  <c r="K432" i="13"/>
  <c r="M535" i="6"/>
  <c r="M535" i="13"/>
  <c r="I321" i="5"/>
  <c r="J321" i="7"/>
  <c r="I632" i="5"/>
  <c r="S632" i="5" s="1"/>
  <c r="S621" i="5" s="1"/>
  <c r="J630" i="7"/>
  <c r="J835" i="7"/>
  <c r="I837" i="5"/>
  <c r="K584" i="7"/>
  <c r="I586" i="6"/>
  <c r="S586" i="6" s="1"/>
  <c r="S573" i="6" s="1"/>
  <c r="J377" i="7"/>
  <c r="I378" i="5"/>
  <c r="K518" i="7"/>
  <c r="I520" i="6"/>
  <c r="M838" i="2"/>
  <c r="I836" i="7" s="1"/>
  <c r="I838" i="13"/>
  <c r="R521" i="9"/>
  <c r="R847" i="9" s="1"/>
  <c r="P726" i="9"/>
  <c r="I726" i="13"/>
  <c r="M475" i="9"/>
  <c r="K474" i="13"/>
  <c r="M66" i="5"/>
  <c r="K66" i="7" s="1"/>
  <c r="L66" i="13"/>
  <c r="M567" i="5"/>
  <c r="L567" i="13"/>
  <c r="L380" i="13"/>
  <c r="K189" i="13"/>
  <c r="M66" i="2"/>
  <c r="I66" i="7" s="1"/>
  <c r="I66" i="13"/>
  <c r="M109" i="3"/>
  <c r="K109" i="13"/>
  <c r="M109" i="6"/>
  <c r="M109" i="13"/>
  <c r="K835" i="7"/>
  <c r="I837" i="6"/>
  <c r="S837" i="6" s="1"/>
  <c r="S822" i="6" s="1"/>
  <c r="J17" i="12"/>
  <c r="J19" i="12" s="1"/>
  <c r="J454" i="7"/>
  <c r="I455" i="5"/>
  <c r="K612" i="7"/>
  <c r="L612" i="7" s="1"/>
  <c r="I614" i="6"/>
  <c r="I711" i="5"/>
  <c r="S711" i="5" s="1"/>
  <c r="S705" i="5" s="1"/>
  <c r="J709" i="7"/>
  <c r="AA9" i="12"/>
  <c r="I534" i="5"/>
  <c r="R534" i="5" s="1"/>
  <c r="J532" i="7"/>
  <c r="K709" i="7"/>
  <c r="S709" i="7" s="1"/>
  <c r="S703" i="7" s="1"/>
  <c r="I711" i="6"/>
  <c r="N711" i="6" s="1"/>
  <c r="F567" i="13"/>
  <c r="F66" i="13"/>
  <c r="F380" i="13"/>
  <c r="F382" i="13" s="1"/>
  <c r="F383" i="13" s="1"/>
  <c r="C840" i="13"/>
  <c r="S26" i="3"/>
  <c r="Q36" i="3"/>
  <c r="Q48" i="3"/>
  <c r="S57" i="3"/>
  <c r="P64" i="3"/>
  <c r="S82" i="3"/>
  <c r="S89" i="3"/>
  <c r="Q94" i="3"/>
  <c r="P98" i="3"/>
  <c r="P102" i="3"/>
  <c r="P106" i="3"/>
  <c r="P122" i="3"/>
  <c r="P126" i="3"/>
  <c r="Q130" i="3"/>
  <c r="Q134" i="3"/>
  <c r="S138" i="3"/>
  <c r="P146" i="3"/>
  <c r="Q150" i="3"/>
  <c r="P160" i="3"/>
  <c r="P174" i="3"/>
  <c r="Q178" i="3"/>
  <c r="Q182" i="3"/>
  <c r="P190" i="3"/>
  <c r="P203" i="3"/>
  <c r="P207" i="3"/>
  <c r="P224" i="3"/>
  <c r="Q229" i="3"/>
  <c r="S233" i="3"/>
  <c r="N237" i="3"/>
  <c r="P259" i="3"/>
  <c r="P263" i="3"/>
  <c r="P267" i="3"/>
  <c r="P271" i="3"/>
  <c r="P275" i="3"/>
  <c r="Q279" i="3"/>
  <c r="Q312" i="3"/>
  <c r="S318" i="3"/>
  <c r="S334" i="3"/>
  <c r="S354" i="3"/>
  <c r="S395" i="3"/>
  <c r="S400" i="3"/>
  <c r="Q416" i="3"/>
  <c r="N436" i="3"/>
  <c r="P447" i="3"/>
  <c r="Q451" i="3"/>
  <c r="P465" i="3"/>
  <c r="P490" i="3"/>
  <c r="P500" i="3"/>
  <c r="Q531" i="3"/>
  <c r="P545" i="3"/>
  <c r="S552" i="3"/>
  <c r="P557" i="3"/>
  <c r="P562" i="3"/>
  <c r="S576" i="3"/>
  <c r="Q584" i="3"/>
  <c r="Q594" i="3"/>
  <c r="Q622" i="3"/>
  <c r="P628" i="3"/>
  <c r="N649" i="3"/>
  <c r="S669" i="3"/>
  <c r="S673" i="3"/>
  <c r="N679" i="3"/>
  <c r="Q684" i="3"/>
  <c r="S692" i="3"/>
  <c r="Q700" i="3"/>
  <c r="S714" i="3"/>
  <c r="S720" i="3"/>
  <c r="P730" i="3"/>
  <c r="P735" i="3"/>
  <c r="S741" i="3"/>
  <c r="Q745" i="3"/>
  <c r="Q758" i="3"/>
  <c r="P773" i="3"/>
  <c r="Q777" i="3"/>
  <c r="Q781" i="3"/>
  <c r="P789" i="3"/>
  <c r="Q802" i="3"/>
  <c r="S806" i="3"/>
  <c r="S817" i="3"/>
  <c r="P825" i="3"/>
  <c r="R474" i="9"/>
  <c r="A191" i="13"/>
  <c r="F839" i="13"/>
  <c r="F843" i="13"/>
  <c r="F193" i="13"/>
  <c r="F192" i="13"/>
  <c r="F194" i="13"/>
  <c r="F196" i="13"/>
  <c r="F331" i="13"/>
  <c r="E384" i="13"/>
  <c r="B568" i="13"/>
  <c r="I650" i="3"/>
  <c r="Q650" i="3" s="1"/>
  <c r="E838" i="8"/>
  <c r="D196" i="13"/>
  <c r="D193" i="13"/>
  <c r="D194" i="13"/>
  <c r="D192" i="13"/>
  <c r="D383" i="13"/>
  <c r="D384" i="13"/>
  <c r="F475" i="13"/>
  <c r="A838" i="13"/>
  <c r="E568" i="13"/>
  <c r="E840" i="13" s="1"/>
  <c r="F686" i="13"/>
  <c r="D195" i="13"/>
  <c r="D437" i="13"/>
  <c r="D439" i="13" s="1"/>
  <c r="E194" i="13"/>
  <c r="C475" i="13"/>
  <c r="A847" i="13"/>
  <c r="C522" i="13"/>
  <c r="A842" i="13"/>
  <c r="E440" i="13"/>
  <c r="C476" i="13"/>
  <c r="E435" i="13"/>
  <c r="A382" i="13"/>
  <c r="A437" i="13"/>
  <c r="F287" i="13"/>
  <c r="F165" i="13"/>
  <c r="S10" i="3"/>
  <c r="S17" i="3"/>
  <c r="N48" i="3"/>
  <c r="S76" i="3"/>
  <c r="S114" i="3"/>
  <c r="S118" i="3"/>
  <c r="S142" i="3"/>
  <c r="S156" i="3"/>
  <c r="S181" i="3"/>
  <c r="S216" i="3"/>
  <c r="S220" i="3"/>
  <c r="Q300" i="3"/>
  <c r="Q326" i="3"/>
  <c r="S374" i="3"/>
  <c r="S381" i="3"/>
  <c r="S405" i="3"/>
  <c r="P422" i="3"/>
  <c r="S428" i="3"/>
  <c r="S459" i="3"/>
  <c r="S484" i="3"/>
  <c r="S509" i="3"/>
  <c r="S514" i="3"/>
  <c r="S525" i="3"/>
  <c r="S602" i="3"/>
  <c r="S612" i="3"/>
  <c r="S640" i="3"/>
  <c r="S644" i="3"/>
  <c r="P657" i="3"/>
  <c r="S664" i="3"/>
  <c r="P745" i="3"/>
  <c r="S765" i="3"/>
  <c r="Q812" i="3"/>
  <c r="N825" i="3"/>
  <c r="P380" i="9"/>
  <c r="C435" i="13"/>
  <c r="F87" i="13"/>
  <c r="F195" i="13"/>
  <c r="F33" i="13"/>
  <c r="F13" i="13"/>
  <c r="F51" i="13"/>
  <c r="F28" i="13"/>
  <c r="F59" i="13"/>
  <c r="F46" i="13"/>
  <c r="A70" i="13"/>
  <c r="F434" i="13"/>
  <c r="F435" i="13" s="1"/>
  <c r="AE10" i="12"/>
  <c r="M545" i="7"/>
  <c r="N545" i="7" s="1"/>
  <c r="E195" i="13"/>
  <c r="E66" i="13"/>
  <c r="E87" i="13"/>
  <c r="E51" i="13"/>
  <c r="E38" i="13"/>
  <c r="E59" i="13"/>
  <c r="E28" i="13"/>
  <c r="E331" i="13"/>
  <c r="E110" i="13"/>
  <c r="E46" i="13"/>
  <c r="E165" i="13"/>
  <c r="E287" i="13"/>
  <c r="E20" i="13"/>
  <c r="E33" i="13"/>
  <c r="E13" i="13"/>
  <c r="F110" i="13"/>
  <c r="F68" i="13"/>
  <c r="F70" i="13" s="1"/>
  <c r="F71" i="13" s="1"/>
  <c r="O522" i="9"/>
  <c r="M434" i="9"/>
  <c r="R380" i="9"/>
  <c r="O382" i="9"/>
  <c r="O384" i="9" s="1"/>
  <c r="O437" i="9"/>
  <c r="M380" i="5"/>
  <c r="S209" i="7"/>
  <c r="S199" i="7" s="1"/>
  <c r="M189" i="3"/>
  <c r="Q422" i="3"/>
  <c r="S422" i="3"/>
  <c r="P308" i="7"/>
  <c r="S185" i="3"/>
  <c r="S136" i="3"/>
  <c r="Q91" i="3"/>
  <c r="AE8" i="12"/>
  <c r="M189" i="7"/>
  <c r="F17" i="11"/>
  <c r="F18" i="11" s="1"/>
  <c r="F18" i="12"/>
  <c r="F19" i="12" s="1"/>
  <c r="L19" i="12"/>
  <c r="AE9" i="12"/>
  <c r="M532" i="7"/>
  <c r="N11" i="3"/>
  <c r="Q18" i="3"/>
  <c r="N30" i="3"/>
  <c r="S39" i="3"/>
  <c r="Q77" i="3"/>
  <c r="I78" i="3"/>
  <c r="Q78" i="3" s="1"/>
  <c r="P95" i="3"/>
  <c r="Q103" i="3"/>
  <c r="N107" i="3"/>
  <c r="Q115" i="3"/>
  <c r="Q153" i="3"/>
  <c r="N157" i="3"/>
  <c r="Q169" i="3"/>
  <c r="N185" i="3"/>
  <c r="P204" i="3"/>
  <c r="P208" i="3"/>
  <c r="Q214" i="3"/>
  <c r="N230" i="3"/>
  <c r="S234" i="3"/>
  <c r="Q238" i="3"/>
  <c r="P244" i="3"/>
  <c r="S250" i="3"/>
  <c r="Q254" i="3"/>
  <c r="Q264" i="3"/>
  <c r="N268" i="3"/>
  <c r="Q272" i="3"/>
  <c r="N276" i="3"/>
  <c r="Q291" i="3"/>
  <c r="S295" i="3"/>
  <c r="S305" i="3"/>
  <c r="P327" i="3"/>
  <c r="N742" i="3"/>
  <c r="N803" i="3"/>
  <c r="Q807" i="3"/>
  <c r="P826" i="3"/>
  <c r="I388" i="3"/>
  <c r="I591" i="3"/>
  <c r="Q591" i="3" s="1"/>
  <c r="L785" i="7"/>
  <c r="S491" i="7"/>
  <c r="S485" i="7" s="1"/>
  <c r="N389" i="7"/>
  <c r="L454" i="7"/>
  <c r="R68" i="9"/>
  <c r="Q68" i="9"/>
  <c r="N12" i="12"/>
  <c r="M431" i="7"/>
  <c r="J86" i="7"/>
  <c r="I86" i="5"/>
  <c r="N39" i="3"/>
  <c r="S67" i="3"/>
  <c r="S91" i="3"/>
  <c r="N99" i="3"/>
  <c r="Q123" i="3"/>
  <c r="N143" i="3"/>
  <c r="P161" i="3"/>
  <c r="S200" i="3"/>
  <c r="P230" i="3"/>
  <c r="P234" i="3"/>
  <c r="P268" i="3"/>
  <c r="Q276" i="3"/>
  <c r="N280" i="3"/>
  <c r="N295" i="3"/>
  <c r="N301" i="3"/>
  <c r="N305" i="3"/>
  <c r="S313" i="3"/>
  <c r="P319" i="3"/>
  <c r="Q327" i="3"/>
  <c r="Q510" i="3"/>
  <c r="N532" i="3"/>
  <c r="Q597" i="3"/>
  <c r="N617" i="3"/>
  <c r="S750" i="3"/>
  <c r="F522" i="9"/>
  <c r="F522" i="2" s="1"/>
  <c r="P68" i="9"/>
  <c r="M191" i="9"/>
  <c r="H7" i="11"/>
  <c r="H8" i="12"/>
  <c r="F521" i="2"/>
  <c r="Q7" i="11" s="1"/>
  <c r="Q9" i="11"/>
  <c r="W10" i="12"/>
  <c r="F615" i="2"/>
  <c r="C380" i="8"/>
  <c r="C382" i="8" s="1"/>
  <c r="J12" i="12"/>
  <c r="J431" i="7"/>
  <c r="I432" i="5"/>
  <c r="P11" i="3"/>
  <c r="S49" i="3"/>
  <c r="S83" i="3"/>
  <c r="P107" i="3"/>
  <c r="N119" i="3"/>
  <c r="N135" i="3"/>
  <c r="Q139" i="3"/>
  <c r="Q147" i="3"/>
  <c r="P157" i="3"/>
  <c r="Q185" i="3"/>
  <c r="Q208" i="3"/>
  <c r="Q221" i="3"/>
  <c r="N250" i="3"/>
  <c r="S260" i="3"/>
  <c r="S18" i="3"/>
  <c r="Q39" i="3"/>
  <c r="P67" i="3"/>
  <c r="S77" i="3"/>
  <c r="N83" i="3"/>
  <c r="P91" i="3"/>
  <c r="S95" i="3"/>
  <c r="S103" i="3"/>
  <c r="S153" i="3"/>
  <c r="N200" i="3"/>
  <c r="S204" i="3"/>
  <c r="S214" i="3"/>
  <c r="Q234" i="3"/>
  <c r="S238" i="3"/>
  <c r="N260" i="3"/>
  <c r="S264" i="3"/>
  <c r="S291" i="3"/>
  <c r="Q295" i="3"/>
  <c r="P305" i="3"/>
  <c r="P313" i="3"/>
  <c r="Q319" i="3"/>
  <c r="Q355" i="3"/>
  <c r="P515" i="3"/>
  <c r="Q665" i="3"/>
  <c r="Q791" i="3"/>
  <c r="F847" i="9"/>
  <c r="F287" i="2" s="1"/>
  <c r="B842" i="9"/>
  <c r="S12" i="5"/>
  <c r="S8" i="5" s="1"/>
  <c r="N492" i="6"/>
  <c r="N846" i="6" s="1"/>
  <c r="N390" i="6" s="1"/>
  <c r="I846" i="6"/>
  <c r="J109" i="7"/>
  <c r="I109" i="5"/>
  <c r="I40" i="6"/>
  <c r="K40" i="7"/>
  <c r="J417" i="7"/>
  <c r="I418" i="5"/>
  <c r="N418" i="5" s="1"/>
  <c r="K502" i="7"/>
  <c r="I504" i="6"/>
  <c r="Q504" i="6" s="1"/>
  <c r="M454" i="7"/>
  <c r="N454" i="7" s="1"/>
  <c r="N17" i="12"/>
  <c r="N19" i="12" s="1"/>
  <c r="N402" i="7"/>
  <c r="P402" i="7"/>
  <c r="P454" i="7"/>
  <c r="I32" i="3"/>
  <c r="Q32" i="3" s="1"/>
  <c r="P30" i="3"/>
  <c r="I50" i="3"/>
  <c r="Q50" i="3" s="1"/>
  <c r="Q49" i="3"/>
  <c r="P127" i="3"/>
  <c r="N127" i="3"/>
  <c r="P131" i="3"/>
  <c r="Q131" i="3"/>
  <c r="S161" i="3"/>
  <c r="N161" i="3"/>
  <c r="P344" i="3"/>
  <c r="Q344" i="3"/>
  <c r="N351" i="3"/>
  <c r="P351" i="3"/>
  <c r="Q365" i="3"/>
  <c r="N365" i="3"/>
  <c r="Q375" i="3"/>
  <c r="N375" i="3"/>
  <c r="N386" i="3"/>
  <c r="P386" i="3"/>
  <c r="Q396" i="3"/>
  <c r="N396" i="3"/>
  <c r="Q417" i="3"/>
  <c r="N417" i="3"/>
  <c r="N541" i="3"/>
  <c r="Q541" i="3"/>
  <c r="P546" i="3"/>
  <c r="Q546" i="3"/>
  <c r="Q589" i="3"/>
  <c r="N589" i="3"/>
  <c r="P637" i="3"/>
  <c r="Q637" i="3"/>
  <c r="Q660" i="3"/>
  <c r="P660" i="3"/>
  <c r="Q676" i="3"/>
  <c r="S676" i="3"/>
  <c r="Q722" i="3"/>
  <c r="N722" i="3"/>
  <c r="Q731" i="3"/>
  <c r="N731" i="3"/>
  <c r="P737" i="3"/>
  <c r="Q737" i="3"/>
  <c r="Q759" i="3"/>
  <c r="N759" i="3"/>
  <c r="P767" i="3"/>
  <c r="Q767" i="3"/>
  <c r="S798" i="3"/>
  <c r="P798" i="3"/>
  <c r="N813" i="3"/>
  <c r="P813" i="3"/>
  <c r="S818" i="3"/>
  <c r="P818" i="3"/>
  <c r="Q834" i="3"/>
  <c r="N834" i="3"/>
  <c r="Q23" i="3"/>
  <c r="N23" i="3"/>
  <c r="Q116" i="3"/>
  <c r="P116" i="3"/>
  <c r="Q154" i="3"/>
  <c r="N154" i="3"/>
  <c r="Q180" i="3"/>
  <c r="N180" i="3"/>
  <c r="P186" i="3"/>
  <c r="Q186" i="3"/>
  <c r="P292" i="3"/>
  <c r="Q292" i="3"/>
  <c r="Q296" i="3"/>
  <c r="P296" i="3"/>
  <c r="Q377" i="3"/>
  <c r="P377" i="3"/>
  <c r="Q408" i="3"/>
  <c r="P408" i="3"/>
  <c r="S625" i="3"/>
  <c r="N625" i="3"/>
  <c r="P31" i="3"/>
  <c r="Q31" i="3"/>
  <c r="P43" i="3"/>
  <c r="Q69" i="3"/>
  <c r="P162" i="3"/>
  <c r="P241" i="3"/>
  <c r="N255" i="3"/>
  <c r="Q302" i="3"/>
  <c r="S352" i="3"/>
  <c r="S470" i="3"/>
  <c r="Q402" i="7"/>
  <c r="S401" i="3"/>
  <c r="S755" i="3"/>
  <c r="S827" i="3"/>
  <c r="S319" i="3"/>
  <c r="S327" i="3"/>
  <c r="S371" i="3"/>
  <c r="S429" i="3"/>
  <c r="S680" i="3"/>
  <c r="S11" i="3"/>
  <c r="S99" i="3"/>
  <c r="S107" i="3"/>
  <c r="S244" i="3"/>
  <c r="Q256" i="3"/>
  <c r="S272" i="3"/>
  <c r="S280" i="3"/>
  <c r="S301" i="3"/>
  <c r="P333" i="3"/>
  <c r="S558" i="3"/>
  <c r="N682" i="3"/>
  <c r="P180" i="3"/>
  <c r="S245" i="3"/>
  <c r="N352" i="3"/>
  <c r="S419" i="3"/>
  <c r="S738" i="3"/>
  <c r="E21" i="12"/>
  <c r="P23" i="3"/>
  <c r="S31" i="3"/>
  <c r="Q43" i="3"/>
  <c r="N54" i="3"/>
  <c r="P62" i="3"/>
  <c r="S69" i="3"/>
  <c r="N80" i="3"/>
  <c r="Q84" i="3"/>
  <c r="N92" i="3"/>
  <c r="S128" i="3"/>
  <c r="N144" i="3"/>
  <c r="P154" i="3"/>
  <c r="Q162" i="3"/>
  <c r="N176" i="3"/>
  <c r="Q211" i="3"/>
  <c r="Q241" i="3"/>
  <c r="P255" i="3"/>
  <c r="I257" i="3"/>
  <c r="R257" i="3" s="1"/>
  <c r="N283" i="3"/>
  <c r="S398" i="3"/>
  <c r="N445" i="3"/>
  <c r="P682" i="3"/>
  <c r="N696" i="3"/>
  <c r="S799" i="3"/>
  <c r="P54" i="3"/>
  <c r="Q104" i="3"/>
  <c r="S112" i="3"/>
  <c r="N128" i="3"/>
  <c r="P140" i="3"/>
  <c r="S162" i="3"/>
  <c r="Q170" i="3"/>
  <c r="P176" i="3"/>
  <c r="N186" i="3"/>
  <c r="P222" i="3"/>
  <c r="S232" i="3"/>
  <c r="S235" i="3"/>
  <c r="S241" i="3"/>
  <c r="N245" i="3"/>
  <c r="P283" i="3"/>
  <c r="N292" i="3"/>
  <c r="P356" i="3"/>
  <c r="P402" i="3"/>
  <c r="S555" i="3"/>
  <c r="S559" i="3"/>
  <c r="P667" i="3"/>
  <c r="D615" i="8"/>
  <c r="D633" i="8" s="1"/>
  <c r="N136" i="3"/>
  <c r="N158" i="3"/>
  <c r="Q218" i="3"/>
  <c r="Q251" i="3"/>
  <c r="N31" i="3"/>
  <c r="N69" i="3"/>
  <c r="P80" i="3"/>
  <c r="S84" i="3"/>
  <c r="S120" i="3"/>
  <c r="N141" i="3"/>
  <c r="P148" i="3"/>
  <c r="P158" i="3"/>
  <c r="P35" i="3"/>
  <c r="S62" i="3"/>
  <c r="N100" i="3"/>
  <c r="N112" i="3"/>
  <c r="N120" i="3"/>
  <c r="S154" i="3"/>
  <c r="S180" i="3"/>
  <c r="Q205" i="3"/>
  <c r="Q222" i="3"/>
  <c r="S251" i="3"/>
  <c r="S255" i="3"/>
  <c r="S278" i="3"/>
  <c r="N377" i="3"/>
  <c r="Q387" i="3"/>
  <c r="Q402" i="3"/>
  <c r="N408" i="3"/>
  <c r="Q464" i="3"/>
  <c r="S618" i="3"/>
  <c r="P648" i="3"/>
  <c r="S682" i="3"/>
  <c r="S751" i="3"/>
  <c r="S804" i="3"/>
  <c r="Q343" i="3"/>
  <c r="I348" i="3"/>
  <c r="N348" i="3" s="1"/>
  <c r="I503" i="3"/>
  <c r="B68" i="8"/>
  <c r="B70" i="8" s="1"/>
  <c r="P584" i="7"/>
  <c r="C615" i="8"/>
  <c r="C633" i="8" s="1"/>
  <c r="E842" i="9"/>
  <c r="E569" i="2"/>
  <c r="P14" i="11"/>
  <c r="P19" i="11" s="1"/>
  <c r="Q8" i="11"/>
  <c r="W9" i="12"/>
  <c r="F475" i="9"/>
  <c r="F475" i="2" s="1"/>
  <c r="E380" i="8"/>
  <c r="E382" i="8" s="1"/>
  <c r="F189" i="2"/>
  <c r="F9" i="12" s="1"/>
  <c r="F437" i="9"/>
  <c r="F439" i="9" s="1"/>
  <c r="F568" i="9" s="1"/>
  <c r="F568" i="2" s="1"/>
  <c r="F191" i="2"/>
  <c r="F192" i="2"/>
  <c r="F196" i="2"/>
  <c r="F194" i="2"/>
  <c r="F193" i="2"/>
  <c r="S615" i="9"/>
  <c r="S572" i="9" s="1"/>
  <c r="K38" i="6"/>
  <c r="K384" i="6"/>
  <c r="M567" i="9"/>
  <c r="N502" i="7"/>
  <c r="D840" i="9"/>
  <c r="S358" i="6"/>
  <c r="S336" i="6" s="1"/>
  <c r="S9" i="3"/>
  <c r="Q93" i="3"/>
  <c r="Q97" i="3"/>
  <c r="Q101" i="3"/>
  <c r="Q105" i="3"/>
  <c r="Q113" i="3"/>
  <c r="N125" i="3"/>
  <c r="Q137" i="3"/>
  <c r="S177" i="3"/>
  <c r="P202" i="3"/>
  <c r="S262" i="3"/>
  <c r="S266" i="3"/>
  <c r="S270" i="3"/>
  <c r="S274" i="3"/>
  <c r="N278" i="3"/>
  <c r="S370" i="3"/>
  <c r="N409" i="3"/>
  <c r="P412" i="3"/>
  <c r="N450" i="3"/>
  <c r="N452" i="3"/>
  <c r="N471" i="3"/>
  <c r="P483" i="3"/>
  <c r="N489" i="3"/>
  <c r="N491" i="3"/>
  <c r="Q501" i="3"/>
  <c r="L519" i="3"/>
  <c r="N526" i="3"/>
  <c r="L533" i="3"/>
  <c r="S532" i="3"/>
  <c r="N543" i="3"/>
  <c r="S561" i="3"/>
  <c r="Q563" i="3"/>
  <c r="N579" i="3"/>
  <c r="Q593" i="3"/>
  <c r="Q629" i="3"/>
  <c r="P707" i="3"/>
  <c r="S308" i="6"/>
  <c r="S288" i="6" s="1"/>
  <c r="P12" i="6"/>
  <c r="P209" i="6"/>
  <c r="L818" i="7"/>
  <c r="Q700" i="7"/>
  <c r="P700" i="7"/>
  <c r="L650" i="7"/>
  <c r="L387" i="7"/>
  <c r="S387" i="7" s="1"/>
  <c r="S384" i="7" s="1"/>
  <c r="D768" i="8"/>
  <c r="D843" i="8" s="1"/>
  <c r="C703" i="8"/>
  <c r="F380" i="8"/>
  <c r="F382" i="8" s="1"/>
  <c r="L847" i="9"/>
  <c r="Q584" i="7"/>
  <c r="L321" i="5"/>
  <c r="L473" i="6"/>
  <c r="P75" i="3"/>
  <c r="Q81" i="3"/>
  <c r="Q121" i="3"/>
  <c r="N133" i="3"/>
  <c r="N149" i="3"/>
  <c r="S248" i="3"/>
  <c r="S252" i="3"/>
  <c r="N262" i="3"/>
  <c r="N270" i="3"/>
  <c r="Q367" i="3"/>
  <c r="L403" i="3"/>
  <c r="Q399" i="3"/>
  <c r="L485" i="3"/>
  <c r="L845" i="3" s="1"/>
  <c r="P495" i="3"/>
  <c r="P513" i="3"/>
  <c r="Q530" i="3"/>
  <c r="Q551" i="3"/>
  <c r="P575" i="3"/>
  <c r="P583" i="3"/>
  <c r="S619" i="3"/>
  <c r="Q639" i="3"/>
  <c r="S678" i="3"/>
  <c r="I461" i="3"/>
  <c r="I785" i="3"/>
  <c r="Q785" i="3" s="1"/>
  <c r="S376" i="5"/>
  <c r="S369" i="5" s="1"/>
  <c r="L547" i="6"/>
  <c r="S547" i="6" s="1"/>
  <c r="S536" i="6" s="1"/>
  <c r="L520" i="6"/>
  <c r="L521" i="6" s="1"/>
  <c r="L847" i="6" s="1"/>
  <c r="L20" i="6" s="1"/>
  <c r="L584" i="7"/>
  <c r="L321" i="7"/>
  <c r="F838" i="8"/>
  <c r="E567" i="8"/>
  <c r="L328" i="8"/>
  <c r="L330" i="8" s="1"/>
  <c r="S286" i="9"/>
  <c r="S198" i="9" s="1"/>
  <c r="L520" i="5"/>
  <c r="L521" i="5" s="1"/>
  <c r="L847" i="5" s="1"/>
  <c r="Q545" i="7"/>
  <c r="Q223" i="3"/>
  <c r="N228" i="3"/>
  <c r="N266" i="3"/>
  <c r="N274" i="3"/>
  <c r="I27" i="3"/>
  <c r="Q63" i="3"/>
  <c r="S88" i="3"/>
  <c r="Q129" i="3"/>
  <c r="Q145" i="3"/>
  <c r="Q167" i="3"/>
  <c r="I188" i="3"/>
  <c r="Q188" i="3" s="1"/>
  <c r="Q212" i="3"/>
  <c r="S219" i="3"/>
  <c r="Q236" i="3"/>
  <c r="L357" i="3"/>
  <c r="L368" i="3"/>
  <c r="L378" i="3" s="1"/>
  <c r="N427" i="3"/>
  <c r="N458" i="3"/>
  <c r="L560" i="3"/>
  <c r="P605" i="3"/>
  <c r="Q624" i="3"/>
  <c r="Q643" i="3"/>
  <c r="P651" i="3"/>
  <c r="Q689" i="3"/>
  <c r="N695" i="3"/>
  <c r="P715" i="3"/>
  <c r="N209" i="6"/>
  <c r="L542" i="7"/>
  <c r="L545" i="7" s="1"/>
  <c r="S56" i="7"/>
  <c r="S53" i="7" s="1"/>
  <c r="L620" i="8"/>
  <c r="L534" i="5"/>
  <c r="S534" i="5" s="1"/>
  <c r="S523" i="5" s="1"/>
  <c r="I472" i="7"/>
  <c r="N472" i="7" s="1"/>
  <c r="H17" i="11"/>
  <c r="H18" i="11" s="1"/>
  <c r="L78" i="3"/>
  <c r="L188" i="3"/>
  <c r="L213" i="3"/>
  <c r="L298" i="3"/>
  <c r="S350" i="3"/>
  <c r="Q351" i="3"/>
  <c r="S355" i="3"/>
  <c r="P365" i="3"/>
  <c r="N371" i="3"/>
  <c r="P375" i="3"/>
  <c r="Q386" i="3"/>
  <c r="P396" i="3"/>
  <c r="N401" i="3"/>
  <c r="Q412" i="3"/>
  <c r="I413" i="3"/>
  <c r="Q413" i="3" s="1"/>
  <c r="P417" i="3"/>
  <c r="N429" i="3"/>
  <c r="N438" i="3"/>
  <c r="N448" i="3"/>
  <c r="P452" i="3"/>
  <c r="P460" i="3"/>
  <c r="N469" i="3"/>
  <c r="N487" i="3"/>
  <c r="P491" i="3"/>
  <c r="S501" i="3"/>
  <c r="S510" i="3"/>
  <c r="Q515" i="3"/>
  <c r="P526" i="3"/>
  <c r="P532" i="3"/>
  <c r="Q554" i="3"/>
  <c r="N558" i="3"/>
  <c r="S563" i="3"/>
  <c r="P589" i="3"/>
  <c r="Q605" i="3"/>
  <c r="P617" i="3"/>
  <c r="S629" i="3"/>
  <c r="N645" i="3"/>
  <c r="Q651" i="3"/>
  <c r="S665" i="3"/>
  <c r="P676" i="3"/>
  <c r="N680" i="3"/>
  <c r="Q707" i="3"/>
  <c r="Q715" i="3"/>
  <c r="P722" i="3"/>
  <c r="P731" i="3"/>
  <c r="P742" i="3"/>
  <c r="N750" i="3"/>
  <c r="N755" i="3"/>
  <c r="P759" i="3"/>
  <c r="Q778" i="3"/>
  <c r="S783" i="3"/>
  <c r="Q798" i="3"/>
  <c r="P803" i="3"/>
  <c r="Q813" i="3"/>
  <c r="Q818" i="3"/>
  <c r="Q826" i="3"/>
  <c r="P834" i="3"/>
  <c r="S328" i="7"/>
  <c r="S323" i="7" s="1"/>
  <c r="F535" i="8"/>
  <c r="L357" i="8"/>
  <c r="L315" i="3"/>
  <c r="L320" i="3"/>
  <c r="N344" i="3"/>
  <c r="S344" i="3"/>
  <c r="S351" i="3"/>
  <c r="N355" i="3"/>
  <c r="P371" i="3"/>
  <c r="S386" i="3"/>
  <c r="P401" i="3"/>
  <c r="S412" i="3"/>
  <c r="N424" i="3"/>
  <c r="S424" i="3"/>
  <c r="P429" i="3"/>
  <c r="P438" i="3"/>
  <c r="P448" i="3"/>
  <c r="Q460" i="3"/>
  <c r="P469" i="3"/>
  <c r="P487" i="3"/>
  <c r="N501" i="3"/>
  <c r="N510" i="3"/>
  <c r="S515" i="3"/>
  <c r="N546" i="3"/>
  <c r="S546" i="3"/>
  <c r="P558" i="3"/>
  <c r="N563" i="3"/>
  <c r="N597" i="3"/>
  <c r="N629" i="3"/>
  <c r="N641" i="3"/>
  <c r="Q645" i="3"/>
  <c r="S651" i="3"/>
  <c r="N665" i="3"/>
  <c r="P680" i="3"/>
  <c r="S707" i="3"/>
  <c r="N737" i="3"/>
  <c r="S737" i="3"/>
  <c r="P750" i="3"/>
  <c r="P755" i="3"/>
  <c r="N767" i="3"/>
  <c r="N783" i="3"/>
  <c r="N791" i="3"/>
  <c r="S791" i="3"/>
  <c r="N807" i="3"/>
  <c r="S807" i="3"/>
  <c r="S813" i="3"/>
  <c r="S826" i="3"/>
  <c r="I45" i="3"/>
  <c r="Q45" i="3" s="1"/>
  <c r="I603" i="3"/>
  <c r="Q603" i="3" s="1"/>
  <c r="I620" i="3"/>
  <c r="Q620" i="3" s="1"/>
  <c r="I658" i="3"/>
  <c r="Q658" i="3" s="1"/>
  <c r="S501" i="7"/>
  <c r="S497" i="7" s="1"/>
  <c r="L743" i="8"/>
  <c r="I189" i="7"/>
  <c r="Q189" i="7" s="1"/>
  <c r="H8" i="11"/>
  <c r="C68" i="8"/>
  <c r="C70" i="8" s="1"/>
  <c r="E68" i="8"/>
  <c r="E70" i="8" s="1"/>
  <c r="L37" i="3"/>
  <c r="L183" i="3"/>
  <c r="L239" i="3"/>
  <c r="L307" i="3"/>
  <c r="L328" i="3"/>
  <c r="S365" i="3"/>
  <c r="S375" i="3"/>
  <c r="S396" i="3"/>
  <c r="S417" i="3"/>
  <c r="S452" i="3"/>
  <c r="S460" i="3"/>
  <c r="P481" i="3"/>
  <c r="S491" i="3"/>
  <c r="S526" i="3"/>
  <c r="P541" i="3"/>
  <c r="N554" i="3"/>
  <c r="N637" i="3"/>
  <c r="Q641" i="3"/>
  <c r="N715" i="3"/>
  <c r="S731" i="3"/>
  <c r="S742" i="3"/>
  <c r="S759" i="3"/>
  <c r="S774" i="3"/>
  <c r="P783" i="3"/>
  <c r="N798" i="3"/>
  <c r="S803" i="3"/>
  <c r="N818" i="3"/>
  <c r="E703" i="8"/>
  <c r="F768" i="8"/>
  <c r="F615" i="8"/>
  <c r="F633" i="8" s="1"/>
  <c r="F68" i="8"/>
  <c r="F70" i="8" s="1"/>
  <c r="O546" i="7"/>
  <c r="A380" i="8"/>
  <c r="A382" i="8" s="1"/>
  <c r="C567" i="8"/>
  <c r="E615" i="8"/>
  <c r="E633" i="8" s="1"/>
  <c r="E535" i="8"/>
  <c r="B838" i="8"/>
  <c r="O380" i="8"/>
  <c r="E768" i="8"/>
  <c r="A686" i="8"/>
  <c r="B567" i="8"/>
  <c r="L726" i="8"/>
  <c r="C768" i="8"/>
  <c r="C839" i="8" s="1"/>
  <c r="C838" i="8"/>
  <c r="B842" i="8"/>
  <c r="C535" i="8"/>
  <c r="D567" i="8"/>
  <c r="B287" i="8"/>
  <c r="E475" i="8"/>
  <c r="C475" i="8"/>
  <c r="B380" i="8"/>
  <c r="B382" i="8" s="1"/>
  <c r="B384" i="8" s="1"/>
  <c r="L281" i="8"/>
  <c r="L816" i="8"/>
  <c r="L820" i="8" s="1"/>
  <c r="L821" i="8" s="1"/>
  <c r="L485" i="8"/>
  <c r="L845" i="8" s="1"/>
  <c r="L66" i="8" s="1"/>
  <c r="F703" i="8"/>
  <c r="D196" i="6"/>
  <c r="D192" i="6"/>
  <c r="D193" i="6"/>
  <c r="B193" i="6"/>
  <c r="B196" i="6"/>
  <c r="C768" i="6"/>
  <c r="C843" i="6" s="1"/>
  <c r="M743" i="8"/>
  <c r="D615" i="6"/>
  <c r="D633" i="6" s="1"/>
  <c r="D842" i="6" s="1"/>
  <c r="K842" i="6"/>
  <c r="M725" i="8"/>
  <c r="M652" i="8"/>
  <c r="R652" i="6"/>
  <c r="M308" i="8"/>
  <c r="S711" i="6"/>
  <c r="S705" i="6" s="1"/>
  <c r="B194" i="6"/>
  <c r="K28" i="6"/>
  <c r="M614" i="8"/>
  <c r="Q614" i="6"/>
  <c r="R21" i="6"/>
  <c r="M21" i="8"/>
  <c r="E535" i="6"/>
  <c r="F842" i="6"/>
  <c r="K331" i="6"/>
  <c r="S298" i="6"/>
  <c r="S289" i="6" s="1"/>
  <c r="B331" i="6"/>
  <c r="B59" i="6"/>
  <c r="R520" i="6"/>
  <c r="M520" i="8"/>
  <c r="L685" i="5"/>
  <c r="L686" i="5" s="1"/>
  <c r="L703" i="5" s="1"/>
  <c r="C380" i="5"/>
  <c r="C382" i="5" s="1"/>
  <c r="R632" i="5"/>
  <c r="K632" i="8"/>
  <c r="A567" i="5"/>
  <c r="K686" i="8"/>
  <c r="J567" i="5"/>
  <c r="S544" i="5"/>
  <c r="S539" i="5" s="1"/>
  <c r="S265" i="8"/>
  <c r="L726" i="5"/>
  <c r="L768" i="5" s="1"/>
  <c r="R21" i="5"/>
  <c r="K21" i="8"/>
  <c r="L21" i="8" s="1"/>
  <c r="A21" i="3"/>
  <c r="R19" i="3"/>
  <c r="J19" i="8"/>
  <c r="L108" i="3"/>
  <c r="A164" i="3"/>
  <c r="E164" i="3"/>
  <c r="E189" i="3" s="1"/>
  <c r="E191" i="3" s="1"/>
  <c r="J108" i="8"/>
  <c r="C164" i="3"/>
  <c r="J164" i="3"/>
  <c r="L172" i="3"/>
  <c r="E286" i="3"/>
  <c r="A286" i="3"/>
  <c r="L281" i="3"/>
  <c r="S283" i="3"/>
  <c r="S338" i="3"/>
  <c r="R357" i="3"/>
  <c r="N378" i="13"/>
  <c r="L388" i="3"/>
  <c r="S388" i="3" s="1"/>
  <c r="S385" i="3" s="1"/>
  <c r="D548" i="3"/>
  <c r="F40" i="3"/>
  <c r="D164" i="3"/>
  <c r="C286" i="3"/>
  <c r="C390" i="3"/>
  <c r="C389" i="3"/>
  <c r="R12" i="3"/>
  <c r="R27" i="3"/>
  <c r="L163" i="3"/>
  <c r="L246" i="3"/>
  <c r="R328" i="3"/>
  <c r="N330" i="13"/>
  <c r="C358" i="3"/>
  <c r="K21" i="3"/>
  <c r="L21" i="3" s="1"/>
  <c r="J21" i="3"/>
  <c r="K40" i="3"/>
  <c r="L85" i="3"/>
  <c r="L86" i="3" s="1"/>
  <c r="K164" i="3"/>
  <c r="K189" i="3" s="1"/>
  <c r="K191" i="3" s="1"/>
  <c r="L151" i="3"/>
  <c r="K286" i="3"/>
  <c r="R376" i="3"/>
  <c r="E390" i="3"/>
  <c r="E389" i="3"/>
  <c r="E535" i="3"/>
  <c r="A686" i="3"/>
  <c r="E686" i="3"/>
  <c r="E703" i="3" s="1"/>
  <c r="E432" i="3"/>
  <c r="R496" i="3"/>
  <c r="J496" i="8"/>
  <c r="J544" i="8"/>
  <c r="S624" i="3"/>
  <c r="C685" i="3"/>
  <c r="J685" i="3"/>
  <c r="K686" i="3"/>
  <c r="R697" i="3"/>
  <c r="J697" i="8"/>
  <c r="R701" i="3"/>
  <c r="J701" i="8"/>
  <c r="R724" i="3"/>
  <c r="J724" i="8"/>
  <c r="R740" i="3"/>
  <c r="J740" i="8"/>
  <c r="R760" i="3"/>
  <c r="J760" i="8"/>
  <c r="A820" i="3"/>
  <c r="E820" i="3"/>
  <c r="E821" i="3" s="1"/>
  <c r="S249" i="3"/>
  <c r="S312" i="3"/>
  <c r="J397" i="8"/>
  <c r="R430" i="3"/>
  <c r="Q461" i="3"/>
  <c r="L512" i="3"/>
  <c r="L528" i="3"/>
  <c r="L534" i="3" s="1"/>
  <c r="L585" i="3"/>
  <c r="L586" i="3" s="1"/>
  <c r="A586" i="3"/>
  <c r="E586" i="3"/>
  <c r="J585" i="8"/>
  <c r="L595" i="3"/>
  <c r="F608" i="3"/>
  <c r="C608" i="3"/>
  <c r="N652" i="13"/>
  <c r="R662" i="3"/>
  <c r="D685" i="3"/>
  <c r="L693" i="3"/>
  <c r="J702" i="3"/>
  <c r="C743" i="3"/>
  <c r="J743" i="3"/>
  <c r="L753" i="3"/>
  <c r="B761" i="3"/>
  <c r="F761" i="3"/>
  <c r="R809" i="3"/>
  <c r="R828" i="3"/>
  <c r="R397" i="3"/>
  <c r="L413" i="3"/>
  <c r="L418" i="3" s="1"/>
  <c r="L423" i="3"/>
  <c r="C432" i="3"/>
  <c r="R503" i="3"/>
  <c r="B534" i="3"/>
  <c r="F534" i="3"/>
  <c r="L565" i="3"/>
  <c r="J608" i="3"/>
  <c r="R658" i="3"/>
  <c r="L681" i="3"/>
  <c r="S695" i="3"/>
  <c r="D702" i="3"/>
  <c r="K702" i="3"/>
  <c r="K703" i="3" s="1"/>
  <c r="N711" i="13"/>
  <c r="R718" i="3"/>
  <c r="J718" i="8"/>
  <c r="J726" i="3"/>
  <c r="L732" i="3"/>
  <c r="R732" i="3"/>
  <c r="J732" i="8"/>
  <c r="D743" i="3"/>
  <c r="K743" i="3"/>
  <c r="C761" i="3"/>
  <c r="R797" i="3"/>
  <c r="J820" i="3"/>
  <c r="R832" i="3"/>
  <c r="K837" i="3"/>
  <c r="S116" i="3"/>
  <c r="S124" i="3"/>
  <c r="S132" i="3"/>
  <c r="S140" i="3"/>
  <c r="S148" i="3"/>
  <c r="S292" i="3"/>
  <c r="S667" i="3"/>
  <c r="S671" i="3"/>
  <c r="S677" i="3"/>
  <c r="J388" i="8"/>
  <c r="O389" i="8" s="1"/>
  <c r="S411" i="3"/>
  <c r="J413" i="8"/>
  <c r="K432" i="3"/>
  <c r="O846" i="3"/>
  <c r="O390" i="3" s="1"/>
  <c r="J492" i="8"/>
  <c r="J846" i="8" s="1"/>
  <c r="R512" i="3"/>
  <c r="R533" i="3"/>
  <c r="C586" i="3"/>
  <c r="R626" i="3"/>
  <c r="R650" i="3"/>
  <c r="R674" i="3"/>
  <c r="J674" i="8"/>
  <c r="B685" i="3"/>
  <c r="F685" i="3"/>
  <c r="A702" i="3"/>
  <c r="L718" i="3"/>
  <c r="L726" i="3" s="1"/>
  <c r="B726" i="3"/>
  <c r="F726" i="3"/>
  <c r="D726" i="3"/>
  <c r="K726" i="3"/>
  <c r="S730" i="3"/>
  <c r="E743" i="3"/>
  <c r="K761" i="3"/>
  <c r="D820" i="3"/>
  <c r="K820" i="3"/>
  <c r="K821" i="3" s="1"/>
  <c r="L828" i="3"/>
  <c r="L836" i="3"/>
  <c r="A837" i="3"/>
  <c r="E837" i="3"/>
  <c r="J836" i="8"/>
  <c r="S55" i="3"/>
  <c r="S242" i="3"/>
  <c r="S284" i="3"/>
  <c r="S293" i="3"/>
  <c r="S317" i="3"/>
  <c r="S325" i="3"/>
  <c r="S340" i="3"/>
  <c r="S346" i="3"/>
  <c r="S353" i="3"/>
  <c r="S373" i="3"/>
  <c r="S394" i="3"/>
  <c r="S404" i="3"/>
  <c r="S433" i="3"/>
  <c r="S506" i="3"/>
  <c r="S518" i="3"/>
  <c r="S538" i="3"/>
  <c r="S648" i="3"/>
  <c r="S739" i="3"/>
  <c r="S815" i="3"/>
  <c r="N9" i="3"/>
  <c r="N25" i="3"/>
  <c r="Q55" i="3"/>
  <c r="S129" i="3"/>
  <c r="P141" i="3"/>
  <c r="P149" i="3"/>
  <c r="P228" i="3"/>
  <c r="S236" i="3"/>
  <c r="N248" i="3"/>
  <c r="N252" i="3"/>
  <c r="S256" i="3"/>
  <c r="P262" i="3"/>
  <c r="P266" i="3"/>
  <c r="P270" i="3"/>
  <c r="P274" i="3"/>
  <c r="P278" i="3"/>
  <c r="Q284" i="3"/>
  <c r="Q293" i="3"/>
  <c r="N297" i="3"/>
  <c r="S297" i="3"/>
  <c r="S303" i="3"/>
  <c r="P317" i="3"/>
  <c r="Q325" i="3"/>
  <c r="Q333" i="3"/>
  <c r="Q340" i="3"/>
  <c r="Q346" i="3"/>
  <c r="N363" i="3"/>
  <c r="S363" i="3"/>
  <c r="Q373" i="3"/>
  <c r="N379" i="3"/>
  <c r="Q394" i="3"/>
  <c r="Q404" i="3"/>
  <c r="P409" i="3"/>
  <c r="P427" i="3"/>
  <c r="I430" i="3"/>
  <c r="P430" i="3" s="1"/>
  <c r="Q433" i="3"/>
  <c r="Q446" i="3"/>
  <c r="P450" i="3"/>
  <c r="P458" i="3"/>
  <c r="S464" i="3"/>
  <c r="P471" i="3"/>
  <c r="Q483" i="3"/>
  <c r="Q495" i="3"/>
  <c r="Q506" i="3"/>
  <c r="Q513" i="3"/>
  <c r="Q518" i="3"/>
  <c r="I533" i="3"/>
  <c r="Q533" i="3" s="1"/>
  <c r="Q538" i="3"/>
  <c r="P543" i="3"/>
  <c r="S551" i="3"/>
  <c r="Q575" i="3"/>
  <c r="Q583" i="3"/>
  <c r="Q601" i="3"/>
  <c r="N619" i="3"/>
  <c r="Q627" i="3"/>
  <c r="Q648" i="3"/>
  <c r="Q656" i="3"/>
  <c r="N663" i="3"/>
  <c r="S650" i="7"/>
  <c r="S633" i="7" s="1"/>
  <c r="Q650" i="7"/>
  <c r="N650" i="7"/>
  <c r="Q35" i="3"/>
  <c r="P44" i="3"/>
  <c r="S63" i="3"/>
  <c r="P133" i="3"/>
  <c r="S137" i="3"/>
  <c r="S159" i="3"/>
  <c r="N177" i="3"/>
  <c r="N181" i="3"/>
  <c r="N187" i="3"/>
  <c r="P206" i="3"/>
  <c r="S212" i="3"/>
  <c r="N219" i="3"/>
  <c r="S223" i="3"/>
  <c r="P242" i="3"/>
  <c r="P9" i="3"/>
  <c r="I12" i="3"/>
  <c r="Q12" i="3" s="1"/>
  <c r="P16" i="3"/>
  <c r="P25" i="3"/>
  <c r="I37" i="3"/>
  <c r="Q37" i="3" s="1"/>
  <c r="Q44" i="3"/>
  <c r="I56" i="3"/>
  <c r="Q56" i="3" s="1"/>
  <c r="N63" i="3"/>
  <c r="P88" i="3"/>
  <c r="N93" i="3"/>
  <c r="S93" i="3"/>
  <c r="N97" i="3"/>
  <c r="S97" i="3"/>
  <c r="N101" i="3"/>
  <c r="S101" i="3"/>
  <c r="N105" i="3"/>
  <c r="S105" i="3"/>
  <c r="N113" i="3"/>
  <c r="Q117" i="3"/>
  <c r="N121" i="3"/>
  <c r="Q125" i="3"/>
  <c r="N129" i="3"/>
  <c r="N137" i="3"/>
  <c r="N145" i="3"/>
  <c r="N167" i="3"/>
  <c r="S167" i="3"/>
  <c r="N171" i="3"/>
  <c r="S171" i="3"/>
  <c r="P177" i="3"/>
  <c r="P181" i="3"/>
  <c r="P187" i="3"/>
  <c r="Q206" i="3"/>
  <c r="N212" i="3"/>
  <c r="P219" i="3"/>
  <c r="N223" i="3"/>
  <c r="P232" i="3"/>
  <c r="N236" i="3"/>
  <c r="P248" i="3"/>
  <c r="P252" i="3"/>
  <c r="N256" i="3"/>
  <c r="I285" i="3"/>
  <c r="Q285" i="3" s="1"/>
  <c r="P297" i="3"/>
  <c r="Q317" i="3"/>
  <c r="I335" i="3"/>
  <c r="Q335" i="3" s="1"/>
  <c r="P363" i="3"/>
  <c r="N367" i="3"/>
  <c r="S367" i="3"/>
  <c r="I397" i="3"/>
  <c r="Q397" i="3" s="1"/>
  <c r="P415" i="3"/>
  <c r="S446" i="3"/>
  <c r="N464" i="3"/>
  <c r="S483" i="3"/>
  <c r="S495" i="3"/>
  <c r="S513" i="3"/>
  <c r="N530" i="3"/>
  <c r="S530" i="3"/>
  <c r="N551" i="3"/>
  <c r="I577" i="3"/>
  <c r="Q577" i="3" s="1"/>
  <c r="I585" i="3"/>
  <c r="N593" i="3"/>
  <c r="I595" i="3"/>
  <c r="Q595" i="3" s="1"/>
  <c r="N611" i="3"/>
  <c r="P619" i="3"/>
  <c r="P663" i="3"/>
  <c r="P446" i="3"/>
  <c r="Q75" i="3"/>
  <c r="N88" i="3"/>
  <c r="S121" i="3"/>
  <c r="S145" i="3"/>
  <c r="I172" i="3"/>
  <c r="N172" i="3" s="1"/>
  <c r="S187" i="3"/>
  <c r="Q202" i="3"/>
  <c r="N232" i="3"/>
  <c r="Q16" i="3"/>
  <c r="S44" i="3"/>
  <c r="N55" i="3"/>
  <c r="S117" i="3"/>
  <c r="S125" i="3"/>
  <c r="S133" i="3"/>
  <c r="S141" i="3"/>
  <c r="S149" i="3"/>
  <c r="N159" i="3"/>
  <c r="S228" i="3"/>
  <c r="N284" i="3"/>
  <c r="N293" i="3"/>
  <c r="N303" i="3"/>
  <c r="N325" i="3"/>
  <c r="N340" i="3"/>
  <c r="N346" i="3"/>
  <c r="P353" i="3"/>
  <c r="N373" i="3"/>
  <c r="N394" i="3"/>
  <c r="N404" i="3"/>
  <c r="S409" i="3"/>
  <c r="Q415" i="3"/>
  <c r="P421" i="3"/>
  <c r="S427" i="3"/>
  <c r="N433" i="3"/>
  <c r="S450" i="3"/>
  <c r="S471" i="3"/>
  <c r="S489" i="3"/>
  <c r="N506" i="3"/>
  <c r="N518" i="3"/>
  <c r="N538" i="3"/>
  <c r="S543" i="3"/>
  <c r="N601" i="3"/>
  <c r="Q611" i="3"/>
  <c r="Q619" i="3"/>
  <c r="N639" i="3"/>
  <c r="N643" i="3"/>
  <c r="N648" i="3"/>
  <c r="N656" i="3"/>
  <c r="S656" i="3"/>
  <c r="S690" i="3"/>
  <c r="Q690" i="3"/>
  <c r="Q696" i="3"/>
  <c r="P696" i="3"/>
  <c r="N708" i="3"/>
  <c r="I709" i="3"/>
  <c r="Q709" i="3" s="1"/>
  <c r="Q708" i="3"/>
  <c r="S716" i="3"/>
  <c r="N716" i="3"/>
  <c r="Q716" i="3"/>
  <c r="P723" i="3"/>
  <c r="S723" i="3"/>
  <c r="N723" i="3"/>
  <c r="I724" i="3"/>
  <c r="Q724" i="3" s="1"/>
  <c r="Q733" i="3"/>
  <c r="P733" i="3"/>
  <c r="Q738" i="3"/>
  <c r="P738" i="3"/>
  <c r="P747" i="3"/>
  <c r="S747" i="3"/>
  <c r="N747" i="3"/>
  <c r="Q751" i="3"/>
  <c r="P751" i="3"/>
  <c r="N751" i="3"/>
  <c r="Q763" i="3"/>
  <c r="P763" i="3"/>
  <c r="N763" i="3"/>
  <c r="P771" i="3"/>
  <c r="N771" i="3"/>
  <c r="Q775" i="3"/>
  <c r="P775" i="3"/>
  <c r="Q779" i="3"/>
  <c r="P779" i="3"/>
  <c r="P784" i="3"/>
  <c r="N784" i="3"/>
  <c r="I793" i="3"/>
  <c r="P793" i="3" s="1"/>
  <c r="Q792" i="3"/>
  <c r="P792" i="3"/>
  <c r="Q799" i="3"/>
  <c r="P799" i="3"/>
  <c r="N799" i="3"/>
  <c r="Q804" i="3"/>
  <c r="P804" i="3"/>
  <c r="N804" i="3"/>
  <c r="N808" i="3"/>
  <c r="Q808" i="3"/>
  <c r="N814" i="3"/>
  <c r="Q814" i="3"/>
  <c r="P819" i="3"/>
  <c r="N819" i="3"/>
  <c r="Q827" i="3"/>
  <c r="P827" i="3"/>
  <c r="P835" i="3"/>
  <c r="S835" i="3"/>
  <c r="N835" i="3"/>
  <c r="I836" i="3"/>
  <c r="Q836" i="3" s="1"/>
  <c r="S819" i="3"/>
  <c r="Q472" i="7"/>
  <c r="S808" i="3"/>
  <c r="S814" i="3"/>
  <c r="S733" i="3"/>
  <c r="S775" i="3"/>
  <c r="S779" i="3"/>
  <c r="I19" i="3"/>
  <c r="P19" i="3" s="1"/>
  <c r="I209" i="3"/>
  <c r="Q209" i="3" s="1"/>
  <c r="I213" i="3"/>
  <c r="Q213" i="3" s="1"/>
  <c r="I239" i="3"/>
  <c r="S239" i="3" s="1"/>
  <c r="S226" i="3" s="1"/>
  <c r="I328" i="3"/>
  <c r="S577" i="3"/>
  <c r="S574" i="3" s="1"/>
  <c r="N650" i="3"/>
  <c r="S686" i="9"/>
  <c r="S634" i="9" s="1"/>
  <c r="M432" i="5"/>
  <c r="L437" i="13"/>
  <c r="M380" i="6"/>
  <c r="O10" i="12" s="1"/>
  <c r="M382" i="9"/>
  <c r="M382" i="13" s="1"/>
  <c r="N380" i="9"/>
  <c r="M726" i="2"/>
  <c r="I724" i="7" s="1"/>
  <c r="Q726" i="9"/>
  <c r="K701" i="7"/>
  <c r="I703" i="6"/>
  <c r="I330" i="5"/>
  <c r="R330" i="5" s="1"/>
  <c r="J330" i="7"/>
  <c r="J518" i="7"/>
  <c r="I520" i="5"/>
  <c r="R520" i="5" s="1"/>
  <c r="K613" i="7"/>
  <c r="I615" i="6"/>
  <c r="P615" i="6" s="1"/>
  <c r="N726" i="9"/>
  <c r="M726" i="6"/>
  <c r="Q726" i="13" s="1"/>
  <c r="I164" i="6"/>
  <c r="Q164" i="6" s="1"/>
  <c r="K164" i="7"/>
  <c r="L164" i="7" s="1"/>
  <c r="L189" i="7" s="1"/>
  <c r="L191" i="7" s="1"/>
  <c r="M615" i="2"/>
  <c r="I613" i="7" s="1"/>
  <c r="Q585" i="6"/>
  <c r="N585" i="6"/>
  <c r="P585" i="6"/>
  <c r="J700" i="7"/>
  <c r="I702" i="5"/>
  <c r="Q702" i="5" s="1"/>
  <c r="M821" i="3"/>
  <c r="K838" i="13"/>
  <c r="I20" i="6"/>
  <c r="K20" i="7"/>
  <c r="N432" i="9"/>
  <c r="M432" i="2"/>
  <c r="H12" i="12" s="1"/>
  <c r="K818" i="7"/>
  <c r="S818" i="7" s="1"/>
  <c r="S786" i="7" s="1"/>
  <c r="I820" i="6"/>
  <c r="N820" i="6" s="1"/>
  <c r="K472" i="7"/>
  <c r="I473" i="6"/>
  <c r="N473" i="6" s="1"/>
  <c r="J472" i="7"/>
  <c r="I473" i="5"/>
  <c r="J683" i="7"/>
  <c r="I685" i="5"/>
  <c r="P685" i="5" s="1"/>
  <c r="M615" i="6"/>
  <c r="M615" i="8" s="1"/>
  <c r="N615" i="9"/>
  <c r="M633" i="9"/>
  <c r="M633" i="13" s="1"/>
  <c r="K379" i="7"/>
  <c r="J847" i="9"/>
  <c r="M521" i="3"/>
  <c r="I633" i="6"/>
  <c r="K631" i="7"/>
  <c r="N723" i="7"/>
  <c r="K454" i="7"/>
  <c r="I455" i="6"/>
  <c r="N455" i="6" s="1"/>
  <c r="K86" i="7"/>
  <c r="I86" i="6"/>
  <c r="J433" i="7"/>
  <c r="I434" i="5"/>
  <c r="F435" i="9"/>
  <c r="F435" i="2" s="1"/>
  <c r="F434" i="2"/>
  <c r="N686" i="9"/>
  <c r="M686" i="6"/>
  <c r="M584" i="7"/>
  <c r="N584" i="7" s="1"/>
  <c r="N586" i="6"/>
  <c r="L838" i="13"/>
  <c r="M821" i="5"/>
  <c r="S474" i="9"/>
  <c r="S441" i="9" s="1"/>
  <c r="M474" i="5"/>
  <c r="M474" i="3"/>
  <c r="O475" i="9"/>
  <c r="J684" i="7"/>
  <c r="I686" i="5"/>
  <c r="Q686" i="5" s="1"/>
  <c r="J584" i="7"/>
  <c r="I586" i="5"/>
  <c r="M380" i="2"/>
  <c r="H10" i="12" s="1"/>
  <c r="R382" i="9"/>
  <c r="Q380" i="9"/>
  <c r="M474" i="2"/>
  <c r="I473" i="7" s="1"/>
  <c r="Q474" i="9"/>
  <c r="P474" i="9"/>
  <c r="F703" i="9"/>
  <c r="F686" i="2"/>
  <c r="K684" i="7"/>
  <c r="I686" i="6"/>
  <c r="K766" i="7"/>
  <c r="I768" i="6"/>
  <c r="N652" i="6"/>
  <c r="J189" i="7"/>
  <c r="K109" i="7"/>
  <c r="I109" i="6"/>
  <c r="J502" i="7"/>
  <c r="S502" i="7" s="1"/>
  <c r="S496" i="7" s="1"/>
  <c r="I504" i="5"/>
  <c r="J612" i="7"/>
  <c r="S612" i="7" s="1"/>
  <c r="I614" i="5"/>
  <c r="M726" i="3"/>
  <c r="J785" i="7"/>
  <c r="S785" i="7" s="1"/>
  <c r="I787" i="5"/>
  <c r="J40" i="7"/>
  <c r="I40" i="5"/>
  <c r="K565" i="7"/>
  <c r="I567" i="6"/>
  <c r="F382" i="9"/>
  <c r="F382" i="2" s="1"/>
  <c r="F380" i="2"/>
  <c r="P521" i="9"/>
  <c r="P847" i="9" s="1"/>
  <c r="M521" i="2"/>
  <c r="Y8" i="12" s="1"/>
  <c r="M308" i="7"/>
  <c r="N308" i="7" s="1"/>
  <c r="K417" i="7"/>
  <c r="I418" i="6"/>
  <c r="F70" i="9"/>
  <c r="F68" i="2"/>
  <c r="F726" i="2"/>
  <c r="F768" i="9"/>
  <c r="M615" i="3"/>
  <c r="J58" i="7"/>
  <c r="S58" i="7" s="1"/>
  <c r="S52" i="7" s="1"/>
  <c r="I58" i="5"/>
  <c r="M321" i="7"/>
  <c r="N321" i="7" s="1"/>
  <c r="N321" i="6"/>
  <c r="I286" i="5"/>
  <c r="Q286" i="5" s="1"/>
  <c r="J286" i="7"/>
  <c r="K700" i="7"/>
  <c r="I702" i="6"/>
  <c r="Q702" i="6" s="1"/>
  <c r="I685" i="6"/>
  <c r="N685" i="6" s="1"/>
  <c r="K683" i="7"/>
  <c r="K759" i="7"/>
  <c r="I761" i="6"/>
  <c r="M380" i="3"/>
  <c r="J563" i="7"/>
  <c r="I565" i="5"/>
  <c r="L191" i="13"/>
  <c r="M189" i="5"/>
  <c r="S726" i="9"/>
  <c r="S712" i="9" s="1"/>
  <c r="K703" i="13"/>
  <c r="J723" i="7"/>
  <c r="I725" i="5"/>
  <c r="S725" i="5" s="1"/>
  <c r="S719" i="5" s="1"/>
  <c r="K519" i="7"/>
  <c r="K845" i="7" s="1"/>
  <c r="I521" i="6"/>
  <c r="I847" i="6" s="1"/>
  <c r="L472" i="7"/>
  <c r="L417" i="7"/>
  <c r="L281" i="7"/>
  <c r="S281" i="7" s="1"/>
  <c r="S258" i="7" s="1"/>
  <c r="L520" i="8"/>
  <c r="L534" i="8"/>
  <c r="L378" i="8"/>
  <c r="L307" i="8"/>
  <c r="L85" i="8"/>
  <c r="S671" i="8"/>
  <c r="S446" i="8"/>
  <c r="S211" i="8"/>
  <c r="L307" i="7"/>
  <c r="S307" i="7" s="1"/>
  <c r="S299" i="7" s="1"/>
  <c r="L298" i="7"/>
  <c r="S298" i="7" s="1"/>
  <c r="S289" i="7" s="1"/>
  <c r="L837" i="8"/>
  <c r="L209" i="8"/>
  <c r="S452" i="7"/>
  <c r="S443" i="7" s="1"/>
  <c r="S453" i="7"/>
  <c r="L741" i="7"/>
  <c r="L693" i="8"/>
  <c r="L702" i="8" s="1"/>
  <c r="L189" i="8"/>
  <c r="L191" i="8" s="1"/>
  <c r="S699" i="8"/>
  <c r="L320" i="8"/>
  <c r="L321" i="8" s="1"/>
  <c r="L298" i="8"/>
  <c r="L239" i="8"/>
  <c r="S157" i="8"/>
  <c r="S807" i="7"/>
  <c r="S799" i="7" s="1"/>
  <c r="L40" i="7"/>
  <c r="L68" i="7" s="1"/>
  <c r="L70" i="7" s="1"/>
  <c r="L396" i="7"/>
  <c r="M68" i="3"/>
  <c r="I828" i="3"/>
  <c r="Q828" i="3" s="1"/>
  <c r="Q668" i="3"/>
  <c r="P668" i="3"/>
  <c r="N668" i="3"/>
  <c r="S668" i="3"/>
  <c r="N672" i="3"/>
  <c r="Q672" i="3"/>
  <c r="S672" i="3"/>
  <c r="I681" i="3"/>
  <c r="Q681" i="3" s="1"/>
  <c r="Q678" i="3"/>
  <c r="P678" i="3"/>
  <c r="Q683" i="3"/>
  <c r="P683" i="3"/>
  <c r="P691" i="3"/>
  <c r="N691" i="3"/>
  <c r="Q699" i="3"/>
  <c r="I701" i="3"/>
  <c r="P699" i="3"/>
  <c r="S699" i="3"/>
  <c r="N699" i="3"/>
  <c r="S710" i="3"/>
  <c r="N710" i="3"/>
  <c r="Q710" i="3"/>
  <c r="Q717" i="3"/>
  <c r="P717" i="3"/>
  <c r="S717" i="3"/>
  <c r="N717" i="3"/>
  <c r="Q729" i="3"/>
  <c r="P729" i="3"/>
  <c r="S729" i="3"/>
  <c r="N729" i="3"/>
  <c r="S734" i="3"/>
  <c r="N734" i="3"/>
  <c r="Q734" i="3"/>
  <c r="I740" i="3"/>
  <c r="Q740" i="3" s="1"/>
  <c r="Q739" i="3"/>
  <c r="P739" i="3"/>
  <c r="Q748" i="3"/>
  <c r="P748" i="3"/>
  <c r="N748" i="3"/>
  <c r="P752" i="3"/>
  <c r="N752" i="3"/>
  <c r="N757" i="3"/>
  <c r="Q757" i="3"/>
  <c r="Q764" i="3"/>
  <c r="P764" i="3"/>
  <c r="N764" i="3"/>
  <c r="N772" i="3"/>
  <c r="Q772" i="3"/>
  <c r="Q776" i="3"/>
  <c r="P776" i="3"/>
  <c r="N780" i="3"/>
  <c r="Q780" i="3"/>
  <c r="Q786" i="3"/>
  <c r="P786" i="3"/>
  <c r="Q795" i="3"/>
  <c r="P795" i="3"/>
  <c r="I797" i="3"/>
  <c r="P797" i="3" s="1"/>
  <c r="S795" i="3"/>
  <c r="N795" i="3"/>
  <c r="S800" i="3"/>
  <c r="N800" i="3"/>
  <c r="Q800" i="3"/>
  <c r="I809" i="3"/>
  <c r="Q809" i="3" s="1"/>
  <c r="N805" i="3"/>
  <c r="S805" i="3"/>
  <c r="Q811" i="3"/>
  <c r="P811" i="3"/>
  <c r="Q815" i="3"/>
  <c r="P815" i="3"/>
  <c r="S830" i="3"/>
  <c r="N830" i="3"/>
  <c r="Q830" i="3"/>
  <c r="N678" i="3"/>
  <c r="I732" i="3"/>
  <c r="Q732" i="3" s="1"/>
  <c r="P757" i="3"/>
  <c r="P772" i="3"/>
  <c r="P780" i="3"/>
  <c r="S296" i="3"/>
  <c r="N296" i="3"/>
  <c r="S302" i="3"/>
  <c r="N302" i="3"/>
  <c r="P306" i="3"/>
  <c r="S306" i="3"/>
  <c r="N306" i="3"/>
  <c r="P314" i="3"/>
  <c r="S314" i="3"/>
  <c r="N314" i="3"/>
  <c r="Q329" i="3"/>
  <c r="P329" i="3"/>
  <c r="P339" i="3"/>
  <c r="S339" i="3"/>
  <c r="N339" i="3"/>
  <c r="P345" i="3"/>
  <c r="S345" i="3"/>
  <c r="N345" i="3"/>
  <c r="I357" i="3"/>
  <c r="Q357" i="3" s="1"/>
  <c r="Q352" i="3"/>
  <c r="S356" i="3"/>
  <c r="N356" i="3"/>
  <c r="P366" i="3"/>
  <c r="S366" i="3"/>
  <c r="N366" i="3"/>
  <c r="P387" i="3"/>
  <c r="S387" i="3"/>
  <c r="N387" i="3"/>
  <c r="Q398" i="3"/>
  <c r="P398" i="3"/>
  <c r="P414" i="3"/>
  <c r="Q414" i="3"/>
  <c r="Q419" i="3"/>
  <c r="P419" i="3"/>
  <c r="P425" i="3"/>
  <c r="S425" i="3"/>
  <c r="N425" i="3"/>
  <c r="P431" i="3"/>
  <c r="S431" i="3"/>
  <c r="N431" i="3"/>
  <c r="Q449" i="3"/>
  <c r="N449" i="3"/>
  <c r="N454" i="3"/>
  <c r="N848" i="3" s="1"/>
  <c r="Q463" i="3"/>
  <c r="P463" i="3"/>
  <c r="I466" i="3"/>
  <c r="Q466" i="3" s="1"/>
  <c r="N470" i="3"/>
  <c r="I472" i="3"/>
  <c r="Q472" i="3" s="1"/>
  <c r="P470" i="3"/>
  <c r="P482" i="3"/>
  <c r="I485" i="3"/>
  <c r="I845" i="3" s="1"/>
  <c r="N482" i="3"/>
  <c r="I492" i="3"/>
  <c r="N488" i="3"/>
  <c r="N494" i="3"/>
  <c r="I496" i="3"/>
  <c r="Q496" i="3" s="1"/>
  <c r="Q494" i="3"/>
  <c r="S505" i="3"/>
  <c r="N505" i="3"/>
  <c r="Q505" i="3"/>
  <c r="S511" i="3"/>
  <c r="N511" i="3"/>
  <c r="I512" i="3"/>
  <c r="Q512" i="3" s="1"/>
  <c r="Q511" i="3"/>
  <c r="Q517" i="3"/>
  <c r="I519" i="3"/>
  <c r="R519" i="3" s="1"/>
  <c r="N517" i="3"/>
  <c r="S517" i="3"/>
  <c r="S527" i="3"/>
  <c r="N527" i="3"/>
  <c r="I528" i="3"/>
  <c r="R528" i="3" s="1"/>
  <c r="Q527" i="3"/>
  <c r="Q537" i="3"/>
  <c r="P537" i="3"/>
  <c r="Q542" i="3"/>
  <c r="P542" i="3"/>
  <c r="N542" i="3"/>
  <c r="P550" i="3"/>
  <c r="Q550" i="3"/>
  <c r="Q555" i="3"/>
  <c r="P555" i="3"/>
  <c r="Q559" i="3"/>
  <c r="P559" i="3"/>
  <c r="P564" i="3"/>
  <c r="N564" i="3"/>
  <c r="P580" i="3"/>
  <c r="N580" i="3"/>
  <c r="Q590" i="3"/>
  <c r="P590" i="3"/>
  <c r="S590" i="3"/>
  <c r="N590" i="3"/>
  <c r="I599" i="3"/>
  <c r="Q599" i="3" s="1"/>
  <c r="Q598" i="3"/>
  <c r="P598" i="3"/>
  <c r="S598" i="3"/>
  <c r="N598" i="3"/>
  <c r="I607" i="3"/>
  <c r="Q606" i="3"/>
  <c r="P606" i="3"/>
  <c r="Q618" i="3"/>
  <c r="P618" i="3"/>
  <c r="N618" i="3"/>
  <c r="Q625" i="3"/>
  <c r="P625" i="3"/>
  <c r="P630" i="3"/>
  <c r="N630" i="3"/>
  <c r="I652" i="3"/>
  <c r="Q652" i="3" s="1"/>
  <c r="Q638" i="3"/>
  <c r="P638" i="3"/>
  <c r="P642" i="3"/>
  <c r="N642" i="3"/>
  <c r="Q646" i="3"/>
  <c r="P646" i="3"/>
  <c r="Q654" i="3"/>
  <c r="P654" i="3"/>
  <c r="N654" i="3"/>
  <c r="P661" i="3"/>
  <c r="S661" i="3"/>
  <c r="N661" i="3"/>
  <c r="I662" i="3"/>
  <c r="Q662" i="3" s="1"/>
  <c r="Q503" i="3"/>
  <c r="N503" i="3"/>
  <c r="P672" i="3"/>
  <c r="N683" i="3"/>
  <c r="Q691" i="3"/>
  <c r="N739" i="3"/>
  <c r="Q752" i="3"/>
  <c r="I766" i="3"/>
  <c r="S786" i="3"/>
  <c r="S811" i="3"/>
  <c r="N815" i="3"/>
  <c r="S482" i="3"/>
  <c r="S580" i="3"/>
  <c r="S630" i="3"/>
  <c r="S642" i="3"/>
  <c r="S691" i="3"/>
  <c r="S752" i="3"/>
  <c r="S764" i="3"/>
  <c r="I163" i="3"/>
  <c r="Q163" i="3" s="1"/>
  <c r="I753" i="3"/>
  <c r="Q753" i="3" s="1"/>
  <c r="S402" i="3"/>
  <c r="S550" i="3"/>
  <c r="S658" i="3"/>
  <c r="S655" i="3" s="1"/>
  <c r="S757" i="3"/>
  <c r="S772" i="3"/>
  <c r="S780" i="3"/>
  <c r="I298" i="3"/>
  <c r="P298" i="3" s="1"/>
  <c r="I544" i="3"/>
  <c r="I547" i="3" s="1"/>
  <c r="I548" i="3" s="1"/>
  <c r="I697" i="3"/>
  <c r="S697" i="3" s="1"/>
  <c r="S694" i="3" s="1"/>
  <c r="S377" i="3"/>
  <c r="S408" i="3"/>
  <c r="S606" i="3"/>
  <c r="S638" i="3"/>
  <c r="S646" i="3"/>
  <c r="S683" i="3"/>
  <c r="S776" i="3"/>
  <c r="I65" i="3"/>
  <c r="R65" i="3" s="1"/>
  <c r="I225" i="3"/>
  <c r="I341" i="3"/>
  <c r="Q341" i="3" s="1"/>
  <c r="I581" i="3"/>
  <c r="Q581" i="3" s="1"/>
  <c r="I626" i="3"/>
  <c r="I632" i="3" s="1"/>
  <c r="Q632" i="3" s="1"/>
  <c r="I760" i="3"/>
  <c r="K68" i="7"/>
  <c r="I68" i="6"/>
  <c r="N821" i="9"/>
  <c r="M838" i="9"/>
  <c r="B843" i="9"/>
  <c r="B839" i="9"/>
  <c r="N768" i="9"/>
  <c r="R70" i="9"/>
  <c r="P70" i="9"/>
  <c r="S189" i="9"/>
  <c r="P633" i="9"/>
  <c r="R633" i="9"/>
  <c r="S685" i="9"/>
  <c r="S653" i="9" s="1"/>
  <c r="M435" i="9"/>
  <c r="M192" i="9"/>
  <c r="M70" i="9"/>
  <c r="N68" i="9"/>
  <c r="L842" i="9"/>
  <c r="Q768" i="9"/>
  <c r="M703" i="9"/>
  <c r="Q686" i="9"/>
  <c r="I703" i="13"/>
  <c r="M847" i="9"/>
  <c r="N521" i="9"/>
  <c r="N847" i="9" s="1"/>
  <c r="N41" i="9" s="1"/>
  <c r="M522" i="9"/>
  <c r="Q633" i="9"/>
  <c r="Q70" i="9"/>
  <c r="P768" i="9"/>
  <c r="R768" i="9"/>
  <c r="F195" i="2"/>
  <c r="F110" i="2"/>
  <c r="F20" i="9"/>
  <c r="F20" i="2" s="1"/>
  <c r="F38" i="9"/>
  <c r="F38" i="2" s="1"/>
  <c r="F33" i="9"/>
  <c r="F33" i="2" s="1"/>
  <c r="F165" i="9"/>
  <c r="F165" i="2" s="1"/>
  <c r="F87" i="2"/>
  <c r="F13" i="9"/>
  <c r="F13" i="2" s="1"/>
  <c r="F59" i="9"/>
  <c r="F59" i="2" s="1"/>
  <c r="F66" i="9"/>
  <c r="F66" i="2" s="1"/>
  <c r="F51" i="9"/>
  <c r="F51" i="2" s="1"/>
  <c r="F28" i="9"/>
  <c r="F28" i="2" s="1"/>
  <c r="F46" i="9"/>
  <c r="F46" i="2" s="1"/>
  <c r="F331" i="2"/>
  <c r="Q189" i="9"/>
  <c r="S68" i="9"/>
  <c r="A842" i="9"/>
  <c r="O842" i="9"/>
  <c r="R703" i="9"/>
  <c r="O435" i="9"/>
  <c r="P615" i="9"/>
  <c r="R615" i="9"/>
  <c r="Q615" i="9"/>
  <c r="R821" i="9"/>
  <c r="P821" i="9"/>
  <c r="O838" i="9"/>
  <c r="Q838" i="9" s="1"/>
  <c r="Q821" i="9"/>
  <c r="O191" i="9"/>
  <c r="O195" i="9" s="1"/>
  <c r="R189" i="9"/>
  <c r="P189" i="9"/>
  <c r="I843" i="9"/>
  <c r="I839" i="9"/>
  <c r="Q432" i="9"/>
  <c r="F41" i="9"/>
  <c r="F41" i="2" s="1"/>
  <c r="S164" i="9"/>
  <c r="S73" i="9" s="1"/>
  <c r="I847" i="9"/>
  <c r="Q521" i="9"/>
  <c r="Q847" i="9" s="1"/>
  <c r="S702" i="9"/>
  <c r="M437" i="9"/>
  <c r="P432" i="9"/>
  <c r="O110" i="9"/>
  <c r="O13" i="9"/>
  <c r="O38" i="9"/>
  <c r="O51" i="9"/>
  <c r="O59" i="9"/>
  <c r="O87" i="9"/>
  <c r="O287" i="9"/>
  <c r="O41" i="9"/>
  <c r="O28" i="9"/>
  <c r="O20" i="9"/>
  <c r="O331" i="9"/>
  <c r="O33" i="9"/>
  <c r="O46" i="9"/>
  <c r="S821" i="9"/>
  <c r="S769" i="9" s="1"/>
  <c r="A839" i="9"/>
  <c r="N189" i="9"/>
  <c r="S133" i="8"/>
  <c r="L632" i="8"/>
  <c r="L246" i="8"/>
  <c r="L225" i="8"/>
  <c r="S293" i="8"/>
  <c r="S350" i="8"/>
  <c r="L685" i="8"/>
  <c r="L586" i="8"/>
  <c r="L761" i="8"/>
  <c r="L652" i="8"/>
  <c r="A703" i="8"/>
  <c r="R820" i="8"/>
  <c r="O821" i="8"/>
  <c r="R608" i="8"/>
  <c r="A847" i="8"/>
  <c r="A59" i="8" s="1"/>
  <c r="F847" i="8"/>
  <c r="F522" i="8"/>
  <c r="C434" i="8"/>
  <c r="D380" i="8"/>
  <c r="A191" i="8"/>
  <c r="B51" i="8"/>
  <c r="B38" i="8"/>
  <c r="A821" i="8"/>
  <c r="A567" i="8"/>
  <c r="D535" i="8"/>
  <c r="B195" i="8"/>
  <c r="B13" i="8"/>
  <c r="F475" i="8"/>
  <c r="O434" i="8"/>
  <c r="R432" i="8"/>
  <c r="D475" i="8"/>
  <c r="B331" i="8"/>
  <c r="R189" i="8"/>
  <c r="O191" i="8"/>
  <c r="B20" i="8"/>
  <c r="B196" i="8"/>
  <c r="B194" i="8"/>
  <c r="B193" i="8"/>
  <c r="B110" i="8"/>
  <c r="B41" i="8"/>
  <c r="B59" i="8"/>
  <c r="R725" i="8"/>
  <c r="O726" i="8"/>
  <c r="D703" i="8"/>
  <c r="R685" i="8"/>
  <c r="O686" i="8"/>
  <c r="O615" i="8"/>
  <c r="R614" i="8"/>
  <c r="L608" i="8"/>
  <c r="A615" i="8"/>
  <c r="A633" i="8" s="1"/>
  <c r="R567" i="8"/>
  <c r="E847" i="8"/>
  <c r="E384" i="8" s="1"/>
  <c r="E522" i="8"/>
  <c r="C847" i="8"/>
  <c r="C522" i="8"/>
  <c r="F434" i="8"/>
  <c r="F435" i="8" s="1"/>
  <c r="E434" i="8"/>
  <c r="O382" i="8"/>
  <c r="R380" i="8"/>
  <c r="C189" i="8"/>
  <c r="C191" i="8" s="1"/>
  <c r="E192" i="8" s="1"/>
  <c r="R164" i="8"/>
  <c r="O68" i="8"/>
  <c r="R58" i="8"/>
  <c r="B165" i="8"/>
  <c r="L40" i="8"/>
  <c r="B28" i="8"/>
  <c r="B87" i="8"/>
  <c r="D196" i="8"/>
  <c r="D193" i="8"/>
  <c r="D192" i="8"/>
  <c r="R761" i="8"/>
  <c r="O768" i="8"/>
  <c r="A768" i="8"/>
  <c r="R586" i="8"/>
  <c r="F567" i="8"/>
  <c r="R547" i="8"/>
  <c r="O847" i="8"/>
  <c r="R521" i="8"/>
  <c r="R847" i="8" s="1"/>
  <c r="D847" i="8"/>
  <c r="D287" i="8" s="1"/>
  <c r="D522" i="8"/>
  <c r="L473" i="8"/>
  <c r="B434" i="8"/>
  <c r="D435" i="8" s="1"/>
  <c r="A432" i="8"/>
  <c r="E196" i="8"/>
  <c r="E193" i="8"/>
  <c r="A68" i="8"/>
  <c r="F196" i="8"/>
  <c r="F193" i="8"/>
  <c r="F192" i="8"/>
  <c r="B46" i="8"/>
  <c r="B33" i="8"/>
  <c r="D68" i="8"/>
  <c r="D70" i="8" s="1"/>
  <c r="S583" i="7"/>
  <c r="S580" i="7" s="1"/>
  <c r="L764" i="7"/>
  <c r="S764" i="7" s="1"/>
  <c r="S760" i="7" s="1"/>
  <c r="S188" i="7"/>
  <c r="S173" i="7" s="1"/>
  <c r="L367" i="7"/>
  <c r="C840" i="7"/>
  <c r="A70" i="7"/>
  <c r="R818" i="7"/>
  <c r="P818" i="7"/>
  <c r="O819" i="7"/>
  <c r="O836" i="7" s="1"/>
  <c r="F841" i="7"/>
  <c r="F837" i="7"/>
  <c r="E841" i="7"/>
  <c r="E837" i="7"/>
  <c r="D841" i="7"/>
  <c r="D837" i="7"/>
  <c r="A819" i="7"/>
  <c r="L724" i="7"/>
  <c r="O724" i="7"/>
  <c r="P723" i="7"/>
  <c r="R723" i="7"/>
  <c r="L683" i="7"/>
  <c r="L700" i="7"/>
  <c r="S542" i="7"/>
  <c r="S537" i="7" s="1"/>
  <c r="O533" i="7"/>
  <c r="R532" i="7"/>
  <c r="P532" i="7"/>
  <c r="C845" i="7"/>
  <c r="C520" i="7"/>
  <c r="D433" i="7"/>
  <c r="D434" i="7" s="1"/>
  <c r="F845" i="7"/>
  <c r="F520" i="7"/>
  <c r="B287" i="7"/>
  <c r="F533" i="7"/>
  <c r="B331" i="7"/>
  <c r="E196" i="7"/>
  <c r="E194" i="7"/>
  <c r="E193" i="7"/>
  <c r="D195" i="7"/>
  <c r="D66" i="7"/>
  <c r="D51" i="7"/>
  <c r="D20" i="7"/>
  <c r="D87" i="7"/>
  <c r="D46" i="7"/>
  <c r="D38" i="7"/>
  <c r="A473" i="7"/>
  <c r="E41" i="7"/>
  <c r="E383" i="7"/>
  <c r="E382" i="7"/>
  <c r="E68" i="7"/>
  <c r="E70" i="7" s="1"/>
  <c r="E71" i="7" s="1"/>
  <c r="D71" i="7"/>
  <c r="E59" i="7"/>
  <c r="D28" i="7"/>
  <c r="E165" i="7"/>
  <c r="B51" i="7"/>
  <c r="D331" i="7"/>
  <c r="L109" i="7"/>
  <c r="E38" i="7"/>
  <c r="B841" i="7"/>
  <c r="B837" i="7"/>
  <c r="P759" i="7"/>
  <c r="R759" i="7"/>
  <c r="P835" i="7"/>
  <c r="R835" i="7"/>
  <c r="O766" i="7"/>
  <c r="P606" i="7"/>
  <c r="R606" i="7"/>
  <c r="O613" i="7"/>
  <c r="O473" i="7"/>
  <c r="P472" i="7"/>
  <c r="R472" i="7"/>
  <c r="A845" i="7"/>
  <c r="F474" i="7"/>
  <c r="C433" i="7"/>
  <c r="P330" i="7"/>
  <c r="R330" i="7"/>
  <c r="C383" i="7"/>
  <c r="C382" i="7"/>
  <c r="R286" i="7"/>
  <c r="P286" i="7"/>
  <c r="R40" i="7"/>
  <c r="P40" i="7"/>
  <c r="E520" i="7"/>
  <c r="A191" i="7"/>
  <c r="P164" i="7"/>
  <c r="R164" i="7"/>
  <c r="B165" i="7"/>
  <c r="B189" i="7"/>
  <c r="B191" i="7" s="1"/>
  <c r="C71" i="7"/>
  <c r="D379" i="7"/>
  <c r="D381" i="7" s="1"/>
  <c r="S315" i="7"/>
  <c r="S310" i="7" s="1"/>
  <c r="N58" i="7"/>
  <c r="E87" i="7"/>
  <c r="Q40" i="7"/>
  <c r="L532" i="7"/>
  <c r="S532" i="7" s="1"/>
  <c r="S521" i="7" s="1"/>
  <c r="D110" i="7"/>
  <c r="L66" i="7"/>
  <c r="D59" i="7"/>
  <c r="B38" i="7"/>
  <c r="F189" i="7"/>
  <c r="F191" i="7" s="1"/>
  <c r="B41" i="7"/>
  <c r="L835" i="7"/>
  <c r="Q759" i="7"/>
  <c r="L759" i="7"/>
  <c r="S758" i="7"/>
  <c r="S752" i="7" s="1"/>
  <c r="S741" i="7"/>
  <c r="S725" i="7" s="1"/>
  <c r="Q818" i="7"/>
  <c r="O684" i="7"/>
  <c r="P683" i="7"/>
  <c r="R683" i="7"/>
  <c r="C565" i="7"/>
  <c r="S484" i="7"/>
  <c r="S478" i="7" s="1"/>
  <c r="L606" i="7"/>
  <c r="S606" i="7" s="1"/>
  <c r="S585" i="7" s="1"/>
  <c r="N532" i="7"/>
  <c r="E433" i="7"/>
  <c r="E434" i="7" s="1"/>
  <c r="E436" i="7"/>
  <c r="E438" i="7" s="1"/>
  <c r="O433" i="7"/>
  <c r="R431" i="7"/>
  <c r="N286" i="7"/>
  <c r="O191" i="7"/>
  <c r="R189" i="7"/>
  <c r="F379" i="7"/>
  <c r="F381" i="7" s="1"/>
  <c r="C189" i="7"/>
  <c r="C191" i="7" s="1"/>
  <c r="C165" i="7"/>
  <c r="E195" i="7"/>
  <c r="E110" i="7"/>
  <c r="E28" i="7"/>
  <c r="E20" i="7"/>
  <c r="E51" i="7"/>
  <c r="E66" i="7"/>
  <c r="R377" i="7"/>
  <c r="P377" i="7"/>
  <c r="Q164" i="7"/>
  <c r="A41" i="7"/>
  <c r="L518" i="7"/>
  <c r="S510" i="7"/>
  <c r="S506" i="7" s="1"/>
  <c r="O379" i="7"/>
  <c r="R357" i="7"/>
  <c r="P357" i="7"/>
  <c r="E331" i="7"/>
  <c r="Q286" i="7"/>
  <c r="D165" i="7"/>
  <c r="D41" i="7"/>
  <c r="E13" i="7"/>
  <c r="O68" i="7"/>
  <c r="B46" i="7"/>
  <c r="E287" i="7"/>
  <c r="Q835" i="7"/>
  <c r="Q723" i="7"/>
  <c r="P741" i="7"/>
  <c r="R741" i="7"/>
  <c r="Q741" i="7"/>
  <c r="S723" i="7"/>
  <c r="S717" i="7" s="1"/>
  <c r="A701" i="7"/>
  <c r="A684" i="7"/>
  <c r="E701" i="7"/>
  <c r="E840" i="7" s="1"/>
  <c r="L630" i="7"/>
  <c r="O564" i="7"/>
  <c r="R563" i="7"/>
  <c r="D565" i="7"/>
  <c r="O519" i="7"/>
  <c r="O565" i="7" s="1"/>
  <c r="P518" i="7"/>
  <c r="R518" i="7"/>
  <c r="A433" i="7"/>
  <c r="A436" i="7"/>
  <c r="B195" i="7"/>
  <c r="B33" i="7"/>
  <c r="B13" i="7"/>
  <c r="B110" i="7"/>
  <c r="B28" i="7"/>
  <c r="C287" i="7"/>
  <c r="D196" i="7"/>
  <c r="D194" i="7"/>
  <c r="D193" i="7"/>
  <c r="D192" i="7"/>
  <c r="F433" i="7"/>
  <c r="B379" i="7"/>
  <c r="F287" i="7"/>
  <c r="S357" i="7"/>
  <c r="S336" i="7" s="1"/>
  <c r="D13" i="7"/>
  <c r="D520" i="7"/>
  <c r="S471" i="7"/>
  <c r="S467" i="7" s="1"/>
  <c r="A381" i="7"/>
  <c r="B59" i="7"/>
  <c r="E33" i="7"/>
  <c r="B20" i="7"/>
  <c r="B87" i="7"/>
  <c r="S173" i="6"/>
  <c r="C382" i="6"/>
  <c r="C437" i="6"/>
  <c r="C439" i="6" s="1"/>
  <c r="C847" i="6"/>
  <c r="C287" i="6" s="1"/>
  <c r="C522" i="6"/>
  <c r="C567" i="6"/>
  <c r="A686" i="6"/>
  <c r="P787" i="6"/>
  <c r="J13" i="6"/>
  <c r="J38" i="6"/>
  <c r="J110" i="6"/>
  <c r="F434" i="6"/>
  <c r="F437" i="6"/>
  <c r="F439" i="6" s="1"/>
  <c r="S320" i="6"/>
  <c r="S316" i="6" s="1"/>
  <c r="L110" i="6"/>
  <c r="L109" i="6"/>
  <c r="K165" i="6"/>
  <c r="L164" i="6"/>
  <c r="L165" i="6" s="1"/>
  <c r="P40" i="6"/>
  <c r="R40" i="6"/>
  <c r="Q19" i="6"/>
  <c r="D71" i="6"/>
  <c r="A70" i="6"/>
  <c r="E71" i="6"/>
  <c r="J46" i="6"/>
  <c r="L13" i="6"/>
  <c r="Q40" i="6"/>
  <c r="R837" i="6"/>
  <c r="R711" i="6"/>
  <c r="S787" i="6"/>
  <c r="A821" i="6"/>
  <c r="R608" i="6"/>
  <c r="P608" i="6"/>
  <c r="L702" i="6"/>
  <c r="J615" i="6"/>
  <c r="J633" i="6" s="1"/>
  <c r="J842" i="6" s="1"/>
  <c r="S520" i="6"/>
  <c r="S507" i="6" s="1"/>
  <c r="D847" i="6"/>
  <c r="D287" i="6" s="1"/>
  <c r="D522" i="6"/>
  <c r="R473" i="6"/>
  <c r="Q473" i="6"/>
  <c r="B434" i="6"/>
  <c r="B437" i="6"/>
  <c r="B439" i="6" s="1"/>
  <c r="D567" i="6"/>
  <c r="F847" i="6"/>
  <c r="F384" i="6" s="1"/>
  <c r="F522" i="6"/>
  <c r="E847" i="6"/>
  <c r="E165" i="6" s="1"/>
  <c r="E522" i="6"/>
  <c r="L432" i="6"/>
  <c r="K434" i="6"/>
  <c r="D475" i="6"/>
  <c r="A191" i="6"/>
  <c r="E437" i="6"/>
  <c r="E439" i="6" s="1"/>
  <c r="S108" i="6"/>
  <c r="S90" i="6" s="1"/>
  <c r="B51" i="6"/>
  <c r="B28" i="6"/>
  <c r="B66" i="6"/>
  <c r="K567" i="6"/>
  <c r="A567" i="6"/>
  <c r="S565" i="6"/>
  <c r="S549" i="6" s="1"/>
  <c r="C566" i="6"/>
  <c r="R58" i="6"/>
  <c r="P58" i="6"/>
  <c r="Q58" i="6"/>
  <c r="L286" i="6"/>
  <c r="L287" i="6" s="1"/>
  <c r="K46" i="6"/>
  <c r="J59" i="6"/>
  <c r="S19" i="6"/>
  <c r="S14" i="6" s="1"/>
  <c r="E843" i="6"/>
  <c r="E839" i="6"/>
  <c r="M847" i="6"/>
  <c r="S560" i="6"/>
  <c r="S553" i="6" s="1"/>
  <c r="J165" i="6"/>
  <c r="C71" i="6"/>
  <c r="F843" i="6"/>
  <c r="F839" i="6"/>
  <c r="N768" i="6"/>
  <c r="L820" i="6"/>
  <c r="L821" i="6" s="1"/>
  <c r="L838" i="6" s="1"/>
  <c r="R685" i="6"/>
  <c r="J843" i="6"/>
  <c r="J839" i="6"/>
  <c r="L615" i="6"/>
  <c r="L633" i="6" s="1"/>
  <c r="S614" i="6"/>
  <c r="R586" i="6"/>
  <c r="Q586" i="6"/>
  <c r="P586" i="6"/>
  <c r="B568" i="6"/>
  <c r="B840" i="6" s="1"/>
  <c r="P534" i="6"/>
  <c r="R534" i="6"/>
  <c r="Q534" i="6"/>
  <c r="Q378" i="6"/>
  <c r="P378" i="6"/>
  <c r="R378" i="6"/>
  <c r="J384" i="6"/>
  <c r="A382" i="6"/>
  <c r="A437" i="6"/>
  <c r="A434" i="6"/>
  <c r="K51" i="6"/>
  <c r="K33" i="6"/>
  <c r="K13" i="6"/>
  <c r="C196" i="6"/>
  <c r="C194" i="6"/>
  <c r="C192" i="6"/>
  <c r="C193" i="6"/>
  <c r="F192" i="6"/>
  <c r="F193" i="6"/>
  <c r="F196" i="6"/>
  <c r="F194" i="6"/>
  <c r="F71" i="6"/>
  <c r="K20" i="6"/>
  <c r="B195" i="6"/>
  <c r="B110" i="6"/>
  <c r="B20" i="6"/>
  <c r="B165" i="6"/>
  <c r="B87" i="6"/>
  <c r="B38" i="6"/>
  <c r="B46" i="6"/>
  <c r="J331" i="6"/>
  <c r="K41" i="6"/>
  <c r="S503" i="6"/>
  <c r="S498" i="6" s="1"/>
  <c r="S40" i="6"/>
  <c r="S22" i="6" s="1"/>
  <c r="E384" i="6"/>
  <c r="E383" i="6"/>
  <c r="S58" i="6"/>
  <c r="S52" i="6" s="1"/>
  <c r="P504" i="6"/>
  <c r="N286" i="6"/>
  <c r="Q12" i="6"/>
  <c r="N12" i="6"/>
  <c r="K68" i="6"/>
  <c r="K70" i="6" s="1"/>
  <c r="B41" i="6"/>
  <c r="R820" i="6"/>
  <c r="R743" i="6"/>
  <c r="P743" i="6"/>
  <c r="Q547" i="6"/>
  <c r="A847" i="6"/>
  <c r="A165" i="6" s="1"/>
  <c r="J567" i="6"/>
  <c r="B476" i="6"/>
  <c r="D434" i="6"/>
  <c r="E196" i="6"/>
  <c r="E193" i="6"/>
  <c r="E192" i="6"/>
  <c r="R164" i="6"/>
  <c r="R702" i="6"/>
  <c r="L68" i="6"/>
  <c r="L70" i="6" s="1"/>
  <c r="B839" i="6"/>
  <c r="B843" i="6"/>
  <c r="K843" i="6"/>
  <c r="K839" i="6"/>
  <c r="S740" i="6"/>
  <c r="S736" i="6" s="1"/>
  <c r="B842" i="6"/>
  <c r="S585" i="6"/>
  <c r="S582" i="6" s="1"/>
  <c r="R565" i="6"/>
  <c r="P565" i="6"/>
  <c r="N534" i="6"/>
  <c r="N403" i="6"/>
  <c r="D380" i="6"/>
  <c r="D382" i="6" s="1"/>
  <c r="S328" i="6"/>
  <c r="S323" i="6" s="1"/>
  <c r="K189" i="6"/>
  <c r="K191" i="6" s="1"/>
  <c r="F567" i="6"/>
  <c r="K287" i="6"/>
  <c r="N40" i="6"/>
  <c r="E567" i="6"/>
  <c r="C475" i="6"/>
  <c r="F475" i="6"/>
  <c r="F476" i="6"/>
  <c r="P19" i="6"/>
  <c r="C435" i="6"/>
  <c r="N358" i="6"/>
  <c r="B287" i="6"/>
  <c r="K87" i="6"/>
  <c r="M68" i="7"/>
  <c r="N19" i="6"/>
  <c r="K110" i="6"/>
  <c r="L86" i="6"/>
  <c r="J68" i="6"/>
  <c r="L33" i="6"/>
  <c r="J20" i="6"/>
  <c r="B33" i="6"/>
  <c r="L28" i="6"/>
  <c r="S45" i="6"/>
  <c r="S42" i="6" s="1"/>
  <c r="P107" i="5"/>
  <c r="S613" i="5"/>
  <c r="S610" i="5" s="1"/>
  <c r="S818" i="5"/>
  <c r="N613" i="5"/>
  <c r="N545" i="5"/>
  <c r="P818" i="5"/>
  <c r="S545" i="5"/>
  <c r="P328" i="5"/>
  <c r="P545" i="5"/>
  <c r="Q630" i="5"/>
  <c r="P630" i="5"/>
  <c r="Q723" i="5"/>
  <c r="N329" i="5"/>
  <c r="Q329" i="5"/>
  <c r="P329" i="5"/>
  <c r="S546" i="5"/>
  <c r="P546" i="5"/>
  <c r="N546" i="5"/>
  <c r="Q613" i="5"/>
  <c r="S835" i="5"/>
  <c r="Q835" i="5"/>
  <c r="P835" i="5"/>
  <c r="N835" i="5"/>
  <c r="P584" i="5"/>
  <c r="S584" i="5"/>
  <c r="P187" i="5"/>
  <c r="Q187" i="5"/>
  <c r="P613" i="5"/>
  <c r="P285" i="5"/>
  <c r="N328" i="5"/>
  <c r="Q563" i="5"/>
  <c r="N84" i="5"/>
  <c r="P84" i="5"/>
  <c r="Q84" i="5"/>
  <c r="Q606" i="5"/>
  <c r="P606" i="5"/>
  <c r="N606" i="5"/>
  <c r="P723" i="5"/>
  <c r="N630" i="5"/>
  <c r="N723" i="5"/>
  <c r="S630" i="5"/>
  <c r="S329" i="5"/>
  <c r="S285" i="5"/>
  <c r="S282" i="5" s="1"/>
  <c r="S108" i="5"/>
  <c r="S90" i="5" s="1"/>
  <c r="S328" i="5"/>
  <c r="S323" i="5" s="1"/>
  <c r="S187" i="5"/>
  <c r="S683" i="5"/>
  <c r="N683" i="5"/>
  <c r="Q683" i="5"/>
  <c r="P683" i="5"/>
  <c r="Q818" i="5"/>
  <c r="P416" i="5"/>
  <c r="N416" i="5"/>
  <c r="Q430" i="5"/>
  <c r="Q416" i="5"/>
  <c r="S162" i="5"/>
  <c r="P162" i="5"/>
  <c r="Q162" i="5"/>
  <c r="N162" i="5"/>
  <c r="A382" i="5"/>
  <c r="D196" i="5"/>
  <c r="D193" i="5"/>
  <c r="D192" i="5"/>
  <c r="J843" i="5"/>
  <c r="J839" i="5"/>
  <c r="D843" i="5"/>
  <c r="D839" i="5"/>
  <c r="Q652" i="5"/>
  <c r="S652" i="5"/>
  <c r="S635" i="5" s="1"/>
  <c r="P652" i="5"/>
  <c r="C383" i="5"/>
  <c r="B768" i="5"/>
  <c r="B839" i="5" s="1"/>
  <c r="L820" i="5"/>
  <c r="L821" i="5" s="1"/>
  <c r="A768" i="5"/>
  <c r="Q674" i="5"/>
  <c r="P674" i="5"/>
  <c r="Q658" i="5"/>
  <c r="P658" i="5"/>
  <c r="N702" i="5"/>
  <c r="S681" i="5"/>
  <c r="S675" i="5" s="1"/>
  <c r="N711" i="5"/>
  <c r="N674" i="5"/>
  <c r="S658" i="5"/>
  <c r="S655" i="5" s="1"/>
  <c r="C703" i="5"/>
  <c r="C842" i="5" s="1"/>
  <c r="N632" i="5"/>
  <c r="S586" i="5"/>
  <c r="S573" i="5" s="1"/>
  <c r="Q519" i="5"/>
  <c r="P519" i="5"/>
  <c r="N519" i="5"/>
  <c r="S492" i="5"/>
  <c r="S486" i="5" s="1"/>
  <c r="Q743" i="5"/>
  <c r="Q740" i="5"/>
  <c r="P740" i="5"/>
  <c r="B567" i="5"/>
  <c r="S519" i="5"/>
  <c r="S516" i="5" s="1"/>
  <c r="C847" i="5"/>
  <c r="C522" i="5"/>
  <c r="Q608" i="5"/>
  <c r="Q607" i="5"/>
  <c r="F195" i="5"/>
  <c r="F33" i="5"/>
  <c r="F51" i="5"/>
  <c r="F13" i="5"/>
  <c r="F87" i="5"/>
  <c r="L474" i="5"/>
  <c r="S413" i="5"/>
  <c r="S410" i="5" s="1"/>
  <c r="P430" i="5"/>
  <c r="F567" i="5"/>
  <c r="F475" i="5"/>
  <c r="R418" i="5"/>
  <c r="P397" i="5"/>
  <c r="N455" i="5"/>
  <c r="B434" i="5"/>
  <c r="Q341" i="5"/>
  <c r="J437" i="5"/>
  <c r="J439" i="5" s="1"/>
  <c r="N298" i="5"/>
  <c r="N397" i="5"/>
  <c r="S298" i="5"/>
  <c r="S289" i="5" s="1"/>
  <c r="L286" i="5"/>
  <c r="S320" i="5"/>
  <c r="S316" i="5" s="1"/>
  <c r="F192" i="5"/>
  <c r="F196" i="5"/>
  <c r="F194" i="5"/>
  <c r="F193" i="5"/>
  <c r="N85" i="5"/>
  <c r="Q85" i="5"/>
  <c r="K380" i="5"/>
  <c r="K382" i="5" s="1"/>
  <c r="K384" i="5" s="1"/>
  <c r="Q151" i="5"/>
  <c r="N151" i="5"/>
  <c r="B66" i="5"/>
  <c r="B110" i="5"/>
  <c r="Q56" i="5"/>
  <c r="P56" i="5"/>
  <c r="N56" i="5"/>
  <c r="S56" i="5"/>
  <c r="S53" i="5" s="1"/>
  <c r="B28" i="5"/>
  <c r="B165" i="5"/>
  <c r="A70" i="5"/>
  <c r="C165" i="5"/>
  <c r="F165" i="5"/>
  <c r="P19" i="5"/>
  <c r="Q19" i="5"/>
  <c r="F38" i="5"/>
  <c r="B59" i="5"/>
  <c r="B41" i="5"/>
  <c r="B20" i="5"/>
  <c r="S151" i="5"/>
  <c r="S111" i="5" s="1"/>
  <c r="F46" i="5"/>
  <c r="L838" i="5"/>
  <c r="Q816" i="5"/>
  <c r="N816" i="5"/>
  <c r="S820" i="5"/>
  <c r="S788" i="5" s="1"/>
  <c r="A821" i="5"/>
  <c r="P787" i="5"/>
  <c r="R787" i="5"/>
  <c r="F843" i="5"/>
  <c r="F839" i="5"/>
  <c r="R837" i="5"/>
  <c r="C843" i="5"/>
  <c r="C839" i="5"/>
  <c r="P760" i="5"/>
  <c r="Q760" i="5"/>
  <c r="R820" i="5"/>
  <c r="P820" i="5"/>
  <c r="N650" i="5"/>
  <c r="N658" i="5"/>
  <c r="J842" i="5"/>
  <c r="Q560" i="5"/>
  <c r="N560" i="5"/>
  <c r="Q614" i="5"/>
  <c r="J331" i="5"/>
  <c r="J46" i="5"/>
  <c r="J20" i="5"/>
  <c r="P544" i="5"/>
  <c r="Q533" i="5"/>
  <c r="N533" i="5"/>
  <c r="S533" i="5"/>
  <c r="S529" i="5" s="1"/>
  <c r="Q503" i="5"/>
  <c r="S503" i="5"/>
  <c r="S498" i="5" s="1"/>
  <c r="C567" i="5"/>
  <c r="Q388" i="5"/>
  <c r="N388" i="5"/>
  <c r="N390" i="5" s="1"/>
  <c r="P388" i="5"/>
  <c r="S608" i="5"/>
  <c r="S587" i="5" s="1"/>
  <c r="Q512" i="5"/>
  <c r="P503" i="5"/>
  <c r="Q461" i="5"/>
  <c r="N461" i="5"/>
  <c r="P461" i="5"/>
  <c r="F384" i="5"/>
  <c r="F383" i="5"/>
  <c r="P341" i="5"/>
  <c r="Q328" i="5"/>
  <c r="Q368" i="5"/>
  <c r="P368" i="5"/>
  <c r="N341" i="5"/>
  <c r="N378" i="5"/>
  <c r="P320" i="5"/>
  <c r="N413" i="5"/>
  <c r="S358" i="5"/>
  <c r="S336" i="5" s="1"/>
  <c r="F287" i="5"/>
  <c r="B196" i="5"/>
  <c r="B194" i="5"/>
  <c r="B193" i="5"/>
  <c r="F71" i="5"/>
  <c r="D435" i="5"/>
  <c r="N108" i="5"/>
  <c r="P108" i="5"/>
  <c r="Q65" i="5"/>
  <c r="N65" i="5"/>
  <c r="J13" i="5"/>
  <c r="P85" i="5"/>
  <c r="F331" i="5"/>
  <c r="P40" i="5"/>
  <c r="J87" i="5"/>
  <c r="S19" i="5"/>
  <c r="S14" i="5" s="1"/>
  <c r="Q828" i="5"/>
  <c r="N828" i="5"/>
  <c r="E843" i="5"/>
  <c r="E839" i="5"/>
  <c r="K839" i="5"/>
  <c r="B843" i="5"/>
  <c r="Q753" i="5"/>
  <c r="P753" i="5"/>
  <c r="P743" i="5"/>
  <c r="R743" i="5"/>
  <c r="S650" i="5"/>
  <c r="S647" i="5" s="1"/>
  <c r="N743" i="5"/>
  <c r="P725" i="5"/>
  <c r="R725" i="5"/>
  <c r="N652" i="5"/>
  <c r="B842" i="5"/>
  <c r="S685" i="5"/>
  <c r="S653" i="5" s="1"/>
  <c r="N787" i="5"/>
  <c r="S743" i="5"/>
  <c r="S727" i="5" s="1"/>
  <c r="P603" i="5"/>
  <c r="Q603" i="5"/>
  <c r="Q711" i="5"/>
  <c r="Q725" i="5"/>
  <c r="Q632" i="5"/>
  <c r="P632" i="5"/>
  <c r="R614" i="5"/>
  <c r="P614" i="5"/>
  <c r="D847" i="5"/>
  <c r="D194" i="5" s="1"/>
  <c r="D522" i="5"/>
  <c r="P586" i="5"/>
  <c r="R586" i="5"/>
  <c r="Q718" i="5"/>
  <c r="P718" i="5"/>
  <c r="B195" i="5"/>
  <c r="B33" i="5"/>
  <c r="B51" i="5"/>
  <c r="B87" i="5"/>
  <c r="B13" i="5"/>
  <c r="S547" i="5"/>
  <c r="S536" i="5" s="1"/>
  <c r="E434" i="5"/>
  <c r="R378" i="5"/>
  <c r="D384" i="5"/>
  <c r="D383" i="5"/>
  <c r="K434" i="5"/>
  <c r="L432" i="5"/>
  <c r="P504" i="5"/>
  <c r="R504" i="5"/>
  <c r="D475" i="5"/>
  <c r="B384" i="5"/>
  <c r="P308" i="5"/>
  <c r="R308" i="5"/>
  <c r="Q298" i="5"/>
  <c r="C287" i="5"/>
  <c r="N183" i="5"/>
  <c r="Q183" i="5"/>
  <c r="B287" i="5"/>
  <c r="J196" i="5"/>
  <c r="J193" i="5"/>
  <c r="K165" i="5"/>
  <c r="L164" i="5"/>
  <c r="E196" i="5"/>
  <c r="E194" i="5"/>
  <c r="E193" i="5"/>
  <c r="E192" i="5"/>
  <c r="R164" i="5"/>
  <c r="J110" i="5"/>
  <c r="P45" i="5"/>
  <c r="Q45" i="5"/>
  <c r="D437" i="5"/>
  <c r="D439" i="5" s="1"/>
  <c r="D476" i="5" s="1"/>
  <c r="S183" i="5"/>
  <c r="S173" i="5" s="1"/>
  <c r="B331" i="5"/>
  <c r="P151" i="5"/>
  <c r="F41" i="5"/>
  <c r="N12" i="5"/>
  <c r="B68" i="5"/>
  <c r="B70" i="5" s="1"/>
  <c r="S85" i="5"/>
  <c r="S79" i="5" s="1"/>
  <c r="S40" i="5"/>
  <c r="S22" i="5" s="1"/>
  <c r="E71" i="5"/>
  <c r="A838" i="5"/>
  <c r="Q820" i="5"/>
  <c r="P711" i="5"/>
  <c r="R711" i="5"/>
  <c r="Q685" i="5"/>
  <c r="Q650" i="5"/>
  <c r="P650" i="5"/>
  <c r="N725" i="5"/>
  <c r="N614" i="5"/>
  <c r="R608" i="5"/>
  <c r="P608" i="5"/>
  <c r="K842" i="5"/>
  <c r="P686" i="5"/>
  <c r="R686" i="5"/>
  <c r="N820" i="5"/>
  <c r="N685" i="5"/>
  <c r="Q547" i="5"/>
  <c r="N547" i="5"/>
  <c r="A847" i="5"/>
  <c r="S614" i="5"/>
  <c r="N608" i="5"/>
  <c r="S603" i="5"/>
  <c r="S600" i="5" s="1"/>
  <c r="P547" i="5"/>
  <c r="F522" i="5"/>
  <c r="Q472" i="5"/>
  <c r="P472" i="5"/>
  <c r="N472" i="5"/>
  <c r="A434" i="5"/>
  <c r="A437" i="5"/>
  <c r="S472" i="5"/>
  <c r="S468" i="5" s="1"/>
  <c r="C434" i="5"/>
  <c r="C437" i="5"/>
  <c r="C439" i="5" s="1"/>
  <c r="E475" i="5"/>
  <c r="F437" i="5"/>
  <c r="F439" i="5" s="1"/>
  <c r="F476" i="5" s="1"/>
  <c r="F434" i="5"/>
  <c r="F435" i="5" s="1"/>
  <c r="Q397" i="5"/>
  <c r="R358" i="5"/>
  <c r="P358" i="5"/>
  <c r="R286" i="5"/>
  <c r="P357" i="5"/>
  <c r="Q357" i="5"/>
  <c r="N357" i="5"/>
  <c r="E384" i="5"/>
  <c r="Q307" i="5"/>
  <c r="P307" i="5"/>
  <c r="N307" i="5"/>
  <c r="N239" i="5"/>
  <c r="Q239" i="5"/>
  <c r="N403" i="5"/>
  <c r="N320" i="5"/>
  <c r="N188" i="5"/>
  <c r="Q188" i="5"/>
  <c r="N172" i="5"/>
  <c r="Q172" i="5"/>
  <c r="S172" i="5"/>
  <c r="S166" i="5" s="1"/>
  <c r="S335" i="5"/>
  <c r="S332" i="5" s="1"/>
  <c r="C196" i="5"/>
  <c r="C194" i="5"/>
  <c r="C193" i="5"/>
  <c r="A191" i="5"/>
  <c r="J165" i="5"/>
  <c r="D71" i="5"/>
  <c r="F66" i="5"/>
  <c r="P239" i="5"/>
  <c r="K189" i="5"/>
  <c r="K191" i="5" s="1"/>
  <c r="S164" i="5"/>
  <c r="S73" i="5" s="1"/>
  <c r="Q78" i="5"/>
  <c r="P78" i="5"/>
  <c r="N78" i="5"/>
  <c r="F59" i="5"/>
  <c r="P12" i="5"/>
  <c r="Q12" i="5"/>
  <c r="S21" i="5"/>
  <c r="S7" i="5" s="1"/>
  <c r="S239" i="5"/>
  <c r="S226" i="5" s="1"/>
  <c r="F110" i="5"/>
  <c r="F20" i="5"/>
  <c r="J59" i="5"/>
  <c r="B46" i="5"/>
  <c r="S45" i="5"/>
  <c r="S42" i="5" s="1"/>
  <c r="F28" i="5"/>
  <c r="N836" i="3"/>
  <c r="S831" i="3"/>
  <c r="Q831" i="3"/>
  <c r="I832" i="3"/>
  <c r="N828" i="3"/>
  <c r="N824" i="3"/>
  <c r="P824" i="3"/>
  <c r="I816" i="3"/>
  <c r="N812" i="3"/>
  <c r="P805" i="3"/>
  <c r="Q805" i="3"/>
  <c r="Q793" i="3"/>
  <c r="N793" i="3"/>
  <c r="N774" i="3"/>
  <c r="S778" i="3"/>
  <c r="P774" i="3"/>
  <c r="N778" i="3"/>
  <c r="S763" i="3"/>
  <c r="S756" i="3"/>
  <c r="N756" i="3"/>
  <c r="P756" i="3"/>
  <c r="N745" i="3"/>
  <c r="N749" i="3"/>
  <c r="S749" i="3"/>
  <c r="P749" i="3"/>
  <c r="Q749" i="3"/>
  <c r="P732" i="3"/>
  <c r="P714" i="3"/>
  <c r="I718" i="3"/>
  <c r="N709" i="3"/>
  <c r="N701" i="3"/>
  <c r="S701" i="3"/>
  <c r="S698" i="3" s="1"/>
  <c r="P695" i="3"/>
  <c r="N689" i="3"/>
  <c r="I693" i="3"/>
  <c r="Q693" i="3" s="1"/>
  <c r="N690" i="3"/>
  <c r="Q677" i="3"/>
  <c r="P681" i="3"/>
  <c r="N681" i="3"/>
  <c r="N677" i="3"/>
  <c r="N670" i="3"/>
  <c r="S670" i="3"/>
  <c r="P670" i="3"/>
  <c r="I674" i="3"/>
  <c r="N667" i="3"/>
  <c r="N671" i="3"/>
  <c r="N660" i="3"/>
  <c r="S660" i="3"/>
  <c r="P650" i="3"/>
  <c r="S637" i="3"/>
  <c r="S641" i="3"/>
  <c r="S645" i="3"/>
  <c r="S639" i="3"/>
  <c r="S643" i="3"/>
  <c r="N627" i="3"/>
  <c r="S628" i="3"/>
  <c r="N631" i="3"/>
  <c r="S627" i="3"/>
  <c r="P631" i="3"/>
  <c r="P624" i="3"/>
  <c r="N620" i="3"/>
  <c r="I613" i="3"/>
  <c r="I614" i="3" s="1"/>
  <c r="N614" i="3" s="1"/>
  <c r="S595" i="3"/>
  <c r="S592" i="3" s="1"/>
  <c r="N595" i="3"/>
  <c r="S591" i="3"/>
  <c r="S588" i="3" s="1"/>
  <c r="P579" i="3"/>
  <c r="S581" i="3"/>
  <c r="S578" i="3" s="1"/>
  <c r="N561" i="3"/>
  <c r="P561" i="3"/>
  <c r="N556" i="3"/>
  <c r="S556" i="3"/>
  <c r="P556" i="3"/>
  <c r="I560" i="3"/>
  <c r="R560" i="3" s="1"/>
  <c r="N550" i="3"/>
  <c r="N540" i="3"/>
  <c r="S541" i="3"/>
  <c r="P540" i="3"/>
  <c r="P533" i="3"/>
  <c r="N519" i="3"/>
  <c r="P503" i="3"/>
  <c r="I504" i="3"/>
  <c r="S504" i="3" s="1"/>
  <c r="S497" i="3" s="1"/>
  <c r="I846" i="3"/>
  <c r="I390" i="3" s="1"/>
  <c r="Q492" i="3"/>
  <c r="Q846" i="3" s="1"/>
  <c r="Q488" i="3"/>
  <c r="P489" i="3"/>
  <c r="P488" i="3"/>
  <c r="S488" i="3"/>
  <c r="Q481" i="3"/>
  <c r="S481" i="3"/>
  <c r="Q470" i="3"/>
  <c r="P445" i="3"/>
  <c r="P449" i="3"/>
  <c r="I453" i="3"/>
  <c r="I455" i="3" s="1"/>
  <c r="N455" i="3" s="1"/>
  <c r="S449" i="3"/>
  <c r="N421" i="3"/>
  <c r="I423" i="3"/>
  <c r="N423" i="3" s="1"/>
  <c r="S414" i="3"/>
  <c r="N414" i="3"/>
  <c r="S415" i="3"/>
  <c r="N413" i="3"/>
  <c r="P413" i="3"/>
  <c r="I418" i="3"/>
  <c r="N418" i="3" s="1"/>
  <c r="N407" i="3"/>
  <c r="P407" i="3"/>
  <c r="S399" i="3"/>
  <c r="N399" i="3"/>
  <c r="N388" i="3"/>
  <c r="P388" i="3"/>
  <c r="I389" i="3"/>
  <c r="N372" i="3"/>
  <c r="S372" i="3"/>
  <c r="P372" i="3"/>
  <c r="I376" i="3"/>
  <c r="N364" i="3"/>
  <c r="S364" i="3"/>
  <c r="P364" i="3"/>
  <c r="I368" i="3"/>
  <c r="Q353" i="3"/>
  <c r="P350" i="3"/>
  <c r="P354" i="3"/>
  <c r="S357" i="3"/>
  <c r="S349" i="3" s="1"/>
  <c r="N357" i="3"/>
  <c r="N353" i="3"/>
  <c r="P357" i="3"/>
  <c r="N343" i="3"/>
  <c r="S343" i="3"/>
  <c r="P343" i="3"/>
  <c r="N341" i="3"/>
  <c r="Q338" i="3"/>
  <c r="Q328" i="3"/>
  <c r="P328" i="3"/>
  <c r="I330" i="3"/>
  <c r="Q330" i="3" s="1"/>
  <c r="N328" i="3"/>
  <c r="S328" i="3"/>
  <c r="S323" i="3" s="1"/>
  <c r="N324" i="3"/>
  <c r="S324" i="3"/>
  <c r="P324" i="3"/>
  <c r="I320" i="3"/>
  <c r="S320" i="3" s="1"/>
  <c r="S316" i="3" s="1"/>
  <c r="N317" i="3"/>
  <c r="P311" i="3"/>
  <c r="I315" i="3"/>
  <c r="N311" i="3"/>
  <c r="S311" i="3"/>
  <c r="N312" i="3"/>
  <c r="P303" i="3"/>
  <c r="I307" i="3"/>
  <c r="R307" i="3" s="1"/>
  <c r="N300" i="3"/>
  <c r="S300" i="3"/>
  <c r="N304" i="3"/>
  <c r="S304" i="3"/>
  <c r="N290" i="3"/>
  <c r="S290" i="3"/>
  <c r="N294" i="3"/>
  <c r="S294" i="3"/>
  <c r="P290" i="3"/>
  <c r="P294" i="3"/>
  <c r="N261" i="3"/>
  <c r="S261" i="3"/>
  <c r="N265" i="3"/>
  <c r="S265" i="3"/>
  <c r="N269" i="3"/>
  <c r="S269" i="3"/>
  <c r="N273" i="3"/>
  <c r="S273" i="3"/>
  <c r="N277" i="3"/>
  <c r="S277" i="3"/>
  <c r="P261" i="3"/>
  <c r="P265" i="3"/>
  <c r="P269" i="3"/>
  <c r="P273" i="3"/>
  <c r="P277" i="3"/>
  <c r="I281" i="3"/>
  <c r="R281" i="3" s="1"/>
  <c r="Q249" i="3"/>
  <c r="N253" i="3"/>
  <c r="S253" i="3"/>
  <c r="P250" i="3"/>
  <c r="P253" i="3"/>
  <c r="S254" i="3"/>
  <c r="N249" i="3"/>
  <c r="N257" i="3"/>
  <c r="Q242" i="3"/>
  <c r="P243" i="3"/>
  <c r="I246" i="3"/>
  <c r="N246" i="3" s="1"/>
  <c r="N242" i="3"/>
  <c r="N227" i="3"/>
  <c r="N231" i="3"/>
  <c r="N235" i="3"/>
  <c r="P227" i="3"/>
  <c r="P231" i="3"/>
  <c r="P235" i="3"/>
  <c r="Q227" i="3"/>
  <c r="S217" i="3"/>
  <c r="N217" i="3"/>
  <c r="S218" i="3"/>
  <c r="N221" i="3"/>
  <c r="S222" i="3"/>
  <c r="S221" i="3"/>
  <c r="P217" i="3"/>
  <c r="N213" i="3"/>
  <c r="S201" i="3"/>
  <c r="N201" i="3"/>
  <c r="S202" i="3"/>
  <c r="N205" i="3"/>
  <c r="S206" i="3"/>
  <c r="S205" i="3"/>
  <c r="P201" i="3"/>
  <c r="P209" i="3"/>
  <c r="N175" i="3"/>
  <c r="Q179" i="3"/>
  <c r="P175" i="3"/>
  <c r="S179" i="3"/>
  <c r="I183" i="3"/>
  <c r="P183" i="3" s="1"/>
  <c r="P172" i="3"/>
  <c r="N168" i="3"/>
  <c r="P168" i="3"/>
  <c r="N169" i="3"/>
  <c r="S169" i="3"/>
  <c r="S170" i="3"/>
  <c r="P159" i="3"/>
  <c r="N155" i="3"/>
  <c r="S155" i="3"/>
  <c r="P155" i="3"/>
  <c r="P112" i="3"/>
  <c r="N115" i="3"/>
  <c r="Q119" i="3"/>
  <c r="P120" i="3"/>
  <c r="N123" i="3"/>
  <c r="Q127" i="3"/>
  <c r="P128" i="3"/>
  <c r="N131" i="3"/>
  <c r="Q135" i="3"/>
  <c r="P136" i="3"/>
  <c r="N139" i="3"/>
  <c r="Q143" i="3"/>
  <c r="P144" i="3"/>
  <c r="N147" i="3"/>
  <c r="S115" i="3"/>
  <c r="S123" i="3"/>
  <c r="S131" i="3"/>
  <c r="S139" i="3"/>
  <c r="S147" i="3"/>
  <c r="I151" i="3"/>
  <c r="N116" i="3"/>
  <c r="S119" i="3"/>
  <c r="N124" i="3"/>
  <c r="S127" i="3"/>
  <c r="N132" i="3"/>
  <c r="S135" i="3"/>
  <c r="N140" i="3"/>
  <c r="S143" i="3"/>
  <c r="N148" i="3"/>
  <c r="P92" i="3"/>
  <c r="S96" i="3"/>
  <c r="P100" i="3"/>
  <c r="S104" i="3"/>
  <c r="N96" i="3"/>
  <c r="N104" i="3"/>
  <c r="S100" i="3"/>
  <c r="I85" i="3"/>
  <c r="R85" i="3" s="1"/>
  <c r="N81" i="3"/>
  <c r="S81" i="3"/>
  <c r="S75" i="3"/>
  <c r="P78" i="3"/>
  <c r="N78" i="3"/>
  <c r="N61" i="3"/>
  <c r="P61" i="3"/>
  <c r="P37" i="3"/>
  <c r="R37" i="3"/>
  <c r="N40" i="13"/>
  <c r="J40" i="3"/>
  <c r="P15" i="3"/>
  <c r="S16" i="3"/>
  <c r="N15" i="3"/>
  <c r="S15" i="3"/>
  <c r="Q15" i="3"/>
  <c r="L19" i="3"/>
  <c r="S19" i="3" s="1"/>
  <c r="S14" i="3" s="1"/>
  <c r="P12" i="3"/>
  <c r="E21" i="3"/>
  <c r="E68" i="3" s="1"/>
  <c r="E70" i="3" s="1"/>
  <c r="Q27" i="3"/>
  <c r="S56" i="3"/>
  <c r="S53" i="3" s="1"/>
  <c r="B86" i="3"/>
  <c r="F86" i="3"/>
  <c r="P65" i="3"/>
  <c r="B21" i="3"/>
  <c r="B68" i="3" s="1"/>
  <c r="B70" i="3" s="1"/>
  <c r="F21" i="3"/>
  <c r="F68" i="3" s="1"/>
  <c r="F70" i="3" s="1"/>
  <c r="L12" i="3"/>
  <c r="S12" i="3" s="1"/>
  <c r="S8" i="3" s="1"/>
  <c r="N45" i="3"/>
  <c r="L65" i="3"/>
  <c r="S61" i="3"/>
  <c r="A68" i="3"/>
  <c r="K68" i="3"/>
  <c r="K70" i="3" s="1"/>
  <c r="K66" i="3"/>
  <c r="S78" i="3"/>
  <c r="S74" i="3" s="1"/>
  <c r="L109" i="3"/>
  <c r="L164" i="3"/>
  <c r="B164" i="3"/>
  <c r="B189" i="3" s="1"/>
  <c r="B191" i="3" s="1"/>
  <c r="F164" i="3"/>
  <c r="S213" i="3"/>
  <c r="S210" i="3" s="1"/>
  <c r="C40" i="3"/>
  <c r="P27" i="3"/>
  <c r="D68" i="3"/>
  <c r="D70" i="3" s="1"/>
  <c r="C21" i="3"/>
  <c r="I21" i="3"/>
  <c r="Q21" i="3" s="1"/>
  <c r="J21" i="7"/>
  <c r="N12" i="3"/>
  <c r="S23" i="3"/>
  <c r="L27" i="3"/>
  <c r="L40" i="3" s="1"/>
  <c r="N27" i="3"/>
  <c r="N32" i="3"/>
  <c r="L45" i="3"/>
  <c r="L50" i="3"/>
  <c r="C189" i="3"/>
  <c r="C191" i="3" s="1"/>
  <c r="D189" i="3"/>
  <c r="D191" i="3" s="1"/>
  <c r="J189" i="3"/>
  <c r="J191" i="3" s="1"/>
  <c r="O192" i="3" s="1"/>
  <c r="C86" i="3"/>
  <c r="S92" i="3"/>
  <c r="A109" i="3"/>
  <c r="E109" i="3"/>
  <c r="K109" i="3"/>
  <c r="S113" i="3"/>
  <c r="S168" i="3"/>
  <c r="S175" i="3"/>
  <c r="S186" i="3"/>
  <c r="P188" i="3"/>
  <c r="A189" i="3"/>
  <c r="D286" i="3"/>
  <c r="D380" i="3" s="1"/>
  <c r="D382" i="3" s="1"/>
  <c r="J286" i="3"/>
  <c r="R403" i="3"/>
  <c r="D432" i="3"/>
  <c r="J432" i="3"/>
  <c r="R418" i="3"/>
  <c r="C434" i="3"/>
  <c r="D109" i="3"/>
  <c r="Q19" i="3"/>
  <c r="S32" i="3"/>
  <c r="S29" i="3" s="1"/>
  <c r="S54" i="3"/>
  <c r="N19" i="3"/>
  <c r="S25" i="3"/>
  <c r="S30" i="3"/>
  <c r="S35" i="3"/>
  <c r="S43" i="3"/>
  <c r="S48" i="3"/>
  <c r="D86" i="3"/>
  <c r="J86" i="3"/>
  <c r="B109" i="3"/>
  <c r="F109" i="3"/>
  <c r="L209" i="3"/>
  <c r="R213" i="3"/>
  <c r="L225" i="3"/>
  <c r="S225" i="3" s="1"/>
  <c r="S215" i="3" s="1"/>
  <c r="L257" i="3"/>
  <c r="S285" i="3"/>
  <c r="S282" i="3" s="1"/>
  <c r="R321" i="3"/>
  <c r="A380" i="3"/>
  <c r="B286" i="3"/>
  <c r="F286" i="3"/>
  <c r="S329" i="3"/>
  <c r="L330" i="3"/>
  <c r="L335" i="3"/>
  <c r="S333" i="3"/>
  <c r="P335" i="3"/>
  <c r="R335" i="3"/>
  <c r="E380" i="3"/>
  <c r="E382" i="3" s="1"/>
  <c r="E434" i="3"/>
  <c r="K434" i="3"/>
  <c r="L432" i="3"/>
  <c r="L434" i="3" s="1"/>
  <c r="S211" i="3"/>
  <c r="S227" i="3"/>
  <c r="B358" i="3"/>
  <c r="F358" i="3"/>
  <c r="C380" i="3"/>
  <c r="C382" i="3" s="1"/>
  <c r="K380" i="3"/>
  <c r="K382" i="3" s="1"/>
  <c r="B432" i="3"/>
  <c r="F432" i="3"/>
  <c r="D847" i="3"/>
  <c r="D331" i="3" s="1"/>
  <c r="D390" i="3"/>
  <c r="A418" i="3"/>
  <c r="R466" i="3"/>
  <c r="P466" i="3"/>
  <c r="C473" i="3"/>
  <c r="C474" i="3" s="1"/>
  <c r="R472" i="3"/>
  <c r="D474" i="3"/>
  <c r="L496" i="3"/>
  <c r="C548" i="3"/>
  <c r="S599" i="3"/>
  <c r="S596" i="3" s="1"/>
  <c r="F389" i="3"/>
  <c r="S407" i="3"/>
  <c r="L430" i="3"/>
  <c r="L453" i="3"/>
  <c r="L455" i="3" s="1"/>
  <c r="S445" i="3"/>
  <c r="L461" i="3"/>
  <c r="S461" i="3" s="1"/>
  <c r="S457" i="3" s="1"/>
  <c r="S458" i="3"/>
  <c r="N461" i="3"/>
  <c r="F474" i="3"/>
  <c r="O845" i="3"/>
  <c r="R485" i="3"/>
  <c r="R845" i="3" s="1"/>
  <c r="S487" i="3"/>
  <c r="L492" i="3"/>
  <c r="L846" i="3" s="1"/>
  <c r="S503" i="3"/>
  <c r="S498" i="3" s="1"/>
  <c r="A521" i="3"/>
  <c r="C522" i="3" s="1"/>
  <c r="K521" i="3"/>
  <c r="K847" i="3" s="1"/>
  <c r="K59" i="3" s="1"/>
  <c r="F566" i="3"/>
  <c r="S603" i="3"/>
  <c r="S600" i="3" s="1"/>
  <c r="N453" i="3"/>
  <c r="P461" i="3"/>
  <c r="R461" i="3"/>
  <c r="A473" i="3"/>
  <c r="E473" i="3"/>
  <c r="E474" i="3" s="1"/>
  <c r="K473" i="3"/>
  <c r="K474" i="3" s="1"/>
  <c r="C847" i="3"/>
  <c r="C38" i="3" s="1"/>
  <c r="R586" i="3"/>
  <c r="L358" i="3"/>
  <c r="Q388" i="3"/>
  <c r="S421" i="3"/>
  <c r="S436" i="3"/>
  <c r="R453" i="3"/>
  <c r="S463" i="3"/>
  <c r="L466" i="3"/>
  <c r="S466" i="3" s="1"/>
  <c r="S462" i="3" s="1"/>
  <c r="S469" i="3"/>
  <c r="L472" i="3"/>
  <c r="B474" i="3"/>
  <c r="M846" i="3"/>
  <c r="N492" i="3"/>
  <c r="N846" i="3" s="1"/>
  <c r="B521" i="3"/>
  <c r="B847" i="3" s="1"/>
  <c r="B87" i="3" s="1"/>
  <c r="F521" i="3"/>
  <c r="F567" i="3" s="1"/>
  <c r="E521" i="3"/>
  <c r="E567" i="3" s="1"/>
  <c r="D534" i="3"/>
  <c r="D535" i="3" s="1"/>
  <c r="J534" i="3"/>
  <c r="N547" i="3"/>
  <c r="D566" i="3"/>
  <c r="C615" i="3"/>
  <c r="C633" i="3" s="1"/>
  <c r="S544" i="3"/>
  <c r="S539" i="3" s="1"/>
  <c r="C567" i="3"/>
  <c r="Q585" i="3"/>
  <c r="N603" i="3"/>
  <c r="A608" i="3"/>
  <c r="E608" i="3"/>
  <c r="E615" i="3" s="1"/>
  <c r="E633" i="3" s="1"/>
  <c r="K608" i="3"/>
  <c r="K615" i="3" s="1"/>
  <c r="K633" i="3" s="1"/>
  <c r="K842" i="3" s="1"/>
  <c r="L614" i="3"/>
  <c r="B615" i="3"/>
  <c r="B633" i="3" s="1"/>
  <c r="L620" i="3"/>
  <c r="L632" i="3"/>
  <c r="S681" i="3"/>
  <c r="S675" i="3" s="1"/>
  <c r="L685" i="3"/>
  <c r="S480" i="3"/>
  <c r="P492" i="3"/>
  <c r="P846" i="3" s="1"/>
  <c r="S494" i="3"/>
  <c r="S540" i="3"/>
  <c r="P544" i="3"/>
  <c r="S564" i="3"/>
  <c r="E566" i="3"/>
  <c r="R577" i="3"/>
  <c r="R581" i="3"/>
  <c r="N585" i="3"/>
  <c r="R585" i="3"/>
  <c r="R591" i="3"/>
  <c r="R595" i="3"/>
  <c r="R599" i="3"/>
  <c r="P603" i="3"/>
  <c r="R603" i="3"/>
  <c r="N607" i="3"/>
  <c r="D615" i="3"/>
  <c r="D633" i="3" s="1"/>
  <c r="R620" i="3"/>
  <c r="S650" i="3"/>
  <c r="S647" i="3" s="1"/>
  <c r="B686" i="3"/>
  <c r="F686" i="3"/>
  <c r="Q544" i="3"/>
  <c r="S585" i="3"/>
  <c r="S582" i="3" s="1"/>
  <c r="L607" i="3"/>
  <c r="L608" i="3" s="1"/>
  <c r="S605" i="3"/>
  <c r="P607" i="3"/>
  <c r="R607" i="3"/>
  <c r="L613" i="3"/>
  <c r="S611" i="3"/>
  <c r="R613" i="3"/>
  <c r="F615" i="3"/>
  <c r="F633" i="3" s="1"/>
  <c r="S636" i="3"/>
  <c r="L652" i="3"/>
  <c r="C686" i="3"/>
  <c r="C703" i="3" s="1"/>
  <c r="A703" i="3"/>
  <c r="R492" i="3"/>
  <c r="R846" i="3" s="1"/>
  <c r="S575" i="3"/>
  <c r="S579" i="3"/>
  <c r="S583" i="3"/>
  <c r="P585" i="3"/>
  <c r="S589" i="3"/>
  <c r="S593" i="3"/>
  <c r="S597" i="3"/>
  <c r="S601" i="3"/>
  <c r="Q607" i="3"/>
  <c r="J615" i="3"/>
  <c r="J633" i="3" s="1"/>
  <c r="R632" i="3"/>
  <c r="D686" i="3"/>
  <c r="D703" i="3" s="1"/>
  <c r="J686" i="3"/>
  <c r="J703" i="3" s="1"/>
  <c r="R693" i="3"/>
  <c r="S709" i="3"/>
  <c r="S706" i="3" s="1"/>
  <c r="A726" i="3"/>
  <c r="L743" i="3"/>
  <c r="D768" i="3"/>
  <c r="J768" i="3"/>
  <c r="B768" i="3"/>
  <c r="F768" i="3"/>
  <c r="S617" i="3"/>
  <c r="S631" i="3"/>
  <c r="P652" i="3"/>
  <c r="R685" i="3"/>
  <c r="B702" i="3"/>
  <c r="F702" i="3"/>
  <c r="L702" i="3"/>
  <c r="S753" i="3"/>
  <c r="S746" i="3" s="1"/>
  <c r="C768" i="3"/>
  <c r="S689" i="3"/>
  <c r="Q697" i="3"/>
  <c r="S708" i="3"/>
  <c r="S724" i="3"/>
  <c r="S721" i="3" s="1"/>
  <c r="A743" i="3"/>
  <c r="N743" i="13"/>
  <c r="R766" i="3"/>
  <c r="S785" i="3"/>
  <c r="S782" i="3" s="1"/>
  <c r="L793" i="3"/>
  <c r="S793" i="3" s="1"/>
  <c r="S790" i="3" s="1"/>
  <c r="S792" i="3"/>
  <c r="D837" i="3"/>
  <c r="J837" i="3"/>
  <c r="R837" i="3"/>
  <c r="S722" i="3"/>
  <c r="P724" i="3"/>
  <c r="R753" i="3"/>
  <c r="L760" i="3"/>
  <c r="L761" i="3" s="1"/>
  <c r="P760" i="3"/>
  <c r="E768" i="3"/>
  <c r="K768" i="3"/>
  <c r="P766" i="3"/>
  <c r="S767" i="3"/>
  <c r="B821" i="3"/>
  <c r="A821" i="3"/>
  <c r="A838" i="3" s="1"/>
  <c r="E838" i="3"/>
  <c r="K838" i="3"/>
  <c r="P709" i="3"/>
  <c r="I711" i="3"/>
  <c r="Q711" i="3" s="1"/>
  <c r="Q760" i="3"/>
  <c r="L766" i="3"/>
  <c r="S766" i="3" s="1"/>
  <c r="S762" i="3" s="1"/>
  <c r="Q766" i="3"/>
  <c r="L787" i="3"/>
  <c r="I787" i="3"/>
  <c r="Q787" i="3" s="1"/>
  <c r="P785" i="3"/>
  <c r="N785" i="3"/>
  <c r="L797" i="3"/>
  <c r="S796" i="3"/>
  <c r="N809" i="3"/>
  <c r="L816" i="3"/>
  <c r="S812" i="3"/>
  <c r="F821" i="3"/>
  <c r="L837" i="3"/>
  <c r="B837" i="3"/>
  <c r="F837" i="3"/>
  <c r="N760" i="3"/>
  <c r="N766" i="3"/>
  <c r="S771" i="3"/>
  <c r="S784" i="3"/>
  <c r="L809" i="3"/>
  <c r="S809" i="3" s="1"/>
  <c r="S801" i="3" s="1"/>
  <c r="S802" i="3"/>
  <c r="C820" i="3"/>
  <c r="C821" i="3" s="1"/>
  <c r="C838" i="3" s="1"/>
  <c r="P809" i="3"/>
  <c r="D821" i="3"/>
  <c r="J821" i="3"/>
  <c r="R816" i="3"/>
  <c r="S836" i="3"/>
  <c r="S833" i="3" s="1"/>
  <c r="S824" i="3"/>
  <c r="S834" i="3"/>
  <c r="P836" i="3"/>
  <c r="C581" i="2"/>
  <c r="B581" i="2"/>
  <c r="I66" i="6" l="1"/>
  <c r="J66" i="7"/>
  <c r="N520" i="5"/>
  <c r="P418" i="5"/>
  <c r="P454" i="3"/>
  <c r="P848" i="3" s="1"/>
  <c r="R454" i="3"/>
  <c r="R848" i="3" s="1"/>
  <c r="D843" i="6"/>
  <c r="L768" i="6"/>
  <c r="R787" i="6"/>
  <c r="E33" i="5"/>
  <c r="E46" i="5"/>
  <c r="E41" i="5"/>
  <c r="E195" i="5"/>
  <c r="Q711" i="6"/>
  <c r="Q787" i="6"/>
  <c r="P685" i="6"/>
  <c r="P837" i="6"/>
  <c r="N308" i="6"/>
  <c r="Q743" i="6"/>
  <c r="L819" i="7"/>
  <c r="L836" i="7" s="1"/>
  <c r="J41" i="5"/>
  <c r="J33" i="5"/>
  <c r="J194" i="5"/>
  <c r="E437" i="5"/>
  <c r="E439" i="5" s="1"/>
  <c r="S608" i="6"/>
  <c r="S587" i="6" s="1"/>
  <c r="R615" i="6"/>
  <c r="S685" i="6"/>
  <c r="S653" i="6" s="1"/>
  <c r="Q565" i="6"/>
  <c r="E20" i="5"/>
  <c r="J28" i="5"/>
  <c r="J38" i="5"/>
  <c r="R547" i="6"/>
  <c r="R504" i="6"/>
  <c r="P711" i="6"/>
  <c r="D165" i="5"/>
  <c r="J287" i="5"/>
  <c r="J384" i="5"/>
  <c r="J51" i="5"/>
  <c r="Q615" i="6"/>
  <c r="N702" i="6"/>
  <c r="P702" i="6"/>
  <c r="P547" i="6"/>
  <c r="P820" i="6"/>
  <c r="P473" i="6"/>
  <c r="Q608" i="6"/>
  <c r="L684" i="7"/>
  <c r="S545" i="7"/>
  <c r="S534" i="7" s="1"/>
  <c r="K66" i="8"/>
  <c r="E331" i="5"/>
  <c r="E51" i="5"/>
  <c r="W8" i="12"/>
  <c r="F384" i="13"/>
  <c r="I358" i="3"/>
  <c r="N358" i="3" s="1"/>
  <c r="P50" i="3"/>
  <c r="Q298" i="3"/>
  <c r="I520" i="3"/>
  <c r="S533" i="3"/>
  <c r="S529" i="3" s="1"/>
  <c r="P591" i="3"/>
  <c r="P563" i="7"/>
  <c r="N658" i="3"/>
  <c r="S797" i="3"/>
  <c r="S794" i="3" s="1"/>
  <c r="P330" i="3"/>
  <c r="S335" i="3"/>
  <c r="S332" i="3" s="1"/>
  <c r="S50" i="3"/>
  <c r="S47" i="3" s="1"/>
  <c r="N50" i="3"/>
  <c r="N533" i="3"/>
  <c r="P658" i="3"/>
  <c r="S563" i="7"/>
  <c r="S547" i="7" s="1"/>
  <c r="N563" i="7"/>
  <c r="S430" i="3"/>
  <c r="S426" i="3" s="1"/>
  <c r="S330" i="3"/>
  <c r="S322" i="3" s="1"/>
  <c r="P528" i="3"/>
  <c r="N591" i="3"/>
  <c r="D71" i="8"/>
  <c r="E843" i="8"/>
  <c r="C384" i="8"/>
  <c r="S473" i="6"/>
  <c r="S456" i="6" s="1"/>
  <c r="O455" i="6"/>
  <c r="Q454" i="13"/>
  <c r="Q848" i="13" s="1"/>
  <c r="M454" i="8"/>
  <c r="M848" i="8" s="1"/>
  <c r="O848" i="6"/>
  <c r="O196" i="6" s="1"/>
  <c r="R454" i="6"/>
  <c r="R848" i="6" s="1"/>
  <c r="S454" i="6"/>
  <c r="Q454" i="6"/>
  <c r="Q848" i="6" s="1"/>
  <c r="P454" i="6"/>
  <c r="P848" i="6" s="1"/>
  <c r="O455" i="5"/>
  <c r="S455" i="5" s="1"/>
  <c r="S443" i="5" s="1"/>
  <c r="O454" i="13"/>
  <c r="K454" i="8"/>
  <c r="O848" i="5"/>
  <c r="O196" i="5" s="1"/>
  <c r="P454" i="5"/>
  <c r="P848" i="5" s="1"/>
  <c r="R454" i="5"/>
  <c r="R848" i="5" s="1"/>
  <c r="Q454" i="5"/>
  <c r="Q848" i="5" s="1"/>
  <c r="S454" i="5"/>
  <c r="O455" i="3"/>
  <c r="O474" i="3" s="1"/>
  <c r="O476" i="3" s="1"/>
  <c r="N454" i="13"/>
  <c r="N848" i="13" s="1"/>
  <c r="J454" i="8"/>
  <c r="J848" i="8" s="1"/>
  <c r="O848" i="3"/>
  <c r="O196" i="3" s="1"/>
  <c r="Q454" i="3"/>
  <c r="Q848" i="3" s="1"/>
  <c r="P504" i="13"/>
  <c r="P521" i="13" s="1"/>
  <c r="W503" i="13"/>
  <c r="W498" i="13" s="1"/>
  <c r="R787" i="3"/>
  <c r="P595" i="3"/>
  <c r="D839" i="6"/>
  <c r="S700" i="7"/>
  <c r="C41" i="6"/>
  <c r="J194" i="6"/>
  <c r="L51" i="6"/>
  <c r="L41" i="6"/>
  <c r="J87" i="6"/>
  <c r="J195" i="6"/>
  <c r="C839" i="6"/>
  <c r="L59" i="6"/>
  <c r="J51" i="6"/>
  <c r="L87" i="6"/>
  <c r="J33" i="6"/>
  <c r="J287" i="6"/>
  <c r="L331" i="6"/>
  <c r="E194" i="6"/>
  <c r="S615" i="6"/>
  <c r="S572" i="6" s="1"/>
  <c r="L38" i="6"/>
  <c r="J41" i="6"/>
  <c r="L46" i="6"/>
  <c r="S330" i="7"/>
  <c r="S322" i="7" s="1"/>
  <c r="S761" i="6"/>
  <c r="S744" i="6" s="1"/>
  <c r="M473" i="8"/>
  <c r="Q685" i="13"/>
  <c r="L567" i="6"/>
  <c r="R403" i="6"/>
  <c r="M164" i="8"/>
  <c r="Q820" i="13"/>
  <c r="J476" i="5"/>
  <c r="O440" i="5"/>
  <c r="E110" i="5"/>
  <c r="E38" i="5"/>
  <c r="E87" i="5"/>
  <c r="E28" i="5"/>
  <c r="L68" i="8"/>
  <c r="L70" i="8" s="1"/>
  <c r="J567" i="3"/>
  <c r="O535" i="3"/>
  <c r="J287" i="3"/>
  <c r="J847" i="3"/>
  <c r="O522" i="3"/>
  <c r="O66" i="3"/>
  <c r="J66" i="8" s="1"/>
  <c r="O86" i="3"/>
  <c r="O109" i="3"/>
  <c r="O193" i="3"/>
  <c r="R652" i="5"/>
  <c r="R761" i="6"/>
  <c r="Q652" i="6"/>
  <c r="S652" i="6"/>
  <c r="S635" i="6" s="1"/>
  <c r="Q761" i="13"/>
  <c r="N330" i="3"/>
  <c r="E383" i="8"/>
  <c r="S828" i="3"/>
  <c r="S823" i="3" s="1"/>
  <c r="Q797" i="3"/>
  <c r="N485" i="3"/>
  <c r="N845" i="3" s="1"/>
  <c r="Q485" i="3"/>
  <c r="Q845" i="3" s="1"/>
  <c r="S485" i="3"/>
  <c r="S479" i="3" s="1"/>
  <c r="Q257" i="3"/>
  <c r="P257" i="3"/>
  <c r="S209" i="3"/>
  <c r="S199" i="3" s="1"/>
  <c r="P45" i="3"/>
  <c r="I40" i="3"/>
  <c r="P577" i="3"/>
  <c r="N697" i="3"/>
  <c r="P828" i="3"/>
  <c r="D839" i="8"/>
  <c r="I58" i="3"/>
  <c r="Y14" i="12"/>
  <c r="R32" i="3"/>
  <c r="B843" i="8"/>
  <c r="P485" i="3"/>
  <c r="P845" i="3" s="1"/>
  <c r="N797" i="3"/>
  <c r="S652" i="3"/>
  <c r="S635" i="3" s="1"/>
  <c r="S257" i="3"/>
  <c r="S247" i="3" s="1"/>
  <c r="S45" i="3"/>
  <c r="S42" i="3" s="1"/>
  <c r="N188" i="3"/>
  <c r="N209" i="3"/>
  <c r="N512" i="3"/>
  <c r="I534" i="3"/>
  <c r="Q534" i="3" s="1"/>
  <c r="R188" i="3"/>
  <c r="Q520" i="3"/>
  <c r="P32" i="3"/>
  <c r="N56" i="3"/>
  <c r="I66" i="3"/>
  <c r="P512" i="3"/>
  <c r="P626" i="3"/>
  <c r="I837" i="3"/>
  <c r="N577" i="3"/>
  <c r="E20" i="11"/>
  <c r="I837" i="7"/>
  <c r="P599" i="3"/>
  <c r="S626" i="3"/>
  <c r="S623" i="3" s="1"/>
  <c r="Q626" i="3"/>
  <c r="P697" i="3"/>
  <c r="R78" i="3"/>
  <c r="R423" i="3"/>
  <c r="S423" i="3"/>
  <c r="S420" i="3" s="1"/>
  <c r="R504" i="3"/>
  <c r="I473" i="3"/>
  <c r="Q423" i="3"/>
  <c r="N65" i="3"/>
  <c r="Q65" i="3"/>
  <c r="S65" i="3"/>
  <c r="S60" i="3" s="1"/>
  <c r="N626" i="3"/>
  <c r="N662" i="3"/>
  <c r="E839" i="8"/>
  <c r="R45" i="3"/>
  <c r="I841" i="7"/>
  <c r="P504" i="3"/>
  <c r="P213" i="3"/>
  <c r="N724" i="3"/>
  <c r="D842" i="8"/>
  <c r="P56" i="3"/>
  <c r="R348" i="3"/>
  <c r="M533" i="7"/>
  <c r="M535" i="8"/>
  <c r="P308" i="6"/>
  <c r="R308" i="6"/>
  <c r="M86" i="7"/>
  <c r="M86" i="8"/>
  <c r="Q615" i="13"/>
  <c r="O12" i="12"/>
  <c r="Q380" i="13"/>
  <c r="R565" i="5"/>
  <c r="R614" i="6"/>
  <c r="Q614" i="13"/>
  <c r="S768" i="6"/>
  <c r="S704" i="6" s="1"/>
  <c r="N40" i="5"/>
  <c r="R40" i="5"/>
  <c r="M66" i="7"/>
  <c r="M766" i="7"/>
  <c r="N766" i="7" s="1"/>
  <c r="Q432" i="13"/>
  <c r="M380" i="8"/>
  <c r="R286" i="6"/>
  <c r="R358" i="6"/>
  <c r="P358" i="6"/>
  <c r="R330" i="6"/>
  <c r="L12" i="12"/>
  <c r="L389" i="7"/>
  <c r="M519" i="7"/>
  <c r="M845" i="7" s="1"/>
  <c r="N8" i="12"/>
  <c r="L842" i="13"/>
  <c r="M546" i="7"/>
  <c r="M548" i="8"/>
  <c r="O66" i="13"/>
  <c r="Q608" i="13"/>
  <c r="Q378" i="13"/>
  <c r="Q358" i="13"/>
  <c r="P652" i="6"/>
  <c r="Q725" i="13"/>
  <c r="S725" i="6"/>
  <c r="S719" i="6" s="1"/>
  <c r="P725" i="6"/>
  <c r="R725" i="6"/>
  <c r="L9" i="12"/>
  <c r="L10" i="12"/>
  <c r="K380" i="8"/>
  <c r="M109" i="7"/>
  <c r="M473" i="7"/>
  <c r="M564" i="7"/>
  <c r="M566" i="8"/>
  <c r="M819" i="7"/>
  <c r="N819" i="7" s="1"/>
  <c r="M821" i="8"/>
  <c r="AD11" i="12"/>
  <c r="Q358" i="6"/>
  <c r="Q286" i="13"/>
  <c r="M358" i="8"/>
  <c r="AC8" i="12"/>
  <c r="AC14" i="12" s="1"/>
  <c r="K521" i="8"/>
  <c r="K847" i="8" s="1"/>
  <c r="R58" i="5"/>
  <c r="K321" i="8"/>
  <c r="O321" i="13"/>
  <c r="R321" i="5"/>
  <c r="B838" i="3"/>
  <c r="E196" i="3"/>
  <c r="E193" i="3"/>
  <c r="E842" i="3"/>
  <c r="J8" i="12"/>
  <c r="W14" i="12"/>
  <c r="F437" i="13"/>
  <c r="F439" i="13" s="1"/>
  <c r="F476" i="13" s="1"/>
  <c r="S743" i="6"/>
  <c r="S727" i="6" s="1"/>
  <c r="N613" i="3"/>
  <c r="R358" i="3"/>
  <c r="S417" i="7"/>
  <c r="S405" i="7" s="1"/>
  <c r="J10" i="12"/>
  <c r="S768" i="9"/>
  <c r="S704" i="9" s="1"/>
  <c r="R56" i="3"/>
  <c r="J9" i="12"/>
  <c r="B703" i="3"/>
  <c r="P453" i="3"/>
  <c r="Q453" i="3"/>
  <c r="I725" i="3"/>
  <c r="N725" i="3" s="1"/>
  <c r="Q172" i="3"/>
  <c r="R172" i="3"/>
  <c r="R209" i="3"/>
  <c r="J20" i="3"/>
  <c r="S151" i="3"/>
  <c r="S111" i="3" s="1"/>
  <c r="R151" i="3"/>
  <c r="Q225" i="3"/>
  <c r="R225" i="3"/>
  <c r="R544" i="3"/>
  <c r="R183" i="3"/>
  <c r="R285" i="3"/>
  <c r="R246" i="3"/>
  <c r="R298" i="3"/>
  <c r="R239" i="3"/>
  <c r="R163" i="3"/>
  <c r="J38" i="3"/>
  <c r="E435" i="3"/>
  <c r="J33" i="3"/>
  <c r="C842" i="3"/>
  <c r="A567" i="3"/>
  <c r="B842" i="3"/>
  <c r="J380" i="3"/>
  <c r="J382" i="3" s="1"/>
  <c r="M68" i="8"/>
  <c r="Q68" i="13"/>
  <c r="O8" i="12"/>
  <c r="M686" i="8"/>
  <c r="Q686" i="13"/>
  <c r="M768" i="8"/>
  <c r="Q768" i="13"/>
  <c r="M521" i="8"/>
  <c r="M847" i="8" s="1"/>
  <c r="Q521" i="13"/>
  <c r="AF8" i="12"/>
  <c r="AF14" i="12" s="1"/>
  <c r="M189" i="8"/>
  <c r="Q189" i="13"/>
  <c r="O9" i="12"/>
  <c r="K109" i="8"/>
  <c r="O109" i="13"/>
  <c r="K86" i="8"/>
  <c r="O86" i="13"/>
  <c r="O380" i="13"/>
  <c r="M10" i="12"/>
  <c r="K821" i="8"/>
  <c r="O821" i="13"/>
  <c r="O521" i="13"/>
  <c r="O847" i="13" s="1"/>
  <c r="AD8" i="12"/>
  <c r="P189" i="13"/>
  <c r="P191" i="13" s="1"/>
  <c r="K615" i="8"/>
  <c r="O615" i="13"/>
  <c r="K726" i="8"/>
  <c r="O726" i="13"/>
  <c r="K432" i="8"/>
  <c r="L432" i="8" s="1"/>
  <c r="L434" i="8" s="1"/>
  <c r="O432" i="13"/>
  <c r="P432" i="13" s="1"/>
  <c r="M12" i="12"/>
  <c r="K703" i="8"/>
  <c r="O703" i="13"/>
  <c r="K46" i="5"/>
  <c r="K33" i="5"/>
  <c r="K87" i="5"/>
  <c r="K20" i="5"/>
  <c r="K110" i="5"/>
  <c r="K41" i="5"/>
  <c r="K38" i="5"/>
  <c r="K59" i="5"/>
  <c r="K13" i="5"/>
  <c r="K51" i="5"/>
  <c r="K331" i="5"/>
  <c r="K28" i="5"/>
  <c r="J566" i="8"/>
  <c r="N566" i="13"/>
  <c r="J761" i="8"/>
  <c r="N761" i="13"/>
  <c r="J725" i="8"/>
  <c r="N725" i="13"/>
  <c r="S760" i="3"/>
  <c r="S754" i="3" s="1"/>
  <c r="J432" i="8"/>
  <c r="N432" i="13"/>
  <c r="K12" i="12"/>
  <c r="J787" i="8"/>
  <c r="N787" i="13"/>
  <c r="J403" i="8"/>
  <c r="N403" i="13"/>
  <c r="J58" i="8"/>
  <c r="N58" i="13"/>
  <c r="J632" i="8"/>
  <c r="N632" i="13"/>
  <c r="J702" i="8"/>
  <c r="N702" i="13"/>
  <c r="J521" i="8"/>
  <c r="J847" i="8" s="1"/>
  <c r="N521" i="13"/>
  <c r="AB8" i="12"/>
  <c r="N66" i="13"/>
  <c r="J389" i="8"/>
  <c r="N389" i="13"/>
  <c r="J837" i="8"/>
  <c r="N837" i="13"/>
  <c r="J685" i="8"/>
  <c r="N685" i="13"/>
  <c r="J586" i="8"/>
  <c r="N586" i="13"/>
  <c r="J565" i="8"/>
  <c r="O566" i="8" s="1"/>
  <c r="N565" i="13"/>
  <c r="AB11" i="12"/>
  <c r="J321" i="8"/>
  <c r="N321" i="13"/>
  <c r="L286" i="3"/>
  <c r="J614" i="8"/>
  <c r="N614" i="13"/>
  <c r="N547" i="13"/>
  <c r="AB10" i="12"/>
  <c r="J504" i="8"/>
  <c r="N504" i="13"/>
  <c r="J390" i="8"/>
  <c r="N390" i="13"/>
  <c r="J308" i="8"/>
  <c r="N308" i="13"/>
  <c r="J164" i="8"/>
  <c r="N164" i="13"/>
  <c r="N845" i="13"/>
  <c r="J820" i="8"/>
  <c r="N820" i="13"/>
  <c r="J686" i="8"/>
  <c r="N686" i="13"/>
  <c r="F703" i="3"/>
  <c r="J842" i="3"/>
  <c r="J608" i="8"/>
  <c r="N608" i="13"/>
  <c r="J473" i="8"/>
  <c r="N473" i="13"/>
  <c r="K18" i="12"/>
  <c r="J286" i="8"/>
  <c r="N286" i="13"/>
  <c r="J189" i="8"/>
  <c r="N189" i="13"/>
  <c r="K9" i="12"/>
  <c r="J21" i="8"/>
  <c r="N21" i="13"/>
  <c r="P40" i="3"/>
  <c r="J418" i="8"/>
  <c r="N418" i="13"/>
  <c r="J358" i="8"/>
  <c r="N358" i="13"/>
  <c r="L520" i="3"/>
  <c r="L521" i="3" s="1"/>
  <c r="L847" i="3" s="1"/>
  <c r="J534" i="8"/>
  <c r="O535" i="8" s="1"/>
  <c r="N534" i="13"/>
  <c r="AB9" i="12"/>
  <c r="J13" i="3"/>
  <c r="S389" i="13"/>
  <c r="M437" i="6"/>
  <c r="M436" i="7" s="1"/>
  <c r="M437" i="13"/>
  <c r="M567" i="2"/>
  <c r="I565" i="7" s="1"/>
  <c r="P565" i="7" s="1"/>
  <c r="I567" i="13"/>
  <c r="M437" i="2"/>
  <c r="I437" i="13"/>
  <c r="M522" i="6"/>
  <c r="M522" i="13"/>
  <c r="P382" i="9"/>
  <c r="I382" i="13"/>
  <c r="M633" i="2"/>
  <c r="I631" i="7" s="1"/>
  <c r="I633" i="13"/>
  <c r="I842" i="13" s="1"/>
  <c r="M384" i="5"/>
  <c r="I384" i="6" s="1"/>
  <c r="L384" i="13"/>
  <c r="M434" i="6"/>
  <c r="M434" i="13"/>
  <c r="M46" i="5"/>
  <c r="L46" i="13"/>
  <c r="M28" i="5"/>
  <c r="L28" i="13"/>
  <c r="M41" i="5"/>
  <c r="L41" i="13"/>
  <c r="M191" i="3"/>
  <c r="K191" i="13"/>
  <c r="M475" i="6"/>
  <c r="M475" i="13"/>
  <c r="I839" i="13"/>
  <c r="I843" i="13"/>
  <c r="Q520" i="6"/>
  <c r="N520" i="6"/>
  <c r="P520" i="6"/>
  <c r="Q286" i="6"/>
  <c r="P286" i="6"/>
  <c r="Q403" i="6"/>
  <c r="S403" i="6"/>
  <c r="S392" i="6" s="1"/>
  <c r="P403" i="6"/>
  <c r="M522" i="2"/>
  <c r="I520" i="7" s="1"/>
  <c r="I522" i="13"/>
  <c r="R434" i="9"/>
  <c r="I434" i="13"/>
  <c r="M71" i="2"/>
  <c r="I71" i="13"/>
  <c r="M838" i="6"/>
  <c r="M838" i="13"/>
  <c r="O383" i="9"/>
  <c r="K382" i="13"/>
  <c r="M567" i="6"/>
  <c r="M567" i="13"/>
  <c r="F8" i="11"/>
  <c r="M437" i="3"/>
  <c r="K437" i="13"/>
  <c r="M287" i="5"/>
  <c r="L287" i="13"/>
  <c r="M165" i="5"/>
  <c r="L165" i="13"/>
  <c r="M38" i="5"/>
  <c r="L38" i="13"/>
  <c r="M70" i="5"/>
  <c r="K70" i="8" s="1"/>
  <c r="L70" i="13"/>
  <c r="Q330" i="6"/>
  <c r="N330" i="6"/>
  <c r="P330" i="6"/>
  <c r="M703" i="6"/>
  <c r="M703" i="13"/>
  <c r="M842" i="13" s="1"/>
  <c r="M70" i="6"/>
  <c r="M70" i="7" s="1"/>
  <c r="M70" i="13"/>
  <c r="M435" i="6"/>
  <c r="M435" i="13"/>
  <c r="M70" i="3"/>
  <c r="K70" i="13"/>
  <c r="M633" i="3"/>
  <c r="K633" i="13"/>
  <c r="K842" i="13" s="1"/>
  <c r="M196" i="3"/>
  <c r="K196" i="13"/>
  <c r="M110" i="5"/>
  <c r="I110" i="6" s="1"/>
  <c r="L110" i="13"/>
  <c r="M33" i="5"/>
  <c r="L33" i="13"/>
  <c r="M51" i="5"/>
  <c r="L51" i="13"/>
  <c r="M13" i="5"/>
  <c r="L13" i="13"/>
  <c r="P614" i="6"/>
  <c r="N614" i="6"/>
  <c r="M382" i="5"/>
  <c r="L382" i="13"/>
  <c r="M567" i="3"/>
  <c r="K567" i="13"/>
  <c r="P632" i="6"/>
  <c r="Q632" i="6"/>
  <c r="N632" i="6"/>
  <c r="M191" i="2"/>
  <c r="I191" i="7" s="1"/>
  <c r="I191" i="13"/>
  <c r="M192" i="6"/>
  <c r="M192" i="13"/>
  <c r="M768" i="3"/>
  <c r="K768" i="13"/>
  <c r="K843" i="13" s="1"/>
  <c r="M475" i="2"/>
  <c r="I474" i="7" s="1"/>
  <c r="I475" i="13"/>
  <c r="L843" i="13"/>
  <c r="L839" i="13"/>
  <c r="S472" i="7"/>
  <c r="S455" i="7" s="1"/>
  <c r="K839" i="13"/>
  <c r="M434" i="5"/>
  <c r="L434" i="13"/>
  <c r="M191" i="6"/>
  <c r="M191" i="13"/>
  <c r="M193" i="3"/>
  <c r="K193" i="13"/>
  <c r="M331" i="5"/>
  <c r="L331" i="13"/>
  <c r="M59" i="5"/>
  <c r="L59" i="13"/>
  <c r="M87" i="5"/>
  <c r="L87" i="13"/>
  <c r="N837" i="6"/>
  <c r="Q837" i="6"/>
  <c r="S330" i="6"/>
  <c r="S322" i="6" s="1"/>
  <c r="P520" i="3"/>
  <c r="N298" i="3"/>
  <c r="R567" i="9"/>
  <c r="S454" i="7"/>
  <c r="S442" i="7" s="1"/>
  <c r="A195" i="13"/>
  <c r="A66" i="13"/>
  <c r="A20" i="13"/>
  <c r="A87" i="13"/>
  <c r="A51" i="13"/>
  <c r="A38" i="13"/>
  <c r="A110" i="13"/>
  <c r="A28" i="13"/>
  <c r="A13" i="13"/>
  <c r="A46" i="13"/>
  <c r="A33" i="13"/>
  <c r="A165" i="13"/>
  <c r="A287" i="13"/>
  <c r="A331" i="13"/>
  <c r="A59" i="13"/>
  <c r="A41" i="13"/>
  <c r="E569" i="13"/>
  <c r="A193" i="13"/>
  <c r="A194" i="13"/>
  <c r="A196" i="13"/>
  <c r="C192" i="13"/>
  <c r="P341" i="3"/>
  <c r="I726" i="3"/>
  <c r="N726" i="3" s="1"/>
  <c r="P753" i="3"/>
  <c r="I761" i="3"/>
  <c r="N761" i="3" s="1"/>
  <c r="F703" i="13"/>
  <c r="B840" i="13"/>
  <c r="B569" i="13"/>
  <c r="B841" i="13" s="1"/>
  <c r="R437" i="9"/>
  <c r="A439" i="13"/>
  <c r="D440" i="13"/>
  <c r="D568" i="13"/>
  <c r="D476" i="13"/>
  <c r="C841" i="13"/>
  <c r="S341" i="3"/>
  <c r="S337" i="3" s="1"/>
  <c r="N652" i="3"/>
  <c r="N753" i="3"/>
  <c r="N335" i="3"/>
  <c r="C71" i="13"/>
  <c r="A384" i="13"/>
  <c r="C383" i="13"/>
  <c r="A843" i="13"/>
  <c r="A839" i="13"/>
  <c r="S455" i="6"/>
  <c r="S443" i="6" s="1"/>
  <c r="P455" i="6"/>
  <c r="K46" i="7"/>
  <c r="S504" i="6"/>
  <c r="S497" i="6" s="1"/>
  <c r="L384" i="9"/>
  <c r="N504" i="6"/>
  <c r="S521" i="9"/>
  <c r="S478" i="9" s="1"/>
  <c r="O439" i="9"/>
  <c r="O568" i="9" s="1"/>
  <c r="O569" i="9" s="1"/>
  <c r="S380" i="9"/>
  <c r="I380" i="6"/>
  <c r="N286" i="5"/>
  <c r="S286" i="5"/>
  <c r="S198" i="5" s="1"/>
  <c r="P286" i="5"/>
  <c r="N164" i="6"/>
  <c r="S164" i="7"/>
  <c r="S73" i="7" s="1"/>
  <c r="P164" i="6"/>
  <c r="J14" i="12"/>
  <c r="J20" i="12" s="1"/>
  <c r="I189" i="5"/>
  <c r="Q189" i="5" s="1"/>
  <c r="I196" i="5"/>
  <c r="M196" i="9"/>
  <c r="Q40" i="5"/>
  <c r="O71" i="9"/>
  <c r="N567" i="9"/>
  <c r="N225" i="3"/>
  <c r="P225" i="3"/>
  <c r="S183" i="3"/>
  <c r="N163" i="3"/>
  <c r="S163" i="3"/>
  <c r="S152" i="3" s="1"/>
  <c r="P163" i="3"/>
  <c r="P189" i="7"/>
  <c r="L193" i="7"/>
  <c r="L196" i="7"/>
  <c r="M847" i="3"/>
  <c r="AA8" i="12"/>
  <c r="AA14" i="12" s="1"/>
  <c r="L843" i="9"/>
  <c r="L839" i="9"/>
  <c r="Q418" i="3"/>
  <c r="S348" i="3"/>
  <c r="S342" i="3" s="1"/>
  <c r="H14" i="12"/>
  <c r="H20" i="12" s="1"/>
  <c r="S633" i="9"/>
  <c r="S571" i="9" s="1"/>
  <c r="M379" i="7"/>
  <c r="N10" i="12"/>
  <c r="AE14" i="12"/>
  <c r="C842" i="8"/>
  <c r="S172" i="3"/>
  <c r="S166" i="3" s="1"/>
  <c r="S298" i="3"/>
  <c r="S289" i="3" s="1"/>
  <c r="B839" i="8"/>
  <c r="F843" i="8"/>
  <c r="E842" i="8"/>
  <c r="F842" i="8"/>
  <c r="Q13" i="11"/>
  <c r="E435" i="8"/>
  <c r="F437" i="8"/>
  <c r="F439" i="8" s="1"/>
  <c r="F568" i="8" s="1"/>
  <c r="F840" i="8" s="1"/>
  <c r="F384" i="8"/>
  <c r="F383" i="2"/>
  <c r="F437" i="2"/>
  <c r="F384" i="2"/>
  <c r="F9" i="11"/>
  <c r="F10" i="12"/>
  <c r="E437" i="8"/>
  <c r="E439" i="8" s="1"/>
  <c r="E568" i="8" s="1"/>
  <c r="E840" i="8" s="1"/>
  <c r="F7" i="11"/>
  <c r="F8" i="12"/>
  <c r="Q14" i="11"/>
  <c r="W15" i="12"/>
  <c r="E71" i="8"/>
  <c r="R842" i="9"/>
  <c r="N521" i="6"/>
  <c r="N847" i="6" s="1"/>
  <c r="N41" i="6" s="1"/>
  <c r="D841" i="9"/>
  <c r="B569" i="6"/>
  <c r="B841" i="6" s="1"/>
  <c r="P496" i="3"/>
  <c r="S620" i="3"/>
  <c r="S616" i="3" s="1"/>
  <c r="N472" i="3"/>
  <c r="L390" i="3"/>
  <c r="P472" i="3"/>
  <c r="S413" i="3"/>
  <c r="S410" i="3" s="1"/>
  <c r="S85" i="3"/>
  <c r="S79" i="3" s="1"/>
  <c r="S108" i="3"/>
  <c r="S90" i="3" s="1"/>
  <c r="P239" i="3"/>
  <c r="S307" i="3"/>
  <c r="S299" i="3" s="1"/>
  <c r="I403" i="3"/>
  <c r="Q403" i="3" s="1"/>
  <c r="P581" i="3"/>
  <c r="N599" i="3"/>
  <c r="P662" i="3"/>
  <c r="I743" i="3"/>
  <c r="N743" i="3" s="1"/>
  <c r="L838" i="8"/>
  <c r="L567" i="3"/>
  <c r="L87" i="9"/>
  <c r="L110" i="9"/>
  <c r="S718" i="3"/>
  <c r="S713" i="3" s="1"/>
  <c r="S662" i="3"/>
  <c r="S659" i="3" s="1"/>
  <c r="N544" i="3"/>
  <c r="S37" i="3"/>
  <c r="N239" i="3"/>
  <c r="Q239" i="3"/>
  <c r="P397" i="3"/>
  <c r="N496" i="3"/>
  <c r="I586" i="3"/>
  <c r="Q586" i="3" s="1"/>
  <c r="I608" i="3"/>
  <c r="Q608" i="3" s="1"/>
  <c r="I685" i="3"/>
  <c r="N685" i="3" s="1"/>
  <c r="S520" i="5"/>
  <c r="S507" i="5" s="1"/>
  <c r="F839" i="8"/>
  <c r="S519" i="3"/>
  <c r="S516" i="3" s="1"/>
  <c r="S188" i="3"/>
  <c r="S732" i="3"/>
  <c r="S728" i="3" s="1"/>
  <c r="P620" i="3"/>
  <c r="S496" i="3"/>
  <c r="S493" i="3" s="1"/>
  <c r="N37" i="3"/>
  <c r="L189" i="3"/>
  <c r="L191" i="3" s="1"/>
  <c r="L195" i="3" s="1"/>
  <c r="P285" i="3"/>
  <c r="S397" i="3"/>
  <c r="S393" i="3" s="1"/>
  <c r="N581" i="3"/>
  <c r="N732" i="3"/>
  <c r="L768" i="8"/>
  <c r="S584" i="7"/>
  <c r="S571" i="7" s="1"/>
  <c r="S27" i="3"/>
  <c r="S24" i="3" s="1"/>
  <c r="I379" i="7"/>
  <c r="H9" i="11"/>
  <c r="L615" i="8"/>
  <c r="L633" i="8" s="1"/>
  <c r="I519" i="7"/>
  <c r="Q519" i="7" s="1"/>
  <c r="Q845" i="7" s="1"/>
  <c r="S7" i="11"/>
  <c r="S13" i="11" s="1"/>
  <c r="N285" i="3"/>
  <c r="I431" i="7"/>
  <c r="H11" i="11"/>
  <c r="S40" i="7"/>
  <c r="S22" i="7" s="1"/>
  <c r="S321" i="7"/>
  <c r="S309" i="7" s="1"/>
  <c r="L308" i="3"/>
  <c r="O436" i="7"/>
  <c r="Q820" i="6"/>
  <c r="N397" i="3"/>
  <c r="L321" i="3"/>
  <c r="L308" i="8"/>
  <c r="C843" i="8"/>
  <c r="D194" i="8"/>
  <c r="A165" i="8"/>
  <c r="B437" i="8"/>
  <c r="B439" i="8" s="1"/>
  <c r="B568" i="8" s="1"/>
  <c r="B569" i="8" s="1"/>
  <c r="F194" i="8"/>
  <c r="F287" i="8"/>
  <c r="L109" i="8"/>
  <c r="L86" i="8"/>
  <c r="E194" i="8"/>
  <c r="L193" i="8"/>
  <c r="R726" i="6"/>
  <c r="M726" i="8"/>
  <c r="P726" i="6"/>
  <c r="Q726" i="6"/>
  <c r="S820" i="6"/>
  <c r="S788" i="6" s="1"/>
  <c r="F435" i="6"/>
  <c r="A59" i="6"/>
  <c r="K437" i="5"/>
  <c r="K439" i="5" s="1"/>
  <c r="K476" i="5" s="1"/>
  <c r="E435" i="5"/>
  <c r="K193" i="3"/>
  <c r="K196" i="3"/>
  <c r="R330" i="3"/>
  <c r="J330" i="8"/>
  <c r="J743" i="8"/>
  <c r="S607" i="3"/>
  <c r="S604" i="3" s="1"/>
  <c r="S453" i="3"/>
  <c r="S444" i="3" s="1"/>
  <c r="R40" i="3"/>
  <c r="J40" i="8"/>
  <c r="R378" i="3"/>
  <c r="J378" i="8"/>
  <c r="L768" i="3"/>
  <c r="Q547" i="3"/>
  <c r="J547" i="8"/>
  <c r="O548" i="8" s="1"/>
  <c r="L615" i="3"/>
  <c r="L633" i="3" s="1"/>
  <c r="D71" i="3"/>
  <c r="O522" i="8"/>
  <c r="R652" i="3"/>
  <c r="J652" i="8"/>
  <c r="F842" i="3"/>
  <c r="S492" i="3"/>
  <c r="S486" i="3" s="1"/>
  <c r="S418" i="3"/>
  <c r="S406" i="3" s="1"/>
  <c r="S816" i="3"/>
  <c r="S810" i="3" s="1"/>
  <c r="R711" i="3"/>
  <c r="J711" i="8"/>
  <c r="Q430" i="3"/>
  <c r="N430" i="3"/>
  <c r="I86" i="3"/>
  <c r="J842" i="9"/>
  <c r="M703" i="3"/>
  <c r="K189" i="7"/>
  <c r="S189" i="7" s="1"/>
  <c r="I189" i="6"/>
  <c r="N189" i="6" s="1"/>
  <c r="J379" i="7"/>
  <c r="I380" i="5"/>
  <c r="P380" i="5" s="1"/>
  <c r="F768" i="2"/>
  <c r="F839" i="9"/>
  <c r="F843" i="9"/>
  <c r="Q418" i="6"/>
  <c r="N418" i="6"/>
  <c r="P418" i="6"/>
  <c r="J766" i="7"/>
  <c r="I768" i="5"/>
  <c r="M684" i="7"/>
  <c r="N684" i="7" s="1"/>
  <c r="N686" i="6"/>
  <c r="F440" i="9"/>
  <c r="F440" i="2" s="1"/>
  <c r="F439" i="2"/>
  <c r="F476" i="9"/>
  <c r="F476" i="2" s="1"/>
  <c r="M838" i="3"/>
  <c r="J843" i="9"/>
  <c r="J839" i="9"/>
  <c r="K433" i="7"/>
  <c r="I434" i="6"/>
  <c r="S418" i="6"/>
  <c r="S406" i="6" s="1"/>
  <c r="N434" i="9"/>
  <c r="M434" i="2"/>
  <c r="I433" i="7" s="1"/>
  <c r="M191" i="5"/>
  <c r="K191" i="8" s="1"/>
  <c r="M382" i="3"/>
  <c r="J724" i="7"/>
  <c r="I726" i="5"/>
  <c r="Q726" i="5" s="1"/>
  <c r="Q586" i="5"/>
  <c r="N586" i="5"/>
  <c r="I821" i="6"/>
  <c r="N821" i="6" s="1"/>
  <c r="K819" i="7"/>
  <c r="J519" i="7"/>
  <c r="J845" i="7" s="1"/>
  <c r="I521" i="5"/>
  <c r="N521" i="5" s="1"/>
  <c r="N847" i="5" s="1"/>
  <c r="N41" i="5" s="1"/>
  <c r="N633" i="9"/>
  <c r="M633" i="6"/>
  <c r="Q633" i="6" s="1"/>
  <c r="J819" i="7"/>
  <c r="I821" i="5"/>
  <c r="Q821" i="5" s="1"/>
  <c r="M724" i="7"/>
  <c r="N724" i="7" s="1"/>
  <c r="N726" i="6"/>
  <c r="I842" i="6"/>
  <c r="S432" i="9"/>
  <c r="N85" i="3"/>
  <c r="S683" i="7"/>
  <c r="S651" i="7" s="1"/>
  <c r="Q761" i="6"/>
  <c r="P761" i="6"/>
  <c r="N761" i="6"/>
  <c r="J631" i="7"/>
  <c r="I633" i="5"/>
  <c r="N633" i="5" s="1"/>
  <c r="Q685" i="6"/>
  <c r="Q787" i="5"/>
  <c r="S787" i="5"/>
  <c r="J473" i="7"/>
  <c r="O474" i="7" s="1"/>
  <c r="I474" i="5"/>
  <c r="M838" i="5"/>
  <c r="K839" i="9"/>
  <c r="K843" i="9"/>
  <c r="S702" i="5"/>
  <c r="P702" i="5"/>
  <c r="K840" i="7"/>
  <c r="M382" i="6"/>
  <c r="M383" i="9"/>
  <c r="N382" i="9"/>
  <c r="L439" i="13"/>
  <c r="M437" i="5"/>
  <c r="S703" i="9"/>
  <c r="M703" i="2"/>
  <c r="I701" i="7" s="1"/>
  <c r="I840" i="7" s="1"/>
  <c r="J613" i="7"/>
  <c r="I615" i="5"/>
  <c r="N615" i="5" s="1"/>
  <c r="F71" i="9"/>
  <c r="F71" i="2" s="1"/>
  <c r="F70" i="2"/>
  <c r="F842" i="9"/>
  <c r="F703" i="2"/>
  <c r="M382" i="2"/>
  <c r="I381" i="7" s="1"/>
  <c r="Q382" i="9"/>
  <c r="K473" i="7"/>
  <c r="L473" i="7" s="1"/>
  <c r="I474" i="6"/>
  <c r="M613" i="7"/>
  <c r="N613" i="7" s="1"/>
  <c r="N615" i="6"/>
  <c r="K431" i="7"/>
  <c r="I432" i="6"/>
  <c r="L521" i="8"/>
  <c r="L308" i="7"/>
  <c r="L766" i="7"/>
  <c r="L286" i="7"/>
  <c r="S286" i="7" s="1"/>
  <c r="S198" i="7" s="1"/>
  <c r="L686" i="8"/>
  <c r="L701" i="7"/>
  <c r="L402" i="7"/>
  <c r="S402" i="7" s="1"/>
  <c r="S391" i="7" s="1"/>
  <c r="S396" i="7"/>
  <c r="S392" i="7" s="1"/>
  <c r="Q613" i="3"/>
  <c r="P151" i="3"/>
  <c r="Q528" i="3"/>
  <c r="N528" i="3"/>
  <c r="P740" i="3"/>
  <c r="N740" i="3"/>
  <c r="P816" i="3"/>
  <c r="P613" i="3"/>
  <c r="I820" i="3"/>
  <c r="Q820" i="3" s="1"/>
  <c r="Q614" i="3"/>
  <c r="P108" i="3"/>
  <c r="Q519" i="3"/>
  <c r="P519" i="3"/>
  <c r="N466" i="3"/>
  <c r="S528" i="3"/>
  <c r="S524" i="3" s="1"/>
  <c r="S740" i="3"/>
  <c r="S736" i="3" s="1"/>
  <c r="Q701" i="3"/>
  <c r="P701" i="3"/>
  <c r="S512" i="3"/>
  <c r="S508" i="3" s="1"/>
  <c r="S613" i="3"/>
  <c r="S610" i="3" s="1"/>
  <c r="N390" i="3"/>
  <c r="P418" i="3"/>
  <c r="I164" i="3"/>
  <c r="O196" i="9"/>
  <c r="O194" i="9"/>
  <c r="O193" i="9"/>
  <c r="O192" i="9"/>
  <c r="R191" i="9"/>
  <c r="P191" i="9"/>
  <c r="Q191" i="9"/>
  <c r="M20" i="9"/>
  <c r="M195" i="9"/>
  <c r="M13" i="9"/>
  <c r="M38" i="9"/>
  <c r="M28" i="9"/>
  <c r="M46" i="9"/>
  <c r="M87" i="9"/>
  <c r="M41" i="9"/>
  <c r="M33" i="9"/>
  <c r="M51" i="9"/>
  <c r="M110" i="9"/>
  <c r="M59" i="9"/>
  <c r="M165" i="9"/>
  <c r="M842" i="9"/>
  <c r="N703" i="9"/>
  <c r="N842" i="9" s="1"/>
  <c r="N191" i="9"/>
  <c r="S191" i="9"/>
  <c r="S72" i="9" s="1"/>
  <c r="E840" i="9"/>
  <c r="N437" i="9"/>
  <c r="M439" i="9"/>
  <c r="Q567" i="9"/>
  <c r="Q437" i="9"/>
  <c r="F840" i="9"/>
  <c r="F569" i="9"/>
  <c r="F569" i="2" s="1"/>
  <c r="S70" i="9"/>
  <c r="S6" i="9" s="1"/>
  <c r="P567" i="9"/>
  <c r="S434" i="9"/>
  <c r="S391" i="9" s="1"/>
  <c r="N165" i="9"/>
  <c r="Q434" i="9"/>
  <c r="I842" i="9"/>
  <c r="Q703" i="9"/>
  <c r="S838" i="9"/>
  <c r="A843" i="9"/>
  <c r="S567" i="9"/>
  <c r="S477" i="9" s="1"/>
  <c r="O843" i="9"/>
  <c r="O839" i="9"/>
  <c r="P838" i="9"/>
  <c r="R838" i="9"/>
  <c r="P434" i="9"/>
  <c r="P703" i="9"/>
  <c r="N70" i="9"/>
  <c r="M71" i="9"/>
  <c r="S382" i="9"/>
  <c r="S197" i="9" s="1"/>
  <c r="M843" i="9"/>
  <c r="M839" i="9"/>
  <c r="N838" i="9"/>
  <c r="P437" i="9"/>
  <c r="L286" i="8"/>
  <c r="O195" i="8"/>
  <c r="O87" i="8"/>
  <c r="O20" i="8"/>
  <c r="O287" i="8"/>
  <c r="O13" i="8"/>
  <c r="O33" i="8"/>
  <c r="O51" i="8"/>
  <c r="O331" i="8"/>
  <c r="O46" i="8"/>
  <c r="O110" i="8"/>
  <c r="O41" i="8"/>
  <c r="O28" i="8"/>
  <c r="O38" i="8"/>
  <c r="R768" i="8"/>
  <c r="R382" i="8"/>
  <c r="O384" i="8"/>
  <c r="E195" i="8"/>
  <c r="E87" i="8"/>
  <c r="E66" i="8"/>
  <c r="E20" i="8"/>
  <c r="E38" i="8"/>
  <c r="E110" i="8"/>
  <c r="E41" i="8"/>
  <c r="E13" i="8"/>
  <c r="E33" i="8"/>
  <c r="E51" i="8"/>
  <c r="E331" i="8"/>
  <c r="E28" i="8"/>
  <c r="E46" i="8"/>
  <c r="E59" i="8"/>
  <c r="E287" i="8"/>
  <c r="R726" i="8"/>
  <c r="C437" i="8"/>
  <c r="C439" i="8" s="1"/>
  <c r="A87" i="8"/>
  <c r="A20" i="8"/>
  <c r="A195" i="8"/>
  <c r="A66" i="8"/>
  <c r="A33" i="8"/>
  <c r="A51" i="8"/>
  <c r="A28" i="8"/>
  <c r="A41" i="8"/>
  <c r="A46" i="8"/>
  <c r="A110" i="8"/>
  <c r="A331" i="8"/>
  <c r="A13" i="8"/>
  <c r="A287" i="8"/>
  <c r="A38" i="8"/>
  <c r="A842" i="8"/>
  <c r="O165" i="8"/>
  <c r="C192" i="8"/>
  <c r="C193" i="8"/>
  <c r="C194" i="8"/>
  <c r="C196" i="8"/>
  <c r="R615" i="8"/>
  <c r="O633" i="8"/>
  <c r="E165" i="8"/>
  <c r="A196" i="8"/>
  <c r="A193" i="8"/>
  <c r="A194" i="8"/>
  <c r="R821" i="8"/>
  <c r="O838" i="8"/>
  <c r="D195" i="8"/>
  <c r="D13" i="8"/>
  <c r="D38" i="8"/>
  <c r="D165" i="8"/>
  <c r="D66" i="8"/>
  <c r="D59" i="8"/>
  <c r="D51" i="8"/>
  <c r="D20" i="8"/>
  <c r="D331" i="8"/>
  <c r="D28" i="8"/>
  <c r="D33" i="8"/>
  <c r="D46" i="8"/>
  <c r="D110" i="8"/>
  <c r="D87" i="8"/>
  <c r="O70" i="8"/>
  <c r="R68" i="8"/>
  <c r="C33" i="8"/>
  <c r="C46" i="8"/>
  <c r="C38" i="8"/>
  <c r="C195" i="8"/>
  <c r="C28" i="8"/>
  <c r="C51" i="8"/>
  <c r="C66" i="8"/>
  <c r="C331" i="8"/>
  <c r="C13" i="8"/>
  <c r="C110" i="8"/>
  <c r="C59" i="8"/>
  <c r="C41" i="8"/>
  <c r="C87" i="8"/>
  <c r="C20" i="8"/>
  <c r="C287" i="8"/>
  <c r="D41" i="8"/>
  <c r="A384" i="8"/>
  <c r="R434" i="8"/>
  <c r="A838" i="8"/>
  <c r="C383" i="8"/>
  <c r="F195" i="8"/>
  <c r="F13" i="8"/>
  <c r="F66" i="8"/>
  <c r="F38" i="8"/>
  <c r="F51" i="8"/>
  <c r="F33" i="8"/>
  <c r="F46" i="8"/>
  <c r="F59" i="8"/>
  <c r="F41" i="8"/>
  <c r="F87" i="8"/>
  <c r="F28" i="8"/>
  <c r="F110" i="8"/>
  <c r="F165" i="8"/>
  <c r="F20" i="8"/>
  <c r="F331" i="8"/>
  <c r="A70" i="8"/>
  <c r="A437" i="8"/>
  <c r="A434" i="8"/>
  <c r="O59" i="8"/>
  <c r="R686" i="8"/>
  <c r="O703" i="8"/>
  <c r="F71" i="8"/>
  <c r="O196" i="8"/>
  <c r="O194" i="8"/>
  <c r="O193" i="8"/>
  <c r="R191" i="8"/>
  <c r="C165" i="8"/>
  <c r="O437" i="8"/>
  <c r="D382" i="8"/>
  <c r="D437" i="8"/>
  <c r="D439" i="8" s="1"/>
  <c r="S759" i="7"/>
  <c r="S742" i="7" s="1"/>
  <c r="L377" i="7"/>
  <c r="S377" i="7" s="1"/>
  <c r="S360" i="7" s="1"/>
  <c r="S367" i="7"/>
  <c r="S361" i="7" s="1"/>
  <c r="R565" i="7"/>
  <c r="O438" i="7"/>
  <c r="R436" i="7"/>
  <c r="R836" i="7"/>
  <c r="O841" i="7"/>
  <c r="O837" i="7"/>
  <c r="P836" i="7"/>
  <c r="Q836" i="7"/>
  <c r="C192" i="7"/>
  <c r="C196" i="7"/>
  <c r="C194" i="7"/>
  <c r="C193" i="7"/>
  <c r="F192" i="7"/>
  <c r="F196" i="7"/>
  <c r="F194" i="7"/>
  <c r="F193" i="7"/>
  <c r="N473" i="7"/>
  <c r="A383" i="7"/>
  <c r="F434" i="7"/>
  <c r="A438" i="7"/>
  <c r="L519" i="7"/>
  <c r="S518" i="7"/>
  <c r="S505" i="7" s="1"/>
  <c r="F382" i="7"/>
  <c r="F383" i="7"/>
  <c r="O196" i="7"/>
  <c r="O193" i="7"/>
  <c r="R191" i="7"/>
  <c r="P191" i="7"/>
  <c r="Q191" i="7"/>
  <c r="B193" i="7"/>
  <c r="B196" i="7"/>
  <c r="B194" i="7"/>
  <c r="C436" i="7"/>
  <c r="C438" i="7" s="1"/>
  <c r="P473" i="7"/>
  <c r="O475" i="7"/>
  <c r="R473" i="7"/>
  <c r="Q473" i="7"/>
  <c r="S835" i="7"/>
  <c r="S820" i="7" s="1"/>
  <c r="L613" i="7"/>
  <c r="P724" i="7"/>
  <c r="R724" i="7"/>
  <c r="Q724" i="7"/>
  <c r="E192" i="7"/>
  <c r="F436" i="7"/>
  <c r="F438" i="7" s="1"/>
  <c r="O845" i="7"/>
  <c r="R519" i="7"/>
  <c r="R845" i="7" s="1"/>
  <c r="O70" i="7"/>
  <c r="R68" i="7"/>
  <c r="O434" i="7"/>
  <c r="R433" i="7"/>
  <c r="P433" i="7"/>
  <c r="Q433" i="7"/>
  <c r="C434" i="7"/>
  <c r="A195" i="7"/>
  <c r="A110" i="7"/>
  <c r="A28" i="7"/>
  <c r="A66" i="7"/>
  <c r="A51" i="7"/>
  <c r="A20" i="7"/>
  <c r="A13" i="7"/>
  <c r="A46" i="7"/>
  <c r="A165" i="7"/>
  <c r="A59" i="7"/>
  <c r="A87" i="7"/>
  <c r="A287" i="7"/>
  <c r="A33" i="7"/>
  <c r="A331" i="7"/>
  <c r="A38" i="7"/>
  <c r="P613" i="7"/>
  <c r="R613" i="7"/>
  <c r="Q613" i="7"/>
  <c r="O631" i="7"/>
  <c r="A836" i="7"/>
  <c r="F33" i="7"/>
  <c r="F13" i="7"/>
  <c r="F195" i="7"/>
  <c r="F110" i="7"/>
  <c r="F28" i="7"/>
  <c r="F51" i="7"/>
  <c r="F331" i="7"/>
  <c r="F87" i="7"/>
  <c r="F20" i="7"/>
  <c r="F59" i="7"/>
  <c r="F66" i="7"/>
  <c r="F46" i="7"/>
  <c r="F41" i="7"/>
  <c r="F38" i="7"/>
  <c r="C87" i="7"/>
  <c r="C46" i="7"/>
  <c r="C38" i="7"/>
  <c r="C195" i="7"/>
  <c r="C13" i="7"/>
  <c r="C331" i="7"/>
  <c r="C33" i="7"/>
  <c r="C20" i="7"/>
  <c r="C66" i="7"/>
  <c r="C59" i="7"/>
  <c r="C110" i="7"/>
  <c r="C28" i="7"/>
  <c r="C41" i="7"/>
  <c r="C51" i="7"/>
  <c r="B381" i="7"/>
  <c r="B383" i="7" s="1"/>
  <c r="B436" i="7"/>
  <c r="B438" i="7" s="1"/>
  <c r="A840" i="7"/>
  <c r="R766" i="7"/>
  <c r="P766" i="7"/>
  <c r="Q766" i="7"/>
  <c r="R819" i="7"/>
  <c r="P819" i="7"/>
  <c r="Q819" i="7"/>
  <c r="S630" i="7"/>
  <c r="S619" i="7" s="1"/>
  <c r="O381" i="7"/>
  <c r="R379" i="7"/>
  <c r="E439" i="7"/>
  <c r="E475" i="7"/>
  <c r="C567" i="7"/>
  <c r="C566" i="7"/>
  <c r="C838" i="7" s="1"/>
  <c r="P684" i="7"/>
  <c r="R684" i="7"/>
  <c r="Q684" i="7"/>
  <c r="O701" i="7"/>
  <c r="N189" i="7"/>
  <c r="D383" i="7"/>
  <c r="D382" i="7"/>
  <c r="A196" i="7"/>
  <c r="A194" i="7"/>
  <c r="A193" i="7"/>
  <c r="E566" i="7"/>
  <c r="A475" i="7"/>
  <c r="C474" i="7"/>
  <c r="F165" i="7"/>
  <c r="D436" i="7"/>
  <c r="D438" i="7" s="1"/>
  <c r="J70" i="6"/>
  <c r="O71" i="6" s="1"/>
  <c r="J437" i="6"/>
  <c r="J439" i="6" s="1"/>
  <c r="E568" i="6"/>
  <c r="E840" i="6" s="1"/>
  <c r="D383" i="6"/>
  <c r="D384" i="6"/>
  <c r="P821" i="6"/>
  <c r="Q821" i="6"/>
  <c r="S164" i="6"/>
  <c r="S73" i="6" s="1"/>
  <c r="R633" i="6"/>
  <c r="A196" i="6"/>
  <c r="A194" i="6"/>
  <c r="A193" i="6"/>
  <c r="K437" i="6"/>
  <c r="K439" i="6" s="1"/>
  <c r="K476" i="6" s="1"/>
  <c r="F110" i="6"/>
  <c r="F195" i="6"/>
  <c r="F87" i="6"/>
  <c r="F46" i="6"/>
  <c r="F33" i="6"/>
  <c r="F165" i="6"/>
  <c r="F20" i="6"/>
  <c r="F38" i="6"/>
  <c r="F41" i="6"/>
  <c r="F331" i="6"/>
  <c r="F287" i="6"/>
  <c r="F28" i="6"/>
  <c r="F51" i="6"/>
  <c r="F59" i="6"/>
  <c r="F66" i="6"/>
  <c r="F13" i="6"/>
  <c r="P768" i="6"/>
  <c r="R768" i="6"/>
  <c r="Q768" i="6"/>
  <c r="S286" i="6"/>
  <c r="S198" i="6" s="1"/>
  <c r="C195" i="6"/>
  <c r="C51" i="6"/>
  <c r="C20" i="6"/>
  <c r="C13" i="6"/>
  <c r="C66" i="6"/>
  <c r="C38" i="6"/>
  <c r="C110" i="6"/>
  <c r="C46" i="6"/>
  <c r="C59" i="6"/>
  <c r="C165" i="6"/>
  <c r="C33" i="6"/>
  <c r="C28" i="6"/>
  <c r="C331" i="6"/>
  <c r="C87" i="6"/>
  <c r="K196" i="6"/>
  <c r="K194" i="6"/>
  <c r="K193" i="6"/>
  <c r="O847" i="6"/>
  <c r="R521" i="6"/>
  <c r="R847" i="6" s="1"/>
  <c r="P521" i="6"/>
  <c r="P847" i="6" s="1"/>
  <c r="Q521" i="6"/>
  <c r="Q847" i="6" s="1"/>
  <c r="A384" i="6"/>
  <c r="P686" i="6"/>
  <c r="R686" i="6"/>
  <c r="Q686" i="6"/>
  <c r="N380" i="6"/>
  <c r="L380" i="6"/>
  <c r="L382" i="6" s="1"/>
  <c r="L384" i="6" s="1"/>
  <c r="N703" i="6"/>
  <c r="D437" i="6"/>
  <c r="D439" i="6" s="1"/>
  <c r="D568" i="6" s="1"/>
  <c r="D840" i="6" s="1"/>
  <c r="S521" i="6"/>
  <c r="S478" i="6" s="1"/>
  <c r="A439" i="6"/>
  <c r="A568" i="6" s="1"/>
  <c r="L843" i="6"/>
  <c r="L839" i="6"/>
  <c r="R68" i="6"/>
  <c r="P68" i="6"/>
  <c r="Q68" i="6"/>
  <c r="F383" i="6"/>
  <c r="L703" i="6"/>
  <c r="L842" i="6" s="1"/>
  <c r="S702" i="6"/>
  <c r="S686" i="6"/>
  <c r="S634" i="6" s="1"/>
  <c r="A703" i="6"/>
  <c r="C476" i="6"/>
  <c r="S68" i="6"/>
  <c r="N68" i="6"/>
  <c r="F568" i="6"/>
  <c r="F840" i="6" s="1"/>
  <c r="D435" i="6"/>
  <c r="A195" i="6"/>
  <c r="A33" i="6"/>
  <c r="A28" i="6"/>
  <c r="A13" i="6"/>
  <c r="A46" i="6"/>
  <c r="A87" i="6"/>
  <c r="A41" i="6"/>
  <c r="A110" i="6"/>
  <c r="A66" i="6"/>
  <c r="A20" i="6"/>
  <c r="A38" i="6"/>
  <c r="A287" i="6"/>
  <c r="A331" i="6"/>
  <c r="A51" i="6"/>
  <c r="P21" i="6"/>
  <c r="Q21" i="6"/>
  <c r="S21" i="6"/>
  <c r="S7" i="6" s="1"/>
  <c r="N21" i="6"/>
  <c r="L189" i="6"/>
  <c r="L191" i="6" s="1"/>
  <c r="K195" i="6"/>
  <c r="E440" i="6"/>
  <c r="E476" i="6"/>
  <c r="L434" i="6"/>
  <c r="E195" i="6"/>
  <c r="E66" i="6"/>
  <c r="E33" i="6"/>
  <c r="E51" i="6"/>
  <c r="E28" i="6"/>
  <c r="E59" i="6"/>
  <c r="E20" i="6"/>
  <c r="E331" i="6"/>
  <c r="E287" i="6"/>
  <c r="E46" i="6"/>
  <c r="E41" i="6"/>
  <c r="E110" i="6"/>
  <c r="E87" i="6"/>
  <c r="E38" i="6"/>
  <c r="E13" i="6"/>
  <c r="D38" i="6"/>
  <c r="D110" i="6"/>
  <c r="D87" i="6"/>
  <c r="D51" i="6"/>
  <c r="D28" i="6"/>
  <c r="D195" i="6"/>
  <c r="D20" i="6"/>
  <c r="D13" i="6"/>
  <c r="D33" i="6"/>
  <c r="D41" i="6"/>
  <c r="D59" i="6"/>
  <c r="D66" i="6"/>
  <c r="D331" i="6"/>
  <c r="D194" i="6"/>
  <c r="D46" i="6"/>
  <c r="D165" i="6"/>
  <c r="S821" i="6"/>
  <c r="S769" i="6" s="1"/>
  <c r="A838" i="6"/>
  <c r="M843" i="6"/>
  <c r="M839" i="6"/>
  <c r="C568" i="6"/>
  <c r="C840" i="6" s="1"/>
  <c r="C383" i="6"/>
  <c r="C384" i="6"/>
  <c r="N187" i="5"/>
  <c r="Q163" i="5"/>
  <c r="P163" i="5"/>
  <c r="S163" i="5"/>
  <c r="S152" i="5" s="1"/>
  <c r="N163" i="5"/>
  <c r="Q564" i="5"/>
  <c r="P564" i="5"/>
  <c r="N564" i="5"/>
  <c r="S564" i="5"/>
  <c r="S430" i="5"/>
  <c r="S426" i="5" s="1"/>
  <c r="Q819" i="5"/>
  <c r="N819" i="5"/>
  <c r="P819" i="5"/>
  <c r="S819" i="5"/>
  <c r="Q108" i="5"/>
  <c r="N430" i="5"/>
  <c r="P684" i="5"/>
  <c r="S684" i="5"/>
  <c r="Q684" i="5"/>
  <c r="N684" i="5"/>
  <c r="Q724" i="5"/>
  <c r="N724" i="5"/>
  <c r="P724" i="5"/>
  <c r="S724" i="5"/>
  <c r="S721" i="5" s="1"/>
  <c r="Q631" i="5"/>
  <c r="P631" i="5"/>
  <c r="S631" i="5"/>
  <c r="N631" i="5"/>
  <c r="Q473" i="5"/>
  <c r="N473" i="5"/>
  <c r="P473" i="5"/>
  <c r="S473" i="5"/>
  <c r="S456" i="5" s="1"/>
  <c r="M847" i="5"/>
  <c r="R432" i="5"/>
  <c r="C568" i="5"/>
  <c r="C840" i="5" s="1"/>
  <c r="Q534" i="5"/>
  <c r="P534" i="5"/>
  <c r="L839" i="5"/>
  <c r="L843" i="5"/>
  <c r="L287" i="5"/>
  <c r="L380" i="5"/>
  <c r="L382" i="5" s="1"/>
  <c r="L384" i="5" s="1"/>
  <c r="B437" i="5"/>
  <c r="B439" i="5" s="1"/>
  <c r="B476" i="5" s="1"/>
  <c r="C195" i="5"/>
  <c r="C51" i="5"/>
  <c r="C110" i="5"/>
  <c r="C38" i="5"/>
  <c r="C28" i="5"/>
  <c r="C66" i="5"/>
  <c r="C46" i="5"/>
  <c r="C20" i="5"/>
  <c r="C41" i="5"/>
  <c r="C33" i="5"/>
  <c r="C87" i="5"/>
  <c r="C13" i="5"/>
  <c r="C59" i="5"/>
  <c r="C331" i="5"/>
  <c r="J568" i="5"/>
  <c r="O847" i="5"/>
  <c r="S726" i="5"/>
  <c r="S712" i="5" s="1"/>
  <c r="Q21" i="5"/>
  <c r="P21" i="5"/>
  <c r="N21" i="5"/>
  <c r="A196" i="5"/>
  <c r="A194" i="5"/>
  <c r="A193" i="5"/>
  <c r="Q403" i="5"/>
  <c r="P403" i="5"/>
  <c r="S403" i="5"/>
  <c r="S392" i="5" s="1"/>
  <c r="A195" i="5"/>
  <c r="A46" i="5"/>
  <c r="A33" i="5"/>
  <c r="A13" i="5"/>
  <c r="A20" i="5"/>
  <c r="A110" i="5"/>
  <c r="A66" i="5"/>
  <c r="A38" i="5"/>
  <c r="A331" i="5"/>
  <c r="A28" i="5"/>
  <c r="A87" i="5"/>
  <c r="A41" i="5"/>
  <c r="A51" i="5"/>
  <c r="A59" i="5"/>
  <c r="P164" i="5"/>
  <c r="L165" i="5"/>
  <c r="L189" i="5"/>
  <c r="L191" i="5" s="1"/>
  <c r="L195" i="5" s="1"/>
  <c r="L41" i="5"/>
  <c r="L20" i="5"/>
  <c r="L33" i="5"/>
  <c r="L87" i="5"/>
  <c r="L13" i="5"/>
  <c r="L51" i="5"/>
  <c r="L59" i="5"/>
  <c r="L110" i="5"/>
  <c r="L46" i="5"/>
  <c r="L28" i="5"/>
  <c r="L38" i="5"/>
  <c r="Q378" i="5"/>
  <c r="S378" i="5"/>
  <c r="S361" i="5" s="1"/>
  <c r="Q330" i="5"/>
  <c r="S330" i="5"/>
  <c r="S322" i="5" s="1"/>
  <c r="P330" i="5"/>
  <c r="N330" i="5"/>
  <c r="Q504" i="5"/>
  <c r="N504" i="5"/>
  <c r="S504" i="5"/>
  <c r="S497" i="5" s="1"/>
  <c r="R821" i="5"/>
  <c r="P821" i="5"/>
  <c r="Q761" i="5"/>
  <c r="P761" i="5"/>
  <c r="Q58" i="5"/>
  <c r="N58" i="5"/>
  <c r="P58" i="5"/>
  <c r="S58" i="5"/>
  <c r="S52" i="5" s="1"/>
  <c r="Q164" i="5"/>
  <c r="N164" i="5"/>
  <c r="A287" i="5"/>
  <c r="C476" i="5"/>
  <c r="S686" i="5"/>
  <c r="S634" i="5" s="1"/>
  <c r="A843" i="5"/>
  <c r="A839" i="5"/>
  <c r="Q308" i="5"/>
  <c r="S308" i="5"/>
  <c r="S288" i="5" s="1"/>
  <c r="L434" i="5"/>
  <c r="D195" i="5"/>
  <c r="D331" i="5"/>
  <c r="D59" i="5"/>
  <c r="D38" i="5"/>
  <c r="D28" i="5"/>
  <c r="D46" i="5"/>
  <c r="D20" i="5"/>
  <c r="D51" i="5"/>
  <c r="D87" i="5"/>
  <c r="D41" i="5"/>
  <c r="D13" i="5"/>
  <c r="D33" i="5"/>
  <c r="D66" i="5"/>
  <c r="D287" i="5"/>
  <c r="D110" i="5"/>
  <c r="R615" i="5"/>
  <c r="A165" i="5"/>
  <c r="L331" i="5"/>
  <c r="C71" i="5"/>
  <c r="Q358" i="5"/>
  <c r="N358" i="5"/>
  <c r="N534" i="5"/>
  <c r="B568" i="5"/>
  <c r="B840" i="5" s="1"/>
  <c r="S761" i="5"/>
  <c r="S744" i="5" s="1"/>
  <c r="C384" i="5"/>
  <c r="K196" i="5"/>
  <c r="K195" i="5"/>
  <c r="K194" i="5"/>
  <c r="K193" i="5"/>
  <c r="C192" i="5"/>
  <c r="P189" i="5"/>
  <c r="F440" i="5"/>
  <c r="C435" i="5"/>
  <c r="A439" i="5"/>
  <c r="C440" i="5" s="1"/>
  <c r="N686" i="5"/>
  <c r="Q418" i="5"/>
  <c r="S418" i="5"/>
  <c r="S406" i="5" s="1"/>
  <c r="P378" i="5"/>
  <c r="D568" i="5"/>
  <c r="L842" i="5"/>
  <c r="P726" i="5"/>
  <c r="R726" i="5"/>
  <c r="N189" i="5"/>
  <c r="Q321" i="5"/>
  <c r="N321" i="5"/>
  <c r="S321" i="5"/>
  <c r="S309" i="5" s="1"/>
  <c r="P321" i="5"/>
  <c r="L567" i="5"/>
  <c r="Q520" i="5"/>
  <c r="K568" i="5"/>
  <c r="Q565" i="5"/>
  <c r="P565" i="5"/>
  <c r="N565" i="5"/>
  <c r="S565" i="5"/>
  <c r="S549" i="5" s="1"/>
  <c r="N308" i="5"/>
  <c r="F568" i="5"/>
  <c r="F840" i="5" s="1"/>
  <c r="P432" i="5"/>
  <c r="P520" i="5"/>
  <c r="N761" i="5"/>
  <c r="M839" i="5"/>
  <c r="A384" i="5"/>
  <c r="Q832" i="3"/>
  <c r="P832" i="3"/>
  <c r="S832" i="3"/>
  <c r="S829" i="3" s="1"/>
  <c r="N832" i="3"/>
  <c r="S837" i="3"/>
  <c r="S822" i="3" s="1"/>
  <c r="N837" i="3"/>
  <c r="Q816" i="3"/>
  <c r="N816" i="3"/>
  <c r="P787" i="3"/>
  <c r="S787" i="3"/>
  <c r="Q718" i="3"/>
  <c r="P718" i="3"/>
  <c r="N718" i="3"/>
  <c r="N693" i="3"/>
  <c r="I702" i="3"/>
  <c r="S702" i="3" s="1"/>
  <c r="S693" i="3"/>
  <c r="P693" i="3"/>
  <c r="Q674" i="3"/>
  <c r="N674" i="3"/>
  <c r="P674" i="3"/>
  <c r="S674" i="3"/>
  <c r="S666" i="3" s="1"/>
  <c r="P685" i="3"/>
  <c r="N632" i="3"/>
  <c r="P632" i="3"/>
  <c r="S586" i="3"/>
  <c r="S573" i="3" s="1"/>
  <c r="P586" i="3"/>
  <c r="Q560" i="3"/>
  <c r="N560" i="3"/>
  <c r="I565" i="3"/>
  <c r="R565" i="3" s="1"/>
  <c r="P560" i="3"/>
  <c r="S560" i="3"/>
  <c r="S553" i="3" s="1"/>
  <c r="N534" i="3"/>
  <c r="P534" i="3"/>
  <c r="N504" i="3"/>
  <c r="Q504" i="3"/>
  <c r="Q455" i="3"/>
  <c r="P423" i="3"/>
  <c r="Q376" i="3"/>
  <c r="N376" i="3"/>
  <c r="P376" i="3"/>
  <c r="S376" i="3"/>
  <c r="S369" i="3" s="1"/>
  <c r="Q368" i="3"/>
  <c r="N368" i="3"/>
  <c r="P368" i="3"/>
  <c r="I378" i="3"/>
  <c r="S368" i="3"/>
  <c r="S362" i="3" s="1"/>
  <c r="Q348" i="3"/>
  <c r="P348" i="3"/>
  <c r="P358" i="3"/>
  <c r="S358" i="3"/>
  <c r="S336" i="3" s="1"/>
  <c r="Q320" i="3"/>
  <c r="N320" i="3"/>
  <c r="P320" i="3"/>
  <c r="Q315" i="3"/>
  <c r="I321" i="3"/>
  <c r="N315" i="3"/>
  <c r="P315" i="3"/>
  <c r="S315" i="3"/>
  <c r="S310" i="3" s="1"/>
  <c r="Q307" i="3"/>
  <c r="N307" i="3"/>
  <c r="P307" i="3"/>
  <c r="I308" i="3"/>
  <c r="R308" i="3" s="1"/>
  <c r="Q281" i="3"/>
  <c r="N281" i="3"/>
  <c r="P281" i="3"/>
  <c r="S281" i="3"/>
  <c r="S258" i="3" s="1"/>
  <c r="Q246" i="3"/>
  <c r="P246" i="3"/>
  <c r="S246" i="3"/>
  <c r="S240" i="3" s="1"/>
  <c r="I286" i="3"/>
  <c r="S286" i="3" s="1"/>
  <c r="S198" i="3" s="1"/>
  <c r="Q183" i="3"/>
  <c r="N183" i="3"/>
  <c r="Q151" i="3"/>
  <c r="N151" i="3"/>
  <c r="Q108" i="3"/>
  <c r="I109" i="3"/>
  <c r="N108" i="3"/>
  <c r="Q85" i="3"/>
  <c r="P85" i="3"/>
  <c r="J68" i="3"/>
  <c r="J70" i="3" s="1"/>
  <c r="O71" i="3" s="1"/>
  <c r="S40" i="3"/>
  <c r="S22" i="3" s="1"/>
  <c r="B196" i="3"/>
  <c r="B194" i="3"/>
  <c r="B193" i="3"/>
  <c r="C843" i="3"/>
  <c r="C839" i="3"/>
  <c r="P761" i="3"/>
  <c r="P711" i="3"/>
  <c r="B843" i="3"/>
  <c r="B839" i="3"/>
  <c r="J838" i="3"/>
  <c r="S711" i="3"/>
  <c r="S705" i="3" s="1"/>
  <c r="N711" i="3"/>
  <c r="S534" i="3"/>
  <c r="S523" i="3" s="1"/>
  <c r="N473" i="3"/>
  <c r="A474" i="3"/>
  <c r="B567" i="3"/>
  <c r="D195" i="3"/>
  <c r="D66" i="3"/>
  <c r="D20" i="3"/>
  <c r="B380" i="3"/>
  <c r="B382" i="3" s="1"/>
  <c r="B384" i="3" s="1"/>
  <c r="K437" i="3"/>
  <c r="K439" i="3" s="1"/>
  <c r="K476" i="3" s="1"/>
  <c r="A432" i="3"/>
  <c r="L380" i="3"/>
  <c r="D384" i="3"/>
  <c r="J434" i="3"/>
  <c r="O435" i="3" s="1"/>
  <c r="C331" i="3"/>
  <c r="A191" i="3"/>
  <c r="C192" i="3" s="1"/>
  <c r="K110" i="3"/>
  <c r="C196" i="3"/>
  <c r="C194" i="3"/>
  <c r="C193" i="3"/>
  <c r="D87" i="3"/>
  <c r="C68" i="3"/>
  <c r="C70" i="3" s="1"/>
  <c r="E71" i="3" s="1"/>
  <c r="N21" i="3"/>
  <c r="C33" i="3"/>
  <c r="L165" i="3"/>
  <c r="C87" i="3"/>
  <c r="D41" i="3"/>
  <c r="K33" i="3"/>
  <c r="F71" i="3"/>
  <c r="K51" i="3"/>
  <c r="P21" i="3"/>
  <c r="R21" i="3"/>
  <c r="D165" i="3"/>
  <c r="E192" i="3"/>
  <c r="D46" i="3"/>
  <c r="L38" i="3"/>
  <c r="N820" i="3"/>
  <c r="N726" i="13"/>
  <c r="P725" i="3"/>
  <c r="R725" i="3"/>
  <c r="L820" i="3"/>
  <c r="L821" i="3" s="1"/>
  <c r="L838" i="3" s="1"/>
  <c r="K843" i="3"/>
  <c r="K839" i="3"/>
  <c r="E839" i="3"/>
  <c r="E843" i="3"/>
  <c r="A768" i="3"/>
  <c r="D838" i="3"/>
  <c r="N787" i="3"/>
  <c r="I768" i="3"/>
  <c r="N768" i="3" s="1"/>
  <c r="Q685" i="3"/>
  <c r="A615" i="3"/>
  <c r="K567" i="3"/>
  <c r="D567" i="3"/>
  <c r="F847" i="3"/>
  <c r="F287" i="3" s="1"/>
  <c r="F522" i="3"/>
  <c r="L473" i="3"/>
  <c r="S473" i="3" s="1"/>
  <c r="S456" i="3" s="1"/>
  <c r="S472" i="3"/>
  <c r="S468" i="3" s="1"/>
  <c r="F535" i="3"/>
  <c r="D475" i="3"/>
  <c r="Q473" i="3"/>
  <c r="I474" i="3"/>
  <c r="F434" i="3"/>
  <c r="K331" i="3"/>
  <c r="L331" i="3"/>
  <c r="L287" i="3"/>
  <c r="A382" i="3"/>
  <c r="C383" i="3" s="1"/>
  <c r="D437" i="3"/>
  <c r="D439" i="3" s="1"/>
  <c r="D476" i="3" s="1"/>
  <c r="D434" i="3"/>
  <c r="D287" i="3"/>
  <c r="I189" i="3"/>
  <c r="P189" i="3" s="1"/>
  <c r="I68" i="3"/>
  <c r="R68" i="3" s="1"/>
  <c r="L51" i="3"/>
  <c r="C46" i="3"/>
  <c r="L41" i="3"/>
  <c r="K165" i="3"/>
  <c r="L66" i="3"/>
  <c r="L68" i="3"/>
  <c r="L70" i="3" s="1"/>
  <c r="L59" i="3"/>
  <c r="K38" i="3"/>
  <c r="L196" i="3"/>
  <c r="L194" i="3"/>
  <c r="L193" i="3"/>
  <c r="D33" i="3"/>
  <c r="D59" i="3"/>
  <c r="L33" i="3"/>
  <c r="R702" i="3"/>
  <c r="D842" i="3"/>
  <c r="P547" i="3"/>
  <c r="R547" i="3"/>
  <c r="S614" i="3"/>
  <c r="O847" i="3"/>
  <c r="B331" i="3"/>
  <c r="B195" i="3"/>
  <c r="B38" i="3"/>
  <c r="B33" i="3"/>
  <c r="B28" i="3"/>
  <c r="B51" i="3"/>
  <c r="B46" i="3"/>
  <c r="R455" i="3"/>
  <c r="P455" i="3"/>
  <c r="L474" i="3"/>
  <c r="S632" i="3"/>
  <c r="S621" i="3" s="1"/>
  <c r="K195" i="3"/>
  <c r="K87" i="3"/>
  <c r="K13" i="3"/>
  <c r="F475" i="3"/>
  <c r="C475" i="3"/>
  <c r="B437" i="3"/>
  <c r="B439" i="3" s="1"/>
  <c r="B476" i="3" s="1"/>
  <c r="B434" i="3"/>
  <c r="C384" i="3"/>
  <c r="E383" i="3"/>
  <c r="K287" i="3"/>
  <c r="J196" i="3"/>
  <c r="J195" i="3"/>
  <c r="J194" i="3"/>
  <c r="J193" i="3"/>
  <c r="B110" i="3"/>
  <c r="B66" i="3"/>
  <c r="L46" i="3"/>
  <c r="N40" i="3"/>
  <c r="C41" i="3"/>
  <c r="D13" i="3"/>
  <c r="L110" i="3"/>
  <c r="C66" i="3"/>
  <c r="B20" i="3"/>
  <c r="C287" i="3"/>
  <c r="D110" i="3"/>
  <c r="C59" i="3"/>
  <c r="B41" i="3"/>
  <c r="K20" i="3"/>
  <c r="C20" i="3"/>
  <c r="K194" i="3"/>
  <c r="B59" i="3"/>
  <c r="Q40" i="3"/>
  <c r="R820" i="3"/>
  <c r="P820" i="3"/>
  <c r="F838" i="3"/>
  <c r="R743" i="3"/>
  <c r="S725" i="3"/>
  <c r="S719" i="3" s="1"/>
  <c r="P614" i="3"/>
  <c r="R614" i="3"/>
  <c r="L686" i="3"/>
  <c r="L703" i="3" s="1"/>
  <c r="E847" i="3"/>
  <c r="E522" i="3"/>
  <c r="S547" i="3"/>
  <c r="S536" i="3" s="1"/>
  <c r="C110" i="3"/>
  <c r="C195" i="3"/>
  <c r="E475" i="3"/>
  <c r="A847" i="3"/>
  <c r="S455" i="3"/>
  <c r="S443" i="3" s="1"/>
  <c r="R473" i="3"/>
  <c r="P473" i="3"/>
  <c r="Q358" i="3"/>
  <c r="D522" i="3"/>
  <c r="K384" i="3"/>
  <c r="F380" i="3"/>
  <c r="F382" i="3" s="1"/>
  <c r="E437" i="3"/>
  <c r="E439" i="3" s="1"/>
  <c r="B287" i="3"/>
  <c r="D196" i="3"/>
  <c r="D194" i="3"/>
  <c r="D193" i="3"/>
  <c r="D192" i="3"/>
  <c r="C165" i="3"/>
  <c r="C51" i="3"/>
  <c r="L28" i="3"/>
  <c r="C13" i="3"/>
  <c r="C28" i="3"/>
  <c r="B165" i="3"/>
  <c r="A70" i="3"/>
  <c r="K41" i="3"/>
  <c r="K28" i="3"/>
  <c r="L13" i="3"/>
  <c r="F189" i="3"/>
  <c r="F191" i="3" s="1"/>
  <c r="L87" i="3"/>
  <c r="K46" i="3"/>
  <c r="D38" i="3"/>
  <c r="D28" i="3"/>
  <c r="D51" i="3"/>
  <c r="L20" i="3"/>
  <c r="B13" i="3"/>
  <c r="S21" i="3"/>
  <c r="S7" i="3" s="1"/>
  <c r="L31" i="2"/>
  <c r="L169" i="2"/>
  <c r="L167" i="2"/>
  <c r="L161" i="2"/>
  <c r="L92" i="2"/>
  <c r="L91" i="2"/>
  <c r="L88" i="2"/>
  <c r="L83" i="2"/>
  <c r="L82" i="2"/>
  <c r="L75" i="2"/>
  <c r="L57" i="2"/>
  <c r="L55" i="2"/>
  <c r="L44" i="2"/>
  <c r="L35" i="2"/>
  <c r="L26" i="2"/>
  <c r="J455" i="8" l="1"/>
  <c r="K17" i="12"/>
  <c r="N455" i="13"/>
  <c r="N379" i="7"/>
  <c r="O476" i="9"/>
  <c r="S684" i="7"/>
  <c r="S632" i="7" s="1"/>
  <c r="O475" i="3"/>
  <c r="L841" i="7"/>
  <c r="E568" i="5"/>
  <c r="E476" i="5"/>
  <c r="E440" i="5"/>
  <c r="R189" i="6"/>
  <c r="S473" i="7"/>
  <c r="S440" i="7" s="1"/>
  <c r="L380" i="8"/>
  <c r="L437" i="8" s="1"/>
  <c r="L439" i="8" s="1"/>
  <c r="F165" i="3"/>
  <c r="I821" i="3"/>
  <c r="N520" i="3"/>
  <c r="R520" i="3"/>
  <c r="P743" i="3"/>
  <c r="R608" i="3"/>
  <c r="Q565" i="7"/>
  <c r="S520" i="3"/>
  <c r="S507" i="3" s="1"/>
  <c r="Q761" i="3"/>
  <c r="P608" i="3"/>
  <c r="S743" i="3"/>
  <c r="S727" i="3" s="1"/>
  <c r="S761" i="3"/>
  <c r="S744" i="3" s="1"/>
  <c r="N403" i="3"/>
  <c r="N608" i="3"/>
  <c r="S403" i="3"/>
  <c r="S392" i="3" s="1"/>
  <c r="I521" i="3"/>
  <c r="R521" i="3" s="1"/>
  <c r="R847" i="3" s="1"/>
  <c r="P847" i="13"/>
  <c r="P194" i="13" s="1"/>
  <c r="P567" i="13"/>
  <c r="K848" i="8"/>
  <c r="L454" i="8"/>
  <c r="O848" i="13"/>
  <c r="P454" i="13"/>
  <c r="O474" i="5"/>
  <c r="P474" i="5" s="1"/>
  <c r="O455" i="13"/>
  <c r="Q455" i="5"/>
  <c r="M17" i="12"/>
  <c r="M19" i="12" s="1"/>
  <c r="R455" i="5"/>
  <c r="P455" i="5"/>
  <c r="K455" i="8"/>
  <c r="O474" i="6"/>
  <c r="Q474" i="13" s="1"/>
  <c r="Q455" i="6"/>
  <c r="M455" i="8"/>
  <c r="Q455" i="13"/>
  <c r="R455" i="6"/>
  <c r="O17" i="12"/>
  <c r="O19" i="12" s="1"/>
  <c r="N586" i="3"/>
  <c r="P519" i="7"/>
  <c r="P845" i="7" s="1"/>
  <c r="F476" i="8"/>
  <c r="R761" i="3"/>
  <c r="J476" i="6"/>
  <c r="O440" i="6"/>
  <c r="C440" i="6"/>
  <c r="O195" i="6"/>
  <c r="O59" i="6"/>
  <c r="O38" i="6"/>
  <c r="O87" i="6"/>
  <c r="O20" i="6"/>
  <c r="O33" i="6"/>
  <c r="O28" i="6"/>
  <c r="O13" i="6"/>
  <c r="O51" i="6"/>
  <c r="O287" i="6"/>
  <c r="O41" i="6"/>
  <c r="O331" i="6"/>
  <c r="O384" i="6"/>
  <c r="O46" i="6"/>
  <c r="O110" i="6"/>
  <c r="O165" i="6"/>
  <c r="O194" i="6"/>
  <c r="F440" i="6"/>
  <c r="S724" i="7"/>
  <c r="S710" i="7" s="1"/>
  <c r="Q474" i="6"/>
  <c r="R821" i="6"/>
  <c r="Q535" i="13"/>
  <c r="Q86" i="13"/>
  <c r="S474" i="6"/>
  <c r="S441" i="6" s="1"/>
  <c r="L14" i="12"/>
  <c r="L20" i="12" s="1"/>
  <c r="O195" i="5"/>
  <c r="O46" i="5"/>
  <c r="O13" i="5"/>
  <c r="O59" i="5"/>
  <c r="O331" i="5"/>
  <c r="O20" i="5"/>
  <c r="O87" i="5"/>
  <c r="O51" i="5"/>
  <c r="O28" i="5"/>
  <c r="O110" i="5"/>
  <c r="O33" i="5"/>
  <c r="O38" i="5"/>
  <c r="O287" i="5"/>
  <c r="O194" i="5"/>
  <c r="O165" i="5"/>
  <c r="O41" i="5"/>
  <c r="O384" i="5"/>
  <c r="AD14" i="12"/>
  <c r="J331" i="3"/>
  <c r="J46" i="3"/>
  <c r="J59" i="3"/>
  <c r="J51" i="3"/>
  <c r="J110" i="3"/>
  <c r="J87" i="3"/>
  <c r="J28" i="3"/>
  <c r="J384" i="3"/>
  <c r="O383" i="3"/>
  <c r="J41" i="3"/>
  <c r="J165" i="3"/>
  <c r="O195" i="3"/>
  <c r="O20" i="3"/>
  <c r="O46" i="3"/>
  <c r="O13" i="3"/>
  <c r="O110" i="3"/>
  <c r="O87" i="3"/>
  <c r="O38" i="3"/>
  <c r="O59" i="3"/>
  <c r="O331" i="3"/>
  <c r="O28" i="3"/>
  <c r="O33" i="3"/>
  <c r="O51" i="3"/>
  <c r="O165" i="3"/>
  <c r="O384" i="3"/>
  <c r="O41" i="3"/>
  <c r="O287" i="3"/>
  <c r="O194" i="3"/>
  <c r="Q566" i="13"/>
  <c r="Q821" i="13"/>
  <c r="L837" i="7"/>
  <c r="N165" i="6"/>
  <c r="Q837" i="3"/>
  <c r="P837" i="3"/>
  <c r="I535" i="3"/>
  <c r="R534" i="3"/>
  <c r="S58" i="3"/>
  <c r="S52" i="3" s="1"/>
  <c r="R58" i="3"/>
  <c r="N58" i="3"/>
  <c r="P58" i="3"/>
  <c r="Q58" i="3"/>
  <c r="W20" i="12"/>
  <c r="Q725" i="3"/>
  <c r="Q633" i="13"/>
  <c r="M191" i="7"/>
  <c r="Q191" i="13"/>
  <c r="M192" i="7"/>
  <c r="P403" i="3"/>
  <c r="I615" i="3"/>
  <c r="I633" i="3" s="1"/>
  <c r="Q633" i="5"/>
  <c r="R380" i="5"/>
  <c r="N821" i="5"/>
  <c r="S821" i="5"/>
  <c r="S769" i="5" s="1"/>
  <c r="N726" i="5"/>
  <c r="P189" i="6"/>
  <c r="S633" i="6"/>
  <c r="S571" i="6" s="1"/>
  <c r="N474" i="6"/>
  <c r="P633" i="6"/>
  <c r="K70" i="7"/>
  <c r="F440" i="13"/>
  <c r="M474" i="7"/>
  <c r="I46" i="6"/>
  <c r="K383" i="7"/>
  <c r="O191" i="13"/>
  <c r="M633" i="8"/>
  <c r="M109" i="8"/>
  <c r="Q109" i="13"/>
  <c r="K189" i="8"/>
  <c r="R189" i="5"/>
  <c r="O189" i="13"/>
  <c r="M9" i="12"/>
  <c r="M14" i="12" s="1"/>
  <c r="M66" i="8"/>
  <c r="Q66" i="13"/>
  <c r="N432" i="6"/>
  <c r="R432" i="6"/>
  <c r="N14" i="12"/>
  <c r="N20" i="12" s="1"/>
  <c r="P380" i="6"/>
  <c r="R380" i="6"/>
  <c r="F568" i="13"/>
  <c r="F840" i="13" s="1"/>
  <c r="O70" i="13"/>
  <c r="Q548" i="13"/>
  <c r="M381" i="7"/>
  <c r="R568" i="9"/>
  <c r="R840" i="9" s="1"/>
  <c r="I70" i="6"/>
  <c r="P70" i="6" s="1"/>
  <c r="I432" i="3"/>
  <c r="Q432" i="3" s="1"/>
  <c r="M843" i="5"/>
  <c r="R521" i="5"/>
  <c r="R847" i="5" s="1"/>
  <c r="M842" i="6"/>
  <c r="S613" i="7"/>
  <c r="S570" i="7" s="1"/>
  <c r="O840" i="9"/>
  <c r="K110" i="7"/>
  <c r="M434" i="7"/>
  <c r="Q435" i="13"/>
  <c r="M701" i="7"/>
  <c r="S703" i="6"/>
  <c r="M836" i="7"/>
  <c r="Q838" i="13"/>
  <c r="M433" i="7"/>
  <c r="N433" i="7" s="1"/>
  <c r="M520" i="7"/>
  <c r="R189" i="3"/>
  <c r="L842" i="3"/>
  <c r="J196" i="7"/>
  <c r="R286" i="3"/>
  <c r="P164" i="3"/>
  <c r="R164" i="3"/>
  <c r="J437" i="3"/>
  <c r="J439" i="3" s="1"/>
  <c r="O440" i="3" s="1"/>
  <c r="S608" i="3"/>
  <c r="S587" i="3" s="1"/>
  <c r="M70" i="8"/>
  <c r="Q70" i="13"/>
  <c r="M838" i="8"/>
  <c r="M843" i="8" s="1"/>
  <c r="M567" i="8"/>
  <c r="Q567" i="13"/>
  <c r="M435" i="8"/>
  <c r="M522" i="8"/>
  <c r="Q522" i="13"/>
  <c r="M437" i="8"/>
  <c r="Q437" i="13"/>
  <c r="Q847" i="13"/>
  <c r="O14" i="12"/>
  <c r="K192" i="8"/>
  <c r="O192" i="13"/>
  <c r="K437" i="8"/>
  <c r="O437" i="13"/>
  <c r="K768" i="8"/>
  <c r="O768" i="13"/>
  <c r="K838" i="8"/>
  <c r="O838" i="13"/>
  <c r="K633" i="8"/>
  <c r="K842" i="8" s="1"/>
  <c r="O633" i="13"/>
  <c r="O842" i="13" s="1"/>
  <c r="K382" i="8"/>
  <c r="O382" i="13"/>
  <c r="K522" i="8"/>
  <c r="O522" i="13"/>
  <c r="K434" i="8"/>
  <c r="O434" i="13"/>
  <c r="L843" i="8"/>
  <c r="P434" i="13"/>
  <c r="P437" i="13"/>
  <c r="P439" i="13" s="1"/>
  <c r="P193" i="13"/>
  <c r="P195" i="13"/>
  <c r="K71" i="8"/>
  <c r="O71" i="13"/>
  <c r="K567" i="8"/>
  <c r="O567" i="13"/>
  <c r="J703" i="8"/>
  <c r="N703" i="13"/>
  <c r="J70" i="8"/>
  <c r="O71" i="8" s="1"/>
  <c r="N70" i="13"/>
  <c r="J191" i="8"/>
  <c r="O192" i="8" s="1"/>
  <c r="N191" i="13"/>
  <c r="J86" i="8"/>
  <c r="N86" i="13"/>
  <c r="J68" i="8"/>
  <c r="N68" i="13"/>
  <c r="K8" i="12"/>
  <c r="AB14" i="12"/>
  <c r="J474" i="8"/>
  <c r="O475" i="8" s="1"/>
  <c r="N474" i="13"/>
  <c r="J615" i="8"/>
  <c r="N615" i="13"/>
  <c r="J567" i="8"/>
  <c r="N567" i="13"/>
  <c r="S566" i="13"/>
  <c r="K19" i="12"/>
  <c r="N847" i="13"/>
  <c r="S522" i="13"/>
  <c r="J434" i="8"/>
  <c r="O435" i="8" s="1"/>
  <c r="N434" i="13"/>
  <c r="J109" i="8"/>
  <c r="N109" i="13"/>
  <c r="S548" i="13"/>
  <c r="J821" i="8"/>
  <c r="N821" i="13"/>
  <c r="J522" i="8"/>
  <c r="N522" i="13"/>
  <c r="J548" i="8"/>
  <c r="N548" i="13"/>
  <c r="S535" i="13"/>
  <c r="J535" i="8"/>
  <c r="N535" i="13"/>
  <c r="M59" i="6"/>
  <c r="M59" i="13"/>
  <c r="M41" i="6"/>
  <c r="M41" i="13"/>
  <c r="M331" i="6"/>
  <c r="M331" i="13"/>
  <c r="M195" i="6"/>
  <c r="M195" i="13"/>
  <c r="M194" i="2"/>
  <c r="I194" i="7" s="1"/>
  <c r="I194" i="13"/>
  <c r="M384" i="2"/>
  <c r="I383" i="7" s="1"/>
  <c r="I384" i="13"/>
  <c r="M38" i="2"/>
  <c r="I38" i="7" s="1"/>
  <c r="I38" i="13"/>
  <c r="M41" i="2"/>
  <c r="I41" i="7" s="1"/>
  <c r="I41" i="13"/>
  <c r="M195" i="2"/>
  <c r="I195" i="7" s="1"/>
  <c r="I195" i="13"/>
  <c r="M383" i="6"/>
  <c r="M383" i="13"/>
  <c r="M331" i="3"/>
  <c r="I331" i="5" s="1"/>
  <c r="K331" i="13"/>
  <c r="M165" i="3"/>
  <c r="K165" i="13"/>
  <c r="M46" i="3"/>
  <c r="K46" i="13"/>
  <c r="M33" i="3"/>
  <c r="K33" i="13"/>
  <c r="M195" i="5"/>
  <c r="I195" i="6" s="1"/>
  <c r="L195" i="13"/>
  <c r="M196" i="6"/>
  <c r="M196" i="13"/>
  <c r="K59" i="7"/>
  <c r="I59" i="6"/>
  <c r="I193" i="5"/>
  <c r="J193" i="7"/>
  <c r="K381" i="7"/>
  <c r="I382" i="6"/>
  <c r="K33" i="7"/>
  <c r="I33" i="6"/>
  <c r="M71" i="6"/>
  <c r="M71" i="13"/>
  <c r="M439" i="6"/>
  <c r="Q439" i="13" s="1"/>
  <c r="M439" i="13"/>
  <c r="M110" i="6"/>
  <c r="M110" i="13"/>
  <c r="M87" i="6"/>
  <c r="M87" i="13"/>
  <c r="M287" i="6"/>
  <c r="M287" i="13"/>
  <c r="M20" i="6"/>
  <c r="M20" i="13"/>
  <c r="M196" i="2"/>
  <c r="I196" i="7" s="1"/>
  <c r="I196" i="13"/>
  <c r="M331" i="2"/>
  <c r="I331" i="7" s="1"/>
  <c r="I331" i="13"/>
  <c r="M110" i="2"/>
  <c r="I110" i="7" s="1"/>
  <c r="I110" i="13"/>
  <c r="M46" i="2"/>
  <c r="I46" i="7" s="1"/>
  <c r="I46" i="13"/>
  <c r="M20" i="2"/>
  <c r="I20" i="7" s="1"/>
  <c r="I20" i="13"/>
  <c r="M383" i="2"/>
  <c r="I382" i="7" s="1"/>
  <c r="I383" i="13"/>
  <c r="M59" i="3"/>
  <c r="K59" i="13"/>
  <c r="M195" i="3"/>
  <c r="K195" i="13"/>
  <c r="M38" i="3"/>
  <c r="J38" i="7" s="1"/>
  <c r="K38" i="13"/>
  <c r="M28" i="3"/>
  <c r="K28" i="13"/>
  <c r="M194" i="5"/>
  <c r="K194" i="7" s="1"/>
  <c r="L194" i="13"/>
  <c r="K38" i="7"/>
  <c r="I38" i="6"/>
  <c r="I287" i="6"/>
  <c r="K287" i="7"/>
  <c r="I41" i="6"/>
  <c r="K41" i="7"/>
  <c r="M439" i="2"/>
  <c r="I439" i="13"/>
  <c r="M165" i="6"/>
  <c r="M165" i="13"/>
  <c r="M51" i="6"/>
  <c r="M51" i="13"/>
  <c r="M46" i="6"/>
  <c r="M46" i="13"/>
  <c r="M38" i="6"/>
  <c r="M38" i="13"/>
  <c r="M192" i="2"/>
  <c r="I192" i="7" s="1"/>
  <c r="I192" i="13"/>
  <c r="M59" i="2"/>
  <c r="I59" i="7" s="1"/>
  <c r="I59" i="13"/>
  <c r="M287" i="2"/>
  <c r="I287" i="7" s="1"/>
  <c r="I287" i="13"/>
  <c r="M51" i="2"/>
  <c r="I51" i="7" s="1"/>
  <c r="I51" i="13"/>
  <c r="M28" i="2"/>
  <c r="I28" i="7" s="1"/>
  <c r="I28" i="13"/>
  <c r="M287" i="3"/>
  <c r="K287" i="13"/>
  <c r="M41" i="3"/>
  <c r="K41" i="13"/>
  <c r="M20" i="3"/>
  <c r="K20" i="13"/>
  <c r="M110" i="3"/>
  <c r="K110" i="13"/>
  <c r="M384" i="3"/>
  <c r="J383" i="7" s="1"/>
  <c r="K384" i="13"/>
  <c r="M196" i="5"/>
  <c r="K196" i="8" s="1"/>
  <c r="L196" i="13"/>
  <c r="M193" i="6"/>
  <c r="M193" i="13"/>
  <c r="K87" i="7"/>
  <c r="I87" i="6"/>
  <c r="K331" i="7"/>
  <c r="I331" i="6"/>
  <c r="J565" i="7"/>
  <c r="I567" i="5"/>
  <c r="I51" i="6"/>
  <c r="K51" i="7"/>
  <c r="M565" i="7"/>
  <c r="N565" i="7" s="1"/>
  <c r="N567" i="6"/>
  <c r="M839" i="13"/>
  <c r="M843" i="13"/>
  <c r="M435" i="2"/>
  <c r="I434" i="7" s="1"/>
  <c r="I435" i="13"/>
  <c r="M384" i="6"/>
  <c r="M384" i="13"/>
  <c r="M33" i="6"/>
  <c r="M33" i="13"/>
  <c r="M28" i="6"/>
  <c r="M28" i="13"/>
  <c r="M13" i="6"/>
  <c r="M13" i="13"/>
  <c r="M193" i="2"/>
  <c r="I193" i="7" s="1"/>
  <c r="I193" i="13"/>
  <c r="M165" i="2"/>
  <c r="I165" i="7" s="1"/>
  <c r="I165" i="13"/>
  <c r="M87" i="2"/>
  <c r="I87" i="7" s="1"/>
  <c r="I87" i="13"/>
  <c r="M33" i="2"/>
  <c r="I33" i="7" s="1"/>
  <c r="I33" i="13"/>
  <c r="M13" i="2"/>
  <c r="I13" i="13"/>
  <c r="M194" i="3"/>
  <c r="K194" i="13"/>
  <c r="M87" i="3"/>
  <c r="K87" i="13"/>
  <c r="M13" i="3"/>
  <c r="K13" i="13"/>
  <c r="M51" i="3"/>
  <c r="K51" i="13"/>
  <c r="M193" i="5"/>
  <c r="K193" i="8" s="1"/>
  <c r="L193" i="13"/>
  <c r="M194" i="6"/>
  <c r="M194" i="13"/>
  <c r="K439" i="13"/>
  <c r="I165" i="6"/>
  <c r="K165" i="7"/>
  <c r="J191" i="7"/>
  <c r="O192" i="7" s="1"/>
  <c r="I191" i="5"/>
  <c r="R191" i="5" s="1"/>
  <c r="K28" i="7"/>
  <c r="I28" i="6"/>
  <c r="R439" i="9"/>
  <c r="A568" i="13"/>
  <c r="C440" i="13"/>
  <c r="A476" i="13"/>
  <c r="S173" i="3"/>
  <c r="D840" i="13"/>
  <c r="D569" i="13"/>
  <c r="F842" i="13"/>
  <c r="E570" i="13"/>
  <c r="E841" i="13"/>
  <c r="Q743" i="3"/>
  <c r="P615" i="5"/>
  <c r="S615" i="5"/>
  <c r="S572" i="5" s="1"/>
  <c r="Q615" i="5"/>
  <c r="S434" i="6"/>
  <c r="S391" i="6" s="1"/>
  <c r="M439" i="3"/>
  <c r="O440" i="9"/>
  <c r="Q380" i="6"/>
  <c r="N381" i="7"/>
  <c r="Q189" i="6"/>
  <c r="Q379" i="7"/>
  <c r="P379" i="7"/>
  <c r="S819" i="7"/>
  <c r="S767" i="7" s="1"/>
  <c r="Q19" i="11"/>
  <c r="F13" i="11"/>
  <c r="F19" i="11" s="1"/>
  <c r="F14" i="12"/>
  <c r="F20" i="12" s="1"/>
  <c r="B476" i="8"/>
  <c r="B841" i="8" s="1"/>
  <c r="E476" i="8"/>
  <c r="E569" i="8"/>
  <c r="E440" i="8"/>
  <c r="K568" i="6"/>
  <c r="K840" i="6" s="1"/>
  <c r="D383" i="3"/>
  <c r="C569" i="6"/>
  <c r="C841" i="6" s="1"/>
  <c r="P702" i="3"/>
  <c r="I686" i="3"/>
  <c r="Q686" i="3" s="1"/>
  <c r="S685" i="3"/>
  <c r="S653" i="3" s="1"/>
  <c r="S380" i="6"/>
  <c r="O520" i="7"/>
  <c r="L839" i="8"/>
  <c r="S164" i="3"/>
  <c r="S73" i="3" s="1"/>
  <c r="Q164" i="3"/>
  <c r="N164" i="3"/>
  <c r="H13" i="11"/>
  <c r="H19" i="11" s="1"/>
  <c r="S766" i="7"/>
  <c r="S702" i="7" s="1"/>
  <c r="I845" i="7"/>
  <c r="N519" i="7"/>
  <c r="N845" i="7" s="1"/>
  <c r="S437" i="9"/>
  <c r="S5" i="9" s="1"/>
  <c r="Q431" i="7"/>
  <c r="N431" i="7"/>
  <c r="P431" i="7"/>
  <c r="B840" i="8"/>
  <c r="F569" i="8"/>
  <c r="F841" i="8" s="1"/>
  <c r="J568" i="6"/>
  <c r="J840" i="6" s="1"/>
  <c r="E569" i="6"/>
  <c r="L437" i="6"/>
  <c r="L439" i="6" s="1"/>
  <c r="L568" i="6" s="1"/>
  <c r="C569" i="5"/>
  <c r="C841" i="5" s="1"/>
  <c r="B569" i="5"/>
  <c r="B841" i="5" s="1"/>
  <c r="Q726" i="3"/>
  <c r="J726" i="8"/>
  <c r="C437" i="3"/>
  <c r="C439" i="3" s="1"/>
  <c r="F435" i="3"/>
  <c r="I59" i="5"/>
  <c r="J59" i="7"/>
  <c r="J195" i="7"/>
  <c r="I195" i="5"/>
  <c r="J28" i="7"/>
  <c r="I28" i="5"/>
  <c r="J381" i="7"/>
  <c r="O382" i="7" s="1"/>
  <c r="I382" i="5"/>
  <c r="P382" i="5" s="1"/>
  <c r="P439" i="9"/>
  <c r="M439" i="5"/>
  <c r="L568" i="13"/>
  <c r="L840" i="13" s="1"/>
  <c r="J287" i="7"/>
  <c r="I287" i="5"/>
  <c r="J41" i="7"/>
  <c r="I41" i="5"/>
  <c r="J110" i="7"/>
  <c r="I110" i="5"/>
  <c r="I384" i="5"/>
  <c r="K196" i="7"/>
  <c r="I196" i="6"/>
  <c r="J701" i="7"/>
  <c r="I703" i="5"/>
  <c r="P432" i="6"/>
  <c r="Q432" i="6"/>
  <c r="S432" i="6"/>
  <c r="J194" i="7"/>
  <c r="I194" i="5"/>
  <c r="J87" i="7"/>
  <c r="I87" i="5"/>
  <c r="J51" i="7"/>
  <c r="I51" i="5"/>
  <c r="K836" i="7"/>
  <c r="I838" i="6"/>
  <c r="Q838" i="6" s="1"/>
  <c r="M631" i="7"/>
  <c r="N631" i="7" s="1"/>
  <c r="N633" i="6"/>
  <c r="N842" i="6" s="1"/>
  <c r="I193" i="6"/>
  <c r="K191" i="7"/>
  <c r="I191" i="6"/>
  <c r="P191" i="6" s="1"/>
  <c r="L431" i="7"/>
  <c r="L433" i="7" s="1"/>
  <c r="J331" i="7"/>
  <c r="J165" i="7"/>
  <c r="I165" i="5"/>
  <c r="J46" i="7"/>
  <c r="I46" i="5"/>
  <c r="J33" i="7"/>
  <c r="I33" i="5"/>
  <c r="K195" i="7"/>
  <c r="J836" i="7"/>
  <c r="I838" i="5"/>
  <c r="S308" i="7"/>
  <c r="S288" i="7" s="1"/>
  <c r="L379" i="7"/>
  <c r="L631" i="7"/>
  <c r="L703" i="8"/>
  <c r="L842" i="8" s="1"/>
  <c r="L847" i="8"/>
  <c r="L287" i="8" s="1"/>
  <c r="L567" i="8"/>
  <c r="K436" i="7"/>
  <c r="I437" i="6"/>
  <c r="K71" i="7"/>
  <c r="I71" i="6"/>
  <c r="J70" i="7"/>
  <c r="O71" i="7" s="1"/>
  <c r="I70" i="5"/>
  <c r="R70" i="5" s="1"/>
  <c r="J436" i="7"/>
  <c r="I437" i="5"/>
  <c r="N437" i="5" s="1"/>
  <c r="J68" i="7"/>
  <c r="I68" i="5"/>
  <c r="E841" i="9"/>
  <c r="R843" i="9"/>
  <c r="R839" i="9"/>
  <c r="Q439" i="9"/>
  <c r="S439" i="9"/>
  <c r="C840" i="9"/>
  <c r="N439" i="9"/>
  <c r="M440" i="9"/>
  <c r="M476" i="9"/>
  <c r="M476" i="13" s="1"/>
  <c r="M568" i="9"/>
  <c r="N843" i="9"/>
  <c r="N839" i="9"/>
  <c r="B840" i="9"/>
  <c r="F841" i="9"/>
  <c r="F570" i="9"/>
  <c r="F570" i="2" s="1"/>
  <c r="L194" i="9"/>
  <c r="L193" i="9"/>
  <c r="L195" i="9"/>
  <c r="L196" i="9"/>
  <c r="O841" i="9"/>
  <c r="L382" i="8"/>
  <c r="O439" i="8"/>
  <c r="R437" i="8"/>
  <c r="A439" i="8"/>
  <c r="C440" i="8" s="1"/>
  <c r="D383" i="8"/>
  <c r="D384" i="8"/>
  <c r="F383" i="8"/>
  <c r="A843" i="8"/>
  <c r="A839" i="8"/>
  <c r="C435" i="8"/>
  <c r="R838" i="8"/>
  <c r="O843" i="8"/>
  <c r="O839" i="8"/>
  <c r="D440" i="8"/>
  <c r="D568" i="8"/>
  <c r="D476" i="8"/>
  <c r="O842" i="8"/>
  <c r="R703" i="8"/>
  <c r="C71" i="8"/>
  <c r="F440" i="8"/>
  <c r="R70" i="8"/>
  <c r="R633" i="8"/>
  <c r="C476" i="8"/>
  <c r="C568" i="8"/>
  <c r="D439" i="7"/>
  <c r="D475" i="7"/>
  <c r="O840" i="7"/>
  <c r="P701" i="7"/>
  <c r="R701" i="7"/>
  <c r="Q701" i="7"/>
  <c r="A841" i="7"/>
  <c r="A837" i="7"/>
  <c r="C439" i="7"/>
  <c r="C475" i="7"/>
  <c r="C839" i="7" s="1"/>
  <c r="E838" i="7"/>
  <c r="E567" i="7"/>
  <c r="N701" i="7"/>
  <c r="O195" i="7"/>
  <c r="O28" i="7"/>
  <c r="O87" i="7"/>
  <c r="O20" i="7"/>
  <c r="O33" i="7"/>
  <c r="O38" i="7"/>
  <c r="O13" i="7"/>
  <c r="O59" i="7"/>
  <c r="O110" i="7"/>
  <c r="O51" i="7"/>
  <c r="O46" i="7"/>
  <c r="O331" i="7"/>
  <c r="O41" i="7"/>
  <c r="O287" i="7"/>
  <c r="O165" i="7"/>
  <c r="R438" i="7"/>
  <c r="N191" i="7"/>
  <c r="D566" i="7"/>
  <c r="R631" i="7"/>
  <c r="P631" i="7"/>
  <c r="Q631" i="7"/>
  <c r="R70" i="7"/>
  <c r="F439" i="7"/>
  <c r="F566" i="7"/>
  <c r="F475" i="7"/>
  <c r="R475" i="7"/>
  <c r="O194" i="7"/>
  <c r="R841" i="7"/>
  <c r="R837" i="7"/>
  <c r="O566" i="7"/>
  <c r="O383" i="7"/>
  <c r="R381" i="7"/>
  <c r="P381" i="7"/>
  <c r="Q381" i="7"/>
  <c r="B475" i="7"/>
  <c r="B566" i="7"/>
  <c r="L845" i="7"/>
  <c r="S519" i="7"/>
  <c r="S477" i="7" s="1"/>
  <c r="L565" i="7"/>
  <c r="A566" i="7"/>
  <c r="A840" i="6"/>
  <c r="A569" i="6"/>
  <c r="E841" i="6"/>
  <c r="E570" i="6"/>
  <c r="A839" i="6"/>
  <c r="A843" i="6"/>
  <c r="L194" i="6"/>
  <c r="L193" i="6"/>
  <c r="L196" i="6"/>
  <c r="L195" i="6"/>
  <c r="P567" i="6"/>
  <c r="R567" i="6"/>
  <c r="Q567" i="6"/>
  <c r="M71" i="7"/>
  <c r="N70" i="6"/>
  <c r="S189" i="6"/>
  <c r="O839" i="6"/>
  <c r="O843" i="6"/>
  <c r="F569" i="6"/>
  <c r="A842" i="6"/>
  <c r="N382" i="6"/>
  <c r="S567" i="6"/>
  <c r="S477" i="6" s="1"/>
  <c r="C570" i="6"/>
  <c r="A476" i="6"/>
  <c r="L476" i="6"/>
  <c r="N434" i="6"/>
  <c r="D569" i="6"/>
  <c r="R70" i="6"/>
  <c r="Q70" i="6"/>
  <c r="D440" i="6"/>
  <c r="D476" i="6"/>
  <c r="S70" i="6"/>
  <c r="S6" i="6" s="1"/>
  <c r="J569" i="6"/>
  <c r="Q191" i="5"/>
  <c r="S567" i="5"/>
  <c r="S477" i="5" s="1"/>
  <c r="N701" i="5"/>
  <c r="S701" i="5"/>
  <c r="S698" i="5" s="1"/>
  <c r="P701" i="5"/>
  <c r="Q701" i="5"/>
  <c r="P190" i="5"/>
  <c r="S190" i="5"/>
  <c r="N190" i="5"/>
  <c r="Q190" i="5"/>
  <c r="Q836" i="5"/>
  <c r="P836" i="5"/>
  <c r="N836" i="5"/>
  <c r="S836" i="5"/>
  <c r="S833" i="5" s="1"/>
  <c r="S433" i="5"/>
  <c r="P433" i="5"/>
  <c r="Q433" i="5"/>
  <c r="N433" i="5"/>
  <c r="P766" i="5"/>
  <c r="S766" i="5"/>
  <c r="S762" i="5" s="1"/>
  <c r="Q766" i="5"/>
  <c r="N766" i="5"/>
  <c r="N381" i="5"/>
  <c r="Q381" i="5"/>
  <c r="P381" i="5"/>
  <c r="S381" i="5"/>
  <c r="R838" i="5"/>
  <c r="O843" i="5"/>
  <c r="O839" i="5"/>
  <c r="N567" i="5"/>
  <c r="Q768" i="5"/>
  <c r="P567" i="5"/>
  <c r="R567" i="5"/>
  <c r="R434" i="5"/>
  <c r="N768" i="5"/>
  <c r="F569" i="5"/>
  <c r="K840" i="5"/>
  <c r="K569" i="5"/>
  <c r="K841" i="5" s="1"/>
  <c r="R633" i="5"/>
  <c r="P633" i="5"/>
  <c r="O842" i="5"/>
  <c r="P521" i="5"/>
  <c r="P847" i="5" s="1"/>
  <c r="J840" i="5"/>
  <c r="J569" i="5"/>
  <c r="N474" i="5"/>
  <c r="M842" i="5"/>
  <c r="P768" i="5"/>
  <c r="R768" i="5"/>
  <c r="D840" i="5"/>
  <c r="D569" i="5"/>
  <c r="Q380" i="5"/>
  <c r="S380" i="5"/>
  <c r="S768" i="5"/>
  <c r="S704" i="5" s="1"/>
  <c r="L196" i="5"/>
  <c r="L194" i="5"/>
  <c r="L193" i="5"/>
  <c r="P434" i="5"/>
  <c r="Q432" i="5"/>
  <c r="N432" i="5"/>
  <c r="S432" i="5"/>
  <c r="Q567" i="5"/>
  <c r="I847" i="5"/>
  <c r="Q521" i="5"/>
  <c r="Q847" i="5" s="1"/>
  <c r="S521" i="5"/>
  <c r="S478" i="5" s="1"/>
  <c r="A568" i="5"/>
  <c r="A476" i="5"/>
  <c r="N380" i="5"/>
  <c r="N191" i="5"/>
  <c r="L437" i="5"/>
  <c r="L439" i="5" s="1"/>
  <c r="L476" i="5" s="1"/>
  <c r="D440" i="5"/>
  <c r="N165" i="5"/>
  <c r="S191" i="5"/>
  <c r="S72" i="5" s="1"/>
  <c r="R437" i="5"/>
  <c r="S189" i="5"/>
  <c r="S633" i="5"/>
  <c r="S571" i="5" s="1"/>
  <c r="N702" i="3"/>
  <c r="Q702" i="3"/>
  <c r="Q615" i="3"/>
  <c r="I566" i="3"/>
  <c r="Q565" i="3"/>
  <c r="N565" i="3"/>
  <c r="S565" i="3"/>
  <c r="S549" i="3" s="1"/>
  <c r="P565" i="3"/>
  <c r="N521" i="3"/>
  <c r="N847" i="3" s="1"/>
  <c r="I567" i="3"/>
  <c r="R567" i="3" s="1"/>
  <c r="I847" i="3"/>
  <c r="I165" i="3" s="1"/>
  <c r="I522" i="3"/>
  <c r="S521" i="3"/>
  <c r="S478" i="3" s="1"/>
  <c r="P521" i="3"/>
  <c r="P847" i="3" s="1"/>
  <c r="N432" i="3"/>
  <c r="I434" i="3"/>
  <c r="I435" i="3" s="1"/>
  <c r="P432" i="3"/>
  <c r="Q378" i="3"/>
  <c r="N378" i="3"/>
  <c r="P378" i="3"/>
  <c r="S378" i="3"/>
  <c r="S361" i="3" s="1"/>
  <c r="Q321" i="3"/>
  <c r="S321" i="3"/>
  <c r="S309" i="3" s="1"/>
  <c r="N321" i="3"/>
  <c r="P321" i="3"/>
  <c r="Q308" i="3"/>
  <c r="S308" i="3"/>
  <c r="S288" i="3" s="1"/>
  <c r="N308" i="3"/>
  <c r="P308" i="3"/>
  <c r="I380" i="3"/>
  <c r="P286" i="3"/>
  <c r="N286" i="3"/>
  <c r="Q286" i="3"/>
  <c r="N189" i="3"/>
  <c r="S68" i="3"/>
  <c r="F192" i="3"/>
  <c r="F196" i="3"/>
  <c r="F194" i="3"/>
  <c r="F193" i="3"/>
  <c r="P474" i="3"/>
  <c r="R474" i="3"/>
  <c r="E195" i="3"/>
  <c r="E87" i="3"/>
  <c r="E13" i="3"/>
  <c r="E287" i="3"/>
  <c r="E41" i="3"/>
  <c r="E20" i="3"/>
  <c r="E194" i="3"/>
  <c r="E38" i="3"/>
  <c r="E165" i="3"/>
  <c r="E51" i="3"/>
  <c r="E33" i="3"/>
  <c r="E110" i="3"/>
  <c r="E331" i="3"/>
  <c r="E46" i="3"/>
  <c r="E28" i="3"/>
  <c r="E59" i="3"/>
  <c r="E66" i="3"/>
  <c r="E476" i="3"/>
  <c r="F843" i="3"/>
  <c r="F839" i="3"/>
  <c r="Q821" i="3"/>
  <c r="I838" i="3"/>
  <c r="D435" i="3"/>
  <c r="A384" i="3"/>
  <c r="F437" i="3"/>
  <c r="F439" i="3" s="1"/>
  <c r="D568" i="3"/>
  <c r="D840" i="3" s="1"/>
  <c r="S768" i="3"/>
  <c r="S704" i="3" s="1"/>
  <c r="S821" i="3"/>
  <c r="S769" i="3" s="1"/>
  <c r="N821" i="3"/>
  <c r="C71" i="3"/>
  <c r="B568" i="3"/>
  <c r="B840" i="3" s="1"/>
  <c r="N474" i="3"/>
  <c r="F384" i="3"/>
  <c r="F383" i="3"/>
  <c r="A195" i="3"/>
  <c r="A87" i="3"/>
  <c r="A13" i="3"/>
  <c r="A20" i="3"/>
  <c r="A38" i="3"/>
  <c r="A59" i="3"/>
  <c r="A51" i="3"/>
  <c r="A33" i="3"/>
  <c r="A66" i="3"/>
  <c r="A41" i="3"/>
  <c r="A110" i="3"/>
  <c r="A331" i="3"/>
  <c r="A46" i="3"/>
  <c r="A28" i="3"/>
  <c r="A165" i="3"/>
  <c r="A287" i="3"/>
  <c r="N615" i="3"/>
  <c r="N633" i="3"/>
  <c r="Q189" i="3"/>
  <c r="I191" i="3"/>
  <c r="S191" i="3" s="1"/>
  <c r="S72" i="3" s="1"/>
  <c r="D440" i="3"/>
  <c r="I475" i="3"/>
  <c r="Q474" i="3"/>
  <c r="K568" i="3"/>
  <c r="K840" i="3" s="1"/>
  <c r="S615" i="3"/>
  <c r="S572" i="3" s="1"/>
  <c r="A633" i="3"/>
  <c r="S189" i="3"/>
  <c r="S474" i="3"/>
  <c r="S441" i="3" s="1"/>
  <c r="R821" i="3"/>
  <c r="P821" i="3"/>
  <c r="E384" i="3"/>
  <c r="Q68" i="3"/>
  <c r="I70" i="3"/>
  <c r="S70" i="3" s="1"/>
  <c r="S6" i="3" s="1"/>
  <c r="M842" i="3"/>
  <c r="P768" i="3"/>
  <c r="R768" i="3"/>
  <c r="P726" i="3"/>
  <c r="R726" i="3"/>
  <c r="A196" i="3"/>
  <c r="A194" i="3"/>
  <c r="A193" i="3"/>
  <c r="L382" i="3"/>
  <c r="L384" i="3" s="1"/>
  <c r="L437" i="3"/>
  <c r="L439" i="3" s="1"/>
  <c r="L568" i="3" s="1"/>
  <c r="S432" i="3"/>
  <c r="A434" i="3"/>
  <c r="A437" i="3"/>
  <c r="S726" i="3"/>
  <c r="S712" i="3" s="1"/>
  <c r="J843" i="3"/>
  <c r="J839" i="3"/>
  <c r="A843" i="3"/>
  <c r="E568" i="3"/>
  <c r="S820" i="3"/>
  <c r="S788" i="3" s="1"/>
  <c r="R615" i="3"/>
  <c r="P615" i="3"/>
  <c r="O842" i="3"/>
  <c r="P68" i="3"/>
  <c r="F195" i="3"/>
  <c r="F51" i="3"/>
  <c r="F46" i="3"/>
  <c r="F13" i="3"/>
  <c r="F38" i="3"/>
  <c r="F33" i="3"/>
  <c r="F28" i="3"/>
  <c r="F331" i="3"/>
  <c r="F41" i="3"/>
  <c r="F87" i="3"/>
  <c r="F59" i="3"/>
  <c r="F66" i="3"/>
  <c r="F110" i="3"/>
  <c r="F20" i="3"/>
  <c r="Q768" i="3"/>
  <c r="D843" i="3"/>
  <c r="D839" i="3"/>
  <c r="L843" i="3"/>
  <c r="L839" i="3"/>
  <c r="A839" i="3"/>
  <c r="N68" i="3"/>
  <c r="L558" i="2"/>
  <c r="L422" i="2"/>
  <c r="L344" i="2"/>
  <c r="L174" i="2"/>
  <c r="L170" i="2"/>
  <c r="L102" i="2"/>
  <c r="I194" i="6" l="1"/>
  <c r="I38" i="5"/>
  <c r="Q474" i="5"/>
  <c r="P474" i="6"/>
  <c r="O20" i="12"/>
  <c r="S474" i="5"/>
  <c r="S441" i="5" s="1"/>
  <c r="R838" i="6"/>
  <c r="S838" i="6"/>
  <c r="R474" i="5"/>
  <c r="E840" i="5"/>
  <c r="E569" i="5"/>
  <c r="P838" i="6"/>
  <c r="R191" i="6"/>
  <c r="M20" i="12"/>
  <c r="Q521" i="3"/>
  <c r="Q847" i="3" s="1"/>
  <c r="F21" i="12"/>
  <c r="F569" i="13"/>
  <c r="F841" i="13" s="1"/>
  <c r="O476" i="5"/>
  <c r="O475" i="5"/>
  <c r="O474" i="13"/>
  <c r="P474" i="13" s="1"/>
  <c r="K474" i="8"/>
  <c r="L474" i="8" s="1"/>
  <c r="L848" i="8"/>
  <c r="L196" i="8" s="1"/>
  <c r="L455" i="8"/>
  <c r="O476" i="6"/>
  <c r="O475" i="6"/>
  <c r="Q475" i="13" s="1"/>
  <c r="M474" i="8"/>
  <c r="R474" i="6"/>
  <c r="P848" i="13"/>
  <c r="P196" i="13" s="1"/>
  <c r="P455" i="13"/>
  <c r="P331" i="13"/>
  <c r="P46" i="13"/>
  <c r="P33" i="13"/>
  <c r="P13" i="13"/>
  <c r="P287" i="13"/>
  <c r="P41" i="13"/>
  <c r="P20" i="13"/>
  <c r="P28" i="13"/>
  <c r="P87" i="13"/>
  <c r="P59" i="13"/>
  <c r="P38" i="13"/>
  <c r="P51" i="13"/>
  <c r="P110" i="13"/>
  <c r="P384" i="13"/>
  <c r="P165" i="13"/>
  <c r="K839" i="8"/>
  <c r="J841" i="6"/>
  <c r="O570" i="6"/>
  <c r="K569" i="6"/>
  <c r="K841" i="6" s="1"/>
  <c r="S433" i="7"/>
  <c r="S390" i="7" s="1"/>
  <c r="M839" i="8"/>
  <c r="M191" i="8"/>
  <c r="K843" i="8"/>
  <c r="J841" i="5"/>
  <c r="O570" i="5"/>
  <c r="Q703" i="5"/>
  <c r="R703" i="5"/>
  <c r="R842" i="5" s="1"/>
  <c r="P686" i="3"/>
  <c r="R686" i="3"/>
  <c r="K193" i="7"/>
  <c r="S382" i="6"/>
  <c r="S197" i="6" s="1"/>
  <c r="S686" i="3"/>
  <c r="S634" i="3" s="1"/>
  <c r="I703" i="3"/>
  <c r="R703" i="3" s="1"/>
  <c r="N686" i="3"/>
  <c r="R432" i="3"/>
  <c r="M475" i="8"/>
  <c r="M438" i="7"/>
  <c r="R382" i="5"/>
  <c r="O193" i="13"/>
  <c r="M439" i="8"/>
  <c r="R434" i="6"/>
  <c r="M434" i="8"/>
  <c r="Q434" i="13"/>
  <c r="M703" i="8"/>
  <c r="M842" i="8" s="1"/>
  <c r="Q703" i="6"/>
  <c r="O842" i="6"/>
  <c r="Q703" i="13"/>
  <c r="Q842" i="13" s="1"/>
  <c r="P703" i="6"/>
  <c r="R703" i="6"/>
  <c r="R842" i="6" s="1"/>
  <c r="M194" i="7"/>
  <c r="M194" i="8"/>
  <c r="M28" i="7"/>
  <c r="Q28" i="13"/>
  <c r="M383" i="7"/>
  <c r="M193" i="7"/>
  <c r="M193" i="8"/>
  <c r="M38" i="7"/>
  <c r="Q38" i="13"/>
  <c r="M51" i="7"/>
  <c r="M51" i="8"/>
  <c r="M287" i="7"/>
  <c r="M287" i="8"/>
  <c r="M110" i="7"/>
  <c r="M331" i="7"/>
  <c r="M331" i="8"/>
  <c r="M59" i="7"/>
  <c r="Q59" i="13"/>
  <c r="O196" i="13"/>
  <c r="P68" i="5"/>
  <c r="R68" i="5"/>
  <c r="N437" i="6"/>
  <c r="R437" i="6"/>
  <c r="Q434" i="6"/>
  <c r="M382" i="8"/>
  <c r="R382" i="6"/>
  <c r="Q382" i="13"/>
  <c r="P434" i="6"/>
  <c r="M13" i="7"/>
  <c r="M33" i="7"/>
  <c r="M33" i="8"/>
  <c r="M46" i="7"/>
  <c r="M165" i="7"/>
  <c r="Q165" i="13"/>
  <c r="M20" i="7"/>
  <c r="M20" i="8"/>
  <c r="M87" i="7"/>
  <c r="Q87" i="13"/>
  <c r="M196" i="7"/>
  <c r="M196" i="8"/>
  <c r="M382" i="7"/>
  <c r="M195" i="7"/>
  <c r="M195" i="8"/>
  <c r="M41" i="7"/>
  <c r="M41" i="8"/>
  <c r="M841" i="7"/>
  <c r="M837" i="7"/>
  <c r="N836" i="7"/>
  <c r="I41" i="3"/>
  <c r="I110" i="3"/>
  <c r="J13" i="7"/>
  <c r="J13" i="8"/>
  <c r="J20" i="7"/>
  <c r="R191" i="3"/>
  <c r="R70" i="3"/>
  <c r="R434" i="3"/>
  <c r="J476" i="3"/>
  <c r="J568" i="3"/>
  <c r="M71" i="8"/>
  <c r="Q71" i="13"/>
  <c r="M192" i="8"/>
  <c r="Q192" i="13"/>
  <c r="Q41" i="13"/>
  <c r="Q20" i="13"/>
  <c r="Q33" i="13"/>
  <c r="Q839" i="13"/>
  <c r="Q843" i="13"/>
  <c r="Q51" i="13"/>
  <c r="M13" i="8"/>
  <c r="Q13" i="13"/>
  <c r="Q194" i="13"/>
  <c r="M46" i="8"/>
  <c r="Q46" i="13"/>
  <c r="M28" i="8"/>
  <c r="Q287" i="13"/>
  <c r="Q196" i="13"/>
  <c r="M59" i="8"/>
  <c r="M87" i="8"/>
  <c r="M110" i="8"/>
  <c r="Q110" i="13"/>
  <c r="K435" i="8"/>
  <c r="O435" i="13"/>
  <c r="K41" i="8"/>
  <c r="O41" i="13"/>
  <c r="K38" i="8"/>
  <c r="O38" i="13"/>
  <c r="K20" i="8"/>
  <c r="O20" i="13"/>
  <c r="K195" i="8"/>
  <c r="O195" i="13"/>
  <c r="K439" i="8"/>
  <c r="O439" i="13"/>
  <c r="K331" i="8"/>
  <c r="O331" i="13"/>
  <c r="K110" i="8"/>
  <c r="O110" i="13"/>
  <c r="K51" i="8"/>
  <c r="O51" i="13"/>
  <c r="K383" i="8"/>
  <c r="O383" i="13"/>
  <c r="K287" i="8"/>
  <c r="O287" i="13"/>
  <c r="K59" i="8"/>
  <c r="O59" i="13"/>
  <c r="K87" i="8"/>
  <c r="O87" i="13"/>
  <c r="K13" i="8"/>
  <c r="O13" i="13"/>
  <c r="P568" i="13"/>
  <c r="P476" i="13"/>
  <c r="O839" i="13"/>
  <c r="O843" i="13"/>
  <c r="K384" i="8"/>
  <c r="O384" i="13"/>
  <c r="K194" i="8"/>
  <c r="O194" i="13"/>
  <c r="K165" i="8"/>
  <c r="O165" i="13"/>
  <c r="K33" i="8"/>
  <c r="O33" i="13"/>
  <c r="K46" i="8"/>
  <c r="O46" i="13"/>
  <c r="K28" i="8"/>
  <c r="O28" i="13"/>
  <c r="J196" i="8"/>
  <c r="N196" i="13"/>
  <c r="J71" i="8"/>
  <c r="N71" i="13"/>
  <c r="S71" i="13"/>
  <c r="J87" i="8"/>
  <c r="N87" i="13"/>
  <c r="J194" i="8"/>
  <c r="N194" i="13"/>
  <c r="J38" i="8"/>
  <c r="N38" i="13"/>
  <c r="J59" i="8"/>
  <c r="N59" i="13"/>
  <c r="J331" i="8"/>
  <c r="N331" i="13"/>
  <c r="J633" i="8"/>
  <c r="J842" i="8" s="1"/>
  <c r="N633" i="13"/>
  <c r="N842" i="13" s="1"/>
  <c r="J287" i="8"/>
  <c r="N287" i="13"/>
  <c r="J165" i="8"/>
  <c r="N165" i="13"/>
  <c r="J20" i="8"/>
  <c r="N20" i="13"/>
  <c r="J28" i="8"/>
  <c r="N28" i="13"/>
  <c r="J46" i="8"/>
  <c r="N46" i="13"/>
  <c r="J41" i="8"/>
  <c r="N41" i="13"/>
  <c r="J192" i="8"/>
  <c r="N192" i="13"/>
  <c r="J435" i="8"/>
  <c r="N435" i="13"/>
  <c r="J110" i="8"/>
  <c r="N110" i="13"/>
  <c r="J33" i="8"/>
  <c r="N33" i="13"/>
  <c r="J195" i="8"/>
  <c r="N195" i="13"/>
  <c r="J193" i="8"/>
  <c r="N193" i="13"/>
  <c r="J838" i="8"/>
  <c r="N838" i="13"/>
  <c r="J475" i="8"/>
  <c r="N475" i="13"/>
  <c r="S191" i="7"/>
  <c r="S72" i="7" s="1"/>
  <c r="J768" i="8"/>
  <c r="N768" i="13"/>
  <c r="S435" i="13"/>
  <c r="S475" i="13"/>
  <c r="S192" i="13"/>
  <c r="J51" i="8"/>
  <c r="N51" i="13"/>
  <c r="M440" i="2"/>
  <c r="I440" i="13"/>
  <c r="M476" i="3"/>
  <c r="K476" i="13"/>
  <c r="M568" i="6"/>
  <c r="M568" i="13"/>
  <c r="M840" i="13" s="1"/>
  <c r="M476" i="5"/>
  <c r="L476" i="13"/>
  <c r="R476" i="9"/>
  <c r="I476" i="13"/>
  <c r="M568" i="2"/>
  <c r="S14" i="11" s="1"/>
  <c r="S19" i="11" s="1"/>
  <c r="H20" i="11" s="1"/>
  <c r="I568" i="13"/>
  <c r="I840" i="13" s="1"/>
  <c r="S836" i="7"/>
  <c r="Q382" i="6"/>
  <c r="P382" i="6"/>
  <c r="M440" i="6"/>
  <c r="M440" i="13"/>
  <c r="M568" i="3"/>
  <c r="K568" i="13"/>
  <c r="K840" i="13" s="1"/>
  <c r="F570" i="13"/>
  <c r="D841" i="13"/>
  <c r="D570" i="13"/>
  <c r="A569" i="13"/>
  <c r="A840" i="13"/>
  <c r="J840" i="9"/>
  <c r="Q191" i="6"/>
  <c r="Q68" i="5"/>
  <c r="S437" i="6"/>
  <c r="S5" i="6" s="1"/>
  <c r="S68" i="5"/>
  <c r="N68" i="5"/>
  <c r="I87" i="3"/>
  <c r="I287" i="3"/>
  <c r="I840" i="9"/>
  <c r="N165" i="3"/>
  <c r="F20" i="11"/>
  <c r="E841" i="8"/>
  <c r="P568" i="9"/>
  <c r="I569" i="13"/>
  <c r="Q568" i="9"/>
  <c r="L476" i="3"/>
  <c r="I38" i="3"/>
  <c r="I20" i="3"/>
  <c r="I33" i="3"/>
  <c r="I51" i="3"/>
  <c r="I842" i="5"/>
  <c r="I59" i="3"/>
  <c r="I46" i="3"/>
  <c r="M840" i="7"/>
  <c r="N703" i="5"/>
  <c r="N842" i="5" s="1"/>
  <c r="P703" i="5"/>
  <c r="P434" i="3"/>
  <c r="S703" i="5"/>
  <c r="L384" i="8"/>
  <c r="S631" i="7"/>
  <c r="S569" i="7" s="1"/>
  <c r="N41" i="7"/>
  <c r="N165" i="7"/>
  <c r="S431" i="7"/>
  <c r="C476" i="3"/>
  <c r="C568" i="3"/>
  <c r="B569" i="3"/>
  <c r="B841" i="3" s="1"/>
  <c r="E440" i="3"/>
  <c r="N840" i="7"/>
  <c r="I843" i="6"/>
  <c r="I839" i="6"/>
  <c r="N838" i="6"/>
  <c r="K840" i="9"/>
  <c r="M568" i="5"/>
  <c r="L569" i="13"/>
  <c r="N476" i="9"/>
  <c r="M476" i="6"/>
  <c r="J837" i="7"/>
  <c r="J841" i="7"/>
  <c r="K841" i="7"/>
  <c r="K837" i="7"/>
  <c r="J840" i="7"/>
  <c r="S701" i="7"/>
  <c r="N191" i="6"/>
  <c r="S191" i="6"/>
  <c r="S72" i="6" s="1"/>
  <c r="L840" i="7"/>
  <c r="L381" i="7"/>
  <c r="S381" i="7" s="1"/>
  <c r="S197" i="7" s="1"/>
  <c r="S379" i="7"/>
  <c r="L436" i="7"/>
  <c r="L438" i="7" s="1"/>
  <c r="L475" i="7" s="1"/>
  <c r="L51" i="8"/>
  <c r="L20" i="8"/>
  <c r="L194" i="8"/>
  <c r="L195" i="8"/>
  <c r="L46" i="8"/>
  <c r="L33" i="8"/>
  <c r="L110" i="8"/>
  <c r="L28" i="8"/>
  <c r="L13" i="8"/>
  <c r="L38" i="8"/>
  <c r="L87" i="8"/>
  <c r="L41" i="8"/>
  <c r="L165" i="8"/>
  <c r="L331" i="8"/>
  <c r="L59" i="8"/>
  <c r="Q476" i="9"/>
  <c r="M476" i="2"/>
  <c r="P437" i="5"/>
  <c r="P437" i="6"/>
  <c r="Q437" i="6"/>
  <c r="I439" i="6"/>
  <c r="R439" i="6" s="1"/>
  <c r="K438" i="7"/>
  <c r="K13" i="7"/>
  <c r="I13" i="6"/>
  <c r="J71" i="7"/>
  <c r="I71" i="5"/>
  <c r="J438" i="7"/>
  <c r="O439" i="7" s="1"/>
  <c r="I439" i="5"/>
  <c r="P439" i="5" s="1"/>
  <c r="L840" i="9"/>
  <c r="L841" i="9"/>
  <c r="S476" i="9"/>
  <c r="P476" i="9"/>
  <c r="A840" i="9"/>
  <c r="S568" i="9"/>
  <c r="B841" i="9"/>
  <c r="M840" i="9"/>
  <c r="N568" i="9"/>
  <c r="N840" i="9" s="1"/>
  <c r="M569" i="9"/>
  <c r="C841" i="9"/>
  <c r="L476" i="8"/>
  <c r="L568" i="8"/>
  <c r="R439" i="8"/>
  <c r="O476" i="8"/>
  <c r="O568" i="8"/>
  <c r="R842" i="8"/>
  <c r="R843" i="8"/>
  <c r="R839" i="8"/>
  <c r="A476" i="8"/>
  <c r="A568" i="8"/>
  <c r="C840" i="8"/>
  <c r="C569" i="8"/>
  <c r="D840" i="8"/>
  <c r="D569" i="8"/>
  <c r="S565" i="7"/>
  <c r="S476" i="7" s="1"/>
  <c r="O838" i="7"/>
  <c r="R566" i="7"/>
  <c r="R838" i="7" s="1"/>
  <c r="O567" i="7"/>
  <c r="E839" i="7"/>
  <c r="E568" i="7"/>
  <c r="F838" i="7"/>
  <c r="F567" i="7"/>
  <c r="A838" i="7"/>
  <c r="A567" i="7"/>
  <c r="L195" i="7"/>
  <c r="L59" i="7"/>
  <c r="L46" i="7"/>
  <c r="L87" i="7"/>
  <c r="L20" i="7"/>
  <c r="L38" i="7"/>
  <c r="L51" i="7"/>
  <c r="L110" i="7"/>
  <c r="L28" i="7"/>
  <c r="L33" i="7"/>
  <c r="L13" i="7"/>
  <c r="L287" i="7"/>
  <c r="L165" i="7"/>
  <c r="L331" i="7"/>
  <c r="L194" i="7"/>
  <c r="L41" i="7"/>
  <c r="D838" i="7"/>
  <c r="D567" i="7"/>
  <c r="R840" i="7"/>
  <c r="B838" i="7"/>
  <c r="B567" i="7"/>
  <c r="B839" i="7" s="1"/>
  <c r="R843" i="6"/>
  <c r="R839" i="6"/>
  <c r="M566" i="7"/>
  <c r="A841" i="6"/>
  <c r="D841" i="6"/>
  <c r="D570" i="6"/>
  <c r="L840" i="6"/>
  <c r="L569" i="6"/>
  <c r="L841" i="6" s="1"/>
  <c r="F841" i="6"/>
  <c r="F570" i="6"/>
  <c r="I13" i="5"/>
  <c r="I20" i="5"/>
  <c r="P191" i="5"/>
  <c r="P837" i="5"/>
  <c r="S837" i="5"/>
  <c r="S822" i="5" s="1"/>
  <c r="Q837" i="5"/>
  <c r="N837" i="5"/>
  <c r="S438" i="5"/>
  <c r="P438" i="5"/>
  <c r="Q438" i="5"/>
  <c r="N438" i="5"/>
  <c r="D841" i="5"/>
  <c r="D570" i="5"/>
  <c r="A840" i="5"/>
  <c r="A569" i="5"/>
  <c r="Q382" i="5"/>
  <c r="S382" i="5"/>
  <c r="S197" i="5" s="1"/>
  <c r="N382" i="5"/>
  <c r="F841" i="5"/>
  <c r="F570" i="5"/>
  <c r="Q70" i="5"/>
  <c r="S70" i="5"/>
  <c r="S6" i="5" s="1"/>
  <c r="N70" i="5"/>
  <c r="P70" i="5"/>
  <c r="L568" i="5"/>
  <c r="Q434" i="5"/>
  <c r="S434" i="5"/>
  <c r="S391" i="5" s="1"/>
  <c r="N434" i="5"/>
  <c r="Q437" i="5"/>
  <c r="S437" i="5"/>
  <c r="S5" i="5" s="1"/>
  <c r="R843" i="5"/>
  <c r="R839" i="5"/>
  <c r="N41" i="3"/>
  <c r="I331" i="3"/>
  <c r="I13" i="3"/>
  <c r="I28" i="3"/>
  <c r="N567" i="3"/>
  <c r="Q567" i="3"/>
  <c r="P567" i="3"/>
  <c r="S567" i="3"/>
  <c r="S477" i="3" s="1"/>
  <c r="N434" i="3"/>
  <c r="Q434" i="3"/>
  <c r="I437" i="3"/>
  <c r="I382" i="3"/>
  <c r="N382" i="3" s="1"/>
  <c r="N380" i="3"/>
  <c r="I195" i="3"/>
  <c r="P191" i="3"/>
  <c r="N191" i="3"/>
  <c r="N70" i="3"/>
  <c r="P633" i="3"/>
  <c r="R633" i="3"/>
  <c r="R842" i="3" s="1"/>
  <c r="Q633" i="3"/>
  <c r="A439" i="3"/>
  <c r="M843" i="3"/>
  <c r="M839" i="3"/>
  <c r="N838" i="3"/>
  <c r="F440" i="3"/>
  <c r="F568" i="3"/>
  <c r="F476" i="3"/>
  <c r="I843" i="3"/>
  <c r="I839" i="3"/>
  <c r="Q838" i="3"/>
  <c r="E840" i="3"/>
  <c r="E569" i="3"/>
  <c r="S434" i="3"/>
  <c r="S391" i="3" s="1"/>
  <c r="C435" i="3"/>
  <c r="K569" i="3"/>
  <c r="K841" i="3" s="1"/>
  <c r="L840" i="3"/>
  <c r="L569" i="3"/>
  <c r="I71" i="3"/>
  <c r="Q70" i="3"/>
  <c r="R838" i="3"/>
  <c r="O843" i="3"/>
  <c r="O839" i="3"/>
  <c r="P838" i="3"/>
  <c r="S633" i="3"/>
  <c r="S571" i="3" s="1"/>
  <c r="A842" i="3"/>
  <c r="I196" i="3"/>
  <c r="I194" i="3"/>
  <c r="I193" i="3"/>
  <c r="Q191" i="3"/>
  <c r="I192" i="3"/>
  <c r="P70" i="3"/>
  <c r="D569" i="3"/>
  <c r="S838" i="3"/>
  <c r="H848" i="2"/>
  <c r="I848" i="2"/>
  <c r="I196" i="2" s="1"/>
  <c r="J848" i="2"/>
  <c r="J196" i="2" s="1"/>
  <c r="K848" i="2"/>
  <c r="M848" i="2"/>
  <c r="A848" i="2"/>
  <c r="B848" i="2"/>
  <c r="C848" i="2"/>
  <c r="D848" i="2"/>
  <c r="E848" i="2"/>
  <c r="E196" i="2" s="1"/>
  <c r="F848" i="2"/>
  <c r="R819" i="2"/>
  <c r="Q819" i="2"/>
  <c r="P819" i="2"/>
  <c r="N819" i="2"/>
  <c r="L819" i="2"/>
  <c r="S819" i="2" s="1"/>
  <c r="Q719" i="2"/>
  <c r="P719" i="2"/>
  <c r="K620" i="2"/>
  <c r="D620" i="2"/>
  <c r="C620" i="2"/>
  <c r="B620" i="2"/>
  <c r="A620" i="2"/>
  <c r="R619" i="2"/>
  <c r="Q619" i="2"/>
  <c r="P619" i="2"/>
  <c r="N619" i="2"/>
  <c r="L619" i="2"/>
  <c r="S619" i="2" s="1"/>
  <c r="K320" i="2"/>
  <c r="D320" i="2"/>
  <c r="C320" i="2"/>
  <c r="B320" i="2"/>
  <c r="A320" i="2"/>
  <c r="R317" i="2"/>
  <c r="Q317" i="2"/>
  <c r="P317" i="2"/>
  <c r="N317" i="2"/>
  <c r="L317" i="2"/>
  <c r="S317" i="2" s="1"/>
  <c r="R217" i="2"/>
  <c r="Q217" i="2"/>
  <c r="P217" i="2"/>
  <c r="N217" i="2"/>
  <c r="L217" i="2"/>
  <c r="S217" i="2" s="1"/>
  <c r="R132" i="2"/>
  <c r="Q132" i="2"/>
  <c r="P132" i="2"/>
  <c r="N132" i="2"/>
  <c r="L132" i="2"/>
  <c r="S132" i="2" s="1"/>
  <c r="R131" i="2"/>
  <c r="Q131" i="2"/>
  <c r="P131" i="2"/>
  <c r="N131" i="2"/>
  <c r="L131" i="2"/>
  <c r="S131" i="2" s="1"/>
  <c r="R130" i="2"/>
  <c r="Q130" i="2"/>
  <c r="P130" i="2"/>
  <c r="N130" i="2"/>
  <c r="L130" i="2"/>
  <c r="S130" i="2" s="1"/>
  <c r="R129" i="2"/>
  <c r="Q129" i="2"/>
  <c r="P129" i="2"/>
  <c r="N129" i="2"/>
  <c r="L129" i="2"/>
  <c r="S129" i="2" s="1"/>
  <c r="R128" i="2"/>
  <c r="Q128" i="2"/>
  <c r="P128" i="2"/>
  <c r="N128" i="2"/>
  <c r="L128" i="2"/>
  <c r="S128" i="2" s="1"/>
  <c r="R127" i="2"/>
  <c r="Q127" i="2"/>
  <c r="P127" i="2"/>
  <c r="N127" i="2"/>
  <c r="L127" i="2"/>
  <c r="S127" i="2" s="1"/>
  <c r="R126" i="2"/>
  <c r="Q126" i="2"/>
  <c r="P126" i="2"/>
  <c r="N126" i="2"/>
  <c r="L126" i="2"/>
  <c r="S126" i="2" s="1"/>
  <c r="R125" i="2"/>
  <c r="Q125" i="2"/>
  <c r="P125" i="2"/>
  <c r="N125" i="2"/>
  <c r="L125" i="2"/>
  <c r="S125" i="2" s="1"/>
  <c r="R124" i="2"/>
  <c r="Q124" i="2"/>
  <c r="P124" i="2"/>
  <c r="N124" i="2"/>
  <c r="L124" i="2"/>
  <c r="S124" i="2" s="1"/>
  <c r="R123" i="2"/>
  <c r="Q123" i="2"/>
  <c r="P123" i="2"/>
  <c r="N123" i="2"/>
  <c r="L123" i="2"/>
  <c r="S123" i="2" s="1"/>
  <c r="R115" i="2"/>
  <c r="Q115" i="2"/>
  <c r="P115" i="2"/>
  <c r="N115" i="2"/>
  <c r="L115" i="2"/>
  <c r="S115" i="2" s="1"/>
  <c r="L329" i="2"/>
  <c r="H847" i="2"/>
  <c r="E841" i="5" l="1"/>
  <c r="E570" i="5"/>
  <c r="O475" i="13"/>
  <c r="K475" i="8"/>
  <c r="Q195" i="13"/>
  <c r="Q193" i="13"/>
  <c r="S703" i="3"/>
  <c r="Q703" i="3"/>
  <c r="I842" i="3"/>
  <c r="M165" i="8"/>
  <c r="M38" i="8"/>
  <c r="Q331" i="13"/>
  <c r="R439" i="5"/>
  <c r="I320" i="8"/>
  <c r="N320" i="8" s="1"/>
  <c r="J320" i="13"/>
  <c r="I620" i="8"/>
  <c r="Q620" i="8" s="1"/>
  <c r="J620" i="13"/>
  <c r="N703" i="3"/>
  <c r="N842" i="3" s="1"/>
  <c r="P703" i="3"/>
  <c r="I841" i="13"/>
  <c r="AE15" i="12"/>
  <c r="AE20" i="12" s="1"/>
  <c r="N21" i="12" s="1"/>
  <c r="N841" i="7"/>
  <c r="N837" i="7"/>
  <c r="AC15" i="12"/>
  <c r="AC20" i="12" s="1"/>
  <c r="L21" i="12" s="1"/>
  <c r="O568" i="13"/>
  <c r="O840" i="13" s="1"/>
  <c r="M439" i="7"/>
  <c r="M475" i="7"/>
  <c r="M383" i="8"/>
  <c r="Q383" i="13"/>
  <c r="M384" i="8"/>
  <c r="Q384" i="13"/>
  <c r="N13" i="13"/>
  <c r="AA15" i="12"/>
  <c r="AA20" i="12" s="1"/>
  <c r="J21" i="12" s="1"/>
  <c r="N568" i="13"/>
  <c r="J843" i="8"/>
  <c r="J839" i="8"/>
  <c r="J840" i="3"/>
  <c r="J569" i="3"/>
  <c r="P840" i="13"/>
  <c r="P569" i="13"/>
  <c r="P841" i="13" s="1"/>
  <c r="K440" i="8"/>
  <c r="O440" i="13"/>
  <c r="K476" i="8"/>
  <c r="O476" i="13"/>
  <c r="J384" i="8"/>
  <c r="N384" i="13"/>
  <c r="N839" i="13"/>
  <c r="N843" i="13"/>
  <c r="J383" i="8"/>
  <c r="N383" i="13"/>
  <c r="J440" i="8"/>
  <c r="N440" i="13"/>
  <c r="M569" i="3"/>
  <c r="K569" i="13"/>
  <c r="K841" i="13" s="1"/>
  <c r="L841" i="13"/>
  <c r="Y15" i="12"/>
  <c r="Y20" i="12" s="1"/>
  <c r="H21" i="12" s="1"/>
  <c r="M569" i="6"/>
  <c r="M567" i="7" s="1"/>
  <c r="M569" i="13"/>
  <c r="M841" i="13" s="1"/>
  <c r="M569" i="2"/>
  <c r="R569" i="9"/>
  <c r="R841" i="9" s="1"/>
  <c r="A841" i="13"/>
  <c r="C570" i="13"/>
  <c r="J841" i="9"/>
  <c r="O570" i="9"/>
  <c r="P569" i="9"/>
  <c r="I841" i="9"/>
  <c r="Q569" i="9"/>
  <c r="L841" i="3"/>
  <c r="L383" i="7"/>
  <c r="C840" i="3"/>
  <c r="C569" i="3"/>
  <c r="C841" i="3" s="1"/>
  <c r="Q320" i="8"/>
  <c r="S320" i="8"/>
  <c r="S316" i="8" s="1"/>
  <c r="N843" i="6"/>
  <c r="N839" i="6"/>
  <c r="K841" i="9"/>
  <c r="M569" i="5"/>
  <c r="L566" i="7"/>
  <c r="L838" i="7" s="1"/>
  <c r="P439" i="6"/>
  <c r="S439" i="6"/>
  <c r="Q439" i="6"/>
  <c r="I568" i="6"/>
  <c r="K566" i="7"/>
  <c r="K838" i="7" s="1"/>
  <c r="K475" i="7"/>
  <c r="I476" i="6"/>
  <c r="N476" i="6" s="1"/>
  <c r="K439" i="7"/>
  <c r="I440" i="6"/>
  <c r="N439" i="6"/>
  <c r="J475" i="7"/>
  <c r="I476" i="5"/>
  <c r="P476" i="5" s="1"/>
  <c r="I568" i="5"/>
  <c r="J566" i="7"/>
  <c r="J838" i="7" s="1"/>
  <c r="J439" i="7"/>
  <c r="I440" i="5"/>
  <c r="M841" i="9"/>
  <c r="N569" i="9"/>
  <c r="N841" i="9" s="1"/>
  <c r="M570" i="9"/>
  <c r="A841" i="9"/>
  <c r="S569" i="9"/>
  <c r="L840" i="8"/>
  <c r="L569" i="8"/>
  <c r="L841" i="8" s="1"/>
  <c r="A840" i="8"/>
  <c r="A569" i="8"/>
  <c r="C841" i="8"/>
  <c r="E570" i="8"/>
  <c r="O840" i="8"/>
  <c r="R568" i="8"/>
  <c r="R840" i="8" s="1"/>
  <c r="O569" i="8"/>
  <c r="D841" i="8"/>
  <c r="D570" i="8"/>
  <c r="F570" i="8"/>
  <c r="R476" i="8"/>
  <c r="M838" i="7"/>
  <c r="A839" i="7"/>
  <c r="C568" i="7"/>
  <c r="D839" i="7"/>
  <c r="D568" i="7"/>
  <c r="F839" i="7"/>
  <c r="F568" i="7"/>
  <c r="O839" i="7"/>
  <c r="R567" i="7"/>
  <c r="R839" i="7" s="1"/>
  <c r="M840" i="6"/>
  <c r="N838" i="5"/>
  <c r="S838" i="5"/>
  <c r="Q838" i="5"/>
  <c r="P838" i="5"/>
  <c r="I843" i="5"/>
  <c r="I839" i="5"/>
  <c r="M840" i="5"/>
  <c r="Q439" i="5"/>
  <c r="S439" i="5"/>
  <c r="O840" i="5"/>
  <c r="L840" i="5"/>
  <c r="L569" i="5"/>
  <c r="L841" i="5" s="1"/>
  <c r="N439" i="5"/>
  <c r="A841" i="5"/>
  <c r="C570" i="5"/>
  <c r="I384" i="3"/>
  <c r="I439" i="3"/>
  <c r="I383" i="3"/>
  <c r="N437" i="3"/>
  <c r="R843" i="3"/>
  <c r="R839" i="3"/>
  <c r="M840" i="3"/>
  <c r="A568" i="3"/>
  <c r="A476" i="3"/>
  <c r="C440" i="3"/>
  <c r="O840" i="3"/>
  <c r="R568" i="3"/>
  <c r="R840" i="3" s="1"/>
  <c r="F840" i="3"/>
  <c r="F569" i="3"/>
  <c r="D841" i="3"/>
  <c r="D570" i="3"/>
  <c r="E841" i="3"/>
  <c r="N843" i="3"/>
  <c r="N839" i="3"/>
  <c r="L250" i="2"/>
  <c r="S620" i="8" l="1"/>
  <c r="S616" i="8" s="1"/>
  <c r="P620" i="8"/>
  <c r="P320" i="8"/>
  <c r="N620" i="8"/>
  <c r="J841" i="3"/>
  <c r="O570" i="3"/>
  <c r="R568" i="5"/>
  <c r="R840" i="5" s="1"/>
  <c r="S568" i="6"/>
  <c r="U620" i="13"/>
  <c r="T620" i="13"/>
  <c r="R620" i="13"/>
  <c r="W620" i="13"/>
  <c r="W616" i="13" s="1"/>
  <c r="U320" i="13"/>
  <c r="T320" i="13"/>
  <c r="R320" i="13"/>
  <c r="W320" i="13"/>
  <c r="W316" i="13" s="1"/>
  <c r="AD15" i="12"/>
  <c r="AD20" i="12" s="1"/>
  <c r="M21" i="12" s="1"/>
  <c r="R476" i="5"/>
  <c r="K568" i="8"/>
  <c r="K840" i="8" s="1"/>
  <c r="Q440" i="13"/>
  <c r="M440" i="8"/>
  <c r="R476" i="6"/>
  <c r="M476" i="8"/>
  <c r="Q476" i="13"/>
  <c r="R568" i="6"/>
  <c r="R840" i="6" s="1"/>
  <c r="M568" i="8"/>
  <c r="M840" i="8" s="1"/>
  <c r="Q568" i="13"/>
  <c r="Q840" i="13" s="1"/>
  <c r="O840" i="6"/>
  <c r="AF15" i="12"/>
  <c r="AF20" i="12" s="1"/>
  <c r="O21" i="12" s="1"/>
  <c r="Q569" i="13"/>
  <c r="O841" i="6"/>
  <c r="M569" i="8"/>
  <c r="J568" i="8"/>
  <c r="J840" i="8" s="1"/>
  <c r="E570" i="3"/>
  <c r="AB15" i="12"/>
  <c r="AB20" i="12" s="1"/>
  <c r="I476" i="3"/>
  <c r="N476" i="3" s="1"/>
  <c r="K569" i="8"/>
  <c r="K841" i="8" s="1"/>
  <c r="O569" i="13"/>
  <c r="O841" i="13" s="1"/>
  <c r="J569" i="8"/>
  <c r="N569" i="13"/>
  <c r="N840" i="13"/>
  <c r="M570" i="2"/>
  <c r="I570" i="13"/>
  <c r="M570" i="6"/>
  <c r="M570" i="13"/>
  <c r="L567" i="7"/>
  <c r="L839" i="7" s="1"/>
  <c r="N568" i="6"/>
  <c r="N840" i="6" s="1"/>
  <c r="Q476" i="6"/>
  <c r="P476" i="6"/>
  <c r="S476" i="6"/>
  <c r="K567" i="7"/>
  <c r="K839" i="7" s="1"/>
  <c r="I569" i="6"/>
  <c r="N569" i="6" s="1"/>
  <c r="N841" i="6" s="1"/>
  <c r="I840" i="6"/>
  <c r="P568" i="6"/>
  <c r="Q568" i="6"/>
  <c r="J567" i="7"/>
  <c r="I569" i="5"/>
  <c r="P569" i="5" s="1"/>
  <c r="O841" i="8"/>
  <c r="R569" i="8"/>
  <c r="R841" i="8" s="1"/>
  <c r="A841" i="8"/>
  <c r="C570" i="8"/>
  <c r="M839" i="7"/>
  <c r="M841" i="6"/>
  <c r="M568" i="7"/>
  <c r="N843" i="5"/>
  <c r="N839" i="5"/>
  <c r="Q568" i="5"/>
  <c r="I840" i="5"/>
  <c r="S568" i="5"/>
  <c r="P568" i="5"/>
  <c r="Q476" i="5"/>
  <c r="S476" i="5"/>
  <c r="M841" i="5"/>
  <c r="N568" i="5"/>
  <c r="N840" i="5" s="1"/>
  <c r="O841" i="5"/>
  <c r="N476" i="5"/>
  <c r="N439" i="3"/>
  <c r="I440" i="3"/>
  <c r="I568" i="3"/>
  <c r="I569" i="3" s="1"/>
  <c r="Q569" i="3" s="1"/>
  <c r="F841" i="3"/>
  <c r="F570" i="3"/>
  <c r="M841" i="3"/>
  <c r="A840" i="3"/>
  <c r="A569" i="3"/>
  <c r="S770" i="2"/>
  <c r="R569" i="5" l="1"/>
  <c r="R841" i="5" s="1"/>
  <c r="M841" i="8"/>
  <c r="M570" i="8"/>
  <c r="Q570" i="13"/>
  <c r="Q841" i="13"/>
  <c r="R569" i="6"/>
  <c r="R841" i="6" s="1"/>
  <c r="O570" i="8"/>
  <c r="R569" i="3"/>
  <c r="K570" i="8"/>
  <c r="O570" i="13"/>
  <c r="S570" i="13"/>
  <c r="J570" i="8"/>
  <c r="N570" i="13"/>
  <c r="S569" i="6"/>
  <c r="K568" i="7"/>
  <c r="I570" i="6"/>
  <c r="I841" i="6"/>
  <c r="Q569" i="6"/>
  <c r="P569" i="6"/>
  <c r="J568" i="7"/>
  <c r="I570" i="5"/>
  <c r="J839" i="7"/>
  <c r="O568" i="7"/>
  <c r="I841" i="5"/>
  <c r="Q569" i="5"/>
  <c r="S569" i="5"/>
  <c r="N569" i="5"/>
  <c r="N841" i="5" s="1"/>
  <c r="P569" i="3"/>
  <c r="I841" i="3"/>
  <c r="N569" i="3"/>
  <c r="N841" i="3" s="1"/>
  <c r="P568" i="3"/>
  <c r="I840" i="3"/>
  <c r="I570" i="3"/>
  <c r="S568" i="3"/>
  <c r="Q568" i="3"/>
  <c r="N568" i="3"/>
  <c r="N840" i="3" s="1"/>
  <c r="A841" i="3"/>
  <c r="S569" i="3"/>
  <c r="C570" i="3"/>
  <c r="J846" i="2"/>
  <c r="J390" i="2" s="1"/>
  <c r="J845" i="2"/>
  <c r="J86" i="2" l="1"/>
  <c r="J109" i="2"/>
  <c r="J66" i="2"/>
  <c r="J193" i="2"/>
  <c r="J847" i="2"/>
  <c r="J87" i="2" l="1"/>
  <c r="J28" i="2"/>
  <c r="J331" i="2"/>
  <c r="J195" i="2"/>
  <c r="J110" i="2"/>
  <c r="J46" i="2"/>
  <c r="J38" i="2"/>
  <c r="J33" i="2"/>
  <c r="J59" i="2"/>
  <c r="J51" i="2"/>
  <c r="J287" i="2"/>
  <c r="J13" i="2"/>
  <c r="J165" i="2"/>
  <c r="J20" i="2"/>
  <c r="J194" i="2"/>
  <c r="J384" i="2"/>
  <c r="J41" i="2"/>
  <c r="R359" i="2"/>
  <c r="R835" i="2"/>
  <c r="R834" i="2"/>
  <c r="R831" i="2"/>
  <c r="R830" i="2"/>
  <c r="R827" i="2"/>
  <c r="R826" i="2"/>
  <c r="R825" i="2"/>
  <c r="R824" i="2"/>
  <c r="R818" i="2"/>
  <c r="R817" i="2"/>
  <c r="R815" i="2"/>
  <c r="R814" i="2"/>
  <c r="R813" i="2"/>
  <c r="R812" i="2"/>
  <c r="R811" i="2"/>
  <c r="R808" i="2"/>
  <c r="R807" i="2"/>
  <c r="R806" i="2"/>
  <c r="R805" i="2"/>
  <c r="R804" i="2"/>
  <c r="R803" i="2"/>
  <c r="R802" i="2"/>
  <c r="R800" i="2"/>
  <c r="R799" i="2"/>
  <c r="R798" i="2"/>
  <c r="R796" i="2"/>
  <c r="R795" i="2"/>
  <c r="R792" i="2"/>
  <c r="R791" i="2"/>
  <c r="R789" i="2"/>
  <c r="R786" i="2"/>
  <c r="R784" i="2"/>
  <c r="R783" i="2"/>
  <c r="R781" i="2"/>
  <c r="R780" i="2"/>
  <c r="R779" i="2"/>
  <c r="R778" i="2"/>
  <c r="R777" i="2"/>
  <c r="R776" i="2"/>
  <c r="R775" i="2"/>
  <c r="R774" i="2"/>
  <c r="R773" i="2"/>
  <c r="R772" i="2"/>
  <c r="R771" i="2"/>
  <c r="R767" i="2"/>
  <c r="R765" i="2"/>
  <c r="R764" i="2"/>
  <c r="R763" i="2"/>
  <c r="R759" i="2"/>
  <c r="R758" i="2"/>
  <c r="R757" i="2"/>
  <c r="R756" i="2"/>
  <c r="R755" i="2"/>
  <c r="R752" i="2"/>
  <c r="R751" i="2"/>
  <c r="R750" i="2"/>
  <c r="R749" i="2"/>
  <c r="R748" i="2"/>
  <c r="R747" i="2"/>
  <c r="R745" i="2"/>
  <c r="R742" i="2"/>
  <c r="R741" i="2"/>
  <c r="R739" i="2"/>
  <c r="R738" i="2"/>
  <c r="R737" i="2"/>
  <c r="R735" i="2"/>
  <c r="R734" i="2"/>
  <c r="R733" i="2"/>
  <c r="R731" i="2"/>
  <c r="R730" i="2"/>
  <c r="R729" i="2"/>
  <c r="R723" i="2"/>
  <c r="R722" i="2"/>
  <c r="R720" i="2"/>
  <c r="R717" i="2"/>
  <c r="R716" i="2"/>
  <c r="R715" i="2"/>
  <c r="R714" i="2"/>
  <c r="R710" i="2"/>
  <c r="R708" i="2"/>
  <c r="R707" i="2"/>
  <c r="R700" i="2"/>
  <c r="R699" i="2"/>
  <c r="R696" i="2"/>
  <c r="R695" i="2"/>
  <c r="R692" i="2"/>
  <c r="R691" i="2"/>
  <c r="R690" i="2"/>
  <c r="R689" i="2"/>
  <c r="R684" i="2"/>
  <c r="R683" i="2"/>
  <c r="R682" i="2"/>
  <c r="R680" i="2"/>
  <c r="R679" i="2"/>
  <c r="R678" i="2"/>
  <c r="R677" i="2"/>
  <c r="R676" i="2"/>
  <c r="R673" i="2"/>
  <c r="R672" i="2"/>
  <c r="R671" i="2"/>
  <c r="R670" i="2"/>
  <c r="R669" i="2"/>
  <c r="R668" i="2"/>
  <c r="R667" i="2"/>
  <c r="R665" i="2"/>
  <c r="R664" i="2"/>
  <c r="R663" i="2"/>
  <c r="R661" i="2"/>
  <c r="R660" i="2"/>
  <c r="R657" i="2"/>
  <c r="R656" i="2"/>
  <c r="R654" i="2"/>
  <c r="R651" i="2"/>
  <c r="R649" i="2"/>
  <c r="R648" i="2"/>
  <c r="R646" i="2"/>
  <c r="R645" i="2"/>
  <c r="R644" i="2"/>
  <c r="R643" i="2"/>
  <c r="R642" i="2"/>
  <c r="R641" i="2"/>
  <c r="R640" i="2"/>
  <c r="R639" i="2"/>
  <c r="R638" i="2"/>
  <c r="R637" i="2"/>
  <c r="R636" i="2"/>
  <c r="R631" i="2"/>
  <c r="R630" i="2"/>
  <c r="R629" i="2"/>
  <c r="R628" i="2"/>
  <c r="R627" i="2"/>
  <c r="R625" i="2"/>
  <c r="R624" i="2"/>
  <c r="R622" i="2"/>
  <c r="R618" i="2"/>
  <c r="R617" i="2"/>
  <c r="R612" i="2"/>
  <c r="R611" i="2"/>
  <c r="R606" i="2"/>
  <c r="R605" i="2"/>
  <c r="R602" i="2"/>
  <c r="R601" i="2"/>
  <c r="R598" i="2"/>
  <c r="R597" i="2"/>
  <c r="R594" i="2"/>
  <c r="R593" i="2"/>
  <c r="R590" i="2"/>
  <c r="R589" i="2"/>
  <c r="R584" i="2"/>
  <c r="R583" i="2"/>
  <c r="R580" i="2"/>
  <c r="R579" i="2"/>
  <c r="R576" i="2"/>
  <c r="R575" i="2"/>
  <c r="R564" i="2"/>
  <c r="R563" i="2"/>
  <c r="R562" i="2"/>
  <c r="R561" i="2"/>
  <c r="R559" i="2"/>
  <c r="R558" i="2"/>
  <c r="R557" i="2"/>
  <c r="R556" i="2"/>
  <c r="R555" i="2"/>
  <c r="R554" i="2"/>
  <c r="R552" i="2"/>
  <c r="R551" i="2"/>
  <c r="R550" i="2"/>
  <c r="R546" i="2"/>
  <c r="R545" i="2"/>
  <c r="R543" i="2"/>
  <c r="R542" i="2"/>
  <c r="R541" i="2"/>
  <c r="R540" i="2"/>
  <c r="R538" i="2"/>
  <c r="R537" i="2"/>
  <c r="R532" i="2"/>
  <c r="R531" i="2"/>
  <c r="R530" i="2"/>
  <c r="R527" i="2"/>
  <c r="R526" i="2"/>
  <c r="R525" i="2"/>
  <c r="R518" i="2"/>
  <c r="R517" i="2"/>
  <c r="R515" i="2"/>
  <c r="R514" i="2"/>
  <c r="R513" i="2"/>
  <c r="R511" i="2"/>
  <c r="R510" i="2"/>
  <c r="R509" i="2"/>
  <c r="R506" i="2"/>
  <c r="R505" i="2"/>
  <c r="R501" i="2"/>
  <c r="R500" i="2"/>
  <c r="R499" i="2"/>
  <c r="R495" i="2"/>
  <c r="R494" i="2"/>
  <c r="R491" i="2"/>
  <c r="R490" i="2"/>
  <c r="R489" i="2"/>
  <c r="R488" i="2"/>
  <c r="R487" i="2"/>
  <c r="R484" i="2"/>
  <c r="R483" i="2"/>
  <c r="R482" i="2"/>
  <c r="R481" i="2"/>
  <c r="R480" i="2"/>
  <c r="R471" i="2"/>
  <c r="R470" i="2"/>
  <c r="R469" i="2"/>
  <c r="R467" i="2"/>
  <c r="R465" i="2"/>
  <c r="R464" i="2"/>
  <c r="R463" i="2"/>
  <c r="R460" i="2"/>
  <c r="R459" i="2"/>
  <c r="R458" i="2"/>
  <c r="R452" i="2"/>
  <c r="R451" i="2"/>
  <c r="R450" i="2"/>
  <c r="R449" i="2"/>
  <c r="R448" i="2"/>
  <c r="R447" i="2"/>
  <c r="R446" i="2"/>
  <c r="R445" i="2"/>
  <c r="R442" i="2"/>
  <c r="R438" i="2"/>
  <c r="R436" i="2"/>
  <c r="R433" i="2"/>
  <c r="R431" i="2"/>
  <c r="R429" i="2"/>
  <c r="R428" i="2"/>
  <c r="R427" i="2"/>
  <c r="R425" i="2"/>
  <c r="R424" i="2"/>
  <c r="R422" i="2"/>
  <c r="R421" i="2"/>
  <c r="R419" i="2"/>
  <c r="R417" i="2"/>
  <c r="R416" i="2"/>
  <c r="R415" i="2"/>
  <c r="R414" i="2"/>
  <c r="R412" i="2"/>
  <c r="R411" i="2"/>
  <c r="R409" i="2"/>
  <c r="R408" i="2"/>
  <c r="R407" i="2"/>
  <c r="R405" i="2"/>
  <c r="R404" i="2"/>
  <c r="R402" i="2"/>
  <c r="R401" i="2"/>
  <c r="R400" i="2"/>
  <c r="R399" i="2"/>
  <c r="R398" i="2"/>
  <c r="R396" i="2"/>
  <c r="R395" i="2"/>
  <c r="R394" i="2"/>
  <c r="R387" i="2"/>
  <c r="R386" i="2"/>
  <c r="R381" i="2"/>
  <c r="R379" i="2"/>
  <c r="R377" i="2"/>
  <c r="R375" i="2"/>
  <c r="R374" i="2"/>
  <c r="R373" i="2"/>
  <c r="R372" i="2"/>
  <c r="R371" i="2"/>
  <c r="R370" i="2"/>
  <c r="R367" i="2"/>
  <c r="R366" i="2"/>
  <c r="R365" i="2"/>
  <c r="R364" i="2"/>
  <c r="R363" i="2"/>
  <c r="R360" i="2"/>
  <c r="R356" i="2"/>
  <c r="R355" i="2"/>
  <c r="R354" i="2"/>
  <c r="R353" i="2"/>
  <c r="R352" i="2"/>
  <c r="R351" i="2"/>
  <c r="R350" i="2"/>
  <c r="R346" i="2"/>
  <c r="R345" i="2"/>
  <c r="R344" i="2"/>
  <c r="R343" i="2"/>
  <c r="R340" i="2"/>
  <c r="R339" i="2"/>
  <c r="R338" i="2"/>
  <c r="R334" i="2"/>
  <c r="R333" i="2"/>
  <c r="R329" i="2"/>
  <c r="R327" i="2"/>
  <c r="R326" i="2"/>
  <c r="R325" i="2"/>
  <c r="R324" i="2"/>
  <c r="R319" i="2"/>
  <c r="R318" i="2"/>
  <c r="R314" i="2"/>
  <c r="R313" i="2"/>
  <c r="R312" i="2"/>
  <c r="R311" i="2"/>
  <c r="R306" i="2"/>
  <c r="R305" i="2"/>
  <c r="R304" i="2"/>
  <c r="R303" i="2"/>
  <c r="R302" i="2"/>
  <c r="R301" i="2"/>
  <c r="R300" i="2"/>
  <c r="R297" i="2"/>
  <c r="R296" i="2"/>
  <c r="R295" i="2"/>
  <c r="R294" i="2"/>
  <c r="R293" i="2"/>
  <c r="R292" i="2"/>
  <c r="R291" i="2"/>
  <c r="R290" i="2"/>
  <c r="R284" i="2"/>
  <c r="R283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6" i="2"/>
  <c r="R255" i="2"/>
  <c r="R254" i="2"/>
  <c r="R253" i="2"/>
  <c r="R252" i="2"/>
  <c r="R251" i="2"/>
  <c r="R250" i="2"/>
  <c r="R249" i="2"/>
  <c r="R248" i="2"/>
  <c r="R245" i="2"/>
  <c r="R244" i="2"/>
  <c r="R243" i="2"/>
  <c r="R242" i="2"/>
  <c r="R241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4" i="2"/>
  <c r="R223" i="2"/>
  <c r="R222" i="2"/>
  <c r="R221" i="2"/>
  <c r="R220" i="2"/>
  <c r="R219" i="2"/>
  <c r="R218" i="2"/>
  <c r="R216" i="2"/>
  <c r="R214" i="2"/>
  <c r="R212" i="2"/>
  <c r="R211" i="2"/>
  <c r="R208" i="2"/>
  <c r="R207" i="2"/>
  <c r="R206" i="2"/>
  <c r="R205" i="2"/>
  <c r="R204" i="2"/>
  <c r="R203" i="2"/>
  <c r="R202" i="2"/>
  <c r="R201" i="2"/>
  <c r="R200" i="2"/>
  <c r="R190" i="2"/>
  <c r="R187" i="2"/>
  <c r="R186" i="2"/>
  <c r="R185" i="2"/>
  <c r="R182" i="2"/>
  <c r="R181" i="2"/>
  <c r="R180" i="2"/>
  <c r="R179" i="2"/>
  <c r="R178" i="2"/>
  <c r="R177" i="2"/>
  <c r="R176" i="2"/>
  <c r="R175" i="2"/>
  <c r="R174" i="2"/>
  <c r="R171" i="2"/>
  <c r="R170" i="2"/>
  <c r="R169" i="2"/>
  <c r="R168" i="2"/>
  <c r="R167" i="2"/>
  <c r="R162" i="2"/>
  <c r="R161" i="2"/>
  <c r="R160" i="2"/>
  <c r="R159" i="2"/>
  <c r="R158" i="2"/>
  <c r="R157" i="2"/>
  <c r="R156" i="2"/>
  <c r="R155" i="2"/>
  <c r="R154" i="2"/>
  <c r="R153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22" i="2"/>
  <c r="R121" i="2"/>
  <c r="R120" i="2"/>
  <c r="R119" i="2"/>
  <c r="R118" i="2"/>
  <c r="R117" i="2"/>
  <c r="R116" i="2"/>
  <c r="R114" i="2"/>
  <c r="R113" i="2"/>
  <c r="R112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89" i="2"/>
  <c r="R88" i="2"/>
  <c r="R84" i="2"/>
  <c r="R83" i="2"/>
  <c r="R82" i="2"/>
  <c r="R81" i="2"/>
  <c r="R80" i="2"/>
  <c r="R77" i="2"/>
  <c r="R76" i="2"/>
  <c r="R75" i="2"/>
  <c r="R69" i="2"/>
  <c r="R67" i="2"/>
  <c r="R64" i="2"/>
  <c r="R63" i="2"/>
  <c r="R62" i="2"/>
  <c r="R61" i="2"/>
  <c r="R57" i="2"/>
  <c r="R55" i="2"/>
  <c r="R54" i="2"/>
  <c r="R49" i="2"/>
  <c r="R48" i="2"/>
  <c r="R44" i="2"/>
  <c r="R43" i="2"/>
  <c r="R39" i="2"/>
  <c r="R36" i="2"/>
  <c r="R35" i="2"/>
  <c r="R31" i="2"/>
  <c r="R30" i="2"/>
  <c r="R26" i="2"/>
  <c r="R25" i="2"/>
  <c r="R23" i="2"/>
  <c r="R18" i="2"/>
  <c r="R17" i="2"/>
  <c r="R16" i="2"/>
  <c r="R15" i="2"/>
  <c r="R11" i="2"/>
  <c r="R10" i="2"/>
  <c r="R9" i="2"/>
  <c r="L835" i="2"/>
  <c r="S835" i="2" s="1"/>
  <c r="L834" i="2"/>
  <c r="L831" i="2"/>
  <c r="S831" i="2" s="1"/>
  <c r="L830" i="2"/>
  <c r="L827" i="2"/>
  <c r="S827" i="2" s="1"/>
  <c r="L826" i="2"/>
  <c r="S826" i="2" s="1"/>
  <c r="L825" i="2"/>
  <c r="S825" i="2" s="1"/>
  <c r="L824" i="2"/>
  <c r="L818" i="2"/>
  <c r="L817" i="2"/>
  <c r="S817" i="2" s="1"/>
  <c r="L815" i="2"/>
  <c r="S815" i="2" s="1"/>
  <c r="L814" i="2"/>
  <c r="S814" i="2" s="1"/>
  <c r="L813" i="2"/>
  <c r="S813" i="2" s="1"/>
  <c r="L812" i="2"/>
  <c r="S812" i="2" s="1"/>
  <c r="L811" i="2"/>
  <c r="L808" i="2"/>
  <c r="S808" i="2" s="1"/>
  <c r="L807" i="2"/>
  <c r="S807" i="2" s="1"/>
  <c r="L806" i="2"/>
  <c r="S806" i="2" s="1"/>
  <c r="L805" i="2"/>
  <c r="S805" i="2" s="1"/>
  <c r="L804" i="2"/>
  <c r="S804" i="2" s="1"/>
  <c r="L803" i="2"/>
  <c r="S803" i="2" s="1"/>
  <c r="L802" i="2"/>
  <c r="L800" i="2"/>
  <c r="S800" i="2" s="1"/>
  <c r="L799" i="2"/>
  <c r="S799" i="2" s="1"/>
  <c r="L798" i="2"/>
  <c r="S798" i="2" s="1"/>
  <c r="L796" i="2"/>
  <c r="S796" i="2" s="1"/>
  <c r="L795" i="2"/>
  <c r="L792" i="2"/>
  <c r="S792" i="2" s="1"/>
  <c r="L791" i="2"/>
  <c r="L789" i="2"/>
  <c r="S789" i="2" s="1"/>
  <c r="L786" i="2"/>
  <c r="S786" i="2" s="1"/>
  <c r="L784" i="2"/>
  <c r="S784" i="2" s="1"/>
  <c r="L783" i="2"/>
  <c r="L781" i="2"/>
  <c r="S781" i="2" s="1"/>
  <c r="L780" i="2"/>
  <c r="S780" i="2" s="1"/>
  <c r="L779" i="2"/>
  <c r="S779" i="2" s="1"/>
  <c r="L778" i="2"/>
  <c r="S778" i="2" s="1"/>
  <c r="L777" i="2"/>
  <c r="S777" i="2" s="1"/>
  <c r="L776" i="2"/>
  <c r="S776" i="2" s="1"/>
  <c r="L775" i="2"/>
  <c r="S775" i="2" s="1"/>
  <c r="L774" i="2"/>
  <c r="S774" i="2" s="1"/>
  <c r="L773" i="2"/>
  <c r="S773" i="2" s="1"/>
  <c r="L772" i="2"/>
  <c r="S772" i="2" s="1"/>
  <c r="L771" i="2"/>
  <c r="L767" i="2"/>
  <c r="L765" i="2"/>
  <c r="S765" i="2" s="1"/>
  <c r="L764" i="2"/>
  <c r="S764" i="2" s="1"/>
  <c r="L763" i="2"/>
  <c r="L759" i="2"/>
  <c r="S759" i="2" s="1"/>
  <c r="L758" i="2"/>
  <c r="S758" i="2" s="1"/>
  <c r="L757" i="2"/>
  <c r="S757" i="2" s="1"/>
  <c r="L756" i="2"/>
  <c r="S756" i="2" s="1"/>
  <c r="L755" i="2"/>
  <c r="L752" i="2"/>
  <c r="S752" i="2" s="1"/>
  <c r="L751" i="2"/>
  <c r="S751" i="2" s="1"/>
  <c r="L750" i="2"/>
  <c r="S750" i="2" s="1"/>
  <c r="L749" i="2"/>
  <c r="S749" i="2" s="1"/>
  <c r="L748" i="2"/>
  <c r="S748" i="2" s="1"/>
  <c r="L747" i="2"/>
  <c r="L745" i="2"/>
  <c r="S745" i="2" s="1"/>
  <c r="L742" i="2"/>
  <c r="L741" i="2"/>
  <c r="S741" i="2" s="1"/>
  <c r="L739" i="2"/>
  <c r="S739" i="2" s="1"/>
  <c r="L738" i="2"/>
  <c r="S738" i="2" s="1"/>
  <c r="L737" i="2"/>
  <c r="L735" i="2"/>
  <c r="S735" i="2" s="1"/>
  <c r="L734" i="2"/>
  <c r="S734" i="2" s="1"/>
  <c r="L733" i="2"/>
  <c r="S733" i="2" s="1"/>
  <c r="L731" i="2"/>
  <c r="S731" i="2" s="1"/>
  <c r="L730" i="2"/>
  <c r="S730" i="2" s="1"/>
  <c r="L729" i="2"/>
  <c r="L723" i="2"/>
  <c r="S723" i="2" s="1"/>
  <c r="L722" i="2"/>
  <c r="L720" i="2"/>
  <c r="S720" i="2" s="1"/>
  <c r="L717" i="2"/>
  <c r="S717" i="2" s="1"/>
  <c r="L716" i="2"/>
  <c r="S716" i="2" s="1"/>
  <c r="L715" i="2"/>
  <c r="S715" i="2" s="1"/>
  <c r="L714" i="2"/>
  <c r="L710" i="2"/>
  <c r="S710" i="2" s="1"/>
  <c r="L708" i="2"/>
  <c r="S708" i="2" s="1"/>
  <c r="L707" i="2"/>
  <c r="L700" i="2"/>
  <c r="S700" i="2" s="1"/>
  <c r="L699" i="2"/>
  <c r="L696" i="2"/>
  <c r="S696" i="2" s="1"/>
  <c r="L695" i="2"/>
  <c r="L692" i="2"/>
  <c r="S692" i="2" s="1"/>
  <c r="L691" i="2"/>
  <c r="S691" i="2" s="1"/>
  <c r="L690" i="2"/>
  <c r="S690" i="2" s="1"/>
  <c r="L689" i="2"/>
  <c r="S688" i="2"/>
  <c r="S687" i="2" s="1"/>
  <c r="L684" i="2"/>
  <c r="L683" i="2"/>
  <c r="S683" i="2" s="1"/>
  <c r="L682" i="2"/>
  <c r="S682" i="2" s="1"/>
  <c r="L680" i="2"/>
  <c r="S680" i="2" s="1"/>
  <c r="L679" i="2"/>
  <c r="S679" i="2" s="1"/>
  <c r="L678" i="2"/>
  <c r="S678" i="2" s="1"/>
  <c r="L677" i="2"/>
  <c r="S677" i="2" s="1"/>
  <c r="L676" i="2"/>
  <c r="L673" i="2"/>
  <c r="S673" i="2" s="1"/>
  <c r="L672" i="2"/>
  <c r="S672" i="2" s="1"/>
  <c r="L671" i="2"/>
  <c r="S671" i="2" s="1"/>
  <c r="L670" i="2"/>
  <c r="S670" i="2" s="1"/>
  <c r="L669" i="2"/>
  <c r="S669" i="2" s="1"/>
  <c r="L668" i="2"/>
  <c r="S668" i="2" s="1"/>
  <c r="L667" i="2"/>
  <c r="L665" i="2"/>
  <c r="S665" i="2" s="1"/>
  <c r="L664" i="2"/>
  <c r="S664" i="2" s="1"/>
  <c r="L663" i="2"/>
  <c r="S663" i="2" s="1"/>
  <c r="L661" i="2"/>
  <c r="S661" i="2" s="1"/>
  <c r="L660" i="2"/>
  <c r="L657" i="2"/>
  <c r="S657" i="2" s="1"/>
  <c r="L656" i="2"/>
  <c r="L654" i="2"/>
  <c r="S654" i="2" s="1"/>
  <c r="L651" i="2"/>
  <c r="S651" i="2" s="1"/>
  <c r="L649" i="2"/>
  <c r="S649" i="2" s="1"/>
  <c r="L648" i="2"/>
  <c r="L646" i="2"/>
  <c r="S646" i="2" s="1"/>
  <c r="L645" i="2"/>
  <c r="S645" i="2" s="1"/>
  <c r="L644" i="2"/>
  <c r="S644" i="2" s="1"/>
  <c r="L643" i="2"/>
  <c r="S643" i="2" s="1"/>
  <c r="L642" i="2"/>
  <c r="S642" i="2" s="1"/>
  <c r="L641" i="2"/>
  <c r="S641" i="2" s="1"/>
  <c r="L640" i="2"/>
  <c r="S640" i="2" s="1"/>
  <c r="L639" i="2"/>
  <c r="S639" i="2" s="1"/>
  <c r="L638" i="2"/>
  <c r="S638" i="2" s="1"/>
  <c r="L637" i="2"/>
  <c r="S637" i="2" s="1"/>
  <c r="L636" i="2"/>
  <c r="L631" i="2"/>
  <c r="L630" i="2"/>
  <c r="S630" i="2" s="1"/>
  <c r="L629" i="2"/>
  <c r="S629" i="2" s="1"/>
  <c r="L628" i="2"/>
  <c r="S628" i="2" s="1"/>
  <c r="L627" i="2"/>
  <c r="S627" i="2" s="1"/>
  <c r="L625" i="2"/>
  <c r="S625" i="2" s="1"/>
  <c r="L624" i="2"/>
  <c r="L622" i="2"/>
  <c r="S622" i="2" s="1"/>
  <c r="L618" i="2"/>
  <c r="S618" i="2" s="1"/>
  <c r="L617" i="2"/>
  <c r="L612" i="2"/>
  <c r="S612" i="2" s="1"/>
  <c r="L611" i="2"/>
  <c r="S609" i="2"/>
  <c r="L606" i="2"/>
  <c r="S606" i="2" s="1"/>
  <c r="L605" i="2"/>
  <c r="L602" i="2"/>
  <c r="S602" i="2" s="1"/>
  <c r="L601" i="2"/>
  <c r="L598" i="2"/>
  <c r="S598" i="2" s="1"/>
  <c r="L597" i="2"/>
  <c r="L594" i="2"/>
  <c r="S594" i="2" s="1"/>
  <c r="L593" i="2"/>
  <c r="L590" i="2"/>
  <c r="S590" i="2" s="1"/>
  <c r="L589" i="2"/>
  <c r="L584" i="2"/>
  <c r="S584" i="2" s="1"/>
  <c r="L583" i="2"/>
  <c r="L580" i="2"/>
  <c r="S580" i="2" s="1"/>
  <c r="L579" i="2"/>
  <c r="L576" i="2"/>
  <c r="S576" i="2" s="1"/>
  <c r="L575" i="2"/>
  <c r="L564" i="2"/>
  <c r="L563" i="2"/>
  <c r="S563" i="2" s="1"/>
  <c r="L562" i="2"/>
  <c r="S562" i="2" s="1"/>
  <c r="L561" i="2"/>
  <c r="S561" i="2" s="1"/>
  <c r="L559" i="2"/>
  <c r="S559" i="2" s="1"/>
  <c r="S558" i="2"/>
  <c r="L557" i="2"/>
  <c r="S557" i="2" s="1"/>
  <c r="L556" i="2"/>
  <c r="S556" i="2" s="1"/>
  <c r="L555" i="2"/>
  <c r="S555" i="2" s="1"/>
  <c r="L554" i="2"/>
  <c r="L552" i="2"/>
  <c r="S552" i="2" s="1"/>
  <c r="L551" i="2"/>
  <c r="S551" i="2" s="1"/>
  <c r="L550" i="2"/>
  <c r="S550" i="2" s="1"/>
  <c r="L546" i="2"/>
  <c r="L545" i="2"/>
  <c r="S545" i="2" s="1"/>
  <c r="L543" i="2"/>
  <c r="S543" i="2" s="1"/>
  <c r="L542" i="2"/>
  <c r="S542" i="2" s="1"/>
  <c r="L541" i="2"/>
  <c r="S541" i="2" s="1"/>
  <c r="L540" i="2"/>
  <c r="L538" i="2"/>
  <c r="S538" i="2" s="1"/>
  <c r="L537" i="2"/>
  <c r="S537" i="2" s="1"/>
  <c r="L532" i="2"/>
  <c r="S532" i="2" s="1"/>
  <c r="L531" i="2"/>
  <c r="S531" i="2" s="1"/>
  <c r="L530" i="2"/>
  <c r="L527" i="2"/>
  <c r="S527" i="2" s="1"/>
  <c r="L526" i="2"/>
  <c r="S526" i="2" s="1"/>
  <c r="L525" i="2"/>
  <c r="L518" i="2"/>
  <c r="S518" i="2" s="1"/>
  <c r="L517" i="2"/>
  <c r="L515" i="2"/>
  <c r="S515" i="2" s="1"/>
  <c r="L514" i="2"/>
  <c r="S514" i="2" s="1"/>
  <c r="L513" i="2"/>
  <c r="S513" i="2" s="1"/>
  <c r="L511" i="2"/>
  <c r="S511" i="2" s="1"/>
  <c r="L510" i="2"/>
  <c r="S510" i="2" s="1"/>
  <c r="L509" i="2"/>
  <c r="L506" i="2"/>
  <c r="S506" i="2" s="1"/>
  <c r="L505" i="2"/>
  <c r="S505" i="2" s="1"/>
  <c r="L501" i="2"/>
  <c r="S501" i="2" s="1"/>
  <c r="L500" i="2"/>
  <c r="S500" i="2" s="1"/>
  <c r="L499" i="2"/>
  <c r="L495" i="2"/>
  <c r="S495" i="2" s="1"/>
  <c r="L494" i="2"/>
  <c r="L491" i="2"/>
  <c r="S491" i="2" s="1"/>
  <c r="L490" i="2"/>
  <c r="S490" i="2" s="1"/>
  <c r="L489" i="2"/>
  <c r="S489" i="2" s="1"/>
  <c r="L488" i="2"/>
  <c r="S488" i="2" s="1"/>
  <c r="L487" i="2"/>
  <c r="L484" i="2"/>
  <c r="S484" i="2" s="1"/>
  <c r="L483" i="2"/>
  <c r="S483" i="2" s="1"/>
  <c r="L482" i="2"/>
  <c r="S482" i="2" s="1"/>
  <c r="L481" i="2"/>
  <c r="S481" i="2" s="1"/>
  <c r="L480" i="2"/>
  <c r="L471" i="2"/>
  <c r="S471" i="2" s="1"/>
  <c r="L470" i="2"/>
  <c r="S470" i="2" s="1"/>
  <c r="L469" i="2"/>
  <c r="L467" i="2"/>
  <c r="S467" i="2" s="1"/>
  <c r="L465" i="2"/>
  <c r="S465" i="2" s="1"/>
  <c r="L464" i="2"/>
  <c r="S464" i="2" s="1"/>
  <c r="L463" i="2"/>
  <c r="L460" i="2"/>
  <c r="S460" i="2" s="1"/>
  <c r="L459" i="2"/>
  <c r="S459" i="2" s="1"/>
  <c r="L458" i="2"/>
  <c r="L454" i="2"/>
  <c r="L452" i="2"/>
  <c r="S452" i="2" s="1"/>
  <c r="L451" i="2"/>
  <c r="S451" i="2" s="1"/>
  <c r="L450" i="2"/>
  <c r="S450" i="2" s="1"/>
  <c r="L449" i="2"/>
  <c r="S449" i="2" s="1"/>
  <c r="L448" i="2"/>
  <c r="S448" i="2" s="1"/>
  <c r="L447" i="2"/>
  <c r="S447" i="2" s="1"/>
  <c r="L446" i="2"/>
  <c r="S446" i="2" s="1"/>
  <c r="L445" i="2"/>
  <c r="L442" i="2"/>
  <c r="S442" i="2" s="1"/>
  <c r="L441" i="2"/>
  <c r="L438" i="2"/>
  <c r="S438" i="2" s="1"/>
  <c r="L436" i="2"/>
  <c r="L433" i="2"/>
  <c r="S433" i="2" s="1"/>
  <c r="L431" i="2"/>
  <c r="S431" i="2" s="1"/>
  <c r="L429" i="2"/>
  <c r="S429" i="2" s="1"/>
  <c r="L428" i="2"/>
  <c r="S428" i="2" s="1"/>
  <c r="L427" i="2"/>
  <c r="L425" i="2"/>
  <c r="S425" i="2" s="1"/>
  <c r="L424" i="2"/>
  <c r="S424" i="2" s="1"/>
  <c r="S422" i="2"/>
  <c r="L421" i="2"/>
  <c r="L419" i="2"/>
  <c r="S419" i="2" s="1"/>
  <c r="L417" i="2"/>
  <c r="S417" i="2" s="1"/>
  <c r="L416" i="2"/>
  <c r="S416" i="2" s="1"/>
  <c r="L415" i="2"/>
  <c r="S415" i="2" s="1"/>
  <c r="L414" i="2"/>
  <c r="S414" i="2" s="1"/>
  <c r="L412" i="2"/>
  <c r="S412" i="2" s="1"/>
  <c r="L411" i="2"/>
  <c r="L409" i="2"/>
  <c r="S409" i="2" s="1"/>
  <c r="L408" i="2"/>
  <c r="S408" i="2" s="1"/>
  <c r="L407" i="2"/>
  <c r="L405" i="2"/>
  <c r="S405" i="2" s="1"/>
  <c r="L404" i="2"/>
  <c r="S404" i="2" s="1"/>
  <c r="L402" i="2"/>
  <c r="S402" i="2" s="1"/>
  <c r="L401" i="2"/>
  <c r="S401" i="2" s="1"/>
  <c r="L400" i="2"/>
  <c r="S400" i="2" s="1"/>
  <c r="L399" i="2"/>
  <c r="S399" i="2" s="1"/>
  <c r="L398" i="2"/>
  <c r="S398" i="2" s="1"/>
  <c r="L396" i="2"/>
  <c r="S396" i="2" s="1"/>
  <c r="L395" i="2"/>
  <c r="S395" i="2" s="1"/>
  <c r="L394" i="2"/>
  <c r="L387" i="2"/>
  <c r="S387" i="2" s="1"/>
  <c r="L386" i="2"/>
  <c r="L381" i="2"/>
  <c r="S381" i="2" s="1"/>
  <c r="L379" i="2"/>
  <c r="L377" i="2"/>
  <c r="S377" i="2" s="1"/>
  <c r="L375" i="2"/>
  <c r="S375" i="2" s="1"/>
  <c r="L374" i="2"/>
  <c r="S374" i="2" s="1"/>
  <c r="L373" i="2"/>
  <c r="S373" i="2" s="1"/>
  <c r="L372" i="2"/>
  <c r="S372" i="2" s="1"/>
  <c r="L371" i="2"/>
  <c r="S371" i="2" s="1"/>
  <c r="L370" i="2"/>
  <c r="L367" i="2"/>
  <c r="S367" i="2" s="1"/>
  <c r="L366" i="2"/>
  <c r="S366" i="2" s="1"/>
  <c r="L365" i="2"/>
  <c r="S365" i="2" s="1"/>
  <c r="L364" i="2"/>
  <c r="S364" i="2" s="1"/>
  <c r="L363" i="2"/>
  <c r="L361" i="2"/>
  <c r="L360" i="2"/>
  <c r="S360" i="2" s="1"/>
  <c r="L359" i="2"/>
  <c r="S359" i="2" s="1"/>
  <c r="L356" i="2"/>
  <c r="S356" i="2" s="1"/>
  <c r="L355" i="2"/>
  <c r="S355" i="2" s="1"/>
  <c r="L354" i="2"/>
  <c r="S354" i="2" s="1"/>
  <c r="L353" i="2"/>
  <c r="S353" i="2" s="1"/>
  <c r="L352" i="2"/>
  <c r="S352" i="2" s="1"/>
  <c r="L351" i="2"/>
  <c r="S351" i="2" s="1"/>
  <c r="L350" i="2"/>
  <c r="L346" i="2"/>
  <c r="S346" i="2" s="1"/>
  <c r="L345" i="2"/>
  <c r="S345" i="2" s="1"/>
  <c r="S344" i="2"/>
  <c r="L343" i="2"/>
  <c r="L340" i="2"/>
  <c r="S340" i="2" s="1"/>
  <c r="L339" i="2"/>
  <c r="S339" i="2" s="1"/>
  <c r="L338" i="2"/>
  <c r="L334" i="2"/>
  <c r="S334" i="2" s="1"/>
  <c r="L333" i="2"/>
  <c r="S329" i="2"/>
  <c r="L327" i="2"/>
  <c r="S327" i="2" s="1"/>
  <c r="L326" i="2"/>
  <c r="S326" i="2" s="1"/>
  <c r="L325" i="2"/>
  <c r="S325" i="2" s="1"/>
  <c r="L324" i="2"/>
  <c r="L323" i="2"/>
  <c r="L319" i="2"/>
  <c r="S319" i="2" s="1"/>
  <c r="L318" i="2"/>
  <c r="L314" i="2"/>
  <c r="S314" i="2" s="1"/>
  <c r="L313" i="2"/>
  <c r="S313" i="2" s="1"/>
  <c r="L312" i="2"/>
  <c r="S312" i="2" s="1"/>
  <c r="L311" i="2"/>
  <c r="L306" i="2"/>
  <c r="S306" i="2" s="1"/>
  <c r="L305" i="2"/>
  <c r="S305" i="2" s="1"/>
  <c r="L304" i="2"/>
  <c r="S304" i="2" s="1"/>
  <c r="L303" i="2"/>
  <c r="S303" i="2" s="1"/>
  <c r="L302" i="2"/>
  <c r="S302" i="2" s="1"/>
  <c r="L301" i="2"/>
  <c r="S301" i="2" s="1"/>
  <c r="L300" i="2"/>
  <c r="L297" i="2"/>
  <c r="S297" i="2" s="1"/>
  <c r="L296" i="2"/>
  <c r="S296" i="2" s="1"/>
  <c r="L295" i="2"/>
  <c r="S295" i="2" s="1"/>
  <c r="L294" i="2"/>
  <c r="S294" i="2" s="1"/>
  <c r="L293" i="2"/>
  <c r="S293" i="2" s="1"/>
  <c r="L292" i="2"/>
  <c r="S292" i="2" s="1"/>
  <c r="L291" i="2"/>
  <c r="S291" i="2" s="1"/>
  <c r="L290" i="2"/>
  <c r="L284" i="2"/>
  <c r="S284" i="2" s="1"/>
  <c r="L283" i="2"/>
  <c r="L280" i="2"/>
  <c r="S280" i="2" s="1"/>
  <c r="L279" i="2"/>
  <c r="S279" i="2" s="1"/>
  <c r="L278" i="2"/>
  <c r="S278" i="2" s="1"/>
  <c r="L277" i="2"/>
  <c r="S277" i="2" s="1"/>
  <c r="L276" i="2"/>
  <c r="S276" i="2" s="1"/>
  <c r="L275" i="2"/>
  <c r="S275" i="2" s="1"/>
  <c r="L274" i="2"/>
  <c r="S274" i="2" s="1"/>
  <c r="L273" i="2"/>
  <c r="S273" i="2" s="1"/>
  <c r="L272" i="2"/>
  <c r="S272" i="2" s="1"/>
  <c r="L271" i="2"/>
  <c r="S271" i="2" s="1"/>
  <c r="L270" i="2"/>
  <c r="S270" i="2" s="1"/>
  <c r="L269" i="2"/>
  <c r="S269" i="2" s="1"/>
  <c r="L268" i="2"/>
  <c r="S268" i="2" s="1"/>
  <c r="L267" i="2"/>
  <c r="S267" i="2" s="1"/>
  <c r="L266" i="2"/>
  <c r="S266" i="2" s="1"/>
  <c r="L265" i="2"/>
  <c r="S265" i="2" s="1"/>
  <c r="L264" i="2"/>
  <c r="S264" i="2" s="1"/>
  <c r="L263" i="2"/>
  <c r="S263" i="2" s="1"/>
  <c r="L262" i="2"/>
  <c r="S262" i="2" s="1"/>
  <c r="L261" i="2"/>
  <c r="S261" i="2" s="1"/>
  <c r="L260" i="2"/>
  <c r="S260" i="2" s="1"/>
  <c r="L259" i="2"/>
  <c r="L256" i="2"/>
  <c r="S256" i="2" s="1"/>
  <c r="L255" i="2"/>
  <c r="S255" i="2" s="1"/>
  <c r="L254" i="2"/>
  <c r="S254" i="2" s="1"/>
  <c r="L253" i="2"/>
  <c r="S253" i="2" s="1"/>
  <c r="L252" i="2"/>
  <c r="S252" i="2" s="1"/>
  <c r="L251" i="2"/>
  <c r="S251" i="2" s="1"/>
  <c r="S250" i="2"/>
  <c r="L249" i="2"/>
  <c r="S249" i="2" s="1"/>
  <c r="L248" i="2"/>
  <c r="L245" i="2"/>
  <c r="S245" i="2" s="1"/>
  <c r="L244" i="2"/>
  <c r="S244" i="2" s="1"/>
  <c r="L243" i="2"/>
  <c r="S243" i="2" s="1"/>
  <c r="L242" i="2"/>
  <c r="S242" i="2" s="1"/>
  <c r="L241" i="2"/>
  <c r="L238" i="2"/>
  <c r="S238" i="2" s="1"/>
  <c r="L237" i="2"/>
  <c r="S237" i="2" s="1"/>
  <c r="L236" i="2"/>
  <c r="S236" i="2" s="1"/>
  <c r="L235" i="2"/>
  <c r="S235" i="2" s="1"/>
  <c r="L234" i="2"/>
  <c r="S234" i="2" s="1"/>
  <c r="L233" i="2"/>
  <c r="S233" i="2" s="1"/>
  <c r="L232" i="2"/>
  <c r="S232" i="2" s="1"/>
  <c r="L231" i="2"/>
  <c r="S231" i="2" s="1"/>
  <c r="L230" i="2"/>
  <c r="S230" i="2" s="1"/>
  <c r="L229" i="2"/>
  <c r="S229" i="2" s="1"/>
  <c r="L228" i="2"/>
  <c r="S228" i="2" s="1"/>
  <c r="L227" i="2"/>
  <c r="L224" i="2"/>
  <c r="S224" i="2" s="1"/>
  <c r="L223" i="2"/>
  <c r="S223" i="2" s="1"/>
  <c r="L222" i="2"/>
  <c r="S222" i="2" s="1"/>
  <c r="L221" i="2"/>
  <c r="S221" i="2" s="1"/>
  <c r="L220" i="2"/>
  <c r="S220" i="2" s="1"/>
  <c r="L219" i="2"/>
  <c r="S219" i="2" s="1"/>
  <c r="L218" i="2"/>
  <c r="S218" i="2" s="1"/>
  <c r="L216" i="2"/>
  <c r="L214" i="2"/>
  <c r="S214" i="2" s="1"/>
  <c r="L212" i="2"/>
  <c r="S212" i="2" s="1"/>
  <c r="L211" i="2"/>
  <c r="L208" i="2"/>
  <c r="S208" i="2" s="1"/>
  <c r="L207" i="2"/>
  <c r="S207" i="2" s="1"/>
  <c r="L206" i="2"/>
  <c r="S206" i="2" s="1"/>
  <c r="L205" i="2"/>
  <c r="S205" i="2" s="1"/>
  <c r="L204" i="2"/>
  <c r="S204" i="2" s="1"/>
  <c r="L203" i="2"/>
  <c r="S203" i="2" s="1"/>
  <c r="L202" i="2"/>
  <c r="S202" i="2" s="1"/>
  <c r="L201" i="2"/>
  <c r="S201" i="2" s="1"/>
  <c r="L200" i="2"/>
  <c r="L190" i="2"/>
  <c r="S190" i="2" s="1"/>
  <c r="L187" i="2"/>
  <c r="S187" i="2" s="1"/>
  <c r="L186" i="2"/>
  <c r="S186" i="2" s="1"/>
  <c r="L185" i="2"/>
  <c r="L184" i="2"/>
  <c r="S184" i="2" s="1"/>
  <c r="L182" i="2"/>
  <c r="S182" i="2" s="1"/>
  <c r="L181" i="2"/>
  <c r="S181" i="2" s="1"/>
  <c r="L180" i="2"/>
  <c r="S180" i="2" s="1"/>
  <c r="L179" i="2"/>
  <c r="S179" i="2" s="1"/>
  <c r="L178" i="2"/>
  <c r="S178" i="2" s="1"/>
  <c r="L177" i="2"/>
  <c r="S177" i="2" s="1"/>
  <c r="L176" i="2"/>
  <c r="S176" i="2" s="1"/>
  <c r="L175" i="2"/>
  <c r="S175" i="2" s="1"/>
  <c r="L171" i="2"/>
  <c r="S171" i="2" s="1"/>
  <c r="S170" i="2"/>
  <c r="S169" i="2"/>
  <c r="L168" i="2"/>
  <c r="S168" i="2" s="1"/>
  <c r="L162" i="2"/>
  <c r="S162" i="2" s="1"/>
  <c r="S161" i="2"/>
  <c r="L160" i="2"/>
  <c r="S160" i="2" s="1"/>
  <c r="L159" i="2"/>
  <c r="S159" i="2" s="1"/>
  <c r="L158" i="2"/>
  <c r="S158" i="2" s="1"/>
  <c r="L157" i="2"/>
  <c r="S157" i="2" s="1"/>
  <c r="L156" i="2"/>
  <c r="S156" i="2" s="1"/>
  <c r="L155" i="2"/>
  <c r="S155" i="2" s="1"/>
  <c r="L154" i="2"/>
  <c r="S154" i="2" s="1"/>
  <c r="L153" i="2"/>
  <c r="L150" i="2"/>
  <c r="S150" i="2" s="1"/>
  <c r="L149" i="2"/>
  <c r="S149" i="2" s="1"/>
  <c r="L148" i="2"/>
  <c r="S148" i="2" s="1"/>
  <c r="L147" i="2"/>
  <c r="S147" i="2" s="1"/>
  <c r="L146" i="2"/>
  <c r="S146" i="2" s="1"/>
  <c r="L145" i="2"/>
  <c r="S145" i="2" s="1"/>
  <c r="L144" i="2"/>
  <c r="S144" i="2" s="1"/>
  <c r="L143" i="2"/>
  <c r="S143" i="2" s="1"/>
  <c r="L142" i="2"/>
  <c r="S142" i="2" s="1"/>
  <c r="L141" i="2"/>
  <c r="S141" i="2" s="1"/>
  <c r="L140" i="2"/>
  <c r="S140" i="2" s="1"/>
  <c r="L139" i="2"/>
  <c r="S139" i="2" s="1"/>
  <c r="L138" i="2"/>
  <c r="S138" i="2" s="1"/>
  <c r="L137" i="2"/>
  <c r="S137" i="2" s="1"/>
  <c r="L136" i="2"/>
  <c r="S136" i="2" s="1"/>
  <c r="L135" i="2"/>
  <c r="S135" i="2" s="1"/>
  <c r="L134" i="2"/>
  <c r="S134" i="2" s="1"/>
  <c r="L133" i="2"/>
  <c r="S133" i="2" s="1"/>
  <c r="L122" i="2"/>
  <c r="S122" i="2" s="1"/>
  <c r="L121" i="2"/>
  <c r="S121" i="2" s="1"/>
  <c r="L120" i="2"/>
  <c r="S120" i="2" s="1"/>
  <c r="L119" i="2"/>
  <c r="S119" i="2" s="1"/>
  <c r="L118" i="2"/>
  <c r="S118" i="2" s="1"/>
  <c r="L117" i="2"/>
  <c r="S117" i="2" s="1"/>
  <c r="L116" i="2"/>
  <c r="S116" i="2" s="1"/>
  <c r="L114" i="2"/>
  <c r="S114" i="2" s="1"/>
  <c r="L113" i="2"/>
  <c r="S113" i="2" s="1"/>
  <c r="L112" i="2"/>
  <c r="L107" i="2"/>
  <c r="S107" i="2" s="1"/>
  <c r="L106" i="2"/>
  <c r="S106" i="2" s="1"/>
  <c r="L105" i="2"/>
  <c r="S105" i="2" s="1"/>
  <c r="L104" i="2"/>
  <c r="S104" i="2" s="1"/>
  <c r="L103" i="2"/>
  <c r="S103" i="2" s="1"/>
  <c r="S102" i="2"/>
  <c r="L101" i="2"/>
  <c r="S101" i="2" s="1"/>
  <c r="L100" i="2"/>
  <c r="S100" i="2" s="1"/>
  <c r="L99" i="2"/>
  <c r="S99" i="2" s="1"/>
  <c r="L98" i="2"/>
  <c r="S98" i="2" s="1"/>
  <c r="L97" i="2"/>
  <c r="S97" i="2" s="1"/>
  <c r="L96" i="2"/>
  <c r="S96" i="2" s="1"/>
  <c r="L95" i="2"/>
  <c r="S95" i="2" s="1"/>
  <c r="L94" i="2"/>
  <c r="S94" i="2" s="1"/>
  <c r="L93" i="2"/>
  <c r="S93" i="2" s="1"/>
  <c r="S92" i="2"/>
  <c r="L89" i="2"/>
  <c r="S89" i="2" s="1"/>
  <c r="S88" i="2"/>
  <c r="L84" i="2"/>
  <c r="S84" i="2" s="1"/>
  <c r="S83" i="2"/>
  <c r="S82" i="2"/>
  <c r="L81" i="2"/>
  <c r="S81" i="2" s="1"/>
  <c r="L80" i="2"/>
  <c r="L77" i="2"/>
  <c r="S77" i="2" s="1"/>
  <c r="L76" i="2"/>
  <c r="S76" i="2" s="1"/>
  <c r="L73" i="2"/>
  <c r="L72" i="2"/>
  <c r="L69" i="2"/>
  <c r="S69" i="2" s="1"/>
  <c r="L67" i="2"/>
  <c r="L64" i="2"/>
  <c r="S64" i="2" s="1"/>
  <c r="L63" i="2"/>
  <c r="S63" i="2" s="1"/>
  <c r="L62" i="2"/>
  <c r="S62" i="2" s="1"/>
  <c r="L61" i="2"/>
  <c r="S57" i="2"/>
  <c r="S55" i="2"/>
  <c r="L54" i="2"/>
  <c r="L49" i="2"/>
  <c r="S49" i="2" s="1"/>
  <c r="L48" i="2"/>
  <c r="S44" i="2"/>
  <c r="L43" i="2"/>
  <c r="L39" i="2"/>
  <c r="S39" i="2" s="1"/>
  <c r="L36" i="2"/>
  <c r="S36" i="2" s="1"/>
  <c r="S34" i="2" s="1"/>
  <c r="S31" i="2"/>
  <c r="L30" i="2"/>
  <c r="S26" i="2"/>
  <c r="L25" i="2"/>
  <c r="L23" i="2"/>
  <c r="L18" i="2"/>
  <c r="L17" i="2"/>
  <c r="S17" i="2" s="1"/>
  <c r="S16" i="2"/>
  <c r="L15" i="2"/>
  <c r="L10" i="2"/>
  <c r="S10" i="2" s="1"/>
  <c r="L11" i="2"/>
  <c r="S11" i="2" s="1"/>
  <c r="L9" i="2"/>
  <c r="L503" i="2" l="1"/>
  <c r="L348" i="2"/>
  <c r="L848" i="2"/>
  <c r="L620" i="2"/>
  <c r="S818" i="2"/>
  <c r="S318" i="2"/>
  <c r="L320" i="2"/>
  <c r="J843" i="2"/>
  <c r="S589" i="2"/>
  <c r="L591" i="2"/>
  <c r="S259" i="2"/>
  <c r="L281" i="2"/>
  <c r="S153" i="2"/>
  <c r="L163" i="2"/>
  <c r="S216" i="2"/>
  <c r="L225" i="2"/>
  <c r="S338" i="2"/>
  <c r="L341" i="2"/>
  <c r="S370" i="2"/>
  <c r="L376" i="2"/>
  <c r="S421" i="2"/>
  <c r="L423" i="2"/>
  <c r="S480" i="2"/>
  <c r="L485" i="2"/>
  <c r="S583" i="2"/>
  <c r="L585" i="2"/>
  <c r="S601" i="2"/>
  <c r="L603" i="2"/>
  <c r="S676" i="2"/>
  <c r="L681" i="2"/>
  <c r="S795" i="2"/>
  <c r="L797" i="2"/>
  <c r="S830" i="2"/>
  <c r="L832" i="2"/>
  <c r="S23" i="2"/>
  <c r="S75" i="2"/>
  <c r="L78" i="2"/>
  <c r="S200" i="2"/>
  <c r="L209" i="2"/>
  <c r="S227" i="2"/>
  <c r="L239" i="2"/>
  <c r="S290" i="2"/>
  <c r="L298" i="2"/>
  <c r="S185" i="2"/>
  <c r="L188" i="2"/>
  <c r="S30" i="2"/>
  <c r="L32" i="2"/>
  <c r="S241" i="2"/>
  <c r="L246" i="2"/>
  <c r="S379" i="2"/>
  <c r="S517" i="2"/>
  <c r="L519" i="2"/>
  <c r="S617" i="2"/>
  <c r="S684" i="2"/>
  <c r="S699" i="2"/>
  <c r="L701" i="2"/>
  <c r="S747" i="2"/>
  <c r="L753" i="2"/>
  <c r="S112" i="2"/>
  <c r="S48" i="2"/>
  <c r="L50" i="2"/>
  <c r="S61" i="2"/>
  <c r="L65" i="2"/>
  <c r="S174" i="2"/>
  <c r="L183" i="2"/>
  <c r="S350" i="2"/>
  <c r="L357" i="2"/>
  <c r="S386" i="2"/>
  <c r="L388" i="2"/>
  <c r="S411" i="2"/>
  <c r="L413" i="2"/>
  <c r="L418" i="2" s="1"/>
  <c r="S436" i="2"/>
  <c r="S463" i="2"/>
  <c r="L466" i="2"/>
  <c r="S509" i="2"/>
  <c r="L512" i="2"/>
  <c r="L520" i="2" s="1"/>
  <c r="S525" i="2"/>
  <c r="L528" i="2"/>
  <c r="S540" i="2"/>
  <c r="L544" i="2"/>
  <c r="L547" i="2" s="1"/>
  <c r="S631" i="2"/>
  <c r="S667" i="2"/>
  <c r="L674" i="2"/>
  <c r="S689" i="2"/>
  <c r="L693" i="2"/>
  <c r="S707" i="2"/>
  <c r="L709" i="2"/>
  <c r="L711" i="2" s="1"/>
  <c r="S722" i="2"/>
  <c r="L724" i="2"/>
  <c r="L725" i="2" s="1"/>
  <c r="S737" i="2"/>
  <c r="L740" i="2"/>
  <c r="S636" i="2"/>
  <c r="S656" i="2"/>
  <c r="L658" i="2"/>
  <c r="S25" i="2"/>
  <c r="L27" i="2"/>
  <c r="S211" i="2"/>
  <c r="L213" i="2"/>
  <c r="S311" i="2"/>
  <c r="L315" i="2"/>
  <c r="S333" i="2"/>
  <c r="L335" i="2"/>
  <c r="S343" i="2"/>
  <c r="S427" i="2"/>
  <c r="L430" i="2"/>
  <c r="S499" i="2"/>
  <c r="L504" i="2"/>
  <c r="S530" i="2"/>
  <c r="L533" i="2"/>
  <c r="S575" i="2"/>
  <c r="L577" i="2"/>
  <c r="S593" i="2"/>
  <c r="L595" i="2"/>
  <c r="S660" i="2"/>
  <c r="L662" i="2"/>
  <c r="S714" i="2"/>
  <c r="L718" i="2"/>
  <c r="S811" i="2"/>
  <c r="L816" i="2"/>
  <c r="S824" i="2"/>
  <c r="L828" i="2"/>
  <c r="S167" i="2"/>
  <c r="L172" i="2"/>
  <c r="S300" i="2"/>
  <c r="L307" i="2"/>
  <c r="S363" i="2"/>
  <c r="L368" i="2"/>
  <c r="L378" i="2" s="1"/>
  <c r="S394" i="2"/>
  <c r="L397" i="2"/>
  <c r="L403" i="2" s="1"/>
  <c r="S564" i="2"/>
  <c r="S729" i="2"/>
  <c r="L732" i="2"/>
  <c r="S15" i="2"/>
  <c r="L19" i="2"/>
  <c r="S54" i="2"/>
  <c r="L56" i="2"/>
  <c r="L58" i="2" s="1"/>
  <c r="S67" i="2"/>
  <c r="S248" i="2"/>
  <c r="L257" i="2"/>
  <c r="S407" i="2"/>
  <c r="S445" i="2"/>
  <c r="L453" i="2"/>
  <c r="L455" i="2" s="1"/>
  <c r="S469" i="2"/>
  <c r="L472" i="2"/>
  <c r="S487" i="2"/>
  <c r="L492" i="2"/>
  <c r="S611" i="2"/>
  <c r="L613" i="2"/>
  <c r="S695" i="2"/>
  <c r="L697" i="2"/>
  <c r="S742" i="2"/>
  <c r="S755" i="2"/>
  <c r="L760" i="2"/>
  <c r="S767" i="2"/>
  <c r="S802" i="2"/>
  <c r="L809" i="2"/>
  <c r="S35" i="2"/>
  <c r="L37" i="2"/>
  <c r="S494" i="2"/>
  <c r="L496" i="2"/>
  <c r="S554" i="2"/>
  <c r="L560" i="2"/>
  <c r="L565" i="2" s="1"/>
  <c r="S605" i="2"/>
  <c r="L607" i="2"/>
  <c r="S763" i="2"/>
  <c r="L766" i="2"/>
  <c r="S783" i="2"/>
  <c r="L785" i="2"/>
  <c r="L787" i="2" s="1"/>
  <c r="S834" i="2"/>
  <c r="L836" i="2"/>
  <c r="S624" i="2"/>
  <c r="L626" i="2"/>
  <c r="L632" i="2" s="1"/>
  <c r="S43" i="2"/>
  <c r="L45" i="2"/>
  <c r="S80" i="2"/>
  <c r="L85" i="2"/>
  <c r="S91" i="2"/>
  <c r="L108" i="2"/>
  <c r="S283" i="2"/>
  <c r="L285" i="2"/>
  <c r="S324" i="2"/>
  <c r="L328" i="2"/>
  <c r="L330" i="2" s="1"/>
  <c r="S458" i="2"/>
  <c r="L461" i="2"/>
  <c r="S546" i="2"/>
  <c r="S579" i="2"/>
  <c r="L581" i="2"/>
  <c r="S597" i="2"/>
  <c r="L599" i="2"/>
  <c r="S648" i="2"/>
  <c r="L650" i="2"/>
  <c r="L652" i="2" s="1"/>
  <c r="S771" i="2"/>
  <c r="S791" i="2"/>
  <c r="L793" i="2"/>
  <c r="S18" i="2"/>
  <c r="S9" i="2"/>
  <c r="J839" i="2"/>
  <c r="Q835" i="2"/>
  <c r="P835" i="2"/>
  <c r="Q834" i="2"/>
  <c r="P834" i="2"/>
  <c r="Q831" i="2"/>
  <c r="P831" i="2"/>
  <c r="Q830" i="2"/>
  <c r="P830" i="2"/>
  <c r="Q827" i="2"/>
  <c r="P827" i="2"/>
  <c r="Q826" i="2"/>
  <c r="P826" i="2"/>
  <c r="Q825" i="2"/>
  <c r="P825" i="2"/>
  <c r="Q824" i="2"/>
  <c r="P824" i="2"/>
  <c r="Q823" i="2"/>
  <c r="P823" i="2"/>
  <c r="Q818" i="2"/>
  <c r="P818" i="2"/>
  <c r="Q817" i="2"/>
  <c r="P817" i="2"/>
  <c r="Q815" i="2"/>
  <c r="P815" i="2"/>
  <c r="Q814" i="2"/>
  <c r="P814" i="2"/>
  <c r="Q813" i="2"/>
  <c r="P813" i="2"/>
  <c r="Q812" i="2"/>
  <c r="P812" i="2"/>
  <c r="Q811" i="2"/>
  <c r="P811" i="2"/>
  <c r="Q810" i="2"/>
  <c r="P810" i="2"/>
  <c r="Q808" i="2"/>
  <c r="P808" i="2"/>
  <c r="Q807" i="2"/>
  <c r="P807" i="2"/>
  <c r="Q806" i="2"/>
  <c r="P806" i="2"/>
  <c r="Q805" i="2"/>
  <c r="P805" i="2"/>
  <c r="Q804" i="2"/>
  <c r="P804" i="2"/>
  <c r="Q803" i="2"/>
  <c r="P803" i="2"/>
  <c r="Q802" i="2"/>
  <c r="P802" i="2"/>
  <c r="Q801" i="2"/>
  <c r="P801" i="2"/>
  <c r="Q800" i="2"/>
  <c r="P800" i="2"/>
  <c r="Q799" i="2"/>
  <c r="P799" i="2"/>
  <c r="Q798" i="2"/>
  <c r="P798" i="2"/>
  <c r="Q796" i="2"/>
  <c r="P796" i="2"/>
  <c r="Q795" i="2"/>
  <c r="P795" i="2"/>
  <c r="Q794" i="2"/>
  <c r="P794" i="2"/>
  <c r="Q792" i="2"/>
  <c r="P792" i="2"/>
  <c r="Q791" i="2"/>
  <c r="P791" i="2"/>
  <c r="Q790" i="2"/>
  <c r="P790" i="2"/>
  <c r="Q789" i="2"/>
  <c r="P789" i="2"/>
  <c r="Q788" i="2"/>
  <c r="P788" i="2"/>
  <c r="Q786" i="2"/>
  <c r="P786" i="2"/>
  <c r="Q784" i="2"/>
  <c r="P784" i="2"/>
  <c r="Q783" i="2"/>
  <c r="P783" i="2"/>
  <c r="Q782" i="2"/>
  <c r="P782" i="2"/>
  <c r="Q781" i="2"/>
  <c r="P781" i="2"/>
  <c r="Q780" i="2"/>
  <c r="P780" i="2"/>
  <c r="Q779" i="2"/>
  <c r="P779" i="2"/>
  <c r="Q778" i="2"/>
  <c r="P778" i="2"/>
  <c r="Q777" i="2"/>
  <c r="P777" i="2"/>
  <c r="Q776" i="2"/>
  <c r="P776" i="2"/>
  <c r="Q775" i="2"/>
  <c r="P775" i="2"/>
  <c r="Q774" i="2"/>
  <c r="P774" i="2"/>
  <c r="Q773" i="2"/>
  <c r="P773" i="2"/>
  <c r="Q772" i="2"/>
  <c r="P772" i="2"/>
  <c r="Q771" i="2"/>
  <c r="P771" i="2"/>
  <c r="Q770" i="2"/>
  <c r="P770" i="2"/>
  <c r="Q767" i="2"/>
  <c r="P767" i="2"/>
  <c r="Q765" i="2"/>
  <c r="P765" i="2"/>
  <c r="Q764" i="2"/>
  <c r="P764" i="2"/>
  <c r="Q763" i="2"/>
  <c r="P763" i="2"/>
  <c r="Q762" i="2"/>
  <c r="P762" i="2"/>
  <c r="Q759" i="2"/>
  <c r="P759" i="2"/>
  <c r="Q758" i="2"/>
  <c r="P758" i="2"/>
  <c r="Q757" i="2"/>
  <c r="P757" i="2"/>
  <c r="Q756" i="2"/>
  <c r="P756" i="2"/>
  <c r="Q755" i="2"/>
  <c r="P755" i="2"/>
  <c r="Q754" i="2"/>
  <c r="P754" i="2"/>
  <c r="Q752" i="2"/>
  <c r="P752" i="2"/>
  <c r="Q751" i="2"/>
  <c r="P751" i="2"/>
  <c r="Q750" i="2"/>
  <c r="P750" i="2"/>
  <c r="Q749" i="2"/>
  <c r="P749" i="2"/>
  <c r="Q748" i="2"/>
  <c r="P748" i="2"/>
  <c r="Q747" i="2"/>
  <c r="P747" i="2"/>
  <c r="Q746" i="2"/>
  <c r="P746" i="2"/>
  <c r="Q745" i="2"/>
  <c r="P745" i="2"/>
  <c r="Q744" i="2"/>
  <c r="P744" i="2"/>
  <c r="Q742" i="2"/>
  <c r="P742" i="2"/>
  <c r="Q741" i="2"/>
  <c r="P741" i="2"/>
  <c r="Q739" i="2"/>
  <c r="P739" i="2"/>
  <c r="Q738" i="2"/>
  <c r="P738" i="2"/>
  <c r="Q737" i="2"/>
  <c r="P737" i="2"/>
  <c r="Q736" i="2"/>
  <c r="P736" i="2"/>
  <c r="Q735" i="2"/>
  <c r="P735" i="2"/>
  <c r="Q734" i="2"/>
  <c r="P734" i="2"/>
  <c r="Q733" i="2"/>
  <c r="P733" i="2"/>
  <c r="Q731" i="2"/>
  <c r="P731" i="2"/>
  <c r="Q730" i="2"/>
  <c r="P730" i="2"/>
  <c r="Q729" i="2"/>
  <c r="P729" i="2"/>
  <c r="Q728" i="2"/>
  <c r="P728" i="2"/>
  <c r="Q727" i="2"/>
  <c r="P727" i="2"/>
  <c r="Q723" i="2"/>
  <c r="P723" i="2"/>
  <c r="Q722" i="2"/>
  <c r="P722" i="2"/>
  <c r="Q721" i="2"/>
  <c r="P721" i="2"/>
  <c r="Q720" i="2"/>
  <c r="P720" i="2"/>
  <c r="Q717" i="2"/>
  <c r="P717" i="2"/>
  <c r="Q716" i="2"/>
  <c r="P716" i="2"/>
  <c r="Q715" i="2"/>
  <c r="P715" i="2"/>
  <c r="Q714" i="2"/>
  <c r="P714" i="2"/>
  <c r="Q713" i="2"/>
  <c r="P713" i="2"/>
  <c r="Q712" i="2"/>
  <c r="P712" i="2"/>
  <c r="Q710" i="2"/>
  <c r="P710" i="2"/>
  <c r="Q708" i="2"/>
  <c r="P708" i="2"/>
  <c r="Q707" i="2"/>
  <c r="P707" i="2"/>
  <c r="Q706" i="2"/>
  <c r="P706" i="2"/>
  <c r="Q705" i="2"/>
  <c r="P705" i="2"/>
  <c r="Q700" i="2"/>
  <c r="P700" i="2"/>
  <c r="Q699" i="2"/>
  <c r="P699" i="2"/>
  <c r="Q698" i="2"/>
  <c r="P698" i="2"/>
  <c r="Q696" i="2"/>
  <c r="P696" i="2"/>
  <c r="Q695" i="2"/>
  <c r="P695" i="2"/>
  <c r="Q694" i="2"/>
  <c r="P694" i="2"/>
  <c r="Q692" i="2"/>
  <c r="P692" i="2"/>
  <c r="Q691" i="2"/>
  <c r="P691" i="2"/>
  <c r="Q690" i="2"/>
  <c r="P690" i="2"/>
  <c r="Q689" i="2"/>
  <c r="P689" i="2"/>
  <c r="Q688" i="2"/>
  <c r="P688" i="2"/>
  <c r="Q684" i="2"/>
  <c r="P684" i="2"/>
  <c r="Q683" i="2"/>
  <c r="P683" i="2"/>
  <c r="Q682" i="2"/>
  <c r="P682" i="2"/>
  <c r="Q680" i="2"/>
  <c r="P680" i="2"/>
  <c r="Q679" i="2"/>
  <c r="P679" i="2"/>
  <c r="Q678" i="2"/>
  <c r="P678" i="2"/>
  <c r="Q677" i="2"/>
  <c r="P677" i="2"/>
  <c r="Q676" i="2"/>
  <c r="P676" i="2"/>
  <c r="Q675" i="2"/>
  <c r="P675" i="2"/>
  <c r="Q673" i="2"/>
  <c r="P673" i="2"/>
  <c r="Q672" i="2"/>
  <c r="P672" i="2"/>
  <c r="Q671" i="2"/>
  <c r="P671" i="2"/>
  <c r="Q670" i="2"/>
  <c r="P670" i="2"/>
  <c r="Q669" i="2"/>
  <c r="P669" i="2"/>
  <c r="Q668" i="2"/>
  <c r="P668" i="2"/>
  <c r="Q667" i="2"/>
  <c r="P667" i="2"/>
  <c r="Q666" i="2"/>
  <c r="P666" i="2"/>
  <c r="Q665" i="2"/>
  <c r="P665" i="2"/>
  <c r="Q664" i="2"/>
  <c r="P664" i="2"/>
  <c r="Q663" i="2"/>
  <c r="P663" i="2"/>
  <c r="Q661" i="2"/>
  <c r="P661" i="2"/>
  <c r="Q660" i="2"/>
  <c r="P660" i="2"/>
  <c r="Q659" i="2"/>
  <c r="P659" i="2"/>
  <c r="Q657" i="2"/>
  <c r="P657" i="2"/>
  <c r="Q656" i="2"/>
  <c r="P656" i="2"/>
  <c r="Q655" i="2"/>
  <c r="P655" i="2"/>
  <c r="Q654" i="2"/>
  <c r="P654" i="2"/>
  <c r="Q653" i="2"/>
  <c r="P653" i="2"/>
  <c r="Q651" i="2"/>
  <c r="P651" i="2"/>
  <c r="Q649" i="2"/>
  <c r="P649" i="2"/>
  <c r="Q648" i="2"/>
  <c r="P648" i="2"/>
  <c r="Q647" i="2"/>
  <c r="P647" i="2"/>
  <c r="Q646" i="2"/>
  <c r="P646" i="2"/>
  <c r="Q645" i="2"/>
  <c r="P645" i="2"/>
  <c r="Q644" i="2"/>
  <c r="P644" i="2"/>
  <c r="Q643" i="2"/>
  <c r="P643" i="2"/>
  <c r="Q642" i="2"/>
  <c r="P642" i="2"/>
  <c r="Q641" i="2"/>
  <c r="P641" i="2"/>
  <c r="Q640" i="2"/>
  <c r="P640" i="2"/>
  <c r="Q639" i="2"/>
  <c r="P639" i="2"/>
  <c r="Q638" i="2"/>
  <c r="P638" i="2"/>
  <c r="Q637" i="2"/>
  <c r="P637" i="2"/>
  <c r="Q636" i="2"/>
  <c r="P636" i="2"/>
  <c r="Q635" i="2"/>
  <c r="P635" i="2"/>
  <c r="Q634" i="2"/>
  <c r="P634" i="2"/>
  <c r="Q631" i="2"/>
  <c r="P631" i="2"/>
  <c r="Q630" i="2"/>
  <c r="P630" i="2"/>
  <c r="Q629" i="2"/>
  <c r="P629" i="2"/>
  <c r="Q628" i="2"/>
  <c r="P628" i="2"/>
  <c r="Q627" i="2"/>
  <c r="P627" i="2"/>
  <c r="Q625" i="2"/>
  <c r="P625" i="2"/>
  <c r="Q624" i="2"/>
  <c r="P624" i="2"/>
  <c r="Q623" i="2"/>
  <c r="P623" i="2"/>
  <c r="Q622" i="2"/>
  <c r="P622" i="2"/>
  <c r="Q621" i="2"/>
  <c r="P621" i="2"/>
  <c r="Q618" i="2"/>
  <c r="P618" i="2"/>
  <c r="Q617" i="2"/>
  <c r="P617" i="2"/>
  <c r="Q616" i="2"/>
  <c r="P616" i="2"/>
  <c r="Q612" i="2"/>
  <c r="P612" i="2"/>
  <c r="Q611" i="2"/>
  <c r="P611" i="2"/>
  <c r="Q610" i="2"/>
  <c r="P610" i="2"/>
  <c r="Q609" i="2"/>
  <c r="P609" i="2"/>
  <c r="Q606" i="2"/>
  <c r="P606" i="2"/>
  <c r="Q605" i="2"/>
  <c r="P605" i="2"/>
  <c r="Q604" i="2"/>
  <c r="P604" i="2"/>
  <c r="Q602" i="2"/>
  <c r="P602" i="2"/>
  <c r="Q601" i="2"/>
  <c r="P601" i="2"/>
  <c r="Q600" i="2"/>
  <c r="P600" i="2"/>
  <c r="Q598" i="2"/>
  <c r="P598" i="2"/>
  <c r="Q597" i="2"/>
  <c r="P597" i="2"/>
  <c r="Q596" i="2"/>
  <c r="P596" i="2"/>
  <c r="Q594" i="2"/>
  <c r="P594" i="2"/>
  <c r="Q593" i="2"/>
  <c r="P593" i="2"/>
  <c r="Q592" i="2"/>
  <c r="P592" i="2"/>
  <c r="Q590" i="2"/>
  <c r="P590" i="2"/>
  <c r="Q589" i="2"/>
  <c r="P589" i="2"/>
  <c r="Q588" i="2"/>
  <c r="P588" i="2"/>
  <c r="Q587" i="2"/>
  <c r="P587" i="2"/>
  <c r="Q584" i="2"/>
  <c r="P584" i="2"/>
  <c r="Q583" i="2"/>
  <c r="P583" i="2"/>
  <c r="Q582" i="2"/>
  <c r="P582" i="2"/>
  <c r="Q580" i="2"/>
  <c r="P580" i="2"/>
  <c r="Q579" i="2"/>
  <c r="P579" i="2"/>
  <c r="Q578" i="2"/>
  <c r="P578" i="2"/>
  <c r="Q576" i="2"/>
  <c r="P576" i="2"/>
  <c r="Q575" i="2"/>
  <c r="P575" i="2"/>
  <c r="Q574" i="2"/>
  <c r="P574" i="2"/>
  <c r="Q573" i="2"/>
  <c r="P573" i="2"/>
  <c r="Q572" i="2"/>
  <c r="P572" i="2"/>
  <c r="Q564" i="2"/>
  <c r="P564" i="2"/>
  <c r="Q563" i="2"/>
  <c r="P563" i="2"/>
  <c r="Q562" i="2"/>
  <c r="P562" i="2"/>
  <c r="Q561" i="2"/>
  <c r="P561" i="2"/>
  <c r="Q559" i="2"/>
  <c r="P559" i="2"/>
  <c r="Q558" i="2"/>
  <c r="P558" i="2"/>
  <c r="Q557" i="2"/>
  <c r="P557" i="2"/>
  <c r="Q556" i="2"/>
  <c r="P556" i="2"/>
  <c r="Q555" i="2"/>
  <c r="P555" i="2"/>
  <c r="Q554" i="2"/>
  <c r="P554" i="2"/>
  <c r="Q553" i="2"/>
  <c r="P553" i="2"/>
  <c r="Q552" i="2"/>
  <c r="P552" i="2"/>
  <c r="Q551" i="2"/>
  <c r="P551" i="2"/>
  <c r="Q550" i="2"/>
  <c r="P550" i="2"/>
  <c r="Q549" i="2"/>
  <c r="P549" i="2"/>
  <c r="Q546" i="2"/>
  <c r="P546" i="2"/>
  <c r="Q545" i="2"/>
  <c r="P545" i="2"/>
  <c r="Q543" i="2"/>
  <c r="P543" i="2"/>
  <c r="Q542" i="2"/>
  <c r="P542" i="2"/>
  <c r="Q541" i="2"/>
  <c r="P541" i="2"/>
  <c r="Q540" i="2"/>
  <c r="P540" i="2"/>
  <c r="Q539" i="2"/>
  <c r="P539" i="2"/>
  <c r="Q538" i="2"/>
  <c r="P538" i="2"/>
  <c r="Q537" i="2"/>
  <c r="P537" i="2"/>
  <c r="Q536" i="2"/>
  <c r="P536" i="2"/>
  <c r="Q532" i="2"/>
  <c r="P532" i="2"/>
  <c r="Q531" i="2"/>
  <c r="P531" i="2"/>
  <c r="Q530" i="2"/>
  <c r="P530" i="2"/>
  <c r="Q529" i="2"/>
  <c r="P529" i="2"/>
  <c r="Q527" i="2"/>
  <c r="P527" i="2"/>
  <c r="Q526" i="2"/>
  <c r="P526" i="2"/>
  <c r="Q525" i="2"/>
  <c r="P525" i="2"/>
  <c r="Q524" i="2"/>
  <c r="P524" i="2"/>
  <c r="Q523" i="2"/>
  <c r="P523" i="2"/>
  <c r="Q518" i="2"/>
  <c r="P518" i="2"/>
  <c r="Q517" i="2"/>
  <c r="P517" i="2"/>
  <c r="Q516" i="2"/>
  <c r="P516" i="2"/>
  <c r="Q515" i="2"/>
  <c r="P515" i="2"/>
  <c r="Q514" i="2"/>
  <c r="P514" i="2"/>
  <c r="Q513" i="2"/>
  <c r="P513" i="2"/>
  <c r="Q511" i="2"/>
  <c r="P511" i="2"/>
  <c r="Q510" i="2"/>
  <c r="P510" i="2"/>
  <c r="Q509" i="2"/>
  <c r="P509" i="2"/>
  <c r="Q508" i="2"/>
  <c r="P508" i="2"/>
  <c r="Q507" i="2"/>
  <c r="P507" i="2"/>
  <c r="Q506" i="2"/>
  <c r="P506" i="2"/>
  <c r="Q505" i="2"/>
  <c r="P505" i="2"/>
  <c r="Q501" i="2"/>
  <c r="P501" i="2"/>
  <c r="Q500" i="2"/>
  <c r="P500" i="2"/>
  <c r="Q499" i="2"/>
  <c r="P499" i="2"/>
  <c r="Q498" i="2"/>
  <c r="P498" i="2"/>
  <c r="Q497" i="2"/>
  <c r="P497" i="2"/>
  <c r="Q495" i="2"/>
  <c r="P495" i="2"/>
  <c r="Q494" i="2"/>
  <c r="P494" i="2"/>
  <c r="Q493" i="2"/>
  <c r="P493" i="2"/>
  <c r="Q491" i="2"/>
  <c r="P491" i="2"/>
  <c r="Q490" i="2"/>
  <c r="P490" i="2"/>
  <c r="Q489" i="2"/>
  <c r="P489" i="2"/>
  <c r="Q488" i="2"/>
  <c r="P488" i="2"/>
  <c r="Q487" i="2"/>
  <c r="P487" i="2"/>
  <c r="Q486" i="2"/>
  <c r="P486" i="2"/>
  <c r="Q484" i="2"/>
  <c r="P484" i="2"/>
  <c r="Q483" i="2"/>
  <c r="P483" i="2"/>
  <c r="Q482" i="2"/>
  <c r="P482" i="2"/>
  <c r="Q481" i="2"/>
  <c r="P481" i="2"/>
  <c r="Q480" i="2"/>
  <c r="P480" i="2"/>
  <c r="Q479" i="2"/>
  <c r="P479" i="2"/>
  <c r="Q478" i="2"/>
  <c r="P478" i="2"/>
  <c r="Q477" i="2"/>
  <c r="P477" i="2"/>
  <c r="Q471" i="2"/>
  <c r="P471" i="2"/>
  <c r="Q470" i="2"/>
  <c r="P470" i="2"/>
  <c r="Q469" i="2"/>
  <c r="P469" i="2"/>
  <c r="Q468" i="2"/>
  <c r="P468" i="2"/>
  <c r="Q467" i="2"/>
  <c r="P467" i="2"/>
  <c r="Q465" i="2"/>
  <c r="P465" i="2"/>
  <c r="Q464" i="2"/>
  <c r="P464" i="2"/>
  <c r="Q463" i="2"/>
  <c r="P463" i="2"/>
  <c r="Q462" i="2"/>
  <c r="P462" i="2"/>
  <c r="Q460" i="2"/>
  <c r="P460" i="2"/>
  <c r="Q459" i="2"/>
  <c r="P459" i="2"/>
  <c r="Q458" i="2"/>
  <c r="P458" i="2"/>
  <c r="Q457" i="2"/>
  <c r="P457" i="2"/>
  <c r="Q456" i="2"/>
  <c r="P456" i="2"/>
  <c r="Q452" i="2"/>
  <c r="P452" i="2"/>
  <c r="Q451" i="2"/>
  <c r="P451" i="2"/>
  <c r="Q450" i="2"/>
  <c r="P450" i="2"/>
  <c r="Q449" i="2"/>
  <c r="P449" i="2"/>
  <c r="Q448" i="2"/>
  <c r="P448" i="2"/>
  <c r="Q447" i="2"/>
  <c r="P447" i="2"/>
  <c r="Q446" i="2"/>
  <c r="P446" i="2"/>
  <c r="Q445" i="2"/>
  <c r="P445" i="2"/>
  <c r="Q444" i="2"/>
  <c r="P444" i="2"/>
  <c r="Q443" i="2"/>
  <c r="P443" i="2"/>
  <c r="Q442" i="2"/>
  <c r="P442" i="2"/>
  <c r="Q441" i="2"/>
  <c r="P441" i="2"/>
  <c r="Q438" i="2"/>
  <c r="P438" i="2"/>
  <c r="Q436" i="2"/>
  <c r="P436" i="2"/>
  <c r="Q433" i="2"/>
  <c r="P433" i="2"/>
  <c r="Q431" i="2"/>
  <c r="P431" i="2"/>
  <c r="Q429" i="2"/>
  <c r="P429" i="2"/>
  <c r="Q428" i="2"/>
  <c r="P428" i="2"/>
  <c r="Q427" i="2"/>
  <c r="P427" i="2"/>
  <c r="Q426" i="2"/>
  <c r="P426" i="2"/>
  <c r="Q425" i="2"/>
  <c r="P425" i="2"/>
  <c r="Q424" i="2"/>
  <c r="P424" i="2"/>
  <c r="Q422" i="2"/>
  <c r="P422" i="2"/>
  <c r="Q421" i="2"/>
  <c r="P421" i="2"/>
  <c r="Q420" i="2"/>
  <c r="P420" i="2"/>
  <c r="Q419" i="2"/>
  <c r="P419" i="2"/>
  <c r="Q417" i="2"/>
  <c r="P417" i="2"/>
  <c r="Q416" i="2"/>
  <c r="P416" i="2"/>
  <c r="Q415" i="2"/>
  <c r="P415" i="2"/>
  <c r="Q414" i="2"/>
  <c r="P414" i="2"/>
  <c r="Q412" i="2"/>
  <c r="P412" i="2"/>
  <c r="Q411" i="2"/>
  <c r="P411" i="2"/>
  <c r="Q410" i="2"/>
  <c r="P410" i="2"/>
  <c r="Q409" i="2"/>
  <c r="P409" i="2"/>
  <c r="Q408" i="2"/>
  <c r="P408" i="2"/>
  <c r="Q407" i="2"/>
  <c r="P407" i="2"/>
  <c r="Q406" i="2"/>
  <c r="P406" i="2"/>
  <c r="Q405" i="2"/>
  <c r="P405" i="2"/>
  <c r="Q404" i="2"/>
  <c r="P404" i="2"/>
  <c r="Q402" i="2"/>
  <c r="P402" i="2"/>
  <c r="Q401" i="2"/>
  <c r="P401" i="2"/>
  <c r="Q400" i="2"/>
  <c r="P400" i="2"/>
  <c r="Q399" i="2"/>
  <c r="P399" i="2"/>
  <c r="Q398" i="2"/>
  <c r="P398" i="2"/>
  <c r="Q396" i="2"/>
  <c r="P396" i="2"/>
  <c r="Q395" i="2"/>
  <c r="P395" i="2"/>
  <c r="Q394" i="2"/>
  <c r="P394" i="2"/>
  <c r="Q393" i="2"/>
  <c r="P393" i="2"/>
  <c r="Q392" i="2"/>
  <c r="P392" i="2"/>
  <c r="Q391" i="2"/>
  <c r="P391" i="2"/>
  <c r="Q387" i="2"/>
  <c r="P387" i="2"/>
  <c r="Q386" i="2"/>
  <c r="P386" i="2"/>
  <c r="Q385" i="2"/>
  <c r="P385" i="2"/>
  <c r="Q381" i="2"/>
  <c r="P381" i="2"/>
  <c r="Q379" i="2"/>
  <c r="P379" i="2"/>
  <c r="Q377" i="2"/>
  <c r="P377" i="2"/>
  <c r="Q375" i="2"/>
  <c r="P375" i="2"/>
  <c r="Q374" i="2"/>
  <c r="P374" i="2"/>
  <c r="Q373" i="2"/>
  <c r="P373" i="2"/>
  <c r="Q372" i="2"/>
  <c r="P372" i="2"/>
  <c r="Q371" i="2"/>
  <c r="P371" i="2"/>
  <c r="Q370" i="2"/>
  <c r="P370" i="2"/>
  <c r="Q369" i="2"/>
  <c r="P369" i="2"/>
  <c r="Q367" i="2"/>
  <c r="P367" i="2"/>
  <c r="Q366" i="2"/>
  <c r="P366" i="2"/>
  <c r="Q365" i="2"/>
  <c r="P365" i="2"/>
  <c r="Q364" i="2"/>
  <c r="P364" i="2"/>
  <c r="Q363" i="2"/>
  <c r="P363" i="2"/>
  <c r="Q362" i="2"/>
  <c r="P362" i="2"/>
  <c r="Q361" i="2"/>
  <c r="P361" i="2"/>
  <c r="Q360" i="2"/>
  <c r="P360" i="2"/>
  <c r="Q359" i="2"/>
  <c r="P359" i="2"/>
  <c r="Q356" i="2"/>
  <c r="P356" i="2"/>
  <c r="Q355" i="2"/>
  <c r="P355" i="2"/>
  <c r="Q354" i="2"/>
  <c r="P354" i="2"/>
  <c r="Q353" i="2"/>
  <c r="P353" i="2"/>
  <c r="Q352" i="2"/>
  <c r="P352" i="2"/>
  <c r="Q351" i="2"/>
  <c r="P351" i="2"/>
  <c r="Q350" i="2"/>
  <c r="P350" i="2"/>
  <c r="Q349" i="2"/>
  <c r="P349" i="2"/>
  <c r="Q346" i="2"/>
  <c r="P346" i="2"/>
  <c r="Q345" i="2"/>
  <c r="P345" i="2"/>
  <c r="Q344" i="2"/>
  <c r="P344" i="2"/>
  <c r="Q343" i="2"/>
  <c r="P343" i="2"/>
  <c r="Q342" i="2"/>
  <c r="P342" i="2"/>
  <c r="Q340" i="2"/>
  <c r="P340" i="2"/>
  <c r="Q339" i="2"/>
  <c r="P339" i="2"/>
  <c r="Q338" i="2"/>
  <c r="P338" i="2"/>
  <c r="Q337" i="2"/>
  <c r="P337" i="2"/>
  <c r="Q336" i="2"/>
  <c r="P336" i="2"/>
  <c r="Q334" i="2"/>
  <c r="P334" i="2"/>
  <c r="Q333" i="2"/>
  <c r="P333" i="2"/>
  <c r="Q332" i="2"/>
  <c r="P332" i="2"/>
  <c r="Q329" i="2"/>
  <c r="P329" i="2"/>
  <c r="Q327" i="2"/>
  <c r="P327" i="2"/>
  <c r="Q326" i="2"/>
  <c r="P326" i="2"/>
  <c r="Q325" i="2"/>
  <c r="P325" i="2"/>
  <c r="Q324" i="2"/>
  <c r="P324" i="2"/>
  <c r="Q323" i="2"/>
  <c r="P323" i="2"/>
  <c r="Q322" i="2"/>
  <c r="P322" i="2"/>
  <c r="Q319" i="2"/>
  <c r="P319" i="2"/>
  <c r="Q318" i="2"/>
  <c r="P318" i="2"/>
  <c r="Q316" i="2"/>
  <c r="P316" i="2"/>
  <c r="Q314" i="2"/>
  <c r="P314" i="2"/>
  <c r="Q313" i="2"/>
  <c r="P313" i="2"/>
  <c r="Q312" i="2"/>
  <c r="P312" i="2"/>
  <c r="Q311" i="2"/>
  <c r="P311" i="2"/>
  <c r="Q310" i="2"/>
  <c r="P310" i="2"/>
  <c r="Q309" i="2"/>
  <c r="P309" i="2"/>
  <c r="Q306" i="2"/>
  <c r="P306" i="2"/>
  <c r="Q305" i="2"/>
  <c r="P305" i="2"/>
  <c r="Q304" i="2"/>
  <c r="P304" i="2"/>
  <c r="Q303" i="2"/>
  <c r="P303" i="2"/>
  <c r="Q302" i="2"/>
  <c r="P302" i="2"/>
  <c r="Q301" i="2"/>
  <c r="P301" i="2"/>
  <c r="Q300" i="2"/>
  <c r="P300" i="2"/>
  <c r="Q299" i="2"/>
  <c r="P299" i="2"/>
  <c r="Q297" i="2"/>
  <c r="P297" i="2"/>
  <c r="Q296" i="2"/>
  <c r="P296" i="2"/>
  <c r="Q295" i="2"/>
  <c r="P295" i="2"/>
  <c r="Q294" i="2"/>
  <c r="P294" i="2"/>
  <c r="Q293" i="2"/>
  <c r="P293" i="2"/>
  <c r="Q292" i="2"/>
  <c r="P292" i="2"/>
  <c r="Q291" i="2"/>
  <c r="P291" i="2"/>
  <c r="Q290" i="2"/>
  <c r="P290" i="2"/>
  <c r="Q289" i="2"/>
  <c r="P289" i="2"/>
  <c r="Q288" i="2"/>
  <c r="P288" i="2"/>
  <c r="Q284" i="2"/>
  <c r="P284" i="2"/>
  <c r="Q283" i="2"/>
  <c r="P283" i="2"/>
  <c r="Q282" i="2"/>
  <c r="P282" i="2"/>
  <c r="Q280" i="2"/>
  <c r="P280" i="2"/>
  <c r="Q279" i="2"/>
  <c r="P279" i="2"/>
  <c r="Q278" i="2"/>
  <c r="P278" i="2"/>
  <c r="Q277" i="2"/>
  <c r="P277" i="2"/>
  <c r="Q276" i="2"/>
  <c r="P276" i="2"/>
  <c r="Q275" i="2"/>
  <c r="P275" i="2"/>
  <c r="Q274" i="2"/>
  <c r="P274" i="2"/>
  <c r="Q273" i="2"/>
  <c r="P273" i="2"/>
  <c r="Q272" i="2"/>
  <c r="P272" i="2"/>
  <c r="Q271" i="2"/>
  <c r="P271" i="2"/>
  <c r="Q270" i="2"/>
  <c r="P270" i="2"/>
  <c r="Q269" i="2"/>
  <c r="P269" i="2"/>
  <c r="Q268" i="2"/>
  <c r="P268" i="2"/>
  <c r="Q267" i="2"/>
  <c r="P267" i="2"/>
  <c r="Q266" i="2"/>
  <c r="P266" i="2"/>
  <c r="Q265" i="2"/>
  <c r="P265" i="2"/>
  <c r="Q264" i="2"/>
  <c r="P264" i="2"/>
  <c r="Q263" i="2"/>
  <c r="P263" i="2"/>
  <c r="Q262" i="2"/>
  <c r="P262" i="2"/>
  <c r="Q261" i="2"/>
  <c r="P261" i="2"/>
  <c r="Q260" i="2"/>
  <c r="P260" i="2"/>
  <c r="Q259" i="2"/>
  <c r="P259" i="2"/>
  <c r="Q258" i="2"/>
  <c r="P258" i="2"/>
  <c r="Q256" i="2"/>
  <c r="P256" i="2"/>
  <c r="Q255" i="2"/>
  <c r="P255" i="2"/>
  <c r="Q254" i="2"/>
  <c r="P254" i="2"/>
  <c r="Q253" i="2"/>
  <c r="P253" i="2"/>
  <c r="Q252" i="2"/>
  <c r="P252" i="2"/>
  <c r="Q251" i="2"/>
  <c r="P251" i="2"/>
  <c r="Q250" i="2"/>
  <c r="P250" i="2"/>
  <c r="Q249" i="2"/>
  <c r="P249" i="2"/>
  <c r="Q248" i="2"/>
  <c r="P248" i="2"/>
  <c r="Q247" i="2"/>
  <c r="P247" i="2"/>
  <c r="Q245" i="2"/>
  <c r="P245" i="2"/>
  <c r="Q244" i="2"/>
  <c r="P244" i="2"/>
  <c r="Q243" i="2"/>
  <c r="P243" i="2"/>
  <c r="Q242" i="2"/>
  <c r="P242" i="2"/>
  <c r="Q241" i="2"/>
  <c r="P241" i="2"/>
  <c r="Q240" i="2"/>
  <c r="P240" i="2"/>
  <c r="Q238" i="2"/>
  <c r="P238" i="2"/>
  <c r="Q237" i="2"/>
  <c r="P237" i="2"/>
  <c r="Q236" i="2"/>
  <c r="P236" i="2"/>
  <c r="Q235" i="2"/>
  <c r="P235" i="2"/>
  <c r="Q234" i="2"/>
  <c r="P234" i="2"/>
  <c r="Q233" i="2"/>
  <c r="P233" i="2"/>
  <c r="Q232" i="2"/>
  <c r="P232" i="2"/>
  <c r="Q231" i="2"/>
  <c r="P231" i="2"/>
  <c r="Q230" i="2"/>
  <c r="P230" i="2"/>
  <c r="Q229" i="2"/>
  <c r="P229" i="2"/>
  <c r="Q228" i="2"/>
  <c r="P228" i="2"/>
  <c r="Q227" i="2"/>
  <c r="P227" i="2"/>
  <c r="Q226" i="2"/>
  <c r="P226" i="2"/>
  <c r="Q224" i="2"/>
  <c r="P224" i="2"/>
  <c r="Q223" i="2"/>
  <c r="P223" i="2"/>
  <c r="Q222" i="2"/>
  <c r="P222" i="2"/>
  <c r="Q221" i="2"/>
  <c r="P221" i="2"/>
  <c r="Q220" i="2"/>
  <c r="P220" i="2"/>
  <c r="Q219" i="2"/>
  <c r="P219" i="2"/>
  <c r="Q218" i="2"/>
  <c r="P218" i="2"/>
  <c r="Q216" i="2"/>
  <c r="P216" i="2"/>
  <c r="Q215" i="2"/>
  <c r="P215" i="2"/>
  <c r="Q214" i="2"/>
  <c r="P214" i="2"/>
  <c r="Q212" i="2"/>
  <c r="P212" i="2"/>
  <c r="Q211" i="2"/>
  <c r="P211" i="2"/>
  <c r="Q210" i="2"/>
  <c r="P210" i="2"/>
  <c r="Q208" i="2"/>
  <c r="P208" i="2"/>
  <c r="Q207" i="2"/>
  <c r="P207" i="2"/>
  <c r="Q206" i="2"/>
  <c r="P206" i="2"/>
  <c r="Q205" i="2"/>
  <c r="P205" i="2"/>
  <c r="Q204" i="2"/>
  <c r="P204" i="2"/>
  <c r="Q203" i="2"/>
  <c r="P203" i="2"/>
  <c r="Q202" i="2"/>
  <c r="P202" i="2"/>
  <c r="Q201" i="2"/>
  <c r="P201" i="2"/>
  <c r="Q200" i="2"/>
  <c r="P200" i="2"/>
  <c r="Q199" i="2"/>
  <c r="P199" i="2"/>
  <c r="Q198" i="2"/>
  <c r="P198" i="2"/>
  <c r="Q197" i="2"/>
  <c r="P197" i="2"/>
  <c r="Q190" i="2"/>
  <c r="P190" i="2"/>
  <c r="Q187" i="2"/>
  <c r="P187" i="2"/>
  <c r="Q186" i="2"/>
  <c r="P186" i="2"/>
  <c r="Q185" i="2"/>
  <c r="P185" i="2"/>
  <c r="Q184" i="2"/>
  <c r="P184" i="2"/>
  <c r="Q182" i="2"/>
  <c r="P182" i="2"/>
  <c r="Q181" i="2"/>
  <c r="P181" i="2"/>
  <c r="Q180" i="2"/>
  <c r="P180" i="2"/>
  <c r="Q179" i="2"/>
  <c r="P179" i="2"/>
  <c r="Q178" i="2"/>
  <c r="P178" i="2"/>
  <c r="Q177" i="2"/>
  <c r="P177" i="2"/>
  <c r="Q176" i="2"/>
  <c r="P176" i="2"/>
  <c r="Q175" i="2"/>
  <c r="P175" i="2"/>
  <c r="Q174" i="2"/>
  <c r="P174" i="2"/>
  <c r="Q173" i="2"/>
  <c r="P173" i="2"/>
  <c r="Q171" i="2"/>
  <c r="P171" i="2"/>
  <c r="Q170" i="2"/>
  <c r="P170" i="2"/>
  <c r="Q169" i="2"/>
  <c r="P169" i="2"/>
  <c r="Q168" i="2"/>
  <c r="P168" i="2"/>
  <c r="Q167" i="2"/>
  <c r="P167" i="2"/>
  <c r="Q166" i="2"/>
  <c r="P166" i="2"/>
  <c r="Q162" i="2"/>
  <c r="P162" i="2"/>
  <c r="Q161" i="2"/>
  <c r="P161" i="2"/>
  <c r="Q160" i="2"/>
  <c r="P160" i="2"/>
  <c r="Q159" i="2"/>
  <c r="P159" i="2"/>
  <c r="Q158" i="2"/>
  <c r="P158" i="2"/>
  <c r="Q157" i="2"/>
  <c r="P157" i="2"/>
  <c r="Q156" i="2"/>
  <c r="P156" i="2"/>
  <c r="Q155" i="2"/>
  <c r="P155" i="2"/>
  <c r="Q154" i="2"/>
  <c r="P154" i="2"/>
  <c r="Q153" i="2"/>
  <c r="P153" i="2"/>
  <c r="Q152" i="2"/>
  <c r="P152" i="2"/>
  <c r="Q150" i="2"/>
  <c r="P150" i="2"/>
  <c r="Q149" i="2"/>
  <c r="P149" i="2"/>
  <c r="Q148" i="2"/>
  <c r="P148" i="2"/>
  <c r="Q147" i="2"/>
  <c r="P147" i="2"/>
  <c r="Q146" i="2"/>
  <c r="P146" i="2"/>
  <c r="Q145" i="2"/>
  <c r="P145" i="2"/>
  <c r="Q144" i="2"/>
  <c r="P144" i="2"/>
  <c r="Q143" i="2"/>
  <c r="P143" i="2"/>
  <c r="Q142" i="2"/>
  <c r="P142" i="2"/>
  <c r="Q141" i="2"/>
  <c r="P141" i="2"/>
  <c r="Q140" i="2"/>
  <c r="P140" i="2"/>
  <c r="Q139" i="2"/>
  <c r="P139" i="2"/>
  <c r="Q138" i="2"/>
  <c r="P138" i="2"/>
  <c r="Q137" i="2"/>
  <c r="P137" i="2"/>
  <c r="Q136" i="2"/>
  <c r="P136" i="2"/>
  <c r="Q135" i="2"/>
  <c r="P135" i="2"/>
  <c r="Q134" i="2"/>
  <c r="P134" i="2"/>
  <c r="Q133" i="2"/>
  <c r="P133" i="2"/>
  <c r="Q122" i="2"/>
  <c r="P122" i="2"/>
  <c r="Q121" i="2"/>
  <c r="P121" i="2"/>
  <c r="Q120" i="2"/>
  <c r="P120" i="2"/>
  <c r="Q119" i="2"/>
  <c r="P119" i="2"/>
  <c r="Q118" i="2"/>
  <c r="P118" i="2"/>
  <c r="Q117" i="2"/>
  <c r="P117" i="2"/>
  <c r="Q116" i="2"/>
  <c r="P116" i="2"/>
  <c r="Q114" i="2"/>
  <c r="P114" i="2"/>
  <c r="Q113" i="2"/>
  <c r="P113" i="2"/>
  <c r="Q112" i="2"/>
  <c r="P112" i="2"/>
  <c r="Q111" i="2"/>
  <c r="P111" i="2"/>
  <c r="Q107" i="2"/>
  <c r="P107" i="2"/>
  <c r="Q106" i="2"/>
  <c r="P106" i="2"/>
  <c r="Q105" i="2"/>
  <c r="P105" i="2"/>
  <c r="Q104" i="2"/>
  <c r="P104" i="2"/>
  <c r="Q103" i="2"/>
  <c r="P103" i="2"/>
  <c r="Q102" i="2"/>
  <c r="P102" i="2"/>
  <c r="Q101" i="2"/>
  <c r="P101" i="2"/>
  <c r="Q100" i="2"/>
  <c r="P100" i="2"/>
  <c r="Q99" i="2"/>
  <c r="P99" i="2"/>
  <c r="Q98" i="2"/>
  <c r="P98" i="2"/>
  <c r="Q97" i="2"/>
  <c r="P97" i="2"/>
  <c r="Q96" i="2"/>
  <c r="P96" i="2"/>
  <c r="Q95" i="2"/>
  <c r="P95" i="2"/>
  <c r="Q94" i="2"/>
  <c r="P94" i="2"/>
  <c r="Q93" i="2"/>
  <c r="P93" i="2"/>
  <c r="Q92" i="2"/>
  <c r="P92" i="2"/>
  <c r="Q91" i="2"/>
  <c r="P91" i="2"/>
  <c r="Q90" i="2"/>
  <c r="P90" i="2"/>
  <c r="Q89" i="2"/>
  <c r="P89" i="2"/>
  <c r="Q88" i="2"/>
  <c r="P88" i="2"/>
  <c r="Q84" i="2"/>
  <c r="P84" i="2"/>
  <c r="Q83" i="2"/>
  <c r="P83" i="2"/>
  <c r="Q82" i="2"/>
  <c r="P82" i="2"/>
  <c r="Q81" i="2"/>
  <c r="P81" i="2"/>
  <c r="Q80" i="2"/>
  <c r="P80" i="2"/>
  <c r="Q79" i="2"/>
  <c r="P79" i="2"/>
  <c r="Q77" i="2"/>
  <c r="P77" i="2"/>
  <c r="Q76" i="2"/>
  <c r="P76" i="2"/>
  <c r="Q75" i="2"/>
  <c r="P75" i="2"/>
  <c r="Q74" i="2"/>
  <c r="P74" i="2"/>
  <c r="Q73" i="2"/>
  <c r="P73" i="2"/>
  <c r="Q72" i="2"/>
  <c r="P72" i="2"/>
  <c r="Q69" i="2"/>
  <c r="P69" i="2"/>
  <c r="Q67" i="2"/>
  <c r="P67" i="2"/>
  <c r="Q64" i="2"/>
  <c r="P64" i="2"/>
  <c r="Q63" i="2"/>
  <c r="P63" i="2"/>
  <c r="Q62" i="2"/>
  <c r="P62" i="2"/>
  <c r="Q61" i="2"/>
  <c r="P61" i="2"/>
  <c r="Q60" i="2"/>
  <c r="P60" i="2"/>
  <c r="Q57" i="2"/>
  <c r="P57" i="2"/>
  <c r="Q55" i="2"/>
  <c r="P55" i="2"/>
  <c r="Q54" i="2"/>
  <c r="P54" i="2"/>
  <c r="Q53" i="2"/>
  <c r="P53" i="2"/>
  <c r="Q52" i="2"/>
  <c r="P52" i="2"/>
  <c r="Q49" i="2"/>
  <c r="P49" i="2"/>
  <c r="Q48" i="2"/>
  <c r="P48" i="2"/>
  <c r="Q47" i="2"/>
  <c r="P47" i="2"/>
  <c r="Q44" i="2"/>
  <c r="P44" i="2"/>
  <c r="Q43" i="2"/>
  <c r="P43" i="2"/>
  <c r="Q42" i="2"/>
  <c r="P42" i="2"/>
  <c r="Q39" i="2"/>
  <c r="P39" i="2"/>
  <c r="Q36" i="2"/>
  <c r="P36" i="2"/>
  <c r="Q35" i="2"/>
  <c r="P35" i="2"/>
  <c r="Q34" i="2"/>
  <c r="P34" i="2"/>
  <c r="Q31" i="2"/>
  <c r="P31" i="2"/>
  <c r="Q30" i="2"/>
  <c r="P30" i="2"/>
  <c r="Q29" i="2"/>
  <c r="P29" i="2"/>
  <c r="Q26" i="2"/>
  <c r="P26" i="2"/>
  <c r="Q25" i="2"/>
  <c r="P25" i="2"/>
  <c r="Q24" i="2"/>
  <c r="P24" i="2"/>
  <c r="Q23" i="2"/>
  <c r="P23" i="2"/>
  <c r="Q22" i="2"/>
  <c r="P22" i="2"/>
  <c r="Q18" i="2"/>
  <c r="P18" i="2"/>
  <c r="Q17" i="2"/>
  <c r="P17" i="2"/>
  <c r="Q16" i="2"/>
  <c r="P16" i="2"/>
  <c r="Q15" i="2"/>
  <c r="P15" i="2"/>
  <c r="Q14" i="2"/>
  <c r="P14" i="2"/>
  <c r="Q11" i="2"/>
  <c r="P11" i="2"/>
  <c r="Q10" i="2"/>
  <c r="P10" i="2"/>
  <c r="Q9" i="2"/>
  <c r="P9" i="2"/>
  <c r="N835" i="2"/>
  <c r="N834" i="2"/>
  <c r="N831" i="2"/>
  <c r="N830" i="2"/>
  <c r="N827" i="2"/>
  <c r="N826" i="2"/>
  <c r="N825" i="2"/>
  <c r="N824" i="2"/>
  <c r="N818" i="2"/>
  <c r="N817" i="2"/>
  <c r="N815" i="2"/>
  <c r="N814" i="2"/>
  <c r="N813" i="2"/>
  <c r="N812" i="2"/>
  <c r="N811" i="2"/>
  <c r="N808" i="2"/>
  <c r="N807" i="2"/>
  <c r="N806" i="2"/>
  <c r="N805" i="2"/>
  <c r="N804" i="2"/>
  <c r="N803" i="2"/>
  <c r="N802" i="2"/>
  <c r="N800" i="2"/>
  <c r="N799" i="2"/>
  <c r="N798" i="2"/>
  <c r="N796" i="2"/>
  <c r="N795" i="2"/>
  <c r="N792" i="2"/>
  <c r="N791" i="2"/>
  <c r="N789" i="2"/>
  <c r="N786" i="2"/>
  <c r="N784" i="2"/>
  <c r="N783" i="2"/>
  <c r="N781" i="2"/>
  <c r="N780" i="2"/>
  <c r="N779" i="2"/>
  <c r="N778" i="2"/>
  <c r="N777" i="2"/>
  <c r="N776" i="2"/>
  <c r="N775" i="2"/>
  <c r="N774" i="2"/>
  <c r="N773" i="2"/>
  <c r="N772" i="2"/>
  <c r="N771" i="2"/>
  <c r="N767" i="2"/>
  <c r="N765" i="2"/>
  <c r="N764" i="2"/>
  <c r="N763" i="2"/>
  <c r="N759" i="2"/>
  <c r="N758" i="2"/>
  <c r="N757" i="2"/>
  <c r="N756" i="2"/>
  <c r="N755" i="2"/>
  <c r="N752" i="2"/>
  <c r="N751" i="2"/>
  <c r="N750" i="2"/>
  <c r="N749" i="2"/>
  <c r="N748" i="2"/>
  <c r="N747" i="2"/>
  <c r="N745" i="2"/>
  <c r="N742" i="2"/>
  <c r="N741" i="2"/>
  <c r="N739" i="2"/>
  <c r="N738" i="2"/>
  <c r="N737" i="2"/>
  <c r="N735" i="2"/>
  <c r="N734" i="2"/>
  <c r="N733" i="2"/>
  <c r="N731" i="2"/>
  <c r="N730" i="2"/>
  <c r="N729" i="2"/>
  <c r="N723" i="2"/>
  <c r="N722" i="2"/>
  <c r="N720" i="2"/>
  <c r="N717" i="2"/>
  <c r="N716" i="2"/>
  <c r="N715" i="2"/>
  <c r="N714" i="2"/>
  <c r="N710" i="2"/>
  <c r="N708" i="2"/>
  <c r="N707" i="2"/>
  <c r="N700" i="2"/>
  <c r="N699" i="2"/>
  <c r="N696" i="2"/>
  <c r="N695" i="2"/>
  <c r="N692" i="2"/>
  <c r="N691" i="2"/>
  <c r="N690" i="2"/>
  <c r="N689" i="2"/>
  <c r="N684" i="2"/>
  <c r="N683" i="2"/>
  <c r="N682" i="2"/>
  <c r="N680" i="2"/>
  <c r="N679" i="2"/>
  <c r="N678" i="2"/>
  <c r="N677" i="2"/>
  <c r="N676" i="2"/>
  <c r="N673" i="2"/>
  <c r="N672" i="2"/>
  <c r="N671" i="2"/>
  <c r="N670" i="2"/>
  <c r="N669" i="2"/>
  <c r="N668" i="2"/>
  <c r="N667" i="2"/>
  <c r="N665" i="2"/>
  <c r="N664" i="2"/>
  <c r="N663" i="2"/>
  <c r="N661" i="2"/>
  <c r="N660" i="2"/>
  <c r="N657" i="2"/>
  <c r="N656" i="2"/>
  <c r="N654" i="2"/>
  <c r="N651" i="2"/>
  <c r="N649" i="2"/>
  <c r="N648" i="2"/>
  <c r="N646" i="2"/>
  <c r="N645" i="2"/>
  <c r="N644" i="2"/>
  <c r="N643" i="2"/>
  <c r="N642" i="2"/>
  <c r="N641" i="2"/>
  <c r="N640" i="2"/>
  <c r="N639" i="2"/>
  <c r="N638" i="2"/>
  <c r="N637" i="2"/>
  <c r="N636" i="2"/>
  <c r="N631" i="2"/>
  <c r="N630" i="2"/>
  <c r="N629" i="2"/>
  <c r="N628" i="2"/>
  <c r="N627" i="2"/>
  <c r="N625" i="2"/>
  <c r="N624" i="2"/>
  <c r="N622" i="2"/>
  <c r="N618" i="2"/>
  <c r="N617" i="2"/>
  <c r="N612" i="2"/>
  <c r="N611" i="2"/>
  <c r="N606" i="2"/>
  <c r="N605" i="2"/>
  <c r="N602" i="2"/>
  <c r="N601" i="2"/>
  <c r="N598" i="2"/>
  <c r="N597" i="2"/>
  <c r="N594" i="2"/>
  <c r="N593" i="2"/>
  <c r="N590" i="2"/>
  <c r="N589" i="2"/>
  <c r="N584" i="2"/>
  <c r="N583" i="2"/>
  <c r="N580" i="2"/>
  <c r="N579" i="2"/>
  <c r="N576" i="2"/>
  <c r="N575" i="2"/>
  <c r="N564" i="2"/>
  <c r="N563" i="2"/>
  <c r="N562" i="2"/>
  <c r="N561" i="2"/>
  <c r="N559" i="2"/>
  <c r="N558" i="2"/>
  <c r="N557" i="2"/>
  <c r="N556" i="2"/>
  <c r="N555" i="2"/>
  <c r="N554" i="2"/>
  <c r="N552" i="2"/>
  <c r="N551" i="2"/>
  <c r="N550" i="2"/>
  <c r="N546" i="2"/>
  <c r="N545" i="2"/>
  <c r="N543" i="2"/>
  <c r="N542" i="2"/>
  <c r="N541" i="2"/>
  <c r="N540" i="2"/>
  <c r="N538" i="2"/>
  <c r="N537" i="2"/>
  <c r="N532" i="2"/>
  <c r="N531" i="2"/>
  <c r="N530" i="2"/>
  <c r="N527" i="2"/>
  <c r="N526" i="2"/>
  <c r="N525" i="2"/>
  <c r="N518" i="2"/>
  <c r="N517" i="2"/>
  <c r="N515" i="2"/>
  <c r="N514" i="2"/>
  <c r="N513" i="2"/>
  <c r="N511" i="2"/>
  <c r="N510" i="2"/>
  <c r="N509" i="2"/>
  <c r="N506" i="2"/>
  <c r="N505" i="2"/>
  <c r="N501" i="2"/>
  <c r="N500" i="2"/>
  <c r="N499" i="2"/>
  <c r="N495" i="2"/>
  <c r="N494" i="2"/>
  <c r="N491" i="2"/>
  <c r="N490" i="2"/>
  <c r="N489" i="2"/>
  <c r="N488" i="2"/>
  <c r="N487" i="2"/>
  <c r="N484" i="2"/>
  <c r="N483" i="2"/>
  <c r="N482" i="2"/>
  <c r="N481" i="2"/>
  <c r="N480" i="2"/>
  <c r="N471" i="2"/>
  <c r="N470" i="2"/>
  <c r="N469" i="2"/>
  <c r="N467" i="2"/>
  <c r="N465" i="2"/>
  <c r="N464" i="2"/>
  <c r="N463" i="2"/>
  <c r="N460" i="2"/>
  <c r="N459" i="2"/>
  <c r="N458" i="2"/>
  <c r="N454" i="2"/>
  <c r="N848" i="2" s="1"/>
  <c r="N452" i="2"/>
  <c r="N451" i="2"/>
  <c r="N450" i="2"/>
  <c r="N449" i="2"/>
  <c r="N448" i="2"/>
  <c r="N447" i="2"/>
  <c r="N446" i="2"/>
  <c r="N445" i="2"/>
  <c r="N442" i="2"/>
  <c r="N441" i="2"/>
  <c r="N438" i="2"/>
  <c r="N436" i="2"/>
  <c r="N433" i="2"/>
  <c r="N431" i="2"/>
  <c r="N429" i="2"/>
  <c r="N428" i="2"/>
  <c r="N427" i="2"/>
  <c r="N425" i="2"/>
  <c r="N424" i="2"/>
  <c r="N422" i="2"/>
  <c r="N421" i="2"/>
  <c r="N419" i="2"/>
  <c r="N417" i="2"/>
  <c r="N416" i="2"/>
  <c r="N415" i="2"/>
  <c r="N414" i="2"/>
  <c r="N412" i="2"/>
  <c r="N411" i="2"/>
  <c r="N409" i="2"/>
  <c r="N408" i="2"/>
  <c r="N407" i="2"/>
  <c r="N405" i="2"/>
  <c r="N404" i="2"/>
  <c r="N402" i="2"/>
  <c r="N401" i="2"/>
  <c r="N400" i="2"/>
  <c r="N399" i="2"/>
  <c r="N398" i="2"/>
  <c r="N396" i="2"/>
  <c r="N395" i="2"/>
  <c r="N394" i="2"/>
  <c r="N387" i="2"/>
  <c r="N386" i="2"/>
  <c r="N381" i="2"/>
  <c r="N379" i="2"/>
  <c r="N377" i="2"/>
  <c r="N375" i="2"/>
  <c r="N374" i="2"/>
  <c r="N373" i="2"/>
  <c r="N372" i="2"/>
  <c r="N371" i="2"/>
  <c r="N370" i="2"/>
  <c r="N367" i="2"/>
  <c r="N366" i="2"/>
  <c r="N365" i="2"/>
  <c r="N364" i="2"/>
  <c r="N363" i="2"/>
  <c r="N361" i="2"/>
  <c r="N360" i="2"/>
  <c r="N359" i="2"/>
  <c r="N356" i="2"/>
  <c r="N355" i="2"/>
  <c r="N354" i="2"/>
  <c r="N353" i="2"/>
  <c r="N352" i="2"/>
  <c r="N351" i="2"/>
  <c r="N350" i="2"/>
  <c r="N346" i="2"/>
  <c r="N345" i="2"/>
  <c r="N344" i="2"/>
  <c r="N343" i="2"/>
  <c r="N340" i="2"/>
  <c r="N339" i="2"/>
  <c r="N338" i="2"/>
  <c r="N334" i="2"/>
  <c r="N333" i="2"/>
  <c r="N329" i="2"/>
  <c r="N327" i="2"/>
  <c r="N326" i="2"/>
  <c r="N325" i="2"/>
  <c r="N324" i="2"/>
  <c r="N323" i="2"/>
  <c r="N319" i="2"/>
  <c r="N318" i="2"/>
  <c r="N314" i="2"/>
  <c r="N313" i="2"/>
  <c r="N312" i="2"/>
  <c r="N311" i="2"/>
  <c r="N306" i="2"/>
  <c r="N305" i="2"/>
  <c r="N304" i="2"/>
  <c r="N303" i="2"/>
  <c r="N302" i="2"/>
  <c r="N301" i="2"/>
  <c r="N300" i="2"/>
  <c r="N297" i="2"/>
  <c r="N296" i="2"/>
  <c r="N295" i="2"/>
  <c r="N294" i="2"/>
  <c r="N293" i="2"/>
  <c r="N292" i="2"/>
  <c r="N291" i="2"/>
  <c r="N290" i="2"/>
  <c r="N284" i="2"/>
  <c r="N283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6" i="2"/>
  <c r="N255" i="2"/>
  <c r="N254" i="2"/>
  <c r="N253" i="2"/>
  <c r="N252" i="2"/>
  <c r="N251" i="2"/>
  <c r="N250" i="2"/>
  <c r="N249" i="2"/>
  <c r="N248" i="2"/>
  <c r="N245" i="2"/>
  <c r="N244" i="2"/>
  <c r="N243" i="2"/>
  <c r="N242" i="2"/>
  <c r="N241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4" i="2"/>
  <c r="N223" i="2"/>
  <c r="N222" i="2"/>
  <c r="N221" i="2"/>
  <c r="N220" i="2"/>
  <c r="N219" i="2"/>
  <c r="N218" i="2"/>
  <c r="N216" i="2"/>
  <c r="N214" i="2"/>
  <c r="N212" i="2"/>
  <c r="N211" i="2"/>
  <c r="N208" i="2"/>
  <c r="N207" i="2"/>
  <c r="N206" i="2"/>
  <c r="N205" i="2"/>
  <c r="N204" i="2"/>
  <c r="N203" i="2"/>
  <c r="N202" i="2"/>
  <c r="N201" i="2"/>
  <c r="N200" i="2"/>
  <c r="N190" i="2"/>
  <c r="N187" i="2"/>
  <c r="N186" i="2"/>
  <c r="N185" i="2"/>
  <c r="N184" i="2"/>
  <c r="N182" i="2"/>
  <c r="N181" i="2"/>
  <c r="N180" i="2"/>
  <c r="N179" i="2"/>
  <c r="N178" i="2"/>
  <c r="N177" i="2"/>
  <c r="N176" i="2"/>
  <c r="N175" i="2"/>
  <c r="N174" i="2"/>
  <c r="N171" i="2"/>
  <c r="N170" i="2"/>
  <c r="N169" i="2"/>
  <c r="N168" i="2"/>
  <c r="N167" i="2"/>
  <c r="N162" i="2"/>
  <c r="N161" i="2"/>
  <c r="N160" i="2"/>
  <c r="N159" i="2"/>
  <c r="N158" i="2"/>
  <c r="N157" i="2"/>
  <c r="N156" i="2"/>
  <c r="N155" i="2"/>
  <c r="N154" i="2"/>
  <c r="N153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22" i="2"/>
  <c r="N121" i="2"/>
  <c r="N120" i="2"/>
  <c r="N119" i="2"/>
  <c r="N118" i="2"/>
  <c r="N117" i="2"/>
  <c r="N116" i="2"/>
  <c r="N114" i="2"/>
  <c r="N113" i="2"/>
  <c r="N112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89" i="2"/>
  <c r="N88" i="2"/>
  <c r="N84" i="2"/>
  <c r="N83" i="2"/>
  <c r="N82" i="2"/>
  <c r="N81" i="2"/>
  <c r="N80" i="2"/>
  <c r="N77" i="2"/>
  <c r="N76" i="2"/>
  <c r="N75" i="2"/>
  <c r="N73" i="2"/>
  <c r="N72" i="2"/>
  <c r="N69" i="2"/>
  <c r="N67" i="2"/>
  <c r="N64" i="2"/>
  <c r="N63" i="2"/>
  <c r="N62" i="2"/>
  <c r="N61" i="2"/>
  <c r="N57" i="2"/>
  <c r="N55" i="2"/>
  <c r="N54" i="2"/>
  <c r="N49" i="2"/>
  <c r="N48" i="2"/>
  <c r="N44" i="2"/>
  <c r="N43" i="2"/>
  <c r="N39" i="2"/>
  <c r="N36" i="2"/>
  <c r="N35" i="2"/>
  <c r="N31" i="2"/>
  <c r="N30" i="2"/>
  <c r="N26" i="2"/>
  <c r="N25" i="2"/>
  <c r="N23" i="2"/>
  <c r="N18" i="2"/>
  <c r="N17" i="2"/>
  <c r="N16" i="2"/>
  <c r="N15" i="2"/>
  <c r="N11" i="2"/>
  <c r="N10" i="2"/>
  <c r="N9" i="2"/>
  <c r="N379" i="13" l="1"/>
  <c r="W379" i="13" s="1"/>
  <c r="J379" i="8"/>
  <c r="S379" i="8" s="1"/>
  <c r="R379" i="3"/>
  <c r="Q379" i="3"/>
  <c r="S379" i="3"/>
  <c r="P379" i="3"/>
  <c r="L820" i="2"/>
  <c r="L821" i="2" s="1"/>
  <c r="L743" i="2"/>
  <c r="L40" i="2"/>
  <c r="L534" i="2"/>
  <c r="L837" i="2"/>
  <c r="L685" i="2"/>
  <c r="L686" i="2" s="1"/>
  <c r="L473" i="2"/>
  <c r="L286" i="2"/>
  <c r="L608" i="2"/>
  <c r="L521" i="2"/>
  <c r="L702" i="2"/>
  <c r="L308" i="2"/>
  <c r="L761" i="2"/>
  <c r="L726" i="2"/>
  <c r="L586" i="2"/>
  <c r="J836" i="13"/>
  <c r="K836" i="2"/>
  <c r="J832" i="13"/>
  <c r="K832" i="2"/>
  <c r="J828" i="13"/>
  <c r="K828" i="2"/>
  <c r="K816" i="2"/>
  <c r="J809" i="13"/>
  <c r="K809" i="2"/>
  <c r="J797" i="13"/>
  <c r="K797" i="2"/>
  <c r="J793" i="13"/>
  <c r="K793" i="2"/>
  <c r="J785" i="13"/>
  <c r="K785" i="2"/>
  <c r="J766" i="13"/>
  <c r="K766" i="2"/>
  <c r="K760" i="2"/>
  <c r="K753" i="2"/>
  <c r="J740" i="13"/>
  <c r="K740" i="2"/>
  <c r="J732" i="13"/>
  <c r="K732" i="2"/>
  <c r="J724" i="13"/>
  <c r="K724" i="2"/>
  <c r="J718" i="13"/>
  <c r="K718" i="2"/>
  <c r="J709" i="13"/>
  <c r="K709" i="2"/>
  <c r="J701" i="13"/>
  <c r="K701" i="2"/>
  <c r="J697" i="13"/>
  <c r="K697" i="2"/>
  <c r="J693" i="13"/>
  <c r="K693" i="2"/>
  <c r="J681" i="13"/>
  <c r="K681" i="2"/>
  <c r="J674" i="13"/>
  <c r="K674" i="2"/>
  <c r="J662" i="13"/>
  <c r="K662" i="2"/>
  <c r="J658" i="13"/>
  <c r="K658" i="2"/>
  <c r="J650" i="13"/>
  <c r="K650" i="2"/>
  <c r="J626" i="13"/>
  <c r="K626" i="2"/>
  <c r="K613" i="2"/>
  <c r="K607" i="2"/>
  <c r="J603" i="13"/>
  <c r="K603" i="2"/>
  <c r="K599" i="2"/>
  <c r="J595" i="13"/>
  <c r="K595" i="2"/>
  <c r="K591" i="2"/>
  <c r="J585" i="13"/>
  <c r="K585" i="2"/>
  <c r="K581" i="2"/>
  <c r="K577" i="2"/>
  <c r="K560" i="2"/>
  <c r="K544" i="2"/>
  <c r="J533" i="13"/>
  <c r="K533" i="2"/>
  <c r="K528" i="2"/>
  <c r="K519" i="2"/>
  <c r="K512" i="2"/>
  <c r="J496" i="13"/>
  <c r="K496" i="2"/>
  <c r="J492" i="13"/>
  <c r="M846" i="2"/>
  <c r="K492" i="2"/>
  <c r="J485" i="13"/>
  <c r="M845" i="2"/>
  <c r="K485" i="2"/>
  <c r="J472" i="13"/>
  <c r="K472" i="2"/>
  <c r="J466" i="13"/>
  <c r="K466" i="2"/>
  <c r="J461" i="13"/>
  <c r="K461" i="2"/>
  <c r="J453" i="13"/>
  <c r="K453" i="2"/>
  <c r="K430" i="2"/>
  <c r="K423" i="2"/>
  <c r="J413" i="13"/>
  <c r="K413" i="2"/>
  <c r="J397" i="13"/>
  <c r="K397" i="2"/>
  <c r="J388" i="13"/>
  <c r="K388" i="2"/>
  <c r="J376" i="13"/>
  <c r="K376" i="2"/>
  <c r="J368" i="13"/>
  <c r="K368" i="2"/>
  <c r="J357" i="13"/>
  <c r="K357" i="2"/>
  <c r="J341" i="13"/>
  <c r="K341" i="2"/>
  <c r="J335" i="13"/>
  <c r="K335" i="2"/>
  <c r="K328" i="2"/>
  <c r="J315" i="13"/>
  <c r="K315" i="2"/>
  <c r="K307" i="2"/>
  <c r="K298" i="2"/>
  <c r="K285" i="2"/>
  <c r="K281" i="2"/>
  <c r="K257" i="2"/>
  <c r="K246" i="2"/>
  <c r="K239" i="2"/>
  <c r="K225" i="2"/>
  <c r="K213" i="2"/>
  <c r="K209" i="2"/>
  <c r="K188" i="2"/>
  <c r="K183" i="2"/>
  <c r="K172" i="2"/>
  <c r="K163" i="2"/>
  <c r="K151" i="2"/>
  <c r="K108" i="2"/>
  <c r="K85" i="2"/>
  <c r="K78" i="2"/>
  <c r="J65" i="13"/>
  <c r="K65" i="2"/>
  <c r="K56" i="2"/>
  <c r="K50" i="2"/>
  <c r="K45" i="2"/>
  <c r="K37" i="2"/>
  <c r="K32" i="2"/>
  <c r="K27" i="2"/>
  <c r="K19" i="2"/>
  <c r="I12" i="7"/>
  <c r="L12" i="2"/>
  <c r="K12" i="2"/>
  <c r="J380" i="8" l="1"/>
  <c r="N380" i="13"/>
  <c r="K10" i="12"/>
  <c r="K14" i="12" s="1"/>
  <c r="K20" i="12" s="1"/>
  <c r="K21" i="12" s="1"/>
  <c r="S380" i="3"/>
  <c r="R380" i="3"/>
  <c r="P380" i="3"/>
  <c r="Q380" i="3"/>
  <c r="J845" i="13"/>
  <c r="U485" i="13"/>
  <c r="U845" i="13" s="1"/>
  <c r="T485" i="13"/>
  <c r="T845" i="13" s="1"/>
  <c r="R485" i="13"/>
  <c r="R845" i="13" s="1"/>
  <c r="W485" i="13"/>
  <c r="W479" i="13" s="1"/>
  <c r="I12" i="8"/>
  <c r="J12" i="13"/>
  <c r="I50" i="8"/>
  <c r="P50" i="8" s="1"/>
  <c r="J50" i="13"/>
  <c r="I213" i="8"/>
  <c r="J213" i="13"/>
  <c r="I328" i="8"/>
  <c r="S328" i="8" s="1"/>
  <c r="S323" i="8" s="1"/>
  <c r="J328" i="13"/>
  <c r="U341" i="13"/>
  <c r="T341" i="13"/>
  <c r="R341" i="13"/>
  <c r="W341" i="13"/>
  <c r="W337" i="13" s="1"/>
  <c r="U368" i="13"/>
  <c r="T368" i="13"/>
  <c r="R368" i="13"/>
  <c r="W368" i="13"/>
  <c r="W362" i="13" s="1"/>
  <c r="U388" i="13"/>
  <c r="T388" i="13"/>
  <c r="R388" i="13"/>
  <c r="W388" i="13"/>
  <c r="W385" i="13" s="1"/>
  <c r="U413" i="13"/>
  <c r="T413" i="13"/>
  <c r="W413" i="13"/>
  <c r="W410" i="13" s="1"/>
  <c r="R413" i="13"/>
  <c r="I430" i="8"/>
  <c r="J430" i="13"/>
  <c r="U461" i="13"/>
  <c r="T461" i="13"/>
  <c r="R461" i="13"/>
  <c r="W461" i="13"/>
  <c r="W457" i="13" s="1"/>
  <c r="U472" i="13"/>
  <c r="T472" i="13"/>
  <c r="R472" i="13"/>
  <c r="W472" i="13"/>
  <c r="W468" i="13" s="1"/>
  <c r="T496" i="13"/>
  <c r="U496" i="13"/>
  <c r="W496" i="13"/>
  <c r="W493" i="13" s="1"/>
  <c r="R496" i="13"/>
  <c r="T533" i="13"/>
  <c r="U533" i="13"/>
  <c r="R533" i="13"/>
  <c r="W533" i="13"/>
  <c r="W529" i="13" s="1"/>
  <c r="I591" i="8"/>
  <c r="N591" i="8" s="1"/>
  <c r="J591" i="13"/>
  <c r="I599" i="8"/>
  <c r="J599" i="13"/>
  <c r="T626" i="13"/>
  <c r="U626" i="13"/>
  <c r="R626" i="13"/>
  <c r="W626" i="13"/>
  <c r="W623" i="13" s="1"/>
  <c r="U658" i="13"/>
  <c r="T658" i="13"/>
  <c r="R658" i="13"/>
  <c r="W658" i="13"/>
  <c r="W655" i="13" s="1"/>
  <c r="T674" i="13"/>
  <c r="U674" i="13"/>
  <c r="R674" i="13"/>
  <c r="W674" i="13"/>
  <c r="W666" i="13" s="1"/>
  <c r="U693" i="13"/>
  <c r="T693" i="13"/>
  <c r="R693" i="13"/>
  <c r="W693" i="13"/>
  <c r="U701" i="13"/>
  <c r="T701" i="13"/>
  <c r="W701" i="13"/>
  <c r="W698" i="13" s="1"/>
  <c r="R701" i="13"/>
  <c r="U718" i="13"/>
  <c r="T718" i="13"/>
  <c r="W718" i="13"/>
  <c r="W713" i="13" s="1"/>
  <c r="R718" i="13"/>
  <c r="U732" i="13"/>
  <c r="T732" i="13"/>
  <c r="R732" i="13"/>
  <c r="W732" i="13"/>
  <c r="W728" i="13" s="1"/>
  <c r="T766" i="13"/>
  <c r="U766" i="13"/>
  <c r="R766" i="13"/>
  <c r="W766" i="13"/>
  <c r="W762" i="13" s="1"/>
  <c r="U793" i="13"/>
  <c r="T793" i="13"/>
  <c r="R793" i="13"/>
  <c r="W793" i="13"/>
  <c r="W790" i="13" s="1"/>
  <c r="U828" i="13"/>
  <c r="T828" i="13"/>
  <c r="R828" i="13"/>
  <c r="W828" i="13"/>
  <c r="W823" i="13" s="1"/>
  <c r="U836" i="13"/>
  <c r="T836" i="13"/>
  <c r="R836" i="13"/>
  <c r="W836" i="13"/>
  <c r="W833" i="13" s="1"/>
  <c r="I19" i="8"/>
  <c r="P19" i="8" s="1"/>
  <c r="J19" i="13"/>
  <c r="T315" i="13"/>
  <c r="U315" i="13"/>
  <c r="R315" i="13"/>
  <c r="W315" i="13"/>
  <c r="W310" i="13" s="1"/>
  <c r="U335" i="13"/>
  <c r="T335" i="13"/>
  <c r="R335" i="13"/>
  <c r="W335" i="13"/>
  <c r="W332" i="13" s="1"/>
  <c r="T357" i="13"/>
  <c r="U357" i="13"/>
  <c r="R357" i="13"/>
  <c r="W357" i="13"/>
  <c r="W349" i="13" s="1"/>
  <c r="U376" i="13"/>
  <c r="T376" i="13"/>
  <c r="R376" i="13"/>
  <c r="W376" i="13"/>
  <c r="W369" i="13" s="1"/>
  <c r="U397" i="13"/>
  <c r="T397" i="13"/>
  <c r="W397" i="13"/>
  <c r="W393" i="13" s="1"/>
  <c r="R397" i="13"/>
  <c r="U453" i="13"/>
  <c r="T453" i="13"/>
  <c r="R453" i="13"/>
  <c r="W453" i="13"/>
  <c r="W444" i="13" s="1"/>
  <c r="U466" i="13"/>
  <c r="T466" i="13"/>
  <c r="R466" i="13"/>
  <c r="W466" i="13"/>
  <c r="W462" i="13" s="1"/>
  <c r="J846" i="13"/>
  <c r="U492" i="13"/>
  <c r="U846" i="13" s="1"/>
  <c r="T492" i="13"/>
  <c r="T846" i="13" s="1"/>
  <c r="R492" i="13"/>
  <c r="R846" i="13" s="1"/>
  <c r="W492" i="13"/>
  <c r="W486" i="13" s="1"/>
  <c r="I512" i="8"/>
  <c r="N512" i="8" s="1"/>
  <c r="J512" i="13"/>
  <c r="U585" i="13"/>
  <c r="T585" i="13"/>
  <c r="W585" i="13"/>
  <c r="W582" i="13" s="1"/>
  <c r="R585" i="13"/>
  <c r="T603" i="13"/>
  <c r="U603" i="13"/>
  <c r="R603" i="13"/>
  <c r="W603" i="13"/>
  <c r="W600" i="13" s="1"/>
  <c r="I613" i="8"/>
  <c r="N613" i="8" s="1"/>
  <c r="J613" i="13"/>
  <c r="T650" i="13"/>
  <c r="U650" i="13"/>
  <c r="R650" i="13"/>
  <c r="W650" i="13"/>
  <c r="W647" i="13" s="1"/>
  <c r="T681" i="13"/>
  <c r="U681" i="13"/>
  <c r="R681" i="13"/>
  <c r="W681" i="13"/>
  <c r="W675" i="13" s="1"/>
  <c r="T697" i="13"/>
  <c r="U697" i="13"/>
  <c r="W697" i="13"/>
  <c r="W694" i="13" s="1"/>
  <c r="R697" i="13"/>
  <c r="T709" i="13"/>
  <c r="U709" i="13"/>
  <c r="R709" i="13"/>
  <c r="W709" i="13"/>
  <c r="W706" i="13" s="1"/>
  <c r="T724" i="13"/>
  <c r="U724" i="13"/>
  <c r="R724" i="13"/>
  <c r="W724" i="13"/>
  <c r="W721" i="13" s="1"/>
  <c r="U740" i="13"/>
  <c r="T740" i="13"/>
  <c r="W740" i="13"/>
  <c r="W736" i="13" s="1"/>
  <c r="R740" i="13"/>
  <c r="I760" i="8"/>
  <c r="P760" i="8" s="1"/>
  <c r="J760" i="13"/>
  <c r="T832" i="13"/>
  <c r="U832" i="13"/>
  <c r="R832" i="13"/>
  <c r="W832" i="13"/>
  <c r="W829" i="13" s="1"/>
  <c r="I816" i="8"/>
  <c r="S816" i="8" s="1"/>
  <c r="S810" i="8" s="1"/>
  <c r="J816" i="13"/>
  <c r="U809" i="13"/>
  <c r="T809" i="13"/>
  <c r="R809" i="13"/>
  <c r="W809" i="13"/>
  <c r="W801" i="13" s="1"/>
  <c r="U797" i="13"/>
  <c r="T797" i="13"/>
  <c r="R797" i="13"/>
  <c r="W797" i="13"/>
  <c r="W794" i="13" s="1"/>
  <c r="T785" i="13"/>
  <c r="U785" i="13"/>
  <c r="R785" i="13"/>
  <c r="W785" i="13"/>
  <c r="W782" i="13" s="1"/>
  <c r="I753" i="8"/>
  <c r="Q753" i="8" s="1"/>
  <c r="J753" i="13"/>
  <c r="U662" i="13"/>
  <c r="T662" i="13"/>
  <c r="R662" i="13"/>
  <c r="W662" i="13"/>
  <c r="W659" i="13" s="1"/>
  <c r="I607" i="8"/>
  <c r="Q607" i="8" s="1"/>
  <c r="J607" i="13"/>
  <c r="U595" i="13"/>
  <c r="T595" i="13"/>
  <c r="R595" i="13"/>
  <c r="W595" i="13"/>
  <c r="W592" i="13" s="1"/>
  <c r="I581" i="8"/>
  <c r="S581" i="8" s="1"/>
  <c r="S578" i="8" s="1"/>
  <c r="J581" i="13"/>
  <c r="I577" i="8"/>
  <c r="S577" i="8" s="1"/>
  <c r="S574" i="8" s="1"/>
  <c r="J577" i="13"/>
  <c r="I560" i="8"/>
  <c r="S560" i="8" s="1"/>
  <c r="S553" i="8" s="1"/>
  <c r="J560" i="13"/>
  <c r="I544" i="8"/>
  <c r="S544" i="8" s="1"/>
  <c r="S539" i="8" s="1"/>
  <c r="J544" i="13"/>
  <c r="I528" i="8"/>
  <c r="Q528" i="8" s="1"/>
  <c r="J528" i="13"/>
  <c r="I519" i="8"/>
  <c r="S519" i="8" s="1"/>
  <c r="S516" i="8" s="1"/>
  <c r="J519" i="13"/>
  <c r="I423" i="8"/>
  <c r="S423" i="8" s="1"/>
  <c r="S420" i="8" s="1"/>
  <c r="J423" i="13"/>
  <c r="I307" i="8"/>
  <c r="S307" i="8" s="1"/>
  <c r="S299" i="8" s="1"/>
  <c r="J307" i="13"/>
  <c r="I298" i="8"/>
  <c r="P298" i="8" s="1"/>
  <c r="J298" i="13"/>
  <c r="I285" i="8"/>
  <c r="S285" i="8" s="1"/>
  <c r="S282" i="8" s="1"/>
  <c r="J285" i="13"/>
  <c r="I281" i="8"/>
  <c r="N281" i="8" s="1"/>
  <c r="J281" i="13"/>
  <c r="I257" i="8"/>
  <c r="S257" i="8" s="1"/>
  <c r="S247" i="8" s="1"/>
  <c r="J257" i="13"/>
  <c r="I246" i="8"/>
  <c r="S246" i="8" s="1"/>
  <c r="S240" i="8" s="1"/>
  <c r="J246" i="13"/>
  <c r="I239" i="8"/>
  <c r="S239" i="8" s="1"/>
  <c r="S226" i="8" s="1"/>
  <c r="J239" i="13"/>
  <c r="I225" i="8"/>
  <c r="S225" i="8" s="1"/>
  <c r="S215" i="8" s="1"/>
  <c r="J225" i="13"/>
  <c r="I209" i="8"/>
  <c r="S209" i="8" s="1"/>
  <c r="S199" i="8" s="1"/>
  <c r="J209" i="13"/>
  <c r="I188" i="8"/>
  <c r="S188" i="8" s="1"/>
  <c r="J188" i="13"/>
  <c r="I183" i="8"/>
  <c r="S183" i="8" s="1"/>
  <c r="J183" i="13"/>
  <c r="I172" i="8"/>
  <c r="S172" i="8" s="1"/>
  <c r="S166" i="8" s="1"/>
  <c r="J172" i="13"/>
  <c r="I163" i="8"/>
  <c r="S163" i="8" s="1"/>
  <c r="S152" i="8" s="1"/>
  <c r="J163" i="13"/>
  <c r="I151" i="8"/>
  <c r="S151" i="8" s="1"/>
  <c r="S111" i="8" s="1"/>
  <c r="J151" i="13"/>
  <c r="I108" i="8"/>
  <c r="S108" i="8" s="1"/>
  <c r="S90" i="8" s="1"/>
  <c r="J108" i="13"/>
  <c r="I85" i="8"/>
  <c r="N85" i="8" s="1"/>
  <c r="J85" i="13"/>
  <c r="I78" i="8"/>
  <c r="S78" i="8" s="1"/>
  <c r="S74" i="8" s="1"/>
  <c r="J78" i="13"/>
  <c r="U65" i="13"/>
  <c r="T65" i="13"/>
  <c r="R65" i="13"/>
  <c r="W65" i="13"/>
  <c r="W60" i="13" s="1"/>
  <c r="I56" i="8"/>
  <c r="S56" i="8" s="1"/>
  <c r="S53" i="8" s="1"/>
  <c r="J56" i="13"/>
  <c r="I45" i="8"/>
  <c r="S45" i="8" s="1"/>
  <c r="S42" i="8" s="1"/>
  <c r="J45" i="13"/>
  <c r="I37" i="8"/>
  <c r="P37" i="8" s="1"/>
  <c r="J37" i="13"/>
  <c r="I32" i="8"/>
  <c r="S32" i="8" s="1"/>
  <c r="S29" i="8" s="1"/>
  <c r="J32" i="13"/>
  <c r="I27" i="8"/>
  <c r="Q27" i="8" s="1"/>
  <c r="J27" i="13"/>
  <c r="I11" i="12"/>
  <c r="I10" i="11"/>
  <c r="N12" i="8"/>
  <c r="Q12" i="8"/>
  <c r="P12" i="8"/>
  <c r="S12" i="8"/>
  <c r="S8" i="8" s="1"/>
  <c r="N27" i="8"/>
  <c r="N50" i="8"/>
  <c r="Q50" i="8"/>
  <c r="I65" i="8"/>
  <c r="P85" i="8"/>
  <c r="P213" i="8"/>
  <c r="Q213" i="8"/>
  <c r="N213" i="8"/>
  <c r="S213" i="8"/>
  <c r="S210" i="8" s="1"/>
  <c r="Q328" i="8"/>
  <c r="P328" i="8"/>
  <c r="R341" i="2"/>
  <c r="I341" i="8"/>
  <c r="R357" i="2"/>
  <c r="I357" i="8"/>
  <c r="R376" i="2"/>
  <c r="I376" i="8"/>
  <c r="R397" i="2"/>
  <c r="I397" i="8"/>
  <c r="Q423" i="8"/>
  <c r="R453" i="2"/>
  <c r="I453" i="8"/>
  <c r="R466" i="2"/>
  <c r="I466" i="8"/>
  <c r="O846" i="2"/>
  <c r="O390" i="2" s="1"/>
  <c r="I492" i="8"/>
  <c r="Q503" i="8"/>
  <c r="P503" i="8"/>
  <c r="S503" i="8"/>
  <c r="S498" i="8" s="1"/>
  <c r="N503" i="8"/>
  <c r="R533" i="2"/>
  <c r="I533" i="8"/>
  <c r="N560" i="8"/>
  <c r="Q581" i="8"/>
  <c r="N581" i="8"/>
  <c r="Q591" i="8"/>
  <c r="S591" i="8"/>
  <c r="S588" i="8" s="1"/>
  <c r="Q599" i="8"/>
  <c r="N599" i="8"/>
  <c r="P599" i="8"/>
  <c r="S599" i="8"/>
  <c r="S596" i="8" s="1"/>
  <c r="R626" i="2"/>
  <c r="I626" i="8"/>
  <c r="R658" i="2"/>
  <c r="I658" i="8"/>
  <c r="R674" i="2"/>
  <c r="I674" i="8"/>
  <c r="R693" i="2"/>
  <c r="I693" i="8"/>
  <c r="R701" i="2"/>
  <c r="I701" i="8"/>
  <c r="R718" i="2"/>
  <c r="I718" i="8"/>
  <c r="R732" i="2"/>
  <c r="I732" i="8"/>
  <c r="P753" i="8"/>
  <c r="R766" i="2"/>
  <c r="I766" i="8"/>
  <c r="R793" i="2"/>
  <c r="I793" i="8"/>
  <c r="R809" i="2"/>
  <c r="I809" i="8"/>
  <c r="R828" i="2"/>
  <c r="I828" i="8"/>
  <c r="R836" i="2"/>
  <c r="I836" i="8"/>
  <c r="O845" i="2"/>
  <c r="I485" i="8"/>
  <c r="N19" i="8"/>
  <c r="Q19" i="8"/>
  <c r="P56" i="8"/>
  <c r="P225" i="8"/>
  <c r="N246" i="8"/>
  <c r="P246" i="8"/>
  <c r="Q281" i="8"/>
  <c r="Q298" i="8"/>
  <c r="S298" i="8"/>
  <c r="S289" i="8" s="1"/>
  <c r="R315" i="2"/>
  <c r="I315" i="8"/>
  <c r="R335" i="2"/>
  <c r="I335" i="8"/>
  <c r="N348" i="8"/>
  <c r="P348" i="8"/>
  <c r="Q348" i="8"/>
  <c r="S348" i="8"/>
  <c r="S342" i="8" s="1"/>
  <c r="R368" i="2"/>
  <c r="I368" i="8"/>
  <c r="I388" i="8"/>
  <c r="R413" i="2"/>
  <c r="I413" i="8"/>
  <c r="N430" i="8"/>
  <c r="Q430" i="8"/>
  <c r="P430" i="8"/>
  <c r="S430" i="8"/>
  <c r="S426" i="8" s="1"/>
  <c r="R461" i="2"/>
  <c r="I461" i="8"/>
  <c r="R472" i="2"/>
  <c r="I472" i="8"/>
  <c r="R496" i="2"/>
  <c r="I496" i="8"/>
  <c r="Q512" i="8"/>
  <c r="P512" i="8"/>
  <c r="S512" i="8"/>
  <c r="S508" i="8" s="1"/>
  <c r="N528" i="8"/>
  <c r="P528" i="8"/>
  <c r="R585" i="2"/>
  <c r="I585" i="8"/>
  <c r="R595" i="2"/>
  <c r="I595" i="8"/>
  <c r="R603" i="2"/>
  <c r="I603" i="8"/>
  <c r="R650" i="2"/>
  <c r="I650" i="8"/>
  <c r="R662" i="2"/>
  <c r="I662" i="8"/>
  <c r="R681" i="2"/>
  <c r="I681" i="8"/>
  <c r="R697" i="2"/>
  <c r="I697" i="8"/>
  <c r="R709" i="2"/>
  <c r="I709" i="8"/>
  <c r="R724" i="2"/>
  <c r="I724" i="8"/>
  <c r="R740" i="2"/>
  <c r="I740" i="8"/>
  <c r="Q760" i="8"/>
  <c r="S760" i="8"/>
  <c r="S754" i="8" s="1"/>
  <c r="N760" i="8"/>
  <c r="R785" i="2"/>
  <c r="I785" i="8"/>
  <c r="R797" i="2"/>
  <c r="I797" i="8"/>
  <c r="P816" i="8"/>
  <c r="R832" i="2"/>
  <c r="I832" i="8"/>
  <c r="Q12" i="7"/>
  <c r="P12" i="7"/>
  <c r="N12" i="7"/>
  <c r="S12" i="7"/>
  <c r="S8" i="7" s="1"/>
  <c r="L838" i="2"/>
  <c r="L567" i="2"/>
  <c r="R12" i="2"/>
  <c r="R512" i="2"/>
  <c r="K820" i="2"/>
  <c r="L768" i="2"/>
  <c r="R19" i="2"/>
  <c r="R816" i="2"/>
  <c r="J820" i="13"/>
  <c r="L703" i="2"/>
  <c r="K21" i="2"/>
  <c r="L21" i="2" s="1"/>
  <c r="L68" i="2" s="1"/>
  <c r="L70" i="2" s="1"/>
  <c r="R430" i="2"/>
  <c r="K520" i="2"/>
  <c r="I21" i="7"/>
  <c r="L846" i="2"/>
  <c r="L390" i="2" s="1"/>
  <c r="K846" i="2"/>
  <c r="K390" i="2" s="1"/>
  <c r="L845" i="2"/>
  <c r="L66" i="2" s="1"/>
  <c r="K845" i="2"/>
  <c r="K109" i="2" s="1"/>
  <c r="K632" i="2"/>
  <c r="K534" i="2"/>
  <c r="K743" i="2"/>
  <c r="K787" i="2"/>
  <c r="K711" i="2"/>
  <c r="K330" i="2"/>
  <c r="K418" i="2"/>
  <c r="K614" i="2"/>
  <c r="L614" i="2" s="1"/>
  <c r="L615" i="2" s="1"/>
  <c r="K547" i="2"/>
  <c r="K586" i="2"/>
  <c r="K403" i="2"/>
  <c r="K455" i="2"/>
  <c r="K504" i="2"/>
  <c r="K565" i="2"/>
  <c r="K652" i="2"/>
  <c r="J711" i="13"/>
  <c r="K725" i="2"/>
  <c r="K761" i="2"/>
  <c r="K837" i="2"/>
  <c r="J547" i="13"/>
  <c r="J725" i="13"/>
  <c r="K164" i="2"/>
  <c r="J565" i="13"/>
  <c r="K685" i="2"/>
  <c r="K473" i="2"/>
  <c r="K308" i="2"/>
  <c r="J473" i="13"/>
  <c r="K378" i="2"/>
  <c r="J403" i="13"/>
  <c r="J534" i="13"/>
  <c r="J743" i="13"/>
  <c r="K358" i="2"/>
  <c r="L358" i="2" s="1"/>
  <c r="J378" i="13"/>
  <c r="K286" i="2"/>
  <c r="K40" i="2"/>
  <c r="K608" i="2"/>
  <c r="K702" i="2"/>
  <c r="Q836" i="2"/>
  <c r="D836" i="2"/>
  <c r="C836" i="2"/>
  <c r="B836" i="2"/>
  <c r="A836" i="2"/>
  <c r="Q832" i="2"/>
  <c r="D832" i="2"/>
  <c r="C832" i="2"/>
  <c r="B832" i="2"/>
  <c r="A832" i="2"/>
  <c r="Q828" i="2"/>
  <c r="D828" i="2"/>
  <c r="C828" i="2"/>
  <c r="B828" i="2"/>
  <c r="A828" i="2"/>
  <c r="D816" i="2"/>
  <c r="C816" i="2"/>
  <c r="B816" i="2"/>
  <c r="A816" i="2"/>
  <c r="Q809" i="2"/>
  <c r="D809" i="2"/>
  <c r="C809" i="2"/>
  <c r="B809" i="2"/>
  <c r="A809" i="2"/>
  <c r="Q797" i="2"/>
  <c r="D797" i="2"/>
  <c r="C797" i="2"/>
  <c r="B797" i="2"/>
  <c r="A797" i="2"/>
  <c r="Q793" i="2"/>
  <c r="D793" i="2"/>
  <c r="C793" i="2"/>
  <c r="B793" i="2"/>
  <c r="A793" i="2"/>
  <c r="D785" i="2"/>
  <c r="D787" i="2" s="1"/>
  <c r="C785" i="2"/>
  <c r="C787" i="2" s="1"/>
  <c r="B785" i="2"/>
  <c r="B787" i="2" s="1"/>
  <c r="A785" i="2"/>
  <c r="Q766" i="2"/>
  <c r="D766" i="2"/>
  <c r="C766" i="2"/>
  <c r="B766" i="2"/>
  <c r="A766" i="2"/>
  <c r="N760" i="2"/>
  <c r="D760" i="2"/>
  <c r="C760" i="2"/>
  <c r="B760" i="2"/>
  <c r="A760" i="2"/>
  <c r="Q753" i="2"/>
  <c r="D753" i="2"/>
  <c r="C753" i="2"/>
  <c r="B753" i="2"/>
  <c r="A753" i="2"/>
  <c r="A740" i="2"/>
  <c r="B740" i="2"/>
  <c r="C740" i="2"/>
  <c r="D740" i="2"/>
  <c r="Q740" i="2"/>
  <c r="A732" i="2"/>
  <c r="B732" i="2"/>
  <c r="C732" i="2"/>
  <c r="D732" i="2"/>
  <c r="Q732" i="2"/>
  <c r="P724" i="2"/>
  <c r="D724" i="2"/>
  <c r="D725" i="2" s="1"/>
  <c r="C724" i="2"/>
  <c r="C725" i="2" s="1"/>
  <c r="B724" i="2"/>
  <c r="B725" i="2" s="1"/>
  <c r="A724" i="2"/>
  <c r="A718" i="2"/>
  <c r="B718" i="2"/>
  <c r="C718" i="2"/>
  <c r="D718" i="2"/>
  <c r="Q718" i="2"/>
  <c r="D709" i="2"/>
  <c r="D711" i="2" s="1"/>
  <c r="C709" i="2"/>
  <c r="C711" i="2" s="1"/>
  <c r="B709" i="2"/>
  <c r="B711" i="2" s="1"/>
  <c r="A709" i="2"/>
  <c r="Q701" i="2"/>
  <c r="D701" i="2"/>
  <c r="C701" i="2"/>
  <c r="B701" i="2"/>
  <c r="A701" i="2"/>
  <c r="A697" i="2"/>
  <c r="B697" i="2"/>
  <c r="C697" i="2"/>
  <c r="D697" i="2"/>
  <c r="Q697" i="2"/>
  <c r="A693" i="2"/>
  <c r="B693" i="2"/>
  <c r="C693" i="2"/>
  <c r="D693" i="2"/>
  <c r="Q693" i="2"/>
  <c r="A681" i="2"/>
  <c r="B681" i="2"/>
  <c r="C681" i="2"/>
  <c r="D681" i="2"/>
  <c r="Q681" i="2"/>
  <c r="A674" i="2"/>
  <c r="B674" i="2"/>
  <c r="C674" i="2"/>
  <c r="D674" i="2"/>
  <c r="Q674" i="2"/>
  <c r="A662" i="2"/>
  <c r="B662" i="2"/>
  <c r="C662" i="2"/>
  <c r="D662" i="2"/>
  <c r="Q662" i="2"/>
  <c r="A658" i="2"/>
  <c r="B658" i="2"/>
  <c r="C658" i="2"/>
  <c r="D658" i="2"/>
  <c r="Q658" i="2"/>
  <c r="N650" i="2"/>
  <c r="D650" i="2"/>
  <c r="D652" i="2" s="1"/>
  <c r="C650" i="2"/>
  <c r="C652" i="2" s="1"/>
  <c r="B650" i="2"/>
  <c r="B652" i="2" s="1"/>
  <c r="A650" i="2"/>
  <c r="A626" i="2"/>
  <c r="B626" i="2"/>
  <c r="B632" i="2" s="1"/>
  <c r="C626" i="2"/>
  <c r="C632" i="2" s="1"/>
  <c r="D626" i="2"/>
  <c r="D632" i="2" s="1"/>
  <c r="P626" i="2"/>
  <c r="R613" i="2"/>
  <c r="D613" i="2"/>
  <c r="D614" i="2" s="1"/>
  <c r="C613" i="2"/>
  <c r="C614" i="2" s="1"/>
  <c r="B613" i="2"/>
  <c r="B614" i="2" s="1"/>
  <c r="A613" i="2"/>
  <c r="A607" i="2"/>
  <c r="B607" i="2"/>
  <c r="C607" i="2"/>
  <c r="D607" i="2"/>
  <c r="Q607" i="2"/>
  <c r="A603" i="2"/>
  <c r="B603" i="2"/>
  <c r="C603" i="2"/>
  <c r="D603" i="2"/>
  <c r="Q603" i="2"/>
  <c r="A599" i="2"/>
  <c r="B599" i="2"/>
  <c r="C599" i="2"/>
  <c r="D599" i="2"/>
  <c r="Q599" i="2"/>
  <c r="A595" i="2"/>
  <c r="B595" i="2"/>
  <c r="C595" i="2"/>
  <c r="D595" i="2"/>
  <c r="Q595" i="2"/>
  <c r="A591" i="2"/>
  <c r="B591" i="2"/>
  <c r="C591" i="2"/>
  <c r="D591" i="2"/>
  <c r="Q591" i="2"/>
  <c r="Q585" i="2"/>
  <c r="D585" i="2"/>
  <c r="C585" i="2"/>
  <c r="B585" i="2"/>
  <c r="A585" i="2"/>
  <c r="A581" i="2"/>
  <c r="D581" i="2"/>
  <c r="Q581" i="2"/>
  <c r="A577" i="2"/>
  <c r="B577" i="2"/>
  <c r="C577" i="2"/>
  <c r="D577" i="2"/>
  <c r="Q577" i="2"/>
  <c r="A560" i="2"/>
  <c r="B560" i="2"/>
  <c r="B565" i="2" s="1"/>
  <c r="C560" i="2"/>
  <c r="C565" i="2" s="1"/>
  <c r="T11" i="12" s="1"/>
  <c r="D560" i="2"/>
  <c r="D565" i="2" s="1"/>
  <c r="P560" i="2"/>
  <c r="A544" i="2"/>
  <c r="B544" i="2"/>
  <c r="B547" i="2" s="1"/>
  <c r="C544" i="2"/>
  <c r="C547" i="2" s="1"/>
  <c r="T10" i="12" s="1"/>
  <c r="D544" i="2"/>
  <c r="D547" i="2" s="1"/>
  <c r="P544" i="2"/>
  <c r="Q533" i="2"/>
  <c r="D533" i="2"/>
  <c r="C533" i="2"/>
  <c r="B533" i="2"/>
  <c r="A533" i="2"/>
  <c r="A528" i="2"/>
  <c r="B528" i="2"/>
  <c r="C528" i="2"/>
  <c r="D528" i="2"/>
  <c r="Q528" i="2"/>
  <c r="Q519" i="2"/>
  <c r="D519" i="2"/>
  <c r="C519" i="2"/>
  <c r="B519" i="2"/>
  <c r="A519" i="2"/>
  <c r="A512" i="2"/>
  <c r="B512" i="2"/>
  <c r="C512" i="2"/>
  <c r="D512" i="2"/>
  <c r="N503" i="2"/>
  <c r="D504" i="2"/>
  <c r="C504" i="2"/>
  <c r="B504" i="2"/>
  <c r="A503" i="2"/>
  <c r="A496" i="2"/>
  <c r="B496" i="2"/>
  <c r="C496" i="2"/>
  <c r="D496" i="2"/>
  <c r="Q496" i="2"/>
  <c r="A492" i="2"/>
  <c r="A846" i="2" s="1"/>
  <c r="B492" i="2"/>
  <c r="B846" i="2" s="1"/>
  <c r="C492" i="2"/>
  <c r="C846" i="2" s="1"/>
  <c r="D492" i="2"/>
  <c r="D846" i="2" s="1"/>
  <c r="E846" i="2"/>
  <c r="E390" i="2" s="1"/>
  <c r="F846" i="2"/>
  <c r="A485" i="2"/>
  <c r="A845" i="2" s="1"/>
  <c r="B485" i="2"/>
  <c r="B845" i="2" s="1"/>
  <c r="C485" i="2"/>
  <c r="C845" i="2" s="1"/>
  <c r="D485" i="2"/>
  <c r="D845" i="2" s="1"/>
  <c r="E845" i="2"/>
  <c r="F845" i="2"/>
  <c r="Q472" i="2"/>
  <c r="D472" i="2"/>
  <c r="C472" i="2"/>
  <c r="B472" i="2"/>
  <c r="A472" i="2"/>
  <c r="A466" i="2"/>
  <c r="B466" i="2"/>
  <c r="C466" i="2"/>
  <c r="D466" i="2"/>
  <c r="Q466" i="2"/>
  <c r="A461" i="2"/>
  <c r="B461" i="2"/>
  <c r="C461" i="2"/>
  <c r="D461" i="2"/>
  <c r="Q461" i="2"/>
  <c r="N453" i="2"/>
  <c r="D453" i="2"/>
  <c r="D455" i="2" s="1"/>
  <c r="C453" i="2"/>
  <c r="C455" i="2" s="1"/>
  <c r="B453" i="2"/>
  <c r="B455" i="2" s="1"/>
  <c r="A453" i="2"/>
  <c r="D430" i="2"/>
  <c r="C430" i="2"/>
  <c r="B430" i="2"/>
  <c r="A430" i="2"/>
  <c r="A423" i="2"/>
  <c r="B423" i="2"/>
  <c r="C423" i="2"/>
  <c r="D423" i="2"/>
  <c r="Q423" i="2"/>
  <c r="A413" i="2"/>
  <c r="B413" i="2"/>
  <c r="B418" i="2" s="1"/>
  <c r="C413" i="2"/>
  <c r="C418" i="2" s="1"/>
  <c r="D413" i="2"/>
  <c r="D418" i="2" s="1"/>
  <c r="P413" i="2"/>
  <c r="A397" i="2"/>
  <c r="B397" i="2"/>
  <c r="B403" i="2" s="1"/>
  <c r="C397" i="2"/>
  <c r="C403" i="2" s="1"/>
  <c r="D397" i="2"/>
  <c r="D403" i="2" s="1"/>
  <c r="A388" i="2"/>
  <c r="B388" i="2"/>
  <c r="C388" i="2"/>
  <c r="C11" i="12" s="1"/>
  <c r="D388" i="2"/>
  <c r="Q376" i="2"/>
  <c r="D376" i="2"/>
  <c r="C376" i="2"/>
  <c r="B376" i="2"/>
  <c r="A376" i="2"/>
  <c r="A368" i="2"/>
  <c r="B368" i="2"/>
  <c r="C368" i="2"/>
  <c r="D368" i="2"/>
  <c r="Q368" i="2"/>
  <c r="Q357" i="2"/>
  <c r="D357" i="2"/>
  <c r="C357" i="2"/>
  <c r="B357" i="2"/>
  <c r="A357" i="2"/>
  <c r="Q348" i="2"/>
  <c r="A341" i="2"/>
  <c r="B341" i="2"/>
  <c r="C341" i="2"/>
  <c r="D341" i="2"/>
  <c r="Q341" i="2"/>
  <c r="A335" i="2"/>
  <c r="B335" i="2"/>
  <c r="C335" i="2"/>
  <c r="D335" i="2"/>
  <c r="Q335" i="2"/>
  <c r="A328" i="2"/>
  <c r="B328" i="2"/>
  <c r="B330" i="2" s="1"/>
  <c r="C328" i="2"/>
  <c r="C330" i="2" s="1"/>
  <c r="D328" i="2"/>
  <c r="D330" i="2" s="1"/>
  <c r="R328" i="2"/>
  <c r="A315" i="2"/>
  <c r="B315" i="2"/>
  <c r="C315" i="2"/>
  <c r="D315" i="2"/>
  <c r="Q315" i="2"/>
  <c r="Q307" i="2"/>
  <c r="D307" i="2"/>
  <c r="C307" i="2"/>
  <c r="B307" i="2"/>
  <c r="A307" i="2"/>
  <c r="A298" i="2"/>
  <c r="B298" i="2"/>
  <c r="C298" i="2"/>
  <c r="D298" i="2"/>
  <c r="Q298" i="2"/>
  <c r="Q285" i="2"/>
  <c r="D285" i="2"/>
  <c r="C285" i="2"/>
  <c r="B285" i="2"/>
  <c r="A285" i="2"/>
  <c r="A281" i="2"/>
  <c r="B281" i="2"/>
  <c r="C281" i="2"/>
  <c r="D281" i="2"/>
  <c r="Q281" i="2"/>
  <c r="A257" i="2"/>
  <c r="B257" i="2"/>
  <c r="C257" i="2"/>
  <c r="D257" i="2"/>
  <c r="Q257" i="2"/>
  <c r="A246" i="2"/>
  <c r="B246" i="2"/>
  <c r="C246" i="2"/>
  <c r="D246" i="2"/>
  <c r="Q246" i="2"/>
  <c r="A239" i="2"/>
  <c r="B239" i="2"/>
  <c r="C239" i="2"/>
  <c r="D239" i="2"/>
  <c r="Q239" i="2"/>
  <c r="A225" i="2"/>
  <c r="B225" i="2"/>
  <c r="C225" i="2"/>
  <c r="D225" i="2"/>
  <c r="Q225" i="2"/>
  <c r="A213" i="2"/>
  <c r="B213" i="2"/>
  <c r="C213" i="2"/>
  <c r="D213" i="2"/>
  <c r="Q213" i="2"/>
  <c r="A209" i="2"/>
  <c r="B209" i="2"/>
  <c r="C209" i="2"/>
  <c r="D209" i="2"/>
  <c r="Q209" i="2"/>
  <c r="Q188" i="2"/>
  <c r="D188" i="2"/>
  <c r="C188" i="2"/>
  <c r="B188" i="2"/>
  <c r="A188" i="2"/>
  <c r="A183" i="2"/>
  <c r="B183" i="2"/>
  <c r="C183" i="2"/>
  <c r="D183" i="2"/>
  <c r="Q183" i="2"/>
  <c r="A172" i="2"/>
  <c r="B172" i="2"/>
  <c r="C172" i="2"/>
  <c r="D172" i="2"/>
  <c r="Q172" i="2"/>
  <c r="Q163" i="2"/>
  <c r="D163" i="2"/>
  <c r="C163" i="2"/>
  <c r="B163" i="2"/>
  <c r="A163" i="2"/>
  <c r="A151" i="2"/>
  <c r="B151" i="2"/>
  <c r="C151" i="2"/>
  <c r="D151" i="2"/>
  <c r="Q151" i="2"/>
  <c r="A108" i="2"/>
  <c r="B108" i="2"/>
  <c r="C108" i="2"/>
  <c r="D108" i="2"/>
  <c r="A85" i="2"/>
  <c r="B85" i="2"/>
  <c r="C85" i="2"/>
  <c r="D85" i="2"/>
  <c r="R85" i="2"/>
  <c r="A78" i="2"/>
  <c r="B78" i="2"/>
  <c r="C78" i="2"/>
  <c r="D78" i="2"/>
  <c r="Q78" i="2"/>
  <c r="A65" i="2"/>
  <c r="B65" i="2"/>
  <c r="C65" i="2"/>
  <c r="D65" i="2"/>
  <c r="A56" i="2"/>
  <c r="B56" i="2"/>
  <c r="C56" i="2"/>
  <c r="D56" i="2"/>
  <c r="R56" i="2"/>
  <c r="A50" i="2"/>
  <c r="B50" i="2"/>
  <c r="C50" i="2"/>
  <c r="D50" i="2"/>
  <c r="A45" i="2"/>
  <c r="B45" i="2"/>
  <c r="C45" i="2"/>
  <c r="D45" i="2"/>
  <c r="A37" i="2"/>
  <c r="B37" i="2"/>
  <c r="C37" i="2"/>
  <c r="D37" i="2"/>
  <c r="A32" i="2"/>
  <c r="B32" i="2"/>
  <c r="C32" i="2"/>
  <c r="D32" i="2"/>
  <c r="A27" i="2"/>
  <c r="B27" i="2"/>
  <c r="C27" i="2"/>
  <c r="D27" i="2"/>
  <c r="D19" i="2"/>
  <c r="C19" i="2"/>
  <c r="B19" i="2"/>
  <c r="A19" i="2"/>
  <c r="D12" i="2"/>
  <c r="C12" i="2"/>
  <c r="B12" i="2"/>
  <c r="A12" i="2"/>
  <c r="N423" i="8" l="1"/>
  <c r="P544" i="8"/>
  <c r="S19" i="8"/>
  <c r="S14" i="8" s="1"/>
  <c r="P591" i="8"/>
  <c r="N328" i="8"/>
  <c r="S50" i="8"/>
  <c r="S47" i="8" s="1"/>
  <c r="Q613" i="8"/>
  <c r="S528" i="8"/>
  <c r="S524" i="8" s="1"/>
  <c r="N298" i="8"/>
  <c r="N225" i="8"/>
  <c r="O86" i="2"/>
  <c r="I86" i="8" s="1"/>
  <c r="O109" i="2"/>
  <c r="J109" i="13" s="1"/>
  <c r="O66" i="2"/>
  <c r="I66" i="8" s="1"/>
  <c r="O193" i="2"/>
  <c r="Q560" i="8"/>
  <c r="P188" i="8"/>
  <c r="N188" i="8"/>
  <c r="N56" i="8"/>
  <c r="P172" i="8"/>
  <c r="R390" i="13"/>
  <c r="Q172" i="8"/>
  <c r="P281" i="8"/>
  <c r="Q246" i="8"/>
  <c r="Q225" i="8"/>
  <c r="Q56" i="8"/>
  <c r="P581" i="8"/>
  <c r="P560" i="8"/>
  <c r="P423" i="8"/>
  <c r="Q188" i="8"/>
  <c r="N172" i="8"/>
  <c r="S753" i="8"/>
  <c r="S746" i="8" s="1"/>
  <c r="S85" i="8"/>
  <c r="S79" i="8" s="1"/>
  <c r="Q85" i="8"/>
  <c r="Q285" i="8"/>
  <c r="N437" i="13"/>
  <c r="J437" i="8"/>
  <c r="P437" i="3"/>
  <c r="Q437" i="3"/>
  <c r="R437" i="3"/>
  <c r="S437" i="3"/>
  <c r="S5" i="3" s="1"/>
  <c r="S37" i="8"/>
  <c r="R382" i="3"/>
  <c r="J382" i="8"/>
  <c r="O383" i="8" s="1"/>
  <c r="N382" i="13"/>
  <c r="S383" i="13" s="1"/>
  <c r="S382" i="3"/>
  <c r="S197" i="3" s="1"/>
  <c r="P382" i="3"/>
  <c r="Q382" i="3"/>
  <c r="S281" i="8"/>
  <c r="S258" i="8" s="1"/>
  <c r="N753" i="8"/>
  <c r="Q151" i="8"/>
  <c r="P151" i="8"/>
  <c r="N151" i="8"/>
  <c r="N37" i="8"/>
  <c r="P108" i="8"/>
  <c r="N209" i="8"/>
  <c r="P78" i="8"/>
  <c r="N519" i="8"/>
  <c r="P257" i="8"/>
  <c r="P183" i="8"/>
  <c r="N45" i="8"/>
  <c r="N607" i="8"/>
  <c r="N239" i="8"/>
  <c r="P577" i="8"/>
  <c r="N163" i="8"/>
  <c r="P32" i="8"/>
  <c r="Q816" i="8"/>
  <c r="S613" i="8"/>
  <c r="S610" i="8" s="1"/>
  <c r="N577" i="8"/>
  <c r="N544" i="8"/>
  <c r="Q209" i="8"/>
  <c r="N183" i="8"/>
  <c r="P163" i="8"/>
  <c r="N108" i="8"/>
  <c r="Q78" i="8"/>
  <c r="P45" i="8"/>
  <c r="Q32" i="8"/>
  <c r="S607" i="8"/>
  <c r="S604" i="8" s="1"/>
  <c r="P519" i="8"/>
  <c r="N307" i="8"/>
  <c r="N285" i="8"/>
  <c r="N257" i="8"/>
  <c r="P239" i="8"/>
  <c r="N816" i="8"/>
  <c r="P613" i="8"/>
  <c r="Q577" i="8"/>
  <c r="Q544" i="8"/>
  <c r="P209" i="8"/>
  <c r="Q183" i="8"/>
  <c r="Q163" i="8"/>
  <c r="Q108" i="8"/>
  <c r="N78" i="8"/>
  <c r="Q45" i="8"/>
  <c r="N32" i="8"/>
  <c r="P607" i="8"/>
  <c r="Q519" i="8"/>
  <c r="Q307" i="8"/>
  <c r="P285" i="8"/>
  <c r="Q257" i="8"/>
  <c r="Q239" i="8"/>
  <c r="U378" i="13"/>
  <c r="T378" i="13"/>
  <c r="R378" i="13"/>
  <c r="W378" i="13"/>
  <c r="W361" i="13" s="1"/>
  <c r="U473" i="13"/>
  <c r="T473" i="13"/>
  <c r="R473" i="13"/>
  <c r="W473" i="13"/>
  <c r="W456" i="13" s="1"/>
  <c r="I390" i="8"/>
  <c r="J390" i="13"/>
  <c r="P27" i="8"/>
  <c r="U760" i="13"/>
  <c r="T760" i="13"/>
  <c r="R760" i="13"/>
  <c r="W760" i="13"/>
  <c r="W754" i="13" s="1"/>
  <c r="U512" i="13"/>
  <c r="T512" i="13"/>
  <c r="R512" i="13"/>
  <c r="W512" i="13"/>
  <c r="W508" i="13" s="1"/>
  <c r="I614" i="8"/>
  <c r="S614" i="8" s="1"/>
  <c r="J614" i="13"/>
  <c r="T725" i="13"/>
  <c r="U725" i="13"/>
  <c r="W725" i="13"/>
  <c r="W719" i="13" s="1"/>
  <c r="R725" i="13"/>
  <c r="T711" i="13"/>
  <c r="U711" i="13"/>
  <c r="W711" i="13"/>
  <c r="W705" i="13" s="1"/>
  <c r="R711" i="13"/>
  <c r="U599" i="13"/>
  <c r="T599" i="13"/>
  <c r="R599" i="13"/>
  <c r="W599" i="13"/>
  <c r="W596" i="13" s="1"/>
  <c r="T430" i="13"/>
  <c r="U430" i="13"/>
  <c r="R430" i="13"/>
  <c r="W430" i="13"/>
  <c r="W426" i="13" s="1"/>
  <c r="U213" i="13"/>
  <c r="T213" i="13"/>
  <c r="R213" i="13"/>
  <c r="W213" i="13"/>
  <c r="W210" i="13" s="1"/>
  <c r="U12" i="13"/>
  <c r="T12" i="13"/>
  <c r="R12" i="13"/>
  <c r="W12" i="13"/>
  <c r="W8" i="13" s="1"/>
  <c r="I837" i="8"/>
  <c r="J837" i="13"/>
  <c r="I21" i="8"/>
  <c r="Q21" i="8" s="1"/>
  <c r="J21" i="13"/>
  <c r="I389" i="8"/>
  <c r="J389" i="13"/>
  <c r="U613" i="13"/>
  <c r="T613" i="13"/>
  <c r="R613" i="13"/>
  <c r="W613" i="13"/>
  <c r="W610" i="13" s="1"/>
  <c r="I702" i="8"/>
  <c r="Q702" i="8" s="1"/>
  <c r="J702" i="13"/>
  <c r="U403" i="13"/>
  <c r="T403" i="13"/>
  <c r="R403" i="13"/>
  <c r="W403" i="13"/>
  <c r="W392" i="13" s="1"/>
  <c r="I418" i="8"/>
  <c r="N418" i="8" s="1"/>
  <c r="J418" i="13"/>
  <c r="T19" i="13"/>
  <c r="U19" i="13"/>
  <c r="R19" i="13"/>
  <c r="W19" i="13"/>
  <c r="W14" i="13" s="1"/>
  <c r="U591" i="13"/>
  <c r="T591" i="13"/>
  <c r="R591" i="13"/>
  <c r="W591" i="13"/>
  <c r="W588" i="13" s="1"/>
  <c r="T328" i="13"/>
  <c r="U328" i="13"/>
  <c r="R328" i="13"/>
  <c r="W328" i="13"/>
  <c r="W323" i="13" s="1"/>
  <c r="T50" i="13"/>
  <c r="U50" i="13"/>
  <c r="R50" i="13"/>
  <c r="W50" i="13"/>
  <c r="W47" i="13" s="1"/>
  <c r="P307" i="8"/>
  <c r="Q37" i="8"/>
  <c r="S27" i="8"/>
  <c r="S24" i="8" s="1"/>
  <c r="U816" i="13"/>
  <c r="T816" i="13"/>
  <c r="R816" i="13"/>
  <c r="W816" i="13"/>
  <c r="W810" i="13" s="1"/>
  <c r="U820" i="13"/>
  <c r="T820" i="13"/>
  <c r="R820" i="13"/>
  <c r="W820" i="13"/>
  <c r="W788" i="13" s="1"/>
  <c r="I787" i="8"/>
  <c r="Q787" i="8" s="1"/>
  <c r="J787" i="13"/>
  <c r="I761" i="8"/>
  <c r="P761" i="8" s="1"/>
  <c r="J761" i="13"/>
  <c r="U753" i="13"/>
  <c r="T753" i="13"/>
  <c r="R753" i="13"/>
  <c r="W753" i="13"/>
  <c r="W746" i="13" s="1"/>
  <c r="T743" i="13"/>
  <c r="U743" i="13"/>
  <c r="R743" i="13"/>
  <c r="W743" i="13"/>
  <c r="W727" i="13" s="1"/>
  <c r="I685" i="8"/>
  <c r="S685" i="8" s="1"/>
  <c r="S653" i="8" s="1"/>
  <c r="J685" i="13"/>
  <c r="I652" i="8"/>
  <c r="S652" i="8" s="1"/>
  <c r="S635" i="8" s="1"/>
  <c r="J652" i="13"/>
  <c r="I632" i="8"/>
  <c r="S632" i="8" s="1"/>
  <c r="S621" i="8" s="1"/>
  <c r="J632" i="13"/>
  <c r="U607" i="13"/>
  <c r="T607" i="13"/>
  <c r="R607" i="13"/>
  <c r="W607" i="13"/>
  <c r="W604" i="13" s="1"/>
  <c r="I608" i="8"/>
  <c r="N608" i="8" s="1"/>
  <c r="J608" i="13"/>
  <c r="U581" i="13"/>
  <c r="T581" i="13"/>
  <c r="R581" i="13"/>
  <c r="W581" i="13"/>
  <c r="W578" i="13" s="1"/>
  <c r="I586" i="8"/>
  <c r="P586" i="8" s="1"/>
  <c r="J586" i="13"/>
  <c r="U577" i="13"/>
  <c r="T577" i="13"/>
  <c r="R577" i="13"/>
  <c r="W577" i="13"/>
  <c r="W574" i="13" s="1"/>
  <c r="U565" i="13"/>
  <c r="T565" i="13"/>
  <c r="R565" i="13"/>
  <c r="W565" i="13"/>
  <c r="W549" i="13" s="1"/>
  <c r="U560" i="13"/>
  <c r="T560" i="13"/>
  <c r="R560" i="13"/>
  <c r="W560" i="13"/>
  <c r="W553" i="13" s="1"/>
  <c r="U544" i="13"/>
  <c r="T544" i="13"/>
  <c r="R544" i="13"/>
  <c r="W544" i="13"/>
  <c r="W539" i="13" s="1"/>
  <c r="U547" i="13"/>
  <c r="T547" i="13"/>
  <c r="R547" i="13"/>
  <c r="W547" i="13"/>
  <c r="W536" i="13" s="1"/>
  <c r="T534" i="13"/>
  <c r="U534" i="13"/>
  <c r="R534" i="13"/>
  <c r="W534" i="13"/>
  <c r="W523" i="13" s="1"/>
  <c r="T528" i="13"/>
  <c r="U528" i="13"/>
  <c r="R528" i="13"/>
  <c r="W528" i="13"/>
  <c r="W524" i="13" s="1"/>
  <c r="I520" i="8"/>
  <c r="P520" i="8" s="1"/>
  <c r="J520" i="13"/>
  <c r="T519" i="13"/>
  <c r="U519" i="13"/>
  <c r="R519" i="13"/>
  <c r="W519" i="13"/>
  <c r="W516" i="13" s="1"/>
  <c r="I504" i="8"/>
  <c r="P504" i="8" s="1"/>
  <c r="J504" i="13"/>
  <c r="U423" i="13"/>
  <c r="T423" i="13"/>
  <c r="R423" i="13"/>
  <c r="W423" i="13"/>
  <c r="W420" i="13" s="1"/>
  <c r="I358" i="8"/>
  <c r="Q358" i="8" s="1"/>
  <c r="J358" i="13"/>
  <c r="I330" i="8"/>
  <c r="S330" i="8" s="1"/>
  <c r="S322" i="8" s="1"/>
  <c r="J330" i="13"/>
  <c r="U307" i="13"/>
  <c r="T307" i="13"/>
  <c r="R307" i="13"/>
  <c r="W307" i="13"/>
  <c r="W299" i="13" s="1"/>
  <c r="U298" i="13"/>
  <c r="T298" i="13"/>
  <c r="R298" i="13"/>
  <c r="W298" i="13"/>
  <c r="W289" i="13" s="1"/>
  <c r="I308" i="8"/>
  <c r="S308" i="8" s="1"/>
  <c r="S288" i="8" s="1"/>
  <c r="J308" i="13"/>
  <c r="U285" i="13"/>
  <c r="T285" i="13"/>
  <c r="R285" i="13"/>
  <c r="W285" i="13"/>
  <c r="W282" i="13" s="1"/>
  <c r="T281" i="13"/>
  <c r="U281" i="13"/>
  <c r="R281" i="13"/>
  <c r="W281" i="13"/>
  <c r="W258" i="13" s="1"/>
  <c r="U257" i="13"/>
  <c r="T257" i="13"/>
  <c r="R257" i="13"/>
  <c r="W257" i="13"/>
  <c r="W247" i="13" s="1"/>
  <c r="U246" i="13"/>
  <c r="T246" i="13"/>
  <c r="R246" i="13"/>
  <c r="W246" i="13"/>
  <c r="W240" i="13" s="1"/>
  <c r="U239" i="13"/>
  <c r="T239" i="13"/>
  <c r="R239" i="13"/>
  <c r="W239" i="13"/>
  <c r="W226" i="13" s="1"/>
  <c r="U225" i="13"/>
  <c r="T225" i="13"/>
  <c r="R225" i="13"/>
  <c r="W225" i="13"/>
  <c r="W215" i="13" s="1"/>
  <c r="I286" i="8"/>
  <c r="N286" i="8" s="1"/>
  <c r="J286" i="13"/>
  <c r="U209" i="13"/>
  <c r="T209" i="13"/>
  <c r="R209" i="13"/>
  <c r="W209" i="13"/>
  <c r="W199" i="13" s="1"/>
  <c r="U188" i="13"/>
  <c r="T188" i="13"/>
  <c r="R188" i="13"/>
  <c r="W188" i="13"/>
  <c r="U183" i="13"/>
  <c r="T183" i="13"/>
  <c r="R183" i="13"/>
  <c r="W183" i="13"/>
  <c r="W173" i="13" s="1"/>
  <c r="U172" i="13"/>
  <c r="T172" i="13"/>
  <c r="R172" i="13"/>
  <c r="W172" i="13"/>
  <c r="W166" i="13" s="1"/>
  <c r="T163" i="13"/>
  <c r="U163" i="13"/>
  <c r="R163" i="13"/>
  <c r="W163" i="13"/>
  <c r="W152" i="13" s="1"/>
  <c r="U151" i="13"/>
  <c r="T151" i="13"/>
  <c r="R151" i="13"/>
  <c r="W151" i="13"/>
  <c r="W111" i="13" s="1"/>
  <c r="I109" i="8"/>
  <c r="U108" i="13"/>
  <c r="T108" i="13"/>
  <c r="W108" i="13"/>
  <c r="W90" i="13" s="1"/>
  <c r="R108" i="13"/>
  <c r="J86" i="13"/>
  <c r="U85" i="13"/>
  <c r="T85" i="13"/>
  <c r="R85" i="13"/>
  <c r="W85" i="13"/>
  <c r="W79" i="13" s="1"/>
  <c r="I164" i="8"/>
  <c r="S164" i="8" s="1"/>
  <c r="S73" i="8" s="1"/>
  <c r="J164" i="13"/>
  <c r="U78" i="13"/>
  <c r="T78" i="13"/>
  <c r="R78" i="13"/>
  <c r="W78" i="13"/>
  <c r="W74" i="13" s="1"/>
  <c r="I58" i="8"/>
  <c r="P58" i="8" s="1"/>
  <c r="J58" i="13"/>
  <c r="U56" i="13"/>
  <c r="T56" i="13"/>
  <c r="R56" i="13"/>
  <c r="W56" i="13"/>
  <c r="W53" i="13" s="1"/>
  <c r="U45" i="13"/>
  <c r="T45" i="13"/>
  <c r="R45" i="13"/>
  <c r="W45" i="13"/>
  <c r="W42" i="13" s="1"/>
  <c r="T37" i="13"/>
  <c r="U37" i="13"/>
  <c r="R37" i="13"/>
  <c r="W37" i="13"/>
  <c r="T32" i="13"/>
  <c r="U32" i="13"/>
  <c r="R32" i="13"/>
  <c r="W32" i="13"/>
  <c r="W29" i="13" s="1"/>
  <c r="U27" i="13"/>
  <c r="T27" i="13"/>
  <c r="R27" i="13"/>
  <c r="W27" i="13"/>
  <c r="W24" i="13" s="1"/>
  <c r="I40" i="8"/>
  <c r="N40" i="8" s="1"/>
  <c r="J40" i="13"/>
  <c r="O9" i="11"/>
  <c r="U10" i="12"/>
  <c r="B10" i="11"/>
  <c r="B11" i="12"/>
  <c r="C16" i="11"/>
  <c r="C17" i="12"/>
  <c r="Z11" i="12"/>
  <c r="T10" i="11"/>
  <c r="G11" i="12"/>
  <c r="G10" i="11"/>
  <c r="A10" i="11"/>
  <c r="A11" i="12"/>
  <c r="M9" i="11"/>
  <c r="S10" i="12"/>
  <c r="I473" i="8"/>
  <c r="N473" i="8" s="1"/>
  <c r="I18" i="12"/>
  <c r="I17" i="11"/>
  <c r="I547" i="8"/>
  <c r="N547" i="8" s="1"/>
  <c r="Z10" i="12"/>
  <c r="T9" i="11"/>
  <c r="D10" i="11"/>
  <c r="D11" i="12"/>
  <c r="I534" i="8"/>
  <c r="S534" i="8" s="1"/>
  <c r="S523" i="8" s="1"/>
  <c r="Z9" i="12"/>
  <c r="T8" i="11"/>
  <c r="M10" i="11"/>
  <c r="S11" i="12"/>
  <c r="O10" i="11"/>
  <c r="U11" i="12"/>
  <c r="D16" i="11"/>
  <c r="D17" i="12"/>
  <c r="B16" i="11"/>
  <c r="B17" i="12"/>
  <c r="E566" i="2"/>
  <c r="N10" i="11"/>
  <c r="E389" i="2"/>
  <c r="C10" i="11"/>
  <c r="E548" i="2"/>
  <c r="N9" i="11"/>
  <c r="E109" i="2"/>
  <c r="E193" i="2"/>
  <c r="E86" i="2"/>
  <c r="P614" i="8"/>
  <c r="R725" i="2"/>
  <c r="I725" i="8"/>
  <c r="P358" i="8"/>
  <c r="R711" i="2"/>
  <c r="I711" i="8"/>
  <c r="Q797" i="8"/>
  <c r="P797" i="8"/>
  <c r="N797" i="8"/>
  <c r="S797" i="8"/>
  <c r="S794" i="8" s="1"/>
  <c r="N740" i="8"/>
  <c r="P740" i="8"/>
  <c r="Q740" i="8"/>
  <c r="S740" i="8"/>
  <c r="S736" i="8" s="1"/>
  <c r="Q709" i="8"/>
  <c r="N709" i="8"/>
  <c r="S709" i="8"/>
  <c r="S706" i="8" s="1"/>
  <c r="P709" i="8"/>
  <c r="Q681" i="8"/>
  <c r="N681" i="8"/>
  <c r="P681" i="8"/>
  <c r="S681" i="8"/>
  <c r="S675" i="8" s="1"/>
  <c r="N650" i="8"/>
  <c r="Q650" i="8"/>
  <c r="P650" i="8"/>
  <c r="S650" i="8"/>
  <c r="S647" i="8" s="1"/>
  <c r="Q595" i="8"/>
  <c r="P595" i="8"/>
  <c r="N595" i="8"/>
  <c r="S595" i="8"/>
  <c r="S592" i="8" s="1"/>
  <c r="N496" i="8"/>
  <c r="Q496" i="8"/>
  <c r="P496" i="8"/>
  <c r="S496" i="8"/>
  <c r="S493" i="8" s="1"/>
  <c r="Q461" i="8"/>
  <c r="N461" i="8"/>
  <c r="P461" i="8"/>
  <c r="S461" i="8"/>
  <c r="S457" i="8" s="1"/>
  <c r="Q388" i="8"/>
  <c r="N388" i="8"/>
  <c r="S388" i="8"/>
  <c r="S385" i="8" s="1"/>
  <c r="P388" i="8"/>
  <c r="Q335" i="8"/>
  <c r="N335" i="8"/>
  <c r="P335" i="8"/>
  <c r="S335" i="8"/>
  <c r="S332" i="8" s="1"/>
  <c r="I845" i="8"/>
  <c r="P485" i="8"/>
  <c r="P845" i="8" s="1"/>
  <c r="Q485" i="8"/>
  <c r="Q845" i="8" s="1"/>
  <c r="N485" i="8"/>
  <c r="N845" i="8" s="1"/>
  <c r="S485" i="8"/>
  <c r="S479" i="8" s="1"/>
  <c r="Q828" i="8"/>
  <c r="N828" i="8"/>
  <c r="P828" i="8"/>
  <c r="S828" i="8"/>
  <c r="S823" i="8" s="1"/>
  <c r="Q793" i="8"/>
  <c r="P793" i="8"/>
  <c r="N793" i="8"/>
  <c r="S793" i="8"/>
  <c r="S790" i="8" s="1"/>
  <c r="P732" i="8"/>
  <c r="N732" i="8"/>
  <c r="Q732" i="8"/>
  <c r="S732" i="8"/>
  <c r="S728" i="8" s="1"/>
  <c r="Q701" i="8"/>
  <c r="N701" i="8"/>
  <c r="P701" i="8"/>
  <c r="S701" i="8"/>
  <c r="S698" i="8" s="1"/>
  <c r="Q674" i="8"/>
  <c r="P674" i="8"/>
  <c r="N674" i="8"/>
  <c r="S674" i="8"/>
  <c r="S666" i="8" s="1"/>
  <c r="Q626" i="8"/>
  <c r="P626" i="8"/>
  <c r="S626" i="8"/>
  <c r="S623" i="8" s="1"/>
  <c r="N626" i="8"/>
  <c r="I846" i="8"/>
  <c r="Q492" i="8"/>
  <c r="Q846" i="8" s="1"/>
  <c r="N492" i="8"/>
  <c r="N846" i="8" s="1"/>
  <c r="S492" i="8"/>
  <c r="S486" i="8" s="1"/>
  <c r="P492" i="8"/>
  <c r="P846" i="8" s="1"/>
  <c r="N453" i="8"/>
  <c r="P453" i="8"/>
  <c r="Q453" i="8"/>
  <c r="S453" i="8"/>
  <c r="S444" i="8" s="1"/>
  <c r="N376" i="8"/>
  <c r="P376" i="8"/>
  <c r="Q376" i="8"/>
  <c r="S376" i="8"/>
  <c r="S369" i="8" s="1"/>
  <c r="P341" i="8"/>
  <c r="Q341" i="8"/>
  <c r="N341" i="8"/>
  <c r="S341" i="8"/>
  <c r="S337" i="8" s="1"/>
  <c r="N837" i="8"/>
  <c r="Q837" i="8"/>
  <c r="P837" i="8"/>
  <c r="S837" i="8"/>
  <c r="S822" i="8" s="1"/>
  <c r="P632" i="8"/>
  <c r="R820" i="2"/>
  <c r="I820" i="8"/>
  <c r="S21" i="8"/>
  <c r="S7" i="8" s="1"/>
  <c r="N21" i="8"/>
  <c r="N702" i="8"/>
  <c r="S702" i="8"/>
  <c r="R403" i="2"/>
  <c r="I403" i="8"/>
  <c r="P418" i="8"/>
  <c r="S418" i="8"/>
  <c r="S406" i="8" s="1"/>
  <c r="I565" i="8"/>
  <c r="Q586" i="8"/>
  <c r="S586" i="8"/>
  <c r="S573" i="8" s="1"/>
  <c r="Q832" i="8"/>
  <c r="N832" i="8"/>
  <c r="P832" i="8"/>
  <c r="S832" i="8"/>
  <c r="S829" i="8" s="1"/>
  <c r="Q785" i="8"/>
  <c r="P785" i="8"/>
  <c r="N785" i="8"/>
  <c r="S785" i="8"/>
  <c r="S782" i="8" s="1"/>
  <c r="Q724" i="8"/>
  <c r="N724" i="8"/>
  <c r="P724" i="8"/>
  <c r="S724" i="8"/>
  <c r="S721" i="8" s="1"/>
  <c r="P697" i="8"/>
  <c r="N697" i="8"/>
  <c r="Q697" i="8"/>
  <c r="S697" i="8"/>
  <c r="S694" i="8" s="1"/>
  <c r="Q662" i="8"/>
  <c r="N662" i="8"/>
  <c r="S662" i="8"/>
  <c r="S659" i="8" s="1"/>
  <c r="P662" i="8"/>
  <c r="Q603" i="8"/>
  <c r="N603" i="8"/>
  <c r="P603" i="8"/>
  <c r="S603" i="8"/>
  <c r="S600" i="8" s="1"/>
  <c r="Q585" i="8"/>
  <c r="P585" i="8"/>
  <c r="N585" i="8"/>
  <c r="S585" i="8"/>
  <c r="S582" i="8" s="1"/>
  <c r="N472" i="8"/>
  <c r="Q472" i="8"/>
  <c r="P472" i="8"/>
  <c r="S472" i="8"/>
  <c r="S468" i="8" s="1"/>
  <c r="Q413" i="8"/>
  <c r="N413" i="8"/>
  <c r="S413" i="8"/>
  <c r="S410" i="8" s="1"/>
  <c r="P413" i="8"/>
  <c r="N368" i="8"/>
  <c r="Q368" i="8"/>
  <c r="S368" i="8"/>
  <c r="S362" i="8" s="1"/>
  <c r="P368" i="8"/>
  <c r="N315" i="8"/>
  <c r="Q315" i="8"/>
  <c r="P315" i="8"/>
  <c r="S315" i="8"/>
  <c r="S310" i="8" s="1"/>
  <c r="Q836" i="8"/>
  <c r="N836" i="8"/>
  <c r="P836" i="8"/>
  <c r="S836" i="8"/>
  <c r="S833" i="8" s="1"/>
  <c r="N809" i="8"/>
  <c r="P809" i="8"/>
  <c r="Q809" i="8"/>
  <c r="S809" i="8"/>
  <c r="S801" i="8" s="1"/>
  <c r="Q766" i="8"/>
  <c r="P766" i="8"/>
  <c r="S766" i="8"/>
  <c r="S762" i="8" s="1"/>
  <c r="N766" i="8"/>
  <c r="P718" i="8"/>
  <c r="Q718" i="8"/>
  <c r="N718" i="8"/>
  <c r="S718" i="8"/>
  <c r="S713" i="8" s="1"/>
  <c r="N693" i="8"/>
  <c r="P693" i="8"/>
  <c r="Q693" i="8"/>
  <c r="S693" i="8"/>
  <c r="N658" i="8"/>
  <c r="S658" i="8"/>
  <c r="S655" i="8" s="1"/>
  <c r="Q658" i="8"/>
  <c r="P658" i="8"/>
  <c r="P533" i="8"/>
  <c r="N533" i="8"/>
  <c r="Q533" i="8"/>
  <c r="S533" i="8"/>
  <c r="S529" i="8" s="1"/>
  <c r="Q466" i="8"/>
  <c r="P466" i="8"/>
  <c r="N466" i="8"/>
  <c r="S466" i="8"/>
  <c r="S462" i="8" s="1"/>
  <c r="Q397" i="8"/>
  <c r="N397" i="8"/>
  <c r="P397" i="8"/>
  <c r="S397" i="8"/>
  <c r="S393" i="8" s="1"/>
  <c r="N357" i="8"/>
  <c r="Q357" i="8"/>
  <c r="P357" i="8"/>
  <c r="S357" i="8"/>
  <c r="S349" i="8" s="1"/>
  <c r="S173" i="8"/>
  <c r="Q65" i="8"/>
  <c r="P65" i="8"/>
  <c r="S65" i="8"/>
  <c r="S60" i="8" s="1"/>
  <c r="N65" i="8"/>
  <c r="R378" i="2"/>
  <c r="I378" i="8"/>
  <c r="R743" i="2"/>
  <c r="I743" i="8"/>
  <c r="Q473" i="8"/>
  <c r="Q547" i="8"/>
  <c r="Q21" i="7"/>
  <c r="N21" i="7"/>
  <c r="S21" i="7"/>
  <c r="S7" i="7" s="1"/>
  <c r="P21" i="7"/>
  <c r="B86" i="2"/>
  <c r="A109" i="2"/>
  <c r="B109" i="2"/>
  <c r="A86" i="2"/>
  <c r="R246" i="2"/>
  <c r="D109" i="2"/>
  <c r="D86" i="2"/>
  <c r="R348" i="2"/>
  <c r="R151" i="2"/>
  <c r="C109" i="2"/>
  <c r="R519" i="2"/>
  <c r="R78" i="2"/>
  <c r="R577" i="2"/>
  <c r="R183" i="2"/>
  <c r="C86" i="2"/>
  <c r="R163" i="2"/>
  <c r="R172" i="2"/>
  <c r="R528" i="2"/>
  <c r="R285" i="2"/>
  <c r="R307" i="2"/>
  <c r="R607" i="2"/>
  <c r="R544" i="2"/>
  <c r="R423" i="2"/>
  <c r="R503" i="2"/>
  <c r="R188" i="2"/>
  <c r="K66" i="2"/>
  <c r="L109" i="2"/>
  <c r="L86" i="2"/>
  <c r="K86" i="2"/>
  <c r="Q32" i="2"/>
  <c r="Q37" i="2"/>
  <c r="Q27" i="2"/>
  <c r="Q65" i="2"/>
  <c r="Q50" i="2"/>
  <c r="Q45" i="2"/>
  <c r="B520" i="2"/>
  <c r="B521" i="2" s="1"/>
  <c r="S8" i="12" s="1"/>
  <c r="K432" i="2"/>
  <c r="Q108" i="2"/>
  <c r="J432" i="13"/>
  <c r="Q85" i="2"/>
  <c r="Q388" i="2"/>
  <c r="D820" i="2"/>
  <c r="D821" i="2" s="1"/>
  <c r="P519" i="2"/>
  <c r="C432" i="2"/>
  <c r="C12" i="12" s="1"/>
  <c r="D520" i="2"/>
  <c r="D521" i="2" s="1"/>
  <c r="C520" i="2"/>
  <c r="C521" i="2" s="1"/>
  <c r="T8" i="12" s="1"/>
  <c r="N519" i="2"/>
  <c r="A820" i="2"/>
  <c r="D432" i="2"/>
  <c r="D12" i="12" s="1"/>
  <c r="D21" i="2"/>
  <c r="R418" i="2"/>
  <c r="B820" i="2"/>
  <c r="B821" i="2" s="1"/>
  <c r="Q12" i="2"/>
  <c r="P21" i="2"/>
  <c r="A520" i="2"/>
  <c r="C820" i="2"/>
  <c r="C821" i="2" s="1"/>
  <c r="Q430" i="2"/>
  <c r="S519" i="2"/>
  <c r="S516" i="2" s="1"/>
  <c r="N12" i="2"/>
  <c r="A21" i="2"/>
  <c r="S12" i="2"/>
  <c r="S8" i="2" s="1"/>
  <c r="Q512" i="2"/>
  <c r="P12" i="2"/>
  <c r="B21" i="2"/>
  <c r="C21" i="2"/>
  <c r="B432" i="2"/>
  <c r="B12" i="12" s="1"/>
  <c r="Q816" i="2"/>
  <c r="Q820" i="2"/>
  <c r="R760" i="2"/>
  <c r="R591" i="2"/>
  <c r="R581" i="2"/>
  <c r="D566" i="2"/>
  <c r="R753" i="2"/>
  <c r="D548" i="2"/>
  <c r="R599" i="2"/>
  <c r="C389" i="2"/>
  <c r="J189" i="13"/>
  <c r="D389" i="2"/>
  <c r="B390" i="2"/>
  <c r="A390" i="2"/>
  <c r="D390" i="2"/>
  <c r="C390" i="2"/>
  <c r="K58" i="2"/>
  <c r="B58" i="2"/>
  <c r="C58" i="2"/>
  <c r="D58" i="2"/>
  <c r="Q492" i="2"/>
  <c r="Q846" i="2" s="1"/>
  <c r="I846" i="2"/>
  <c r="I390" i="2" s="1"/>
  <c r="Q485" i="2"/>
  <c r="Q845" i="2" s="1"/>
  <c r="I845" i="2"/>
  <c r="R108" i="2"/>
  <c r="R65" i="2"/>
  <c r="R560" i="2"/>
  <c r="R257" i="2"/>
  <c r="R492" i="2"/>
  <c r="R846" i="2" s="1"/>
  <c r="R388" i="2"/>
  <c r="R213" i="2"/>
  <c r="R32" i="2"/>
  <c r="R209" i="2"/>
  <c r="R50" i="2"/>
  <c r="R298" i="2"/>
  <c r="R239" i="2"/>
  <c r="R281" i="2"/>
  <c r="R485" i="2"/>
  <c r="R845" i="2" s="1"/>
  <c r="R45" i="2"/>
  <c r="R225" i="2"/>
  <c r="R37" i="2"/>
  <c r="R27" i="2"/>
  <c r="R702" i="2"/>
  <c r="S37" i="2"/>
  <c r="S307" i="2"/>
  <c r="S299" i="2" s="1"/>
  <c r="S581" i="2"/>
  <c r="S578" i="2" s="1"/>
  <c r="S650" i="2"/>
  <c r="S647" i="2" s="1"/>
  <c r="S709" i="2"/>
  <c r="S706" i="2" s="1"/>
  <c r="S785" i="2"/>
  <c r="S782" i="2" s="1"/>
  <c r="S816" i="2"/>
  <c r="S810" i="2" s="1"/>
  <c r="S65" i="2"/>
  <c r="S60" i="2" s="1"/>
  <c r="S662" i="2"/>
  <c r="S659" i="2" s="1"/>
  <c r="S348" i="2"/>
  <c r="S342" i="2" s="1"/>
  <c r="S697" i="2"/>
  <c r="S694" i="2" s="1"/>
  <c r="S239" i="2"/>
  <c r="S226" i="2" s="1"/>
  <c r="S388" i="2"/>
  <c r="S385" i="2" s="1"/>
  <c r="S32" i="2"/>
  <c r="S29" i="2" s="1"/>
  <c r="S56" i="2"/>
  <c r="S53" i="2" s="1"/>
  <c r="S108" i="2"/>
  <c r="S90" i="2" s="1"/>
  <c r="S163" i="2"/>
  <c r="S152" i="2" s="1"/>
  <c r="S183" i="2"/>
  <c r="S225" i="2"/>
  <c r="S215" i="2" s="1"/>
  <c r="S281" i="2"/>
  <c r="S258" i="2" s="1"/>
  <c r="S315" i="2"/>
  <c r="S310" i="2" s="1"/>
  <c r="S341" i="2"/>
  <c r="S337" i="2" s="1"/>
  <c r="S357" i="2"/>
  <c r="S349" i="2" s="1"/>
  <c r="S423" i="2"/>
  <c r="S420" i="2" s="1"/>
  <c r="S453" i="2"/>
  <c r="S444" i="2" s="1"/>
  <c r="S466" i="2"/>
  <c r="S462" i="2" s="1"/>
  <c r="S496" i="2"/>
  <c r="S493" i="2" s="1"/>
  <c r="S528" i="2"/>
  <c r="S524" i="2" s="1"/>
  <c r="S577" i="2"/>
  <c r="S574" i="2" s="1"/>
  <c r="S585" i="2"/>
  <c r="S582" i="2" s="1"/>
  <c r="S595" i="2"/>
  <c r="S592" i="2" s="1"/>
  <c r="S658" i="2"/>
  <c r="S655" i="2" s="1"/>
  <c r="S693" i="2"/>
  <c r="S701" i="2"/>
  <c r="S698" i="2" s="1"/>
  <c r="S718" i="2"/>
  <c r="S713" i="2" s="1"/>
  <c r="S766" i="2"/>
  <c r="S762" i="2" s="1"/>
  <c r="S809" i="2"/>
  <c r="S801" i="2" s="1"/>
  <c r="S836" i="2"/>
  <c r="S833" i="2" s="1"/>
  <c r="S599" i="2"/>
  <c r="S596" i="2" s="1"/>
  <c r="S19" i="2"/>
  <c r="S14" i="2" s="1"/>
  <c r="S27" i="2"/>
  <c r="S24" i="2" s="1"/>
  <c r="S50" i="2"/>
  <c r="S47" i="2" s="1"/>
  <c r="S85" i="2"/>
  <c r="S79" i="2" s="1"/>
  <c r="S172" i="2"/>
  <c r="S166" i="2" s="1"/>
  <c r="S188" i="2"/>
  <c r="S213" i="2"/>
  <c r="S210" i="2" s="1"/>
  <c r="S257" i="2"/>
  <c r="S247" i="2" s="1"/>
  <c r="S285" i="2"/>
  <c r="S282" i="2" s="1"/>
  <c r="S335" i="2"/>
  <c r="S332" i="2" s="1"/>
  <c r="S368" i="2"/>
  <c r="S362" i="2" s="1"/>
  <c r="S413" i="2"/>
  <c r="S410" i="2" s="1"/>
  <c r="S430" i="2"/>
  <c r="S426" i="2" s="1"/>
  <c r="S461" i="2"/>
  <c r="S457" i="2" s="1"/>
  <c r="S472" i="2"/>
  <c r="S468" i="2" s="1"/>
  <c r="S492" i="2"/>
  <c r="S486" i="2" s="1"/>
  <c r="S503" i="2"/>
  <c r="S498" i="2" s="1"/>
  <c r="S533" i="2"/>
  <c r="S529" i="2" s="1"/>
  <c r="S560" i="2"/>
  <c r="S553" i="2" s="1"/>
  <c r="S591" i="2"/>
  <c r="S588" i="2" s="1"/>
  <c r="S607" i="2"/>
  <c r="S604" i="2" s="1"/>
  <c r="S681" i="2"/>
  <c r="S675" i="2" s="1"/>
  <c r="S724" i="2"/>
  <c r="S721" i="2" s="1"/>
  <c r="S740" i="2"/>
  <c r="S736" i="2" s="1"/>
  <c r="S760" i="2"/>
  <c r="S754" i="2" s="1"/>
  <c r="S797" i="2"/>
  <c r="S794" i="2" s="1"/>
  <c r="S832" i="2"/>
  <c r="S829" i="2" s="1"/>
  <c r="S45" i="2"/>
  <c r="S42" i="2" s="1"/>
  <c r="S78" i="2"/>
  <c r="S74" i="2" s="1"/>
  <c r="S209" i="2"/>
  <c r="S199" i="2" s="1"/>
  <c r="S246" i="2"/>
  <c r="S240" i="2" s="1"/>
  <c r="S298" i="2"/>
  <c r="S289" i="2" s="1"/>
  <c r="S328" i="2"/>
  <c r="S323" i="2" s="1"/>
  <c r="S376" i="2"/>
  <c r="S369" i="2" s="1"/>
  <c r="S397" i="2"/>
  <c r="S393" i="2" s="1"/>
  <c r="S485" i="2"/>
  <c r="S479" i="2" s="1"/>
  <c r="S512" i="2"/>
  <c r="S508" i="2" s="1"/>
  <c r="S544" i="2"/>
  <c r="S539" i="2" s="1"/>
  <c r="S603" i="2"/>
  <c r="S600" i="2" s="1"/>
  <c r="S613" i="2"/>
  <c r="S610" i="2" s="1"/>
  <c r="S626" i="2"/>
  <c r="S623" i="2" s="1"/>
  <c r="S674" i="2"/>
  <c r="S666" i="2" s="1"/>
  <c r="S732" i="2"/>
  <c r="S728" i="2" s="1"/>
  <c r="S753" i="2"/>
  <c r="S746" i="2" s="1"/>
  <c r="S793" i="2"/>
  <c r="S790" i="2" s="1"/>
  <c r="S828" i="2"/>
  <c r="S823" i="2" s="1"/>
  <c r="N832" i="2"/>
  <c r="N828" i="2"/>
  <c r="A330" i="2"/>
  <c r="A652" i="2"/>
  <c r="A711" i="2"/>
  <c r="A787" i="2"/>
  <c r="R473" i="2"/>
  <c r="R685" i="2"/>
  <c r="P832" i="2"/>
  <c r="K686" i="2"/>
  <c r="K189" i="2"/>
  <c r="L164" i="2"/>
  <c r="A403" i="2"/>
  <c r="A614" i="2"/>
  <c r="K521" i="2"/>
  <c r="K847" i="2" s="1"/>
  <c r="K41" i="2" s="1"/>
  <c r="A58" i="2"/>
  <c r="A455" i="2"/>
  <c r="R837" i="2"/>
  <c r="P836" i="2"/>
  <c r="N836" i="2"/>
  <c r="K474" i="2"/>
  <c r="L474" i="2" s="1"/>
  <c r="K726" i="2"/>
  <c r="A547" i="2"/>
  <c r="R10" i="12" s="1"/>
  <c r="A632" i="2"/>
  <c r="A418" i="2"/>
  <c r="A504" i="2"/>
  <c r="A565" i="2"/>
  <c r="R11" i="12" s="1"/>
  <c r="A725" i="2"/>
  <c r="K821" i="2"/>
  <c r="K615" i="2"/>
  <c r="P32" i="2"/>
  <c r="N32" i="2"/>
  <c r="P376" i="2"/>
  <c r="N512" i="2"/>
  <c r="N599" i="2"/>
  <c r="P809" i="2"/>
  <c r="P357" i="2"/>
  <c r="N797" i="2"/>
  <c r="P368" i="2"/>
  <c r="N581" i="2"/>
  <c r="P693" i="2"/>
  <c r="P37" i="2"/>
  <c r="N809" i="2"/>
  <c r="P650" i="2"/>
  <c r="N626" i="2"/>
  <c r="N711" i="2"/>
  <c r="Q709" i="2"/>
  <c r="P485" i="2"/>
  <c r="P845" i="2" s="1"/>
  <c r="P658" i="2"/>
  <c r="N307" i="2"/>
  <c r="P797" i="2"/>
  <c r="N45" i="2"/>
  <c r="N701" i="2"/>
  <c r="N724" i="2"/>
  <c r="N603" i="2"/>
  <c r="Q328" i="2"/>
  <c r="P453" i="2"/>
  <c r="P533" i="2"/>
  <c r="N740" i="2"/>
  <c r="P257" i="2"/>
  <c r="P528" i="2"/>
  <c r="N732" i="2"/>
  <c r="N65" i="2"/>
  <c r="N674" i="2"/>
  <c r="N585" i="2"/>
  <c r="P315" i="2"/>
  <c r="N285" i="2"/>
  <c r="P213" i="2"/>
  <c r="N681" i="2"/>
  <c r="P607" i="2"/>
  <c r="N607" i="2"/>
  <c r="Q614" i="2"/>
  <c r="Q613" i="2"/>
  <c r="N37" i="2"/>
  <c r="P766" i="2"/>
  <c r="P65" i="2"/>
  <c r="P172" i="2"/>
  <c r="N528" i="2"/>
  <c r="P591" i="2"/>
  <c r="N591" i="2"/>
  <c r="P701" i="2"/>
  <c r="N423" i="2"/>
  <c r="N793" i="2"/>
  <c r="N368" i="2"/>
  <c r="N485" i="2"/>
  <c r="N845" i="2" s="1"/>
  <c r="N693" i="2"/>
  <c r="P613" i="2"/>
  <c r="N461" i="2"/>
  <c r="N472" i="2"/>
  <c r="N430" i="2"/>
  <c r="P674" i="2"/>
  <c r="P603" i="2"/>
  <c r="P492" i="2"/>
  <c r="P846" i="2" s="1"/>
  <c r="Q560" i="2"/>
  <c r="P335" i="2"/>
  <c r="N658" i="2"/>
  <c r="N766" i="2"/>
  <c r="N341" i="2"/>
  <c r="P430" i="2"/>
  <c r="N388" i="2"/>
  <c r="N560" i="2"/>
  <c r="N163" i="2"/>
  <c r="P585" i="2"/>
  <c r="P461" i="2"/>
  <c r="C761" i="2"/>
  <c r="N816" i="2"/>
  <c r="N315" i="2"/>
  <c r="N533" i="2"/>
  <c r="P595" i="2"/>
  <c r="P709" i="2"/>
  <c r="N188" i="2"/>
  <c r="N357" i="2"/>
  <c r="P388" i="2"/>
  <c r="P298" i="2"/>
  <c r="P496" i="2"/>
  <c r="N376" i="2"/>
  <c r="Q403" i="2"/>
  <c r="Q397" i="2"/>
  <c r="Q544" i="2"/>
  <c r="P163" i="2"/>
  <c r="P577" i="2"/>
  <c r="N613" i="2"/>
  <c r="P816" i="2"/>
  <c r="N328" i="2"/>
  <c r="N50" i="2"/>
  <c r="P466" i="2"/>
  <c r="N496" i="2"/>
  <c r="N78" i="2"/>
  <c r="P341" i="2"/>
  <c r="Q418" i="2"/>
  <c r="Q413" i="2"/>
  <c r="B534" i="2"/>
  <c r="N652" i="2"/>
  <c r="Q650" i="2"/>
  <c r="Q787" i="2"/>
  <c r="Q785" i="2"/>
  <c r="P785" i="2"/>
  <c r="P697" i="2"/>
  <c r="P281" i="2"/>
  <c r="N335" i="2"/>
  <c r="N413" i="2"/>
  <c r="P328" i="2"/>
  <c r="N27" i="2"/>
  <c r="P348" i="2"/>
  <c r="N466" i="2"/>
  <c r="P45" i="2"/>
  <c r="Q453" i="2"/>
  <c r="P512" i="2"/>
  <c r="P225" i="2"/>
  <c r="N281" i="2"/>
  <c r="P397" i="2"/>
  <c r="N397" i="2"/>
  <c r="N595" i="2"/>
  <c r="N85" i="2"/>
  <c r="N246" i="2"/>
  <c r="N298" i="2"/>
  <c r="P423" i="2"/>
  <c r="Q725" i="2"/>
  <c r="Q724" i="2"/>
  <c r="Q504" i="2"/>
  <c r="Q503" i="2"/>
  <c r="Q761" i="2"/>
  <c r="Q760" i="2"/>
  <c r="N718" i="2"/>
  <c r="P183" i="2"/>
  <c r="N225" i="2"/>
  <c r="N577" i="2"/>
  <c r="P732" i="2"/>
  <c r="N257" i="2"/>
  <c r="P50" i="2"/>
  <c r="P188" i="2"/>
  <c r="N544" i="2"/>
  <c r="N492" i="2"/>
  <c r="N846" i="2" s="1"/>
  <c r="P285" i="2"/>
  <c r="J726" i="13"/>
  <c r="Q56" i="2"/>
  <c r="Q632" i="2"/>
  <c r="Q626" i="2"/>
  <c r="N209" i="2"/>
  <c r="N183" i="2"/>
  <c r="P307" i="2"/>
  <c r="P503" i="2"/>
  <c r="N709" i="2"/>
  <c r="N213" i="2"/>
  <c r="P27" i="2"/>
  <c r="N697" i="2"/>
  <c r="P246" i="2"/>
  <c r="P828" i="2"/>
  <c r="P151" i="2"/>
  <c r="P239" i="2"/>
  <c r="P599" i="2"/>
  <c r="N785" i="2"/>
  <c r="N151" i="2"/>
  <c r="P108" i="2"/>
  <c r="N108" i="2"/>
  <c r="P472" i="2"/>
  <c r="N172" i="2"/>
  <c r="P78" i="2"/>
  <c r="P760" i="2"/>
  <c r="P209" i="2"/>
  <c r="P793" i="2"/>
  <c r="N239" i="2"/>
  <c r="N662" i="2"/>
  <c r="J68" i="13"/>
  <c r="P581" i="2"/>
  <c r="P740" i="2"/>
  <c r="P662" i="2"/>
  <c r="P56" i="2"/>
  <c r="N56" i="2"/>
  <c r="P681" i="2"/>
  <c r="P85" i="2"/>
  <c r="N753" i="2"/>
  <c r="P718" i="2"/>
  <c r="P753" i="2"/>
  <c r="N19" i="2"/>
  <c r="Q19" i="2"/>
  <c r="P19" i="2"/>
  <c r="B761" i="2"/>
  <c r="D358" i="2"/>
  <c r="C473" i="2"/>
  <c r="C18" i="12" s="1"/>
  <c r="B308" i="2"/>
  <c r="B378" i="2"/>
  <c r="B685" i="2"/>
  <c r="B686" i="2" s="1"/>
  <c r="C743" i="2"/>
  <c r="B743" i="2"/>
  <c r="C608" i="2"/>
  <c r="D378" i="2"/>
  <c r="A378" i="2"/>
  <c r="A534" i="2"/>
  <c r="A308" i="2"/>
  <c r="B473" i="2"/>
  <c r="B18" i="12" s="1"/>
  <c r="D308" i="2"/>
  <c r="A473" i="2"/>
  <c r="D608" i="2"/>
  <c r="A608" i="2"/>
  <c r="B726" i="2"/>
  <c r="A743" i="2"/>
  <c r="A761" i="2"/>
  <c r="A685" i="2"/>
  <c r="D685" i="2"/>
  <c r="D686" i="2" s="1"/>
  <c r="D702" i="2"/>
  <c r="C726" i="2"/>
  <c r="D743" i="2"/>
  <c r="A837" i="2"/>
  <c r="D286" i="2"/>
  <c r="D534" i="2"/>
  <c r="D586" i="2"/>
  <c r="Q685" i="2"/>
  <c r="C685" i="2"/>
  <c r="C686" i="2" s="1"/>
  <c r="A702" i="2"/>
  <c r="D761" i="2"/>
  <c r="Q378" i="2"/>
  <c r="A586" i="2"/>
  <c r="Q608" i="2"/>
  <c r="B608" i="2"/>
  <c r="Q308" i="2"/>
  <c r="A358" i="2"/>
  <c r="C534" i="2"/>
  <c r="T9" i="12" s="1"/>
  <c r="Q586" i="2"/>
  <c r="A286" i="2"/>
  <c r="B358" i="2"/>
  <c r="B286" i="2"/>
  <c r="C358" i="2"/>
  <c r="B837" i="2"/>
  <c r="C286" i="2"/>
  <c r="C378" i="2"/>
  <c r="B586" i="2"/>
  <c r="B702" i="2"/>
  <c r="D726" i="2"/>
  <c r="C837" i="2"/>
  <c r="C308" i="2"/>
  <c r="D473" i="2"/>
  <c r="D18" i="12" s="1"/>
  <c r="C586" i="2"/>
  <c r="C702" i="2"/>
  <c r="D837" i="2"/>
  <c r="Q358" i="2"/>
  <c r="C164" i="2"/>
  <c r="D164" i="2"/>
  <c r="A164" i="2"/>
  <c r="B164" i="2"/>
  <c r="A40" i="2"/>
  <c r="C40" i="2"/>
  <c r="D40" i="2"/>
  <c r="B40" i="2"/>
  <c r="N761" i="8" l="1"/>
  <c r="P702" i="8"/>
  <c r="P21" i="8"/>
  <c r="N164" i="8"/>
  <c r="Q614" i="8"/>
  <c r="J66" i="13"/>
  <c r="S547" i="8"/>
  <c r="S536" i="8" s="1"/>
  <c r="N520" i="8"/>
  <c r="S787" i="8"/>
  <c r="P330" i="8"/>
  <c r="N614" i="8"/>
  <c r="Q520" i="8"/>
  <c r="Q164" i="8"/>
  <c r="N358" i="8"/>
  <c r="Q761" i="8"/>
  <c r="Q58" i="8"/>
  <c r="S608" i="8"/>
  <c r="S587" i="8" s="1"/>
  <c r="N58" i="8"/>
  <c r="P652" i="8"/>
  <c r="Q608" i="8"/>
  <c r="N787" i="8"/>
  <c r="P787" i="8"/>
  <c r="N330" i="8"/>
  <c r="S504" i="8"/>
  <c r="S497" i="8" s="1"/>
  <c r="N632" i="8"/>
  <c r="Q504" i="8"/>
  <c r="J439" i="8"/>
  <c r="O440" i="8" s="1"/>
  <c r="N439" i="13"/>
  <c r="S440" i="13" s="1"/>
  <c r="S439" i="3"/>
  <c r="P439" i="3"/>
  <c r="R439" i="3"/>
  <c r="Q439" i="3"/>
  <c r="P685" i="8"/>
  <c r="S286" i="8"/>
  <c r="S198" i="8" s="1"/>
  <c r="S40" i="8"/>
  <c r="S22" i="8" s="1"/>
  <c r="Q685" i="8"/>
  <c r="P286" i="8"/>
  <c r="N586" i="8"/>
  <c r="P40" i="8"/>
  <c r="Q632" i="8"/>
  <c r="Q330" i="8"/>
  <c r="N504" i="8"/>
  <c r="N685" i="8"/>
  <c r="Q286" i="8"/>
  <c r="Q40" i="8"/>
  <c r="Q534" i="8"/>
  <c r="Q652" i="8"/>
  <c r="S473" i="8"/>
  <c r="S456" i="8" s="1"/>
  <c r="P547" i="8"/>
  <c r="P473" i="8"/>
  <c r="S520" i="8"/>
  <c r="S507" i="8" s="1"/>
  <c r="S58" i="8"/>
  <c r="S52" i="8" s="1"/>
  <c r="Q418" i="8"/>
  <c r="N652" i="8"/>
  <c r="P164" i="8"/>
  <c r="S358" i="8"/>
  <c r="S336" i="8" s="1"/>
  <c r="S761" i="8"/>
  <c r="S744" i="8" s="1"/>
  <c r="P534" i="8"/>
  <c r="P608" i="8"/>
  <c r="P308" i="8"/>
  <c r="N534" i="8"/>
  <c r="T418" i="13"/>
  <c r="U418" i="13"/>
  <c r="R418" i="13"/>
  <c r="W418" i="13"/>
  <c r="W406" i="13" s="1"/>
  <c r="U837" i="13"/>
  <c r="T837" i="13"/>
  <c r="R837" i="13"/>
  <c r="W837" i="13"/>
  <c r="W822" i="13" s="1"/>
  <c r="T726" i="13"/>
  <c r="U726" i="13"/>
  <c r="R726" i="13"/>
  <c r="W726" i="13"/>
  <c r="W712" i="13" s="1"/>
  <c r="U702" i="13"/>
  <c r="T702" i="13"/>
  <c r="R702" i="13"/>
  <c r="W702" i="13"/>
  <c r="U21" i="13"/>
  <c r="T21" i="13"/>
  <c r="R21" i="13"/>
  <c r="W21" i="13"/>
  <c r="W7" i="13" s="1"/>
  <c r="T614" i="13"/>
  <c r="U614" i="13"/>
  <c r="R614" i="13"/>
  <c r="W614" i="13"/>
  <c r="N308" i="8"/>
  <c r="Q308" i="8"/>
  <c r="I821" i="8"/>
  <c r="P821" i="8" s="1"/>
  <c r="J821" i="13"/>
  <c r="T787" i="13"/>
  <c r="U787" i="13"/>
  <c r="R787" i="13"/>
  <c r="W787" i="13"/>
  <c r="T761" i="13"/>
  <c r="U761" i="13"/>
  <c r="R761" i="13"/>
  <c r="W761" i="13"/>
  <c r="W744" i="13" s="1"/>
  <c r="U685" i="13"/>
  <c r="T685" i="13"/>
  <c r="R685" i="13"/>
  <c r="W685" i="13"/>
  <c r="W653" i="13" s="1"/>
  <c r="I686" i="8"/>
  <c r="Q686" i="8" s="1"/>
  <c r="J686" i="13"/>
  <c r="U652" i="13"/>
  <c r="T652" i="13"/>
  <c r="R652" i="13"/>
  <c r="W652" i="13"/>
  <c r="W635" i="13" s="1"/>
  <c r="U632" i="13"/>
  <c r="T632" i="13"/>
  <c r="R632" i="13"/>
  <c r="W632" i="13"/>
  <c r="W621" i="13" s="1"/>
  <c r="U608" i="13"/>
  <c r="T608" i="13"/>
  <c r="R608" i="13"/>
  <c r="W608" i="13"/>
  <c r="W587" i="13" s="1"/>
  <c r="I615" i="8"/>
  <c r="N615" i="8" s="1"/>
  <c r="J615" i="13"/>
  <c r="T586" i="13"/>
  <c r="U586" i="13"/>
  <c r="R586" i="13"/>
  <c r="W586" i="13"/>
  <c r="W573" i="13" s="1"/>
  <c r="I566" i="8"/>
  <c r="J566" i="13"/>
  <c r="I548" i="8"/>
  <c r="J548" i="13"/>
  <c r="I535" i="8"/>
  <c r="J535" i="13"/>
  <c r="T520" i="13"/>
  <c r="U520" i="13"/>
  <c r="R520" i="13"/>
  <c r="W520" i="13"/>
  <c r="W507" i="13" s="1"/>
  <c r="Z8" i="12"/>
  <c r="Z14" i="12" s="1"/>
  <c r="J521" i="13"/>
  <c r="U504" i="13"/>
  <c r="T504" i="13"/>
  <c r="R504" i="13"/>
  <c r="W504" i="13"/>
  <c r="W497" i="13" s="1"/>
  <c r="U432" i="13"/>
  <c r="T432" i="13"/>
  <c r="R432" i="13"/>
  <c r="W432" i="13"/>
  <c r="T358" i="13"/>
  <c r="U358" i="13"/>
  <c r="R358" i="13"/>
  <c r="W358" i="13"/>
  <c r="W336" i="13" s="1"/>
  <c r="U330" i="13"/>
  <c r="T330" i="13"/>
  <c r="R330" i="13"/>
  <c r="W330" i="13"/>
  <c r="W322" i="13" s="1"/>
  <c r="U308" i="13"/>
  <c r="T308" i="13"/>
  <c r="R308" i="13"/>
  <c r="W308" i="13"/>
  <c r="W288" i="13" s="1"/>
  <c r="U286" i="13"/>
  <c r="T286" i="13"/>
  <c r="R286" i="13"/>
  <c r="W286" i="13"/>
  <c r="W198" i="13" s="1"/>
  <c r="U189" i="13"/>
  <c r="T189" i="13"/>
  <c r="W189" i="13"/>
  <c r="R189" i="13"/>
  <c r="U164" i="13"/>
  <c r="T164" i="13"/>
  <c r="R164" i="13"/>
  <c r="W164" i="13"/>
  <c r="W73" i="13" s="1"/>
  <c r="U58" i="13"/>
  <c r="T58" i="13"/>
  <c r="R58" i="13"/>
  <c r="W58" i="13"/>
  <c r="W52" i="13" s="1"/>
  <c r="U68" i="13"/>
  <c r="T68" i="13"/>
  <c r="R68" i="13"/>
  <c r="W68" i="13"/>
  <c r="U40" i="13"/>
  <c r="T40" i="13"/>
  <c r="W40" i="13"/>
  <c r="W22" i="13" s="1"/>
  <c r="R40" i="13"/>
  <c r="R547" i="2"/>
  <c r="X10" i="12"/>
  <c r="R9" i="11"/>
  <c r="B19" i="12"/>
  <c r="R534" i="2"/>
  <c r="X9" i="12"/>
  <c r="R8" i="11"/>
  <c r="A17" i="11"/>
  <c r="A18" i="12"/>
  <c r="A16" i="11"/>
  <c r="A17" i="12"/>
  <c r="G18" i="12"/>
  <c r="G17" i="11"/>
  <c r="L8" i="11"/>
  <c r="R9" i="12"/>
  <c r="X11" i="12"/>
  <c r="R10" i="11"/>
  <c r="D19" i="12"/>
  <c r="C19" i="12"/>
  <c r="I68" i="8"/>
  <c r="S68" i="8" s="1"/>
  <c r="I8" i="12"/>
  <c r="I7" i="11"/>
  <c r="G17" i="12"/>
  <c r="G16" i="11"/>
  <c r="I9" i="12"/>
  <c r="I8" i="11"/>
  <c r="T14" i="12"/>
  <c r="I432" i="8"/>
  <c r="P432" i="8" s="1"/>
  <c r="I12" i="12"/>
  <c r="I11" i="11"/>
  <c r="M8" i="11"/>
  <c r="S9" i="12"/>
  <c r="S14" i="12" s="1"/>
  <c r="O8" i="11"/>
  <c r="U9" i="12"/>
  <c r="O7" i="11"/>
  <c r="U8" i="12"/>
  <c r="I521" i="8"/>
  <c r="I847" i="8" s="1"/>
  <c r="T7" i="11"/>
  <c r="T13" i="11" s="1"/>
  <c r="D434" i="2"/>
  <c r="D11" i="11"/>
  <c r="D474" i="2"/>
  <c r="D17" i="11"/>
  <c r="D18" i="11" s="1"/>
  <c r="C434" i="2"/>
  <c r="E435" i="2" s="1"/>
  <c r="C11" i="11"/>
  <c r="E535" i="2"/>
  <c r="N8" i="11"/>
  <c r="C474" i="2"/>
  <c r="E475" i="2" s="1"/>
  <c r="C17" i="11"/>
  <c r="C18" i="11" s="1"/>
  <c r="B434" i="2"/>
  <c r="B11" i="11"/>
  <c r="B847" i="2"/>
  <c r="B331" i="2" s="1"/>
  <c r="M7" i="11"/>
  <c r="B474" i="2"/>
  <c r="B17" i="11"/>
  <c r="B18" i="11" s="1"/>
  <c r="C566" i="2"/>
  <c r="L10" i="11"/>
  <c r="C548" i="2"/>
  <c r="L9" i="11"/>
  <c r="E522" i="2"/>
  <c r="N7" i="11"/>
  <c r="N390" i="8"/>
  <c r="N565" i="8"/>
  <c r="Q565" i="8"/>
  <c r="P565" i="8"/>
  <c r="S565" i="8"/>
  <c r="S549" i="8" s="1"/>
  <c r="N820" i="8"/>
  <c r="P820" i="8"/>
  <c r="S820" i="8"/>
  <c r="S788" i="8" s="1"/>
  <c r="Q820" i="8"/>
  <c r="S711" i="8"/>
  <c r="S705" i="8" s="1"/>
  <c r="N711" i="8"/>
  <c r="Q711" i="8"/>
  <c r="P711" i="8"/>
  <c r="R726" i="2"/>
  <c r="I726" i="8"/>
  <c r="N521" i="8"/>
  <c r="N847" i="8" s="1"/>
  <c r="P686" i="8"/>
  <c r="Q378" i="8"/>
  <c r="P378" i="8"/>
  <c r="N378" i="8"/>
  <c r="S378" i="8"/>
  <c r="S361" i="8" s="1"/>
  <c r="Q403" i="8"/>
  <c r="N403" i="8"/>
  <c r="P403" i="8"/>
  <c r="S403" i="8"/>
  <c r="S392" i="8" s="1"/>
  <c r="N725" i="8"/>
  <c r="S725" i="8"/>
  <c r="S719" i="8" s="1"/>
  <c r="Q725" i="8"/>
  <c r="P725" i="8"/>
  <c r="I189" i="8"/>
  <c r="Q743" i="8"/>
  <c r="N743" i="8"/>
  <c r="P743" i="8"/>
  <c r="S743" i="8"/>
  <c r="S727" i="8" s="1"/>
  <c r="I68" i="7"/>
  <c r="Q520" i="2"/>
  <c r="R520" i="2"/>
  <c r="R504" i="2"/>
  <c r="K165" i="2"/>
  <c r="R358" i="2"/>
  <c r="R632" i="2"/>
  <c r="D189" i="2"/>
  <c r="D9" i="12" s="1"/>
  <c r="C189" i="2"/>
  <c r="C9" i="12" s="1"/>
  <c r="B189" i="2"/>
  <c r="B9" i="12" s="1"/>
  <c r="R164" i="2"/>
  <c r="K59" i="2"/>
  <c r="K20" i="2"/>
  <c r="K51" i="2"/>
  <c r="K28" i="2"/>
  <c r="K38" i="2"/>
  <c r="K13" i="2"/>
  <c r="K33" i="2"/>
  <c r="K46" i="2"/>
  <c r="Q40" i="2"/>
  <c r="B46" i="2"/>
  <c r="B66" i="2"/>
  <c r="K287" i="2"/>
  <c r="K110" i="2"/>
  <c r="K87" i="2"/>
  <c r="C535" i="2"/>
  <c r="Q565" i="2"/>
  <c r="Q534" i="2"/>
  <c r="Q547" i="2"/>
  <c r="S418" i="2"/>
  <c r="S406" i="2" s="1"/>
  <c r="N418" i="2"/>
  <c r="P418" i="2"/>
  <c r="A432" i="2"/>
  <c r="A12" i="12" s="1"/>
  <c r="L189" i="2"/>
  <c r="L191" i="2" s="1"/>
  <c r="L193" i="2" s="1"/>
  <c r="D535" i="2"/>
  <c r="R787" i="2"/>
  <c r="R652" i="2"/>
  <c r="R761" i="2"/>
  <c r="R586" i="2"/>
  <c r="R614" i="2"/>
  <c r="R608" i="2"/>
  <c r="F847" i="2"/>
  <c r="C847" i="2"/>
  <c r="C165" i="2" s="1"/>
  <c r="E847" i="2"/>
  <c r="O847" i="2"/>
  <c r="D847" i="2"/>
  <c r="D41" i="2" s="1"/>
  <c r="D522" i="2"/>
  <c r="N390" i="2"/>
  <c r="K68" i="2"/>
  <c r="Q286" i="2"/>
  <c r="Q330" i="2"/>
  <c r="K331" i="2"/>
  <c r="M847" i="2"/>
  <c r="R330" i="2"/>
  <c r="R308" i="2"/>
  <c r="R565" i="2"/>
  <c r="R286" i="2"/>
  <c r="R21" i="2"/>
  <c r="C703" i="2"/>
  <c r="R40" i="2"/>
  <c r="K703" i="2"/>
  <c r="D838" i="2"/>
  <c r="B703" i="2"/>
  <c r="Q702" i="2"/>
  <c r="D703" i="2"/>
  <c r="B838" i="2"/>
  <c r="S403" i="2"/>
  <c r="S392" i="2" s="1"/>
  <c r="S820" i="2"/>
  <c r="S788" i="2" s="1"/>
  <c r="S743" i="2"/>
  <c r="S727" i="2" s="1"/>
  <c r="S534" i="2"/>
  <c r="S523" i="2" s="1"/>
  <c r="A726" i="2"/>
  <c r="A768" i="2" s="1"/>
  <c r="S725" i="2"/>
  <c r="S719" i="2" s="1"/>
  <c r="S40" i="2"/>
  <c r="S22" i="2" s="1"/>
  <c r="S164" i="2"/>
  <c r="S73" i="2" s="1"/>
  <c r="S358" i="2"/>
  <c r="S336" i="2" s="1"/>
  <c r="S586" i="2"/>
  <c r="S573" i="2" s="1"/>
  <c r="S837" i="2"/>
  <c r="S822" i="2" s="1"/>
  <c r="S378" i="2"/>
  <c r="S361" i="2" s="1"/>
  <c r="S565" i="2"/>
  <c r="S549" i="2" s="1"/>
  <c r="S547" i="2"/>
  <c r="S536" i="2" s="1"/>
  <c r="S787" i="2"/>
  <c r="S330" i="2"/>
  <c r="S322" i="2" s="1"/>
  <c r="S173" i="2"/>
  <c r="S632" i="2"/>
  <c r="S621" i="2" s="1"/>
  <c r="S520" i="2"/>
  <c r="S507" i="2" s="1"/>
  <c r="S21" i="2"/>
  <c r="S7" i="2" s="1"/>
  <c r="S286" i="2"/>
  <c r="S198" i="2" s="1"/>
  <c r="S608" i="2"/>
  <c r="S587" i="2" s="1"/>
  <c r="S308" i="2"/>
  <c r="S288" i="2" s="1"/>
  <c r="S504" i="2"/>
  <c r="S497" i="2" s="1"/>
  <c r="S711" i="2"/>
  <c r="S705" i="2" s="1"/>
  <c r="S473" i="2"/>
  <c r="S456" i="2" s="1"/>
  <c r="A521" i="2"/>
  <c r="R8" i="12" s="1"/>
  <c r="S702" i="2"/>
  <c r="S685" i="2"/>
  <c r="S653" i="2" s="1"/>
  <c r="S761" i="2"/>
  <c r="S744" i="2" s="1"/>
  <c r="S614" i="2"/>
  <c r="S652" i="2"/>
  <c r="S635" i="2" s="1"/>
  <c r="N787" i="2"/>
  <c r="N614" i="2"/>
  <c r="P403" i="2"/>
  <c r="K768" i="2"/>
  <c r="C838" i="2"/>
  <c r="L432" i="2"/>
  <c r="K434" i="2"/>
  <c r="K567" i="2"/>
  <c r="L847" i="2"/>
  <c r="L165" i="2" s="1"/>
  <c r="A686" i="2"/>
  <c r="J70" i="13"/>
  <c r="J434" i="13"/>
  <c r="A821" i="2"/>
  <c r="A474" i="2"/>
  <c r="Q837" i="2"/>
  <c r="P504" i="2"/>
  <c r="K838" i="2"/>
  <c r="K191" i="2"/>
  <c r="K193" i="2" s="1"/>
  <c r="A189" i="2"/>
  <c r="N504" i="2"/>
  <c r="P787" i="2"/>
  <c r="P308" i="2"/>
  <c r="P685" i="2"/>
  <c r="P520" i="2"/>
  <c r="N455" i="2"/>
  <c r="P761" i="2"/>
  <c r="Q726" i="2"/>
  <c r="C615" i="2"/>
  <c r="P725" i="2"/>
  <c r="P702" i="2"/>
  <c r="P534" i="2"/>
  <c r="D615" i="2"/>
  <c r="Q473" i="2"/>
  <c r="B768" i="2"/>
  <c r="N725" i="2"/>
  <c r="C768" i="2"/>
  <c r="Q743" i="2"/>
  <c r="P330" i="2"/>
  <c r="P743" i="2"/>
  <c r="N632" i="2"/>
  <c r="P586" i="2"/>
  <c r="P565" i="2"/>
  <c r="P473" i="2"/>
  <c r="N547" i="2"/>
  <c r="B567" i="2"/>
  <c r="P614" i="2"/>
  <c r="P378" i="2"/>
  <c r="P286" i="2"/>
  <c r="N565" i="2"/>
  <c r="Q164" i="2"/>
  <c r="P164" i="2"/>
  <c r="Q711" i="2"/>
  <c r="P711" i="2"/>
  <c r="N330" i="2"/>
  <c r="P40" i="2"/>
  <c r="P837" i="2"/>
  <c r="P547" i="2"/>
  <c r="N761" i="2"/>
  <c r="P820" i="2"/>
  <c r="P358" i="2"/>
  <c r="P632" i="2"/>
  <c r="P608" i="2"/>
  <c r="N403" i="2"/>
  <c r="Q652" i="2"/>
  <c r="P652" i="2"/>
  <c r="Q21" i="2"/>
  <c r="N21" i="2"/>
  <c r="N358" i="2"/>
  <c r="N534" i="2"/>
  <c r="N308" i="2"/>
  <c r="N820" i="2"/>
  <c r="C567" i="2"/>
  <c r="A615" i="2"/>
  <c r="N685" i="2"/>
  <c r="N40" i="2"/>
  <c r="N164" i="2"/>
  <c r="N702" i="2"/>
  <c r="N286" i="2"/>
  <c r="N837" i="2"/>
  <c r="X8" i="12"/>
  <c r="N520" i="2"/>
  <c r="N743" i="2"/>
  <c r="N473" i="2"/>
  <c r="B615" i="2"/>
  <c r="N586" i="2"/>
  <c r="Q821" i="2"/>
  <c r="N608" i="2"/>
  <c r="N378" i="2"/>
  <c r="D768" i="2"/>
  <c r="Q615" i="2"/>
  <c r="D567" i="2"/>
  <c r="M839" i="2"/>
  <c r="M843" i="2"/>
  <c r="D68" i="2"/>
  <c r="D8" i="12" s="1"/>
  <c r="A68" i="2"/>
  <c r="B68" i="2"/>
  <c r="B8" i="12" s="1"/>
  <c r="C68" i="2"/>
  <c r="C8" i="12" s="1"/>
  <c r="G18" i="11" l="1"/>
  <c r="N165" i="8"/>
  <c r="O28" i="2"/>
  <c r="O13" i="2"/>
  <c r="O33" i="2"/>
  <c r="O20" i="2"/>
  <c r="O195" i="2"/>
  <c r="O87" i="2"/>
  <c r="O59" i="2"/>
  <c r="O110" i="2"/>
  <c r="O331" i="2"/>
  <c r="O51" i="2"/>
  <c r="O46" i="2"/>
  <c r="O38" i="2"/>
  <c r="O41" i="2"/>
  <c r="O287" i="2"/>
  <c r="O384" i="2"/>
  <c r="O165" i="2"/>
  <c r="I165" i="8" s="1"/>
  <c r="O194" i="2"/>
  <c r="N432" i="8"/>
  <c r="G19" i="12"/>
  <c r="C475" i="2"/>
  <c r="B287" i="2"/>
  <c r="A18" i="11"/>
  <c r="B87" i="2"/>
  <c r="B59" i="2"/>
  <c r="B51" i="2"/>
  <c r="R14" i="12"/>
  <c r="S521" i="8"/>
  <c r="S478" i="8" s="1"/>
  <c r="S821" i="8"/>
  <c r="S769" i="8" s="1"/>
  <c r="O13" i="11"/>
  <c r="J476" i="8"/>
  <c r="J841" i="8" s="1"/>
  <c r="N476" i="13"/>
  <c r="N841" i="13" s="1"/>
  <c r="O841" i="3"/>
  <c r="P476" i="3"/>
  <c r="R476" i="3"/>
  <c r="R841" i="3" s="1"/>
  <c r="Q476" i="3"/>
  <c r="S476" i="3"/>
  <c r="N821" i="8"/>
  <c r="Q821" i="8"/>
  <c r="B13" i="2"/>
  <c r="S432" i="8"/>
  <c r="B33" i="2"/>
  <c r="Q432" i="8"/>
  <c r="B38" i="2"/>
  <c r="I838" i="8"/>
  <c r="S838" i="8" s="1"/>
  <c r="J838" i="13"/>
  <c r="T821" i="13"/>
  <c r="U821" i="13"/>
  <c r="R821" i="13"/>
  <c r="W821" i="13"/>
  <c r="W769" i="13" s="1"/>
  <c r="I768" i="8"/>
  <c r="Q768" i="8" s="1"/>
  <c r="J768" i="13"/>
  <c r="N686" i="8"/>
  <c r="S686" i="8"/>
  <c r="S634" i="8" s="1"/>
  <c r="I703" i="8"/>
  <c r="P703" i="8" s="1"/>
  <c r="J703" i="13"/>
  <c r="T686" i="13"/>
  <c r="U686" i="13"/>
  <c r="W686" i="13"/>
  <c r="W634" i="13" s="1"/>
  <c r="R686" i="13"/>
  <c r="S615" i="8"/>
  <c r="S572" i="8" s="1"/>
  <c r="P615" i="8"/>
  <c r="Q615" i="8"/>
  <c r="U615" i="13"/>
  <c r="T615" i="13"/>
  <c r="R615" i="13"/>
  <c r="W615" i="13"/>
  <c r="W572" i="13" s="1"/>
  <c r="P521" i="8"/>
  <c r="P847" i="8" s="1"/>
  <c r="I567" i="8"/>
  <c r="S567" i="8" s="1"/>
  <c r="S477" i="8" s="1"/>
  <c r="J567" i="13"/>
  <c r="I522" i="8"/>
  <c r="J522" i="13"/>
  <c r="Q521" i="8"/>
  <c r="Q847" i="8" s="1"/>
  <c r="J847" i="13"/>
  <c r="T521" i="13"/>
  <c r="T847" i="13" s="1"/>
  <c r="U521" i="13"/>
  <c r="U847" i="13" s="1"/>
  <c r="R521" i="13"/>
  <c r="R847" i="13" s="1"/>
  <c r="R41" i="13" s="1"/>
  <c r="W521" i="13"/>
  <c r="W478" i="13" s="1"/>
  <c r="U434" i="13"/>
  <c r="T434" i="13"/>
  <c r="R434" i="13"/>
  <c r="W434" i="13"/>
  <c r="W391" i="13" s="1"/>
  <c r="I192" i="8"/>
  <c r="J192" i="13"/>
  <c r="I191" i="8"/>
  <c r="S191" i="8" s="1"/>
  <c r="S72" i="8" s="1"/>
  <c r="J191" i="13"/>
  <c r="Q68" i="8"/>
  <c r="N68" i="8"/>
  <c r="U70" i="13"/>
  <c r="T70" i="13"/>
  <c r="R70" i="13"/>
  <c r="W70" i="13"/>
  <c r="W6" i="13" s="1"/>
  <c r="P68" i="8"/>
  <c r="X14" i="12"/>
  <c r="A19" i="12"/>
  <c r="Q432" i="2"/>
  <c r="G12" i="12"/>
  <c r="G11" i="11"/>
  <c r="N13" i="11"/>
  <c r="M13" i="11"/>
  <c r="R189" i="2"/>
  <c r="G9" i="12"/>
  <c r="G8" i="11"/>
  <c r="U14" i="12"/>
  <c r="B165" i="2"/>
  <c r="B110" i="2"/>
  <c r="B28" i="2"/>
  <c r="B20" i="2"/>
  <c r="B41" i="2"/>
  <c r="D435" i="2"/>
  <c r="A8" i="11"/>
  <c r="A9" i="12"/>
  <c r="A7" i="11"/>
  <c r="A8" i="12"/>
  <c r="R7" i="11"/>
  <c r="R13" i="11" s="1"/>
  <c r="D475" i="2"/>
  <c r="C191" i="2"/>
  <c r="E192" i="2" s="1"/>
  <c r="C8" i="11"/>
  <c r="B70" i="2"/>
  <c r="B7" i="11"/>
  <c r="A434" i="2"/>
  <c r="C435" i="2" s="1"/>
  <c r="A11" i="11"/>
  <c r="D191" i="2"/>
  <c r="D193" i="2" s="1"/>
  <c r="D8" i="11"/>
  <c r="C70" i="2"/>
  <c r="E71" i="2" s="1"/>
  <c r="C7" i="11"/>
  <c r="C522" i="2"/>
  <c r="L7" i="11"/>
  <c r="L13" i="11" s="1"/>
  <c r="D70" i="2"/>
  <c r="D7" i="11"/>
  <c r="B191" i="2"/>
  <c r="B193" i="2" s="1"/>
  <c r="B8" i="11"/>
  <c r="E28" i="2"/>
  <c r="E195" i="2"/>
  <c r="E51" i="2"/>
  <c r="E33" i="2"/>
  <c r="E38" i="2"/>
  <c r="E46" i="2"/>
  <c r="E59" i="2"/>
  <c r="E110" i="2"/>
  <c r="E331" i="2"/>
  <c r="E20" i="2"/>
  <c r="E194" i="2"/>
  <c r="E41" i="2"/>
  <c r="E13" i="2"/>
  <c r="E66" i="2"/>
  <c r="E287" i="2"/>
  <c r="E165" i="2"/>
  <c r="E87" i="2"/>
  <c r="E384" i="2"/>
  <c r="N41" i="8"/>
  <c r="N838" i="8"/>
  <c r="N189" i="8"/>
  <c r="P189" i="8"/>
  <c r="Q189" i="8"/>
  <c r="S189" i="8"/>
  <c r="I434" i="8"/>
  <c r="P768" i="8"/>
  <c r="I70" i="8"/>
  <c r="N726" i="8"/>
  <c r="P726" i="8"/>
  <c r="S726" i="8"/>
  <c r="S712" i="8" s="1"/>
  <c r="Q726" i="8"/>
  <c r="N68" i="7"/>
  <c r="Q68" i="7"/>
  <c r="S68" i="7"/>
  <c r="P68" i="7"/>
  <c r="I71" i="7"/>
  <c r="I70" i="7"/>
  <c r="D165" i="2"/>
  <c r="D33" i="2"/>
  <c r="D51" i="2"/>
  <c r="D38" i="2"/>
  <c r="D46" i="2"/>
  <c r="D66" i="2"/>
  <c r="D20" i="2"/>
  <c r="D13" i="2"/>
  <c r="D28" i="2"/>
  <c r="C38" i="2"/>
  <c r="C66" i="2"/>
  <c r="C13" i="2"/>
  <c r="C51" i="2"/>
  <c r="C46" i="2"/>
  <c r="C28" i="2"/>
  <c r="C20" i="2"/>
  <c r="C33" i="2"/>
  <c r="D59" i="2"/>
  <c r="C59" i="2"/>
  <c r="Q58" i="2"/>
  <c r="I13" i="7"/>
  <c r="L28" i="2"/>
  <c r="L46" i="2"/>
  <c r="L38" i="2"/>
  <c r="L20" i="2"/>
  <c r="L33" i="2"/>
  <c r="L51" i="2"/>
  <c r="L59" i="2"/>
  <c r="L13" i="2"/>
  <c r="L41" i="2"/>
  <c r="C41" i="2"/>
  <c r="L287" i="2"/>
  <c r="L87" i="2"/>
  <c r="L110" i="2"/>
  <c r="L196" i="2"/>
  <c r="L195" i="2"/>
  <c r="K196" i="2"/>
  <c r="K195" i="2"/>
  <c r="D331" i="2"/>
  <c r="D110" i="2"/>
  <c r="D87" i="2"/>
  <c r="C331" i="2"/>
  <c r="C87" i="2"/>
  <c r="C110" i="2"/>
  <c r="K194" i="2"/>
  <c r="L151" i="2" s="1"/>
  <c r="S151" i="2" s="1"/>
  <c r="S111" i="2" s="1"/>
  <c r="L434" i="2"/>
  <c r="R821" i="2"/>
  <c r="K70" i="2"/>
  <c r="R615" i="2"/>
  <c r="R686" i="2"/>
  <c r="D287" i="2"/>
  <c r="C287" i="2"/>
  <c r="P58" i="2"/>
  <c r="N58" i="2"/>
  <c r="L331" i="2"/>
  <c r="Q521" i="2"/>
  <c r="Q847" i="2" s="1"/>
  <c r="I847" i="2"/>
  <c r="A567" i="2"/>
  <c r="A847" i="2"/>
  <c r="A165" i="2" s="1"/>
  <c r="S58" i="2"/>
  <c r="S52" i="2" s="1"/>
  <c r="R58" i="2"/>
  <c r="R432" i="2"/>
  <c r="R521" i="2"/>
  <c r="R847" i="2" s="1"/>
  <c r="L843" i="2"/>
  <c r="B839" i="2"/>
  <c r="Q703" i="2"/>
  <c r="N703" i="2"/>
  <c r="N432" i="2"/>
  <c r="S686" i="2"/>
  <c r="S634" i="2" s="1"/>
  <c r="R703" i="2"/>
  <c r="P703" i="2"/>
  <c r="A703" i="2"/>
  <c r="S703" i="2" s="1"/>
  <c r="K839" i="2"/>
  <c r="A838" i="2"/>
  <c r="A839" i="2" s="1"/>
  <c r="S821" i="2"/>
  <c r="S769" i="2" s="1"/>
  <c r="S615" i="2"/>
  <c r="S572" i="2" s="1"/>
  <c r="S189" i="2"/>
  <c r="S521" i="2"/>
  <c r="S478" i="2" s="1"/>
  <c r="P567" i="2"/>
  <c r="E839" i="2"/>
  <c r="S432" i="2"/>
  <c r="S726" i="2"/>
  <c r="S712" i="2" s="1"/>
  <c r="N726" i="2"/>
  <c r="P432" i="2"/>
  <c r="C839" i="2"/>
  <c r="N838" i="2"/>
  <c r="A70" i="2"/>
  <c r="A191" i="2"/>
  <c r="A193" i="2" s="1"/>
  <c r="B843" i="2"/>
  <c r="F839" i="2"/>
  <c r="P821" i="2"/>
  <c r="P726" i="2"/>
  <c r="S768" i="2"/>
  <c r="S704" i="2" s="1"/>
  <c r="D839" i="2"/>
  <c r="O843" i="2"/>
  <c r="O839" i="2"/>
  <c r="Q686" i="2"/>
  <c r="P686" i="2"/>
  <c r="C843" i="2"/>
  <c r="P521" i="2"/>
  <c r="P847" i="2" s="1"/>
  <c r="F843" i="2"/>
  <c r="P615" i="2"/>
  <c r="D843" i="2"/>
  <c r="Q189" i="2"/>
  <c r="P189" i="2"/>
  <c r="E843" i="2"/>
  <c r="N474" i="2"/>
  <c r="N821" i="2"/>
  <c r="N189" i="2"/>
  <c r="N615" i="2"/>
  <c r="N521" i="2"/>
  <c r="N847" i="2" s="1"/>
  <c r="N41" i="2" s="1"/>
  <c r="N686" i="2"/>
  <c r="K843" i="2"/>
  <c r="L839" i="2"/>
  <c r="I46" i="2" l="1"/>
  <c r="I87" i="2"/>
  <c r="I38" i="2"/>
  <c r="I195" i="2"/>
  <c r="I28" i="2"/>
  <c r="I51" i="2"/>
  <c r="I110" i="2"/>
  <c r="I165" i="2"/>
  <c r="I59" i="2"/>
  <c r="I41" i="2"/>
  <c r="I13" i="2"/>
  <c r="I20" i="2"/>
  <c r="I33" i="2"/>
  <c r="S703" i="8"/>
  <c r="N703" i="8"/>
  <c r="J165" i="13"/>
  <c r="C71" i="2"/>
  <c r="Q191" i="8"/>
  <c r="N191" i="8"/>
  <c r="Q838" i="8"/>
  <c r="S768" i="8"/>
  <c r="S704" i="8" s="1"/>
  <c r="P567" i="8"/>
  <c r="P191" i="8"/>
  <c r="P838" i="8"/>
  <c r="Q703" i="8"/>
  <c r="I839" i="8"/>
  <c r="U838" i="13"/>
  <c r="T838" i="13"/>
  <c r="R838" i="13"/>
  <c r="W838" i="13"/>
  <c r="N768" i="8"/>
  <c r="N839" i="8" s="1"/>
  <c r="I843" i="8"/>
  <c r="J839" i="13"/>
  <c r="J843" i="13"/>
  <c r="T768" i="13"/>
  <c r="U768" i="13"/>
  <c r="R768" i="13"/>
  <c r="W768" i="13"/>
  <c r="W704" i="13" s="1"/>
  <c r="U703" i="13"/>
  <c r="T703" i="13"/>
  <c r="R703" i="13"/>
  <c r="W703" i="13"/>
  <c r="R165" i="13"/>
  <c r="Q567" i="8"/>
  <c r="I20" i="8"/>
  <c r="J20" i="13"/>
  <c r="I13" i="8"/>
  <c r="J13" i="13"/>
  <c r="I51" i="8"/>
  <c r="J51" i="13"/>
  <c r="N567" i="8"/>
  <c r="T567" i="13"/>
  <c r="U567" i="13"/>
  <c r="R567" i="13"/>
  <c r="W567" i="13"/>
  <c r="W477" i="13" s="1"/>
  <c r="I435" i="8"/>
  <c r="J435" i="13"/>
  <c r="I331" i="8"/>
  <c r="J331" i="13"/>
  <c r="I287" i="8"/>
  <c r="J287" i="13"/>
  <c r="I110" i="8"/>
  <c r="J110" i="13"/>
  <c r="I87" i="8"/>
  <c r="J87" i="13"/>
  <c r="I195" i="8"/>
  <c r="J195" i="13"/>
  <c r="I193" i="8"/>
  <c r="J193" i="13"/>
  <c r="I194" i="8"/>
  <c r="J194" i="13"/>
  <c r="U191" i="13"/>
  <c r="T191" i="13"/>
  <c r="R191" i="13"/>
  <c r="W191" i="13"/>
  <c r="W72" i="13" s="1"/>
  <c r="I59" i="8"/>
  <c r="J59" i="13"/>
  <c r="I46" i="8"/>
  <c r="J46" i="13"/>
  <c r="I38" i="8"/>
  <c r="J38" i="13"/>
  <c r="I33" i="8"/>
  <c r="J33" i="13"/>
  <c r="I41" i="8"/>
  <c r="J41" i="13"/>
  <c r="I71" i="8"/>
  <c r="J71" i="13"/>
  <c r="I28" i="8"/>
  <c r="J28" i="13"/>
  <c r="D71" i="2"/>
  <c r="R68" i="2"/>
  <c r="G8" i="12"/>
  <c r="G7" i="11"/>
  <c r="C195" i="2"/>
  <c r="C194" i="2"/>
  <c r="C193" i="2"/>
  <c r="C196" i="2"/>
  <c r="D194" i="2"/>
  <c r="B196" i="2"/>
  <c r="B194" i="2"/>
  <c r="B195" i="2"/>
  <c r="D195" i="2"/>
  <c r="D192" i="2"/>
  <c r="D196" i="2"/>
  <c r="N70" i="8"/>
  <c r="S70" i="8"/>
  <c r="S6" i="8" s="1"/>
  <c r="Q70" i="8"/>
  <c r="P70" i="8"/>
  <c r="N434" i="8"/>
  <c r="P434" i="8"/>
  <c r="Q434" i="8"/>
  <c r="S434" i="8"/>
  <c r="S391" i="8" s="1"/>
  <c r="S70" i="7"/>
  <c r="S6" i="7" s="1"/>
  <c r="N70" i="7"/>
  <c r="Q70" i="7"/>
  <c r="P70" i="7"/>
  <c r="Q68" i="2"/>
  <c r="N165" i="2"/>
  <c r="A46" i="2"/>
  <c r="A28" i="2"/>
  <c r="A51" i="2"/>
  <c r="A20" i="2"/>
  <c r="A13" i="2"/>
  <c r="A66" i="2"/>
  <c r="A38" i="2"/>
  <c r="A33" i="2"/>
  <c r="A59" i="2"/>
  <c r="A41" i="2"/>
  <c r="N68" i="2"/>
  <c r="P68" i="2"/>
  <c r="S68" i="2"/>
  <c r="A87" i="2"/>
  <c r="A110" i="2"/>
  <c r="A195" i="2"/>
  <c r="A196" i="2"/>
  <c r="C192" i="2"/>
  <c r="S434" i="2"/>
  <c r="S391" i="2" s="1"/>
  <c r="R567" i="2"/>
  <c r="R838" i="2"/>
  <c r="R768" i="2"/>
  <c r="A194" i="2"/>
  <c r="A287" i="2"/>
  <c r="A331" i="2"/>
  <c r="L194" i="2"/>
  <c r="R191" i="2"/>
  <c r="Q567" i="2"/>
  <c r="R434" i="2"/>
  <c r="S567" i="2"/>
  <c r="S477" i="2" s="1"/>
  <c r="P838" i="2"/>
  <c r="P434" i="2"/>
  <c r="Q768" i="2"/>
  <c r="N567" i="2"/>
  <c r="N434" i="2"/>
  <c r="Q434" i="2"/>
  <c r="S191" i="2"/>
  <c r="S72" i="2" s="1"/>
  <c r="S838" i="2"/>
  <c r="A843" i="2"/>
  <c r="Q838" i="2"/>
  <c r="N768" i="2"/>
  <c r="I843" i="2"/>
  <c r="I839" i="2"/>
  <c r="P768" i="2"/>
  <c r="Q191" i="2"/>
  <c r="P191" i="2"/>
  <c r="N191" i="2"/>
  <c r="N843" i="8" l="1"/>
  <c r="R839" i="13"/>
  <c r="R843" i="13"/>
  <c r="R70" i="2"/>
  <c r="P70" i="2"/>
  <c r="Q70" i="2"/>
  <c r="S70" i="2"/>
  <c r="S6" i="2" s="1"/>
  <c r="N70" i="2"/>
  <c r="R843" i="2"/>
  <c r="R839" i="2"/>
  <c r="N839" i="2"/>
  <c r="N843" i="2"/>
  <c r="F842" i="2"/>
  <c r="J842" i="2"/>
  <c r="K633" i="2"/>
  <c r="K842" i="2" s="1"/>
  <c r="S320" i="2"/>
  <c r="S316" i="2" s="1"/>
  <c r="A633" i="2"/>
  <c r="L633" i="2"/>
  <c r="L842" i="2" s="1"/>
  <c r="I842" i="2"/>
  <c r="D633" i="2"/>
  <c r="D842" i="2" s="1"/>
  <c r="N320" i="2"/>
  <c r="S620" i="2"/>
  <c r="S616" i="2" s="1"/>
  <c r="M842" i="2"/>
  <c r="N620" i="2"/>
  <c r="E842" i="2"/>
  <c r="R620" i="2"/>
  <c r="P620" i="2"/>
  <c r="K321" i="2"/>
  <c r="K380" i="2" s="1"/>
  <c r="Q620" i="2"/>
  <c r="C633" i="2"/>
  <c r="C842" i="2" s="1"/>
  <c r="A321" i="2"/>
  <c r="C321" i="2"/>
  <c r="C380" i="2" s="1"/>
  <c r="Q320" i="2"/>
  <c r="B633" i="2"/>
  <c r="B842" i="2" s="1"/>
  <c r="R320" i="2"/>
  <c r="P320" i="2"/>
  <c r="L321" i="2"/>
  <c r="L380" i="2" s="1"/>
  <c r="L382" i="2" s="1"/>
  <c r="L384" i="2" s="1"/>
  <c r="J321" i="13"/>
  <c r="D321" i="2"/>
  <c r="D380" i="2" s="1"/>
  <c r="B321" i="2"/>
  <c r="B380" i="2" s="1"/>
  <c r="U321" i="13" l="1"/>
  <c r="T321" i="13"/>
  <c r="R321" i="13"/>
  <c r="W321" i="13"/>
  <c r="W309" i="13" s="1"/>
  <c r="I633" i="8"/>
  <c r="P633" i="8" s="1"/>
  <c r="J633" i="13"/>
  <c r="D9" i="11"/>
  <c r="D13" i="11" s="1"/>
  <c r="D19" i="11" s="1"/>
  <c r="D10" i="12"/>
  <c r="D14" i="12" s="1"/>
  <c r="D20" i="12" s="1"/>
  <c r="C9" i="11"/>
  <c r="C13" i="11" s="1"/>
  <c r="C19" i="11" s="1"/>
  <c r="C10" i="12"/>
  <c r="C14" i="12" s="1"/>
  <c r="C20" i="12" s="1"/>
  <c r="B9" i="11"/>
  <c r="B13" i="11" s="1"/>
  <c r="B19" i="11" s="1"/>
  <c r="B10" i="12"/>
  <c r="B14" i="12" s="1"/>
  <c r="B20" i="12" s="1"/>
  <c r="I321" i="8"/>
  <c r="Q321" i="2"/>
  <c r="R633" i="2"/>
  <c r="R842" i="2" s="1"/>
  <c r="S321" i="2"/>
  <c r="S309" i="2" s="1"/>
  <c r="S633" i="2"/>
  <c r="S571" i="2" s="1"/>
  <c r="A842" i="2"/>
  <c r="K437" i="2"/>
  <c r="K439" i="2" s="1"/>
  <c r="K382" i="2"/>
  <c r="K384" i="2" s="1"/>
  <c r="B382" i="2"/>
  <c r="B384" i="2" s="1"/>
  <c r="B437" i="2"/>
  <c r="B439" i="2" s="1"/>
  <c r="D382" i="2"/>
  <c r="D437" i="2"/>
  <c r="D439" i="2" s="1"/>
  <c r="C437" i="2"/>
  <c r="C439" i="2" s="1"/>
  <c r="E440" i="2" s="1"/>
  <c r="C382" i="2"/>
  <c r="E383" i="2" s="1"/>
  <c r="I436" i="7"/>
  <c r="L437" i="2"/>
  <c r="L439" i="2" s="1"/>
  <c r="P633" i="2"/>
  <c r="A380" i="2"/>
  <c r="N633" i="2"/>
  <c r="N842" i="2" s="1"/>
  <c r="P321" i="2"/>
  <c r="O842" i="2"/>
  <c r="R321" i="2"/>
  <c r="N321" i="2"/>
  <c r="Q633" i="2"/>
  <c r="N633" i="8" l="1"/>
  <c r="N842" i="8" s="1"/>
  <c r="I842" i="8"/>
  <c r="Q633" i="8"/>
  <c r="S633" i="8"/>
  <c r="S571" i="8" s="1"/>
  <c r="J842" i="13"/>
  <c r="U633" i="13"/>
  <c r="T633" i="13"/>
  <c r="R633" i="13"/>
  <c r="R842" i="13" s="1"/>
  <c r="W633" i="13"/>
  <c r="W571" i="13" s="1"/>
  <c r="I10" i="12"/>
  <c r="I14" i="12" s="1"/>
  <c r="J380" i="13"/>
  <c r="G9" i="11"/>
  <c r="G13" i="11" s="1"/>
  <c r="G19" i="11" s="1"/>
  <c r="G10" i="12"/>
  <c r="G14" i="12" s="1"/>
  <c r="G20" i="12" s="1"/>
  <c r="A9" i="11"/>
  <c r="A13" i="11" s="1"/>
  <c r="A19" i="11" s="1"/>
  <c r="A10" i="12"/>
  <c r="A14" i="12" s="1"/>
  <c r="A20" i="12" s="1"/>
  <c r="I380" i="8"/>
  <c r="N380" i="8" s="1"/>
  <c r="I9" i="11"/>
  <c r="I13" i="11" s="1"/>
  <c r="Q321" i="8"/>
  <c r="N321" i="8"/>
  <c r="P321" i="8"/>
  <c r="S321" i="8"/>
  <c r="S309" i="8" s="1"/>
  <c r="Q380" i="2"/>
  <c r="P436" i="7"/>
  <c r="Q436" i="7"/>
  <c r="S436" i="7"/>
  <c r="S5" i="7" s="1"/>
  <c r="N436" i="7"/>
  <c r="R380" i="2"/>
  <c r="N380" i="2"/>
  <c r="P380" i="2"/>
  <c r="I438" i="7"/>
  <c r="D476" i="2"/>
  <c r="D568" i="2"/>
  <c r="D440" i="2"/>
  <c r="D383" i="2"/>
  <c r="D384" i="2"/>
  <c r="F840" i="2"/>
  <c r="S380" i="2"/>
  <c r="A437" i="2"/>
  <c r="A382" i="2"/>
  <c r="C383" i="2" s="1"/>
  <c r="B476" i="2"/>
  <c r="B568" i="2"/>
  <c r="K568" i="2"/>
  <c r="K476" i="2"/>
  <c r="L476" i="2"/>
  <c r="L568" i="2"/>
  <c r="C384" i="2"/>
  <c r="C568" i="2"/>
  <c r="C476" i="2"/>
  <c r="P380" i="8" l="1"/>
  <c r="Q380" i="8"/>
  <c r="I382" i="8"/>
  <c r="N382" i="8" s="1"/>
  <c r="J382" i="13"/>
  <c r="U380" i="13"/>
  <c r="T380" i="13"/>
  <c r="R380" i="13"/>
  <c r="W380" i="13"/>
  <c r="I384" i="8"/>
  <c r="J384" i="13"/>
  <c r="S380" i="8"/>
  <c r="I437" i="8"/>
  <c r="N437" i="8" s="1"/>
  <c r="J437" i="13"/>
  <c r="O14" i="11"/>
  <c r="O19" i="11" s="1"/>
  <c r="D20" i="11" s="1"/>
  <c r="U15" i="12"/>
  <c r="U20" i="12" s="1"/>
  <c r="D21" i="12" s="1"/>
  <c r="N14" i="11"/>
  <c r="N19" i="11" s="1"/>
  <c r="C20" i="11" s="1"/>
  <c r="T15" i="12"/>
  <c r="T20" i="12" s="1"/>
  <c r="C21" i="12" s="1"/>
  <c r="M14" i="11"/>
  <c r="M19" i="11" s="1"/>
  <c r="B20" i="11" s="1"/>
  <c r="S15" i="12"/>
  <c r="S20" i="12" s="1"/>
  <c r="B21" i="12" s="1"/>
  <c r="P438" i="7"/>
  <c r="S438" i="7"/>
  <c r="Q438" i="7"/>
  <c r="N438" i="7"/>
  <c r="R382" i="2"/>
  <c r="R437" i="2"/>
  <c r="Q382" i="2"/>
  <c r="N382" i="2"/>
  <c r="P382" i="2"/>
  <c r="P437" i="2"/>
  <c r="N437" i="2"/>
  <c r="Q437" i="2"/>
  <c r="E840" i="2"/>
  <c r="C569" i="2"/>
  <c r="E570" i="2" s="1"/>
  <c r="C840" i="2"/>
  <c r="D840" i="2"/>
  <c r="D569" i="2"/>
  <c r="B840" i="2"/>
  <c r="B569" i="2"/>
  <c r="B841" i="2" s="1"/>
  <c r="L840" i="2"/>
  <c r="L569" i="2"/>
  <c r="L841" i="2" s="1"/>
  <c r="F841" i="2"/>
  <c r="J840" i="2"/>
  <c r="J841" i="2"/>
  <c r="S382" i="2"/>
  <c r="S197" i="2" s="1"/>
  <c r="A384" i="2"/>
  <c r="A439" i="2"/>
  <c r="S437" i="2"/>
  <c r="S5" i="2" s="1"/>
  <c r="N439" i="2"/>
  <c r="I439" i="7"/>
  <c r="I566" i="7"/>
  <c r="K569" i="2"/>
  <c r="K841" i="2" s="1"/>
  <c r="K840" i="2"/>
  <c r="Q382" i="8" l="1"/>
  <c r="P382" i="8"/>
  <c r="S382" i="8"/>
  <c r="S197" i="8" s="1"/>
  <c r="S437" i="8"/>
  <c r="S5" i="8" s="1"/>
  <c r="I383" i="8"/>
  <c r="J383" i="13"/>
  <c r="T382" i="13"/>
  <c r="U382" i="13"/>
  <c r="R382" i="13"/>
  <c r="W382" i="13"/>
  <c r="W197" i="13" s="1"/>
  <c r="Q437" i="8"/>
  <c r="I439" i="8"/>
  <c r="S439" i="8" s="1"/>
  <c r="J439" i="13"/>
  <c r="P437" i="8"/>
  <c r="U437" i="13"/>
  <c r="T437" i="13"/>
  <c r="R437" i="13"/>
  <c r="W437" i="13"/>
  <c r="W5" i="13" s="1"/>
  <c r="Q439" i="2"/>
  <c r="R439" i="2"/>
  <c r="R14" i="11"/>
  <c r="R19" i="11" s="1"/>
  <c r="G20" i="11" s="1"/>
  <c r="X15" i="12"/>
  <c r="X20" i="12" s="1"/>
  <c r="G21" i="12" s="1"/>
  <c r="T14" i="11"/>
  <c r="T19" i="11" s="1"/>
  <c r="P439" i="2"/>
  <c r="N476" i="2"/>
  <c r="I475" i="7"/>
  <c r="I838" i="7"/>
  <c r="P566" i="7"/>
  <c r="Q566" i="7"/>
  <c r="N566" i="7"/>
  <c r="N838" i="7" s="1"/>
  <c r="S566" i="7"/>
  <c r="I840" i="2"/>
  <c r="D570" i="2"/>
  <c r="D841" i="2"/>
  <c r="C841" i="2"/>
  <c r="N568" i="2"/>
  <c r="N840" i="2" s="1"/>
  <c r="M840" i="2"/>
  <c r="I567" i="7"/>
  <c r="A476" i="2"/>
  <c r="S439" i="2"/>
  <c r="A568" i="2"/>
  <c r="C440" i="2"/>
  <c r="E841" i="2"/>
  <c r="N439" i="8" l="1"/>
  <c r="Q439" i="8"/>
  <c r="P439" i="8"/>
  <c r="O840" i="2"/>
  <c r="I568" i="8"/>
  <c r="S568" i="8" s="1"/>
  <c r="R568" i="2"/>
  <c r="R840" i="2" s="1"/>
  <c r="Q568" i="2"/>
  <c r="I440" i="8"/>
  <c r="J440" i="13"/>
  <c r="Z15" i="12"/>
  <c r="Z20" i="12" s="1"/>
  <c r="J568" i="13"/>
  <c r="T439" i="13"/>
  <c r="U439" i="13"/>
  <c r="R439" i="13"/>
  <c r="W439" i="13"/>
  <c r="P568" i="2"/>
  <c r="L14" i="11"/>
  <c r="L19" i="11" s="1"/>
  <c r="A20" i="11" s="1"/>
  <c r="R15" i="12"/>
  <c r="R20" i="12" s="1"/>
  <c r="A21" i="12" s="1"/>
  <c r="I839" i="7"/>
  <c r="Q567" i="7"/>
  <c r="P567" i="7"/>
  <c r="N567" i="7"/>
  <c r="S567" i="7"/>
  <c r="P475" i="7"/>
  <c r="Q475" i="7"/>
  <c r="N475" i="7"/>
  <c r="S475" i="7"/>
  <c r="I841" i="2"/>
  <c r="I568" i="7"/>
  <c r="N569" i="2"/>
  <c r="N841" i="2" s="1"/>
  <c r="M841" i="2"/>
  <c r="A840" i="2"/>
  <c r="S568" i="2"/>
  <c r="A569" i="2"/>
  <c r="J840" i="13" l="1"/>
  <c r="U568" i="13"/>
  <c r="T568" i="13"/>
  <c r="R568" i="13"/>
  <c r="R840" i="13" s="1"/>
  <c r="W568" i="13"/>
  <c r="I569" i="8"/>
  <c r="J569" i="13"/>
  <c r="Q569" i="2"/>
  <c r="P569" i="2"/>
  <c r="R569" i="2"/>
  <c r="I840" i="8"/>
  <c r="N568" i="8"/>
  <c r="N840" i="8" s="1"/>
  <c r="P568" i="8"/>
  <c r="Q568" i="8"/>
  <c r="N839" i="7"/>
  <c r="S569" i="2"/>
  <c r="A841" i="2"/>
  <c r="C570" i="2"/>
  <c r="J454" i="13" l="1"/>
  <c r="I454" i="8"/>
  <c r="O848" i="2"/>
  <c r="O196" i="2" s="1"/>
  <c r="R454" i="2"/>
  <c r="R848" i="2" s="1"/>
  <c r="P454" i="2"/>
  <c r="P848" i="2" s="1"/>
  <c r="S454" i="2"/>
  <c r="Q454" i="2"/>
  <c r="Q848" i="2" s="1"/>
  <c r="T569" i="13"/>
  <c r="U569" i="13"/>
  <c r="R569" i="13"/>
  <c r="W569" i="13"/>
  <c r="S569" i="8"/>
  <c r="P569" i="8"/>
  <c r="N569" i="8"/>
  <c r="Q569" i="8"/>
  <c r="I570" i="8"/>
  <c r="J570" i="13"/>
  <c r="I196" i="8" l="1"/>
  <c r="J196" i="13"/>
  <c r="P454" i="8"/>
  <c r="P848" i="8" s="1"/>
  <c r="N454" i="8"/>
  <c r="N848" i="8" s="1"/>
  <c r="I848" i="8"/>
  <c r="Q454" i="8"/>
  <c r="Q848" i="8" s="1"/>
  <c r="S454" i="8"/>
  <c r="R454" i="13"/>
  <c r="R848" i="13" s="1"/>
  <c r="T454" i="13"/>
  <c r="T848" i="13" s="1"/>
  <c r="U454" i="13"/>
  <c r="U848" i="13" s="1"/>
  <c r="J848" i="13"/>
  <c r="W454" i="13"/>
  <c r="J455" i="13"/>
  <c r="I17" i="12"/>
  <c r="I19" i="12" s="1"/>
  <c r="I20" i="12" s="1"/>
  <c r="I21" i="12" s="1"/>
  <c r="I16" i="11"/>
  <c r="I18" i="11" s="1"/>
  <c r="I19" i="11" s="1"/>
  <c r="I20" i="11" s="1"/>
  <c r="I455" i="8"/>
  <c r="Q455" i="2"/>
  <c r="R455" i="2"/>
  <c r="P455" i="2"/>
  <c r="S455" i="2"/>
  <c r="S443" i="2" s="1"/>
  <c r="S455" i="8" l="1"/>
  <c r="S443" i="8" s="1"/>
  <c r="Q455" i="8"/>
  <c r="N455" i="8"/>
  <c r="P455" i="8"/>
  <c r="W455" i="13"/>
  <c r="W443" i="13" s="1"/>
  <c r="T455" i="13"/>
  <c r="U455" i="13"/>
  <c r="R455" i="13"/>
  <c r="J474" i="13"/>
  <c r="I474" i="8"/>
  <c r="R474" i="2"/>
  <c r="P474" i="2"/>
  <c r="Q474" i="2"/>
  <c r="S474" i="2"/>
  <c r="S441" i="2" s="1"/>
  <c r="Q476" i="2" l="1"/>
  <c r="R476" i="2"/>
  <c r="R841" i="2" s="1"/>
  <c r="I476" i="8"/>
  <c r="J476" i="13"/>
  <c r="S476" i="2"/>
  <c r="P476" i="2"/>
  <c r="O841" i="2"/>
  <c r="N474" i="8"/>
  <c r="P474" i="8"/>
  <c r="Q474" i="8"/>
  <c r="S474" i="8"/>
  <c r="S441" i="8" s="1"/>
  <c r="I475" i="8"/>
  <c r="J475" i="13"/>
  <c r="R474" i="13"/>
  <c r="W474" i="13"/>
  <c r="W441" i="13" s="1"/>
  <c r="U474" i="13"/>
  <c r="T474" i="13"/>
  <c r="W476" i="13" l="1"/>
  <c r="U476" i="13"/>
  <c r="R476" i="13"/>
  <c r="R841" i="13" s="1"/>
  <c r="T476" i="13"/>
  <c r="J841" i="13"/>
  <c r="Q476" i="8"/>
  <c r="N476" i="8"/>
  <c r="N841" i="8" s="1"/>
  <c r="S476" i="8"/>
  <c r="P476" i="8"/>
  <c r="I841" i="8"/>
  <c r="H4" i="12"/>
  <c r="Y4" i="12" s="1"/>
  <c r="S4" i="11"/>
</calcChain>
</file>

<file path=xl/sharedStrings.xml><?xml version="1.0" encoding="utf-8"?>
<sst xmlns="http://schemas.openxmlformats.org/spreadsheetml/2006/main" count="10703" uniqueCount="1210">
  <si>
    <t>البيان</t>
  </si>
  <si>
    <t>التكاليف و المصروفات</t>
  </si>
  <si>
    <t>مجموعة (1) خامات ومواد ووقود وقطع غيار</t>
  </si>
  <si>
    <t xml:space="preserve">بند 1 - خامات ومدخلات انتاج  </t>
  </si>
  <si>
    <t>فرع (1) خامات رئيسية</t>
  </si>
  <si>
    <t>فرع (2) خامات مساعدة</t>
  </si>
  <si>
    <t>جملة نوع ( 1 )</t>
  </si>
  <si>
    <t>نوع(2) مدخلات أنتاج</t>
  </si>
  <si>
    <t>فرع (1) ألأراضي المستخدمة في تنفيذ مشروعات التعمير والإسكان التي يتم بيعها مع الوحدات السكنية المقامة عليها</t>
  </si>
  <si>
    <t xml:space="preserve">فرع (2) ألأراضي المخصصة لمشروعات الاستصلاح  والاستزراع التي يتم تنفيذها بغرض البيع للغير </t>
  </si>
  <si>
    <t xml:space="preserve">فرع (3) مخلفات إنتاج يتم تشغيلها مرة أخري </t>
  </si>
  <si>
    <t xml:space="preserve">فرع (4) مخلفات إنتاج أخري </t>
  </si>
  <si>
    <t>جملة نوع ( 2 )</t>
  </si>
  <si>
    <t>جملة بند 1 - خامات ومدخلات انتاج</t>
  </si>
  <si>
    <t xml:space="preserve">بند 2  وقود وزيوت </t>
  </si>
  <si>
    <t xml:space="preserve">نوع (1) فحومات </t>
  </si>
  <si>
    <t xml:space="preserve">نوع (2) مواد بترولية </t>
  </si>
  <si>
    <t xml:space="preserve">فرع (1) مواد بترولية للتشغيل </t>
  </si>
  <si>
    <t>فرع (2) مواد بترولية لسيارات الركوب</t>
  </si>
  <si>
    <t>نوع (3) مواد تزييت و تشحيم</t>
  </si>
  <si>
    <t>فرع (1) مواد تزييت و شحومات للتشغيل</t>
  </si>
  <si>
    <t>فرع (2) مواد تزييت وشحومات لسيارات الركوب</t>
  </si>
  <si>
    <t>جملة نوع ( 3 )</t>
  </si>
  <si>
    <t xml:space="preserve">نوع (4) غاز </t>
  </si>
  <si>
    <t xml:space="preserve">فرع (1) غاز للتشغيل </t>
  </si>
  <si>
    <t xml:space="preserve">فرع (2) غاز لسيارات الركوب </t>
  </si>
  <si>
    <t>جملة نوع ( 4 )</t>
  </si>
  <si>
    <t>نوع(5) أخرى</t>
  </si>
  <si>
    <t xml:space="preserve">جملة بند (2)  وقود وزيوت </t>
  </si>
  <si>
    <t xml:space="preserve">بند 3  قطع غيار ومهمات </t>
  </si>
  <si>
    <t>نوع(1) قطع غيار ومواد للصيانة</t>
  </si>
  <si>
    <t>نوع(2) مواد ومهمات متنوعة</t>
  </si>
  <si>
    <t xml:space="preserve">جملة بند (3)  قطع غيار ومهمات </t>
  </si>
  <si>
    <t xml:space="preserve">بند 4  مواد تعبئة وتغليف </t>
  </si>
  <si>
    <t>نوع(1) مواد تعبئة وتغليف مستهلكة</t>
  </si>
  <si>
    <t>نوع(2) مواد تعبئة وتغليف متداولة</t>
  </si>
  <si>
    <t xml:space="preserve">جملة بند (4)  مواد تعبئة وتغليف </t>
  </si>
  <si>
    <t xml:space="preserve">بند 5  كهرباء ومياه </t>
  </si>
  <si>
    <t>نوع (1) كهرباء</t>
  </si>
  <si>
    <t>فرع (1) كهرباء تشغيل</t>
  </si>
  <si>
    <t>فرع (2) كهرباء إنارة</t>
  </si>
  <si>
    <t>نوع (2) مياه</t>
  </si>
  <si>
    <t>جملة بند (5) كهرباء ومياه</t>
  </si>
  <si>
    <t>بند 6  ادوات كتابية و كتب</t>
  </si>
  <si>
    <t>نوع (1) ادوات كتابية و كتب</t>
  </si>
  <si>
    <t>نوع(2) كتب ومجلات ووثائق أخرى للمكتبات</t>
  </si>
  <si>
    <t>نوع(3) كراسات ودفاتر</t>
  </si>
  <si>
    <t>نوع(4) مطبوعات أخرى</t>
  </si>
  <si>
    <t>جملة بند (6)  ادوات كتابية و كتب</t>
  </si>
  <si>
    <t>اعتماد اجمالى على مستوى مجموعة (1) خامات ومواد ووقود وقطع غيار</t>
  </si>
  <si>
    <t>جملة مجموعة (1) خامات ومواد ووقود وقطع غيار</t>
  </si>
  <si>
    <t>المستبعد</t>
  </si>
  <si>
    <t>صافى مجموعة ( 1 ) خامات ومواد ووقود وقطع غيار</t>
  </si>
  <si>
    <t>مجموعة (2) الأجـــــــــــــــــــور</t>
  </si>
  <si>
    <t>بند 1 - أجـــور نقدية</t>
  </si>
  <si>
    <t xml:space="preserve">نوع(1) الوظائف الدائمة </t>
  </si>
  <si>
    <t xml:space="preserve">فرع (1) أجور أساسية </t>
  </si>
  <si>
    <t xml:space="preserve">فرع (2) الأجر الوظيفي </t>
  </si>
  <si>
    <t>نوع(2)المكافأت الشاملة</t>
  </si>
  <si>
    <t xml:space="preserve">فرع (1) مكافآت الخبراء الوطنيين </t>
  </si>
  <si>
    <t xml:space="preserve">فرع (2) مكافآت الخبراء الأجانب </t>
  </si>
  <si>
    <t xml:space="preserve">فرع (3) المعينون بمكافآت شاملة </t>
  </si>
  <si>
    <t xml:space="preserve">فرع (4) أجور الموسميين والعمالة العرضية </t>
  </si>
  <si>
    <t xml:space="preserve">فرع (5) مكافآت الصبية </t>
  </si>
  <si>
    <t xml:space="preserve">نوع (3) تكاليف المعارين وتتحمل الهيئة / الشركة بمرتباتهم </t>
  </si>
  <si>
    <t>نوع (4) تكاليف الأجازات الدراسية و المنح التدريبية</t>
  </si>
  <si>
    <t>نوع (5) المكافآت</t>
  </si>
  <si>
    <t xml:space="preserve">فرع (1) تعويض العاملين عن جهود غير عادية </t>
  </si>
  <si>
    <t xml:space="preserve">فرع (2) مكافآت عن أعمال إضافية </t>
  </si>
  <si>
    <t xml:space="preserve">فرع (3) مكافآت طوارئ للعسكريين أو المجندين </t>
  </si>
  <si>
    <t xml:space="preserve">فرع (4) مكافآت إنتاجية و تشجيعية  </t>
  </si>
  <si>
    <t xml:space="preserve">فرع (5) حوافز للعاملين </t>
  </si>
  <si>
    <t xml:space="preserve">فرع (6) مكافآت حضور جلسات و لجان </t>
  </si>
  <si>
    <t xml:space="preserve">فرع (7) مكافآت تدريس و إشراف و امتحانات </t>
  </si>
  <si>
    <t xml:space="preserve">فرع (8) مكافآت تدريب </t>
  </si>
  <si>
    <t xml:space="preserve">فرع (9) مكافآت محو الأمية </t>
  </si>
  <si>
    <t xml:space="preserve">فرع (10) مكافآت عن أعمال أخري </t>
  </si>
  <si>
    <t xml:space="preserve">فرع (11) حافز تعويضى </t>
  </si>
  <si>
    <t xml:space="preserve">فرع (12) حافز جذب عمالة  </t>
  </si>
  <si>
    <t xml:space="preserve">فرع (13) حافز تميز (ماجستير ودكتوراه)  </t>
  </si>
  <si>
    <t>فرع (14) مكافآت المستشارين (من داخل الجهاز الإداري للدولة)</t>
  </si>
  <si>
    <t>جملة نوع ( 5 )</t>
  </si>
  <si>
    <t>نوع (6) بدلات نوعية .</t>
  </si>
  <si>
    <t>فرع (1) بدل تمثيل للوظائف العليا.</t>
  </si>
  <si>
    <t xml:space="preserve">فرع (2) بدل تمثيل للموظفين فى الخارج . </t>
  </si>
  <si>
    <t>فرع (3) بدل تمثيل لموظفين فنيين .</t>
  </si>
  <si>
    <t>فرع (4) بدل طبيعة عمل للأطباء .</t>
  </si>
  <si>
    <t>فرع (5) بدل حرمان للصيادلة والحكيمات والمولدات والممرضات والزائرات الصحيات والمفتشات .</t>
  </si>
  <si>
    <t>فرع (6) بدل عدوى ووقاية من الأشعة .</t>
  </si>
  <si>
    <t>فرع (7) بدل التفرغ للمهندسين .</t>
  </si>
  <si>
    <t>فرع (8) بدل التفرغ للمحامين .</t>
  </si>
  <si>
    <t>فرع (9) بدل التفرغ لموظفين فنيين .</t>
  </si>
  <si>
    <t>فرع (10) بدل تفرغ للمهندسين الزراعيين .</t>
  </si>
  <si>
    <t>فرع (11) بدل تفرغ للأطباء البيطريين .</t>
  </si>
  <si>
    <t>فرع (12) بدل تفرغ للتجاريين.</t>
  </si>
  <si>
    <t>فرع (13) بدل عسكرية .</t>
  </si>
  <si>
    <t>فرع (14) بدل طبيعة العمل.</t>
  </si>
  <si>
    <t>فرع (15) بدل تفتيش .</t>
  </si>
  <si>
    <t>فرع (16) بدل امتياز .</t>
  </si>
  <si>
    <t xml:space="preserve">فرع (17) بدل صيارف وتحصيل وبدل عجز للصيارف </t>
  </si>
  <si>
    <t>فرع (18) بدل اختزال .</t>
  </si>
  <si>
    <t>فرع (19) بدل خطر.</t>
  </si>
  <si>
    <t>فرع (20) بدل سماعة للتليفون واللاسلكي.</t>
  </si>
  <si>
    <t>فرع (21) بدل غطاسه .</t>
  </si>
  <si>
    <t>فرع (22) بدل قيادة .</t>
  </si>
  <si>
    <t xml:space="preserve">فرع (23) بدل صناعة </t>
  </si>
  <si>
    <t xml:space="preserve">فرع (24) بدلات مهنية وفنية أخرى </t>
  </si>
  <si>
    <t xml:space="preserve">فرع (25) بدل إقامة بالجهات النائية </t>
  </si>
  <si>
    <t xml:space="preserve">فرع (26) بدل سودان </t>
  </si>
  <si>
    <t xml:space="preserve">فرع (27) بدل اغتراب </t>
  </si>
  <si>
    <t xml:space="preserve">فرع (28)  بدل سكن فى الداخل والخارج </t>
  </si>
  <si>
    <t xml:space="preserve">فرع (29) بدل بحث </t>
  </si>
  <si>
    <t xml:space="preserve">فرع (30) بدل ماجستير و دكتوراه </t>
  </si>
  <si>
    <t xml:space="preserve">فرع (31) بدل استقبال وضيافة </t>
  </si>
  <si>
    <t xml:space="preserve">فرع (32) بدل أغذية </t>
  </si>
  <si>
    <t xml:space="preserve">فرع (33) بدل ملابس </t>
  </si>
  <si>
    <t>فرع (34) بدل انتقال نقدي ثابت ( نظير عدم تخصيص سيارات ركوب حكومية )</t>
  </si>
  <si>
    <t xml:space="preserve">فرع (35) بدل جامعة </t>
  </si>
  <si>
    <t xml:space="preserve">فرع (36) بدل يخص العلاقات الثقافية والتعاون الخارجي </t>
  </si>
  <si>
    <t xml:space="preserve">فرع (37) بدلات مختلفة أخرى </t>
  </si>
  <si>
    <t>فرع (38) بدل تفرغ فنانين تشكيلين</t>
  </si>
  <si>
    <t xml:space="preserve">فرع (39) بدل تطبيقين  </t>
  </si>
  <si>
    <t>جملة نوع ( 6 )</t>
  </si>
  <si>
    <t>نوع (7) مزايا نقدية</t>
  </si>
  <si>
    <t>فرع (1) العلاوة الاجتماعية .</t>
  </si>
  <si>
    <t>فرع (2) العلاوة الاجتماعية الإضافية.</t>
  </si>
  <si>
    <t>فرع (3) تكاليف تعويض العاملات بـ 25% من المرتب الشهري .</t>
  </si>
  <si>
    <t>فرع (4) العلاوة الخاصة .</t>
  </si>
  <si>
    <t>فرع (5) المنحة الشهرية .</t>
  </si>
  <si>
    <t>فرع (6) مزايا نقدية أخري .</t>
  </si>
  <si>
    <t>فرع (7) تكاليف المقابل النقدى لرصيد الإجازات الإعتيادية  .</t>
  </si>
  <si>
    <t>جملة نوع ( 7 )</t>
  </si>
  <si>
    <t>جملة بند (1) الأجـــور النقدية</t>
  </si>
  <si>
    <t>بند- 2 مزايا عينيه</t>
  </si>
  <si>
    <t xml:space="preserve">نوع (1) تكلفة أغذية تصرف للعاملين </t>
  </si>
  <si>
    <t xml:space="preserve">نوع (2) تكلفة ملابس تصرف للعاملين </t>
  </si>
  <si>
    <t xml:space="preserve">نوع (3) تكلفة العلاج الطبي للعاملين </t>
  </si>
  <si>
    <t xml:space="preserve">نوع (4)  تكلفة خدمات ثقافية واجتماعية ورياضية وترفيهية للعاملين </t>
  </si>
  <si>
    <t xml:space="preserve">نوع (5)  مزايا عينية أخرى للعاملين </t>
  </si>
  <si>
    <t>بند- 3 تأمينات إجتماعية</t>
  </si>
  <si>
    <t xml:space="preserve">نوع (1) حصة الهيئة /الشركة فى تأمين الشيخوخة والعجز والوفاة </t>
  </si>
  <si>
    <t xml:space="preserve">نوع (2) حصة الهيئة /الشركة فى التأمين ضد المرض </t>
  </si>
  <si>
    <t xml:space="preserve">نوع (3) حصة الهيئة /الشركة فى تأمين إصابات العمل </t>
  </si>
  <si>
    <t xml:space="preserve">نوع (4) حصة الهيئة /الشركة فى تأمين البطالة </t>
  </si>
  <si>
    <t xml:space="preserve">نوع (5) حصة الهيئة /الشركة فى الاشتراك فى نظام المكافآت </t>
  </si>
  <si>
    <t xml:space="preserve">نوع (6) حصة الهيئة /الشركة فى  اشتراكات المدة السابقة </t>
  </si>
  <si>
    <t>جملة بند- 3 تأمينات إجتماعية</t>
  </si>
  <si>
    <t>اعتماد اجمالى</t>
  </si>
  <si>
    <t>اعتماد اجمالى تحت التوزيع</t>
  </si>
  <si>
    <t>اعتماد اجمالى للوظائف الخالية</t>
  </si>
  <si>
    <t>اعتماد إجمالى دورة تشغيل أولى</t>
  </si>
  <si>
    <t>جمله الاعتماد الاجمالى</t>
  </si>
  <si>
    <t>جملة مجموعة (2) الأجـــــور</t>
  </si>
  <si>
    <t>المستبعد مقابل تحميله على الاستخدامات الاستثمارية</t>
  </si>
  <si>
    <t>صافى مجموعة (2) الأجـــــور</t>
  </si>
  <si>
    <t>مجموعة (3) المصروفات</t>
  </si>
  <si>
    <t>بند 1- خدمات مشتراه .</t>
  </si>
  <si>
    <t xml:space="preserve">نوع (1) مصروفات صيانة </t>
  </si>
  <si>
    <t xml:space="preserve">فرع (1)  مصروفات صيانة مجارى مائية </t>
  </si>
  <si>
    <t xml:space="preserve">فرع (2) مصروفات صيانة مبانى وأنشاءات </t>
  </si>
  <si>
    <t xml:space="preserve">فرع (3) مصروفات صيانة مرافق وشبكات </t>
  </si>
  <si>
    <t xml:space="preserve">فرع (4)  مصروفات صيانة طرق وجسور وكبارى </t>
  </si>
  <si>
    <t xml:space="preserve">فرع (5) مصروفات صيانة الآت ومعدات </t>
  </si>
  <si>
    <t xml:space="preserve">فرع (6) مصروفات صيانة وسائل نقل </t>
  </si>
  <si>
    <t xml:space="preserve">فرع (7) مصروفات صيانة اثاث ومعدات مكاتب </t>
  </si>
  <si>
    <t xml:space="preserve">فرع (8)مصروفات  صيانة الحاسبات والأجهزة الالكترونية </t>
  </si>
  <si>
    <t xml:space="preserve">فرع (9) مصروفات صيانة أخرى </t>
  </si>
  <si>
    <t>جملة نوع (1)</t>
  </si>
  <si>
    <t>نوع (2) مصروفات تشغيل لدي الغير و مقاولي الباطن .</t>
  </si>
  <si>
    <t>فرع (1)مصروفات تشغيل لدى الغير.</t>
  </si>
  <si>
    <t>فرع (2)مصروفات مقاولى الباطن .</t>
  </si>
  <si>
    <t>جملة نوع (2)</t>
  </si>
  <si>
    <t xml:space="preserve">نوع (3) مصروفات أبحاث و تجارب </t>
  </si>
  <si>
    <t xml:space="preserve">نوع (4) مصروفات دعاية وإعلان ونشر وطبع وعلاقات عامة وإستقبال </t>
  </si>
  <si>
    <t xml:space="preserve">فرع (1) مصروفات نشر وطبع </t>
  </si>
  <si>
    <t xml:space="preserve">فرع (2) مصروفات الدعاية والإعلان </t>
  </si>
  <si>
    <t xml:space="preserve">فرع (3) مصروفات الحفلات والاستقبالات </t>
  </si>
  <si>
    <t xml:space="preserve">فرع (4) مصروفات الزيارات الدولية و تكاليف الاشتراك فى المؤتمرات الدولية </t>
  </si>
  <si>
    <t xml:space="preserve">فرع (5) مصروفات الشئون والعلاقات العامة </t>
  </si>
  <si>
    <t xml:space="preserve">فرع (6) اشتراكات فى مجلات وجرائد ودوريات </t>
  </si>
  <si>
    <t xml:space="preserve">فرع (7) مصروفات إصدار كتب ومجلات ونشرات </t>
  </si>
  <si>
    <t xml:space="preserve">فرع (8) مصروفات أخرى </t>
  </si>
  <si>
    <t xml:space="preserve">فرع (9) نفقات الإشتراك في المؤتمرات المحلية </t>
  </si>
  <si>
    <t>جملة نوع (4)</t>
  </si>
  <si>
    <t>نوع (5) مصروفات نقل وإنتقالات و اتصالات</t>
  </si>
  <si>
    <t xml:space="preserve">فرع (1) مصروفات نقل مهمات </t>
  </si>
  <si>
    <t xml:space="preserve">فرع (2) مصروفات انتقالات عامة بالسكة الحديد </t>
  </si>
  <si>
    <t xml:space="preserve">فرع (3) مصروفات نقل وانتقالات عامة بوسائل أخرى </t>
  </si>
  <si>
    <t xml:space="preserve">فرع (4) مصروفات بدل انتقال </t>
  </si>
  <si>
    <t xml:space="preserve">فرع (5) مصروفات التليفون </t>
  </si>
  <si>
    <t xml:space="preserve">فرع (6) مصروفات التلغراف </t>
  </si>
  <si>
    <t xml:space="preserve">فرع (7) مصروفات البريد </t>
  </si>
  <si>
    <t xml:space="preserve">فرع (8) مصروفات التيكر </t>
  </si>
  <si>
    <t xml:space="preserve">فرع (9) مصروفات التلكس </t>
  </si>
  <si>
    <t xml:space="preserve">فرع (10) مصروفات الفاكس </t>
  </si>
  <si>
    <t xml:space="preserve">فرع (11) مقابل نقدي للعاملين بالمناطق النائية </t>
  </si>
  <si>
    <t xml:space="preserve">فرع (12) مصروفات الاشتراك فى شبكة الانترنت </t>
  </si>
  <si>
    <t>جملة نوع (5)</t>
  </si>
  <si>
    <t xml:space="preserve">نوع (6) إيجار أصول ثابتة (بخلاف العقارات) </t>
  </si>
  <si>
    <t xml:space="preserve">فرع (1) إيجار ألآت إحصائية وحاسبات الية الكترونية </t>
  </si>
  <si>
    <t xml:space="preserve">فرع (2) إيجار ألآت وماكينات و معدات </t>
  </si>
  <si>
    <t xml:space="preserve">فرع (3) إيجار خيام وكراسي </t>
  </si>
  <si>
    <t xml:space="preserve">فرع (4) إيجار وسائل نقل </t>
  </si>
  <si>
    <t xml:space="preserve">فرع (5) أخرى  </t>
  </si>
  <si>
    <t>جملة نوع (6)</t>
  </si>
  <si>
    <t xml:space="preserve">نوع (7) خدمات الجهات الحكومية والمؤسسات </t>
  </si>
  <si>
    <t xml:space="preserve">فرع (1) تكاليف خدمات وزارة الداخلية </t>
  </si>
  <si>
    <t xml:space="preserve">فرع (2) تكاليف خدمات فرقة المطافئ </t>
  </si>
  <si>
    <t xml:space="preserve">فرع (3) تكاليف خدمات الجهاز المركزي للمحاسبات </t>
  </si>
  <si>
    <t xml:space="preserve">فرع (4) تكاليف خدمات النيابة الإدارية </t>
  </si>
  <si>
    <t xml:space="preserve">فرع (5) تكاليف خدمات مجلس الدولة </t>
  </si>
  <si>
    <t xml:space="preserve">فرع (6) تكاليف خدمات ديوان عام وزارة المالية </t>
  </si>
  <si>
    <t xml:space="preserve">فرع (7) تكاليف خدمات البلدية </t>
  </si>
  <si>
    <t xml:space="preserve">فرع (8) تكاليف الخدمات القانونية و المحاسبية </t>
  </si>
  <si>
    <t xml:space="preserve">فرع (9) تكاليف خدمات أخري متنوعة </t>
  </si>
  <si>
    <t>جملة نوع (7)</t>
  </si>
  <si>
    <t>نوع (8) مصروفات خدمية أخرى</t>
  </si>
  <si>
    <t>فرع (1) مصروفات الاشتراك في الهيئات المحلية والإقليمية والدولية</t>
  </si>
  <si>
    <t xml:space="preserve">فرع (2) مصروفات تأمين </t>
  </si>
  <si>
    <t xml:space="preserve">فرع (3) مكافآت لغير العاملين عن خدمات مؤداه </t>
  </si>
  <si>
    <t xml:space="preserve">فرع (4) ضرائب ورسوم مدفوعة لحكومات أجنبية </t>
  </si>
  <si>
    <t xml:space="preserve">فرع (5) عمولة ومصروفات بنكية </t>
  </si>
  <si>
    <t>فرع (6) مصروفات الأعياد والمواسم</t>
  </si>
  <si>
    <t xml:space="preserve">فرع (7) مصروفات تنفيذ الأحكام القضائية </t>
  </si>
  <si>
    <t xml:space="preserve">فرع (8) مصروفات إقامة معارض و متاحف و مؤتمرات بالداخل </t>
  </si>
  <si>
    <t xml:space="preserve">فرع (9) مصروفات لجان التحكيم </t>
  </si>
  <si>
    <t xml:space="preserve">فرع (10) مصروفات دفن </t>
  </si>
  <si>
    <t xml:space="preserve">فرع (11) مصروفات محو الأمية </t>
  </si>
  <si>
    <t xml:space="preserve">فرع (12) رسوم القيد بنقابة المحامين </t>
  </si>
  <si>
    <t xml:space="preserve">فرع (13) مصروفات خدمية أخري متنوعة </t>
  </si>
  <si>
    <t xml:space="preserve">فرع (14)مصروفات تدريب العاملين خارج الوحدة </t>
  </si>
  <si>
    <t xml:space="preserve">فرع (15) إقامة معارض ومتاحف ومؤتمرات دولية بالخارج </t>
  </si>
  <si>
    <t xml:space="preserve">فرع (16) نفقات النظافة </t>
  </si>
  <si>
    <t xml:space="preserve">فرع (17) نفقات الأمن والحراسة </t>
  </si>
  <si>
    <t xml:space="preserve">فرع (18) تكاليف الحملات الإعلامية </t>
  </si>
  <si>
    <t xml:space="preserve">فرع (19) نفقات خدمات الصرف الصحي </t>
  </si>
  <si>
    <t>جملة نوع (8)</t>
  </si>
  <si>
    <t>جملة بند (1)</t>
  </si>
  <si>
    <t xml:space="preserve">بند 2- الإهلاك و الاستهلاك </t>
  </si>
  <si>
    <t xml:space="preserve">نوع (1) إهلاك الأصول الثابتة </t>
  </si>
  <si>
    <t xml:space="preserve">فرع (1) إهلاك المباني و الإنشاءات </t>
  </si>
  <si>
    <t xml:space="preserve">فرع (2) إهلاك الآلات و المعدات </t>
  </si>
  <si>
    <t xml:space="preserve">فرع (3) إهلاك وسائل النقل والإنتقال </t>
  </si>
  <si>
    <t xml:space="preserve">فرع (4) إهلاك العدد و الأدوات </t>
  </si>
  <si>
    <t>فرع (5) إهلاك الأثاث و التجهيزات المكتبية</t>
  </si>
  <si>
    <t xml:space="preserve">فرع (6) إهلاك الثروة المائية و الحيوانية </t>
  </si>
  <si>
    <t xml:space="preserve">فرع (7) إهلاك مزروعات معمرة قابلة للإهلاك </t>
  </si>
  <si>
    <t xml:space="preserve">فرع (8) تسوية مصروفات الصيانة و العمرات الدورية </t>
  </si>
  <si>
    <t xml:space="preserve">نوع (2) إستهلاك الأصول غير الملموسة والنفقات المرسملة </t>
  </si>
  <si>
    <t xml:space="preserve">فرع (1) إستهلاك الشهرة </t>
  </si>
  <si>
    <t>فرع (2) إستهلاك براءة الإختراع والعلامات التجارية وحقوق الإمتياز</t>
  </si>
  <si>
    <t>فرع (3) استهلاك تكاليف التطوير</t>
  </si>
  <si>
    <t xml:space="preserve">فرع (4) إستهلاك نفقات تحديث فروع ومعارض النشاط التجارى </t>
  </si>
  <si>
    <t>فرع (5) استهلاك نفقات مساهمة المنشأة فى إنشاء أصول غير مملوكة لها وتخدم أغراضها</t>
  </si>
  <si>
    <t>فرع (6) إسنهلاك مقابل حق الإنتفاع بعقار عن طريق الشراء بالجدك</t>
  </si>
  <si>
    <t xml:space="preserve">فرع (7) إستهلاكات أخرى </t>
  </si>
  <si>
    <t>جملة بند (2)</t>
  </si>
  <si>
    <t xml:space="preserve">بند 3- فوائد </t>
  </si>
  <si>
    <t>نوع (1) فوائد محلية</t>
  </si>
  <si>
    <t xml:space="preserve">فرع (1) لبنك الإستثمار القومي </t>
  </si>
  <si>
    <t xml:space="preserve">فرع (2)  للخزانة العامة </t>
  </si>
  <si>
    <t xml:space="preserve">فرع (3)  للبنوك </t>
  </si>
  <si>
    <t xml:space="preserve">فرع (3)  لجهات أخري </t>
  </si>
  <si>
    <t>نوع (2) فوائد خارجية</t>
  </si>
  <si>
    <t>فرع (1) لجهات أجنبية</t>
  </si>
  <si>
    <t>فرع (2) للخزانة العامة</t>
  </si>
  <si>
    <t>جملة بند (3)</t>
  </si>
  <si>
    <t xml:space="preserve">بند 4- إيجار عقارات (أراضى ومباني) </t>
  </si>
  <si>
    <t xml:space="preserve">نوع (1) إيجار أراضي  </t>
  </si>
  <si>
    <t xml:space="preserve">فرع (1)   أراضى فضاء </t>
  </si>
  <si>
    <t xml:space="preserve">فرع (2)  أراضى للاستغلال </t>
  </si>
  <si>
    <t>فرع (3)  أراضى المباني السكنية</t>
  </si>
  <si>
    <t xml:space="preserve">فرع (4)  أراضى المخازن والجراجات/...   </t>
  </si>
  <si>
    <t xml:space="preserve">نوع (2) إيجار مبانى (إدارية/سكنية/.....)  </t>
  </si>
  <si>
    <t>جملة بند (4)</t>
  </si>
  <si>
    <t xml:space="preserve">بند 5- ضرائب عقارية </t>
  </si>
  <si>
    <t xml:space="preserve">نوع (1) ضريبة أطيان </t>
  </si>
  <si>
    <t xml:space="preserve">نوع (2) ضريبة مباني </t>
  </si>
  <si>
    <t>جملة بند (5)</t>
  </si>
  <si>
    <t xml:space="preserve">بند 6- ضرائب  ورسوم </t>
  </si>
  <si>
    <t>نوع (1) ضرائب ورسوم مباشرة</t>
  </si>
  <si>
    <t xml:space="preserve">فرع (1) رسوم جمركية </t>
  </si>
  <si>
    <t xml:space="preserve">فرع (2) ضريبة القيمة المضافة  </t>
  </si>
  <si>
    <t xml:space="preserve">فرع (3) ضرائب أخري </t>
  </si>
  <si>
    <t>نوع (2) ضرائب ورسوم غير مباشرة على النشاط</t>
  </si>
  <si>
    <t xml:space="preserve">فرع (1) رسوم الدمغة </t>
  </si>
  <si>
    <t xml:space="preserve">فرع (2) ضريبة السيارات </t>
  </si>
  <si>
    <t xml:space="preserve">فرع (3)  أخري </t>
  </si>
  <si>
    <t>نوع (3) رسوم</t>
  </si>
  <si>
    <t xml:space="preserve">فرع (1) حصيلة الخزانة </t>
  </si>
  <si>
    <t xml:space="preserve">فرع (2) إتاوات </t>
  </si>
  <si>
    <t xml:space="preserve">فرع (3) رسوم عبور سوميد </t>
  </si>
  <si>
    <t xml:space="preserve">فرع (4) رسوم عبور الموانئ و المنائر </t>
  </si>
  <si>
    <t xml:space="preserve">فرع (5) أخري </t>
  </si>
  <si>
    <t>جملة نوع (3)</t>
  </si>
  <si>
    <t>جملة بند (6)</t>
  </si>
  <si>
    <t xml:space="preserve">بند 7- هدايا وعينات  </t>
  </si>
  <si>
    <t xml:space="preserve">بند 8- تالف إنتاج تام / بضائع مشتراه ( فى مرحلة البيع )  </t>
  </si>
  <si>
    <t>بند 9 - مصروفات تأمينية</t>
  </si>
  <si>
    <t>اعتماد اجمالى على مستوى مجموعة ( 3 ) المصروفات</t>
  </si>
  <si>
    <t>جملة مجموعة ( 3 ) المصروفات</t>
  </si>
  <si>
    <t>مجموعة (4) مشتريات بضائع بغرض البيع</t>
  </si>
  <si>
    <t>مجموعة (5) أعباء و خســـائر</t>
  </si>
  <si>
    <t>بند 1- مخصصات (بخلاف الأهلاك ) .</t>
  </si>
  <si>
    <t>نوع (1) مخصصات هبوط اسعار المخزون</t>
  </si>
  <si>
    <t>فرع (1) مخصص هبوط أسعار مخزون انتاج تام</t>
  </si>
  <si>
    <t>فرع (2) مخصص هبوط أسعار مخزون انتاج غير تام</t>
  </si>
  <si>
    <t>فرع (3) مخصص هبوط أسعار مخزون بضائع مشتراه</t>
  </si>
  <si>
    <t>نوع (2) مخصص هبوط اسعار اوراق مالية</t>
  </si>
  <si>
    <t>نوع (3) مخصص ديون مشكوك في تحصيلها</t>
  </si>
  <si>
    <t>نوع (4) مخصص ضرائب متنازع عليها</t>
  </si>
  <si>
    <t>نوع (5) مخصص مطالبات ومنازعات</t>
  </si>
  <si>
    <t>نوع (6) مخصصات أخري</t>
  </si>
  <si>
    <t>بند 2- ديون معدومة</t>
  </si>
  <si>
    <t xml:space="preserve">بند 4- أعباء وخسائر متنوعة </t>
  </si>
  <si>
    <t xml:space="preserve">نوع (1) خسائر بيع مخلفات </t>
  </si>
  <si>
    <t xml:space="preserve">نوع (2) خسائر بيع خامات ومواد وقطع غيار </t>
  </si>
  <si>
    <t xml:space="preserve">نوع (3) تعويضات وغرامات </t>
  </si>
  <si>
    <t xml:space="preserve">نوع (4) تبرعات وإعانات </t>
  </si>
  <si>
    <t xml:space="preserve">نوع (5) أخرى </t>
  </si>
  <si>
    <t xml:space="preserve">نوع (1) ضرائب علي أرباح شركات الأموال </t>
  </si>
  <si>
    <t>نوع (2) الضريبة علي إيرادات رؤوس الأموال المنقولة</t>
  </si>
  <si>
    <t>نوع (3) ضرائب أخري</t>
  </si>
  <si>
    <t>جملة بند (9)</t>
  </si>
  <si>
    <t>جملة مجموعة ( 5 ) أعباء و خسائر</t>
  </si>
  <si>
    <t>صافى مجموعة ( 5 ) أعباء و خسائر</t>
  </si>
  <si>
    <t>اعتماد اجمالى على مستوى التكاليف و المصروفات</t>
  </si>
  <si>
    <t>اجمالى التكاليف و المصروفات</t>
  </si>
  <si>
    <t>المستبعد مقابل تحميله على الاستخدامات الاستثماريه</t>
  </si>
  <si>
    <t>صافى التكاليف و المصروفات</t>
  </si>
  <si>
    <t xml:space="preserve"> أرباح العام</t>
  </si>
  <si>
    <t>نوع (1) الإحتياطيات</t>
  </si>
  <si>
    <t>فرع (1) احتياطي قانوني</t>
  </si>
  <si>
    <t>فرع (2) احتياطي نظامي</t>
  </si>
  <si>
    <t>فرع (3) احتياطي رأسمالي</t>
  </si>
  <si>
    <t xml:space="preserve">فرع (4) حتياطي تمويل المشروعات الأستثمارية و التجديدات و التوسيعات    </t>
  </si>
  <si>
    <t>فرع (5) احتياطي سداد القروض و المساهمة</t>
  </si>
  <si>
    <t>نوع (2) الفائض المرحل ( أرباح مرحلة )</t>
  </si>
  <si>
    <t>نوع (1) توزيعات المساهمين</t>
  </si>
  <si>
    <t>فرع (1) فائض حكومة</t>
  </si>
  <si>
    <t>فرع (2) حصة الهيئة فى الأرباح</t>
  </si>
  <si>
    <t>فرع (3) اخرى</t>
  </si>
  <si>
    <t>نوع (2) توزيعات للعاملين</t>
  </si>
  <si>
    <t>فرع (1) توزيع نقدى</t>
  </si>
  <si>
    <t>نوع (2) للخدمات الأجتماعية</t>
  </si>
  <si>
    <t>فرع (3) لمشروعات اسكان العاملين</t>
  </si>
  <si>
    <t>نوع (3) مكافآت أعضاء مجلس الإدارة</t>
  </si>
  <si>
    <t xml:space="preserve">نوع (4) توزيعات أخرى </t>
  </si>
  <si>
    <t>فرع (1) صندوق تحديث انظمة العمل</t>
  </si>
  <si>
    <t>نوع (2) الحصة فى الأدراة و الإشراف</t>
  </si>
  <si>
    <t>فرع (3) حصة النشاط الرياضى</t>
  </si>
  <si>
    <t>صافى أرباح العام</t>
  </si>
  <si>
    <t>جملة الموازنة الجارية</t>
  </si>
  <si>
    <t xml:space="preserve">الايرادات </t>
  </si>
  <si>
    <t>مجموعة (1) ايرادات النشــــاط</t>
  </si>
  <si>
    <t>بند (1) إجمالي مبيعات إنتاج تام</t>
  </si>
  <si>
    <t xml:space="preserve">نوع 1- مردودات داخلة من مبيعات سنوات سابقة.....(مدين) </t>
  </si>
  <si>
    <t xml:space="preserve">نوع 2- مرتجعات مبيعات ......(مدين) </t>
  </si>
  <si>
    <t xml:space="preserve">نوع 3- خصم مسموح به ......(مدين) </t>
  </si>
  <si>
    <t xml:space="preserve">نوع 4- مسموحات مبيعات ......(مدين) </t>
  </si>
  <si>
    <t xml:space="preserve">نوع 5- مبيعات إنتاج تام (دائن) </t>
  </si>
  <si>
    <t xml:space="preserve">بند (2) إجمالي مبيعات بضائع مشتراه </t>
  </si>
  <si>
    <t xml:space="preserve">بند (3) أرباح مبيعات تقسيط تخص العام </t>
  </si>
  <si>
    <t xml:space="preserve">نوع 1- أرباح مبيعات إنتاج تام </t>
  </si>
  <si>
    <t xml:space="preserve">نوع 2- أرباح مبيعات بضائع مشتراه </t>
  </si>
  <si>
    <t xml:space="preserve">بند (4) خدمات مباعة </t>
  </si>
  <si>
    <t>بند (5) إيرادات تشغيل للغير</t>
  </si>
  <si>
    <t xml:space="preserve">بند (6) عائد عقود تأجير تمويلي </t>
  </si>
  <si>
    <t xml:space="preserve">بند (7) إيرادات النشاط الأخرى </t>
  </si>
  <si>
    <t xml:space="preserve">نوع 1- الإيرادات التأمينية </t>
  </si>
  <si>
    <t>فرع (1) اشتراكات تأمينية</t>
  </si>
  <si>
    <t>فرع (2) عائد الإستثمارات</t>
  </si>
  <si>
    <t xml:space="preserve">فرع (3) موارد الرعاية الإجتماعية </t>
  </si>
  <si>
    <t>نوع 2- مقابل حق الإنتفاع السنوي بالأراضي المقام عليها الوحدات السكنية أو الإدارية التي يتم بيعها دون بيع هذه الأراضي .</t>
  </si>
  <si>
    <t xml:space="preserve">نوع 3- فوائد قطاع التوفير بالهيئة القومية للبريد </t>
  </si>
  <si>
    <t xml:space="preserve">نوع 4- عائد المساهمة في رؤوس أموال الشركات التابعة </t>
  </si>
  <si>
    <t xml:space="preserve">نوع 5- إيرادات متنوعة أخري </t>
  </si>
  <si>
    <t>جملة بند (7)</t>
  </si>
  <si>
    <t>جملة مجموعة ( 1 ) ايرادات النشاط</t>
  </si>
  <si>
    <t xml:space="preserve">مجموعة (2) منح وإعانات </t>
  </si>
  <si>
    <t xml:space="preserve">بند (1) منح  </t>
  </si>
  <si>
    <t xml:space="preserve">نوع 1- منح محلية حكومية </t>
  </si>
  <si>
    <t xml:space="preserve">نوع 2- منح محلية أخرى </t>
  </si>
  <si>
    <t xml:space="preserve">نوع 3- منح خارجية </t>
  </si>
  <si>
    <t xml:space="preserve">بند (2) إعانات </t>
  </si>
  <si>
    <t xml:space="preserve">نوع 1- إعانات إنتاج  </t>
  </si>
  <si>
    <t xml:space="preserve">نوع 2- إعانات تصدير </t>
  </si>
  <si>
    <t xml:space="preserve">نوع 3- إعانات أخري </t>
  </si>
  <si>
    <t>جملة مجموعة ( 2 ) منح و إعانات</t>
  </si>
  <si>
    <t xml:space="preserve">مجموعة(3) إيرادات استثمارات وفوائد </t>
  </si>
  <si>
    <t xml:space="preserve">بند (1) إيرادات استثمارات مالية من شركات قابضة </t>
  </si>
  <si>
    <t xml:space="preserve">بند (2) إيرادات استثمارات مالية من شركات شقيقة </t>
  </si>
  <si>
    <t xml:space="preserve">بند (3) إيرادات استثمارات مالية أخرى </t>
  </si>
  <si>
    <t xml:space="preserve">نوع 1- فوائد سندات </t>
  </si>
  <si>
    <t xml:space="preserve">نوع 2- عائد أذون الخزانة </t>
  </si>
  <si>
    <t>نوع 3- عائد شهادات ووثائق الاستثمار</t>
  </si>
  <si>
    <t xml:space="preserve">نوع 4- عائد إستثمارات مالية أخري </t>
  </si>
  <si>
    <t xml:space="preserve">بند (4) فوائد قروض لشركات قابضة / تابعة / شقيقة </t>
  </si>
  <si>
    <t xml:space="preserve">بند (5) فوائد دائنة أخرى </t>
  </si>
  <si>
    <t>جملة مجموعة ( 3 )  إيرادات استثمارات وفوائد</t>
  </si>
  <si>
    <t xml:space="preserve">مجموعة (4) إيرادات وأرباح أخرى </t>
  </si>
  <si>
    <t xml:space="preserve">بند (1) مخصصات انتفى الغرض منها </t>
  </si>
  <si>
    <t xml:space="preserve">بند (2) ديون سبق إعدامها </t>
  </si>
  <si>
    <t xml:space="preserve">بند (3) أرباح بيع أوراق مالية </t>
  </si>
  <si>
    <t xml:space="preserve">بند (4) إيرادات وأرباح متنوعة </t>
  </si>
  <si>
    <t xml:space="preserve">نوع 1- أرباح بيع مخلفات </t>
  </si>
  <si>
    <t xml:space="preserve">نوع 3- تعويضات وغرامات </t>
  </si>
  <si>
    <t xml:space="preserve">نوع 4- عمولات </t>
  </si>
  <si>
    <t xml:space="preserve">نوع 5- إيجارات دائنة </t>
  </si>
  <si>
    <t xml:space="preserve">نوع 6- إيرادات  أخري </t>
  </si>
  <si>
    <t xml:space="preserve">بند (5) أرباح فروق عملة </t>
  </si>
  <si>
    <t xml:space="preserve">بند (6) إيرادات سنوات سابقة </t>
  </si>
  <si>
    <t xml:space="preserve">بند (7) أرباح رأسمالية </t>
  </si>
  <si>
    <t xml:space="preserve">بند (8) إيرادات وأرباح غير عادية </t>
  </si>
  <si>
    <t>جملة مجموعة ( 4 )  إيرادات وأرباح أخرى</t>
  </si>
  <si>
    <t>جملة الايرادات الجارية</t>
  </si>
  <si>
    <t>خسائر العام   ( عجز النشـــــاط )</t>
  </si>
  <si>
    <t>الاستخدامات الاستثمارية</t>
  </si>
  <si>
    <t xml:space="preserve">   مجموعة (1) الأصول الثابتة</t>
  </si>
  <si>
    <t>بند 1- مبانى وإنشاءات</t>
  </si>
  <si>
    <t>نوع 1- مبانى سكنية</t>
  </si>
  <si>
    <t>فرع 1-  استثمار مباشر (شاملة الرسوم الجمركية)</t>
  </si>
  <si>
    <t>فرع 2-  نفقات ايرادية مؤجلة (تشغيل)</t>
  </si>
  <si>
    <t>نوع 2- مبانى غير سكنية</t>
  </si>
  <si>
    <t>نوع 3- تشييدات</t>
  </si>
  <si>
    <t>جملة بند (1) مباني وإنشاءات</t>
  </si>
  <si>
    <t xml:space="preserve"> بند 2- آلات ومعدات ووسائل نقل </t>
  </si>
  <si>
    <t xml:space="preserve"> نوع 1- وسائل نقل</t>
  </si>
  <si>
    <t>نوع 2- وسائل انتقال</t>
  </si>
  <si>
    <t>نوع 3-  آلات ومعدات</t>
  </si>
  <si>
    <t>نوع 4- عدد وأدوات</t>
  </si>
  <si>
    <t>نوع 5-  تجهيزات</t>
  </si>
  <si>
    <t xml:space="preserve">جملة بند (2) آلات ومعدات ووسائل نقل </t>
  </si>
  <si>
    <t xml:space="preserve">بند 3-  أصول ثابتة أخرى </t>
  </si>
  <si>
    <t>نوع 1-  ثروة حيوانية ومائية (أصول زراعية)</t>
  </si>
  <si>
    <t xml:space="preserve">جملة بند (3) أصول ثابتة أخرى </t>
  </si>
  <si>
    <t>جملة مجموعة (1) الأصول الثابتة</t>
  </si>
  <si>
    <t xml:space="preserve">   مجموعة (2) الأصول الطبيعية</t>
  </si>
  <si>
    <t>بند 1- شراء أراضى</t>
  </si>
  <si>
    <t>بند 2-  تمهيد وأستصلاح أراضى</t>
  </si>
  <si>
    <t>بند 3- أصول طبيعية أخرى</t>
  </si>
  <si>
    <t>جملة مجموعة (2) الأصول الطبيعية</t>
  </si>
  <si>
    <t>مجموعة (3) أصول متنوعة أخرى</t>
  </si>
  <si>
    <t>بند 1-  فوائد سابقة على بدء التشغيل</t>
  </si>
  <si>
    <t>بند 2-  البعثات</t>
  </si>
  <si>
    <t>نوع 1- دورة تشغيل أولى أجور</t>
  </si>
  <si>
    <t>نوع 2- دورة تشغيل أولى مستلزمات</t>
  </si>
  <si>
    <t>بند 3- ابحاث ودراسات للمشروعات الأستثمارية</t>
  </si>
  <si>
    <t>بند 4-  دفعات مقدمة</t>
  </si>
  <si>
    <t>بند 5-  تعويضات فروق الأسعار للمقاولين</t>
  </si>
  <si>
    <t>بند 6- الأجور للمشروعات الأستثمارية</t>
  </si>
  <si>
    <t xml:space="preserve">بند 7- حملة إعلانية ومستندات فنية </t>
  </si>
  <si>
    <t xml:space="preserve">جملة مجموعة (3) أصول متنوعة أخرى </t>
  </si>
  <si>
    <t xml:space="preserve">جملة الاستخدامات الاستثمارية </t>
  </si>
  <si>
    <t xml:space="preserve">الايرادات الرأسمالية المتنوعة </t>
  </si>
  <si>
    <t xml:space="preserve">مجموعة (1) التمويل الذاتى </t>
  </si>
  <si>
    <t>جملة مجموعة (1)</t>
  </si>
  <si>
    <t xml:space="preserve">مجموعة (2) إيرادات تحويلية رأسمالية </t>
  </si>
  <si>
    <t xml:space="preserve">بند 1- المحصل من أقساط القروض </t>
  </si>
  <si>
    <t xml:space="preserve">بند 2- معونات ومنح رأسمالية </t>
  </si>
  <si>
    <t xml:space="preserve">نوع(1) محلية </t>
  </si>
  <si>
    <t xml:space="preserve">نوع(2) خارجية </t>
  </si>
  <si>
    <t xml:space="preserve">بند 3-مساهمات </t>
  </si>
  <si>
    <t xml:space="preserve">نوع(1) من الخزانة العامة </t>
  </si>
  <si>
    <t xml:space="preserve">نوع(2) أخرى </t>
  </si>
  <si>
    <t>بند 5- نقص أقراض طويل الاجل</t>
  </si>
  <si>
    <t>بند6- نقص أوراق مالية واستثمارات أخرى</t>
  </si>
  <si>
    <t xml:space="preserve">بند7- نقص المدينين والارصدة المدينة والنقدية </t>
  </si>
  <si>
    <t>نوع(1) العملاء</t>
  </si>
  <si>
    <t xml:space="preserve">نوع(2) أوراق قبض </t>
  </si>
  <si>
    <t>نوع(3) مدينون متنوعون</t>
  </si>
  <si>
    <t xml:space="preserve">نوع(4) مدينون مختلفون </t>
  </si>
  <si>
    <t>نوع(5) أرصدة مدينة أخرى</t>
  </si>
  <si>
    <t xml:space="preserve">نوع(6) نقص نقدية بالبنوك و الصندوق </t>
  </si>
  <si>
    <t xml:space="preserve">بند 8- زيادة الدائنين والارصدة الدائنة </t>
  </si>
  <si>
    <t>نوع(1) موردون</t>
  </si>
  <si>
    <t>نوع(2) اوراق دفع</t>
  </si>
  <si>
    <t>نوع(3) دائنون متنوعون</t>
  </si>
  <si>
    <t>نوع(4) دائنون مختلفون</t>
  </si>
  <si>
    <t>نوع(5) ارصدة دائنة اخرى</t>
  </si>
  <si>
    <t>جملة بند (8)</t>
  </si>
  <si>
    <t xml:space="preserve">بند 9- بنوك دائنة </t>
  </si>
  <si>
    <t xml:space="preserve">بند 11- إيرادات تحويلية رأسمالية أخرى </t>
  </si>
  <si>
    <t>جملة مجموعة (2)</t>
  </si>
  <si>
    <t xml:space="preserve">جملة الايرادات الرأسمالية المتنوعة </t>
  </si>
  <si>
    <t xml:space="preserve">القروض والتسهيلات الائتمانية </t>
  </si>
  <si>
    <t xml:space="preserve">مجموعة (1) القروض المحلية </t>
  </si>
  <si>
    <t xml:space="preserve">بند 1- من الخزانة العامة </t>
  </si>
  <si>
    <t xml:space="preserve">بند 2- من بنك الاستثمار القومى </t>
  </si>
  <si>
    <t xml:space="preserve">بند 3- من فائض التمويل الذاتى للشركات التابعة </t>
  </si>
  <si>
    <t xml:space="preserve">بند 4- من مصادر أخرى </t>
  </si>
  <si>
    <t xml:space="preserve">مجموعة (2) القروض الخارجية </t>
  </si>
  <si>
    <t xml:space="preserve">بند 1- من جهات ومنظمات أجنبية </t>
  </si>
  <si>
    <t xml:space="preserve">بند 2- قروض خارجية معاد إقراضها عن طريق الخزانة العامة </t>
  </si>
  <si>
    <t xml:space="preserve">مجموعة (3) تسهيلات إئتمانية </t>
  </si>
  <si>
    <t xml:space="preserve">بند 1- تسهيلات ائتمانية محلية </t>
  </si>
  <si>
    <t xml:space="preserve">بند 2- تسهيلات ائتمانية أجنبية </t>
  </si>
  <si>
    <t>جملة مجموعة (3)</t>
  </si>
  <si>
    <t xml:space="preserve">جملة القروض والتسهيلات الائتمانية </t>
  </si>
  <si>
    <t xml:space="preserve">جملة تمويل الاستخدامات الاستثمارية </t>
  </si>
  <si>
    <t xml:space="preserve">التحويلات الراسمالية </t>
  </si>
  <si>
    <t xml:space="preserve">مجموعة ( 1) الاقراض </t>
  </si>
  <si>
    <t xml:space="preserve">بند 1- لجهات محلية </t>
  </si>
  <si>
    <t xml:space="preserve">نوع (2) لجهات محلية </t>
  </si>
  <si>
    <t xml:space="preserve">بند 2- لجهات أجنبية </t>
  </si>
  <si>
    <t xml:space="preserve">جملة مجموعة ( 1)  الاقراض </t>
  </si>
  <si>
    <t xml:space="preserve">مجموعة ( 2) سداد القروض </t>
  </si>
  <si>
    <t xml:space="preserve">بند 1- سداد قروض محلية </t>
  </si>
  <si>
    <t>نوع (1) لبنك الاستثمار القومى</t>
  </si>
  <si>
    <t xml:space="preserve">نوع (2) للخزانة العامة </t>
  </si>
  <si>
    <t xml:space="preserve">نوع (3) للبنوك </t>
  </si>
  <si>
    <t xml:space="preserve">نوع (4) لجهات أخرى </t>
  </si>
  <si>
    <t xml:space="preserve">جملة بند (1) </t>
  </si>
  <si>
    <t xml:space="preserve">بند 2- سداد قروض خارجية </t>
  </si>
  <si>
    <t xml:space="preserve">نوع (1) لجهات أجنبية </t>
  </si>
  <si>
    <t>نوع (2) لجهات  محلية ( جهات وساطة تولت إعادة الإقراض الخارجى )</t>
  </si>
  <si>
    <t xml:space="preserve"> فرع ( 1 )   للخزانة العامة </t>
  </si>
  <si>
    <t xml:space="preserve"> فرع ( 2 )  لجهات أخرى </t>
  </si>
  <si>
    <t>جملة نوع (2) لجهات  محلية</t>
  </si>
  <si>
    <t xml:space="preserve">مجموعة ( 3) أستثمارات طويلة الأجل </t>
  </si>
  <si>
    <t>بند 1- استثمارات عقارية</t>
  </si>
  <si>
    <t xml:space="preserve">نوع(1) اراضى مخصصة لمشروعات التعمير والاسكان والاستصلاح والاستزراع </t>
  </si>
  <si>
    <t>نوع(2) أراضى محتفظ بملكيتها مع بيع الوحدات  السكنية الادارية التىستقام عليها</t>
  </si>
  <si>
    <t>نوع(3) أستثمارات عقارية اخرى</t>
  </si>
  <si>
    <t>بند 2- استثمارات فى أسهم فى شركات تابعة</t>
  </si>
  <si>
    <t>بند 3- استثمارات فى أسهم فى شركات شقيقة</t>
  </si>
  <si>
    <t>بند 4- استثمارات فى أسهم فى شركات أخرى</t>
  </si>
  <si>
    <t>نوع(1) سندات حكومية</t>
  </si>
  <si>
    <t xml:space="preserve">بند 6- استثمارات فى وثائق استثمار </t>
  </si>
  <si>
    <t xml:space="preserve">بند 7- استثمارات أخرى </t>
  </si>
  <si>
    <t xml:space="preserve">مجموعة ( 4) التغيرات فى الارصدة </t>
  </si>
  <si>
    <t xml:space="preserve">بند2- زيادة المدينين والارصدة المدينة والنقدية </t>
  </si>
  <si>
    <t>نوع(2) اوراق قبض</t>
  </si>
  <si>
    <t>نوع(4) مدينون مختلفون</t>
  </si>
  <si>
    <t>نوع(5) ارصدة مدينة اخرى</t>
  </si>
  <si>
    <t>نوع(6) النقدية</t>
  </si>
  <si>
    <t xml:space="preserve">بند 3- نقص الدائنين والارصدة الدائنة </t>
  </si>
  <si>
    <t>نوع(1) بنوك دائنة</t>
  </si>
  <si>
    <t>نوع(2) دائنون</t>
  </si>
  <si>
    <t>نوع(3) دائنون مختلفون</t>
  </si>
  <si>
    <t>نوع(4) ارصدة دائنة اخرى</t>
  </si>
  <si>
    <t>نوع(5) راس المال والمخصصات والاحتياطيات والفائض المرحل</t>
  </si>
  <si>
    <t xml:space="preserve">مجموعة (5) تحويلات راسمالية اخرى </t>
  </si>
  <si>
    <t xml:space="preserve">بند 1- شراء اصول قائمة </t>
  </si>
  <si>
    <t xml:space="preserve">بند 2- فوائد قروض الاكتتاب فى تأسيس شركات جديدة </t>
  </si>
  <si>
    <t xml:space="preserve">بند 3- أخرى </t>
  </si>
  <si>
    <t xml:space="preserve">مجموعة (6)  خسارة العام  ( عجز النشاط ) - المرحل </t>
  </si>
  <si>
    <t xml:space="preserve">جملة التحويلات الراسمالية   </t>
  </si>
  <si>
    <t xml:space="preserve">جملة تمويل التحويلات الراسمالية   </t>
  </si>
  <si>
    <t>جاري</t>
  </si>
  <si>
    <t xml:space="preserve">استثماري </t>
  </si>
  <si>
    <t>تحويلات</t>
  </si>
  <si>
    <t>جملة بند (2) مزايا عينيه</t>
  </si>
  <si>
    <t>جملة مجموعة (4) مشتريات بضائع بغرض البيع</t>
  </si>
  <si>
    <t xml:space="preserve">بند 1- مشتريات محلية </t>
  </si>
  <si>
    <t xml:space="preserve">بند 2- مشتريات خارجية </t>
  </si>
  <si>
    <t xml:space="preserve">بند 3- خسائر بيع اوراق مالية </t>
  </si>
  <si>
    <t xml:space="preserve">بند 5- خسائر فروق العملة </t>
  </si>
  <si>
    <t xml:space="preserve">بند 6- مصروفات سنوات سابقة </t>
  </si>
  <si>
    <t xml:space="preserve">بند 7- خسائر رأسمالية </t>
  </si>
  <si>
    <t xml:space="preserve">بند 8- خسائر غير عادية </t>
  </si>
  <si>
    <t xml:space="preserve">بند 9- ضرائب الدخل </t>
  </si>
  <si>
    <t>بند (2) الأرباح المحتجزة</t>
  </si>
  <si>
    <t>بند (1) تغطية خسائر مرحلة</t>
  </si>
  <si>
    <t>بند ( 3 ) الأرباح الموزعة</t>
  </si>
  <si>
    <t>بند 5- استثمارات فى أذون وسندات</t>
  </si>
  <si>
    <t xml:space="preserve">بند1- زيادة المخزون  </t>
  </si>
  <si>
    <t xml:space="preserve">بند 10- النقص فى الخسائر المرحلة </t>
  </si>
  <si>
    <t xml:space="preserve">بند 4- النقص في المخزون </t>
  </si>
  <si>
    <t xml:space="preserve">فرع (8) احتياطيات أخرى    </t>
  </si>
  <si>
    <t xml:space="preserve">فرع (6) احتياطي شراء سندات حكومية </t>
  </si>
  <si>
    <t xml:space="preserve">فرع (7) احتياطي عام </t>
  </si>
  <si>
    <t xml:space="preserve">نوع (1) ما يتحمله الصندوق </t>
  </si>
  <si>
    <t>فرع (1)  تعويضات ومعاشات وزيادات طبقاً لقانون التأمين الاجتماعي رقم 79 لسنة 1975.</t>
  </si>
  <si>
    <t>فرع (2)  تعويضات ومعاشات وزيادات طبقاً لقانون التأمين الاجتماعي رقم 108 لسنة 1976.</t>
  </si>
  <si>
    <t>فرع (3)  تعويضات ومعاشات وزيادات طبقاً لقانون التأمين الاجتماعي رقم 50 لسنة 1978.</t>
  </si>
  <si>
    <t>فرع (4)  تعويضات ومعاشات وزيادات طبقاً لقانون التأمين الاجتماعي رقم 112 لسنة 1980.</t>
  </si>
  <si>
    <t>فرع (5)  تعويضات ومعاشات وزيادات طبقاً للقانون رقم 47 لسنة 1984</t>
  </si>
  <si>
    <t xml:space="preserve">    نوع (2) ما تتحمله الخزانة العامة</t>
  </si>
  <si>
    <t xml:space="preserve">فرع (1) تكلفة الزيادات الإضافية للمعاشات المقررة بقوانين و قرارات </t>
  </si>
  <si>
    <t>فرع (2)  معاشات خاصة مدنية و زياداتها</t>
  </si>
  <si>
    <t>فرع (3)  معاشات خاصة عسكرية و زياداتها</t>
  </si>
  <si>
    <t>فرع (4)  تكلفة معاش السادات وزياداته</t>
  </si>
  <si>
    <t>فرع (5)  تكلفة معاش التأمين الشامل وزياداته</t>
  </si>
  <si>
    <t xml:space="preserve">فرع (6)  أخري </t>
  </si>
  <si>
    <t>بند9- الفائض مرحل  ( الأرباح مرحلة )</t>
  </si>
  <si>
    <t xml:space="preserve">بند 10-   الاهلاك و الأستهلاك </t>
  </si>
  <si>
    <t xml:space="preserve">بند 11- مخصصات بخلاف الاهلاك </t>
  </si>
  <si>
    <t>جملة بند (12)</t>
  </si>
  <si>
    <t xml:space="preserve">بند 13- موارد أخرى للتمويل الذاتى </t>
  </si>
  <si>
    <t>بند 1- احتياطي قانوني</t>
  </si>
  <si>
    <t>بند 2- احتياطي نظامي</t>
  </si>
  <si>
    <t>بند 3- احتياطي رأسمالي</t>
  </si>
  <si>
    <t xml:space="preserve">بند 4- حتياطي تمويل المشروعات الأستثمارية و التجديدات و التوسيعات    </t>
  </si>
  <si>
    <t>بند 5- احتياطي سداد القروض و المساهمة</t>
  </si>
  <si>
    <t xml:space="preserve">بند 6- احتياطي شراء سندات حكومية </t>
  </si>
  <si>
    <t xml:space="preserve">بند 7- احتياطي عام </t>
  </si>
  <si>
    <t xml:space="preserve">بند 8- احتياطيات أخرى    </t>
  </si>
  <si>
    <t>نوع(7) استبعاد أصول ثابتة ومشروعات تحت التنفيذ دفترياً</t>
  </si>
  <si>
    <t xml:space="preserve">نوع(1) لبنك الاستثمار القومى </t>
  </si>
  <si>
    <t>نوع(2) إيداع بالبنك المركزى( مقابل احتياطى مستثمر فى سندات حكومية)</t>
  </si>
  <si>
    <t xml:space="preserve">نوع(3) أذون خزانة </t>
  </si>
  <si>
    <t>صافى مجموعة (3) المصروفات</t>
  </si>
  <si>
    <t xml:space="preserve">نوع(1) خامات </t>
  </si>
  <si>
    <t xml:space="preserve">بند 12- تكلفة أصول طويلة الاجل مستبعدة </t>
  </si>
  <si>
    <t xml:space="preserve">نوع(1) بيع أراضى </t>
  </si>
  <si>
    <t xml:space="preserve">نوع(2) مبيعات أصول طويلة الأجل أخرى بالتكلفة </t>
  </si>
  <si>
    <t>فرع (3) تكاليف وأجور ومرتبات المخاطبين بأحكام القانون رقم 28 لسنة 2018</t>
  </si>
  <si>
    <t>فرع (15) حافز الميكنة وتحديث البيانات</t>
  </si>
  <si>
    <t>فرع (16) حافز إضافي</t>
  </si>
  <si>
    <t>فرع (17) حافز تكميلي للحد الأدنى</t>
  </si>
  <si>
    <t>نوع (8) حصة الهيئة / الشركة في التأمين ضد المرض (تأمين صحي شامل)</t>
  </si>
  <si>
    <t>نوع (9) حصة الهيئة / الشركة في التأمين ضد إصابة العمل (تأمين صحي شامل)</t>
  </si>
  <si>
    <t>بند 10- مساهمة تكافلية (تأمين صحي شامل)</t>
  </si>
  <si>
    <t>فرع (20) المحول من هيئة مشروعات التعمير إلى وزارة الزراعة (عمولة المراقبات)</t>
  </si>
  <si>
    <t>فرع (6) المخصص من هيئة البترول للهيئة العامة للطرق والكباري (صيانة طرق)</t>
  </si>
  <si>
    <t>فرع (7) المخصص من هيئة البترول لوزارة التنمية المحلية (صيانة طرق)</t>
  </si>
  <si>
    <t>فرع (1) تبرعات واعانات للمحافظات السياحية</t>
  </si>
  <si>
    <t>فرع (2) تبرعات واعانات أخرى</t>
  </si>
  <si>
    <t>نوع (6) المحول من هيئة الاوقاف المصرية إلى وزارة الاوقاف</t>
  </si>
  <si>
    <t>نوع (7) المحول من هيئة المجتمعات العمرانية الجديدة إلى وزارة الأسكان</t>
  </si>
  <si>
    <t>نوع (8) ضريبة الشريك الأجنبي</t>
  </si>
  <si>
    <t>نوع 1- خدمات مباعة</t>
  </si>
  <si>
    <t xml:space="preserve">فرع (1) خدمات مباعة </t>
  </si>
  <si>
    <t>فرع (2) مقابل الخدمات الإعلامية المؤداة لأجهزة الدولة</t>
  </si>
  <si>
    <t>فرع (3) مايؤول من الخزانة العامة للدولة للهيئة القومية لسكك حديد مصر</t>
  </si>
  <si>
    <t>فرع (1) ايرادات متنوعة أخرى</t>
  </si>
  <si>
    <t>فرع (2) اشتراكات غير القادرين (الهيئة العامة للتأمين الصحي الشامل)</t>
  </si>
  <si>
    <t xml:space="preserve">الكود الاقتصادى </t>
  </si>
  <si>
    <t>3110000000</t>
  </si>
  <si>
    <t>3111010000</t>
  </si>
  <si>
    <t>3111010100</t>
  </si>
  <si>
    <t>3111010101</t>
  </si>
  <si>
    <t>3111010102</t>
  </si>
  <si>
    <t>3111010200</t>
  </si>
  <si>
    <t>3111010201</t>
  </si>
  <si>
    <t>3111010202</t>
  </si>
  <si>
    <t>3111010203</t>
  </si>
  <si>
    <t>3111010204</t>
  </si>
  <si>
    <t>3111020000</t>
  </si>
  <si>
    <t>3111020200</t>
  </si>
  <si>
    <t>3111020201</t>
  </si>
  <si>
    <t>3111020202</t>
  </si>
  <si>
    <t>3111020300</t>
  </si>
  <si>
    <t>3111020301</t>
  </si>
  <si>
    <t>3111020302</t>
  </si>
  <si>
    <t>3111020400</t>
  </si>
  <si>
    <t>3111020401</t>
  </si>
  <si>
    <t>3111020402</t>
  </si>
  <si>
    <t>3111030000</t>
  </si>
  <si>
    <t>3111040000</t>
  </si>
  <si>
    <t>3111050000</t>
  </si>
  <si>
    <t>3111050100</t>
  </si>
  <si>
    <t>3111050101</t>
  </si>
  <si>
    <t>3111050102</t>
  </si>
  <si>
    <t>3111060000</t>
  </si>
  <si>
    <t>3112000000</t>
  </si>
  <si>
    <t>3112010000</t>
  </si>
  <si>
    <t>3112010100</t>
  </si>
  <si>
    <t>3112010101</t>
  </si>
  <si>
    <t>3112010102</t>
  </si>
  <si>
    <t>3112010103</t>
  </si>
  <si>
    <t>3112010200</t>
  </si>
  <si>
    <t>3112010201</t>
  </si>
  <si>
    <t>3112010202</t>
  </si>
  <si>
    <t>3112010203</t>
  </si>
  <si>
    <t>3112010204</t>
  </si>
  <si>
    <t>3112010205</t>
  </si>
  <si>
    <t>3112010500</t>
  </si>
  <si>
    <t>3112010501</t>
  </si>
  <si>
    <t>3112010502</t>
  </si>
  <si>
    <t>3112010503</t>
  </si>
  <si>
    <t>3112010504</t>
  </si>
  <si>
    <t>3112010505</t>
  </si>
  <si>
    <t>3112010506</t>
  </si>
  <si>
    <t>3112010507</t>
  </si>
  <si>
    <t>3112010508</t>
  </si>
  <si>
    <t>3112010509</t>
  </si>
  <si>
    <t>3112010510</t>
  </si>
  <si>
    <t>3112010511</t>
  </si>
  <si>
    <t>3112010512</t>
  </si>
  <si>
    <t>3112010513</t>
  </si>
  <si>
    <t>3112010514</t>
  </si>
  <si>
    <t>3112010515</t>
  </si>
  <si>
    <t>3112010516</t>
  </si>
  <si>
    <t>3112010517</t>
  </si>
  <si>
    <t>3112010600</t>
  </si>
  <si>
    <t>3112010601</t>
  </si>
  <si>
    <t>3112010602</t>
  </si>
  <si>
    <t>3112010603</t>
  </si>
  <si>
    <t>3112010604</t>
  </si>
  <si>
    <t>3112010605</t>
  </si>
  <si>
    <t>3112010606</t>
  </si>
  <si>
    <t>3112010607</t>
  </si>
  <si>
    <t>3112010608</t>
  </si>
  <si>
    <t>3112010609</t>
  </si>
  <si>
    <t>3112010610</t>
  </si>
  <si>
    <t>3112010611</t>
  </si>
  <si>
    <t>3112010612</t>
  </si>
  <si>
    <t>3112010613</t>
  </si>
  <si>
    <t>3112010614</t>
  </si>
  <si>
    <t>3112010615</t>
  </si>
  <si>
    <t>3112010616</t>
  </si>
  <si>
    <t>3112010617</t>
  </si>
  <si>
    <t>3112010618</t>
  </si>
  <si>
    <t>3112010619</t>
  </si>
  <si>
    <t>3112010620</t>
  </si>
  <si>
    <t>3112010621</t>
  </si>
  <si>
    <t>3112010622</t>
  </si>
  <si>
    <t>3112010623</t>
  </si>
  <si>
    <t>3112010624</t>
  </si>
  <si>
    <t>3112010625</t>
  </si>
  <si>
    <t>3112010626</t>
  </si>
  <si>
    <t>3112010627</t>
  </si>
  <si>
    <t>3112010628</t>
  </si>
  <si>
    <t>3112010629</t>
  </si>
  <si>
    <t>3112010630</t>
  </si>
  <si>
    <t>3112010631</t>
  </si>
  <si>
    <t>3112010632</t>
  </si>
  <si>
    <t>3112010633</t>
  </si>
  <si>
    <t>3112010634</t>
  </si>
  <si>
    <t>3112010635</t>
  </si>
  <si>
    <t>3112010636</t>
  </si>
  <si>
    <t>3112010637</t>
  </si>
  <si>
    <t>3112010638</t>
  </si>
  <si>
    <t>3112010639</t>
  </si>
  <si>
    <t>3112010700</t>
  </si>
  <si>
    <t>3112010701</t>
  </si>
  <si>
    <t>3112010702</t>
  </si>
  <si>
    <t>3112010703</t>
  </si>
  <si>
    <t>3112010704</t>
  </si>
  <si>
    <t>3112010705</t>
  </si>
  <si>
    <t>3112010706</t>
  </si>
  <si>
    <t>3112010707</t>
  </si>
  <si>
    <t>3112020000</t>
  </si>
  <si>
    <t>3112030000</t>
  </si>
  <si>
    <t>3112980000</t>
  </si>
  <si>
    <t>3113000000</t>
  </si>
  <si>
    <t>3113010000</t>
  </si>
  <si>
    <t>3113010100</t>
  </si>
  <si>
    <t>3113010101</t>
  </si>
  <si>
    <t>3113010102</t>
  </si>
  <si>
    <t>3113010103</t>
  </si>
  <si>
    <t>3113010104</t>
  </si>
  <si>
    <t>3113010105</t>
  </si>
  <si>
    <t>3113010106</t>
  </si>
  <si>
    <t>3113010107</t>
  </si>
  <si>
    <t>3113010108</t>
  </si>
  <si>
    <t>3113010109</t>
  </si>
  <si>
    <t>3113010200</t>
  </si>
  <si>
    <t>3113010201</t>
  </si>
  <si>
    <t>3113010202</t>
  </si>
  <si>
    <t>3113010400</t>
  </si>
  <si>
    <t>3113010401</t>
  </si>
  <si>
    <t>3113010402</t>
  </si>
  <si>
    <t>3113010403</t>
  </si>
  <si>
    <t>3113010404</t>
  </si>
  <si>
    <t>3113010405</t>
  </si>
  <si>
    <t>3113010406</t>
  </si>
  <si>
    <t>3113010407</t>
  </si>
  <si>
    <t>3113010408</t>
  </si>
  <si>
    <t>3113010409</t>
  </si>
  <si>
    <t>3113010500</t>
  </si>
  <si>
    <t>3113010501</t>
  </si>
  <si>
    <t>3113010502</t>
  </si>
  <si>
    <t>3113010503</t>
  </si>
  <si>
    <t>3113010504</t>
  </si>
  <si>
    <t>3113010505</t>
  </si>
  <si>
    <t>3113010506</t>
  </si>
  <si>
    <t>3113010507</t>
  </si>
  <si>
    <t>3113010508</t>
  </si>
  <si>
    <t>3113010509</t>
  </si>
  <si>
    <t>3113010510</t>
  </si>
  <si>
    <t>3113010511</t>
  </si>
  <si>
    <t>3113010512</t>
  </si>
  <si>
    <t>3113010600</t>
  </si>
  <si>
    <t>3113010601</t>
  </si>
  <si>
    <t>3113010602</t>
  </si>
  <si>
    <t>3113010603</t>
  </si>
  <si>
    <t>3113010604</t>
  </si>
  <si>
    <t>3113010605</t>
  </si>
  <si>
    <t>3113010700</t>
  </si>
  <si>
    <t>3113010701</t>
  </si>
  <si>
    <t>3113010702</t>
  </si>
  <si>
    <t>3113010703</t>
  </si>
  <si>
    <t>3113010704</t>
  </si>
  <si>
    <t>3113010705</t>
  </si>
  <si>
    <t>3113010706</t>
  </si>
  <si>
    <t>3113010707</t>
  </si>
  <si>
    <t>3113010708</t>
  </si>
  <si>
    <t>3113010709</t>
  </si>
  <si>
    <t>3113010800</t>
  </si>
  <si>
    <t>3113010801</t>
  </si>
  <si>
    <t>3113010802</t>
  </si>
  <si>
    <t>3113010803</t>
  </si>
  <si>
    <t>3113010804</t>
  </si>
  <si>
    <t>3113010805</t>
  </si>
  <si>
    <t>3113010806</t>
  </si>
  <si>
    <t>3113010807</t>
  </si>
  <si>
    <t>3113010808</t>
  </si>
  <si>
    <t>3113010809</t>
  </si>
  <si>
    <t>3113010810</t>
  </si>
  <si>
    <t>3113010811</t>
  </si>
  <si>
    <t>3113010812</t>
  </si>
  <si>
    <t>3113010813</t>
  </si>
  <si>
    <t>3113010814</t>
  </si>
  <si>
    <t>3113010815</t>
  </si>
  <si>
    <t>3113010816</t>
  </si>
  <si>
    <t>3113010817</t>
  </si>
  <si>
    <t>3113010818</t>
  </si>
  <si>
    <t>3113010819</t>
  </si>
  <si>
    <t>3113010820</t>
  </si>
  <si>
    <t>3113020000</t>
  </si>
  <si>
    <t>3113020100</t>
  </si>
  <si>
    <t>3113020101</t>
  </si>
  <si>
    <t>3113020102</t>
  </si>
  <si>
    <t>3113020103</t>
  </si>
  <si>
    <t>3113020104</t>
  </si>
  <si>
    <t>3113020105</t>
  </si>
  <si>
    <t>3113020106</t>
  </si>
  <si>
    <t>3113020107</t>
  </si>
  <si>
    <t>3113020108</t>
  </si>
  <si>
    <t>3113020201</t>
  </si>
  <si>
    <t>3113020202</t>
  </si>
  <si>
    <t>3113020203</t>
  </si>
  <si>
    <t>3113020204</t>
  </si>
  <si>
    <t>3113020205</t>
  </si>
  <si>
    <t>3113020206</t>
  </si>
  <si>
    <t>3113020207</t>
  </si>
  <si>
    <t>3113020200</t>
  </si>
  <si>
    <t>3113030000</t>
  </si>
  <si>
    <t>3113030100</t>
  </si>
  <si>
    <t>3113030101</t>
  </si>
  <si>
    <t>3113030102</t>
  </si>
  <si>
    <t>3113030103</t>
  </si>
  <si>
    <t>3113030104</t>
  </si>
  <si>
    <t>3113030200</t>
  </si>
  <si>
    <t>3113030201</t>
  </si>
  <si>
    <t>3113030202</t>
  </si>
  <si>
    <t>3113030203</t>
  </si>
  <si>
    <t>3113040000</t>
  </si>
  <si>
    <t>3113040100</t>
  </si>
  <si>
    <t>3113040101</t>
  </si>
  <si>
    <t>3113040102</t>
  </si>
  <si>
    <t>3113040103</t>
  </si>
  <si>
    <t>3113040104</t>
  </si>
  <si>
    <t>3113050000</t>
  </si>
  <si>
    <t>3113060000</t>
  </si>
  <si>
    <t>3113060100</t>
  </si>
  <si>
    <t>3113060101</t>
  </si>
  <si>
    <t>3113060102</t>
  </si>
  <si>
    <t>3113060103</t>
  </si>
  <si>
    <t>3113060200</t>
  </si>
  <si>
    <t>3113060201</t>
  </si>
  <si>
    <t>3113060202</t>
  </si>
  <si>
    <t>3113060203</t>
  </si>
  <si>
    <t>3113060300</t>
  </si>
  <si>
    <t>3113060301</t>
  </si>
  <si>
    <t>3113060302</t>
  </si>
  <si>
    <t>3113060303</t>
  </si>
  <si>
    <t>3113060304</t>
  </si>
  <si>
    <t>3113060305</t>
  </si>
  <si>
    <t>3113060306</t>
  </si>
  <si>
    <t>3113060307</t>
  </si>
  <si>
    <t>3113090000</t>
  </si>
  <si>
    <t>3113090101</t>
  </si>
  <si>
    <t>3113090102</t>
  </si>
  <si>
    <t>3113090103</t>
  </si>
  <si>
    <t>3113090104</t>
  </si>
  <si>
    <t>3113090105</t>
  </si>
  <si>
    <t>3113090200</t>
  </si>
  <si>
    <t>3113090201</t>
  </si>
  <si>
    <t>3113090202</t>
  </si>
  <si>
    <t>3113090203</t>
  </si>
  <si>
    <t>3113090204</t>
  </si>
  <si>
    <t>3113090205</t>
  </si>
  <si>
    <t>3113090206</t>
  </si>
  <si>
    <t>3114000000</t>
  </si>
  <si>
    <t>3115000000</t>
  </si>
  <si>
    <t>3115010000</t>
  </si>
  <si>
    <t>3115010100</t>
  </si>
  <si>
    <t>3115010101</t>
  </si>
  <si>
    <t>3115010102</t>
  </si>
  <si>
    <t>3115010103</t>
  </si>
  <si>
    <t>3115040000</t>
  </si>
  <si>
    <t>3115040400</t>
  </si>
  <si>
    <t>3115040401</t>
  </si>
  <si>
    <t>3115040402</t>
  </si>
  <si>
    <t xml:space="preserve">نوع (1) ضرائب الدخل عن سنوات سابقة </t>
  </si>
  <si>
    <t xml:space="preserve">نوع (2) مصروفات سنوات سابقة أخرى </t>
  </si>
  <si>
    <t>3115090000</t>
  </si>
  <si>
    <t>3200000000</t>
  </si>
  <si>
    <t>3211000000</t>
  </si>
  <si>
    <t>3211010000</t>
  </si>
  <si>
    <t>3211010100</t>
  </si>
  <si>
    <t>3211010101</t>
  </si>
  <si>
    <t>3211010102</t>
  </si>
  <si>
    <t>3211010200</t>
  </si>
  <si>
    <t>3211010201</t>
  </si>
  <si>
    <t>3211010202</t>
  </si>
  <si>
    <t>3211010300</t>
  </si>
  <si>
    <t>3211010301</t>
  </si>
  <si>
    <t>3211010302</t>
  </si>
  <si>
    <t>3211020000</t>
  </si>
  <si>
    <t>3211020100</t>
  </si>
  <si>
    <t>3211020101</t>
  </si>
  <si>
    <t>3211020102</t>
  </si>
  <si>
    <t>3211020200</t>
  </si>
  <si>
    <t>3211020201</t>
  </si>
  <si>
    <t>3211020202</t>
  </si>
  <si>
    <t>3211020300</t>
  </si>
  <si>
    <t>3211020301</t>
  </si>
  <si>
    <t>3211020302</t>
  </si>
  <si>
    <t>3211020400</t>
  </si>
  <si>
    <t>3211020401</t>
  </si>
  <si>
    <t>3211020402</t>
  </si>
  <si>
    <t>3211020500</t>
  </si>
  <si>
    <t>3211020501</t>
  </si>
  <si>
    <t>3211020502</t>
  </si>
  <si>
    <t>3211030000</t>
  </si>
  <si>
    <t>3211030100</t>
  </si>
  <si>
    <t>3211030101</t>
  </si>
  <si>
    <t>3211030102</t>
  </si>
  <si>
    <t>3212000000</t>
  </si>
  <si>
    <t>3213000000</t>
  </si>
  <si>
    <t>3213020000</t>
  </si>
  <si>
    <t>3220000000</t>
  </si>
  <si>
    <t>3221000000</t>
  </si>
  <si>
    <t>3221010000</t>
  </si>
  <si>
    <t>3222000000</t>
  </si>
  <si>
    <t>3222010000</t>
  </si>
  <si>
    <t>3222020000</t>
  </si>
  <si>
    <t>3222020200</t>
  </si>
  <si>
    <t>3222020201</t>
  </si>
  <si>
    <t>3222020202</t>
  </si>
  <si>
    <t>3223000000</t>
  </si>
  <si>
    <t>3223010000</t>
  </si>
  <si>
    <t>3223050000</t>
  </si>
  <si>
    <t>3224000000</t>
  </si>
  <si>
    <t>3224020000</t>
  </si>
  <si>
    <t>3224030000</t>
  </si>
  <si>
    <t>3225000000</t>
  </si>
  <si>
    <t>4110000000</t>
  </si>
  <si>
    <t>4111000000</t>
  </si>
  <si>
    <t>4111010000</t>
  </si>
  <si>
    <t>4111020000</t>
  </si>
  <si>
    <t>4111030000</t>
  </si>
  <si>
    <t>4111040000</t>
  </si>
  <si>
    <t>4111040100</t>
  </si>
  <si>
    <t>4111040101</t>
  </si>
  <si>
    <t>4111070100</t>
  </si>
  <si>
    <t>4111070101</t>
  </si>
  <si>
    <t>4111070102</t>
  </si>
  <si>
    <t>4111070103</t>
  </si>
  <si>
    <t>4111070501</t>
  </si>
  <si>
    <t>4112000000</t>
  </si>
  <si>
    <t>4112010000</t>
  </si>
  <si>
    <t>4112020000</t>
  </si>
  <si>
    <t>4113000000</t>
  </si>
  <si>
    <t>4113030000</t>
  </si>
  <si>
    <t>4114000000</t>
  </si>
  <si>
    <t>4114040000</t>
  </si>
  <si>
    <t>4210000000</t>
  </si>
  <si>
    <t>4211000000</t>
  </si>
  <si>
    <t>4211120000</t>
  </si>
  <si>
    <t>4212000000</t>
  </si>
  <si>
    <t>4212020000</t>
  </si>
  <si>
    <t>4212030000</t>
  </si>
  <si>
    <t>4212070000</t>
  </si>
  <si>
    <t>4212080000</t>
  </si>
  <si>
    <t>4220000000</t>
  </si>
  <si>
    <t>4221000000</t>
  </si>
  <si>
    <t>4222000000</t>
  </si>
  <si>
    <t>4223000000</t>
  </si>
  <si>
    <t>4230000000</t>
  </si>
  <si>
    <t>4231000000</t>
  </si>
  <si>
    <t>4231120000</t>
  </si>
  <si>
    <t>4232000000</t>
  </si>
  <si>
    <t>4232020000</t>
  </si>
  <si>
    <t>4232030000</t>
  </si>
  <si>
    <t>4232070000</t>
  </si>
  <si>
    <t>4232080000</t>
  </si>
  <si>
    <t>4240000000</t>
  </si>
  <si>
    <t>4241000000</t>
  </si>
  <si>
    <t>4242000000</t>
  </si>
  <si>
    <t>5110000000</t>
  </si>
  <si>
    <t>5111020000</t>
  </si>
  <si>
    <t>5111020100</t>
  </si>
  <si>
    <t>5111020101</t>
  </si>
  <si>
    <t>5111020102</t>
  </si>
  <si>
    <t>5111020103</t>
  </si>
  <si>
    <t>5111020104</t>
  </si>
  <si>
    <t>5111020105</t>
  </si>
  <si>
    <t>5111020106</t>
  </si>
  <si>
    <t>5111020107</t>
  </si>
  <si>
    <t>5111020108</t>
  </si>
  <si>
    <t>5111030000</t>
  </si>
  <si>
    <t>5111030100</t>
  </si>
  <si>
    <t>5111030101</t>
  </si>
  <si>
    <t>5111030102</t>
  </si>
  <si>
    <t>5111030103</t>
  </si>
  <si>
    <t>5111030200</t>
  </si>
  <si>
    <t>5111030201</t>
  </si>
  <si>
    <t>5111030202</t>
  </si>
  <si>
    <t>5111030203</t>
  </si>
  <si>
    <t>5111030400</t>
  </si>
  <si>
    <t>5111030401</t>
  </si>
  <si>
    <t>5111030402</t>
  </si>
  <si>
    <t>5111030403</t>
  </si>
  <si>
    <t>5122010101</t>
  </si>
  <si>
    <t>3118010101</t>
  </si>
  <si>
    <t>3119010101</t>
  </si>
  <si>
    <t>3212010101</t>
  </si>
  <si>
    <t>3212020101</t>
  </si>
  <si>
    <t>3212030101</t>
  </si>
  <si>
    <t>3213010101</t>
  </si>
  <si>
    <t>3213020101</t>
  </si>
  <si>
    <t>3213020201</t>
  </si>
  <si>
    <t>3213030101</t>
  </si>
  <si>
    <t>3213040101</t>
  </si>
  <si>
    <t>3213050101</t>
  </si>
  <si>
    <t>3213060101</t>
  </si>
  <si>
    <t>3213070101</t>
  </si>
  <si>
    <t>4211010101</t>
  </si>
  <si>
    <t>4211020101</t>
  </si>
  <si>
    <t>4211030101</t>
  </si>
  <si>
    <t>4211040101</t>
  </si>
  <si>
    <t>4211050101</t>
  </si>
  <si>
    <t>4211060101</t>
  </si>
  <si>
    <t>4211070101</t>
  </si>
  <si>
    <t>4211080101</t>
  </si>
  <si>
    <t>4211090101</t>
  </si>
  <si>
    <t>4211100101</t>
  </si>
  <si>
    <t>4211110101</t>
  </si>
  <si>
    <t>4211130101</t>
  </si>
  <si>
    <t>4212010101</t>
  </si>
  <si>
    <t>4212040101</t>
  </si>
  <si>
    <t>4212050101</t>
  </si>
  <si>
    <t>4212060101</t>
  </si>
  <si>
    <t>4212090101</t>
  </si>
  <si>
    <t>4212100101</t>
  </si>
  <si>
    <t>4212110101</t>
  </si>
  <si>
    <t>4221010101</t>
  </si>
  <si>
    <t>4221020101</t>
  </si>
  <si>
    <t>4221030101</t>
  </si>
  <si>
    <t>4221040101</t>
  </si>
  <si>
    <t>4222010101</t>
  </si>
  <si>
    <t>4222020101</t>
  </si>
  <si>
    <t>4223010101</t>
  </si>
  <si>
    <t>4223020101</t>
  </si>
  <si>
    <t>3221020101</t>
  </si>
  <si>
    <t>3223020101</t>
  </si>
  <si>
    <t>3223030101</t>
  </si>
  <si>
    <t>3223040101</t>
  </si>
  <si>
    <t>3223060101</t>
  </si>
  <si>
    <t>3223070101</t>
  </si>
  <si>
    <t>3224010101</t>
  </si>
  <si>
    <t>3225010101</t>
  </si>
  <si>
    <t>3225020101</t>
  </si>
  <si>
    <t>3225030101</t>
  </si>
  <si>
    <t>3226010101</t>
  </si>
  <si>
    <t>4231010101</t>
  </si>
  <si>
    <t>4231020101</t>
  </si>
  <si>
    <t>4231030101</t>
  </si>
  <si>
    <t>4231040101</t>
  </si>
  <si>
    <t>4231050101</t>
  </si>
  <si>
    <t>4231060101</t>
  </si>
  <si>
    <t>4231070101</t>
  </si>
  <si>
    <t>4231080101</t>
  </si>
  <si>
    <t>4231090101</t>
  </si>
  <si>
    <t>4231100101</t>
  </si>
  <si>
    <t>4231110101</t>
  </si>
  <si>
    <t>4231130101</t>
  </si>
  <si>
    <t>4232010101</t>
  </si>
  <si>
    <t>4232040101</t>
  </si>
  <si>
    <t>4232050101</t>
  </si>
  <si>
    <t>4232060101</t>
  </si>
  <si>
    <t>4232080101</t>
  </si>
  <si>
    <t>4232090101</t>
  </si>
  <si>
    <t>4232100101</t>
  </si>
  <si>
    <t>4232110101</t>
  </si>
  <si>
    <t>4241010101</t>
  </si>
  <si>
    <t>4241020101</t>
  </si>
  <si>
    <t>4241030101</t>
  </si>
  <si>
    <t>4241040101</t>
  </si>
  <si>
    <t>4242010101</t>
  </si>
  <si>
    <t>4242020101</t>
  </si>
  <si>
    <t>4243010101</t>
  </si>
  <si>
    <t>4243020101</t>
  </si>
  <si>
    <t>3111010103</t>
  </si>
  <si>
    <t>فرع (3) أخرى</t>
  </si>
  <si>
    <t>3113010821</t>
  </si>
  <si>
    <t>3113010822</t>
  </si>
  <si>
    <t>فرع (21) مصروفات ادارية مقابل ضمان وزارة المالية</t>
  </si>
  <si>
    <t>فرع (22) مصروفات تأمين على ارباب العهد</t>
  </si>
  <si>
    <t>3113060204</t>
  </si>
  <si>
    <t>فرع (4) رسم دمغة نوعي من هيئة البترول</t>
  </si>
  <si>
    <t>نوع (3) مصروفات تأمينية</t>
  </si>
  <si>
    <t xml:space="preserve">فرع (8) علاوة غلاء معيشة استثنائية </t>
  </si>
  <si>
    <t xml:space="preserve">فرع (9) علاوة الحد الأدنى للحزمة الاجتماعية </t>
  </si>
  <si>
    <t xml:space="preserve">فرع(10) علاوة الحد الأدنى لأجور من حاملى الشهادات العلمية " ماجستير/ دكتوراه " </t>
  </si>
  <si>
    <t xml:space="preserve">نوع(9) مصروفات المنتقلين للعاصمة الإدارية الجديدة </t>
  </si>
  <si>
    <t xml:space="preserve">فرع (1) مصروفات بدل الانتقال </t>
  </si>
  <si>
    <t xml:space="preserve">فرع (2) مصروفات بدل السكن </t>
  </si>
  <si>
    <t xml:space="preserve">جملة نوع (9) </t>
  </si>
  <si>
    <t xml:space="preserve">نوع (7) تكاليف مساهمة الهيئة /الشركة فى التأمين على العاملات فى أجازة لرعاية أطفالهن </t>
  </si>
  <si>
    <t xml:space="preserve">نوع 5-  مبيعات بضائع مشتراه (دائن) </t>
  </si>
  <si>
    <t xml:space="preserve"> تحويلات</t>
  </si>
  <si>
    <t xml:space="preserve"> عجز </t>
  </si>
  <si>
    <t>جملة مجموعة (2) سداد القروض</t>
  </si>
  <si>
    <t xml:space="preserve">جملة مجموعة ( 3) أستثمارات طويلة الأجل </t>
  </si>
  <si>
    <t xml:space="preserve">جملة مجموعة ( 4) التغيرات فى الارصدة </t>
  </si>
  <si>
    <t xml:space="preserve">جمله مجموعة (5) تحويلات راسمالية اخرى </t>
  </si>
  <si>
    <t xml:space="preserve">جملة مجموعة (1) التمويل الذاتى </t>
  </si>
  <si>
    <t xml:space="preserve">جملة مجموعة (2) إيرادات تحويلية رأسمالية </t>
  </si>
  <si>
    <t xml:space="preserve">جملة مجموعة (1) القروض المحلية </t>
  </si>
  <si>
    <t xml:space="preserve">جملة مجموعة (2) القروض الخارجية </t>
  </si>
  <si>
    <t xml:space="preserve">جملة مجموعة (3) تسهيلات إئتمانية </t>
  </si>
  <si>
    <t>الزيادة في راي الجهة</t>
  </si>
  <si>
    <t>التغير</t>
  </si>
  <si>
    <t>الزيادة</t>
  </si>
  <si>
    <t>الخفض</t>
  </si>
  <si>
    <t>النسبة</t>
  </si>
  <si>
    <t>فرع (3‌) لجهات أخرى (جهات وساطة تولت إعادة الإقراض الخارجى )</t>
  </si>
  <si>
    <t>نوع 2- أرباح بيع خامات ومواد وقطع غيار</t>
  </si>
  <si>
    <t>ربط</t>
  </si>
  <si>
    <t>ختامي</t>
  </si>
  <si>
    <t>موازنة السنة المالية
2021/ 2022</t>
  </si>
  <si>
    <t>موازنة السنة المالية
2022/ 2023</t>
  </si>
  <si>
    <t>موازنة السنة المالية
2023/ 2024</t>
  </si>
  <si>
    <t>المتوقع</t>
  </si>
  <si>
    <t>مقترح الجهه</t>
  </si>
  <si>
    <t>مبيعات الإنتاج التام</t>
  </si>
  <si>
    <t>نسبة الأجور الى مبيعات الإنتاج التام</t>
  </si>
  <si>
    <t>نسبة الأجور إيرادات النشاط</t>
  </si>
  <si>
    <t>نسبة الى مبيعات الإنتاج التام</t>
  </si>
  <si>
    <t>نسبة الى إيرادات النشاط</t>
  </si>
  <si>
    <t>نسبة التطور</t>
  </si>
  <si>
    <t>نسبة الى مبيعات مشتراه</t>
  </si>
  <si>
    <t xml:space="preserve">ربحية الجنيه </t>
  </si>
  <si>
    <t>انتاجية الجنيه اجر</t>
  </si>
  <si>
    <t>" القيمة بالجنيه "</t>
  </si>
  <si>
    <t>موازنة السنة المالية
2024/ 2025</t>
  </si>
  <si>
    <t>ربط معدل 
ديسمبر2024</t>
  </si>
  <si>
    <t>فعلى ديسمبر2024</t>
  </si>
  <si>
    <t>جهاز/صندوق/ هيئة</t>
  </si>
  <si>
    <t>مشروع موازنة السنة المالية 2026/ 2027</t>
  </si>
  <si>
    <t>موازنة العام المالى
2026/ 2027</t>
  </si>
  <si>
    <t>مشروع موازنة السنة المالية 2027/ 2028</t>
  </si>
  <si>
    <t>مشروع موازنة السنة المالية 2028/ 2029</t>
  </si>
  <si>
    <t>موازنة العام المالى
2027/ 2028</t>
  </si>
  <si>
    <t>موازنة العام المالى
2028/ 2029</t>
  </si>
  <si>
    <t>الاطار الموازني   ( راي الجهه ) 2026/ 2027 :2028/ 2029</t>
  </si>
  <si>
    <t>الاطار الموازني</t>
  </si>
  <si>
    <t>2027/ 2026</t>
  </si>
  <si>
    <t>2028/2027</t>
  </si>
  <si>
    <t>2029/2028</t>
  </si>
  <si>
    <t>الأطار الموازني</t>
  </si>
  <si>
    <t>مقترح العام المالى
2027/ 2028</t>
  </si>
  <si>
    <t>مقترح العام المالى
2028/ 2029</t>
  </si>
  <si>
    <t>مقترح مشروع
 2025/ 2026</t>
  </si>
  <si>
    <t>مقترح موازنة
 2026/ 2027</t>
  </si>
  <si>
    <t>الموازنة الجارية</t>
  </si>
  <si>
    <t>فعلى</t>
  </si>
  <si>
    <t>مقترح الهيئة</t>
  </si>
  <si>
    <t>رأي الموازنة</t>
  </si>
  <si>
    <t>التكاليف والمصروفات</t>
  </si>
  <si>
    <t>الإيرادات</t>
  </si>
  <si>
    <t>مج (1) خامات ومواد ووقود وقطع غيار</t>
  </si>
  <si>
    <t>مج (1) إيرادات النشاط</t>
  </si>
  <si>
    <t>مج (2) الأجور</t>
  </si>
  <si>
    <t>مج (2) منح وإعانات</t>
  </si>
  <si>
    <t>مج (3) المصروفات*</t>
  </si>
  <si>
    <t>مج (3) إيرادات إستثمارات وفوائد</t>
  </si>
  <si>
    <t>مج (4) مشتريات بضائع بغرض البيع</t>
  </si>
  <si>
    <t>مج (4) إيرادات وأرباح أخري</t>
  </si>
  <si>
    <t>مج (5) أعباء وخسائر</t>
  </si>
  <si>
    <t>اعتماد اجمالى على مستوى التكاليف والمصروفات</t>
  </si>
  <si>
    <t xml:space="preserve">إجمالى التكاليف والمصروفات </t>
  </si>
  <si>
    <t>جملة الإيرادات الجارية</t>
  </si>
  <si>
    <t>صافي ربح العام</t>
  </si>
  <si>
    <t>خسائر العام ( عجز النشاط )</t>
  </si>
  <si>
    <t xml:space="preserve">بند (3) الأرباح الموزعة </t>
  </si>
  <si>
    <t>إجمالى الموازنة الجارية</t>
  </si>
  <si>
    <t>فرع (5) رسوم خدمات الإدارة المتكاملة للمخلفات</t>
  </si>
  <si>
    <t>فرع (4) حصيلة رسوم خدمات الإدارة المتكاملة للمخلفات</t>
  </si>
  <si>
    <t>الاطار الموازني متوسط المدي</t>
  </si>
  <si>
    <t>جهاز تنمية شبه جزيرة سيناء</t>
  </si>
  <si>
    <t>رأي الجهه</t>
  </si>
  <si>
    <t>راي الموازنة</t>
  </si>
  <si>
    <t>الاطار الموازني ( راي الجهه )</t>
  </si>
  <si>
    <t>الاطار الموازني ( راي الموازنه )</t>
  </si>
  <si>
    <t>فرع (13) حافز تميز علمي</t>
  </si>
  <si>
    <t xml:space="preserve">فرع (13) حافز تميز علمي  </t>
  </si>
  <si>
    <t xml:space="preserve">فرع (13) حافز تميز علمي </t>
  </si>
  <si>
    <t>مقترح مشروع 2026/ 2027</t>
  </si>
  <si>
    <t>مقترح العام المالى
2029/ 2030</t>
  </si>
  <si>
    <t>موازنة السنة المالية
2025/ 2026</t>
  </si>
  <si>
    <t>ربط
 2025/ 2026</t>
  </si>
  <si>
    <t>ربط معدل 
ديسمبر2025</t>
  </si>
  <si>
    <t>فعلى ديسمبر2025</t>
  </si>
  <si>
    <t>مقترح موازنة
 2027/ 2028</t>
  </si>
  <si>
    <t>مشروع موازنة السنة المالية 2029/ 2030</t>
  </si>
  <si>
    <t>مقترح موازنة 
2028/ 2029</t>
  </si>
  <si>
    <t>موازنة العام المالى
2029/ 2030</t>
  </si>
  <si>
    <t>الاطار الموازني   ( راي المالية ) 2027/ 2028 :2029/ 2030</t>
  </si>
  <si>
    <t xml:space="preserve">الصورة الاجمالية لموازنة 2026/ 2027 والاطار الموازني </t>
  </si>
  <si>
    <t>ربط 2026/2025</t>
  </si>
  <si>
    <t>مشروع موازنة 2027/2026</t>
  </si>
  <si>
    <t>مشروع موازنة الهيئة للعام المالى 2027/2026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</si>
</sst>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#"/>
    <numFmt numFmtId="165" formatCode="###\ ###\ ###\ ###"/>
  </numFmts>
  <fonts count="33" x14ac:knownFonts="1">
    <font>
      <sz val="10"/>
      <name val="Arial"/>
      <charset val="178"/>
    </font>
    <font>
      <b/>
      <sz val="48"/>
      <name val="Arial"/>
      <family val="2"/>
    </font>
    <font>
      <b/>
      <sz val="40"/>
      <name val="Arial"/>
      <family val="2"/>
      <charset val="178"/>
    </font>
    <font>
      <b/>
      <sz val="40"/>
      <name val="Monotype Koufi"/>
      <charset val="178"/>
    </font>
    <font>
      <sz val="40"/>
      <name val="PT Bold Heading"/>
      <charset val="178"/>
    </font>
    <font>
      <b/>
      <sz val="40"/>
      <name val="Simplified Arabic"/>
      <family val="1"/>
      <charset val="178"/>
    </font>
    <font>
      <b/>
      <sz val="40"/>
      <name val="PT Bold Heading"/>
      <charset val="178"/>
    </font>
    <font>
      <sz val="40"/>
      <name val="Mudir MT"/>
      <charset val="178"/>
    </font>
    <font>
      <b/>
      <sz val="36"/>
      <name val="PT Bold Heading"/>
      <charset val="178"/>
    </font>
    <font>
      <b/>
      <sz val="36"/>
      <name val="Monotype Koufi"/>
      <charset val="178"/>
    </font>
    <font>
      <sz val="36"/>
      <name val="PT Bold Heading"/>
      <charset val="178"/>
    </font>
    <font>
      <b/>
      <sz val="36"/>
      <name val="Simplified Arabic"/>
      <family val="1"/>
      <charset val="178"/>
    </font>
    <font>
      <sz val="28"/>
      <name val="Arial"/>
      <family val="2"/>
    </font>
    <font>
      <b/>
      <sz val="36"/>
      <name val="Arial"/>
      <family val="2"/>
    </font>
    <font>
      <b/>
      <sz val="48"/>
      <name val="Arial Black"/>
      <family val="2"/>
    </font>
    <font>
      <sz val="48"/>
      <name val="Arial Black"/>
      <family val="2"/>
    </font>
    <font>
      <b/>
      <u/>
      <sz val="48"/>
      <name val="Arial Black"/>
      <family val="2"/>
    </font>
    <font>
      <sz val="10"/>
      <color rgb="FF000000"/>
      <name val="Arial"/>
      <family val="2"/>
    </font>
    <font>
      <u/>
      <sz val="22"/>
      <name val="PT Bold Heading"/>
      <charset val="178"/>
    </font>
    <font>
      <b/>
      <sz val="24"/>
      <name val="Arabic Transparent"/>
      <charset val="178"/>
    </font>
    <font>
      <sz val="14"/>
      <name val="PT Bold Heading"/>
      <charset val="178"/>
    </font>
    <font>
      <b/>
      <u val="double"/>
      <sz val="26"/>
      <name val="Arabic Transparent"/>
      <charset val="178"/>
    </font>
    <font>
      <b/>
      <sz val="16"/>
      <name val="Arial"/>
      <family val="2"/>
    </font>
    <font>
      <b/>
      <sz val="26"/>
      <name val="Arabic Transparent"/>
      <charset val="178"/>
    </font>
    <font>
      <sz val="36"/>
      <name val="Arial"/>
      <family val="2"/>
    </font>
    <font>
      <b/>
      <sz val="26"/>
      <color indexed="8"/>
      <name val="Arabic Transparent"/>
      <charset val="178"/>
    </font>
    <font>
      <b/>
      <u/>
      <sz val="26"/>
      <color indexed="8"/>
      <name val="Arabic Transparent"/>
      <charset val="178"/>
    </font>
    <font>
      <b/>
      <sz val="26"/>
      <name val="Arial"/>
      <family val="2"/>
    </font>
    <font>
      <b/>
      <sz val="26"/>
      <color indexed="8"/>
      <name val="Arial"/>
      <family val="2"/>
    </font>
    <font>
      <b/>
      <sz val="24"/>
      <name val="Arial"/>
      <family val="2"/>
    </font>
    <font>
      <b/>
      <sz val="28"/>
      <name val="Arial"/>
      <family val="2"/>
    </font>
    <font>
      <b/>
      <sz val="18"/>
      <name val="Arial"/>
      <family val="2"/>
    </font>
    <font>
      <sz val="15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86">
    <border>
      <left/>
      <right/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7" fillId="0" borderId="0"/>
  </cellStyleXfs>
  <cellXfs count="800">
    <xf numFmtId="0" fontId="0" fillId="0" borderId="0" xfId="0"/>
    <xf numFmtId="0" fontId="0" fillId="5" borderId="0" xfId="0" applyFill="1"/>
    <xf numFmtId="0" fontId="0" fillId="6" borderId="0" xfId="0" applyFill="1"/>
    <xf numFmtId="0" fontId="0" fillId="7" borderId="0" xfId="0" applyFill="1"/>
    <xf numFmtId="0" fontId="3" fillId="7" borderId="19" xfId="0" applyFont="1" applyFill="1" applyBorder="1" applyAlignment="1">
      <alignment horizontal="center" vertical="center" shrinkToFit="1"/>
    </xf>
    <xf numFmtId="0" fontId="5" fillId="5" borderId="13" xfId="0" applyFont="1" applyFill="1" applyBorder="1" applyAlignment="1">
      <alignment horizontal="center" vertical="center" shrinkToFit="1"/>
    </xf>
    <xf numFmtId="0" fontId="4" fillId="6" borderId="17" xfId="0" applyFont="1" applyFill="1" applyBorder="1" applyAlignment="1">
      <alignment horizontal="center" vertical="center" shrinkToFit="1" readingOrder="2"/>
    </xf>
    <xf numFmtId="0" fontId="4" fillId="6" borderId="13" xfId="0" applyFont="1" applyFill="1" applyBorder="1" applyAlignment="1">
      <alignment horizontal="center" vertical="center" shrinkToFit="1" readingOrder="2"/>
    </xf>
    <xf numFmtId="0" fontId="3" fillId="7" borderId="20" xfId="0" applyFont="1" applyFill="1" applyBorder="1" applyAlignment="1">
      <alignment horizontal="center" vertical="center" shrinkToFit="1"/>
    </xf>
    <xf numFmtId="0" fontId="3" fillId="7" borderId="13" xfId="0" applyFont="1" applyFill="1" applyBorder="1" applyAlignment="1">
      <alignment horizontal="center" vertical="center" shrinkToFit="1"/>
    </xf>
    <xf numFmtId="0" fontId="3" fillId="7" borderId="18" xfId="0" applyFont="1" applyFill="1" applyBorder="1" applyAlignment="1">
      <alignment horizontal="center" vertical="center" shrinkToFit="1"/>
    </xf>
    <xf numFmtId="0" fontId="5" fillId="2" borderId="19" xfId="0" applyFont="1" applyFill="1" applyBorder="1" applyAlignment="1">
      <alignment horizontal="center" vertical="center" shrinkToFit="1"/>
    </xf>
    <xf numFmtId="0" fontId="3" fillId="7" borderId="23" xfId="0" applyFont="1" applyFill="1" applyBorder="1" applyAlignment="1">
      <alignment horizontal="center" vertical="center" shrinkToFit="1"/>
    </xf>
    <xf numFmtId="0" fontId="6" fillId="4" borderId="0" xfId="0" applyFont="1" applyFill="1" applyBorder="1" applyAlignment="1">
      <alignment horizontal="center" vertical="center" shrinkToFit="1"/>
    </xf>
    <xf numFmtId="0" fontId="8" fillId="4" borderId="0" xfId="0" applyFont="1" applyFill="1" applyBorder="1" applyAlignment="1">
      <alignment horizontal="center" vertical="center" shrinkToFit="1"/>
    </xf>
    <xf numFmtId="0" fontId="0" fillId="0" borderId="0" xfId="0" applyBorder="1"/>
    <xf numFmtId="0" fontId="8" fillId="4" borderId="0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right" vertical="center" shrinkToFit="1" readingOrder="2"/>
    </xf>
    <xf numFmtId="0" fontId="5" fillId="5" borderId="19" xfId="0" applyFont="1" applyFill="1" applyBorder="1" applyAlignment="1">
      <alignment horizontal="right" vertical="center" shrinkToFit="1"/>
    </xf>
    <xf numFmtId="0" fontId="5" fillId="2" borderId="19" xfId="0" applyFont="1" applyFill="1" applyBorder="1" applyAlignment="1">
      <alignment horizontal="right" vertical="center" shrinkToFit="1"/>
    </xf>
    <xf numFmtId="0" fontId="5" fillId="2" borderId="20" xfId="0" applyFont="1" applyFill="1" applyBorder="1" applyAlignment="1">
      <alignment horizontal="right" vertical="center" shrinkToFit="1"/>
    </xf>
    <xf numFmtId="0" fontId="5" fillId="5" borderId="18" xfId="0" applyFont="1" applyFill="1" applyBorder="1" applyAlignment="1">
      <alignment horizontal="right" vertical="center" shrinkToFit="1"/>
    </xf>
    <xf numFmtId="0" fontId="4" fillId="6" borderId="18" xfId="0" applyFont="1" applyFill="1" applyBorder="1" applyAlignment="1">
      <alignment horizontal="right" vertical="center" shrinkToFit="1" readingOrder="2"/>
    </xf>
    <xf numFmtId="0" fontId="5" fillId="5" borderId="20" xfId="0" applyFont="1" applyFill="1" applyBorder="1" applyAlignment="1">
      <alignment horizontal="right" vertical="center" shrinkToFit="1"/>
    </xf>
    <xf numFmtId="0" fontId="5" fillId="5" borderId="23" xfId="0" applyFont="1" applyFill="1" applyBorder="1" applyAlignment="1">
      <alignment horizontal="right" vertical="center" shrinkToFit="1"/>
    </xf>
    <xf numFmtId="0" fontId="6" fillId="6" borderId="19" xfId="0" applyFont="1" applyFill="1" applyBorder="1" applyAlignment="1">
      <alignment horizontal="right" vertical="center" shrinkToFit="1" readingOrder="2"/>
    </xf>
    <xf numFmtId="0" fontId="6" fillId="6" borderId="18" xfId="0" applyFont="1" applyFill="1" applyBorder="1" applyAlignment="1">
      <alignment horizontal="right" vertical="center" shrinkToFit="1" readingOrder="2"/>
    </xf>
    <xf numFmtId="164" fontId="7" fillId="0" borderId="18" xfId="0" applyNumberFormat="1" applyFont="1" applyBorder="1" applyAlignment="1">
      <alignment horizontal="right" vertical="center" shrinkToFit="1"/>
    </xf>
    <xf numFmtId="164" fontId="7" fillId="0" borderId="19" xfId="0" applyNumberFormat="1" applyFont="1" applyBorder="1" applyAlignment="1">
      <alignment horizontal="right" vertical="center" shrinkToFit="1"/>
    </xf>
    <xf numFmtId="164" fontId="7" fillId="0" borderId="20" xfId="0" applyNumberFormat="1" applyFont="1" applyBorder="1" applyAlignment="1">
      <alignment horizontal="right" vertical="center" shrinkToFit="1"/>
    </xf>
    <xf numFmtId="0" fontId="4" fillId="6" borderId="21" xfId="0" applyFont="1" applyFill="1" applyBorder="1" applyAlignment="1">
      <alignment horizontal="right" vertical="center" shrinkToFit="1" readingOrder="2"/>
    </xf>
    <xf numFmtId="0" fontId="4" fillId="6" borderId="20" xfId="0" applyFont="1" applyFill="1" applyBorder="1" applyAlignment="1">
      <alignment horizontal="right" vertical="center" shrinkToFit="1" readingOrder="2"/>
    </xf>
    <xf numFmtId="0" fontId="4" fillId="5" borderId="19" xfId="0" applyFont="1" applyFill="1" applyBorder="1" applyAlignment="1">
      <alignment horizontal="right" vertical="center" shrinkToFit="1" readingOrder="2"/>
    </xf>
    <xf numFmtId="0" fontId="5" fillId="5" borderId="13" xfId="0" applyFont="1" applyFill="1" applyBorder="1" applyAlignment="1">
      <alignment horizontal="right" vertical="center" shrinkToFit="1"/>
    </xf>
    <xf numFmtId="0" fontId="5" fillId="0" borderId="19" xfId="0" applyFont="1" applyBorder="1" applyAlignment="1">
      <alignment horizontal="right" vertical="center" shrinkToFit="1"/>
    </xf>
    <xf numFmtId="0" fontId="5" fillId="0" borderId="20" xfId="0" applyFont="1" applyBorder="1" applyAlignment="1">
      <alignment horizontal="right" vertical="center" shrinkToFit="1"/>
    </xf>
    <xf numFmtId="0" fontId="4" fillId="6" borderId="23" xfId="0" applyFont="1" applyFill="1" applyBorder="1" applyAlignment="1">
      <alignment horizontal="right" vertical="center" shrinkToFit="1" readingOrder="2"/>
    </xf>
    <xf numFmtId="0" fontId="6" fillId="6" borderId="20" xfId="0" applyFont="1" applyFill="1" applyBorder="1" applyAlignment="1">
      <alignment horizontal="right" vertical="center" shrinkToFit="1" readingOrder="2"/>
    </xf>
    <xf numFmtId="0" fontId="4" fillId="6" borderId="13" xfId="0" applyFont="1" applyFill="1" applyBorder="1" applyAlignment="1">
      <alignment horizontal="right" vertical="center" shrinkToFit="1" readingOrder="2"/>
    </xf>
    <xf numFmtId="0" fontId="0" fillId="0" borderId="0" xfId="0" applyAlignment="1">
      <alignment shrinkToFit="1"/>
    </xf>
    <xf numFmtId="0" fontId="5" fillId="4" borderId="19" xfId="0" applyFont="1" applyFill="1" applyBorder="1" applyAlignment="1">
      <alignment horizontal="right" vertical="center" shrinkToFit="1"/>
    </xf>
    <xf numFmtId="0" fontId="5" fillId="4" borderId="20" xfId="0" applyFont="1" applyFill="1" applyBorder="1" applyAlignment="1">
      <alignment horizontal="right" vertical="center" shrinkToFit="1"/>
    </xf>
    <xf numFmtId="165" fontId="8" fillId="7" borderId="9" xfId="0" applyNumberFormat="1" applyFont="1" applyFill="1" applyBorder="1" applyAlignment="1" applyProtection="1">
      <alignment horizontal="center" vertical="center" shrinkToFit="1"/>
    </xf>
    <xf numFmtId="0" fontId="9" fillId="7" borderId="19" xfId="0" applyFont="1" applyFill="1" applyBorder="1" applyAlignment="1" applyProtection="1">
      <alignment horizontal="center" vertical="center" shrinkToFit="1"/>
    </xf>
    <xf numFmtId="0" fontId="10" fillId="6" borderId="19" xfId="0" applyFont="1" applyFill="1" applyBorder="1" applyAlignment="1" applyProtection="1">
      <alignment horizontal="center" vertical="center" shrinkToFit="1" readingOrder="2"/>
    </xf>
    <xf numFmtId="0" fontId="11" fillId="5" borderId="19" xfId="0" applyFont="1" applyFill="1" applyBorder="1" applyAlignment="1" applyProtection="1">
      <alignment horizontal="center" vertical="center" shrinkToFit="1"/>
    </xf>
    <xf numFmtId="0" fontId="11" fillId="2" borderId="19" xfId="0" applyFont="1" applyFill="1" applyBorder="1" applyAlignment="1" applyProtection="1">
      <alignment horizontal="center" vertical="center" shrinkToFit="1"/>
    </xf>
    <xf numFmtId="0" fontId="11" fillId="5" borderId="13" xfId="0" applyFont="1" applyFill="1" applyBorder="1" applyAlignment="1" applyProtection="1">
      <alignment horizontal="center" vertical="center" shrinkToFit="1"/>
    </xf>
    <xf numFmtId="165" fontId="8" fillId="5" borderId="2" xfId="0" applyNumberFormat="1" applyFont="1" applyFill="1" applyBorder="1" applyAlignment="1" applyProtection="1">
      <alignment horizontal="center" vertical="center" shrinkToFit="1"/>
    </xf>
    <xf numFmtId="165" fontId="8" fillId="4" borderId="1" xfId="0" applyNumberFormat="1" applyFont="1" applyFill="1" applyBorder="1" applyAlignment="1" applyProtection="1">
      <alignment horizontal="center" vertical="center" shrinkToFit="1"/>
    </xf>
    <xf numFmtId="165" fontId="8" fillId="4" borderId="10" xfId="0" applyNumberFormat="1" applyFont="1" applyFill="1" applyBorder="1" applyAlignment="1" applyProtection="1">
      <alignment horizontal="center" vertical="center" shrinkToFit="1"/>
    </xf>
    <xf numFmtId="165" fontId="8" fillId="5" borderId="5" xfId="0" applyNumberFormat="1" applyFont="1" applyFill="1" applyBorder="1" applyAlignment="1" applyProtection="1">
      <alignment horizontal="center" vertical="center" shrinkToFit="1"/>
    </xf>
    <xf numFmtId="165" fontId="8" fillId="6" borderId="3" xfId="0" applyNumberFormat="1" applyFont="1" applyFill="1" applyBorder="1" applyAlignment="1" applyProtection="1">
      <alignment horizontal="center" vertical="center" shrinkToFit="1"/>
    </xf>
    <xf numFmtId="165" fontId="8" fillId="6" borderId="2" xfId="0" applyNumberFormat="1" applyFont="1" applyFill="1" applyBorder="1" applyAlignment="1" applyProtection="1">
      <alignment horizontal="center" vertical="center" shrinkToFit="1"/>
    </xf>
    <xf numFmtId="165" fontId="8" fillId="5" borderId="1" xfId="0" applyNumberFormat="1" applyFont="1" applyFill="1" applyBorder="1" applyAlignment="1" applyProtection="1">
      <alignment horizontal="center" vertical="center" shrinkToFit="1"/>
    </xf>
    <xf numFmtId="165" fontId="8" fillId="5" borderId="10" xfId="0" applyNumberFormat="1" applyFont="1" applyFill="1" applyBorder="1" applyAlignment="1" applyProtection="1">
      <alignment horizontal="center" vertical="center" shrinkToFit="1"/>
    </xf>
    <xf numFmtId="165" fontId="8" fillId="5" borderId="9" xfId="0" applyNumberFormat="1" applyFont="1" applyFill="1" applyBorder="1" applyAlignment="1" applyProtection="1">
      <alignment horizontal="center" vertical="center" shrinkToFit="1"/>
    </xf>
    <xf numFmtId="165" fontId="8" fillId="6" borderId="5" xfId="0" applyNumberFormat="1" applyFont="1" applyFill="1" applyBorder="1" applyAlignment="1" applyProtection="1">
      <alignment horizontal="center" vertical="center" shrinkToFit="1"/>
    </xf>
    <xf numFmtId="165" fontId="8" fillId="7" borderId="5" xfId="0" applyNumberFormat="1" applyFont="1" applyFill="1" applyBorder="1" applyAlignment="1" applyProtection="1">
      <alignment horizontal="center" vertical="center" shrinkToFit="1"/>
    </xf>
    <xf numFmtId="165" fontId="8" fillId="7" borderId="2" xfId="0" applyNumberFormat="1" applyFont="1" applyFill="1" applyBorder="1" applyAlignment="1" applyProtection="1">
      <alignment horizontal="center" vertical="center" shrinkToFit="1"/>
    </xf>
    <xf numFmtId="165" fontId="8" fillId="6" borderId="1" xfId="0" applyNumberFormat="1" applyFont="1" applyFill="1" applyBorder="1" applyAlignment="1" applyProtection="1">
      <alignment horizontal="center" vertical="center" shrinkToFit="1"/>
    </xf>
    <xf numFmtId="165" fontId="8" fillId="4" borderId="9" xfId="0" applyNumberFormat="1" applyFont="1" applyFill="1" applyBorder="1" applyAlignment="1" applyProtection="1">
      <alignment horizontal="center" vertical="center" shrinkToFit="1"/>
    </xf>
    <xf numFmtId="165" fontId="8" fillId="4" borderId="2" xfId="0" applyNumberFormat="1" applyFont="1" applyFill="1" applyBorder="1" applyAlignment="1" applyProtection="1">
      <alignment horizontal="center" vertical="center" shrinkToFit="1"/>
    </xf>
    <xf numFmtId="165" fontId="8" fillId="7" borderId="7" xfId="0" applyNumberFormat="1" applyFont="1" applyFill="1" applyBorder="1" applyAlignment="1" applyProtection="1">
      <alignment horizontal="center" vertical="center" shrinkToFit="1"/>
    </xf>
    <xf numFmtId="0" fontId="8" fillId="4" borderId="25" xfId="0" applyFont="1" applyFill="1" applyBorder="1" applyAlignment="1" applyProtection="1">
      <alignment horizontal="center" vertical="center" shrinkToFit="1"/>
    </xf>
    <xf numFmtId="165" fontId="8" fillId="5" borderId="27" xfId="0" applyNumberFormat="1" applyFont="1" applyFill="1" applyBorder="1" applyAlignment="1" applyProtection="1">
      <alignment horizontal="center" vertical="center" shrinkToFit="1"/>
    </xf>
    <xf numFmtId="165" fontId="8" fillId="6" borderId="9" xfId="0" applyNumberFormat="1" applyFont="1" applyFill="1" applyBorder="1" applyAlignment="1" applyProtection="1">
      <alignment horizontal="center" vertical="center" shrinkToFit="1"/>
    </xf>
    <xf numFmtId="165" fontId="8" fillId="6" borderId="11" xfId="0" applyNumberFormat="1" applyFont="1" applyFill="1" applyBorder="1" applyAlignment="1" applyProtection="1">
      <alignment horizontal="center" vertical="center" shrinkToFit="1"/>
    </xf>
    <xf numFmtId="165" fontId="8" fillId="6" borderId="10" xfId="0" applyNumberFormat="1" applyFont="1" applyFill="1" applyBorder="1" applyAlignment="1" applyProtection="1">
      <alignment horizontal="center" vertical="center" shrinkToFit="1"/>
    </xf>
    <xf numFmtId="165" fontId="8" fillId="7" borderId="1" xfId="0" applyNumberFormat="1" applyFont="1" applyFill="1" applyBorder="1" applyAlignment="1" applyProtection="1">
      <alignment horizontal="center" vertical="center" shrinkToFit="1"/>
    </xf>
    <xf numFmtId="165" fontId="8" fillId="6" borderId="7" xfId="0" applyNumberFormat="1" applyFont="1" applyFill="1" applyBorder="1" applyAlignment="1" applyProtection="1">
      <alignment horizontal="center" vertical="center" shrinkToFit="1"/>
    </xf>
    <xf numFmtId="165" fontId="8" fillId="7" borderId="13" xfId="0" applyNumberFormat="1" applyFont="1" applyFill="1" applyBorder="1" applyAlignment="1" applyProtection="1">
      <alignment horizontal="center" vertical="center" shrinkToFit="1"/>
    </xf>
    <xf numFmtId="0" fontId="12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8" fillId="4" borderId="11" xfId="0" applyFont="1" applyFill="1" applyBorder="1" applyAlignment="1" applyProtection="1">
      <alignment horizontal="center" vertical="center" shrinkToFit="1"/>
    </xf>
    <xf numFmtId="0" fontId="2" fillId="2" borderId="21" xfId="0" applyFont="1" applyFill="1" applyBorder="1" applyAlignment="1">
      <alignment horizontal="center" vertical="center" shrinkToFit="1"/>
    </xf>
    <xf numFmtId="0" fontId="11" fillId="2" borderId="22" xfId="0" applyFont="1" applyFill="1" applyBorder="1" applyAlignment="1" applyProtection="1">
      <alignment horizontal="center" vertical="center" shrinkToFit="1"/>
    </xf>
    <xf numFmtId="0" fontId="5" fillId="2" borderId="22" xfId="0" applyFont="1" applyFill="1" applyBorder="1" applyAlignment="1">
      <alignment horizontal="right" vertical="center" shrinkToFit="1"/>
    </xf>
    <xf numFmtId="165" fontId="8" fillId="4" borderId="11" xfId="0" applyNumberFormat="1" applyFont="1" applyFill="1" applyBorder="1" applyAlignment="1" applyProtection="1">
      <alignment horizontal="center" vertical="center" shrinkToFit="1"/>
    </xf>
    <xf numFmtId="0" fontId="5" fillId="2" borderId="21" xfId="0" applyFont="1" applyFill="1" applyBorder="1" applyAlignment="1">
      <alignment horizontal="right" vertical="center" shrinkToFit="1"/>
    </xf>
    <xf numFmtId="165" fontId="8" fillId="4" borderId="32" xfId="0" applyNumberFormat="1" applyFont="1" applyFill="1" applyBorder="1" applyAlignment="1" applyProtection="1">
      <alignment horizontal="center" vertical="center" shrinkToFit="1"/>
    </xf>
    <xf numFmtId="165" fontId="8" fillId="7" borderId="29" xfId="0" applyNumberFormat="1" applyFont="1" applyFill="1" applyBorder="1" applyAlignment="1" applyProtection="1">
      <alignment horizontal="center" vertical="center" shrinkToFit="1"/>
    </xf>
    <xf numFmtId="0" fontId="3" fillId="7" borderId="29" xfId="0" applyFont="1" applyFill="1" applyBorder="1" applyAlignment="1">
      <alignment horizontal="center" vertical="center" shrinkToFit="1"/>
    </xf>
    <xf numFmtId="164" fontId="4" fillId="0" borderId="21" xfId="0" applyNumberFormat="1" applyFont="1" applyBorder="1" applyAlignment="1">
      <alignment horizontal="center" vertical="center" shrinkToFit="1"/>
    </xf>
    <xf numFmtId="0" fontId="8" fillId="4" borderId="33" xfId="0" applyFont="1" applyFill="1" applyBorder="1" applyAlignment="1" applyProtection="1">
      <alignment horizontal="center" vertical="center" shrinkToFit="1"/>
    </xf>
    <xf numFmtId="165" fontId="8" fillId="6" borderId="29" xfId="0" applyNumberFormat="1" applyFont="1" applyFill="1" applyBorder="1" applyAlignment="1" applyProtection="1">
      <alignment horizontal="center" vertical="center" shrinkToFit="1"/>
    </xf>
    <xf numFmtId="0" fontId="4" fillId="6" borderId="29" xfId="0" applyFont="1" applyFill="1" applyBorder="1" applyAlignment="1">
      <alignment horizontal="center" vertical="center" shrinkToFit="1" readingOrder="2"/>
    </xf>
    <xf numFmtId="165" fontId="8" fillId="5" borderId="11" xfId="0" applyNumberFormat="1" applyFont="1" applyFill="1" applyBorder="1" applyAlignment="1" applyProtection="1">
      <alignment horizontal="center" vertical="center" shrinkToFit="1"/>
    </xf>
    <xf numFmtId="0" fontId="5" fillId="5" borderId="21" xfId="0" applyFont="1" applyFill="1" applyBorder="1" applyAlignment="1">
      <alignment horizontal="right" vertical="center" shrinkToFit="1"/>
    </xf>
    <xf numFmtId="165" fontId="8" fillId="5" borderId="32" xfId="0" applyNumberFormat="1" applyFont="1" applyFill="1" applyBorder="1" applyAlignment="1" applyProtection="1">
      <alignment horizontal="center" vertical="center" shrinkToFit="1"/>
    </xf>
    <xf numFmtId="0" fontId="5" fillId="5" borderId="22" xfId="0" applyFont="1" applyFill="1" applyBorder="1" applyAlignment="1">
      <alignment horizontal="right" vertical="center" shrinkToFit="1"/>
    </xf>
    <xf numFmtId="165" fontId="8" fillId="7" borderId="32" xfId="0" applyNumberFormat="1" applyFont="1" applyFill="1" applyBorder="1" applyAlignment="1" applyProtection="1">
      <alignment horizontal="center" vertical="center" shrinkToFit="1"/>
    </xf>
    <xf numFmtId="0" fontId="3" fillId="7" borderId="22" xfId="0" applyFont="1" applyFill="1" applyBorder="1" applyAlignment="1">
      <alignment horizontal="center" vertical="center" shrinkToFit="1"/>
    </xf>
    <xf numFmtId="0" fontId="13" fillId="3" borderId="13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center" vertical="center"/>
    </xf>
    <xf numFmtId="9" fontId="14" fillId="4" borderId="11" xfId="0" applyNumberFormat="1" applyFont="1" applyFill="1" applyBorder="1" applyAlignment="1">
      <alignment horizontal="center" vertical="center" shrinkToFit="1" readingOrder="2"/>
    </xf>
    <xf numFmtId="9" fontId="14" fillId="7" borderId="19" xfId="0" applyNumberFormat="1" applyFont="1" applyFill="1" applyBorder="1" applyAlignment="1">
      <alignment horizontal="center" vertical="center" shrinkToFit="1" readingOrder="2"/>
    </xf>
    <xf numFmtId="9" fontId="15" fillId="6" borderId="19" xfId="0" applyNumberFormat="1" applyFont="1" applyFill="1" applyBorder="1" applyAlignment="1">
      <alignment horizontal="center" vertical="center" shrinkToFit="1" readingOrder="2"/>
    </xf>
    <xf numFmtId="9" fontId="14" fillId="5" borderId="19" xfId="0" applyNumberFormat="1" applyFont="1" applyFill="1" applyBorder="1" applyAlignment="1">
      <alignment horizontal="center" vertical="center" shrinkToFit="1" readingOrder="2"/>
    </xf>
    <xf numFmtId="9" fontId="14" fillId="2" borderId="19" xfId="0" applyNumberFormat="1" applyFont="1" applyFill="1" applyBorder="1" applyAlignment="1">
      <alignment horizontal="center" vertical="center" shrinkToFit="1" readingOrder="2"/>
    </xf>
    <xf numFmtId="9" fontId="14" fillId="2" borderId="22" xfId="0" applyNumberFormat="1" applyFont="1" applyFill="1" applyBorder="1" applyAlignment="1">
      <alignment horizontal="center" vertical="center" shrinkToFit="1" readingOrder="2"/>
    </xf>
    <xf numFmtId="9" fontId="14" fillId="5" borderId="13" xfId="0" applyNumberFormat="1" applyFont="1" applyFill="1" applyBorder="1" applyAlignment="1">
      <alignment horizontal="center" vertical="center" shrinkToFit="1" readingOrder="2"/>
    </xf>
    <xf numFmtId="9" fontId="14" fillId="5" borderId="9" xfId="0" applyNumberFormat="1" applyFont="1" applyFill="1" applyBorder="1" applyAlignment="1">
      <alignment horizontal="center" vertical="center" shrinkToFit="1" readingOrder="2"/>
    </xf>
    <xf numFmtId="9" fontId="14" fillId="4" borderId="1" xfId="0" applyNumberFormat="1" applyFont="1" applyFill="1" applyBorder="1" applyAlignment="1">
      <alignment horizontal="center" vertical="center" shrinkToFit="1" readingOrder="2"/>
    </xf>
    <xf numFmtId="9" fontId="14" fillId="4" borderId="32" xfId="0" applyNumberFormat="1" applyFont="1" applyFill="1" applyBorder="1" applyAlignment="1">
      <alignment horizontal="center" vertical="center" shrinkToFit="1" readingOrder="2"/>
    </xf>
    <xf numFmtId="9" fontId="14" fillId="5" borderId="5" xfId="0" applyNumberFormat="1" applyFont="1" applyFill="1" applyBorder="1" applyAlignment="1">
      <alignment horizontal="center" vertical="center" shrinkToFit="1" readingOrder="2"/>
    </xf>
    <xf numFmtId="9" fontId="14" fillId="6" borderId="4" xfId="0" applyNumberFormat="1" applyFont="1" applyFill="1" applyBorder="1" applyAlignment="1">
      <alignment horizontal="center" vertical="center" shrinkToFit="1" readingOrder="2"/>
    </xf>
    <xf numFmtId="9" fontId="14" fillId="6" borderId="2" xfId="0" applyNumberFormat="1" applyFont="1" applyFill="1" applyBorder="1" applyAlignment="1">
      <alignment horizontal="center" vertical="center" shrinkToFit="1" readingOrder="2"/>
    </xf>
    <xf numFmtId="9" fontId="14" fillId="5" borderId="1" xfId="0" applyNumberFormat="1" applyFont="1" applyFill="1" applyBorder="1" applyAlignment="1">
      <alignment horizontal="center" vertical="center" shrinkToFit="1" readingOrder="2"/>
    </xf>
    <xf numFmtId="9" fontId="14" fillId="5" borderId="10" xfId="0" applyNumberFormat="1" applyFont="1" applyFill="1" applyBorder="1" applyAlignment="1">
      <alignment horizontal="center" vertical="center" shrinkToFit="1" readingOrder="2"/>
    </xf>
    <xf numFmtId="9" fontId="14" fillId="6" borderId="5" xfId="0" applyNumberFormat="1" applyFont="1" applyFill="1" applyBorder="1" applyAlignment="1">
      <alignment horizontal="center" vertical="center" shrinkToFit="1" readingOrder="2"/>
    </xf>
    <xf numFmtId="9" fontId="14" fillId="4" borderId="10" xfId="0" applyNumberFormat="1" applyFont="1" applyFill="1" applyBorder="1" applyAlignment="1">
      <alignment horizontal="center" vertical="center" shrinkToFit="1" readingOrder="2"/>
    </xf>
    <xf numFmtId="9" fontId="14" fillId="7" borderId="3" xfId="0" applyNumberFormat="1" applyFont="1" applyFill="1" applyBorder="1" applyAlignment="1">
      <alignment horizontal="center" vertical="center" shrinkToFit="1" readingOrder="2"/>
    </xf>
    <xf numFmtId="9" fontId="14" fillId="7" borderId="5" xfId="0" applyNumberFormat="1" applyFont="1" applyFill="1" applyBorder="1" applyAlignment="1">
      <alignment horizontal="center" vertical="center" shrinkToFit="1" readingOrder="2"/>
    </xf>
    <xf numFmtId="9" fontId="14" fillId="7" borderId="9" xfId="0" applyNumberFormat="1" applyFont="1" applyFill="1" applyBorder="1" applyAlignment="1">
      <alignment horizontal="center" vertical="center" shrinkToFit="1" readingOrder="2"/>
    </xf>
    <xf numFmtId="9" fontId="14" fillId="7" borderId="6" xfId="0" applyNumberFormat="1" applyFont="1" applyFill="1" applyBorder="1" applyAlignment="1">
      <alignment horizontal="center" vertical="center" shrinkToFit="1" readingOrder="2"/>
    </xf>
    <xf numFmtId="9" fontId="14" fillId="7" borderId="2" xfId="0" applyNumberFormat="1" applyFont="1" applyFill="1" applyBorder="1" applyAlignment="1">
      <alignment horizontal="center" vertical="center" shrinkToFit="1" readingOrder="2"/>
    </xf>
    <xf numFmtId="9" fontId="14" fillId="6" borderId="1" xfId="0" applyNumberFormat="1" applyFont="1" applyFill="1" applyBorder="1" applyAlignment="1">
      <alignment horizontal="center" vertical="center" shrinkToFit="1" readingOrder="2"/>
    </xf>
    <xf numFmtId="9" fontId="14" fillId="5" borderId="2" xfId="0" applyNumberFormat="1" applyFont="1" applyFill="1" applyBorder="1" applyAlignment="1">
      <alignment horizontal="center" vertical="center" shrinkToFit="1" readingOrder="2"/>
    </xf>
    <xf numFmtId="9" fontId="14" fillId="4" borderId="9" xfId="0" applyNumberFormat="1" applyFont="1" applyFill="1" applyBorder="1" applyAlignment="1">
      <alignment horizontal="center" vertical="center" shrinkToFit="1" readingOrder="2"/>
    </xf>
    <xf numFmtId="9" fontId="14" fillId="4" borderId="2" xfId="0" applyNumberFormat="1" applyFont="1" applyFill="1" applyBorder="1" applyAlignment="1">
      <alignment horizontal="center" vertical="center" shrinkToFit="1" readingOrder="2"/>
    </xf>
    <xf numFmtId="9" fontId="14" fillId="6" borderId="24" xfId="0" applyNumberFormat="1" applyFont="1" applyFill="1" applyBorder="1" applyAlignment="1">
      <alignment horizontal="center" vertical="center" shrinkToFit="1" readingOrder="2"/>
    </xf>
    <xf numFmtId="9" fontId="14" fillId="6" borderId="11" xfId="0" applyNumberFormat="1" applyFont="1" applyFill="1" applyBorder="1" applyAlignment="1">
      <alignment horizontal="center" vertical="center" shrinkToFit="1" readingOrder="2"/>
    </xf>
    <xf numFmtId="9" fontId="14" fillId="7" borderId="1" xfId="0" applyNumberFormat="1" applyFont="1" applyFill="1" applyBorder="1" applyAlignment="1">
      <alignment horizontal="center" vertical="center" shrinkToFit="1" readingOrder="2"/>
    </xf>
    <xf numFmtId="9" fontId="14" fillId="5" borderId="11" xfId="0" applyNumberFormat="1" applyFont="1" applyFill="1" applyBorder="1" applyAlignment="1">
      <alignment horizontal="center" vertical="center" shrinkToFit="1" readingOrder="2"/>
    </xf>
    <xf numFmtId="9" fontId="14" fillId="5" borderId="32" xfId="0" applyNumberFormat="1" applyFont="1" applyFill="1" applyBorder="1" applyAlignment="1">
      <alignment horizontal="center" vertical="center" shrinkToFit="1" readingOrder="2"/>
    </xf>
    <xf numFmtId="9" fontId="14" fillId="7" borderId="7" xfId="0" applyNumberFormat="1" applyFont="1" applyFill="1" applyBorder="1" applyAlignment="1">
      <alignment horizontal="center" vertical="center" shrinkToFit="1" readingOrder="2"/>
    </xf>
    <xf numFmtId="9" fontId="14" fillId="6" borderId="7" xfId="0" applyNumberFormat="1" applyFont="1" applyFill="1" applyBorder="1" applyAlignment="1">
      <alignment horizontal="center" vertical="center" shrinkToFit="1" readingOrder="2"/>
    </xf>
    <xf numFmtId="9" fontId="14" fillId="6" borderId="10" xfId="0" applyNumberFormat="1" applyFont="1" applyFill="1" applyBorder="1" applyAlignment="1">
      <alignment horizontal="center" vertical="center" shrinkToFit="1" readingOrder="2"/>
    </xf>
    <xf numFmtId="9" fontId="14" fillId="7" borderId="10" xfId="0" applyNumberFormat="1" applyFont="1" applyFill="1" applyBorder="1" applyAlignment="1">
      <alignment horizontal="center" vertical="center" shrinkToFit="1" readingOrder="2"/>
    </xf>
    <xf numFmtId="9" fontId="16" fillId="7" borderId="2" xfId="0" applyNumberFormat="1" applyFont="1" applyFill="1" applyBorder="1" applyAlignment="1">
      <alignment horizontal="center" vertical="center" shrinkToFit="1" readingOrder="2"/>
    </xf>
    <xf numFmtId="9" fontId="16" fillId="7" borderId="9" xfId="0" applyNumberFormat="1" applyFont="1" applyFill="1" applyBorder="1" applyAlignment="1">
      <alignment horizontal="center" vertical="center" shrinkToFit="1" readingOrder="2"/>
    </xf>
    <xf numFmtId="9" fontId="14" fillId="7" borderId="32" xfId="0" applyNumberFormat="1" applyFont="1" applyFill="1" applyBorder="1" applyAlignment="1">
      <alignment horizontal="center" vertical="center" shrinkToFit="1" readingOrder="2"/>
    </xf>
    <xf numFmtId="9" fontId="14" fillId="4" borderId="0" xfId="0" applyNumberFormat="1" applyFont="1" applyFill="1" applyBorder="1" applyAlignment="1">
      <alignment horizontal="center" vertical="center" shrinkToFit="1" readingOrder="2"/>
    </xf>
    <xf numFmtId="9" fontId="14" fillId="4" borderId="0" xfId="0" applyNumberFormat="1" applyFont="1" applyFill="1" applyBorder="1" applyAlignment="1">
      <alignment horizontal="center" vertical="center" readingOrder="2"/>
    </xf>
    <xf numFmtId="3" fontId="14" fillId="4" borderId="11" xfId="0" applyNumberFormat="1" applyFont="1" applyFill="1" applyBorder="1" applyAlignment="1">
      <alignment horizontal="center" vertical="center" shrinkToFit="1"/>
    </xf>
    <xf numFmtId="3" fontId="14" fillId="7" borderId="19" xfId="0" applyNumberFormat="1" applyFont="1" applyFill="1" applyBorder="1" applyAlignment="1">
      <alignment horizontal="center" vertical="center" shrinkToFit="1"/>
    </xf>
    <xf numFmtId="3" fontId="15" fillId="6" borderId="19" xfId="0" applyNumberFormat="1" applyFont="1" applyFill="1" applyBorder="1" applyAlignment="1">
      <alignment horizontal="center" vertical="center" shrinkToFit="1" readingOrder="2"/>
    </xf>
    <xf numFmtId="3" fontId="14" fillId="5" borderId="19" xfId="0" applyNumberFormat="1" applyFont="1" applyFill="1" applyBorder="1" applyAlignment="1">
      <alignment horizontal="center" vertical="center" shrinkToFit="1"/>
    </xf>
    <xf numFmtId="3" fontId="14" fillId="2" borderId="19" xfId="0" applyNumberFormat="1" applyFont="1" applyFill="1" applyBorder="1" applyAlignment="1" applyProtection="1">
      <alignment horizontal="center" vertical="center" shrinkToFit="1"/>
      <protection locked="0"/>
    </xf>
    <xf numFmtId="3" fontId="14" fillId="2" borderId="22" xfId="0" applyNumberFormat="1" applyFont="1" applyFill="1" applyBorder="1" applyAlignment="1" applyProtection="1">
      <alignment horizontal="center" vertical="center" shrinkToFit="1"/>
      <protection locked="0"/>
    </xf>
    <xf numFmtId="3" fontId="14" fillId="5" borderId="13" xfId="0" applyNumberFormat="1" applyFont="1" applyFill="1" applyBorder="1" applyAlignment="1">
      <alignment horizontal="center" vertical="center" shrinkToFit="1"/>
    </xf>
    <xf numFmtId="3" fontId="14" fillId="5" borderId="9" xfId="0" applyNumberFormat="1" applyFont="1" applyFill="1" applyBorder="1" applyAlignment="1">
      <alignment horizontal="center" vertical="center" shrinkToFit="1"/>
    </xf>
    <xf numFmtId="3" fontId="14" fillId="4" borderId="11" xfId="0" applyNumberFormat="1" applyFont="1" applyFill="1" applyBorder="1" applyAlignment="1" applyProtection="1">
      <alignment horizontal="center" vertical="center" shrinkToFit="1"/>
      <protection locked="0"/>
    </xf>
    <xf numFmtId="3" fontId="14" fillId="4" borderId="19" xfId="0" applyNumberFormat="1" applyFont="1" applyFill="1" applyBorder="1" applyAlignment="1" applyProtection="1">
      <alignment horizontal="center" vertical="center" shrinkToFit="1"/>
      <protection locked="0"/>
    </xf>
    <xf numFmtId="3" fontId="14" fillId="4" borderId="1" xfId="0" applyNumberFormat="1" applyFont="1" applyFill="1" applyBorder="1" applyAlignment="1" applyProtection="1">
      <alignment horizontal="center" vertical="center" shrinkToFit="1"/>
      <protection locked="0"/>
    </xf>
    <xf numFmtId="3" fontId="14" fillId="4" borderId="22" xfId="0" applyNumberFormat="1" applyFont="1" applyFill="1" applyBorder="1" applyAlignment="1" applyProtection="1">
      <alignment horizontal="center" vertical="center" shrinkToFit="1"/>
      <protection locked="0"/>
    </xf>
    <xf numFmtId="3" fontId="14" fillId="4" borderId="32" xfId="0" applyNumberFormat="1" applyFont="1" applyFill="1" applyBorder="1" applyAlignment="1" applyProtection="1">
      <alignment horizontal="center" vertical="center" shrinkToFit="1"/>
      <protection locked="0"/>
    </xf>
    <xf numFmtId="3" fontId="14" fillId="5" borderId="5" xfId="0" applyNumberFormat="1" applyFont="1" applyFill="1" applyBorder="1" applyAlignment="1">
      <alignment horizontal="center" vertical="center" shrinkToFit="1"/>
    </xf>
    <xf numFmtId="3" fontId="14" fillId="6" borderId="4" xfId="0" applyNumberFormat="1" applyFont="1" applyFill="1" applyBorder="1" applyAlignment="1">
      <alignment horizontal="center" vertical="center" shrinkToFit="1"/>
    </xf>
    <xf numFmtId="3" fontId="14" fillId="6" borderId="2" xfId="0" applyNumberFormat="1" applyFont="1" applyFill="1" applyBorder="1" applyAlignment="1">
      <alignment horizontal="center" vertical="center" shrinkToFit="1"/>
    </xf>
    <xf numFmtId="3" fontId="14" fillId="5" borderId="1" xfId="0" applyNumberFormat="1" applyFont="1" applyFill="1" applyBorder="1" applyAlignment="1" applyProtection="1">
      <alignment horizontal="center" vertical="center" shrinkToFit="1"/>
      <protection locked="0"/>
    </xf>
    <xf numFmtId="3" fontId="14" fillId="5" borderId="10" xfId="0" applyNumberFormat="1" applyFont="1" applyFill="1" applyBorder="1" applyAlignment="1">
      <alignment horizontal="center" vertical="center" shrinkToFit="1"/>
    </xf>
    <xf numFmtId="3" fontId="14" fillId="5" borderId="1" xfId="0" applyNumberFormat="1" applyFont="1" applyFill="1" applyBorder="1" applyAlignment="1">
      <alignment horizontal="center" vertical="center" shrinkToFit="1"/>
    </xf>
    <xf numFmtId="3" fontId="14" fillId="5" borderId="10" xfId="0" applyNumberFormat="1" applyFont="1" applyFill="1" applyBorder="1" applyAlignment="1" applyProtection="1">
      <alignment horizontal="center" vertical="center" shrinkToFit="1"/>
      <protection locked="0"/>
    </xf>
    <xf numFmtId="3" fontId="14" fillId="6" borderId="5" xfId="0" applyNumberFormat="1" applyFont="1" applyFill="1" applyBorder="1" applyAlignment="1">
      <alignment horizontal="center" vertical="center" shrinkToFit="1"/>
    </xf>
    <xf numFmtId="3" fontId="14" fillId="4" borderId="10" xfId="0" applyNumberFormat="1" applyFont="1" applyFill="1" applyBorder="1" applyAlignment="1" applyProtection="1">
      <alignment horizontal="center" vertical="center" shrinkToFit="1"/>
      <protection locked="0"/>
    </xf>
    <xf numFmtId="3" fontId="14" fillId="7" borderId="3" xfId="0" applyNumberFormat="1" applyFont="1" applyFill="1" applyBorder="1" applyAlignment="1" applyProtection="1">
      <alignment horizontal="center" vertical="center" shrinkToFit="1"/>
      <protection locked="0"/>
    </xf>
    <xf numFmtId="3" fontId="14" fillId="7" borderId="13" xfId="0" applyNumberFormat="1" applyFont="1" applyFill="1" applyBorder="1" applyAlignment="1">
      <alignment horizontal="center" vertical="center" shrinkToFit="1"/>
    </xf>
    <xf numFmtId="3" fontId="14" fillId="7" borderId="5" xfId="0" applyNumberFormat="1" applyFont="1" applyFill="1" applyBorder="1" applyAlignment="1">
      <alignment horizontal="center" vertical="center" shrinkToFit="1"/>
    </xf>
    <xf numFmtId="3" fontId="14" fillId="7" borderId="5" xfId="0" applyNumberFormat="1" applyFont="1" applyFill="1" applyBorder="1" applyAlignment="1" applyProtection="1">
      <alignment horizontal="center" vertical="center" shrinkToFit="1"/>
      <protection locked="0"/>
    </xf>
    <xf numFmtId="3" fontId="14" fillId="7" borderId="30" xfId="0" applyNumberFormat="1" applyFont="1" applyFill="1" applyBorder="1" applyAlignment="1">
      <alignment horizontal="center" vertical="center" shrinkToFit="1"/>
    </xf>
    <xf numFmtId="3" fontId="14" fillId="7" borderId="24" xfId="0" applyNumberFormat="1" applyFont="1" applyFill="1" applyBorder="1" applyAlignment="1">
      <alignment horizontal="center" vertical="center" shrinkToFit="1"/>
    </xf>
    <xf numFmtId="3" fontId="14" fillId="7" borderId="2" xfId="0" applyNumberFormat="1" applyFont="1" applyFill="1" applyBorder="1" applyAlignment="1">
      <alignment horizontal="center" vertical="center" shrinkToFit="1"/>
    </xf>
    <xf numFmtId="3" fontId="14" fillId="6" borderId="1" xfId="0" applyNumberFormat="1" applyFont="1" applyFill="1" applyBorder="1" applyAlignment="1">
      <alignment horizontal="center" vertical="center" shrinkToFit="1"/>
    </xf>
    <xf numFmtId="3" fontId="14" fillId="5" borderId="2" xfId="0" applyNumberFormat="1" applyFont="1" applyFill="1" applyBorder="1" applyAlignment="1" applyProtection="1">
      <alignment horizontal="center" vertical="center" shrinkToFit="1"/>
      <protection locked="0"/>
    </xf>
    <xf numFmtId="3" fontId="14" fillId="4" borderId="9" xfId="0" applyNumberFormat="1" applyFont="1" applyFill="1" applyBorder="1" applyAlignment="1" applyProtection="1">
      <alignment horizontal="center" vertical="center" shrinkToFit="1"/>
      <protection locked="0"/>
    </xf>
    <xf numFmtId="3" fontId="14" fillId="5" borderId="18" xfId="0" applyNumberFormat="1" applyFont="1" applyFill="1" applyBorder="1" applyAlignment="1">
      <alignment horizontal="center" vertical="center" shrinkToFit="1"/>
    </xf>
    <xf numFmtId="3" fontId="14" fillId="5" borderId="2" xfId="0" applyNumberFormat="1" applyFont="1" applyFill="1" applyBorder="1" applyAlignment="1">
      <alignment horizontal="center" vertical="center" shrinkToFit="1"/>
    </xf>
    <xf numFmtId="3" fontId="14" fillId="4" borderId="2" xfId="0" applyNumberFormat="1" applyFont="1" applyFill="1" applyBorder="1" applyAlignment="1" applyProtection="1">
      <alignment horizontal="center" vertical="center" shrinkToFit="1"/>
      <protection locked="0"/>
    </xf>
    <xf numFmtId="3" fontId="14" fillId="7" borderId="9" xfId="0" applyNumberFormat="1" applyFont="1" applyFill="1" applyBorder="1" applyAlignment="1" applyProtection="1">
      <alignment horizontal="center" vertical="center" shrinkToFit="1"/>
      <protection locked="0"/>
    </xf>
    <xf numFmtId="3" fontId="14" fillId="5" borderId="7" xfId="0" applyNumberFormat="1" applyFont="1" applyFill="1" applyBorder="1" applyAlignment="1">
      <alignment horizontal="center" vertical="center" shrinkToFit="1"/>
    </xf>
    <xf numFmtId="3" fontId="14" fillId="5" borderId="21" xfId="0" applyNumberFormat="1" applyFont="1" applyFill="1" applyBorder="1" applyAlignment="1">
      <alignment horizontal="center" vertical="center" shrinkToFit="1"/>
    </xf>
    <xf numFmtId="3" fontId="14" fillId="4" borderId="25" xfId="0" applyNumberFormat="1" applyFont="1" applyFill="1" applyBorder="1" applyAlignment="1" applyProtection="1">
      <alignment horizontal="center" vertical="center" shrinkToFit="1"/>
      <protection locked="0"/>
    </xf>
    <xf numFmtId="3" fontId="14" fillId="4" borderId="33" xfId="0" applyNumberFormat="1" applyFont="1" applyFill="1" applyBorder="1" applyAlignment="1" applyProtection="1">
      <alignment horizontal="center" vertical="center" shrinkToFit="1"/>
      <protection locked="0"/>
    </xf>
    <xf numFmtId="3" fontId="14" fillId="5" borderId="12" xfId="0" applyNumberFormat="1" applyFont="1" applyFill="1" applyBorder="1" applyAlignment="1">
      <alignment horizontal="center" vertical="center" shrinkToFit="1"/>
    </xf>
    <xf numFmtId="3" fontId="14" fillId="6" borderId="8" xfId="0" applyNumberFormat="1" applyFont="1" applyFill="1" applyBorder="1" applyAlignment="1">
      <alignment horizontal="center" vertical="center" shrinkToFit="1"/>
    </xf>
    <xf numFmtId="3" fontId="14" fillId="6" borderId="11" xfId="0" applyNumberFormat="1" applyFont="1" applyFill="1" applyBorder="1" applyAlignment="1" applyProtection="1">
      <alignment horizontal="center" vertical="center" shrinkToFit="1"/>
      <protection locked="0"/>
    </xf>
    <xf numFmtId="3" fontId="14" fillId="6" borderId="1" xfId="0" applyNumberFormat="1" applyFont="1" applyFill="1" applyBorder="1" applyAlignment="1" applyProtection="1">
      <alignment horizontal="center" vertical="center" shrinkToFit="1"/>
      <protection locked="0"/>
    </xf>
    <xf numFmtId="3" fontId="14" fillId="7" borderId="1" xfId="0" applyNumberFormat="1" applyFont="1" applyFill="1" applyBorder="1" applyAlignment="1">
      <alignment horizontal="center" vertical="center" shrinkToFit="1"/>
    </xf>
    <xf numFmtId="3" fontId="14" fillId="5" borderId="11" xfId="0" applyNumberFormat="1" applyFont="1" applyFill="1" applyBorder="1" applyAlignment="1" applyProtection="1">
      <alignment horizontal="center" vertical="center" shrinkToFit="1"/>
      <protection locked="0"/>
    </xf>
    <xf numFmtId="3" fontId="14" fillId="5" borderId="32" xfId="0" applyNumberFormat="1" applyFont="1" applyFill="1" applyBorder="1" applyAlignment="1" applyProtection="1">
      <alignment horizontal="center" vertical="center" shrinkToFit="1"/>
      <protection locked="0"/>
    </xf>
    <xf numFmtId="3" fontId="14" fillId="7" borderId="2" xfId="0" applyNumberFormat="1" applyFont="1" applyFill="1" applyBorder="1" applyAlignment="1" applyProtection="1">
      <alignment horizontal="center" vertical="center" shrinkToFit="1"/>
      <protection locked="0"/>
    </xf>
    <xf numFmtId="3" fontId="14" fillId="7" borderId="7" xfId="0" applyNumberFormat="1" applyFont="1" applyFill="1" applyBorder="1" applyAlignment="1">
      <alignment horizontal="center" vertical="center" shrinkToFit="1"/>
    </xf>
    <xf numFmtId="3" fontId="14" fillId="6" borderId="7" xfId="0" applyNumberFormat="1" applyFont="1" applyFill="1" applyBorder="1" applyAlignment="1">
      <alignment horizontal="center" vertical="center" shrinkToFit="1"/>
    </xf>
    <xf numFmtId="3" fontId="14" fillId="6" borderId="10" xfId="0" applyNumberFormat="1" applyFont="1" applyFill="1" applyBorder="1" applyAlignment="1" applyProtection="1">
      <alignment horizontal="center" vertical="center" shrinkToFit="1"/>
      <protection locked="0"/>
    </xf>
    <xf numFmtId="3" fontId="14" fillId="7" borderId="20" xfId="0" applyNumberFormat="1" applyFont="1" applyFill="1" applyBorder="1" applyAlignment="1" applyProtection="1">
      <alignment horizontal="center" vertical="center" shrinkToFit="1"/>
    </xf>
    <xf numFmtId="3" fontId="14" fillId="7" borderId="10" xfId="0" applyNumberFormat="1" applyFont="1" applyFill="1" applyBorder="1" applyAlignment="1" applyProtection="1">
      <alignment horizontal="center" vertical="center" shrinkToFit="1"/>
    </xf>
    <xf numFmtId="3" fontId="16" fillId="7" borderId="2" xfId="0" applyNumberFormat="1" applyFont="1" applyFill="1" applyBorder="1" applyAlignment="1">
      <alignment horizontal="center" vertical="center" shrinkToFit="1"/>
    </xf>
    <xf numFmtId="3" fontId="14" fillId="6" borderId="2" xfId="0" applyNumberFormat="1" applyFont="1" applyFill="1" applyBorder="1" applyAlignment="1" applyProtection="1">
      <alignment horizontal="center" vertical="center" shrinkToFit="1"/>
      <protection locked="0"/>
    </xf>
    <xf numFmtId="3" fontId="16" fillId="7" borderId="9" xfId="0" applyNumberFormat="1" applyFont="1" applyFill="1" applyBorder="1" applyAlignment="1">
      <alignment horizontal="center" vertical="center" shrinkToFit="1"/>
    </xf>
    <xf numFmtId="3" fontId="14" fillId="7" borderId="32" xfId="0" applyNumberFormat="1" applyFont="1" applyFill="1" applyBorder="1" applyAlignment="1">
      <alignment horizontal="center" vertical="center" shrinkToFit="1"/>
    </xf>
    <xf numFmtId="3" fontId="14" fillId="7" borderId="10" xfId="0" applyNumberFormat="1" applyFont="1" applyFill="1" applyBorder="1" applyAlignment="1" applyProtection="1">
      <alignment horizontal="center" vertical="center" shrinkToFit="1"/>
      <protection locked="0"/>
    </xf>
    <xf numFmtId="3" fontId="14" fillId="4" borderId="0" xfId="0" applyNumberFormat="1" applyFont="1" applyFill="1" applyBorder="1" applyAlignment="1">
      <alignment horizontal="center" vertical="center" shrinkToFit="1"/>
    </xf>
    <xf numFmtId="3" fontId="14" fillId="4" borderId="0" xfId="0" applyNumberFormat="1" applyFont="1" applyFill="1" applyBorder="1" applyAlignment="1">
      <alignment horizontal="center" vertical="center"/>
    </xf>
    <xf numFmtId="3" fontId="14" fillId="4" borderId="11" xfId="0" applyNumberFormat="1" applyFont="1" applyFill="1" applyBorder="1" applyAlignment="1" applyProtection="1">
      <alignment horizontal="center" vertical="center" shrinkToFit="1" readingOrder="1"/>
      <protection locked="0"/>
    </xf>
    <xf numFmtId="3" fontId="14" fillId="7" borderId="19" xfId="0" applyNumberFormat="1" applyFont="1" applyFill="1" applyBorder="1" applyAlignment="1">
      <alignment horizontal="center" vertical="center" shrinkToFit="1" readingOrder="1"/>
    </xf>
    <xf numFmtId="3" fontId="15" fillId="6" borderId="19" xfId="0" applyNumberFormat="1" applyFont="1" applyFill="1" applyBorder="1" applyAlignment="1">
      <alignment horizontal="center" vertical="center" shrinkToFit="1" readingOrder="1"/>
    </xf>
    <xf numFmtId="3" fontId="14" fillId="5" borderId="19" xfId="0" applyNumberFormat="1" applyFont="1" applyFill="1" applyBorder="1" applyAlignment="1">
      <alignment horizontal="center" vertical="center" shrinkToFit="1" readingOrder="1"/>
    </xf>
    <xf numFmtId="3" fontId="14" fillId="2" borderId="19" xfId="0" applyNumberFormat="1" applyFont="1" applyFill="1" applyBorder="1" applyAlignment="1">
      <alignment horizontal="center" vertical="center" shrinkToFit="1" readingOrder="1"/>
    </xf>
    <xf numFmtId="3" fontId="14" fillId="2" borderId="19" xfId="0" applyNumberFormat="1" applyFont="1" applyFill="1" applyBorder="1" applyAlignment="1">
      <alignment horizontal="center" vertical="center" shrinkToFit="1"/>
    </xf>
    <xf numFmtId="3" fontId="14" fillId="2" borderId="22" xfId="0" applyNumberFormat="1" applyFont="1" applyFill="1" applyBorder="1" applyAlignment="1">
      <alignment horizontal="center" vertical="center" shrinkToFit="1" readingOrder="1"/>
    </xf>
    <xf numFmtId="3" fontId="14" fillId="2" borderId="22" xfId="0" applyNumberFormat="1" applyFont="1" applyFill="1" applyBorder="1" applyAlignment="1">
      <alignment horizontal="center" vertical="center" shrinkToFit="1"/>
    </xf>
    <xf numFmtId="3" fontId="14" fillId="5" borderId="13" xfId="0" applyNumberFormat="1" applyFont="1" applyFill="1" applyBorder="1" applyAlignment="1">
      <alignment horizontal="center" vertical="center" shrinkToFit="1" readingOrder="1"/>
    </xf>
    <xf numFmtId="3" fontId="14" fillId="5" borderId="9" xfId="0" applyNumberFormat="1" applyFont="1" applyFill="1" applyBorder="1" applyAlignment="1">
      <alignment horizontal="center" vertical="center" shrinkToFit="1" readingOrder="1"/>
    </xf>
    <xf numFmtId="3" fontId="14" fillId="4" borderId="11" xfId="0" applyNumberFormat="1" applyFont="1" applyFill="1" applyBorder="1" applyAlignment="1">
      <alignment horizontal="center" vertical="center" shrinkToFit="1" readingOrder="1"/>
    </xf>
    <xf numFmtId="3" fontId="14" fillId="4" borderId="1" xfId="0" applyNumberFormat="1" applyFont="1" applyFill="1" applyBorder="1" applyAlignment="1">
      <alignment horizontal="center" vertical="center" shrinkToFit="1" readingOrder="1"/>
    </xf>
    <xf numFmtId="3" fontId="14" fillId="4" borderId="1" xfId="0" applyNumberFormat="1" applyFont="1" applyFill="1" applyBorder="1" applyAlignment="1">
      <alignment horizontal="center" vertical="center" shrinkToFit="1"/>
    </xf>
    <xf numFmtId="3" fontId="14" fillId="4" borderId="32" xfId="0" applyNumberFormat="1" applyFont="1" applyFill="1" applyBorder="1" applyAlignment="1">
      <alignment horizontal="center" vertical="center" shrinkToFit="1" readingOrder="1"/>
    </xf>
    <xf numFmtId="3" fontId="14" fillId="4" borderId="32" xfId="0" applyNumberFormat="1" applyFont="1" applyFill="1" applyBorder="1" applyAlignment="1">
      <alignment horizontal="center" vertical="center" shrinkToFit="1"/>
    </xf>
    <xf numFmtId="3" fontId="14" fillId="5" borderId="5" xfId="0" applyNumberFormat="1" applyFont="1" applyFill="1" applyBorder="1" applyAlignment="1">
      <alignment horizontal="center" vertical="center" shrinkToFit="1" readingOrder="1"/>
    </xf>
    <xf numFmtId="3" fontId="14" fillId="6" borderId="4" xfId="0" applyNumberFormat="1" applyFont="1" applyFill="1" applyBorder="1" applyAlignment="1">
      <alignment horizontal="center" vertical="center" shrinkToFit="1" readingOrder="1"/>
    </xf>
    <xf numFmtId="3" fontId="14" fillId="6" borderId="2" xfId="0" applyNumberFormat="1" applyFont="1" applyFill="1" applyBorder="1" applyAlignment="1">
      <alignment horizontal="center" vertical="center" shrinkToFit="1" readingOrder="1"/>
    </xf>
    <xf numFmtId="3" fontId="14" fillId="5" borderId="1" xfId="0" applyNumberFormat="1" applyFont="1" applyFill="1" applyBorder="1" applyAlignment="1">
      <alignment horizontal="center" vertical="center" shrinkToFit="1" readingOrder="1"/>
    </xf>
    <xf numFmtId="3" fontId="14" fillId="5" borderId="10" xfId="0" applyNumberFormat="1" applyFont="1" applyFill="1" applyBorder="1" applyAlignment="1">
      <alignment horizontal="center" vertical="center" shrinkToFit="1" readingOrder="1"/>
    </xf>
    <xf numFmtId="3" fontId="14" fillId="6" borderId="5" xfId="0" applyNumberFormat="1" applyFont="1" applyFill="1" applyBorder="1" applyAlignment="1">
      <alignment horizontal="center" vertical="center" shrinkToFit="1" readingOrder="1"/>
    </xf>
    <xf numFmtId="3" fontId="14" fillId="4" borderId="10" xfId="0" applyNumberFormat="1" applyFont="1" applyFill="1" applyBorder="1" applyAlignment="1">
      <alignment horizontal="center" vertical="center" shrinkToFit="1" readingOrder="1"/>
    </xf>
    <xf numFmtId="3" fontId="14" fillId="4" borderId="10" xfId="0" applyNumberFormat="1" applyFont="1" applyFill="1" applyBorder="1" applyAlignment="1">
      <alignment horizontal="center" vertical="center" shrinkToFit="1"/>
    </xf>
    <xf numFmtId="3" fontId="14" fillId="7" borderId="3" xfId="0" applyNumberFormat="1" applyFont="1" applyFill="1" applyBorder="1" applyAlignment="1">
      <alignment horizontal="center" vertical="center" shrinkToFit="1" readingOrder="1"/>
    </xf>
    <xf numFmtId="3" fontId="14" fillId="7" borderId="3" xfId="0" applyNumberFormat="1" applyFont="1" applyFill="1" applyBorder="1" applyAlignment="1">
      <alignment horizontal="center" vertical="center" shrinkToFit="1"/>
    </xf>
    <xf numFmtId="3" fontId="14" fillId="7" borderId="5" xfId="0" applyNumberFormat="1" applyFont="1" applyFill="1" applyBorder="1" applyAlignment="1">
      <alignment horizontal="center" vertical="center" shrinkToFit="1" readingOrder="1"/>
    </xf>
    <xf numFmtId="3" fontId="14" fillId="7" borderId="9" xfId="0" applyNumberFormat="1" applyFont="1" applyFill="1" applyBorder="1" applyAlignment="1">
      <alignment horizontal="center" vertical="center" shrinkToFit="1" readingOrder="1"/>
    </xf>
    <xf numFmtId="3" fontId="14" fillId="7" borderId="9" xfId="0" applyNumberFormat="1" applyFont="1" applyFill="1" applyBorder="1" applyAlignment="1">
      <alignment horizontal="center" vertical="center" shrinkToFit="1"/>
    </xf>
    <xf numFmtId="3" fontId="14" fillId="7" borderId="6" xfId="0" applyNumberFormat="1" applyFont="1" applyFill="1" applyBorder="1" applyAlignment="1">
      <alignment horizontal="center" vertical="center" shrinkToFit="1"/>
    </xf>
    <xf numFmtId="3" fontId="14" fillId="7" borderId="6" xfId="0" applyNumberFormat="1" applyFont="1" applyFill="1" applyBorder="1" applyAlignment="1">
      <alignment horizontal="center" vertical="center" shrinkToFit="1" readingOrder="1"/>
    </xf>
    <xf numFmtId="3" fontId="14" fillId="7" borderId="2" xfId="0" applyNumberFormat="1" applyFont="1" applyFill="1" applyBorder="1" applyAlignment="1">
      <alignment horizontal="center" vertical="center" shrinkToFit="1" readingOrder="1"/>
    </xf>
    <xf numFmtId="3" fontId="14" fillId="6" borderId="1" xfId="0" applyNumberFormat="1" applyFont="1" applyFill="1" applyBorder="1" applyAlignment="1">
      <alignment horizontal="center" vertical="center" shrinkToFit="1" readingOrder="1"/>
    </xf>
    <xf numFmtId="3" fontId="14" fillId="5" borderId="2" xfId="0" applyNumberFormat="1" applyFont="1" applyFill="1" applyBorder="1" applyAlignment="1">
      <alignment horizontal="center" vertical="center" shrinkToFit="1" readingOrder="1"/>
    </xf>
    <xf numFmtId="3" fontId="14" fillId="4" borderId="9" xfId="0" applyNumberFormat="1" applyFont="1" applyFill="1" applyBorder="1" applyAlignment="1">
      <alignment horizontal="center" vertical="center" shrinkToFit="1" readingOrder="1"/>
    </xf>
    <xf numFmtId="3" fontId="14" fillId="4" borderId="9" xfId="0" applyNumberFormat="1" applyFont="1" applyFill="1" applyBorder="1" applyAlignment="1">
      <alignment horizontal="center" vertical="center" shrinkToFit="1"/>
    </xf>
    <xf numFmtId="3" fontId="14" fillId="4" borderId="2" xfId="0" applyNumberFormat="1" applyFont="1" applyFill="1" applyBorder="1" applyAlignment="1">
      <alignment horizontal="center" vertical="center" shrinkToFit="1" readingOrder="1"/>
    </xf>
    <xf numFmtId="3" fontId="14" fillId="4" borderId="2" xfId="0" applyNumberFormat="1" applyFont="1" applyFill="1" applyBorder="1" applyAlignment="1">
      <alignment horizontal="center" vertical="center" shrinkToFit="1"/>
    </xf>
    <xf numFmtId="3" fontId="14" fillId="5" borderId="27" xfId="0" applyNumberFormat="1" applyFont="1" applyFill="1" applyBorder="1" applyAlignment="1">
      <alignment horizontal="center" vertical="center" shrinkToFit="1"/>
    </xf>
    <xf numFmtId="3" fontId="14" fillId="4" borderId="19" xfId="0" applyNumberFormat="1" applyFont="1" applyFill="1" applyBorder="1" applyAlignment="1">
      <alignment horizontal="center" vertical="center" shrinkToFit="1" readingOrder="1"/>
    </xf>
    <xf numFmtId="3" fontId="14" fillId="4" borderId="19" xfId="0" applyNumberFormat="1" applyFont="1" applyFill="1" applyBorder="1" applyAlignment="1">
      <alignment horizontal="center" vertical="center" shrinkToFit="1"/>
    </xf>
    <xf numFmtId="3" fontId="14" fillId="4" borderId="22" xfId="0" applyNumberFormat="1" applyFont="1" applyFill="1" applyBorder="1" applyAlignment="1">
      <alignment horizontal="center" vertical="center" shrinkToFit="1"/>
    </xf>
    <xf numFmtId="3" fontId="14" fillId="6" borderId="24" xfId="0" applyNumberFormat="1" applyFont="1" applyFill="1" applyBorder="1" applyAlignment="1">
      <alignment horizontal="center" vertical="center" shrinkToFit="1"/>
    </xf>
    <xf numFmtId="3" fontId="14" fillId="6" borderId="24" xfId="0" applyNumberFormat="1" applyFont="1" applyFill="1" applyBorder="1" applyAlignment="1">
      <alignment horizontal="center" vertical="center" shrinkToFit="1" readingOrder="1"/>
    </xf>
    <xf numFmtId="3" fontId="14" fillId="6" borderId="11" xfId="0" applyNumberFormat="1" applyFont="1" applyFill="1" applyBorder="1" applyAlignment="1">
      <alignment horizontal="center" vertical="center" shrinkToFit="1" readingOrder="1"/>
    </xf>
    <xf numFmtId="3" fontId="14" fillId="6" borderId="11" xfId="0" applyNumberFormat="1" applyFont="1" applyFill="1" applyBorder="1" applyAlignment="1">
      <alignment horizontal="center" vertical="center" shrinkToFit="1"/>
    </xf>
    <xf numFmtId="3" fontId="14" fillId="7" borderId="1" xfId="0" applyNumberFormat="1" applyFont="1" applyFill="1" applyBorder="1" applyAlignment="1">
      <alignment horizontal="center" vertical="center" shrinkToFit="1" readingOrder="1"/>
    </xf>
    <xf numFmtId="3" fontId="14" fillId="5" borderId="11" xfId="0" applyNumberFormat="1" applyFont="1" applyFill="1" applyBorder="1" applyAlignment="1">
      <alignment horizontal="center" vertical="center" shrinkToFit="1" readingOrder="1"/>
    </xf>
    <xf numFmtId="3" fontId="14" fillId="5" borderId="11" xfId="0" applyNumberFormat="1" applyFont="1" applyFill="1" applyBorder="1" applyAlignment="1">
      <alignment horizontal="center" vertical="center" shrinkToFit="1"/>
    </xf>
    <xf numFmtId="3" fontId="14" fillId="5" borderId="32" xfId="0" applyNumberFormat="1" applyFont="1" applyFill="1" applyBorder="1" applyAlignment="1">
      <alignment horizontal="center" vertical="center" shrinkToFit="1" readingOrder="1"/>
    </xf>
    <xf numFmtId="3" fontId="14" fillId="5" borderId="32" xfId="0" applyNumberFormat="1" applyFont="1" applyFill="1" applyBorder="1" applyAlignment="1">
      <alignment horizontal="center" vertical="center" shrinkToFit="1"/>
    </xf>
    <xf numFmtId="3" fontId="14" fillId="7" borderId="7" xfId="0" applyNumberFormat="1" applyFont="1" applyFill="1" applyBorder="1" applyAlignment="1">
      <alignment horizontal="center" vertical="center" shrinkToFit="1" readingOrder="1"/>
    </xf>
    <xf numFmtId="3" fontId="14" fillId="6" borderId="7" xfId="0" applyNumberFormat="1" applyFont="1" applyFill="1" applyBorder="1" applyAlignment="1">
      <alignment horizontal="center" vertical="center" shrinkToFit="1" readingOrder="1"/>
    </xf>
    <xf numFmtId="3" fontId="14" fillId="6" borderId="10" xfId="0" applyNumberFormat="1" applyFont="1" applyFill="1" applyBorder="1" applyAlignment="1">
      <alignment horizontal="center" vertical="center" shrinkToFit="1" readingOrder="1"/>
    </xf>
    <xf numFmtId="3" fontId="14" fillId="6" borderId="10" xfId="0" applyNumberFormat="1" applyFont="1" applyFill="1" applyBorder="1" applyAlignment="1">
      <alignment horizontal="center" vertical="center" shrinkToFit="1"/>
    </xf>
    <xf numFmtId="3" fontId="14" fillId="7" borderId="10" xfId="0" applyNumberFormat="1" applyFont="1" applyFill="1" applyBorder="1" applyAlignment="1" applyProtection="1">
      <alignment horizontal="center" vertical="center" shrinkToFit="1" readingOrder="1"/>
    </xf>
    <xf numFmtId="3" fontId="16" fillId="7" borderId="2" xfId="0" applyNumberFormat="1" applyFont="1" applyFill="1" applyBorder="1" applyAlignment="1">
      <alignment horizontal="center" vertical="center" shrinkToFit="1" readingOrder="1"/>
    </xf>
    <xf numFmtId="3" fontId="16" fillId="7" borderId="9" xfId="0" applyNumberFormat="1" applyFont="1" applyFill="1" applyBorder="1" applyAlignment="1">
      <alignment horizontal="center" vertical="center" shrinkToFit="1" readingOrder="1"/>
    </xf>
    <xf numFmtId="3" fontId="14" fillId="7" borderId="32" xfId="0" applyNumberFormat="1" applyFont="1" applyFill="1" applyBorder="1" applyAlignment="1">
      <alignment horizontal="center" vertical="center" shrinkToFit="1" readingOrder="1"/>
    </xf>
    <xf numFmtId="3" fontId="14" fillId="7" borderId="10" xfId="0" applyNumberFormat="1" applyFont="1" applyFill="1" applyBorder="1" applyAlignment="1">
      <alignment horizontal="center" vertical="center" shrinkToFit="1" readingOrder="1"/>
    </xf>
    <xf numFmtId="3" fontId="14" fillId="7" borderId="10" xfId="0" applyNumberFormat="1" applyFont="1" applyFill="1" applyBorder="1" applyAlignment="1">
      <alignment horizontal="center" vertical="center" shrinkToFit="1"/>
    </xf>
    <xf numFmtId="0" fontId="1" fillId="2" borderId="0" xfId="0" applyFont="1" applyFill="1" applyBorder="1" applyAlignment="1" applyProtection="1">
      <alignment vertical="center" shrinkToFit="1"/>
      <protection locked="0"/>
    </xf>
    <xf numFmtId="0" fontId="1" fillId="2" borderId="34" xfId="0" applyFont="1" applyFill="1" applyBorder="1" applyAlignment="1" applyProtection="1">
      <alignment vertical="center" shrinkToFit="1"/>
      <protection locked="0"/>
    </xf>
    <xf numFmtId="0" fontId="15" fillId="0" borderId="35" xfId="0" applyFont="1" applyBorder="1"/>
    <xf numFmtId="0" fontId="15" fillId="0" borderId="35" xfId="0" applyFont="1" applyBorder="1" applyAlignment="1">
      <alignment shrinkToFit="1"/>
    </xf>
    <xf numFmtId="0" fontId="15" fillId="0" borderId="35" xfId="0" applyFont="1" applyBorder="1" applyAlignment="1">
      <alignment horizontal="center" vertical="center"/>
    </xf>
    <xf numFmtId="0" fontId="15" fillId="0" borderId="0" xfId="0" applyFont="1" applyBorder="1"/>
    <xf numFmtId="3" fontId="15" fillId="0" borderId="35" xfId="0" applyNumberFormat="1" applyFont="1" applyBorder="1"/>
    <xf numFmtId="0" fontId="15" fillId="0" borderId="0" xfId="0" applyFont="1"/>
    <xf numFmtId="3" fontId="14" fillId="0" borderId="3" xfId="0" applyNumberFormat="1" applyFont="1" applyFill="1" applyBorder="1" applyAlignment="1">
      <alignment horizontal="center" vertical="center" shrinkToFit="1"/>
    </xf>
    <xf numFmtId="165" fontId="8" fillId="0" borderId="3" xfId="0" applyNumberFormat="1" applyFont="1" applyFill="1" applyBorder="1" applyAlignment="1" applyProtection="1">
      <alignment horizontal="center" vertical="center" shrinkToFit="1"/>
    </xf>
    <xf numFmtId="0" fontId="5" fillId="0" borderId="17" xfId="0" applyFont="1" applyFill="1" applyBorder="1" applyAlignment="1">
      <alignment horizontal="center" vertical="center" shrinkToFit="1"/>
    </xf>
    <xf numFmtId="9" fontId="14" fillId="0" borderId="3" xfId="0" applyNumberFormat="1" applyFont="1" applyFill="1" applyBorder="1" applyAlignment="1">
      <alignment horizontal="center" vertical="center" shrinkToFit="1" readingOrder="2"/>
    </xf>
    <xf numFmtId="10" fontId="14" fillId="0" borderId="17" xfId="0" applyNumberFormat="1" applyFont="1" applyFill="1" applyBorder="1" applyAlignment="1">
      <alignment horizontal="center" vertical="center" shrinkToFit="1" readingOrder="2"/>
    </xf>
    <xf numFmtId="10" fontId="14" fillId="0" borderId="3" xfId="0" applyNumberFormat="1" applyFont="1" applyFill="1" applyBorder="1" applyAlignment="1">
      <alignment horizontal="center" vertical="center" shrinkToFit="1" readingOrder="2"/>
    </xf>
    <xf numFmtId="10" fontId="14" fillId="0" borderId="9" xfId="0" applyNumberFormat="1" applyFont="1" applyFill="1" applyBorder="1" applyAlignment="1">
      <alignment horizontal="center" vertical="center" shrinkToFit="1" readingOrder="2"/>
    </xf>
    <xf numFmtId="165" fontId="8" fillId="0" borderId="9" xfId="0" applyNumberFormat="1" applyFont="1" applyFill="1" applyBorder="1" applyAlignment="1" applyProtection="1">
      <alignment horizontal="center" vertical="center" shrinkToFit="1"/>
    </xf>
    <xf numFmtId="3" fontId="14" fillId="0" borderId="9" xfId="0" applyNumberFormat="1" applyFont="1" applyFill="1" applyBorder="1" applyAlignment="1">
      <alignment horizontal="center" vertical="center" shrinkToFit="1"/>
    </xf>
    <xf numFmtId="9" fontId="14" fillId="0" borderId="9" xfId="0" applyNumberFormat="1" applyFont="1" applyFill="1" applyBorder="1" applyAlignment="1">
      <alignment horizontal="center" vertical="center" shrinkToFit="1" readingOrder="2"/>
    </xf>
    <xf numFmtId="3" fontId="14" fillId="0" borderId="9" xfId="0" applyNumberFormat="1" applyFont="1" applyFill="1" applyBorder="1" applyAlignment="1">
      <alignment horizontal="center" vertical="center" shrinkToFit="1" readingOrder="1"/>
    </xf>
    <xf numFmtId="0" fontId="12" fillId="0" borderId="0" xfId="0" applyFont="1" applyFill="1" applyAlignment="1">
      <alignment horizontal="center" vertical="center"/>
    </xf>
    <xf numFmtId="0" fontId="0" fillId="0" borderId="0" xfId="0" applyFill="1"/>
    <xf numFmtId="3" fontId="14" fillId="0" borderId="37" xfId="0" applyNumberFormat="1" applyFont="1" applyFill="1" applyBorder="1" applyAlignment="1">
      <alignment horizontal="center" vertical="center" shrinkToFit="1"/>
    </xf>
    <xf numFmtId="10" fontId="14" fillId="0" borderId="37" xfId="0" applyNumberFormat="1" applyFont="1" applyFill="1" applyBorder="1" applyAlignment="1">
      <alignment horizontal="center" vertical="center" shrinkToFit="1" readingOrder="2"/>
    </xf>
    <xf numFmtId="165" fontId="8" fillId="0" borderId="37" xfId="0" applyNumberFormat="1" applyFont="1" applyFill="1" applyBorder="1" applyAlignment="1" applyProtection="1">
      <alignment horizontal="center" vertical="center" shrinkToFit="1"/>
    </xf>
    <xf numFmtId="0" fontId="3" fillId="0" borderId="36" xfId="0" applyFont="1" applyFill="1" applyBorder="1" applyAlignment="1">
      <alignment horizontal="center" vertical="center" shrinkToFit="1"/>
    </xf>
    <xf numFmtId="3" fontId="14" fillId="0" borderId="37" xfId="0" applyNumberFormat="1" applyFont="1" applyFill="1" applyBorder="1" applyAlignment="1">
      <alignment horizontal="center" vertical="center" shrinkToFit="1" readingOrder="1"/>
    </xf>
    <xf numFmtId="9" fontId="14" fillId="0" borderId="37" xfId="0" applyNumberFormat="1" applyFont="1" applyFill="1" applyBorder="1" applyAlignment="1">
      <alignment horizontal="center" vertical="center" shrinkToFit="1" readingOrder="2"/>
    </xf>
    <xf numFmtId="165" fontId="8" fillId="7" borderId="16" xfId="0" applyNumberFormat="1" applyFont="1" applyFill="1" applyBorder="1" applyAlignment="1" applyProtection="1">
      <alignment horizontal="center" vertical="center" shrinkToFit="1"/>
    </xf>
    <xf numFmtId="0" fontId="3" fillId="7" borderId="16" xfId="0" applyFont="1" applyFill="1" applyBorder="1" applyAlignment="1">
      <alignment horizontal="center" vertical="center" shrinkToFit="1"/>
    </xf>
    <xf numFmtId="10" fontId="14" fillId="0" borderId="35" xfId="0" applyNumberFormat="1" applyFont="1" applyFill="1" applyBorder="1" applyAlignment="1">
      <alignment horizontal="center" vertical="center" shrinkToFit="1" readingOrder="2"/>
    </xf>
    <xf numFmtId="10" fontId="14" fillId="0" borderId="39" xfId="0" applyNumberFormat="1" applyFont="1" applyFill="1" applyBorder="1" applyAlignment="1">
      <alignment horizontal="center" vertical="center" shrinkToFit="1" readingOrder="2"/>
    </xf>
    <xf numFmtId="10" fontId="14" fillId="0" borderId="41" xfId="0" applyNumberFormat="1" applyFont="1" applyFill="1" applyBorder="1" applyAlignment="1">
      <alignment horizontal="center" vertical="center" shrinkToFit="1" readingOrder="2"/>
    </xf>
    <xf numFmtId="10" fontId="14" fillId="0" borderId="42" xfId="0" applyNumberFormat="1" applyFont="1" applyFill="1" applyBorder="1" applyAlignment="1">
      <alignment horizontal="center" vertical="center" shrinkToFit="1" readingOrder="2"/>
    </xf>
    <xf numFmtId="165" fontId="8" fillId="0" borderId="43" xfId="0" applyNumberFormat="1" applyFont="1" applyFill="1" applyBorder="1" applyAlignment="1" applyProtection="1">
      <alignment horizontal="center" vertical="center" shrinkToFit="1"/>
    </xf>
    <xf numFmtId="165" fontId="8" fillId="0" borderId="44" xfId="0" applyNumberFormat="1" applyFont="1" applyFill="1" applyBorder="1" applyAlignment="1" applyProtection="1">
      <alignment horizontal="center" vertical="center" shrinkToFit="1"/>
    </xf>
    <xf numFmtId="0" fontId="3" fillId="0" borderId="43" xfId="0" applyFont="1" applyFill="1" applyBorder="1" applyAlignment="1">
      <alignment horizontal="center" vertical="center" shrinkToFit="1"/>
    </xf>
    <xf numFmtId="0" fontId="5" fillId="0" borderId="44" xfId="0" applyFont="1" applyFill="1" applyBorder="1" applyAlignment="1">
      <alignment horizontal="center" vertical="center" shrinkToFit="1"/>
    </xf>
    <xf numFmtId="10" fontId="14" fillId="0" borderId="43" xfId="0" applyNumberFormat="1" applyFont="1" applyFill="1" applyBorder="1" applyAlignment="1">
      <alignment horizontal="center" vertical="center" shrinkToFit="1" readingOrder="2"/>
    </xf>
    <xf numFmtId="10" fontId="14" fillId="0" borderId="44" xfId="0" applyNumberFormat="1" applyFont="1" applyFill="1" applyBorder="1" applyAlignment="1">
      <alignment horizontal="center" vertical="center" shrinkToFit="1" readingOrder="2"/>
    </xf>
    <xf numFmtId="3" fontId="14" fillId="0" borderId="43" xfId="0" applyNumberFormat="1" applyFont="1" applyFill="1" applyBorder="1" applyAlignment="1">
      <alignment horizontal="center" vertical="center" shrinkToFit="1"/>
    </xf>
    <xf numFmtId="3" fontId="14" fillId="0" borderId="45" xfId="0" applyNumberFormat="1" applyFont="1" applyFill="1" applyBorder="1" applyAlignment="1">
      <alignment horizontal="center" vertical="center" shrinkToFit="1"/>
    </xf>
    <xf numFmtId="10" fontId="14" fillId="0" borderId="46" xfId="0" applyNumberFormat="1" applyFont="1" applyFill="1" applyBorder="1" applyAlignment="1">
      <alignment horizontal="center" vertical="center" shrinkToFit="1" readingOrder="2"/>
    </xf>
    <xf numFmtId="3" fontId="14" fillId="0" borderId="45" xfId="0" applyNumberFormat="1" applyFont="1" applyFill="1" applyBorder="1" applyAlignment="1">
      <alignment horizontal="center" vertical="center" shrinkToFit="1" readingOrder="1"/>
    </xf>
    <xf numFmtId="9" fontId="14" fillId="0" borderId="43" xfId="0" applyNumberFormat="1" applyFont="1" applyFill="1" applyBorder="1" applyAlignment="1">
      <alignment horizontal="center" vertical="center" shrinkToFit="1" readingOrder="2"/>
    </xf>
    <xf numFmtId="9" fontId="14" fillId="0" borderId="44" xfId="0" applyNumberFormat="1" applyFont="1" applyFill="1" applyBorder="1" applyAlignment="1">
      <alignment horizontal="center" vertical="center" shrinkToFit="1" readingOrder="2"/>
    </xf>
    <xf numFmtId="3" fontId="14" fillId="0" borderId="46" xfId="0" applyNumberFormat="1" applyFont="1" applyFill="1" applyBorder="1" applyAlignment="1">
      <alignment horizontal="center" vertical="center" shrinkToFit="1"/>
    </xf>
    <xf numFmtId="10" fontId="14" fillId="0" borderId="48" xfId="0" applyNumberFormat="1" applyFont="1" applyFill="1" applyBorder="1" applyAlignment="1">
      <alignment horizontal="center" vertical="center" shrinkToFit="1" readingOrder="2"/>
    </xf>
    <xf numFmtId="3" fontId="14" fillId="0" borderId="49" xfId="0" applyNumberFormat="1" applyFont="1" applyFill="1" applyBorder="1" applyAlignment="1">
      <alignment horizontal="center" vertical="center" shrinkToFit="1"/>
    </xf>
    <xf numFmtId="9" fontId="14" fillId="0" borderId="48" xfId="0" applyNumberFormat="1" applyFont="1" applyFill="1" applyBorder="1" applyAlignment="1">
      <alignment horizontal="center" vertical="center" shrinkToFit="1" readingOrder="2"/>
    </xf>
    <xf numFmtId="1" fontId="14" fillId="0" borderId="47" xfId="0" applyNumberFormat="1" applyFont="1" applyFill="1" applyBorder="1" applyAlignment="1">
      <alignment horizontal="center" vertical="center" shrinkToFit="1" readingOrder="2"/>
    </xf>
    <xf numFmtId="1" fontId="8" fillId="0" borderId="48" xfId="0" applyNumberFormat="1" applyFont="1" applyFill="1" applyBorder="1" applyAlignment="1" applyProtection="1">
      <alignment horizontal="center" vertical="center" shrinkToFit="1"/>
    </xf>
    <xf numFmtId="1" fontId="5" fillId="0" borderId="48" xfId="0" applyNumberFormat="1" applyFont="1" applyFill="1" applyBorder="1" applyAlignment="1">
      <alignment horizontal="center" vertical="center" shrinkToFit="1"/>
    </xf>
    <xf numFmtId="1" fontId="14" fillId="0" borderId="48" xfId="0" applyNumberFormat="1" applyFont="1" applyFill="1" applyBorder="1" applyAlignment="1">
      <alignment horizontal="center" vertical="center" shrinkToFit="1" readingOrder="2"/>
    </xf>
    <xf numFmtId="1" fontId="14" fillId="0" borderId="49" xfId="0" applyNumberFormat="1" applyFont="1" applyFill="1" applyBorder="1" applyAlignment="1">
      <alignment horizontal="center" vertical="center" shrinkToFit="1" readingOrder="2"/>
    </xf>
    <xf numFmtId="165" fontId="8" fillId="0" borderId="50" xfId="0" applyNumberFormat="1" applyFont="1" applyFill="1" applyBorder="1" applyAlignment="1" applyProtection="1">
      <alignment horizontal="center" vertical="center" shrinkToFit="1"/>
    </xf>
    <xf numFmtId="0" fontId="5" fillId="0" borderId="43" xfId="0" applyFont="1" applyFill="1" applyBorder="1" applyAlignment="1">
      <alignment horizontal="center" vertical="center" shrinkToFit="1"/>
    </xf>
    <xf numFmtId="10" fontId="14" fillId="0" borderId="50" xfId="0" applyNumberFormat="1" applyFont="1" applyFill="1" applyBorder="1" applyAlignment="1">
      <alignment horizontal="center" vertical="center" shrinkToFit="1" readingOrder="2"/>
    </xf>
    <xf numFmtId="3" fontId="14" fillId="0" borderId="50" xfId="0" applyNumberFormat="1" applyFont="1" applyFill="1" applyBorder="1" applyAlignment="1">
      <alignment horizontal="center" vertical="center" shrinkToFit="1"/>
    </xf>
    <xf numFmtId="9" fontId="14" fillId="0" borderId="50" xfId="0" applyNumberFormat="1" applyFont="1" applyFill="1" applyBorder="1" applyAlignment="1">
      <alignment horizontal="center" vertical="center" shrinkToFit="1" readingOrder="2"/>
    </xf>
    <xf numFmtId="3" fontId="14" fillId="5" borderId="50" xfId="0" applyNumberFormat="1" applyFont="1" applyFill="1" applyBorder="1" applyAlignment="1">
      <alignment horizontal="center" vertical="center" shrinkToFit="1"/>
    </xf>
    <xf numFmtId="165" fontId="8" fillId="5" borderId="50" xfId="0" applyNumberFormat="1" applyFont="1" applyFill="1" applyBorder="1" applyAlignment="1" applyProtection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3" fontId="14" fillId="5" borderId="50" xfId="0" applyNumberFormat="1" applyFont="1" applyFill="1" applyBorder="1" applyAlignment="1">
      <alignment horizontal="center" vertical="center" shrinkToFit="1" readingOrder="1"/>
    </xf>
    <xf numFmtId="9" fontId="14" fillId="5" borderId="50" xfId="0" applyNumberFormat="1" applyFont="1" applyFill="1" applyBorder="1" applyAlignment="1">
      <alignment horizontal="center" vertical="center" shrinkToFit="1" readingOrder="2"/>
    </xf>
    <xf numFmtId="1" fontId="14" fillId="0" borderId="40" xfId="0" applyNumberFormat="1" applyFont="1" applyFill="1" applyBorder="1" applyAlignment="1">
      <alignment horizontal="center" vertical="center" shrinkToFit="1" readingOrder="2"/>
    </xf>
    <xf numFmtId="1" fontId="8" fillId="0" borderId="44" xfId="0" applyNumberFormat="1" applyFont="1" applyFill="1" applyBorder="1" applyAlignment="1" applyProtection="1">
      <alignment horizontal="center" vertical="center" shrinkToFit="1"/>
    </xf>
    <xf numFmtId="1" fontId="5" fillId="0" borderId="44" xfId="0" applyNumberFormat="1" applyFont="1" applyFill="1" applyBorder="1" applyAlignment="1">
      <alignment horizontal="center" vertical="center" shrinkToFit="1"/>
    </xf>
    <xf numFmtId="1" fontId="14" fillId="0" borderId="44" xfId="0" applyNumberFormat="1" applyFont="1" applyFill="1" applyBorder="1" applyAlignment="1">
      <alignment horizontal="center" vertical="center" shrinkToFit="1" readingOrder="2"/>
    </xf>
    <xf numFmtId="1" fontId="14" fillId="0" borderId="46" xfId="0" applyNumberFormat="1" applyFont="1" applyFill="1" applyBorder="1" applyAlignment="1">
      <alignment horizontal="center" vertical="center" shrinkToFit="1" readingOrder="2"/>
    </xf>
    <xf numFmtId="0" fontId="5" fillId="0" borderId="36" xfId="0" applyFont="1" applyFill="1" applyBorder="1" applyAlignment="1">
      <alignment horizontal="center" vertical="center" shrinkToFit="1"/>
    </xf>
    <xf numFmtId="3" fontId="14" fillId="7" borderId="50" xfId="0" applyNumberFormat="1" applyFont="1" applyFill="1" applyBorder="1" applyAlignment="1">
      <alignment horizontal="center" vertical="center" shrinkToFit="1"/>
    </xf>
    <xf numFmtId="165" fontId="8" fillId="7" borderId="50" xfId="0" applyNumberFormat="1" applyFont="1" applyFill="1" applyBorder="1" applyAlignment="1" applyProtection="1">
      <alignment horizontal="center" vertical="center" shrinkToFit="1"/>
    </xf>
    <xf numFmtId="0" fontId="3" fillId="7" borderId="43" xfId="0" applyFont="1" applyFill="1" applyBorder="1" applyAlignment="1">
      <alignment horizontal="center" vertical="center" shrinkToFit="1"/>
    </xf>
    <xf numFmtId="3" fontId="14" fillId="7" borderId="50" xfId="0" applyNumberFormat="1" applyFont="1" applyFill="1" applyBorder="1" applyAlignment="1">
      <alignment horizontal="center" vertical="center" shrinkToFit="1" readingOrder="1"/>
    </xf>
    <xf numFmtId="9" fontId="14" fillId="7" borderId="50" xfId="0" applyNumberFormat="1" applyFont="1" applyFill="1" applyBorder="1" applyAlignment="1">
      <alignment horizontal="center" vertical="center" shrinkToFit="1" readingOrder="2"/>
    </xf>
    <xf numFmtId="3" fontId="14" fillId="0" borderId="50" xfId="0" applyNumberFormat="1" applyFont="1" applyFill="1" applyBorder="1" applyAlignment="1">
      <alignment horizontal="center" vertical="center" shrinkToFit="1" readingOrder="1"/>
    </xf>
    <xf numFmtId="0" fontId="12" fillId="0" borderId="51" xfId="0" applyFont="1" applyFill="1" applyBorder="1" applyAlignment="1">
      <alignment horizontal="center" vertical="center"/>
    </xf>
    <xf numFmtId="0" fontId="0" fillId="0" borderId="51" xfId="0" applyFill="1" applyBorder="1"/>
    <xf numFmtId="3" fontId="14" fillId="6" borderId="3" xfId="0" applyNumberFormat="1" applyFont="1" applyFill="1" applyBorder="1" applyAlignment="1">
      <alignment horizontal="center" vertical="center" shrinkToFit="1"/>
    </xf>
    <xf numFmtId="3" fontId="14" fillId="6" borderId="3" xfId="0" applyNumberFormat="1" applyFont="1" applyFill="1" applyBorder="1" applyAlignment="1">
      <alignment horizontal="center" vertical="center" shrinkToFit="1" readingOrder="1"/>
    </xf>
    <xf numFmtId="9" fontId="14" fillId="6" borderId="3" xfId="0" applyNumberFormat="1" applyFont="1" applyFill="1" applyBorder="1" applyAlignment="1">
      <alignment horizontal="center" vertical="center" shrinkToFit="1" readingOrder="2"/>
    </xf>
    <xf numFmtId="3" fontId="14" fillId="5" borderId="53" xfId="0" applyNumberFormat="1" applyFont="1" applyFill="1" applyBorder="1" applyAlignment="1" applyProtection="1">
      <alignment horizontal="center" vertical="center" shrinkToFit="1"/>
      <protection locked="0"/>
    </xf>
    <xf numFmtId="165" fontId="8" fillId="5" borderId="53" xfId="0" applyNumberFormat="1" applyFont="1" applyFill="1" applyBorder="1" applyAlignment="1" applyProtection="1">
      <alignment horizontal="center" vertical="center" shrinkToFit="1"/>
    </xf>
    <xf numFmtId="0" fontId="5" fillId="5" borderId="52" xfId="0" applyFont="1" applyFill="1" applyBorder="1" applyAlignment="1">
      <alignment horizontal="right" vertical="center" shrinkToFit="1"/>
    </xf>
    <xf numFmtId="3" fontId="14" fillId="5" borderId="53" xfId="0" applyNumberFormat="1" applyFont="1" applyFill="1" applyBorder="1" applyAlignment="1">
      <alignment horizontal="center" vertical="center" shrinkToFit="1" readingOrder="1"/>
    </xf>
    <xf numFmtId="3" fontId="14" fillId="5" borderId="53" xfId="0" applyNumberFormat="1" applyFont="1" applyFill="1" applyBorder="1" applyAlignment="1">
      <alignment horizontal="center" vertical="center" shrinkToFit="1"/>
    </xf>
    <xf numFmtId="9" fontId="14" fillId="5" borderId="53" xfId="0" applyNumberFormat="1" applyFont="1" applyFill="1" applyBorder="1" applyAlignment="1">
      <alignment horizontal="center" vertical="center" shrinkToFit="1" readingOrder="2"/>
    </xf>
    <xf numFmtId="0" fontId="12" fillId="0" borderId="51" xfId="0" applyFont="1" applyBorder="1" applyAlignment="1">
      <alignment horizontal="center" vertical="center"/>
    </xf>
    <xf numFmtId="0" fontId="0" fillId="5" borderId="51" xfId="0" applyFill="1" applyBorder="1"/>
    <xf numFmtId="10" fontId="14" fillId="0" borderId="13" xfId="0" applyNumberFormat="1" applyFont="1" applyFill="1" applyBorder="1" applyAlignment="1">
      <alignment horizontal="center" vertical="center" shrinkToFit="1" readingOrder="2"/>
    </xf>
    <xf numFmtId="3" fontId="14" fillId="0" borderId="5" xfId="0" applyNumberFormat="1" applyFont="1" applyFill="1" applyBorder="1" applyAlignment="1">
      <alignment horizontal="center" vertical="center" shrinkToFit="1"/>
    </xf>
    <xf numFmtId="9" fontId="14" fillId="0" borderId="5" xfId="0" applyNumberFormat="1" applyFont="1" applyFill="1" applyBorder="1" applyAlignment="1">
      <alignment horizontal="center" vertical="center" shrinkToFit="1" readingOrder="2"/>
    </xf>
    <xf numFmtId="3" fontId="14" fillId="4" borderId="54" xfId="0" applyNumberFormat="1" applyFont="1" applyFill="1" applyBorder="1" applyAlignment="1" applyProtection="1">
      <alignment horizontal="center" vertical="center" shrinkToFit="1"/>
      <protection locked="0"/>
    </xf>
    <xf numFmtId="3" fontId="14" fillId="5" borderId="15" xfId="0" applyNumberFormat="1" applyFont="1" applyFill="1" applyBorder="1" applyAlignment="1">
      <alignment horizontal="center" vertical="center" shrinkToFit="1"/>
    </xf>
    <xf numFmtId="0" fontId="13" fillId="3" borderId="13" xfId="0" applyFont="1" applyFill="1" applyBorder="1" applyAlignment="1" applyProtection="1">
      <alignment horizontal="center" vertical="center" wrapText="1"/>
      <protection locked="0"/>
    </xf>
    <xf numFmtId="0" fontId="13" fillId="3" borderId="17" xfId="0" applyFont="1" applyFill="1" applyBorder="1" applyAlignment="1" applyProtection="1">
      <alignment horizontal="center" vertical="center" wrapText="1"/>
      <protection locked="0"/>
    </xf>
    <xf numFmtId="3" fontId="14" fillId="4" borderId="21" xfId="0" applyNumberFormat="1" applyFont="1" applyFill="1" applyBorder="1" applyAlignment="1" applyProtection="1">
      <alignment horizontal="center" vertical="center" shrinkToFit="1"/>
    </xf>
    <xf numFmtId="3" fontId="14" fillId="4" borderId="11" xfId="0" applyNumberFormat="1" applyFont="1" applyFill="1" applyBorder="1" applyAlignment="1" applyProtection="1">
      <alignment horizontal="center" vertical="center" shrinkToFit="1"/>
    </xf>
    <xf numFmtId="3" fontId="14" fillId="7" borderId="19" xfId="0" applyNumberFormat="1" applyFont="1" applyFill="1" applyBorder="1" applyAlignment="1" applyProtection="1">
      <alignment horizontal="center" vertical="center" shrinkToFit="1"/>
    </xf>
    <xf numFmtId="3" fontId="15" fillId="6" borderId="19" xfId="0" applyNumberFormat="1" applyFont="1" applyFill="1" applyBorder="1" applyAlignment="1" applyProtection="1">
      <alignment horizontal="center" vertical="center" shrinkToFit="1" readingOrder="2"/>
    </xf>
    <xf numFmtId="3" fontId="14" fillId="5" borderId="19" xfId="0" applyNumberFormat="1" applyFont="1" applyFill="1" applyBorder="1" applyAlignment="1" applyProtection="1">
      <alignment horizontal="center" vertical="center" shrinkToFit="1"/>
    </xf>
    <xf numFmtId="3" fontId="14" fillId="2" borderId="19" xfId="0" applyNumberFormat="1" applyFont="1" applyFill="1" applyBorder="1" applyAlignment="1" applyProtection="1">
      <alignment horizontal="center" vertical="center" shrinkToFit="1"/>
    </xf>
    <xf numFmtId="3" fontId="14" fillId="2" borderId="22" xfId="0" applyNumberFormat="1" applyFont="1" applyFill="1" applyBorder="1" applyAlignment="1" applyProtection="1">
      <alignment horizontal="center" vertical="center" shrinkToFit="1"/>
    </xf>
    <xf numFmtId="3" fontId="14" fillId="5" borderId="13" xfId="0" applyNumberFormat="1" applyFont="1" applyFill="1" applyBorder="1" applyAlignment="1" applyProtection="1">
      <alignment horizontal="center" vertical="center" shrinkToFit="1"/>
    </xf>
    <xf numFmtId="10" fontId="14" fillId="0" borderId="17" xfId="0" applyNumberFormat="1" applyFont="1" applyFill="1" applyBorder="1" applyAlignment="1" applyProtection="1">
      <alignment horizontal="center" vertical="center" shrinkToFit="1" readingOrder="2"/>
    </xf>
    <xf numFmtId="3" fontId="14" fillId="5" borderId="23" xfId="0" applyNumberFormat="1" applyFont="1" applyFill="1" applyBorder="1" applyAlignment="1" applyProtection="1">
      <alignment horizontal="center" vertical="center" shrinkToFit="1"/>
    </xf>
    <xf numFmtId="3" fontId="14" fillId="5" borderId="9" xfId="0" applyNumberFormat="1" applyFont="1" applyFill="1" applyBorder="1" applyAlignment="1" applyProtection="1">
      <alignment horizontal="center" vertical="center" shrinkToFit="1"/>
    </xf>
    <xf numFmtId="3" fontId="14" fillId="4" borderId="19" xfId="0" applyNumberFormat="1" applyFont="1" applyFill="1" applyBorder="1" applyAlignment="1" applyProtection="1">
      <alignment horizontal="center" vertical="center" shrinkToFit="1"/>
    </xf>
    <xf numFmtId="3" fontId="14" fillId="4" borderId="1" xfId="0" applyNumberFormat="1" applyFont="1" applyFill="1" applyBorder="1" applyAlignment="1" applyProtection="1">
      <alignment horizontal="center" vertical="center" shrinkToFit="1"/>
    </xf>
    <xf numFmtId="3" fontId="14" fillId="4" borderId="22" xfId="0" applyNumberFormat="1" applyFont="1" applyFill="1" applyBorder="1" applyAlignment="1" applyProtection="1">
      <alignment horizontal="center" vertical="center" shrinkToFit="1"/>
    </xf>
    <xf numFmtId="3" fontId="14" fillId="4" borderId="32" xfId="0" applyNumberFormat="1" applyFont="1" applyFill="1" applyBorder="1" applyAlignment="1" applyProtection="1">
      <alignment horizontal="center" vertical="center" shrinkToFit="1"/>
    </xf>
    <xf numFmtId="3" fontId="14" fillId="5" borderId="5" xfId="0" applyNumberFormat="1" applyFont="1" applyFill="1" applyBorder="1" applyAlignment="1" applyProtection="1">
      <alignment horizontal="center" vertical="center" shrinkToFit="1"/>
    </xf>
    <xf numFmtId="3" fontId="14" fillId="6" borderId="28" xfId="0" applyNumberFormat="1" applyFont="1" applyFill="1" applyBorder="1" applyAlignment="1" applyProtection="1">
      <alignment horizontal="center" vertical="center" shrinkToFit="1"/>
    </xf>
    <xf numFmtId="3" fontId="14" fillId="6" borderId="4" xfId="0" applyNumberFormat="1" applyFont="1" applyFill="1" applyBorder="1" applyAlignment="1" applyProtection="1">
      <alignment horizontal="center" vertical="center" shrinkToFit="1"/>
    </xf>
    <xf numFmtId="3" fontId="14" fillId="6" borderId="18" xfId="0" applyNumberFormat="1" applyFont="1" applyFill="1" applyBorder="1" applyAlignment="1" applyProtection="1">
      <alignment horizontal="center" vertical="center" shrinkToFit="1"/>
    </xf>
    <xf numFmtId="3" fontId="14" fillId="6" borderId="2" xfId="0" applyNumberFormat="1" applyFont="1" applyFill="1" applyBorder="1" applyAlignment="1" applyProtection="1">
      <alignment horizontal="center" vertical="center" shrinkToFit="1"/>
    </xf>
    <xf numFmtId="3" fontId="14" fillId="5" borderId="1" xfId="0" applyNumberFormat="1" applyFont="1" applyFill="1" applyBorder="1" applyAlignment="1" applyProtection="1">
      <alignment horizontal="center" vertical="center" shrinkToFit="1"/>
    </xf>
    <xf numFmtId="3" fontId="14" fillId="5" borderId="20" xfId="0" applyNumberFormat="1" applyFont="1" applyFill="1" applyBorder="1" applyAlignment="1" applyProtection="1">
      <alignment horizontal="center" vertical="center" shrinkToFit="1"/>
    </xf>
    <xf numFmtId="3" fontId="14" fillId="5" borderId="10" xfId="0" applyNumberFormat="1" applyFont="1" applyFill="1" applyBorder="1" applyAlignment="1" applyProtection="1">
      <alignment horizontal="center" vertical="center" shrinkToFit="1"/>
    </xf>
    <xf numFmtId="3" fontId="14" fillId="6" borderId="13" xfId="0" applyNumberFormat="1" applyFont="1" applyFill="1" applyBorder="1" applyAlignment="1" applyProtection="1">
      <alignment horizontal="center" vertical="center" shrinkToFit="1"/>
    </xf>
    <xf numFmtId="3" fontId="14" fillId="6" borderId="5" xfId="0" applyNumberFormat="1" applyFont="1" applyFill="1" applyBorder="1" applyAlignment="1" applyProtection="1">
      <alignment horizontal="center" vertical="center" shrinkToFit="1"/>
    </xf>
    <xf numFmtId="10" fontId="14" fillId="0" borderId="43" xfId="0" applyNumberFormat="1" applyFont="1" applyFill="1" applyBorder="1" applyAlignment="1" applyProtection="1">
      <alignment horizontal="center" vertical="center" shrinkToFit="1" readingOrder="2"/>
    </xf>
    <xf numFmtId="3" fontId="14" fillId="4" borderId="10" xfId="0" applyNumberFormat="1" applyFont="1" applyFill="1" applyBorder="1" applyAlignment="1" applyProtection="1">
      <alignment horizontal="center" vertical="center" shrinkToFit="1"/>
    </xf>
    <xf numFmtId="3" fontId="14" fillId="7" borderId="17" xfId="0" applyNumberFormat="1" applyFont="1" applyFill="1" applyBorder="1" applyAlignment="1" applyProtection="1">
      <alignment horizontal="center" vertical="center" shrinkToFit="1"/>
    </xf>
    <xf numFmtId="3" fontId="14" fillId="7" borderId="3" xfId="0" applyNumberFormat="1" applyFont="1" applyFill="1" applyBorder="1" applyAlignment="1" applyProtection="1">
      <alignment horizontal="center" vertical="center" shrinkToFit="1"/>
    </xf>
    <xf numFmtId="3" fontId="14" fillId="7" borderId="13" xfId="0" applyNumberFormat="1" applyFont="1" applyFill="1" applyBorder="1" applyAlignment="1" applyProtection="1">
      <alignment horizontal="center" vertical="center" shrinkToFit="1"/>
    </xf>
    <xf numFmtId="3" fontId="14" fillId="7" borderId="5" xfId="0" applyNumberFormat="1" applyFont="1" applyFill="1" applyBorder="1" applyAlignment="1" applyProtection="1">
      <alignment horizontal="center" vertical="center" shrinkToFit="1"/>
    </xf>
    <xf numFmtId="3" fontId="14" fillId="0" borderId="23" xfId="0" applyNumberFormat="1" applyFont="1" applyFill="1" applyBorder="1" applyAlignment="1" applyProtection="1">
      <alignment horizontal="center" vertical="center" shrinkToFit="1"/>
    </xf>
    <xf numFmtId="3" fontId="14" fillId="0" borderId="9" xfId="0" applyNumberFormat="1" applyFont="1" applyFill="1" applyBorder="1" applyAlignment="1" applyProtection="1">
      <alignment horizontal="center" vertical="center" shrinkToFit="1"/>
    </xf>
    <xf numFmtId="10" fontId="14" fillId="0" borderId="9" xfId="0" applyNumberFormat="1" applyFont="1" applyFill="1" applyBorder="1" applyAlignment="1" applyProtection="1">
      <alignment horizontal="center" vertical="center" shrinkToFit="1" readingOrder="2"/>
    </xf>
    <xf numFmtId="3" fontId="14" fillId="7" borderId="18" xfId="0" applyNumberFormat="1" applyFont="1" applyFill="1" applyBorder="1" applyAlignment="1" applyProtection="1">
      <alignment horizontal="center" vertical="center" shrinkToFit="1"/>
    </xf>
    <xf numFmtId="3" fontId="14" fillId="7" borderId="2" xfId="0" applyNumberFormat="1" applyFont="1" applyFill="1" applyBorder="1" applyAlignment="1" applyProtection="1">
      <alignment horizontal="center" vertical="center" shrinkToFit="1"/>
    </xf>
    <xf numFmtId="3" fontId="14" fillId="6" borderId="19" xfId="0" applyNumberFormat="1" applyFont="1" applyFill="1" applyBorder="1" applyAlignment="1" applyProtection="1">
      <alignment horizontal="center" vertical="center" shrinkToFit="1"/>
    </xf>
    <xf numFmtId="3" fontId="14" fillId="6" borderId="1" xfId="0" applyNumberFormat="1" applyFont="1" applyFill="1" applyBorder="1" applyAlignment="1" applyProtection="1">
      <alignment horizontal="center" vertical="center" shrinkToFit="1"/>
    </xf>
    <xf numFmtId="3" fontId="14" fillId="4" borderId="20" xfId="0" applyNumberFormat="1" applyFont="1" applyFill="1" applyBorder="1" applyAlignment="1" applyProtection="1">
      <alignment horizontal="center" vertical="center" shrinkToFit="1"/>
    </xf>
    <xf numFmtId="3" fontId="14" fillId="5" borderId="43" xfId="0" applyNumberFormat="1" applyFont="1" applyFill="1" applyBorder="1" applyAlignment="1" applyProtection="1">
      <alignment horizontal="center" vertical="center" shrinkToFit="1"/>
    </xf>
    <xf numFmtId="3" fontId="14" fillId="5" borderId="50" xfId="0" applyNumberFormat="1" applyFont="1" applyFill="1" applyBorder="1" applyAlignment="1" applyProtection="1">
      <alignment horizontal="center" vertical="center" shrinkToFit="1"/>
    </xf>
    <xf numFmtId="3" fontId="14" fillId="5" borderId="18" xfId="0" applyNumberFormat="1" applyFont="1" applyFill="1" applyBorder="1" applyAlignment="1" applyProtection="1">
      <alignment horizontal="center" vertical="center" shrinkToFit="1"/>
    </xf>
    <xf numFmtId="3" fontId="14" fillId="5" borderId="2" xfId="0" applyNumberFormat="1" applyFont="1" applyFill="1" applyBorder="1" applyAlignment="1" applyProtection="1">
      <alignment horizontal="center" vertical="center" shrinkToFit="1"/>
    </xf>
    <xf numFmtId="10" fontId="14" fillId="0" borderId="3" xfId="0" applyNumberFormat="1" applyFont="1" applyFill="1" applyBorder="1" applyAlignment="1" applyProtection="1">
      <alignment horizontal="center" vertical="center" shrinkToFit="1" readingOrder="2"/>
    </xf>
    <xf numFmtId="3" fontId="14" fillId="4" borderId="23" xfId="0" applyNumberFormat="1" applyFont="1" applyFill="1" applyBorder="1" applyAlignment="1" applyProtection="1">
      <alignment horizontal="center" vertical="center" shrinkToFit="1"/>
    </xf>
    <xf numFmtId="3" fontId="14" fillId="4" borderId="9" xfId="0" applyNumberFormat="1" applyFont="1" applyFill="1" applyBorder="1" applyAlignment="1" applyProtection="1">
      <alignment horizontal="center" vertical="center" shrinkToFit="1"/>
    </xf>
    <xf numFmtId="3" fontId="14" fillId="4" borderId="2" xfId="0" applyNumberFormat="1" applyFont="1" applyFill="1" applyBorder="1" applyAlignment="1" applyProtection="1">
      <alignment horizontal="center" vertical="center" shrinkToFit="1"/>
    </xf>
    <xf numFmtId="3" fontId="14" fillId="7" borderId="23" xfId="0" applyNumberFormat="1" applyFont="1" applyFill="1" applyBorder="1" applyAlignment="1" applyProtection="1">
      <alignment horizontal="center" vertical="center" shrinkToFit="1"/>
    </xf>
    <xf numFmtId="3" fontId="14" fillId="7" borderId="9" xfId="0" applyNumberFormat="1" applyFont="1" applyFill="1" applyBorder="1" applyAlignment="1" applyProtection="1">
      <alignment horizontal="center" vertical="center" shrinkToFit="1"/>
    </xf>
    <xf numFmtId="3" fontId="14" fillId="7" borderId="16" xfId="0" applyNumberFormat="1" applyFont="1" applyFill="1" applyBorder="1" applyAlignment="1" applyProtection="1">
      <alignment horizontal="center" vertical="center" shrinkToFit="1"/>
    </xf>
    <xf numFmtId="3" fontId="14" fillId="7" borderId="7" xfId="0" applyNumberFormat="1" applyFont="1" applyFill="1" applyBorder="1" applyAlignment="1" applyProtection="1">
      <alignment horizontal="center" vertical="center" shrinkToFit="1"/>
    </xf>
    <xf numFmtId="3" fontId="14" fillId="0" borderId="38" xfId="0" applyNumberFormat="1" applyFont="1" applyFill="1" applyBorder="1" applyAlignment="1" applyProtection="1">
      <alignment horizontal="center" vertical="center" shrinkToFit="1"/>
    </xf>
    <xf numFmtId="3" fontId="14" fillId="0" borderId="39" xfId="0" applyNumberFormat="1" applyFont="1" applyFill="1" applyBorder="1" applyAlignment="1" applyProtection="1">
      <alignment horizontal="center" vertical="center" shrinkToFit="1"/>
    </xf>
    <xf numFmtId="10" fontId="14" fillId="0" borderId="39" xfId="0" applyNumberFormat="1" applyFont="1" applyFill="1" applyBorder="1" applyAlignment="1" applyProtection="1">
      <alignment horizontal="center" vertical="center" shrinkToFit="1" readingOrder="2"/>
    </xf>
    <xf numFmtId="10" fontId="14" fillId="0" borderId="40" xfId="0" applyNumberFormat="1" applyFont="1" applyFill="1" applyBorder="1" applyAlignment="1" applyProtection="1">
      <alignment horizontal="center" vertical="center" shrinkToFit="1" readingOrder="2"/>
    </xf>
    <xf numFmtId="10" fontId="14" fillId="0" borderId="35" xfId="0" applyNumberFormat="1" applyFont="1" applyFill="1" applyBorder="1" applyAlignment="1" applyProtection="1">
      <alignment horizontal="center" vertical="center" shrinkToFit="1" readingOrder="2"/>
    </xf>
    <xf numFmtId="1" fontId="14" fillId="0" borderId="47" xfId="0" applyNumberFormat="1" applyFont="1" applyFill="1" applyBorder="1" applyAlignment="1" applyProtection="1">
      <alignment horizontal="center" vertical="center" shrinkToFit="1" readingOrder="2"/>
    </xf>
    <xf numFmtId="1" fontId="14" fillId="0" borderId="40" xfId="0" applyNumberFormat="1" applyFont="1" applyFill="1" applyBorder="1" applyAlignment="1" applyProtection="1">
      <alignment horizontal="center" vertical="center" shrinkToFit="1" readingOrder="2"/>
    </xf>
    <xf numFmtId="3" fontId="14" fillId="5" borderId="7" xfId="0" applyNumberFormat="1" applyFont="1" applyFill="1" applyBorder="1" applyAlignment="1" applyProtection="1">
      <alignment horizontal="center" vertical="center" shrinkToFit="1"/>
    </xf>
    <xf numFmtId="3" fontId="14" fillId="5" borderId="21" xfId="0" applyNumberFormat="1" applyFont="1" applyFill="1" applyBorder="1" applyAlignment="1" applyProtection="1">
      <alignment horizontal="center" vertical="center" shrinkToFit="1"/>
    </xf>
    <xf numFmtId="3" fontId="14" fillId="5" borderId="31" xfId="0" applyNumberFormat="1" applyFont="1" applyFill="1" applyBorder="1" applyAlignment="1" applyProtection="1">
      <alignment horizontal="center" vertical="center" shrinkToFit="1"/>
    </xf>
    <xf numFmtId="3" fontId="14" fillId="4" borderId="25" xfId="0" applyNumberFormat="1" applyFont="1" applyFill="1" applyBorder="1" applyAlignment="1" applyProtection="1">
      <alignment horizontal="center" vertical="center" shrinkToFit="1"/>
    </xf>
    <xf numFmtId="3" fontId="14" fillId="4" borderId="33" xfId="0" applyNumberFormat="1" applyFont="1" applyFill="1" applyBorder="1" applyAlignment="1" applyProtection="1">
      <alignment horizontal="center" vertical="center" shrinkToFit="1"/>
    </xf>
    <xf numFmtId="3" fontId="14" fillId="5" borderId="12" xfId="0" applyNumberFormat="1" applyFont="1" applyFill="1" applyBorder="1" applyAlignment="1" applyProtection="1">
      <alignment horizontal="center" vertical="center" shrinkToFit="1"/>
    </xf>
    <xf numFmtId="3" fontId="14" fillId="6" borderId="29" xfId="0" applyNumberFormat="1" applyFont="1" applyFill="1" applyBorder="1" applyAlignment="1" applyProtection="1">
      <alignment horizontal="center" vertical="center" shrinkToFit="1"/>
    </xf>
    <xf numFmtId="3" fontId="14" fillId="6" borderId="8" xfId="0" applyNumberFormat="1" applyFont="1" applyFill="1" applyBorder="1" applyAlignment="1" applyProtection="1">
      <alignment horizontal="center" vertical="center" shrinkToFit="1"/>
    </xf>
    <xf numFmtId="3" fontId="14" fillId="6" borderId="21" xfId="0" applyNumberFormat="1" applyFont="1" applyFill="1" applyBorder="1" applyAlignment="1" applyProtection="1">
      <alignment horizontal="center" vertical="center" shrinkToFit="1"/>
    </xf>
    <xf numFmtId="3" fontId="14" fillId="6" borderId="11" xfId="0" applyNumberFormat="1" applyFont="1" applyFill="1" applyBorder="1" applyAlignment="1" applyProtection="1">
      <alignment horizontal="center" vertical="center" shrinkToFit="1"/>
    </xf>
    <xf numFmtId="3" fontId="14" fillId="0" borderId="36" xfId="0" applyNumberFormat="1" applyFont="1" applyFill="1" applyBorder="1" applyAlignment="1" applyProtection="1">
      <alignment horizontal="center" vertical="center" shrinkToFit="1"/>
    </xf>
    <xf numFmtId="3" fontId="14" fillId="0" borderId="37" xfId="0" applyNumberFormat="1" applyFont="1" applyFill="1" applyBorder="1" applyAlignment="1" applyProtection="1">
      <alignment horizontal="center" vertical="center" shrinkToFit="1"/>
    </xf>
    <xf numFmtId="10" fontId="14" fillId="0" borderId="37" xfId="0" applyNumberFormat="1" applyFont="1" applyFill="1" applyBorder="1" applyAlignment="1" applyProtection="1">
      <alignment horizontal="center" vertical="center" shrinkToFit="1" readingOrder="2"/>
    </xf>
    <xf numFmtId="10" fontId="14" fillId="0" borderId="36" xfId="0" applyNumberFormat="1" applyFont="1" applyFill="1" applyBorder="1" applyAlignment="1" applyProtection="1">
      <alignment horizontal="center" vertical="center" shrinkToFit="1" readingOrder="2"/>
    </xf>
    <xf numFmtId="3" fontId="14" fillId="7" borderId="1" xfId="0" applyNumberFormat="1" applyFont="1" applyFill="1" applyBorder="1" applyAlignment="1" applyProtection="1">
      <alignment horizontal="center" vertical="center" shrinkToFit="1"/>
    </xf>
    <xf numFmtId="3" fontId="14" fillId="5" borderId="11" xfId="0" applyNumberFormat="1" applyFont="1" applyFill="1" applyBorder="1" applyAlignment="1" applyProtection="1">
      <alignment horizontal="center" vertical="center" shrinkToFit="1"/>
    </xf>
    <xf numFmtId="3" fontId="14" fillId="5" borderId="22" xfId="0" applyNumberFormat="1" applyFont="1" applyFill="1" applyBorder="1" applyAlignment="1" applyProtection="1">
      <alignment horizontal="center" vertical="center" shrinkToFit="1"/>
    </xf>
    <xf numFmtId="3" fontId="14" fillId="5" borderId="32" xfId="0" applyNumberFormat="1" applyFont="1" applyFill="1" applyBorder="1" applyAlignment="1" applyProtection="1">
      <alignment horizontal="center" vertical="center" shrinkToFit="1"/>
    </xf>
    <xf numFmtId="3" fontId="14" fillId="7" borderId="43" xfId="0" applyNumberFormat="1" applyFont="1" applyFill="1" applyBorder="1" applyAlignment="1" applyProtection="1">
      <alignment horizontal="center" vertical="center" shrinkToFit="1"/>
    </xf>
    <xf numFmtId="3" fontId="14" fillId="7" borderId="50" xfId="0" applyNumberFormat="1" applyFont="1" applyFill="1" applyBorder="1" applyAlignment="1" applyProtection="1">
      <alignment horizontal="center" vertical="center" shrinkToFit="1"/>
    </xf>
    <xf numFmtId="3" fontId="14" fillId="6" borderId="16" xfId="0" applyNumberFormat="1" applyFont="1" applyFill="1" applyBorder="1" applyAlignment="1" applyProtection="1">
      <alignment horizontal="center" vertical="center" shrinkToFit="1"/>
    </xf>
    <xf numFmtId="3" fontId="14" fillId="6" borderId="7" xfId="0" applyNumberFormat="1" applyFont="1" applyFill="1" applyBorder="1" applyAlignment="1" applyProtection="1">
      <alignment horizontal="center" vertical="center" shrinkToFit="1"/>
    </xf>
    <xf numFmtId="3" fontId="14" fillId="0" borderId="43" xfId="0" applyNumberFormat="1" applyFont="1" applyFill="1" applyBorder="1" applyAlignment="1" applyProtection="1">
      <alignment horizontal="center" vertical="center" shrinkToFit="1"/>
    </xf>
    <xf numFmtId="3" fontId="14" fillId="0" borderId="50" xfId="0" applyNumberFormat="1" applyFont="1" applyFill="1" applyBorder="1" applyAlignment="1" applyProtection="1">
      <alignment horizontal="center" vertical="center" shrinkToFit="1"/>
    </xf>
    <xf numFmtId="10" fontId="14" fillId="0" borderId="50" xfId="0" applyNumberFormat="1" applyFont="1" applyFill="1" applyBorder="1" applyAlignment="1" applyProtection="1">
      <alignment horizontal="center" vertical="center" shrinkToFit="1" readingOrder="2"/>
    </xf>
    <xf numFmtId="3" fontId="14" fillId="6" borderId="20" xfId="0" applyNumberFormat="1" applyFont="1" applyFill="1" applyBorder="1" applyAlignment="1" applyProtection="1">
      <alignment horizontal="center" vertical="center" shrinkToFit="1"/>
    </xf>
    <xf numFmtId="3" fontId="14" fillId="6" borderId="10" xfId="0" applyNumberFormat="1" applyFont="1" applyFill="1" applyBorder="1" applyAlignment="1" applyProtection="1">
      <alignment horizontal="center" vertical="center" shrinkToFit="1"/>
    </xf>
    <xf numFmtId="3" fontId="16" fillId="7" borderId="18" xfId="0" applyNumberFormat="1" applyFont="1" applyFill="1" applyBorder="1" applyAlignment="1" applyProtection="1">
      <alignment horizontal="center" vertical="center" shrinkToFit="1"/>
    </xf>
    <xf numFmtId="3" fontId="16" fillId="7" borderId="2" xfId="0" applyNumberFormat="1" applyFont="1" applyFill="1" applyBorder="1" applyAlignment="1" applyProtection="1">
      <alignment horizontal="center" vertical="center" shrinkToFit="1"/>
    </xf>
    <xf numFmtId="3" fontId="14" fillId="6" borderId="17" xfId="0" applyNumberFormat="1" applyFont="1" applyFill="1" applyBorder="1" applyAlignment="1" applyProtection="1">
      <alignment horizontal="center" vertical="center" shrinkToFit="1"/>
    </xf>
    <xf numFmtId="3" fontId="14" fillId="6" borderId="3" xfId="0" applyNumberFormat="1" applyFont="1" applyFill="1" applyBorder="1" applyAlignment="1" applyProtection="1">
      <alignment horizontal="center" vertical="center" shrinkToFit="1"/>
    </xf>
    <xf numFmtId="3" fontId="16" fillId="7" borderId="23" xfId="0" applyNumberFormat="1" applyFont="1" applyFill="1" applyBorder="1" applyAlignment="1" applyProtection="1">
      <alignment horizontal="center" vertical="center" shrinkToFit="1"/>
    </xf>
    <xf numFmtId="3" fontId="16" fillId="7" borderId="9" xfId="0" applyNumberFormat="1" applyFont="1" applyFill="1" applyBorder="1" applyAlignment="1" applyProtection="1">
      <alignment horizontal="center" vertical="center" shrinkToFit="1"/>
    </xf>
    <xf numFmtId="3" fontId="14" fillId="7" borderId="22" xfId="0" applyNumberFormat="1" applyFont="1" applyFill="1" applyBorder="1" applyAlignment="1" applyProtection="1">
      <alignment horizontal="center" vertical="center" shrinkToFit="1"/>
    </xf>
    <xf numFmtId="3" fontId="14" fillId="7" borderId="32" xfId="0" applyNumberFormat="1" applyFont="1" applyFill="1" applyBorder="1" applyAlignment="1" applyProtection="1">
      <alignment horizontal="center" vertical="center" shrinkToFit="1"/>
    </xf>
    <xf numFmtId="3" fontId="14" fillId="5" borderId="53" xfId="0" applyNumberFormat="1" applyFont="1" applyFill="1" applyBorder="1" applyAlignment="1" applyProtection="1">
      <alignment horizontal="center" vertical="center" shrinkToFit="1"/>
    </xf>
    <xf numFmtId="0" fontId="13" fillId="3" borderId="13" xfId="0" applyFont="1" applyFill="1" applyBorder="1" applyAlignment="1" applyProtection="1">
      <alignment horizontal="center" vertical="center" wrapText="1"/>
      <protection locked="0"/>
    </xf>
    <xf numFmtId="10" fontId="14" fillId="0" borderId="44" xfId="0" applyNumberFormat="1" applyFont="1" applyFill="1" applyBorder="1" applyAlignment="1" applyProtection="1">
      <alignment horizontal="center" vertical="center" shrinkToFit="1" readingOrder="2"/>
    </xf>
    <xf numFmtId="1" fontId="14" fillId="0" borderId="48" xfId="0" applyNumberFormat="1" applyFont="1" applyFill="1" applyBorder="1" applyAlignment="1" applyProtection="1">
      <alignment horizontal="center" vertical="center" shrinkToFit="1" readingOrder="2"/>
    </xf>
    <xf numFmtId="1" fontId="14" fillId="0" borderId="44" xfId="0" applyNumberFormat="1" applyFont="1" applyFill="1" applyBorder="1" applyAlignment="1" applyProtection="1">
      <alignment horizontal="center" vertical="center" shrinkToFit="1" readingOrder="2"/>
    </xf>
    <xf numFmtId="3" fontId="14" fillId="5" borderId="15" xfId="0" applyNumberFormat="1" applyFont="1" applyFill="1" applyBorder="1" applyAlignment="1" applyProtection="1">
      <alignment horizontal="center" vertical="center" shrinkToFit="1"/>
    </xf>
    <xf numFmtId="3" fontId="14" fillId="4" borderId="54" xfId="0" applyNumberFormat="1" applyFont="1" applyFill="1" applyBorder="1" applyAlignment="1" applyProtection="1">
      <alignment horizontal="center" vertical="center" shrinkToFit="1"/>
    </xf>
    <xf numFmtId="3" fontId="14" fillId="6" borderId="24" xfId="0" applyNumberFormat="1" applyFont="1" applyFill="1" applyBorder="1" applyAlignment="1" applyProtection="1">
      <alignment horizontal="center" vertical="center" shrinkToFit="1"/>
    </xf>
    <xf numFmtId="0" fontId="13" fillId="3" borderId="17" xfId="0" applyFont="1" applyFill="1" applyBorder="1" applyAlignment="1" applyProtection="1">
      <alignment horizontal="center" vertical="center" wrapText="1"/>
      <protection locked="0"/>
    </xf>
    <xf numFmtId="0" fontId="13" fillId="3" borderId="5" xfId="0" applyFont="1" applyFill="1" applyBorder="1" applyAlignment="1" applyProtection="1">
      <alignment horizontal="center" vertical="center" wrapText="1"/>
      <protection locked="0"/>
    </xf>
    <xf numFmtId="0" fontId="13" fillId="3" borderId="12" xfId="0" applyFont="1" applyFill="1" applyBorder="1" applyAlignment="1" applyProtection="1">
      <alignment horizontal="center" vertical="center" wrapText="1"/>
      <protection locked="0"/>
    </xf>
    <xf numFmtId="0" fontId="13" fillId="3" borderId="13" xfId="0" applyFont="1" applyFill="1" applyBorder="1" applyAlignment="1" applyProtection="1">
      <alignment horizontal="center" vertical="center" wrapText="1"/>
      <protection locked="0"/>
    </xf>
    <xf numFmtId="10" fontId="14" fillId="0" borderId="41" xfId="0" applyNumberFormat="1" applyFont="1" applyFill="1" applyBorder="1" applyAlignment="1" applyProtection="1">
      <alignment horizontal="center" vertical="center" shrinkToFit="1" readingOrder="2"/>
    </xf>
    <xf numFmtId="10" fontId="14" fillId="0" borderId="42" xfId="0" applyNumberFormat="1" applyFont="1" applyFill="1" applyBorder="1" applyAlignment="1" applyProtection="1">
      <alignment horizontal="center" vertical="center" shrinkToFit="1" readingOrder="2"/>
    </xf>
    <xf numFmtId="0" fontId="13" fillId="3" borderId="13" xfId="0" applyFont="1" applyFill="1" applyBorder="1" applyAlignment="1">
      <alignment horizontal="center" vertical="center" wrapText="1"/>
    </xf>
    <xf numFmtId="0" fontId="12" fillId="0" borderId="0" xfId="0" applyFont="1" applyAlignment="1" applyProtection="1">
      <alignment horizontal="center" vertical="center"/>
    </xf>
    <xf numFmtId="0" fontId="1" fillId="2" borderId="0" xfId="0" applyFont="1" applyFill="1" applyBorder="1" applyAlignment="1" applyProtection="1">
      <alignment vertical="center" shrinkToFit="1"/>
    </xf>
    <xf numFmtId="0" fontId="1" fillId="2" borderId="34" xfId="0" applyFont="1" applyFill="1" applyBorder="1" applyAlignment="1" applyProtection="1">
      <alignment vertical="center" shrinkToFit="1"/>
    </xf>
    <xf numFmtId="0" fontId="13" fillId="3" borderId="13" xfId="0" applyFont="1" applyFill="1" applyBorder="1" applyAlignment="1" applyProtection="1">
      <alignment horizontal="center" vertical="center" wrapText="1"/>
    </xf>
    <xf numFmtId="0" fontId="13" fillId="3" borderId="17" xfId="0" applyFont="1" applyFill="1" applyBorder="1" applyAlignment="1" applyProtection="1">
      <alignment horizontal="center" vertical="center" wrapText="1"/>
    </xf>
    <xf numFmtId="0" fontId="13" fillId="3" borderId="14" xfId="0" applyFont="1" applyFill="1" applyBorder="1" applyAlignment="1" applyProtection="1">
      <alignment horizontal="center" vertical="center"/>
    </xf>
    <xf numFmtId="0" fontId="13" fillId="3" borderId="26" xfId="0" applyFont="1" applyFill="1" applyBorder="1" applyAlignment="1" applyProtection="1">
      <alignment horizontal="center" vertical="center"/>
    </xf>
    <xf numFmtId="0" fontId="2" fillId="2" borderId="21" xfId="0" applyFont="1" applyFill="1" applyBorder="1" applyAlignment="1" applyProtection="1">
      <alignment horizontal="center" vertical="center" shrinkToFit="1"/>
    </xf>
    <xf numFmtId="3" fontId="14" fillId="4" borderId="11" xfId="0" applyNumberFormat="1" applyFont="1" applyFill="1" applyBorder="1" applyAlignment="1" applyProtection="1">
      <alignment horizontal="center" vertical="center" shrinkToFit="1" readingOrder="1"/>
    </xf>
    <xf numFmtId="9" fontId="14" fillId="4" borderId="11" xfId="0" applyNumberFormat="1" applyFont="1" applyFill="1" applyBorder="1" applyAlignment="1" applyProtection="1">
      <alignment horizontal="center" vertical="center" shrinkToFit="1" readingOrder="2"/>
    </xf>
    <xf numFmtId="0" fontId="3" fillId="7" borderId="19" xfId="0" applyFont="1" applyFill="1" applyBorder="1" applyAlignment="1" applyProtection="1">
      <alignment horizontal="center" vertical="center" shrinkToFit="1"/>
    </xf>
    <xf numFmtId="3" fontId="14" fillId="7" borderId="19" xfId="0" applyNumberFormat="1" applyFont="1" applyFill="1" applyBorder="1" applyAlignment="1" applyProtection="1">
      <alignment horizontal="center" vertical="center" shrinkToFit="1" readingOrder="1"/>
    </xf>
    <xf numFmtId="9" fontId="14" fillId="7" borderId="19" xfId="0" applyNumberFormat="1" applyFont="1" applyFill="1" applyBorder="1" applyAlignment="1" applyProtection="1">
      <alignment horizontal="center" vertical="center" shrinkToFit="1" readingOrder="2"/>
    </xf>
    <xf numFmtId="0" fontId="4" fillId="6" borderId="19" xfId="0" applyFont="1" applyFill="1" applyBorder="1" applyAlignment="1" applyProtection="1">
      <alignment horizontal="right" vertical="center" shrinkToFit="1" readingOrder="2"/>
    </xf>
    <xf numFmtId="3" fontId="15" fillId="6" borderId="19" xfId="0" applyNumberFormat="1" applyFont="1" applyFill="1" applyBorder="1" applyAlignment="1" applyProtection="1">
      <alignment horizontal="center" vertical="center" shrinkToFit="1" readingOrder="1"/>
    </xf>
    <xf numFmtId="9" fontId="15" fillId="6" borderId="19" xfId="0" applyNumberFormat="1" applyFont="1" applyFill="1" applyBorder="1" applyAlignment="1" applyProtection="1">
      <alignment horizontal="center" vertical="center" shrinkToFit="1" readingOrder="2"/>
    </xf>
    <xf numFmtId="0" fontId="5" fillId="5" borderId="19" xfId="0" applyFont="1" applyFill="1" applyBorder="1" applyAlignment="1" applyProtection="1">
      <alignment horizontal="right" vertical="center" shrinkToFit="1"/>
    </xf>
    <xf numFmtId="3" fontId="14" fillId="5" borderId="19" xfId="0" applyNumberFormat="1" applyFont="1" applyFill="1" applyBorder="1" applyAlignment="1" applyProtection="1">
      <alignment horizontal="center" vertical="center" shrinkToFit="1" readingOrder="1"/>
    </xf>
    <xf numFmtId="9" fontId="14" fillId="5" borderId="19" xfId="0" applyNumberFormat="1" applyFont="1" applyFill="1" applyBorder="1" applyAlignment="1" applyProtection="1">
      <alignment horizontal="center" vertical="center" shrinkToFit="1" readingOrder="2"/>
    </xf>
    <xf numFmtId="0" fontId="5" fillId="2" borderId="19" xfId="0" applyFont="1" applyFill="1" applyBorder="1" applyAlignment="1" applyProtection="1">
      <alignment horizontal="right" vertical="center" shrinkToFit="1"/>
    </xf>
    <xf numFmtId="3" fontId="14" fillId="2" borderId="19" xfId="0" applyNumberFormat="1" applyFont="1" applyFill="1" applyBorder="1" applyAlignment="1" applyProtection="1">
      <alignment horizontal="center" vertical="center" shrinkToFit="1" readingOrder="1"/>
    </xf>
    <xf numFmtId="9" fontId="14" fillId="2" borderId="19" xfId="0" applyNumberFormat="1" applyFont="1" applyFill="1" applyBorder="1" applyAlignment="1" applyProtection="1">
      <alignment horizontal="center" vertical="center" shrinkToFit="1" readingOrder="2"/>
    </xf>
    <xf numFmtId="0" fontId="5" fillId="2" borderId="22" xfId="0" applyFont="1" applyFill="1" applyBorder="1" applyAlignment="1" applyProtection="1">
      <alignment horizontal="right" vertical="center" shrinkToFit="1"/>
    </xf>
    <xf numFmtId="3" fontId="14" fillId="2" borderId="22" xfId="0" applyNumberFormat="1" applyFont="1" applyFill="1" applyBorder="1" applyAlignment="1" applyProtection="1">
      <alignment horizontal="center" vertical="center" shrinkToFit="1" readingOrder="1"/>
    </xf>
    <xf numFmtId="9" fontId="14" fillId="2" borderId="22" xfId="0" applyNumberFormat="1" applyFont="1" applyFill="1" applyBorder="1" applyAlignment="1" applyProtection="1">
      <alignment horizontal="center" vertical="center" shrinkToFit="1" readingOrder="2"/>
    </xf>
    <xf numFmtId="0" fontId="5" fillId="5" borderId="13" xfId="0" applyFont="1" applyFill="1" applyBorder="1" applyAlignment="1" applyProtection="1">
      <alignment horizontal="center" vertical="center" shrinkToFit="1"/>
    </xf>
    <xf numFmtId="3" fontId="14" fillId="5" borderId="13" xfId="0" applyNumberFormat="1" applyFont="1" applyFill="1" applyBorder="1" applyAlignment="1" applyProtection="1">
      <alignment horizontal="center" vertical="center" shrinkToFit="1" readingOrder="1"/>
    </xf>
    <xf numFmtId="9" fontId="14" fillId="5" borderId="13" xfId="0" applyNumberFormat="1" applyFont="1" applyFill="1" applyBorder="1" applyAlignment="1" applyProtection="1">
      <alignment horizontal="center" vertical="center" shrinkToFit="1" readingOrder="2"/>
    </xf>
    <xf numFmtId="0" fontId="5" fillId="0" borderId="17" xfId="0" applyFont="1" applyFill="1" applyBorder="1" applyAlignment="1" applyProtection="1">
      <alignment horizontal="center" vertical="center" shrinkToFit="1"/>
    </xf>
    <xf numFmtId="3" fontId="14" fillId="0" borderId="3" xfId="0" applyNumberFormat="1" applyFont="1" applyFill="1" applyBorder="1" applyAlignment="1" applyProtection="1">
      <alignment horizontal="center" vertical="center" shrinkToFit="1"/>
    </xf>
    <xf numFmtId="9" fontId="14" fillId="0" borderId="3" xfId="0" applyNumberFormat="1" applyFont="1" applyFill="1" applyBorder="1" applyAlignment="1" applyProtection="1">
      <alignment horizontal="center" vertical="center" shrinkToFit="1" readingOrder="2"/>
    </xf>
    <xf numFmtId="0" fontId="5" fillId="5" borderId="23" xfId="0" applyFont="1" applyFill="1" applyBorder="1" applyAlignment="1" applyProtection="1">
      <alignment horizontal="right" vertical="center" shrinkToFit="1"/>
    </xf>
    <xf numFmtId="3" fontId="14" fillId="5" borderId="9" xfId="0" applyNumberFormat="1" applyFont="1" applyFill="1" applyBorder="1" applyAlignment="1" applyProtection="1">
      <alignment horizontal="center" vertical="center" shrinkToFit="1" readingOrder="1"/>
    </xf>
    <xf numFmtId="9" fontId="14" fillId="5" borderId="9" xfId="0" applyNumberFormat="1" applyFont="1" applyFill="1" applyBorder="1" applyAlignment="1" applyProtection="1">
      <alignment horizontal="center" vertical="center" shrinkToFit="1" readingOrder="2"/>
    </xf>
    <xf numFmtId="0" fontId="5" fillId="2" borderId="21" xfId="0" applyFont="1" applyFill="1" applyBorder="1" applyAlignment="1" applyProtection="1">
      <alignment horizontal="right" vertical="center" shrinkToFit="1"/>
    </xf>
    <xf numFmtId="3" fontId="14" fillId="4" borderId="1" xfId="0" applyNumberFormat="1" applyFont="1" applyFill="1" applyBorder="1" applyAlignment="1" applyProtection="1">
      <alignment horizontal="center" vertical="center" shrinkToFit="1" readingOrder="1"/>
    </xf>
    <xf numFmtId="9" fontId="14" fillId="4" borderId="1" xfId="0" applyNumberFormat="1" applyFont="1" applyFill="1" applyBorder="1" applyAlignment="1" applyProtection="1">
      <alignment horizontal="center" vertical="center" shrinkToFit="1" readingOrder="2"/>
    </xf>
    <xf numFmtId="3" fontId="14" fillId="4" borderId="32" xfId="0" applyNumberFormat="1" applyFont="1" applyFill="1" applyBorder="1" applyAlignment="1" applyProtection="1">
      <alignment horizontal="center" vertical="center" shrinkToFit="1" readingOrder="1"/>
    </xf>
    <xf numFmtId="9" fontId="14" fillId="4" borderId="32" xfId="0" applyNumberFormat="1" applyFont="1" applyFill="1" applyBorder="1" applyAlignment="1" applyProtection="1">
      <alignment horizontal="center" vertical="center" shrinkToFit="1" readingOrder="2"/>
    </xf>
    <xf numFmtId="3" fontId="14" fillId="5" borderId="5" xfId="0" applyNumberFormat="1" applyFont="1" applyFill="1" applyBorder="1" applyAlignment="1" applyProtection="1">
      <alignment horizontal="center" vertical="center" shrinkToFit="1" readingOrder="1"/>
    </xf>
    <xf numFmtId="9" fontId="14" fillId="5" borderId="5" xfId="0" applyNumberFormat="1" applyFont="1" applyFill="1" applyBorder="1" applyAlignment="1" applyProtection="1">
      <alignment horizontal="center" vertical="center" shrinkToFit="1" readingOrder="2"/>
    </xf>
    <xf numFmtId="0" fontId="4" fillId="6" borderId="17" xfId="0" applyFont="1" applyFill="1" applyBorder="1" applyAlignment="1" applyProtection="1">
      <alignment horizontal="center" vertical="center" shrinkToFit="1" readingOrder="2"/>
    </xf>
    <xf numFmtId="3" fontId="14" fillId="6" borderId="4" xfId="0" applyNumberFormat="1" applyFont="1" applyFill="1" applyBorder="1" applyAlignment="1" applyProtection="1">
      <alignment horizontal="center" vertical="center" shrinkToFit="1" readingOrder="1"/>
    </xf>
    <xf numFmtId="9" fontId="14" fillId="6" borderId="4" xfId="0" applyNumberFormat="1" applyFont="1" applyFill="1" applyBorder="1" applyAlignment="1" applyProtection="1">
      <alignment horizontal="center" vertical="center" shrinkToFit="1" readingOrder="2"/>
    </xf>
    <xf numFmtId="0" fontId="4" fillId="6" borderId="18" xfId="0" applyFont="1" applyFill="1" applyBorder="1" applyAlignment="1" applyProtection="1">
      <alignment horizontal="right" vertical="center" shrinkToFit="1" readingOrder="2"/>
    </xf>
    <xf numFmtId="3" fontId="14" fillId="6" borderId="2" xfId="0" applyNumberFormat="1" applyFont="1" applyFill="1" applyBorder="1" applyAlignment="1" applyProtection="1">
      <alignment horizontal="center" vertical="center" shrinkToFit="1" readingOrder="1"/>
    </xf>
    <xf numFmtId="9" fontId="14" fillId="6" borderId="2" xfId="0" applyNumberFormat="1" applyFont="1" applyFill="1" applyBorder="1" applyAlignment="1" applyProtection="1">
      <alignment horizontal="center" vertical="center" shrinkToFit="1" readingOrder="2"/>
    </xf>
    <xf numFmtId="3" fontId="14" fillId="5" borderId="1" xfId="0" applyNumberFormat="1" applyFont="1" applyFill="1" applyBorder="1" applyAlignment="1" applyProtection="1">
      <alignment horizontal="center" vertical="center" shrinkToFit="1" readingOrder="1"/>
    </xf>
    <xf numFmtId="9" fontId="14" fillId="5" borderId="1" xfId="0" applyNumberFormat="1" applyFont="1" applyFill="1" applyBorder="1" applyAlignment="1" applyProtection="1">
      <alignment horizontal="center" vertical="center" shrinkToFit="1" readingOrder="2"/>
    </xf>
    <xf numFmtId="0" fontId="5" fillId="5" borderId="20" xfId="0" applyFont="1" applyFill="1" applyBorder="1" applyAlignment="1" applyProtection="1">
      <alignment horizontal="right" vertical="center" shrinkToFit="1"/>
    </xf>
    <xf numFmtId="3" fontId="14" fillId="5" borderId="10" xfId="0" applyNumberFormat="1" applyFont="1" applyFill="1" applyBorder="1" applyAlignment="1" applyProtection="1">
      <alignment horizontal="center" vertical="center" shrinkToFit="1" readingOrder="1"/>
    </xf>
    <xf numFmtId="9" fontId="14" fillId="5" borderId="10" xfId="0" applyNumberFormat="1" applyFont="1" applyFill="1" applyBorder="1" applyAlignment="1" applyProtection="1">
      <alignment horizontal="center" vertical="center" shrinkToFit="1" readingOrder="2"/>
    </xf>
    <xf numFmtId="0" fontId="5" fillId="5" borderId="18" xfId="0" applyFont="1" applyFill="1" applyBorder="1" applyAlignment="1" applyProtection="1">
      <alignment horizontal="right" vertical="center" shrinkToFit="1"/>
    </xf>
    <xf numFmtId="0" fontId="4" fillId="6" borderId="13" xfId="0" applyFont="1" applyFill="1" applyBorder="1" applyAlignment="1" applyProtection="1">
      <alignment horizontal="center" vertical="center" shrinkToFit="1" readingOrder="2"/>
    </xf>
    <xf numFmtId="3" fontId="14" fillId="6" borderId="5" xfId="0" applyNumberFormat="1" applyFont="1" applyFill="1" applyBorder="1" applyAlignment="1" applyProtection="1">
      <alignment horizontal="center" vertical="center" shrinkToFit="1" readingOrder="1"/>
    </xf>
    <xf numFmtId="9" fontId="14" fillId="6" borderId="5" xfId="0" applyNumberFormat="1" applyFont="1" applyFill="1" applyBorder="1" applyAlignment="1" applyProtection="1">
      <alignment horizontal="center" vertical="center" shrinkToFit="1" readingOrder="2"/>
    </xf>
    <xf numFmtId="0" fontId="5" fillId="0" borderId="43" xfId="0" applyFont="1" applyFill="1" applyBorder="1" applyAlignment="1" applyProtection="1">
      <alignment horizontal="center" vertical="center" shrinkToFit="1"/>
    </xf>
    <xf numFmtId="9" fontId="14" fillId="0" borderId="50" xfId="0" applyNumberFormat="1" applyFont="1" applyFill="1" applyBorder="1" applyAlignment="1" applyProtection="1">
      <alignment horizontal="center" vertical="center" shrinkToFit="1" readingOrder="2"/>
    </xf>
    <xf numFmtId="0" fontId="5" fillId="2" borderId="20" xfId="0" applyFont="1" applyFill="1" applyBorder="1" applyAlignment="1" applyProtection="1">
      <alignment horizontal="right" vertical="center" shrinkToFit="1"/>
    </xf>
    <xf numFmtId="3" fontId="14" fillId="4" borderId="10" xfId="0" applyNumberFormat="1" applyFont="1" applyFill="1" applyBorder="1" applyAlignment="1" applyProtection="1">
      <alignment horizontal="center" vertical="center" shrinkToFit="1" readingOrder="1"/>
    </xf>
    <xf numFmtId="9" fontId="14" fillId="4" borderId="10" xfId="0" applyNumberFormat="1" applyFont="1" applyFill="1" applyBorder="1" applyAlignment="1" applyProtection="1">
      <alignment horizontal="center" vertical="center" shrinkToFit="1" readingOrder="2"/>
    </xf>
    <xf numFmtId="0" fontId="3" fillId="7" borderId="20" xfId="0" applyFont="1" applyFill="1" applyBorder="1" applyAlignment="1" applyProtection="1">
      <alignment horizontal="center" vertical="center" shrinkToFit="1"/>
    </xf>
    <xf numFmtId="3" fontId="14" fillId="7" borderId="3" xfId="0" applyNumberFormat="1" applyFont="1" applyFill="1" applyBorder="1" applyAlignment="1" applyProtection="1">
      <alignment horizontal="center" vertical="center" shrinkToFit="1" readingOrder="1"/>
    </xf>
    <xf numFmtId="9" fontId="14" fillId="7" borderId="3" xfId="0" applyNumberFormat="1" applyFont="1" applyFill="1" applyBorder="1" applyAlignment="1" applyProtection="1">
      <alignment horizontal="center" vertical="center" shrinkToFit="1" readingOrder="2"/>
    </xf>
    <xf numFmtId="0" fontId="3" fillId="7" borderId="13" xfId="0" applyFont="1" applyFill="1" applyBorder="1" applyAlignment="1" applyProtection="1">
      <alignment horizontal="center" vertical="center" shrinkToFit="1"/>
    </xf>
    <xf numFmtId="3" fontId="14" fillId="7" borderId="5" xfId="0" applyNumberFormat="1" applyFont="1" applyFill="1" applyBorder="1" applyAlignment="1" applyProtection="1">
      <alignment horizontal="center" vertical="center" shrinkToFit="1" readingOrder="1"/>
    </xf>
    <xf numFmtId="9" fontId="14" fillId="7" borderId="5" xfId="0" applyNumberFormat="1" applyFont="1" applyFill="1" applyBorder="1" applyAlignment="1" applyProtection="1">
      <alignment horizontal="center" vertical="center" shrinkToFit="1" readingOrder="2"/>
    </xf>
    <xf numFmtId="3" fontId="14" fillId="7" borderId="9" xfId="0" applyNumberFormat="1" applyFont="1" applyFill="1" applyBorder="1" applyAlignment="1" applyProtection="1">
      <alignment horizontal="center" vertical="center" shrinkToFit="1" readingOrder="1"/>
    </xf>
    <xf numFmtId="9" fontId="14" fillId="7" borderId="9" xfId="0" applyNumberFormat="1" applyFont="1" applyFill="1" applyBorder="1" applyAlignment="1" applyProtection="1">
      <alignment horizontal="center" vertical="center" shrinkToFit="1" readingOrder="2"/>
    </xf>
    <xf numFmtId="3" fontId="14" fillId="7" borderId="30" xfId="0" applyNumberFormat="1" applyFont="1" applyFill="1" applyBorder="1" applyAlignment="1" applyProtection="1">
      <alignment horizontal="center" vertical="center" shrinkToFit="1"/>
    </xf>
    <xf numFmtId="3" fontId="14" fillId="7" borderId="24" xfId="0" applyNumberFormat="1" applyFont="1" applyFill="1" applyBorder="1" applyAlignment="1" applyProtection="1">
      <alignment horizontal="center" vertical="center" shrinkToFit="1"/>
    </xf>
    <xf numFmtId="0" fontId="3" fillId="7" borderId="29" xfId="0" applyFont="1" applyFill="1" applyBorder="1" applyAlignment="1" applyProtection="1">
      <alignment horizontal="center" vertical="center" shrinkToFit="1"/>
    </xf>
    <xf numFmtId="3" fontId="14" fillId="7" borderId="6" xfId="0" applyNumberFormat="1" applyFont="1" applyFill="1" applyBorder="1" applyAlignment="1" applyProtection="1">
      <alignment horizontal="center" vertical="center" shrinkToFit="1"/>
    </xf>
    <xf numFmtId="3" fontId="14" fillId="7" borderId="6" xfId="0" applyNumberFormat="1" applyFont="1" applyFill="1" applyBorder="1" applyAlignment="1" applyProtection="1">
      <alignment horizontal="center" vertical="center" shrinkToFit="1" readingOrder="1"/>
    </xf>
    <xf numFmtId="9" fontId="14" fillId="7" borderId="6" xfId="0" applyNumberFormat="1" applyFont="1" applyFill="1" applyBorder="1" applyAlignment="1" applyProtection="1">
      <alignment horizontal="center" vertical="center" shrinkToFit="1" readingOrder="2"/>
    </xf>
    <xf numFmtId="0" fontId="3" fillId="0" borderId="36" xfId="0" applyFont="1" applyFill="1" applyBorder="1" applyAlignment="1" applyProtection="1">
      <alignment horizontal="center" vertical="center" shrinkToFit="1"/>
    </xf>
    <xf numFmtId="3" fontId="14" fillId="0" borderId="9" xfId="0" applyNumberFormat="1" applyFont="1" applyFill="1" applyBorder="1" applyAlignment="1" applyProtection="1">
      <alignment horizontal="center" vertical="center" shrinkToFit="1" readingOrder="1"/>
    </xf>
    <xf numFmtId="9" fontId="14" fillId="0" borderId="9" xfId="0" applyNumberFormat="1" applyFont="1" applyFill="1" applyBorder="1" applyAlignment="1" applyProtection="1">
      <alignment horizontal="center" vertical="center" shrinkToFit="1" readingOrder="2"/>
    </xf>
    <xf numFmtId="0" fontId="12" fillId="0" borderId="0" xfId="0" applyFont="1" applyFill="1" applyAlignment="1" applyProtection="1">
      <alignment horizontal="center" vertical="center"/>
    </xf>
    <xf numFmtId="0" fontId="3" fillId="7" borderId="18" xfId="0" applyFont="1" applyFill="1" applyBorder="1" applyAlignment="1" applyProtection="1">
      <alignment horizontal="center" vertical="center" shrinkToFit="1"/>
    </xf>
    <xf numFmtId="3" fontId="14" fillId="7" borderId="2" xfId="0" applyNumberFormat="1" applyFont="1" applyFill="1" applyBorder="1" applyAlignment="1" applyProtection="1">
      <alignment horizontal="center" vertical="center" shrinkToFit="1" readingOrder="1"/>
    </xf>
    <xf numFmtId="9" fontId="14" fillId="7" borderId="2" xfId="0" applyNumberFormat="1" applyFont="1" applyFill="1" applyBorder="1" applyAlignment="1" applyProtection="1">
      <alignment horizontal="center" vertical="center" shrinkToFit="1" readingOrder="2"/>
    </xf>
    <xf numFmtId="0" fontId="6" fillId="6" borderId="19" xfId="0" applyFont="1" applyFill="1" applyBorder="1" applyAlignment="1" applyProtection="1">
      <alignment horizontal="right" vertical="center" shrinkToFit="1" readingOrder="2"/>
    </xf>
    <xf numFmtId="3" fontId="14" fillId="6" borderId="1" xfId="0" applyNumberFormat="1" applyFont="1" applyFill="1" applyBorder="1" applyAlignment="1" applyProtection="1">
      <alignment horizontal="center" vertical="center" shrinkToFit="1" readingOrder="1"/>
    </xf>
    <xf numFmtId="9" fontId="14" fillId="6" borderId="1" xfId="0" applyNumberFormat="1" applyFont="1" applyFill="1" applyBorder="1" applyAlignment="1" applyProtection="1">
      <alignment horizontal="center" vertical="center" shrinkToFit="1" readingOrder="2"/>
    </xf>
    <xf numFmtId="0" fontId="5" fillId="5" borderId="43" xfId="0" applyFont="1" applyFill="1" applyBorder="1" applyAlignment="1" applyProtection="1">
      <alignment horizontal="center" vertical="center" shrinkToFit="1"/>
    </xf>
    <xf numFmtId="3" fontId="14" fillId="5" borderId="50" xfId="0" applyNumberFormat="1" applyFont="1" applyFill="1" applyBorder="1" applyAlignment="1" applyProtection="1">
      <alignment horizontal="center" vertical="center" shrinkToFit="1" readingOrder="1"/>
    </xf>
    <xf numFmtId="9" fontId="14" fillId="5" borderId="50" xfId="0" applyNumberFormat="1" applyFont="1" applyFill="1" applyBorder="1" applyAlignment="1" applyProtection="1">
      <alignment horizontal="center" vertical="center" shrinkToFit="1" readingOrder="2"/>
    </xf>
    <xf numFmtId="3" fontId="14" fillId="5" borderId="2" xfId="0" applyNumberFormat="1" applyFont="1" applyFill="1" applyBorder="1" applyAlignment="1" applyProtection="1">
      <alignment horizontal="center" vertical="center" shrinkToFit="1" readingOrder="1"/>
    </xf>
    <xf numFmtId="9" fontId="14" fillId="5" borderId="2" xfId="0" applyNumberFormat="1" applyFont="1" applyFill="1" applyBorder="1" applyAlignment="1" applyProtection="1">
      <alignment horizontal="center" vertical="center" shrinkToFit="1" readingOrder="2"/>
    </xf>
    <xf numFmtId="10" fontId="14" fillId="0" borderId="13" xfId="0" applyNumberFormat="1" applyFont="1" applyFill="1" applyBorder="1" applyAlignment="1" applyProtection="1">
      <alignment horizontal="center" vertical="center" shrinkToFit="1" readingOrder="2"/>
    </xf>
    <xf numFmtId="3" fontId="14" fillId="0" borderId="5" xfId="0" applyNumberFormat="1" applyFont="1" applyFill="1" applyBorder="1" applyAlignment="1" applyProtection="1">
      <alignment horizontal="center" vertical="center" shrinkToFit="1"/>
    </xf>
    <xf numFmtId="9" fontId="14" fillId="0" borderId="5" xfId="0" applyNumberFormat="1" applyFont="1" applyFill="1" applyBorder="1" applyAlignment="1" applyProtection="1">
      <alignment horizontal="center" vertical="center" shrinkToFit="1" readingOrder="2"/>
    </xf>
    <xf numFmtId="3" fontId="14" fillId="4" borderId="9" xfId="0" applyNumberFormat="1" applyFont="1" applyFill="1" applyBorder="1" applyAlignment="1" applyProtection="1">
      <alignment horizontal="center" vertical="center" shrinkToFit="1" readingOrder="1"/>
    </xf>
    <xf numFmtId="9" fontId="14" fillId="4" borderId="9" xfId="0" applyNumberFormat="1" applyFont="1" applyFill="1" applyBorder="1" applyAlignment="1" applyProtection="1">
      <alignment horizontal="center" vertical="center" shrinkToFit="1" readingOrder="2"/>
    </xf>
    <xf numFmtId="0" fontId="6" fillId="6" borderId="18" xfId="0" applyFont="1" applyFill="1" applyBorder="1" applyAlignment="1" applyProtection="1">
      <alignment horizontal="right" vertical="center" shrinkToFit="1" readingOrder="2"/>
    </xf>
    <xf numFmtId="0" fontId="5" fillId="2" borderId="19" xfId="0" applyFont="1" applyFill="1" applyBorder="1" applyAlignment="1" applyProtection="1">
      <alignment horizontal="center" vertical="center" shrinkToFit="1"/>
    </xf>
    <xf numFmtId="164" fontId="4" fillId="0" borderId="21" xfId="0" applyNumberFormat="1" applyFont="1" applyBorder="1" applyAlignment="1" applyProtection="1">
      <alignment horizontal="center" vertical="center" shrinkToFit="1"/>
    </xf>
    <xf numFmtId="164" fontId="7" fillId="0" borderId="18" xfId="0" applyNumberFormat="1" applyFont="1" applyBorder="1" applyAlignment="1" applyProtection="1">
      <alignment horizontal="right" vertical="center" shrinkToFit="1"/>
    </xf>
    <xf numFmtId="3" fontId="14" fillId="4" borderId="2" xfId="0" applyNumberFormat="1" applyFont="1" applyFill="1" applyBorder="1" applyAlignment="1" applyProtection="1">
      <alignment horizontal="center" vertical="center" shrinkToFit="1" readingOrder="1"/>
    </xf>
    <xf numFmtId="9" fontId="14" fillId="4" borderId="2" xfId="0" applyNumberFormat="1" applyFont="1" applyFill="1" applyBorder="1" applyAlignment="1" applyProtection="1">
      <alignment horizontal="center" vertical="center" shrinkToFit="1" readingOrder="2"/>
    </xf>
    <xf numFmtId="164" fontId="7" fillId="0" borderId="19" xfId="0" applyNumberFormat="1" applyFont="1" applyBorder="1" applyAlignment="1" applyProtection="1">
      <alignment horizontal="right" vertical="center" shrinkToFit="1"/>
    </xf>
    <xf numFmtId="164" fontId="7" fillId="0" borderId="20" xfId="0" applyNumberFormat="1" applyFont="1" applyBorder="1" applyAlignment="1" applyProtection="1">
      <alignment horizontal="right" vertical="center" shrinkToFit="1"/>
    </xf>
    <xf numFmtId="0" fontId="3" fillId="7" borderId="16" xfId="0" applyFont="1" applyFill="1" applyBorder="1" applyAlignment="1" applyProtection="1">
      <alignment horizontal="center" vertical="center" shrinkToFit="1"/>
    </xf>
    <xf numFmtId="3" fontId="14" fillId="7" borderId="7" xfId="0" applyNumberFormat="1" applyFont="1" applyFill="1" applyBorder="1" applyAlignment="1" applyProtection="1">
      <alignment horizontal="center" vertical="center" shrinkToFit="1" readingOrder="1"/>
    </xf>
    <xf numFmtId="9" fontId="14" fillId="7" borderId="7" xfId="0" applyNumberFormat="1" applyFont="1" applyFill="1" applyBorder="1" applyAlignment="1" applyProtection="1">
      <alignment horizontal="center" vertical="center" shrinkToFit="1" readingOrder="2"/>
    </xf>
    <xf numFmtId="0" fontId="3" fillId="0" borderId="43" xfId="0" applyFont="1" applyFill="1" applyBorder="1" applyAlignment="1" applyProtection="1">
      <alignment horizontal="center" vertical="center" shrinkToFit="1"/>
    </xf>
    <xf numFmtId="3" fontId="14" fillId="0" borderId="45" xfId="0" applyNumberFormat="1" applyFont="1" applyFill="1" applyBorder="1" applyAlignment="1" applyProtection="1">
      <alignment horizontal="center" vertical="center" shrinkToFit="1"/>
    </xf>
    <xf numFmtId="3" fontId="14" fillId="0" borderId="45" xfId="0" applyNumberFormat="1" applyFont="1" applyFill="1" applyBorder="1" applyAlignment="1" applyProtection="1">
      <alignment horizontal="center" vertical="center" shrinkToFit="1" readingOrder="1"/>
    </xf>
    <xf numFmtId="9" fontId="14" fillId="0" borderId="43" xfId="0" applyNumberFormat="1" applyFont="1" applyFill="1" applyBorder="1" applyAlignment="1" applyProtection="1">
      <alignment horizontal="center" vertical="center" shrinkToFit="1" readingOrder="2"/>
    </xf>
    <xf numFmtId="0" fontId="5" fillId="0" borderId="44" xfId="0" applyFont="1" applyFill="1" applyBorder="1" applyAlignment="1" applyProtection="1">
      <alignment horizontal="center" vertical="center" shrinkToFit="1"/>
    </xf>
    <xf numFmtId="10" fontId="14" fillId="0" borderId="46" xfId="0" applyNumberFormat="1" applyFont="1" applyFill="1" applyBorder="1" applyAlignment="1" applyProtection="1">
      <alignment horizontal="center" vertical="center" shrinkToFit="1" readingOrder="2"/>
    </xf>
    <xf numFmtId="3" fontId="14" fillId="0" borderId="46" xfId="0" applyNumberFormat="1" applyFont="1" applyFill="1" applyBorder="1" applyAlignment="1" applyProtection="1">
      <alignment horizontal="center" vertical="center" shrinkToFit="1"/>
    </xf>
    <xf numFmtId="9" fontId="14" fillId="0" borderId="44" xfId="0" applyNumberFormat="1" applyFont="1" applyFill="1" applyBorder="1" applyAlignment="1" applyProtection="1">
      <alignment horizontal="center" vertical="center" shrinkToFit="1" readingOrder="2"/>
    </xf>
    <xf numFmtId="1" fontId="5" fillId="0" borderId="48" xfId="0" applyNumberFormat="1" applyFont="1" applyFill="1" applyBorder="1" applyAlignment="1" applyProtection="1">
      <alignment horizontal="center" vertical="center" shrinkToFit="1"/>
    </xf>
    <xf numFmtId="1" fontId="14" fillId="0" borderId="49" xfId="0" applyNumberFormat="1" applyFont="1" applyFill="1" applyBorder="1" applyAlignment="1" applyProtection="1">
      <alignment horizontal="center" vertical="center" shrinkToFit="1" readingOrder="2"/>
    </xf>
    <xf numFmtId="10" fontId="14" fillId="0" borderId="48" xfId="0" applyNumberFormat="1" applyFont="1" applyFill="1" applyBorder="1" applyAlignment="1" applyProtection="1">
      <alignment horizontal="center" vertical="center" shrinkToFit="1" readingOrder="2"/>
    </xf>
    <xf numFmtId="3" fontId="14" fillId="0" borderId="49" xfId="0" applyNumberFormat="1" applyFont="1" applyFill="1" applyBorder="1" applyAlignment="1" applyProtection="1">
      <alignment horizontal="center" vertical="center" shrinkToFit="1"/>
    </xf>
    <xf numFmtId="9" fontId="14" fillId="0" borderId="48" xfId="0" applyNumberFormat="1" applyFont="1" applyFill="1" applyBorder="1" applyAlignment="1" applyProtection="1">
      <alignment horizontal="center" vertical="center" shrinkToFit="1" readingOrder="2"/>
    </xf>
    <xf numFmtId="1" fontId="5" fillId="0" borderId="44" xfId="0" applyNumberFormat="1" applyFont="1" applyFill="1" applyBorder="1" applyAlignment="1" applyProtection="1">
      <alignment horizontal="center" vertical="center" shrinkToFit="1"/>
    </xf>
    <xf numFmtId="1" fontId="14" fillId="0" borderId="46" xfId="0" applyNumberFormat="1" applyFont="1" applyFill="1" applyBorder="1" applyAlignment="1" applyProtection="1">
      <alignment horizontal="center" vertical="center" shrinkToFit="1" readingOrder="2"/>
    </xf>
    <xf numFmtId="3" fontId="14" fillId="5" borderId="27" xfId="0" applyNumberFormat="1" applyFont="1" applyFill="1" applyBorder="1" applyAlignment="1" applyProtection="1">
      <alignment horizontal="center" vertical="center" shrinkToFit="1"/>
    </xf>
    <xf numFmtId="3" fontId="14" fillId="4" borderId="19" xfId="0" applyNumberFormat="1" applyFont="1" applyFill="1" applyBorder="1" applyAlignment="1" applyProtection="1">
      <alignment horizontal="center" vertical="center" shrinkToFit="1" readingOrder="1"/>
    </xf>
    <xf numFmtId="0" fontId="4" fillId="6" borderId="29" xfId="0" applyFont="1" applyFill="1" applyBorder="1" applyAlignment="1" applyProtection="1">
      <alignment horizontal="center" vertical="center" shrinkToFit="1" readingOrder="2"/>
    </xf>
    <xf numFmtId="3" fontId="14" fillId="6" borderId="24" xfId="0" applyNumberFormat="1" applyFont="1" applyFill="1" applyBorder="1" applyAlignment="1" applyProtection="1">
      <alignment horizontal="center" vertical="center" shrinkToFit="1" readingOrder="1"/>
    </xf>
    <xf numFmtId="9" fontId="14" fillId="6" borderId="24" xfId="0" applyNumberFormat="1" applyFont="1" applyFill="1" applyBorder="1" applyAlignment="1" applyProtection="1">
      <alignment horizontal="center" vertical="center" shrinkToFit="1" readingOrder="2"/>
    </xf>
    <xf numFmtId="0" fontId="4" fillId="6" borderId="21" xfId="0" applyFont="1" applyFill="1" applyBorder="1" applyAlignment="1" applyProtection="1">
      <alignment horizontal="right" vertical="center" shrinkToFit="1" readingOrder="2"/>
    </xf>
    <xf numFmtId="3" fontId="14" fillId="6" borderId="11" xfId="0" applyNumberFormat="1" applyFont="1" applyFill="1" applyBorder="1" applyAlignment="1" applyProtection="1">
      <alignment horizontal="center" vertical="center" shrinkToFit="1" readingOrder="1"/>
    </xf>
    <xf numFmtId="9" fontId="14" fillId="6" borderId="11" xfId="0" applyNumberFormat="1" applyFont="1" applyFill="1" applyBorder="1" applyAlignment="1" applyProtection="1">
      <alignment horizontal="center" vertical="center" shrinkToFit="1" readingOrder="2"/>
    </xf>
    <xf numFmtId="3" fontId="14" fillId="0" borderId="37" xfId="0" applyNumberFormat="1" applyFont="1" applyFill="1" applyBorder="1" applyAlignment="1" applyProtection="1">
      <alignment horizontal="center" vertical="center" shrinkToFit="1" readingOrder="1"/>
    </xf>
    <xf numFmtId="9" fontId="14" fillId="0" borderId="37" xfId="0" applyNumberFormat="1" applyFont="1" applyFill="1" applyBorder="1" applyAlignment="1" applyProtection="1">
      <alignment horizontal="center" vertical="center" shrinkToFit="1" readingOrder="2"/>
    </xf>
    <xf numFmtId="0" fontId="5" fillId="0" borderId="36" xfId="0" applyFont="1" applyFill="1" applyBorder="1" applyAlignment="1" applyProtection="1">
      <alignment horizontal="center" vertical="center" shrinkToFit="1"/>
    </xf>
    <xf numFmtId="0" fontId="4" fillId="6" borderId="20" xfId="0" applyFont="1" applyFill="1" applyBorder="1" applyAlignment="1" applyProtection="1">
      <alignment horizontal="right" vertical="center" shrinkToFit="1" readingOrder="2"/>
    </xf>
    <xf numFmtId="3" fontId="14" fillId="7" borderId="1" xfId="0" applyNumberFormat="1" applyFont="1" applyFill="1" applyBorder="1" applyAlignment="1" applyProtection="1">
      <alignment horizontal="center" vertical="center" shrinkToFit="1" readingOrder="1"/>
    </xf>
    <xf numFmtId="9" fontId="14" fillId="7" borderId="1" xfId="0" applyNumberFormat="1" applyFont="1" applyFill="1" applyBorder="1" applyAlignment="1" applyProtection="1">
      <alignment horizontal="center" vertical="center" shrinkToFit="1" readingOrder="2"/>
    </xf>
    <xf numFmtId="0" fontId="5" fillId="5" borderId="21" xfId="0" applyFont="1" applyFill="1" applyBorder="1" applyAlignment="1" applyProtection="1">
      <alignment horizontal="right" vertical="center" shrinkToFit="1"/>
    </xf>
    <xf numFmtId="3" fontId="14" fillId="5" borderId="11" xfId="0" applyNumberFormat="1" applyFont="1" applyFill="1" applyBorder="1" applyAlignment="1" applyProtection="1">
      <alignment horizontal="center" vertical="center" shrinkToFit="1" readingOrder="1"/>
    </xf>
    <xf numFmtId="9" fontId="14" fillId="5" borderId="11" xfId="0" applyNumberFormat="1" applyFont="1" applyFill="1" applyBorder="1" applyAlignment="1" applyProtection="1">
      <alignment horizontal="center" vertical="center" shrinkToFit="1" readingOrder="2"/>
    </xf>
    <xf numFmtId="0" fontId="5" fillId="5" borderId="22" xfId="0" applyFont="1" applyFill="1" applyBorder="1" applyAlignment="1" applyProtection="1">
      <alignment horizontal="right" vertical="center" shrinkToFit="1"/>
    </xf>
    <xf numFmtId="3" fontId="14" fillId="5" borderId="32" xfId="0" applyNumberFormat="1" applyFont="1" applyFill="1" applyBorder="1" applyAlignment="1" applyProtection="1">
      <alignment horizontal="center" vertical="center" shrinkToFit="1" readingOrder="1"/>
    </xf>
    <xf numFmtId="9" fontId="14" fillId="5" borderId="32" xfId="0" applyNumberFormat="1" applyFont="1" applyFill="1" applyBorder="1" applyAlignment="1" applyProtection="1">
      <alignment horizontal="center" vertical="center" shrinkToFit="1" readingOrder="2"/>
    </xf>
    <xf numFmtId="0" fontId="4" fillId="5" borderId="19" xfId="0" applyFont="1" applyFill="1" applyBorder="1" applyAlignment="1" applyProtection="1">
      <alignment horizontal="right" vertical="center" shrinkToFit="1" readingOrder="2"/>
    </xf>
    <xf numFmtId="0" fontId="3" fillId="7" borderId="23" xfId="0" applyFont="1" applyFill="1" applyBorder="1" applyAlignment="1" applyProtection="1">
      <alignment horizontal="center" vertical="center" shrinkToFit="1"/>
    </xf>
    <xf numFmtId="0" fontId="5" fillId="5" borderId="13" xfId="0" applyFont="1" applyFill="1" applyBorder="1" applyAlignment="1" applyProtection="1">
      <alignment horizontal="right" vertical="center" shrinkToFit="1"/>
    </xf>
    <xf numFmtId="0" fontId="3" fillId="7" borderId="43" xfId="0" applyFont="1" applyFill="1" applyBorder="1" applyAlignment="1" applyProtection="1">
      <alignment horizontal="center" vertical="center" shrinkToFit="1"/>
    </xf>
    <xf numFmtId="3" fontId="14" fillId="7" borderId="50" xfId="0" applyNumberFormat="1" applyFont="1" applyFill="1" applyBorder="1" applyAlignment="1" applyProtection="1">
      <alignment horizontal="center" vertical="center" shrinkToFit="1" readingOrder="1"/>
    </xf>
    <xf numFmtId="9" fontId="14" fillId="7" borderId="50" xfId="0" applyNumberFormat="1" applyFont="1" applyFill="1" applyBorder="1" applyAlignment="1" applyProtection="1">
      <alignment horizontal="center" vertical="center" shrinkToFit="1" readingOrder="2"/>
    </xf>
    <xf numFmtId="0" fontId="5" fillId="4" borderId="19" xfId="0" applyFont="1" applyFill="1" applyBorder="1" applyAlignment="1" applyProtection="1">
      <alignment horizontal="right" vertical="center" shrinkToFit="1"/>
    </xf>
    <xf numFmtId="0" fontId="5" fillId="4" borderId="20" xfId="0" applyFont="1" applyFill="1" applyBorder="1" applyAlignment="1" applyProtection="1">
      <alignment horizontal="right" vertical="center" shrinkToFit="1"/>
    </xf>
    <xf numFmtId="3" fontId="14" fillId="6" borderId="7" xfId="0" applyNumberFormat="1" applyFont="1" applyFill="1" applyBorder="1" applyAlignment="1" applyProtection="1">
      <alignment horizontal="center" vertical="center" shrinkToFit="1" readingOrder="1"/>
    </xf>
    <xf numFmtId="9" fontId="14" fillId="6" borderId="7" xfId="0" applyNumberFormat="1" applyFont="1" applyFill="1" applyBorder="1" applyAlignment="1" applyProtection="1">
      <alignment horizontal="center" vertical="center" shrinkToFit="1" readingOrder="2"/>
    </xf>
    <xf numFmtId="3" fontId="14" fillId="0" borderId="50" xfId="0" applyNumberFormat="1" applyFont="1" applyFill="1" applyBorder="1" applyAlignment="1" applyProtection="1">
      <alignment horizontal="center" vertical="center" shrinkToFit="1" readingOrder="1"/>
    </xf>
    <xf numFmtId="3" fontId="14" fillId="6" borderId="10" xfId="0" applyNumberFormat="1" applyFont="1" applyFill="1" applyBorder="1" applyAlignment="1" applyProtection="1">
      <alignment horizontal="center" vertical="center" shrinkToFit="1" readingOrder="1"/>
    </xf>
    <xf numFmtId="9" fontId="14" fillId="6" borderId="10" xfId="0" applyNumberFormat="1" applyFont="1" applyFill="1" applyBorder="1" applyAlignment="1" applyProtection="1">
      <alignment horizontal="center" vertical="center" shrinkToFit="1" readingOrder="2"/>
    </xf>
    <xf numFmtId="9" fontId="14" fillId="7" borderId="10" xfId="0" applyNumberFormat="1" applyFont="1" applyFill="1" applyBorder="1" applyAlignment="1" applyProtection="1">
      <alignment horizontal="center" vertical="center" shrinkToFit="1" readingOrder="2"/>
    </xf>
    <xf numFmtId="0" fontId="12" fillId="0" borderId="51" xfId="0" applyFont="1" applyFill="1" applyBorder="1" applyAlignment="1" applyProtection="1">
      <alignment horizontal="center" vertical="center"/>
    </xf>
    <xf numFmtId="3" fontId="16" fillId="7" borderId="2" xfId="0" applyNumberFormat="1" applyFont="1" applyFill="1" applyBorder="1" applyAlignment="1" applyProtection="1">
      <alignment horizontal="center" vertical="center" shrinkToFit="1" readingOrder="1"/>
    </xf>
    <xf numFmtId="9" fontId="16" fillId="7" borderId="2" xfId="0" applyNumberFormat="1" applyFont="1" applyFill="1" applyBorder="1" applyAlignment="1" applyProtection="1">
      <alignment horizontal="center" vertical="center" shrinkToFit="1" readingOrder="2"/>
    </xf>
    <xf numFmtId="0" fontId="5" fillId="0" borderId="19" xfId="0" applyFont="1" applyBorder="1" applyAlignment="1" applyProtection="1">
      <alignment horizontal="right" vertical="center" shrinkToFit="1"/>
    </xf>
    <xf numFmtId="0" fontId="5" fillId="0" borderId="20" xfId="0" applyFont="1" applyBorder="1" applyAlignment="1" applyProtection="1">
      <alignment horizontal="right" vertical="center" shrinkToFit="1"/>
    </xf>
    <xf numFmtId="3" fontId="14" fillId="6" borderId="3" xfId="0" applyNumberFormat="1" applyFont="1" applyFill="1" applyBorder="1" applyAlignment="1" applyProtection="1">
      <alignment horizontal="center" vertical="center" shrinkToFit="1" readingOrder="1"/>
    </xf>
    <xf numFmtId="9" fontId="14" fillId="6" borderId="3" xfId="0" applyNumberFormat="1" applyFont="1" applyFill="1" applyBorder="1" applyAlignment="1" applyProtection="1">
      <alignment horizontal="center" vertical="center" shrinkToFit="1" readingOrder="2"/>
    </xf>
    <xf numFmtId="0" fontId="4" fillId="6" borderId="23" xfId="0" applyFont="1" applyFill="1" applyBorder="1" applyAlignment="1" applyProtection="1">
      <alignment horizontal="right" vertical="center" shrinkToFit="1" readingOrder="2"/>
    </xf>
    <xf numFmtId="3" fontId="16" fillId="7" borderId="9" xfId="0" applyNumberFormat="1" applyFont="1" applyFill="1" applyBorder="1" applyAlignment="1" applyProtection="1">
      <alignment horizontal="center" vertical="center" shrinkToFit="1" readingOrder="1"/>
    </xf>
    <xf numFmtId="9" fontId="16" fillId="7" borderId="9" xfId="0" applyNumberFormat="1" applyFont="1" applyFill="1" applyBorder="1" applyAlignment="1" applyProtection="1">
      <alignment horizontal="center" vertical="center" shrinkToFit="1" readingOrder="2"/>
    </xf>
    <xf numFmtId="0" fontId="3" fillId="7" borderId="22" xfId="0" applyFont="1" applyFill="1" applyBorder="1" applyAlignment="1" applyProtection="1">
      <alignment horizontal="center" vertical="center" shrinkToFit="1"/>
    </xf>
    <xf numFmtId="3" fontId="14" fillId="7" borderId="32" xfId="0" applyNumberFormat="1" applyFont="1" applyFill="1" applyBorder="1" applyAlignment="1" applyProtection="1">
      <alignment horizontal="center" vertical="center" shrinkToFit="1" readingOrder="1"/>
    </xf>
    <xf numFmtId="9" fontId="14" fillId="7" borderId="32" xfId="0" applyNumberFormat="1" applyFont="1" applyFill="1" applyBorder="1" applyAlignment="1" applyProtection="1">
      <alignment horizontal="center" vertical="center" shrinkToFit="1" readingOrder="2"/>
    </xf>
    <xf numFmtId="0" fontId="6" fillId="6" borderId="20" xfId="0" applyFont="1" applyFill="1" applyBorder="1" applyAlignment="1" applyProtection="1">
      <alignment horizontal="right" vertical="center" shrinkToFit="1" readingOrder="2"/>
    </xf>
    <xf numFmtId="0" fontId="4" fillId="6" borderId="13" xfId="0" applyFont="1" applyFill="1" applyBorder="1" applyAlignment="1" applyProtection="1">
      <alignment horizontal="right" vertical="center" shrinkToFit="1" readingOrder="2"/>
    </xf>
    <xf numFmtId="0" fontId="5" fillId="5" borderId="52" xfId="0" applyFont="1" applyFill="1" applyBorder="1" applyAlignment="1" applyProtection="1">
      <alignment horizontal="right" vertical="center" shrinkToFit="1"/>
    </xf>
    <xf numFmtId="3" fontId="14" fillId="5" borderId="53" xfId="0" applyNumberFormat="1" applyFont="1" applyFill="1" applyBorder="1" applyAlignment="1" applyProtection="1">
      <alignment horizontal="center" vertical="center" shrinkToFit="1" readingOrder="1"/>
    </xf>
    <xf numFmtId="9" fontId="14" fillId="5" borderId="53" xfId="0" applyNumberFormat="1" applyFont="1" applyFill="1" applyBorder="1" applyAlignment="1" applyProtection="1">
      <alignment horizontal="center" vertical="center" shrinkToFit="1" readingOrder="2"/>
    </xf>
    <xf numFmtId="0" fontId="12" fillId="0" borderId="51" xfId="0" applyFont="1" applyBorder="1" applyAlignment="1" applyProtection="1">
      <alignment horizontal="center" vertical="center"/>
    </xf>
    <xf numFmtId="3" fontId="14" fillId="4" borderId="0" xfId="0" applyNumberFormat="1" applyFont="1" applyFill="1" applyBorder="1" applyAlignment="1" applyProtection="1">
      <alignment horizontal="center" vertical="center" shrinkToFit="1"/>
    </xf>
    <xf numFmtId="0" fontId="8" fillId="4" borderId="0" xfId="0" applyFont="1" applyFill="1" applyBorder="1" applyAlignment="1" applyProtection="1">
      <alignment horizontal="center" vertical="center" shrinkToFit="1"/>
    </xf>
    <xf numFmtId="0" fontId="6" fillId="4" borderId="0" xfId="0" applyFont="1" applyFill="1" applyBorder="1" applyAlignment="1" applyProtection="1">
      <alignment horizontal="center" vertical="center" shrinkToFit="1"/>
    </xf>
    <xf numFmtId="9" fontId="14" fillId="4" borderId="0" xfId="0" applyNumberFormat="1" applyFont="1" applyFill="1" applyBorder="1" applyAlignment="1" applyProtection="1">
      <alignment horizontal="center" vertical="center" shrinkToFit="1" readingOrder="2"/>
    </xf>
    <xf numFmtId="0" fontId="12" fillId="0" borderId="0" xfId="0" applyFont="1" applyBorder="1" applyAlignment="1" applyProtection="1">
      <alignment horizontal="center" vertical="center"/>
    </xf>
    <xf numFmtId="3" fontId="14" fillId="4" borderId="0" xfId="0" applyNumberFormat="1" applyFont="1" applyFill="1" applyBorder="1" applyAlignment="1" applyProtection="1">
      <alignment horizontal="center" vertical="center"/>
    </xf>
    <xf numFmtId="0" fontId="8" fillId="4" borderId="0" xfId="0" applyFont="1" applyFill="1" applyBorder="1" applyAlignment="1" applyProtection="1">
      <alignment horizontal="center" vertical="center"/>
    </xf>
    <xf numFmtId="9" fontId="14" fillId="4" borderId="0" xfId="0" applyNumberFormat="1" applyFont="1" applyFill="1" applyBorder="1" applyAlignment="1" applyProtection="1">
      <alignment horizontal="center" vertical="center" readingOrder="2"/>
    </xf>
    <xf numFmtId="0" fontId="17" fillId="0" borderId="0" xfId="1" applyBorder="1"/>
    <xf numFmtId="0" fontId="20" fillId="0" borderId="58" xfId="0" applyFont="1" applyBorder="1" applyAlignment="1" applyProtection="1">
      <alignment horizontal="center" vertical="center" shrinkToFit="1" readingOrder="2"/>
    </xf>
    <xf numFmtId="3" fontId="13" fillId="0" borderId="61" xfId="1" applyNumberFormat="1" applyFont="1" applyFill="1" applyBorder="1" applyAlignment="1">
      <alignment horizontal="right" vertical="center" shrinkToFit="1"/>
    </xf>
    <xf numFmtId="164" fontId="13" fillId="0" borderId="62" xfId="1" applyNumberFormat="1" applyFont="1" applyFill="1" applyBorder="1" applyAlignment="1">
      <alignment horizontal="right" vertical="center" shrinkToFit="1"/>
    </xf>
    <xf numFmtId="3" fontId="13" fillId="0" borderId="35" xfId="1" applyNumberFormat="1" applyFont="1" applyFill="1" applyBorder="1" applyAlignment="1">
      <alignment horizontal="right" vertical="center" shrinkToFit="1"/>
    </xf>
    <xf numFmtId="3" fontId="24" fillId="0" borderId="35" xfId="1" applyNumberFormat="1" applyFont="1" applyBorder="1"/>
    <xf numFmtId="3" fontId="13" fillId="0" borderId="60" xfId="1" applyNumberFormat="1" applyFont="1" applyFill="1" applyBorder="1" applyAlignment="1">
      <alignment horizontal="right" vertical="center" shrinkToFit="1"/>
    </xf>
    <xf numFmtId="3" fontId="24" fillId="0" borderId="60" xfId="1" applyNumberFormat="1" applyFont="1" applyBorder="1"/>
    <xf numFmtId="3" fontId="24" fillId="0" borderId="60" xfId="1" applyNumberFormat="1" applyFont="1" applyFill="1" applyBorder="1"/>
    <xf numFmtId="0" fontId="17" fillId="0" borderId="0" xfId="1" applyFill="1" applyBorder="1"/>
    <xf numFmtId="3" fontId="30" fillId="0" borderId="0" xfId="1" applyNumberFormat="1" applyFont="1" applyBorder="1" applyAlignment="1">
      <alignment vertical="center" readingOrder="2"/>
    </xf>
    <xf numFmtId="0" fontId="30" fillId="0" borderId="0" xfId="1" applyFont="1" applyBorder="1" applyAlignment="1">
      <alignment vertical="center" readingOrder="2"/>
    </xf>
    <xf numFmtId="0" fontId="22" fillId="0" borderId="0" xfId="1" applyFont="1" applyBorder="1" applyAlignment="1">
      <alignment horizontal="center" vertical="center"/>
    </xf>
    <xf numFmtId="0" fontId="31" fillId="0" borderId="0" xfId="1" applyFont="1" applyBorder="1" applyAlignment="1">
      <alignment horizontal="center" vertical="center"/>
    </xf>
    <xf numFmtId="0" fontId="32" fillId="0" borderId="0" xfId="1" applyFont="1" applyBorder="1"/>
    <xf numFmtId="0" fontId="29" fillId="0" borderId="0" xfId="1" applyFont="1" applyBorder="1" applyAlignment="1">
      <alignment horizontal="center" vertical="center"/>
    </xf>
    <xf numFmtId="0" fontId="31" fillId="0" borderId="0" xfId="1" applyFont="1" applyBorder="1" applyAlignment="1">
      <alignment horizontal="right" vertical="center"/>
    </xf>
    <xf numFmtId="0" fontId="31" fillId="0" borderId="0" xfId="1" applyFont="1" applyFill="1" applyBorder="1" applyAlignment="1">
      <alignment horizontal="center" vertical="center"/>
    </xf>
    <xf numFmtId="3" fontId="13" fillId="0" borderId="66" xfId="1" applyNumberFormat="1" applyFont="1" applyFill="1" applyBorder="1" applyAlignment="1">
      <alignment horizontal="right" vertical="center" shrinkToFit="1"/>
    </xf>
    <xf numFmtId="0" fontId="25" fillId="0" borderId="67" xfId="1" applyFont="1" applyFill="1" applyBorder="1" applyAlignment="1">
      <alignment horizontal="right" vertical="center" shrinkToFit="1"/>
    </xf>
    <xf numFmtId="0" fontId="27" fillId="0" borderId="67" xfId="1" applyFont="1" applyFill="1" applyBorder="1" applyAlignment="1">
      <alignment horizontal="right" vertical="center" shrinkToFit="1"/>
    </xf>
    <xf numFmtId="0" fontId="20" fillId="0" borderId="72" xfId="0" applyFont="1" applyBorder="1" applyAlignment="1" applyProtection="1">
      <alignment horizontal="center" vertical="center" shrinkToFit="1" readingOrder="2"/>
    </xf>
    <xf numFmtId="0" fontId="25" fillId="8" borderId="17" xfId="1" applyFont="1" applyFill="1" applyBorder="1" applyAlignment="1">
      <alignment horizontal="center" vertical="center" shrinkToFit="1"/>
    </xf>
    <xf numFmtId="3" fontId="13" fillId="0" borderId="74" xfId="1" applyNumberFormat="1" applyFont="1" applyFill="1" applyBorder="1" applyAlignment="1">
      <alignment horizontal="right" vertical="center" shrinkToFit="1"/>
    </xf>
    <xf numFmtId="0" fontId="26" fillId="9" borderId="16" xfId="1" applyFont="1" applyFill="1" applyBorder="1" applyAlignment="1">
      <alignment horizontal="center" vertical="center" shrinkToFit="1"/>
    </xf>
    <xf numFmtId="0" fontId="23" fillId="9" borderId="23" xfId="1" applyFont="1" applyFill="1" applyBorder="1" applyAlignment="1">
      <alignment horizontal="right" vertical="center" shrinkToFit="1"/>
    </xf>
    <xf numFmtId="3" fontId="13" fillId="9" borderId="47" xfId="1" applyNumberFormat="1" applyFont="1" applyFill="1" applyBorder="1" applyAlignment="1">
      <alignment horizontal="right" vertical="center" shrinkToFit="1"/>
    </xf>
    <xf numFmtId="3" fontId="13" fillId="9" borderId="58" xfId="1" applyNumberFormat="1" applyFont="1" applyFill="1" applyBorder="1" applyAlignment="1">
      <alignment horizontal="right" vertical="center" shrinkToFit="1"/>
    </xf>
    <xf numFmtId="3" fontId="13" fillId="9" borderId="59" xfId="1" applyNumberFormat="1" applyFont="1" applyFill="1" applyBorder="1" applyAlignment="1">
      <alignment horizontal="right" vertical="center" shrinkToFit="1"/>
    </xf>
    <xf numFmtId="0" fontId="25" fillId="9" borderId="23" xfId="1" applyFont="1" applyFill="1" applyBorder="1" applyAlignment="1">
      <alignment horizontal="right" vertical="center" shrinkToFit="1"/>
    </xf>
    <xf numFmtId="0" fontId="28" fillId="0" borderId="67" xfId="1" applyFont="1" applyFill="1" applyBorder="1" applyAlignment="1">
      <alignment horizontal="right" vertical="center" shrinkToFit="1"/>
    </xf>
    <xf numFmtId="3" fontId="13" fillId="8" borderId="75" xfId="1" applyNumberFormat="1" applyFont="1" applyFill="1" applyBorder="1" applyAlignment="1">
      <alignment horizontal="right" vertical="center" shrinkToFit="1"/>
    </xf>
    <xf numFmtId="3" fontId="13" fillId="8" borderId="76" xfId="1" applyNumberFormat="1" applyFont="1" applyFill="1" applyBorder="1" applyAlignment="1">
      <alignment horizontal="right" vertical="center" shrinkToFit="1"/>
    </xf>
    <xf numFmtId="3" fontId="22" fillId="8" borderId="76" xfId="1" applyNumberFormat="1" applyFont="1" applyFill="1" applyBorder="1" applyAlignment="1">
      <alignment horizontal="right" vertical="center" shrinkToFit="1"/>
    </xf>
    <xf numFmtId="3" fontId="29" fillId="8" borderId="76" xfId="1" applyNumberFormat="1" applyFont="1" applyFill="1" applyBorder="1" applyAlignment="1">
      <alignment horizontal="right" vertical="center" shrinkToFit="1"/>
    </xf>
    <xf numFmtId="3" fontId="13" fillId="9" borderId="76" xfId="1" applyNumberFormat="1" applyFont="1" applyFill="1" applyBorder="1" applyAlignment="1">
      <alignment horizontal="right" vertical="center" shrinkToFit="1"/>
    </xf>
    <xf numFmtId="164" fontId="13" fillId="9" borderId="77" xfId="1" applyNumberFormat="1" applyFont="1" applyFill="1" applyBorder="1" applyAlignment="1">
      <alignment horizontal="right" vertical="center" shrinkToFit="1"/>
    </xf>
    <xf numFmtId="0" fontId="28" fillId="9" borderId="26" xfId="1" applyFont="1" applyFill="1" applyBorder="1" applyAlignment="1">
      <alignment horizontal="right" vertical="center" shrinkToFit="1"/>
    </xf>
    <xf numFmtId="3" fontId="22" fillId="9" borderId="66" xfId="1" applyNumberFormat="1" applyFont="1" applyFill="1" applyBorder="1"/>
    <xf numFmtId="3" fontId="22" fillId="9" borderId="73" xfId="1" applyNumberFormat="1" applyFont="1" applyFill="1" applyBorder="1"/>
    <xf numFmtId="3" fontId="22" fillId="9" borderId="61" xfId="1" applyNumberFormat="1" applyFont="1" applyFill="1" applyBorder="1" applyAlignment="1">
      <alignment horizontal="right" vertical="center" shrinkToFit="1"/>
    </xf>
    <xf numFmtId="3" fontId="22" fillId="9" borderId="63" xfId="1" applyNumberFormat="1" applyFont="1" applyFill="1" applyBorder="1" applyAlignment="1">
      <alignment horizontal="right" vertical="center" shrinkToFit="1"/>
    </xf>
    <xf numFmtId="3" fontId="13" fillId="8" borderId="26" xfId="1" applyNumberFormat="1" applyFont="1" applyFill="1" applyBorder="1" applyAlignment="1">
      <alignment horizontal="right" vertical="center" shrinkToFit="1"/>
    </xf>
    <xf numFmtId="3" fontId="13" fillId="9" borderId="75" xfId="1" applyNumberFormat="1" applyFont="1" applyFill="1" applyBorder="1" applyAlignment="1">
      <alignment horizontal="right" vertical="center" shrinkToFit="1"/>
    </xf>
    <xf numFmtId="0" fontId="25" fillId="9" borderId="26" xfId="1" applyFont="1" applyFill="1" applyBorder="1" applyAlignment="1">
      <alignment horizontal="right" vertical="center" shrinkToFit="1"/>
    </xf>
    <xf numFmtId="0" fontId="25" fillId="8" borderId="26" xfId="1" applyFont="1" applyFill="1" applyBorder="1" applyAlignment="1">
      <alignment horizontal="right" vertical="center" shrinkToFit="1"/>
    </xf>
    <xf numFmtId="0" fontId="23" fillId="8" borderId="55" xfId="1" applyFont="1" applyFill="1" applyBorder="1" applyAlignment="1">
      <alignment horizontal="right" vertical="center" shrinkToFit="1"/>
    </xf>
    <xf numFmtId="0" fontId="23" fillId="8" borderId="78" xfId="1" applyFont="1" applyFill="1" applyBorder="1" applyAlignment="1">
      <alignment horizontal="right" vertical="center" shrinkToFit="1"/>
    </xf>
    <xf numFmtId="3" fontId="13" fillId="0" borderId="38" xfId="1" applyNumberFormat="1" applyFont="1" applyFill="1" applyBorder="1" applyAlignment="1">
      <alignment horizontal="right" vertical="center" shrinkToFit="1"/>
    </xf>
    <xf numFmtId="3" fontId="13" fillId="0" borderId="39" xfId="1" applyNumberFormat="1" applyFont="1" applyFill="1" applyBorder="1" applyAlignment="1">
      <alignment horizontal="right" vertical="center" shrinkToFit="1"/>
    </xf>
    <xf numFmtId="164" fontId="13" fillId="0" borderId="79" xfId="1" applyNumberFormat="1" applyFont="1" applyFill="1" applyBorder="1" applyAlignment="1">
      <alignment horizontal="right" vertical="center" shrinkToFit="1"/>
    </xf>
    <xf numFmtId="3" fontId="13" fillId="0" borderId="40" xfId="1" applyNumberFormat="1" applyFont="1" applyFill="1" applyBorder="1" applyAlignment="1">
      <alignment horizontal="right" vertical="center" shrinkToFit="1"/>
    </xf>
    <xf numFmtId="164" fontId="13" fillId="0" borderId="67" xfId="1" applyNumberFormat="1" applyFont="1" applyFill="1" applyBorder="1" applyAlignment="1">
      <alignment horizontal="right" vertical="center" shrinkToFit="1"/>
    </xf>
    <xf numFmtId="3" fontId="13" fillId="0" borderId="69" xfId="1" applyNumberFormat="1" applyFont="1" applyFill="1" applyBorder="1" applyAlignment="1">
      <alignment horizontal="right" vertical="center" shrinkToFit="1"/>
    </xf>
    <xf numFmtId="3" fontId="13" fillId="0" borderId="70" xfId="1" applyNumberFormat="1" applyFont="1" applyFill="1" applyBorder="1" applyAlignment="1">
      <alignment horizontal="right" vertical="center" shrinkToFit="1"/>
    </xf>
    <xf numFmtId="164" fontId="13" fillId="0" borderId="80" xfId="1" applyNumberFormat="1" applyFont="1" applyFill="1" applyBorder="1" applyAlignment="1">
      <alignment horizontal="right" vertical="center" shrinkToFit="1"/>
    </xf>
    <xf numFmtId="0" fontId="23" fillId="0" borderId="9" xfId="1" applyFont="1" applyFill="1" applyBorder="1" applyAlignment="1">
      <alignment horizontal="right" vertical="center" shrinkToFit="1"/>
    </xf>
    <xf numFmtId="164" fontId="13" fillId="0" borderId="81" xfId="1" applyNumberFormat="1" applyFont="1" applyFill="1" applyBorder="1" applyAlignment="1">
      <alignment horizontal="right" vertical="center" shrinkToFit="1"/>
    </xf>
    <xf numFmtId="3" fontId="13" fillId="0" borderId="81" xfId="1" applyNumberFormat="1" applyFont="1" applyFill="1" applyBorder="1" applyAlignment="1">
      <alignment horizontal="right" vertical="center" shrinkToFit="1"/>
    </xf>
    <xf numFmtId="3" fontId="24" fillId="0" borderId="70" xfId="1" applyNumberFormat="1" applyFont="1" applyBorder="1"/>
    <xf numFmtId="3" fontId="13" fillId="0" borderId="71" xfId="1" applyNumberFormat="1" applyFont="1" applyFill="1" applyBorder="1" applyAlignment="1">
      <alignment horizontal="right" vertical="center" shrinkToFit="1"/>
    </xf>
    <xf numFmtId="164" fontId="13" fillId="0" borderId="68" xfId="1" applyNumberFormat="1" applyFont="1" applyFill="1" applyBorder="1" applyAlignment="1">
      <alignment horizontal="right" vertical="center" shrinkToFit="1"/>
    </xf>
    <xf numFmtId="0" fontId="20" fillId="0" borderId="69" xfId="0" applyFont="1" applyBorder="1" applyAlignment="1" applyProtection="1">
      <alignment horizontal="center" vertical="center" shrinkToFit="1" readingOrder="2"/>
    </xf>
    <xf numFmtId="0" fontId="20" fillId="0" borderId="71" xfId="0" applyFont="1" applyBorder="1" applyAlignment="1" applyProtection="1">
      <alignment horizontal="center" vertical="center" shrinkToFit="1" readingOrder="2"/>
    </xf>
    <xf numFmtId="0" fontId="20" fillId="0" borderId="69" xfId="1" applyFont="1" applyFill="1" applyBorder="1" applyAlignment="1">
      <alignment horizontal="center" vertical="center" wrapText="1"/>
    </xf>
    <xf numFmtId="0" fontId="20" fillId="0" borderId="71" xfId="1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right" vertical="center" shrinkToFit="1"/>
    </xf>
    <xf numFmtId="0" fontId="5" fillId="2" borderId="23" xfId="0" applyFont="1" applyFill="1" applyBorder="1" applyAlignment="1" applyProtection="1">
      <alignment horizontal="right" vertical="center" shrinkToFit="1"/>
    </xf>
    <xf numFmtId="0" fontId="5" fillId="4" borderId="23" xfId="0" applyFont="1" applyFill="1" applyBorder="1" applyAlignment="1">
      <alignment horizontal="right" vertical="center" shrinkToFit="1"/>
    </xf>
    <xf numFmtId="0" fontId="5" fillId="4" borderId="23" xfId="0" applyFont="1" applyFill="1" applyBorder="1" applyAlignment="1" applyProtection="1">
      <alignment horizontal="right" vertical="center" shrinkToFit="1"/>
    </xf>
    <xf numFmtId="3" fontId="13" fillId="0" borderId="62" xfId="1" applyNumberFormat="1" applyFont="1" applyFill="1" applyBorder="1" applyAlignment="1">
      <alignment horizontal="right" vertical="center" shrinkToFit="1"/>
    </xf>
    <xf numFmtId="3" fontId="13" fillId="0" borderId="82" xfId="1" applyNumberFormat="1" applyFont="1" applyFill="1" applyBorder="1" applyAlignment="1">
      <alignment horizontal="right" vertical="center" shrinkToFit="1"/>
    </xf>
    <xf numFmtId="3" fontId="13" fillId="0" borderId="42" xfId="1" applyNumberFormat="1" applyFont="1" applyFill="1" applyBorder="1" applyAlignment="1">
      <alignment horizontal="right" vertical="center" shrinkToFit="1"/>
    </xf>
    <xf numFmtId="3" fontId="13" fillId="0" borderId="85" xfId="1" applyNumberFormat="1" applyFont="1" applyFill="1" applyBorder="1" applyAlignment="1">
      <alignment horizontal="right" vertical="center" shrinkToFit="1"/>
    </xf>
    <xf numFmtId="0" fontId="2" fillId="3" borderId="17" xfId="0" applyFont="1" applyFill="1" applyBorder="1" applyAlignment="1" applyProtection="1">
      <alignment horizontal="center" vertical="center" shrinkToFit="1"/>
    </xf>
    <xf numFmtId="0" fontId="13" fillId="3" borderId="17" xfId="0" applyFont="1" applyFill="1" applyBorder="1" applyAlignment="1" applyProtection="1">
      <alignment horizontal="center" vertical="center" wrapText="1"/>
    </xf>
    <xf numFmtId="0" fontId="13" fillId="3" borderId="13" xfId="0" applyFont="1" applyFill="1" applyBorder="1" applyAlignment="1" applyProtection="1">
      <alignment horizontal="center" vertical="center" wrapText="1"/>
    </xf>
    <xf numFmtId="0" fontId="2" fillId="2" borderId="11" xfId="0" applyFont="1" applyFill="1" applyBorder="1" applyAlignment="1" applyProtection="1">
      <alignment horizontal="center" vertical="center" shrinkToFit="1"/>
    </xf>
    <xf numFmtId="0" fontId="4" fillId="6" borderId="0" xfId="0" applyFont="1" applyFill="1" applyBorder="1" applyAlignment="1">
      <alignment horizontal="right" vertical="center" shrinkToFit="1" readingOrder="2"/>
    </xf>
    <xf numFmtId="0" fontId="13" fillId="3" borderId="13" xfId="0" applyFont="1" applyFill="1" applyBorder="1" applyAlignment="1" applyProtection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 applyProtection="1">
      <alignment horizontal="center" vertical="center" wrapText="1"/>
      <protection locked="0"/>
    </xf>
    <xf numFmtId="0" fontId="13" fillId="3" borderId="17" xfId="0" applyFont="1" applyFill="1" applyBorder="1" applyAlignment="1" applyProtection="1">
      <alignment horizontal="center" vertical="center" wrapText="1"/>
      <protection locked="0"/>
    </xf>
    <xf numFmtId="0" fontId="13" fillId="3" borderId="1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horizontal="center" vertical="center" shrinkToFit="1"/>
      <protection locked="0"/>
    </xf>
    <xf numFmtId="0" fontId="1" fillId="2" borderId="34" xfId="0" applyFont="1" applyFill="1" applyBorder="1" applyAlignment="1" applyProtection="1">
      <alignment horizontal="center" vertical="center" shrinkToFit="1"/>
      <protection locked="0"/>
    </xf>
    <xf numFmtId="0" fontId="13" fillId="3" borderId="5" xfId="0" applyFont="1" applyFill="1" applyBorder="1" applyAlignment="1">
      <alignment horizontal="center" vertical="center"/>
    </xf>
    <xf numFmtId="0" fontId="13" fillId="3" borderId="14" xfId="0" applyFont="1" applyFill="1" applyBorder="1" applyAlignment="1" applyProtection="1">
      <alignment horizontal="center" vertical="center" wrapText="1"/>
      <protection locked="0"/>
    </xf>
    <xf numFmtId="0" fontId="13" fillId="3" borderId="5" xfId="0" applyFont="1" applyFill="1" applyBorder="1" applyAlignment="1" applyProtection="1">
      <alignment horizontal="center" vertical="center" wrapText="1"/>
      <protection locked="0"/>
    </xf>
    <xf numFmtId="0" fontId="2" fillId="3" borderId="16" xfId="0" applyFont="1" applyFill="1" applyBorder="1" applyAlignment="1" applyProtection="1">
      <alignment horizontal="center" vertical="center" shrinkToFit="1"/>
    </xf>
    <xf numFmtId="0" fontId="2" fillId="3" borderId="17" xfId="0" applyFont="1" applyFill="1" applyBorder="1" applyAlignment="1" applyProtection="1">
      <alignment horizontal="center" vertical="center" shrinkToFit="1"/>
    </xf>
    <xf numFmtId="0" fontId="2" fillId="3" borderId="16" xfId="0" applyFont="1" applyFill="1" applyBorder="1" applyAlignment="1">
      <alignment horizontal="center" vertical="center" shrinkToFit="1"/>
    </xf>
    <xf numFmtId="0" fontId="2" fillId="3" borderId="17" xfId="0" applyFont="1" applyFill="1" applyBorder="1" applyAlignment="1">
      <alignment horizontal="center" vertical="center" shrinkToFit="1"/>
    </xf>
    <xf numFmtId="0" fontId="13" fillId="3" borderId="56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3" fillId="3" borderId="55" xfId="0" applyFont="1" applyFill="1" applyBorder="1" applyAlignment="1" applyProtection="1">
      <alignment horizontal="center" vertical="center" wrapText="1"/>
      <protection locked="0"/>
    </xf>
    <xf numFmtId="0" fontId="13" fillId="3" borderId="57" xfId="0" applyFont="1" applyFill="1" applyBorder="1" applyAlignment="1" applyProtection="1">
      <alignment horizontal="center" vertical="center" wrapText="1"/>
      <protection locked="0"/>
    </xf>
    <xf numFmtId="0" fontId="1" fillId="2" borderId="34" xfId="0" applyFont="1" applyFill="1" applyBorder="1" applyAlignment="1" applyProtection="1">
      <alignment horizontal="center" vertical="center" shrinkToFit="1"/>
    </xf>
    <xf numFmtId="0" fontId="13" fillId="3" borderId="16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 applyProtection="1">
      <alignment horizontal="center" vertical="center" wrapText="1"/>
      <protection locked="0"/>
    </xf>
    <xf numFmtId="0" fontId="13" fillId="3" borderId="56" xfId="0" applyFont="1" applyFill="1" applyBorder="1" applyAlignment="1" applyProtection="1">
      <alignment horizontal="center" vertical="center" wrapText="1"/>
      <protection locked="0"/>
    </xf>
    <xf numFmtId="0" fontId="13" fillId="3" borderId="7" xfId="0" applyFont="1" applyFill="1" applyBorder="1" applyAlignment="1" applyProtection="1">
      <alignment horizontal="center" vertical="center" wrapText="1"/>
      <protection locked="0"/>
    </xf>
    <xf numFmtId="0" fontId="13" fillId="3" borderId="34" xfId="0" applyFont="1" applyFill="1" applyBorder="1" applyAlignment="1" applyProtection="1">
      <alignment horizontal="center" vertical="center" wrapText="1"/>
      <protection locked="0"/>
    </xf>
    <xf numFmtId="0" fontId="13" fillId="3" borderId="3" xfId="0" applyFont="1" applyFill="1" applyBorder="1" applyAlignment="1" applyProtection="1">
      <alignment horizontal="center" vertical="center" wrapText="1"/>
      <protection locked="0"/>
    </xf>
    <xf numFmtId="0" fontId="13" fillId="3" borderId="13" xfId="0" applyFont="1" applyFill="1" applyBorder="1" applyAlignment="1" applyProtection="1">
      <alignment horizontal="center" vertical="center" wrapText="1"/>
      <protection locked="0"/>
    </xf>
    <xf numFmtId="0" fontId="13" fillId="3" borderId="7" xfId="0" applyFont="1" applyFill="1" applyBorder="1" applyAlignment="1" applyProtection="1">
      <alignment horizontal="center" vertical="center" wrapText="1"/>
    </xf>
    <xf numFmtId="0" fontId="13" fillId="3" borderId="17" xfId="0" applyFont="1" applyFill="1" applyBorder="1" applyAlignment="1" applyProtection="1">
      <alignment horizontal="center" vertical="center" wrapText="1"/>
    </xf>
    <xf numFmtId="0" fontId="13" fillId="3" borderId="16" xfId="0" applyFont="1" applyFill="1" applyBorder="1" applyAlignment="1" applyProtection="1">
      <alignment horizontal="center" vertical="center" wrapText="1"/>
    </xf>
    <xf numFmtId="0" fontId="13" fillId="3" borderId="14" xfId="0" applyFont="1" applyFill="1" applyBorder="1" applyAlignment="1" applyProtection="1">
      <alignment horizontal="center" vertical="center" wrapText="1"/>
    </xf>
    <xf numFmtId="0" fontId="13" fillId="3" borderId="5" xfId="0" applyFont="1" applyFill="1" applyBorder="1" applyAlignment="1" applyProtection="1">
      <alignment horizontal="center" vertical="center" wrapText="1"/>
    </xf>
    <xf numFmtId="0" fontId="13" fillId="3" borderId="16" xfId="0" applyFont="1" applyFill="1" applyBorder="1" applyAlignment="1" applyProtection="1">
      <alignment horizontal="center" vertical="center"/>
    </xf>
    <xf numFmtId="0" fontId="13" fillId="3" borderId="17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shrinkToFit="1"/>
    </xf>
    <xf numFmtId="0" fontId="13" fillId="3" borderId="5" xfId="0" applyFont="1" applyFill="1" applyBorder="1" applyAlignment="1" applyProtection="1">
      <alignment horizontal="center" vertical="center"/>
    </xf>
    <xf numFmtId="0" fontId="13" fillId="3" borderId="55" xfId="0" applyFont="1" applyFill="1" applyBorder="1" applyAlignment="1" applyProtection="1">
      <alignment horizontal="center" vertical="center" wrapText="1"/>
    </xf>
    <xf numFmtId="0" fontId="13" fillId="3" borderId="56" xfId="0" applyFont="1" applyFill="1" applyBorder="1" applyAlignment="1" applyProtection="1">
      <alignment horizontal="center" vertical="center" wrapText="1"/>
    </xf>
    <xf numFmtId="0" fontId="13" fillId="3" borderId="13" xfId="0" applyFont="1" applyFill="1" applyBorder="1" applyAlignment="1" applyProtection="1">
      <alignment horizontal="center" vertical="center" wrapText="1"/>
    </xf>
    <xf numFmtId="0" fontId="21" fillId="8" borderId="14" xfId="1" applyFont="1" applyFill="1" applyBorder="1" applyAlignment="1">
      <alignment horizontal="center" vertical="center" shrinkToFit="1"/>
    </xf>
    <xf numFmtId="0" fontId="21" fillId="8" borderId="12" xfId="1" applyFont="1" applyFill="1" applyBorder="1" applyAlignment="1">
      <alignment horizontal="center" vertical="center" shrinkToFit="1"/>
    </xf>
    <xf numFmtId="0" fontId="21" fillId="8" borderId="5" xfId="1" applyFont="1" applyFill="1" applyBorder="1" applyAlignment="1">
      <alignment horizontal="center" vertical="center" shrinkToFit="1"/>
    </xf>
    <xf numFmtId="0" fontId="21" fillId="9" borderId="14" xfId="1" applyFont="1" applyFill="1" applyBorder="1" applyAlignment="1">
      <alignment horizontal="center" vertical="center" shrinkToFit="1"/>
    </xf>
    <xf numFmtId="0" fontId="21" fillId="9" borderId="12" xfId="1" applyFont="1" applyFill="1" applyBorder="1" applyAlignment="1">
      <alignment horizontal="center" vertical="center" shrinkToFit="1"/>
    </xf>
    <xf numFmtId="0" fontId="21" fillId="9" borderId="5" xfId="1" applyFont="1" applyFill="1" applyBorder="1" applyAlignment="1">
      <alignment horizontal="center" vertical="center" shrinkToFit="1"/>
    </xf>
    <xf numFmtId="0" fontId="20" fillId="0" borderId="64" xfId="0" applyFont="1" applyBorder="1" applyAlignment="1" applyProtection="1">
      <alignment horizontal="center" vertical="center" wrapText="1"/>
    </xf>
    <xf numFmtId="0" fontId="20" fillId="0" borderId="50" xfId="0" applyFont="1" applyBorder="1" applyAlignment="1" applyProtection="1">
      <alignment horizontal="center" vertical="center" wrapText="1"/>
    </xf>
    <xf numFmtId="0" fontId="20" fillId="0" borderId="45" xfId="0" applyFont="1" applyBorder="1" applyAlignment="1" applyProtection="1">
      <alignment horizontal="center" vertical="center" wrapText="1"/>
    </xf>
    <xf numFmtId="0" fontId="20" fillId="0" borderId="65" xfId="0" applyFont="1" applyBorder="1" applyAlignment="1" applyProtection="1">
      <alignment horizontal="center" vertical="center" wrapText="1"/>
    </xf>
    <xf numFmtId="49" fontId="20" fillId="10" borderId="16" xfId="1" applyNumberFormat="1" applyFont="1" applyFill="1" applyBorder="1" applyAlignment="1" applyProtection="1">
      <alignment horizontal="center" vertical="center" wrapText="1"/>
      <protection locked="0"/>
    </xf>
    <xf numFmtId="49" fontId="20" fillId="10" borderId="23" xfId="1" applyNumberFormat="1" applyFont="1" applyFill="1" applyBorder="1" applyAlignment="1" applyProtection="1">
      <alignment horizontal="center" vertical="center" wrapText="1"/>
      <protection locked="0"/>
    </xf>
    <xf numFmtId="0" fontId="20" fillId="10" borderId="64" xfId="1" applyFont="1" applyFill="1" applyBorder="1" applyAlignment="1" applyProtection="1">
      <alignment horizontal="center" vertical="center" shrinkToFit="1"/>
      <protection locked="0"/>
    </xf>
    <xf numFmtId="0" fontId="20" fillId="10" borderId="50" xfId="1" applyFont="1" applyFill="1" applyBorder="1" applyAlignment="1" applyProtection="1">
      <alignment horizontal="center" vertical="center" shrinkToFit="1"/>
      <protection locked="0"/>
    </xf>
    <xf numFmtId="0" fontId="20" fillId="0" borderId="56" xfId="1" applyFont="1" applyFill="1" applyBorder="1" applyAlignment="1">
      <alignment horizontal="center" vertical="center" wrapText="1"/>
    </xf>
    <xf numFmtId="0" fontId="20" fillId="0" borderId="0" xfId="1" applyFont="1" applyFill="1" applyBorder="1" applyAlignment="1">
      <alignment horizontal="center" vertical="center" wrapText="1"/>
    </xf>
    <xf numFmtId="0" fontId="18" fillId="0" borderId="0" xfId="1" applyFont="1" applyBorder="1" applyAlignment="1" applyProtection="1">
      <alignment horizontal="center"/>
      <protection locked="0"/>
    </xf>
    <xf numFmtId="0" fontId="18" fillId="0" borderId="0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0" fontId="20" fillId="0" borderId="43" xfId="1" applyFont="1" applyFill="1" applyBorder="1" applyAlignment="1">
      <alignment horizontal="center" vertical="center"/>
    </xf>
    <xf numFmtId="0" fontId="20" fillId="0" borderId="48" xfId="1" applyFont="1" applyFill="1" applyBorder="1" applyAlignment="1">
      <alignment horizontal="center" vertical="center"/>
    </xf>
    <xf numFmtId="0" fontId="20" fillId="0" borderId="28" xfId="1" applyFont="1" applyFill="1" applyBorder="1" applyAlignment="1">
      <alignment horizontal="center" vertical="center"/>
    </xf>
    <xf numFmtId="0" fontId="20" fillId="0" borderId="83" xfId="1" applyFont="1" applyFill="1" applyBorder="1" applyAlignment="1">
      <alignment horizontal="center" vertical="center" wrapText="1"/>
    </xf>
    <xf numFmtId="0" fontId="20" fillId="0" borderId="57" xfId="1" applyFont="1" applyFill="1" applyBorder="1" applyAlignment="1">
      <alignment horizontal="center" vertical="center" wrapText="1"/>
    </xf>
    <xf numFmtId="0" fontId="20" fillId="0" borderId="84" xfId="1" applyFont="1" applyFill="1" applyBorder="1" applyAlignment="1">
      <alignment horizontal="center" vertical="center" wrapText="1"/>
    </xf>
    <xf numFmtId="0" fontId="20" fillId="0" borderId="3" xfId="1" applyFont="1" applyFill="1" applyBorder="1" applyAlignment="1">
      <alignment horizontal="center" vertical="center" wrapText="1"/>
    </xf>
    <xf numFmtId="0" fontId="20" fillId="0" borderId="14" xfId="1" applyFont="1" applyBorder="1" applyAlignment="1">
      <alignment horizontal="center" vertical="center" shrinkToFit="1"/>
    </xf>
    <xf numFmtId="0" fontId="20" fillId="0" borderId="12" xfId="1" applyFont="1" applyBorder="1" applyAlignment="1">
      <alignment horizontal="center" vertical="center" shrinkToFit="1"/>
    </xf>
    <xf numFmtId="0" fontId="20" fillId="0" borderId="5" xfId="1" applyFont="1" applyBorder="1" applyAlignment="1">
      <alignment horizontal="center" vertical="center" shrinkToFit="1"/>
    </xf>
    <xf numFmtId="0" fontId="20" fillId="0" borderId="83" xfId="0" applyFont="1" applyBorder="1" applyAlignment="1" applyProtection="1">
      <alignment horizontal="center" vertical="center" shrinkToFit="1" readingOrder="2"/>
    </xf>
    <xf numFmtId="0" fontId="20" fillId="0" borderId="57" xfId="0" applyFont="1" applyBorder="1" applyAlignment="1" applyProtection="1">
      <alignment horizontal="center" vertical="center" shrinkToFit="1" readingOrder="2"/>
    </xf>
    <xf numFmtId="0" fontId="20" fillId="0" borderId="84" xfId="0" applyFont="1" applyBorder="1" applyAlignment="1" applyProtection="1">
      <alignment horizontal="center" vertical="center" shrinkToFit="1" readingOrder="2"/>
    </xf>
    <xf numFmtId="0" fontId="20" fillId="0" borderId="3" xfId="0" applyFont="1" applyBorder="1" applyAlignment="1" applyProtection="1">
      <alignment horizontal="center" vertical="center" shrinkToFit="1" readingOrder="2"/>
    </xf>
    <xf numFmtId="0" fontId="20" fillId="0" borderId="23" xfId="1" applyFont="1" applyFill="1" applyBorder="1" applyAlignment="1">
      <alignment horizontal="center" vertical="center"/>
    </xf>
    <xf numFmtId="0" fontId="20" fillId="0" borderId="64" xfId="1" applyFont="1" applyBorder="1" applyAlignment="1">
      <alignment horizontal="center" vertical="center" shrinkToFit="1"/>
    </xf>
    <xf numFmtId="0" fontId="20" fillId="0" borderId="50" xfId="1" applyFont="1" applyBorder="1" applyAlignment="1">
      <alignment horizontal="center" vertical="center" shrinkToFit="1"/>
    </xf>
  </cellXfs>
  <cellStyles count="2">
    <cellStyle name="Normal" xfId="0" builtinId="0"/>
    <cellStyle name="عادي 2" xfId="1" xr:uid="{9ECA246D-E144-484A-88B6-3FE1D48611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.hafez/Desktop/&#1606;&#1605;&#1608;&#1584;&#1580;%20&#1605;&#1588;&#1585;&#1608;&#1593;%20&#1605;&#1608;&#1575;&#1586;&#1606;&#1577;%20&#1575;&#1604;&#1587;&#1606;&#1577;%20&#1575;&#1604;&#1605;&#1575;&#1604;&#1610;&#1577;%202025-2026%20&#1607;&#1610;&#1574;&#1575;&#1578;%20&#1575;&#1602;&#1578;&#1589;&#1575;&#1583;&#1610;&#1577;%20)&#1602;&#1591;&#1575;&#1593;%20&#1575;&#1604;&#1576;&#1606;&#1610;&#1577;%20&#1575;&#1604;&#1578;&#1581;&#1578;&#1610;&#1577;%20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محضر مناقشة"/>
      <sheetName val="الموازنة الجارية مقارن"/>
      <sheetName val="ادخال"/>
    </sheetNames>
    <sheetDataSet>
      <sheetData sheetId="0"/>
      <sheetData sheetId="1"/>
      <sheetData sheetId="2">
        <row r="6">
          <cell r="G6" t="str">
            <v xml:space="preserve">الكود الاقتصادى </v>
          </cell>
        </row>
        <row r="9">
          <cell r="G9">
            <v>3111000000</v>
          </cell>
        </row>
        <row r="64">
          <cell r="G64" t="str">
            <v>3112000000</v>
          </cell>
        </row>
        <row r="179">
          <cell r="G179" t="str">
            <v>3113000000</v>
          </cell>
        </row>
        <row r="363">
          <cell r="G363" t="str">
            <v>3114000000</v>
          </cell>
        </row>
        <row r="367">
          <cell r="G367" t="str">
            <v>3115000000</v>
          </cell>
        </row>
        <row r="411">
          <cell r="G411" t="str">
            <v>3118010101</v>
          </cell>
        </row>
        <row r="417">
          <cell r="G417" t="str">
            <v>5111020000</v>
          </cell>
        </row>
        <row r="430">
          <cell r="G430" t="str">
            <v>5111030000</v>
          </cell>
        </row>
        <row r="451">
          <cell r="G451" t="str">
            <v>4111000000</v>
          </cell>
        </row>
        <row r="495">
          <cell r="G495" t="str">
            <v>4112000000</v>
          </cell>
        </row>
        <row r="507">
          <cell r="G507" t="str">
            <v>4113000000</v>
          </cell>
        </row>
        <row r="519">
          <cell r="G519" t="str">
            <v>4114000000</v>
          </cell>
        </row>
        <row r="537">
          <cell r="G537" t="str">
            <v>5122010101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D3087-B0C1-4C7E-B3B8-8107814721EE}">
  <dimension ref="A1:S852"/>
  <sheetViews>
    <sheetView rightToLeft="1" tabSelected="1" view="pageBreakPreview" zoomScale="32" zoomScaleNormal="100" zoomScaleSheetLayoutView="32" workbookViewId="0">
      <selection activeCell="F570" sqref="A570:F570"/>
    </sheetView>
  </sheetViews>
  <sheetFormatPr defaultRowHeight="34.5" x14ac:dyDescent="0.2"/>
  <cols>
    <col min="1" max="7" width="49.85546875" customWidth="1"/>
    <col min="8" max="8" width="49.85546875" style="39" customWidth="1"/>
    <col min="9" max="11" width="49.85546875" customWidth="1"/>
    <col min="12" max="12" width="49.85546875" hidden="1" customWidth="1"/>
    <col min="13" max="14" width="49.85546875" customWidth="1"/>
    <col min="15" max="15" width="54.5703125" hidden="1" customWidth="1"/>
    <col min="16" max="17" width="54.5703125" customWidth="1"/>
    <col min="18" max="18" width="41.7109375" customWidth="1"/>
    <col min="19" max="19" width="29.5703125" style="72" customWidth="1"/>
    <col min="20" max="20" width="29.5703125" customWidth="1"/>
  </cols>
  <sheetData>
    <row r="1" spans="1:19" ht="78" customHeight="1" x14ac:dyDescent="0.2">
      <c r="A1" s="731" t="s">
        <v>1146</v>
      </c>
      <c r="B1" s="731"/>
      <c r="C1" s="731"/>
      <c r="D1" s="731"/>
      <c r="E1" s="731"/>
      <c r="F1" s="731"/>
      <c r="G1" s="731"/>
      <c r="H1" s="731"/>
      <c r="I1" s="731"/>
      <c r="J1" s="731"/>
      <c r="K1" s="731"/>
      <c r="L1" s="731"/>
      <c r="M1" s="731"/>
      <c r="N1" s="731"/>
      <c r="O1" s="731"/>
      <c r="P1" s="731"/>
      <c r="Q1" s="731"/>
      <c r="R1" s="731"/>
      <c r="S1" s="74"/>
    </row>
    <row r="2" spans="1:19" ht="80.25" customHeight="1" thickBot="1" x14ac:dyDescent="0.25">
      <c r="A2" s="257"/>
      <c r="B2" s="257"/>
      <c r="C2" s="258"/>
      <c r="D2" s="732" t="s">
        <v>1187</v>
      </c>
      <c r="E2" s="732"/>
      <c r="F2" s="732"/>
      <c r="G2" s="732"/>
      <c r="H2" s="732"/>
      <c r="I2" s="732"/>
      <c r="J2" s="732"/>
      <c r="K2" s="732"/>
      <c r="L2" s="732"/>
      <c r="M2" s="732"/>
      <c r="N2" s="732"/>
      <c r="O2" s="732"/>
      <c r="P2" s="732" t="s">
        <v>1141</v>
      </c>
      <c r="Q2" s="732"/>
      <c r="R2" s="732"/>
    </row>
    <row r="3" spans="1:19" ht="120" customHeight="1" thickBot="1" x14ac:dyDescent="0.25">
      <c r="A3" s="727" t="s">
        <v>1128</v>
      </c>
      <c r="B3" s="733"/>
      <c r="C3" s="734" t="s">
        <v>1129</v>
      </c>
      <c r="D3" s="735"/>
      <c r="E3" s="734" t="s">
        <v>1142</v>
      </c>
      <c r="F3" s="735"/>
      <c r="G3" s="736" t="s">
        <v>628</v>
      </c>
      <c r="H3" s="738" t="s">
        <v>0</v>
      </c>
      <c r="I3" s="742" t="s">
        <v>1195</v>
      </c>
      <c r="J3" s="727" t="s">
        <v>1157</v>
      </c>
      <c r="K3" s="728"/>
      <c r="L3" s="740"/>
      <c r="M3" s="741"/>
      <c r="N3" s="723" t="s">
        <v>1118</v>
      </c>
      <c r="O3" s="725" t="s">
        <v>1159</v>
      </c>
      <c r="P3" s="727" t="s">
        <v>1119</v>
      </c>
      <c r="Q3" s="728"/>
      <c r="R3" s="729" t="s">
        <v>1122</v>
      </c>
    </row>
    <row r="4" spans="1:19" ht="115.5" customHeight="1" thickBot="1" x14ac:dyDescent="0.25">
      <c r="A4" s="94" t="s">
        <v>1125</v>
      </c>
      <c r="B4" s="94" t="s">
        <v>1126</v>
      </c>
      <c r="C4" s="94" t="s">
        <v>1125</v>
      </c>
      <c r="D4" s="94" t="s">
        <v>1126</v>
      </c>
      <c r="E4" s="94" t="s">
        <v>1125</v>
      </c>
      <c r="F4" s="460" t="s">
        <v>1126</v>
      </c>
      <c r="G4" s="737"/>
      <c r="H4" s="739"/>
      <c r="I4" s="743"/>
      <c r="J4" s="454" t="s">
        <v>1158</v>
      </c>
      <c r="K4" s="454" t="s">
        <v>1159</v>
      </c>
      <c r="L4" s="447" t="s">
        <v>1130</v>
      </c>
      <c r="M4" s="454" t="s">
        <v>1196</v>
      </c>
      <c r="N4" s="724"/>
      <c r="O4" s="726"/>
      <c r="P4" s="95" t="s">
        <v>1120</v>
      </c>
      <c r="Q4" s="96" t="s">
        <v>1121</v>
      </c>
      <c r="R4" s="730"/>
    </row>
    <row r="5" spans="1:19" ht="87.75" customHeight="1" x14ac:dyDescent="0.2">
      <c r="A5" s="353"/>
      <c r="B5" s="354"/>
      <c r="C5" s="354"/>
      <c r="D5" s="354"/>
      <c r="E5" s="137"/>
      <c r="F5" s="137"/>
      <c r="G5" s="75" t="s">
        <v>629</v>
      </c>
      <c r="H5" s="76" t="s">
        <v>1</v>
      </c>
      <c r="I5" s="137"/>
      <c r="J5" s="137"/>
      <c r="K5" s="137"/>
      <c r="L5" s="137"/>
      <c r="M5" s="137"/>
      <c r="N5" s="197"/>
      <c r="O5" s="137"/>
      <c r="P5" s="137"/>
      <c r="Q5" s="137"/>
      <c r="R5" s="97"/>
      <c r="S5" s="72">
        <f>S437</f>
        <v>303335617</v>
      </c>
    </row>
    <row r="6" spans="1:19" s="3" customFormat="1" ht="87.75" customHeight="1" x14ac:dyDescent="0.2">
      <c r="A6" s="355"/>
      <c r="B6" s="355"/>
      <c r="C6" s="355"/>
      <c r="D6" s="355"/>
      <c r="E6" s="138"/>
      <c r="F6" s="138"/>
      <c r="G6" s="43">
        <v>3111000000</v>
      </c>
      <c r="H6" s="4" t="s">
        <v>2</v>
      </c>
      <c r="I6" s="138"/>
      <c r="J6" s="138"/>
      <c r="K6" s="138"/>
      <c r="L6" s="138"/>
      <c r="M6" s="138"/>
      <c r="N6" s="198"/>
      <c r="O6" s="138"/>
      <c r="P6" s="138"/>
      <c r="Q6" s="138"/>
      <c r="R6" s="98"/>
      <c r="S6" s="72">
        <f>S70</f>
        <v>14899215</v>
      </c>
    </row>
    <row r="7" spans="1:19" s="2" customFormat="1" ht="99" customHeight="1" x14ac:dyDescent="0.2">
      <c r="A7" s="356"/>
      <c r="B7" s="356"/>
      <c r="C7" s="356"/>
      <c r="D7" s="356"/>
      <c r="E7" s="139"/>
      <c r="F7" s="139"/>
      <c r="G7" s="44" t="s">
        <v>630</v>
      </c>
      <c r="H7" s="17" t="s">
        <v>3</v>
      </c>
      <c r="I7" s="139"/>
      <c r="J7" s="139"/>
      <c r="K7" s="139"/>
      <c r="L7" s="139"/>
      <c r="M7" s="139"/>
      <c r="N7" s="199"/>
      <c r="O7" s="139"/>
      <c r="P7" s="139"/>
      <c r="Q7" s="139"/>
      <c r="R7" s="99"/>
      <c r="S7" s="72">
        <f>S21</f>
        <v>0</v>
      </c>
    </row>
    <row r="8" spans="1:19" s="1" customFormat="1" ht="99" customHeight="1" x14ac:dyDescent="0.2">
      <c r="A8" s="357"/>
      <c r="B8" s="357"/>
      <c r="C8" s="357"/>
      <c r="D8" s="357"/>
      <c r="E8" s="140"/>
      <c r="F8" s="140"/>
      <c r="G8" s="45" t="s">
        <v>631</v>
      </c>
      <c r="H8" s="18" t="s">
        <v>603</v>
      </c>
      <c r="I8" s="140"/>
      <c r="J8" s="140"/>
      <c r="K8" s="140"/>
      <c r="L8" s="140"/>
      <c r="M8" s="140"/>
      <c r="N8" s="200"/>
      <c r="O8" s="140"/>
      <c r="P8" s="140"/>
      <c r="Q8" s="140"/>
      <c r="R8" s="100"/>
      <c r="S8" s="72">
        <f>S12</f>
        <v>0</v>
      </c>
    </row>
    <row r="9" spans="1:19" ht="99" customHeight="1" x14ac:dyDescent="0.2">
      <c r="A9" s="141"/>
      <c r="B9" s="141"/>
      <c r="C9" s="141"/>
      <c r="D9" s="141"/>
      <c r="E9" s="141"/>
      <c r="F9" s="141"/>
      <c r="G9" s="46" t="s">
        <v>632</v>
      </c>
      <c r="H9" s="19" t="s">
        <v>4</v>
      </c>
      <c r="I9" s="141"/>
      <c r="J9" s="141"/>
      <c r="K9" s="141"/>
      <c r="L9" s="141">
        <f>K9*2</f>
        <v>0</v>
      </c>
      <c r="M9" s="141"/>
      <c r="N9" s="201">
        <f t="shared" ref="N9:N80" si="0">M9-I9</f>
        <v>0</v>
      </c>
      <c r="O9" s="141">
        <f>M9</f>
        <v>0</v>
      </c>
      <c r="P9" s="202" t="str">
        <f>IF(O9&gt;I9,O9-I9," ")</f>
        <v xml:space="preserve"> </v>
      </c>
      <c r="Q9" s="202" t="str">
        <f t="shared" ref="Q9:Q80" si="1">IF(I9&gt;O9,I9-O9," ")</f>
        <v xml:space="preserve"> </v>
      </c>
      <c r="R9" s="101">
        <f>IF(O9=0,,O9/I9)</f>
        <v>0</v>
      </c>
      <c r="S9" s="72">
        <f t="shared" ref="S9:S80" si="2">SUM(A9+B9+C9+D9+E9+F9+I9+J9+K9+L9+M9+O9)</f>
        <v>0</v>
      </c>
    </row>
    <row r="10" spans="1:19" ht="105.75" customHeight="1" x14ac:dyDescent="0.2">
      <c r="A10" s="141"/>
      <c r="B10" s="141"/>
      <c r="C10" s="141"/>
      <c r="D10" s="141"/>
      <c r="E10" s="141"/>
      <c r="F10" s="141"/>
      <c r="G10" s="46" t="s">
        <v>633</v>
      </c>
      <c r="H10" s="19" t="s">
        <v>5</v>
      </c>
      <c r="I10" s="141"/>
      <c r="J10" s="141"/>
      <c r="K10" s="141"/>
      <c r="L10" s="141">
        <f t="shared" ref="L10:L11" si="3">K10*2</f>
        <v>0</v>
      </c>
      <c r="M10" s="141"/>
      <c r="N10" s="201">
        <f t="shared" si="0"/>
        <v>0</v>
      </c>
      <c r="O10" s="141">
        <f t="shared" ref="O10:O11" si="4">M10</f>
        <v>0</v>
      </c>
      <c r="P10" s="202" t="str">
        <f t="shared" ref="P10:P80" si="5">IF(O10&gt;I10,O10-I10," ")</f>
        <v xml:space="preserve"> </v>
      </c>
      <c r="Q10" s="202" t="str">
        <f t="shared" si="1"/>
        <v xml:space="preserve"> </v>
      </c>
      <c r="R10" s="101">
        <f t="shared" ref="R10:R84" si="6">IF(O10=0,,O10/I10)</f>
        <v>0</v>
      </c>
      <c r="S10" s="72">
        <f t="shared" si="2"/>
        <v>0</v>
      </c>
    </row>
    <row r="11" spans="1:19" ht="105.75" customHeight="1" thickBot="1" x14ac:dyDescent="0.25">
      <c r="A11" s="142"/>
      <c r="B11" s="142"/>
      <c r="C11" s="142"/>
      <c r="D11" s="142"/>
      <c r="E11" s="142"/>
      <c r="F11" s="142"/>
      <c r="G11" s="77" t="s">
        <v>1089</v>
      </c>
      <c r="H11" s="78" t="s">
        <v>1090</v>
      </c>
      <c r="I11" s="142"/>
      <c r="J11" s="142"/>
      <c r="K11" s="142"/>
      <c r="L11" s="142">
        <f t="shared" si="3"/>
        <v>0</v>
      </c>
      <c r="M11" s="142"/>
      <c r="N11" s="203">
        <f t="shared" si="0"/>
        <v>0</v>
      </c>
      <c r="O11" s="141">
        <f t="shared" si="4"/>
        <v>0</v>
      </c>
      <c r="P11" s="204" t="str">
        <f t="shared" si="5"/>
        <v xml:space="preserve"> </v>
      </c>
      <c r="Q11" s="204" t="str">
        <f t="shared" si="1"/>
        <v xml:space="preserve"> </v>
      </c>
      <c r="R11" s="102">
        <f t="shared" si="6"/>
        <v>0</v>
      </c>
      <c r="S11" s="72">
        <f t="shared" si="2"/>
        <v>0</v>
      </c>
    </row>
    <row r="12" spans="1:19" s="1" customFormat="1" ht="102.75" customHeight="1" thickBot="1" x14ac:dyDescent="0.25">
      <c r="A12" s="143">
        <f t="shared" ref="A12:E12" si="7">SUM(A9:A11)</f>
        <v>0</v>
      </c>
      <c r="B12" s="143">
        <f t="shared" si="7"/>
        <v>0</v>
      </c>
      <c r="C12" s="143">
        <f t="shared" si="7"/>
        <v>0</v>
      </c>
      <c r="D12" s="143">
        <f t="shared" si="7"/>
        <v>0</v>
      </c>
      <c r="E12" s="143">
        <f t="shared" si="7"/>
        <v>0</v>
      </c>
      <c r="F12" s="143">
        <f t="shared" ref="F12" si="8">SUM(F9:F11)</f>
        <v>0</v>
      </c>
      <c r="G12" s="47"/>
      <c r="H12" s="5" t="s">
        <v>6</v>
      </c>
      <c r="I12" s="143">
        <f t="shared" ref="I12:L12" si="9">SUM(I9:I11)</f>
        <v>0</v>
      </c>
      <c r="J12" s="143">
        <f t="shared" si="9"/>
        <v>0</v>
      </c>
      <c r="K12" s="143">
        <f t="shared" si="9"/>
        <v>0</v>
      </c>
      <c r="L12" s="143">
        <f t="shared" si="9"/>
        <v>0</v>
      </c>
      <c r="M12" s="143">
        <f t="shared" ref="M12:O12" si="10">SUM(M9:M11)</f>
        <v>0</v>
      </c>
      <c r="N12" s="205">
        <f t="shared" si="0"/>
        <v>0</v>
      </c>
      <c r="O12" s="143">
        <f t="shared" si="10"/>
        <v>0</v>
      </c>
      <c r="P12" s="143" t="str">
        <f t="shared" si="5"/>
        <v xml:space="preserve"> </v>
      </c>
      <c r="Q12" s="143" t="str">
        <f t="shared" si="1"/>
        <v xml:space="preserve"> </v>
      </c>
      <c r="R12" s="103">
        <f t="shared" si="6"/>
        <v>0</v>
      </c>
      <c r="S12" s="72">
        <f t="shared" si="2"/>
        <v>0</v>
      </c>
    </row>
    <row r="13" spans="1:19" s="1" customFormat="1" ht="87.75" customHeight="1" thickBot="1" x14ac:dyDescent="0.25">
      <c r="A13" s="269">
        <f t="shared" ref="A13:E13" si="11">A12/A847</f>
        <v>0</v>
      </c>
      <c r="B13" s="269">
        <f t="shared" si="11"/>
        <v>0</v>
      </c>
      <c r="C13" s="269">
        <f t="shared" si="11"/>
        <v>0</v>
      </c>
      <c r="D13" s="269">
        <f t="shared" si="11"/>
        <v>0</v>
      </c>
      <c r="E13" s="269">
        <f t="shared" si="11"/>
        <v>0</v>
      </c>
      <c r="F13" s="269" t="e">
        <f t="shared" ref="F13" si="12">F12/F847</f>
        <v>#DIV/0!</v>
      </c>
      <c r="G13" s="266"/>
      <c r="H13" s="267" t="s">
        <v>1136</v>
      </c>
      <c r="I13" s="270">
        <f t="shared" ref="I13:L13" si="13">I12/I847</f>
        <v>0</v>
      </c>
      <c r="J13" s="270">
        <f t="shared" si="13"/>
        <v>0</v>
      </c>
      <c r="K13" s="270">
        <f t="shared" si="13"/>
        <v>0</v>
      </c>
      <c r="L13" s="270">
        <f t="shared" si="13"/>
        <v>0</v>
      </c>
      <c r="M13" s="270" t="e">
        <f>M12/M847</f>
        <v>#DIV/0!</v>
      </c>
      <c r="N13" s="270"/>
      <c r="O13" s="270" t="e">
        <f>O12/O847</f>
        <v>#DIV/0!</v>
      </c>
      <c r="P13" s="270"/>
      <c r="Q13" s="265"/>
      <c r="R13" s="268"/>
      <c r="S13" s="72">
        <v>1</v>
      </c>
    </row>
    <row r="14" spans="1:19" s="1" customFormat="1" ht="105.75" customHeight="1" thickBot="1" x14ac:dyDescent="0.25">
      <c r="A14" s="144"/>
      <c r="B14" s="144"/>
      <c r="C14" s="144"/>
      <c r="D14" s="144"/>
      <c r="E14" s="144"/>
      <c r="F14" s="144"/>
      <c r="G14" s="56" t="s">
        <v>634</v>
      </c>
      <c r="H14" s="24" t="s">
        <v>7</v>
      </c>
      <c r="I14" s="144"/>
      <c r="J14" s="144"/>
      <c r="K14" s="144"/>
      <c r="L14" s="144"/>
      <c r="M14" s="144"/>
      <c r="N14" s="206">
        <f t="shared" si="0"/>
        <v>0</v>
      </c>
      <c r="O14" s="144"/>
      <c r="P14" s="144" t="str">
        <f t="shared" si="5"/>
        <v xml:space="preserve"> </v>
      </c>
      <c r="Q14" s="144" t="str">
        <f t="shared" si="1"/>
        <v xml:space="preserve"> </v>
      </c>
      <c r="R14" s="104"/>
      <c r="S14" s="72">
        <f>S19</f>
        <v>0</v>
      </c>
    </row>
    <row r="15" spans="1:19" ht="105.75" customHeight="1" x14ac:dyDescent="0.2">
      <c r="A15" s="145"/>
      <c r="B15" s="145"/>
      <c r="C15" s="145"/>
      <c r="D15" s="145"/>
      <c r="E15" s="145"/>
      <c r="F15" s="145"/>
      <c r="G15" s="79" t="s">
        <v>635</v>
      </c>
      <c r="H15" s="80" t="s">
        <v>8</v>
      </c>
      <c r="I15" s="145"/>
      <c r="J15" s="145"/>
      <c r="K15" s="145"/>
      <c r="L15" s="145">
        <f t="shared" ref="L15:L89" si="14">K15*2</f>
        <v>0</v>
      </c>
      <c r="M15" s="145"/>
      <c r="N15" s="207">
        <f t="shared" si="0"/>
        <v>0</v>
      </c>
      <c r="O15" s="145">
        <f t="shared" ref="O15:O18" si="15">M15</f>
        <v>0</v>
      </c>
      <c r="P15" s="137" t="str">
        <f t="shared" si="5"/>
        <v xml:space="preserve"> </v>
      </c>
      <c r="Q15" s="137" t="str">
        <f t="shared" si="1"/>
        <v xml:space="preserve"> </v>
      </c>
      <c r="R15" s="97">
        <f t="shared" si="6"/>
        <v>0</v>
      </c>
      <c r="S15" s="72">
        <f t="shared" si="2"/>
        <v>0</v>
      </c>
    </row>
    <row r="16" spans="1:19" ht="105.75" customHeight="1" x14ac:dyDescent="0.2">
      <c r="A16" s="147"/>
      <c r="B16" s="147"/>
      <c r="C16" s="147"/>
      <c r="D16" s="147"/>
      <c r="E16" s="147"/>
      <c r="F16" s="147"/>
      <c r="G16" s="49" t="s">
        <v>636</v>
      </c>
      <c r="H16" s="19" t="s">
        <v>9</v>
      </c>
      <c r="I16" s="147"/>
      <c r="J16" s="147"/>
      <c r="K16" s="147"/>
      <c r="L16" s="147">
        <f t="shared" si="14"/>
        <v>0</v>
      </c>
      <c r="M16" s="147"/>
      <c r="N16" s="208">
        <f t="shared" si="0"/>
        <v>0</v>
      </c>
      <c r="O16" s="147">
        <f t="shared" si="15"/>
        <v>0</v>
      </c>
      <c r="P16" s="209" t="str">
        <f t="shared" si="5"/>
        <v xml:space="preserve"> </v>
      </c>
      <c r="Q16" s="209" t="str">
        <f t="shared" si="1"/>
        <v xml:space="preserve"> </v>
      </c>
      <c r="R16" s="105">
        <f t="shared" si="6"/>
        <v>0</v>
      </c>
      <c r="S16" s="72">
        <f t="shared" si="2"/>
        <v>0</v>
      </c>
    </row>
    <row r="17" spans="1:19" ht="105.75" customHeight="1" x14ac:dyDescent="0.2">
      <c r="A17" s="147"/>
      <c r="B17" s="147"/>
      <c r="C17" s="147"/>
      <c r="D17" s="147"/>
      <c r="E17" s="147"/>
      <c r="F17" s="147"/>
      <c r="G17" s="49" t="s">
        <v>637</v>
      </c>
      <c r="H17" s="19" t="s">
        <v>10</v>
      </c>
      <c r="I17" s="147"/>
      <c r="J17" s="147"/>
      <c r="K17" s="147"/>
      <c r="L17" s="147">
        <f t="shared" si="14"/>
        <v>0</v>
      </c>
      <c r="M17" s="147"/>
      <c r="N17" s="208">
        <f t="shared" si="0"/>
        <v>0</v>
      </c>
      <c r="O17" s="147">
        <f t="shared" si="15"/>
        <v>0</v>
      </c>
      <c r="P17" s="209" t="str">
        <f t="shared" si="5"/>
        <v xml:space="preserve"> </v>
      </c>
      <c r="Q17" s="209" t="str">
        <f t="shared" si="1"/>
        <v xml:space="preserve"> </v>
      </c>
      <c r="R17" s="105">
        <f t="shared" si="6"/>
        <v>0</v>
      </c>
      <c r="S17" s="72">
        <f t="shared" si="2"/>
        <v>0</v>
      </c>
    </row>
    <row r="18" spans="1:19" ht="105.75" customHeight="1" thickBot="1" x14ac:dyDescent="0.25">
      <c r="A18" s="149"/>
      <c r="B18" s="149"/>
      <c r="C18" s="149"/>
      <c r="D18" s="149"/>
      <c r="E18" s="149"/>
      <c r="F18" s="149"/>
      <c r="G18" s="81" t="s">
        <v>638</v>
      </c>
      <c r="H18" s="78" t="s">
        <v>11</v>
      </c>
      <c r="I18" s="149"/>
      <c r="J18" s="149"/>
      <c r="K18" s="149"/>
      <c r="L18" s="149">
        <f t="shared" si="14"/>
        <v>0</v>
      </c>
      <c r="M18" s="149"/>
      <c r="N18" s="210">
        <f t="shared" si="0"/>
        <v>0</v>
      </c>
      <c r="O18" s="149">
        <f t="shared" si="15"/>
        <v>0</v>
      </c>
      <c r="P18" s="211" t="str">
        <f t="shared" si="5"/>
        <v xml:space="preserve"> </v>
      </c>
      <c r="Q18" s="211" t="str">
        <f t="shared" si="1"/>
        <v xml:space="preserve"> </v>
      </c>
      <c r="R18" s="106">
        <f t="shared" si="6"/>
        <v>0</v>
      </c>
      <c r="S18" s="72">
        <f t="shared" si="2"/>
        <v>0</v>
      </c>
    </row>
    <row r="19" spans="1:19" s="1" customFormat="1" ht="87.75" customHeight="1" thickBot="1" x14ac:dyDescent="0.25">
      <c r="A19" s="150">
        <f t="shared" ref="A19:E19" si="16">SUM(A15:A18)</f>
        <v>0</v>
      </c>
      <c r="B19" s="150">
        <f t="shared" si="16"/>
        <v>0</v>
      </c>
      <c r="C19" s="150">
        <f t="shared" si="16"/>
        <v>0</v>
      </c>
      <c r="D19" s="150">
        <f t="shared" si="16"/>
        <v>0</v>
      </c>
      <c r="E19" s="150">
        <f t="shared" si="16"/>
        <v>0</v>
      </c>
      <c r="F19" s="150">
        <f t="shared" ref="F19:O19" si="17">SUM(F15:F18)</f>
        <v>0</v>
      </c>
      <c r="G19" s="51"/>
      <c r="H19" s="5" t="s">
        <v>12</v>
      </c>
      <c r="I19" s="150">
        <f t="shared" si="17"/>
        <v>0</v>
      </c>
      <c r="J19" s="150">
        <f t="shared" si="17"/>
        <v>0</v>
      </c>
      <c r="K19" s="150">
        <f t="shared" si="17"/>
        <v>0</v>
      </c>
      <c r="L19" s="150">
        <f t="shared" si="17"/>
        <v>0</v>
      </c>
      <c r="M19" s="150">
        <f t="shared" si="17"/>
        <v>0</v>
      </c>
      <c r="N19" s="212">
        <f t="shared" si="0"/>
        <v>0</v>
      </c>
      <c r="O19" s="150">
        <f t="shared" si="17"/>
        <v>0</v>
      </c>
      <c r="P19" s="150" t="str">
        <f t="shared" si="5"/>
        <v xml:space="preserve"> </v>
      </c>
      <c r="Q19" s="150" t="str">
        <f t="shared" si="1"/>
        <v xml:space="preserve"> </v>
      </c>
      <c r="R19" s="107">
        <f t="shared" si="6"/>
        <v>0</v>
      </c>
      <c r="S19" s="72">
        <f t="shared" si="2"/>
        <v>0</v>
      </c>
    </row>
    <row r="20" spans="1:19" s="1" customFormat="1" ht="87.75" customHeight="1" thickBot="1" x14ac:dyDescent="0.25">
      <c r="A20" s="269">
        <f t="shared" ref="A20:E20" si="18">A19/A847</f>
        <v>0</v>
      </c>
      <c r="B20" s="269">
        <f t="shared" si="18"/>
        <v>0</v>
      </c>
      <c r="C20" s="269">
        <f t="shared" si="18"/>
        <v>0</v>
      </c>
      <c r="D20" s="269">
        <f t="shared" si="18"/>
        <v>0</v>
      </c>
      <c r="E20" s="269">
        <f t="shared" si="18"/>
        <v>0</v>
      </c>
      <c r="F20" s="269" t="e">
        <f t="shared" ref="F20" si="19">F19/F847</f>
        <v>#DIV/0!</v>
      </c>
      <c r="G20" s="266"/>
      <c r="H20" s="267" t="s">
        <v>1136</v>
      </c>
      <c r="I20" s="270">
        <f t="shared" ref="I20:L20" si="20">I19/I847</f>
        <v>0</v>
      </c>
      <c r="J20" s="270">
        <f t="shared" si="20"/>
        <v>0</v>
      </c>
      <c r="K20" s="270">
        <f t="shared" si="20"/>
        <v>0</v>
      </c>
      <c r="L20" s="270">
        <f t="shared" si="20"/>
        <v>0</v>
      </c>
      <c r="M20" s="270" t="e">
        <f>M19/M847</f>
        <v>#DIV/0!</v>
      </c>
      <c r="N20" s="270"/>
      <c r="O20" s="270" t="e">
        <f>O19/O847</f>
        <v>#DIV/0!</v>
      </c>
      <c r="P20" s="270"/>
      <c r="Q20" s="265"/>
      <c r="R20" s="268"/>
      <c r="S20" s="72">
        <v>1</v>
      </c>
    </row>
    <row r="21" spans="1:19" s="2" customFormat="1" ht="84.75" customHeight="1" thickBot="1" x14ac:dyDescent="0.25">
      <c r="A21" s="151">
        <v>0</v>
      </c>
      <c r="B21" s="151">
        <v>0</v>
      </c>
      <c r="C21" s="151">
        <v>0</v>
      </c>
      <c r="D21" s="151">
        <v>0</v>
      </c>
      <c r="E21" s="151">
        <v>0</v>
      </c>
      <c r="F21" s="151">
        <f t="shared" ref="F21" si="21">F12+F19</f>
        <v>0</v>
      </c>
      <c r="G21" s="52"/>
      <c r="H21" s="6" t="s">
        <v>13</v>
      </c>
      <c r="I21" s="151">
        <v>0</v>
      </c>
      <c r="J21" s="151">
        <v>0</v>
      </c>
      <c r="K21" s="151">
        <v>0</v>
      </c>
      <c r="L21" s="151">
        <f t="shared" si="14"/>
        <v>0</v>
      </c>
      <c r="M21" s="151">
        <f>M12+M19</f>
        <v>0</v>
      </c>
      <c r="N21" s="213">
        <f t="shared" si="0"/>
        <v>0</v>
      </c>
      <c r="O21" s="151">
        <f>O12+O19</f>
        <v>0</v>
      </c>
      <c r="P21" s="151" t="str">
        <f t="shared" si="5"/>
        <v xml:space="preserve"> </v>
      </c>
      <c r="Q21" s="151" t="str">
        <f t="shared" si="1"/>
        <v xml:space="preserve"> </v>
      </c>
      <c r="R21" s="108">
        <f t="shared" si="6"/>
        <v>0</v>
      </c>
      <c r="S21" s="72">
        <f t="shared" si="2"/>
        <v>0</v>
      </c>
    </row>
    <row r="22" spans="1:19" s="2" customFormat="1" ht="87.75" customHeight="1" x14ac:dyDescent="0.2">
      <c r="A22" s="152"/>
      <c r="B22" s="152"/>
      <c r="C22" s="152"/>
      <c r="D22" s="152"/>
      <c r="E22" s="152"/>
      <c r="F22" s="152"/>
      <c r="G22" s="53" t="s">
        <v>639</v>
      </c>
      <c r="H22" s="22" t="s">
        <v>14</v>
      </c>
      <c r="I22" s="152"/>
      <c r="J22" s="152"/>
      <c r="K22" s="152"/>
      <c r="L22" s="152"/>
      <c r="M22" s="152"/>
      <c r="N22" s="214"/>
      <c r="O22" s="152"/>
      <c r="P22" s="152" t="str">
        <f t="shared" si="5"/>
        <v xml:space="preserve"> </v>
      </c>
      <c r="Q22" s="152" t="str">
        <f t="shared" si="1"/>
        <v xml:space="preserve"> </v>
      </c>
      <c r="R22" s="109"/>
      <c r="S22" s="72">
        <f>S40</f>
        <v>5194998</v>
      </c>
    </row>
    <row r="23" spans="1:19" s="1" customFormat="1" ht="105.75" customHeight="1" x14ac:dyDescent="0.2">
      <c r="A23" s="153"/>
      <c r="B23" s="153"/>
      <c r="C23" s="153"/>
      <c r="D23" s="153"/>
      <c r="E23" s="153"/>
      <c r="F23" s="153"/>
      <c r="G23" s="54">
        <v>3111020101</v>
      </c>
      <c r="H23" s="18" t="s">
        <v>15</v>
      </c>
      <c r="I23" s="153"/>
      <c r="J23" s="153"/>
      <c r="K23" s="153"/>
      <c r="L23" s="153">
        <f t="shared" si="14"/>
        <v>0</v>
      </c>
      <c r="M23" s="153"/>
      <c r="N23" s="215">
        <f t="shared" si="0"/>
        <v>0</v>
      </c>
      <c r="O23" s="153">
        <f t="shared" ref="O23" si="22">M23</f>
        <v>0</v>
      </c>
      <c r="P23" s="155" t="str">
        <f t="shared" si="5"/>
        <v xml:space="preserve"> </v>
      </c>
      <c r="Q23" s="155" t="str">
        <f t="shared" si="1"/>
        <v xml:space="preserve"> </v>
      </c>
      <c r="R23" s="110">
        <f t="shared" si="6"/>
        <v>0</v>
      </c>
      <c r="S23" s="72">
        <f t="shared" si="2"/>
        <v>0</v>
      </c>
    </row>
    <row r="24" spans="1:19" s="1" customFormat="1" ht="87.75" customHeight="1" thickBot="1" x14ac:dyDescent="0.25">
      <c r="A24" s="154"/>
      <c r="B24" s="154"/>
      <c r="C24" s="154"/>
      <c r="D24" s="154"/>
      <c r="E24" s="154"/>
      <c r="F24" s="154"/>
      <c r="G24" s="55" t="s">
        <v>640</v>
      </c>
      <c r="H24" s="23" t="s">
        <v>16</v>
      </c>
      <c r="I24" s="154"/>
      <c r="J24" s="154"/>
      <c r="K24" s="154"/>
      <c r="L24" s="154"/>
      <c r="M24" s="154"/>
      <c r="N24" s="216"/>
      <c r="O24" s="154"/>
      <c r="P24" s="154" t="str">
        <f t="shared" si="5"/>
        <v xml:space="preserve"> </v>
      </c>
      <c r="Q24" s="154" t="str">
        <f t="shared" si="1"/>
        <v xml:space="preserve"> </v>
      </c>
      <c r="R24" s="111"/>
      <c r="S24" s="72">
        <f>S27</f>
        <v>4473758</v>
      </c>
    </row>
    <row r="25" spans="1:19" ht="99" customHeight="1" x14ac:dyDescent="0.2">
      <c r="A25" s="145"/>
      <c r="B25" s="145"/>
      <c r="C25" s="145"/>
      <c r="D25" s="145"/>
      <c r="E25" s="145"/>
      <c r="F25" s="145"/>
      <c r="G25" s="79" t="s">
        <v>641</v>
      </c>
      <c r="H25" s="80" t="s">
        <v>17</v>
      </c>
      <c r="I25" s="145"/>
      <c r="J25" s="145"/>
      <c r="K25" s="145"/>
      <c r="L25" s="145">
        <f t="shared" si="14"/>
        <v>0</v>
      </c>
      <c r="M25" s="145"/>
      <c r="N25" s="207">
        <f t="shared" si="0"/>
        <v>0</v>
      </c>
      <c r="O25" s="145">
        <f t="shared" ref="O25:O26" si="23">M25</f>
        <v>0</v>
      </c>
      <c r="P25" s="137" t="str">
        <f t="shared" si="5"/>
        <v xml:space="preserve"> </v>
      </c>
      <c r="Q25" s="137" t="str">
        <f t="shared" si="1"/>
        <v xml:space="preserve"> </v>
      </c>
      <c r="R25" s="97">
        <f t="shared" si="6"/>
        <v>0</v>
      </c>
      <c r="S25" s="72">
        <f t="shared" si="2"/>
        <v>0</v>
      </c>
    </row>
    <row r="26" spans="1:19" ht="95.25" customHeight="1" thickBot="1" x14ac:dyDescent="0.25">
      <c r="A26" s="149">
        <v>200000</v>
      </c>
      <c r="B26" s="149">
        <v>177868</v>
      </c>
      <c r="C26" s="149">
        <v>265000</v>
      </c>
      <c r="D26" s="149">
        <v>267890</v>
      </c>
      <c r="E26" s="149">
        <v>450000</v>
      </c>
      <c r="F26" s="149"/>
      <c r="G26" s="81" t="s">
        <v>642</v>
      </c>
      <c r="H26" s="78" t="s">
        <v>18</v>
      </c>
      <c r="I26" s="149">
        <v>495000</v>
      </c>
      <c r="J26" s="149">
        <v>569000</v>
      </c>
      <c r="K26" s="149">
        <v>683000</v>
      </c>
      <c r="L26" s="149">
        <f>K26*2</f>
        <v>1366000</v>
      </c>
      <c r="M26" s="149"/>
      <c r="N26" s="210">
        <f t="shared" si="0"/>
        <v>-495000</v>
      </c>
      <c r="O26" s="149">
        <f t="shared" si="23"/>
        <v>0</v>
      </c>
      <c r="P26" s="211" t="str">
        <f t="shared" si="5"/>
        <v xml:space="preserve"> </v>
      </c>
      <c r="Q26" s="211">
        <f t="shared" si="1"/>
        <v>495000</v>
      </c>
      <c r="R26" s="106">
        <f t="shared" si="6"/>
        <v>0</v>
      </c>
      <c r="S26" s="72">
        <f t="shared" si="2"/>
        <v>4473758</v>
      </c>
    </row>
    <row r="27" spans="1:19" s="1" customFormat="1" ht="85.5" customHeight="1" thickBot="1" x14ac:dyDescent="0.25">
      <c r="A27" s="150">
        <f t="shared" ref="A27:E27" si="24">SUM(A25:A26)</f>
        <v>200000</v>
      </c>
      <c r="B27" s="150">
        <f t="shared" si="24"/>
        <v>177868</v>
      </c>
      <c r="C27" s="150">
        <f t="shared" si="24"/>
        <v>265000</v>
      </c>
      <c r="D27" s="150">
        <f t="shared" si="24"/>
        <v>267890</v>
      </c>
      <c r="E27" s="150">
        <f t="shared" si="24"/>
        <v>450000</v>
      </c>
      <c r="F27" s="150">
        <f t="shared" ref="F27:O27" si="25">SUM(F25:F26)</f>
        <v>0</v>
      </c>
      <c r="G27" s="51"/>
      <c r="H27" s="5" t="s">
        <v>12</v>
      </c>
      <c r="I27" s="150">
        <f t="shared" si="25"/>
        <v>495000</v>
      </c>
      <c r="J27" s="150">
        <f t="shared" si="25"/>
        <v>569000</v>
      </c>
      <c r="K27" s="150">
        <f t="shared" si="25"/>
        <v>683000</v>
      </c>
      <c r="L27" s="150">
        <f t="shared" si="25"/>
        <v>1366000</v>
      </c>
      <c r="M27" s="150">
        <f t="shared" si="25"/>
        <v>0</v>
      </c>
      <c r="N27" s="212">
        <f t="shared" si="0"/>
        <v>-495000</v>
      </c>
      <c r="O27" s="150">
        <f t="shared" si="25"/>
        <v>0</v>
      </c>
      <c r="P27" s="150" t="str">
        <f t="shared" si="5"/>
        <v xml:space="preserve"> </v>
      </c>
      <c r="Q27" s="150">
        <f t="shared" si="1"/>
        <v>495000</v>
      </c>
      <c r="R27" s="107">
        <f t="shared" si="6"/>
        <v>0</v>
      </c>
      <c r="S27" s="72">
        <f t="shared" si="2"/>
        <v>4473758</v>
      </c>
    </row>
    <row r="28" spans="1:19" s="1" customFormat="1" ht="75" customHeight="1" thickBot="1" x14ac:dyDescent="0.25">
      <c r="A28" s="269">
        <f t="shared" ref="A28:E28" si="26">A27/A847</f>
        <v>9.0909090909090905E-3</v>
      </c>
      <c r="B28" s="269">
        <f t="shared" si="26"/>
        <v>7.106523335984276E-3</v>
      </c>
      <c r="C28" s="269">
        <f t="shared" si="26"/>
        <v>1.4082261664363906E-2</v>
      </c>
      <c r="D28" s="269">
        <f t="shared" si="26"/>
        <v>8.3492858226795457E-3</v>
      </c>
      <c r="E28" s="269">
        <f t="shared" si="26"/>
        <v>1.4601856058147835E-2</v>
      </c>
      <c r="F28" s="269" t="e">
        <f t="shared" ref="F28" si="27">F27/F847</f>
        <v>#DIV/0!</v>
      </c>
      <c r="G28" s="266"/>
      <c r="H28" s="267" t="s">
        <v>1136</v>
      </c>
      <c r="I28" s="270">
        <f t="shared" ref="I28:L28" si="28">I27/I847</f>
        <v>1.2556122060725972E-2</v>
      </c>
      <c r="J28" s="270">
        <f t="shared" si="28"/>
        <v>1.2499176240581684E-2</v>
      </c>
      <c r="K28" s="270">
        <f t="shared" si="28"/>
        <v>1.2503890302619775E-2</v>
      </c>
      <c r="L28" s="270">
        <f t="shared" si="28"/>
        <v>1.250652335130879E-2</v>
      </c>
      <c r="M28" s="270" t="e">
        <f>M27/M847</f>
        <v>#DIV/0!</v>
      </c>
      <c r="N28" s="270"/>
      <c r="O28" s="270" t="e">
        <f>O27/O847</f>
        <v>#DIV/0!</v>
      </c>
      <c r="P28" s="270"/>
      <c r="Q28" s="265"/>
      <c r="R28" s="268"/>
      <c r="S28" s="72">
        <v>1</v>
      </c>
    </row>
    <row r="29" spans="1:19" s="1" customFormat="1" ht="87.75" customHeight="1" thickBot="1" x14ac:dyDescent="0.25">
      <c r="A29" s="144"/>
      <c r="B29" s="144"/>
      <c r="C29" s="144"/>
      <c r="D29" s="144"/>
      <c r="E29" s="144"/>
      <c r="F29" s="144"/>
      <c r="G29" s="56" t="s">
        <v>643</v>
      </c>
      <c r="H29" s="24" t="s">
        <v>19</v>
      </c>
      <c r="I29" s="144"/>
      <c r="J29" s="144"/>
      <c r="K29" s="144"/>
      <c r="L29" s="144"/>
      <c r="M29" s="144"/>
      <c r="N29" s="206"/>
      <c r="O29" s="144"/>
      <c r="P29" s="144" t="str">
        <f t="shared" si="5"/>
        <v xml:space="preserve"> </v>
      </c>
      <c r="Q29" s="144" t="str">
        <f t="shared" si="1"/>
        <v xml:space="preserve"> </v>
      </c>
      <c r="R29" s="104"/>
      <c r="S29" s="72">
        <f>S32</f>
        <v>649315</v>
      </c>
    </row>
    <row r="30" spans="1:19" ht="99" customHeight="1" thickBot="1" x14ac:dyDescent="0.25">
      <c r="A30" s="145"/>
      <c r="B30" s="145"/>
      <c r="C30" s="145"/>
      <c r="D30" s="145"/>
      <c r="E30" s="145"/>
      <c r="F30" s="145"/>
      <c r="G30" s="79" t="s">
        <v>644</v>
      </c>
      <c r="H30" s="80" t="s">
        <v>20</v>
      </c>
      <c r="I30" s="145"/>
      <c r="J30" s="145"/>
      <c r="K30" s="145"/>
      <c r="L30" s="145">
        <f t="shared" si="14"/>
        <v>0</v>
      </c>
      <c r="M30" s="145"/>
      <c r="N30" s="207">
        <f t="shared" si="0"/>
        <v>0</v>
      </c>
      <c r="O30" s="145">
        <f t="shared" ref="O30:O31" si="29">M30</f>
        <v>0</v>
      </c>
      <c r="P30" s="137" t="str">
        <f t="shared" si="5"/>
        <v xml:space="preserve"> </v>
      </c>
      <c r="Q30" s="137" t="str">
        <f t="shared" si="1"/>
        <v xml:space="preserve"> </v>
      </c>
      <c r="R30" s="97">
        <f t="shared" si="6"/>
        <v>0</v>
      </c>
      <c r="S30" s="72">
        <f t="shared" si="2"/>
        <v>0</v>
      </c>
    </row>
    <row r="31" spans="1:19" ht="105" customHeight="1" thickBot="1" x14ac:dyDescent="0.25">
      <c r="A31" s="149">
        <v>15000</v>
      </c>
      <c r="B31" s="149">
        <v>17422</v>
      </c>
      <c r="C31" s="149">
        <v>23000</v>
      </c>
      <c r="D31" s="149">
        <v>29893</v>
      </c>
      <c r="E31" s="149">
        <v>45000</v>
      </c>
      <c r="F31" s="149"/>
      <c r="G31" s="81" t="s">
        <v>645</v>
      </c>
      <c r="H31" s="78" t="s">
        <v>21</v>
      </c>
      <c r="I31" s="149">
        <v>82000</v>
      </c>
      <c r="J31" s="145">
        <v>95000</v>
      </c>
      <c r="K31" s="149">
        <v>114000</v>
      </c>
      <c r="L31" s="149">
        <f>K31*2</f>
        <v>228000</v>
      </c>
      <c r="M31" s="149"/>
      <c r="N31" s="210">
        <f t="shared" si="0"/>
        <v>-82000</v>
      </c>
      <c r="O31" s="149">
        <f t="shared" si="29"/>
        <v>0</v>
      </c>
      <c r="P31" s="211" t="str">
        <f t="shared" si="5"/>
        <v xml:space="preserve"> </v>
      </c>
      <c r="Q31" s="211">
        <f t="shared" si="1"/>
        <v>82000</v>
      </c>
      <c r="R31" s="106">
        <f t="shared" si="6"/>
        <v>0</v>
      </c>
      <c r="S31" s="72">
        <f t="shared" si="2"/>
        <v>649315</v>
      </c>
    </row>
    <row r="32" spans="1:19" s="1" customFormat="1" ht="110.25" customHeight="1" thickBot="1" x14ac:dyDescent="0.25">
      <c r="A32" s="150">
        <f t="shared" ref="A32:E32" si="30">SUM(A30:A31)</f>
        <v>15000</v>
      </c>
      <c r="B32" s="150">
        <f t="shared" si="30"/>
        <v>17422</v>
      </c>
      <c r="C32" s="150">
        <f t="shared" si="30"/>
        <v>23000</v>
      </c>
      <c r="D32" s="150">
        <f t="shared" si="30"/>
        <v>29893</v>
      </c>
      <c r="E32" s="150">
        <f t="shared" si="30"/>
        <v>45000</v>
      </c>
      <c r="F32" s="150">
        <f t="shared" ref="F32:O32" si="31">SUM(F30:F31)</f>
        <v>0</v>
      </c>
      <c r="G32" s="51"/>
      <c r="H32" s="5" t="s">
        <v>22</v>
      </c>
      <c r="I32" s="150">
        <f t="shared" si="31"/>
        <v>82000</v>
      </c>
      <c r="J32" s="150">
        <f t="shared" si="31"/>
        <v>95000</v>
      </c>
      <c r="K32" s="150">
        <f t="shared" si="31"/>
        <v>114000</v>
      </c>
      <c r="L32" s="150">
        <f t="shared" si="31"/>
        <v>228000</v>
      </c>
      <c r="M32" s="150">
        <f t="shared" si="31"/>
        <v>0</v>
      </c>
      <c r="N32" s="212">
        <f t="shared" si="0"/>
        <v>-82000</v>
      </c>
      <c r="O32" s="150">
        <f t="shared" si="31"/>
        <v>0</v>
      </c>
      <c r="P32" s="150" t="str">
        <f t="shared" si="5"/>
        <v xml:space="preserve"> </v>
      </c>
      <c r="Q32" s="150">
        <f t="shared" si="1"/>
        <v>82000</v>
      </c>
      <c r="R32" s="107">
        <f t="shared" si="6"/>
        <v>0</v>
      </c>
      <c r="S32" s="72">
        <f t="shared" si="2"/>
        <v>649315</v>
      </c>
    </row>
    <row r="33" spans="1:19" s="1" customFormat="1" ht="107.25" customHeight="1" thickBot="1" x14ac:dyDescent="0.25">
      <c r="A33" s="269">
        <f t="shared" ref="A33:E33" si="32">A32/A847</f>
        <v>6.8181818181818187E-4</v>
      </c>
      <c r="B33" s="269">
        <f t="shared" si="32"/>
        <v>6.9607714462139366E-4</v>
      </c>
      <c r="C33" s="269">
        <f t="shared" si="32"/>
        <v>1.2222340312466786E-3</v>
      </c>
      <c r="D33" s="269">
        <f t="shared" si="32"/>
        <v>9.31670465852998E-4</v>
      </c>
      <c r="E33" s="269">
        <f t="shared" si="32"/>
        <v>1.4601856058147837E-3</v>
      </c>
      <c r="F33" s="269" t="e">
        <f t="shared" ref="F33" si="33">F32/F847</f>
        <v>#DIV/0!</v>
      </c>
      <c r="G33" s="266"/>
      <c r="H33" s="267" t="s">
        <v>1136</v>
      </c>
      <c r="I33" s="270">
        <f t="shared" ref="I33:L33" si="34">I32/I847</f>
        <v>2.0800040585445046E-3</v>
      </c>
      <c r="J33" s="270">
        <f t="shared" si="34"/>
        <v>2.0868571930672407E-3</v>
      </c>
      <c r="K33" s="270">
        <f t="shared" si="34"/>
        <v>2.0870329348442965E-3</v>
      </c>
      <c r="L33" s="270">
        <f t="shared" si="34"/>
        <v>2.0874724188128875E-3</v>
      </c>
      <c r="M33" s="270" t="e">
        <f>M32/M847</f>
        <v>#DIV/0!</v>
      </c>
      <c r="N33" s="270"/>
      <c r="O33" s="270" t="e">
        <f>O32/O847</f>
        <v>#DIV/0!</v>
      </c>
      <c r="P33" s="270"/>
      <c r="Q33" s="265"/>
      <c r="R33" s="268"/>
      <c r="S33" s="72">
        <v>1</v>
      </c>
    </row>
    <row r="34" spans="1:19" s="1" customFormat="1" ht="105.75" customHeight="1" x14ac:dyDescent="0.2">
      <c r="A34" s="155"/>
      <c r="B34" s="155"/>
      <c r="C34" s="155"/>
      <c r="D34" s="155"/>
      <c r="E34" s="155"/>
      <c r="F34" s="155"/>
      <c r="G34" s="48" t="s">
        <v>646</v>
      </c>
      <c r="H34" s="21" t="s">
        <v>23</v>
      </c>
      <c r="I34" s="155"/>
      <c r="J34" s="155"/>
      <c r="K34" s="155"/>
      <c r="L34" s="155"/>
      <c r="M34" s="155"/>
      <c r="N34" s="215"/>
      <c r="O34" s="155"/>
      <c r="P34" s="155" t="str">
        <f t="shared" si="5"/>
        <v xml:space="preserve"> </v>
      </c>
      <c r="Q34" s="155" t="str">
        <f t="shared" si="1"/>
        <v xml:space="preserve"> </v>
      </c>
      <c r="R34" s="110"/>
      <c r="S34" s="72">
        <f>S36</f>
        <v>0</v>
      </c>
    </row>
    <row r="35" spans="1:19" ht="87.75" customHeight="1" x14ac:dyDescent="0.2">
      <c r="A35" s="147"/>
      <c r="B35" s="147"/>
      <c r="C35" s="147">
        <v>14000</v>
      </c>
      <c r="D35" s="147">
        <v>1925</v>
      </c>
      <c r="E35" s="147">
        <v>14000</v>
      </c>
      <c r="F35" s="147"/>
      <c r="G35" s="49" t="s">
        <v>647</v>
      </c>
      <c r="H35" s="19" t="s">
        <v>24</v>
      </c>
      <c r="I35" s="147">
        <v>7000</v>
      </c>
      <c r="J35" s="147">
        <v>8000</v>
      </c>
      <c r="K35" s="147">
        <v>9000</v>
      </c>
      <c r="L35" s="147">
        <f>K35*2</f>
        <v>18000</v>
      </c>
      <c r="M35" s="147"/>
      <c r="N35" s="208">
        <f t="shared" si="0"/>
        <v>-7000</v>
      </c>
      <c r="O35" s="147">
        <f t="shared" ref="O35:O36" si="35">M35</f>
        <v>0</v>
      </c>
      <c r="P35" s="209" t="str">
        <f t="shared" si="5"/>
        <v xml:space="preserve"> </v>
      </c>
      <c r="Q35" s="209">
        <f t="shared" si="1"/>
        <v>7000</v>
      </c>
      <c r="R35" s="105">
        <f t="shared" si="6"/>
        <v>0</v>
      </c>
      <c r="S35" s="72">
        <f t="shared" si="2"/>
        <v>71925</v>
      </c>
    </row>
    <row r="36" spans="1:19" s="1" customFormat="1" ht="105.75" customHeight="1" thickBot="1" x14ac:dyDescent="0.25">
      <c r="A36" s="156"/>
      <c r="B36" s="156"/>
      <c r="C36" s="156"/>
      <c r="D36" s="156"/>
      <c r="E36" s="156"/>
      <c r="F36" s="156"/>
      <c r="G36" s="55" t="s">
        <v>648</v>
      </c>
      <c r="H36" s="23" t="s">
        <v>25</v>
      </c>
      <c r="I36" s="156"/>
      <c r="J36" s="156"/>
      <c r="K36" s="156"/>
      <c r="L36" s="156">
        <f t="shared" si="14"/>
        <v>0</v>
      </c>
      <c r="M36" s="156"/>
      <c r="N36" s="216">
        <f t="shared" si="0"/>
        <v>0</v>
      </c>
      <c r="O36" s="156">
        <f t="shared" si="35"/>
        <v>0</v>
      </c>
      <c r="P36" s="154" t="str">
        <f t="shared" si="5"/>
        <v xml:space="preserve"> </v>
      </c>
      <c r="Q36" s="154" t="str">
        <f t="shared" si="1"/>
        <v xml:space="preserve"> </v>
      </c>
      <c r="R36" s="111">
        <f t="shared" si="6"/>
        <v>0</v>
      </c>
      <c r="S36" s="72">
        <f t="shared" si="2"/>
        <v>0</v>
      </c>
    </row>
    <row r="37" spans="1:19" s="1" customFormat="1" ht="87.75" customHeight="1" thickBot="1" x14ac:dyDescent="0.25">
      <c r="A37" s="150">
        <f t="shared" ref="A37:E37" si="36">SUM(A35:A36)</f>
        <v>0</v>
      </c>
      <c r="B37" s="150">
        <f t="shared" si="36"/>
        <v>0</v>
      </c>
      <c r="C37" s="150">
        <f t="shared" si="36"/>
        <v>14000</v>
      </c>
      <c r="D37" s="150">
        <f t="shared" si="36"/>
        <v>1925</v>
      </c>
      <c r="E37" s="150">
        <f t="shared" si="36"/>
        <v>14000</v>
      </c>
      <c r="F37" s="150">
        <f t="shared" ref="F37:O37" si="37">SUM(F35:F36)</f>
        <v>0</v>
      </c>
      <c r="G37" s="51"/>
      <c r="H37" s="5" t="s">
        <v>26</v>
      </c>
      <c r="I37" s="150">
        <f t="shared" si="37"/>
        <v>7000</v>
      </c>
      <c r="J37" s="150">
        <f t="shared" si="37"/>
        <v>8000</v>
      </c>
      <c r="K37" s="150">
        <f t="shared" si="37"/>
        <v>9000</v>
      </c>
      <c r="L37" s="150">
        <f t="shared" si="37"/>
        <v>18000</v>
      </c>
      <c r="M37" s="150">
        <f t="shared" si="37"/>
        <v>0</v>
      </c>
      <c r="N37" s="212">
        <f t="shared" si="0"/>
        <v>-7000</v>
      </c>
      <c r="O37" s="150">
        <f t="shared" si="37"/>
        <v>0</v>
      </c>
      <c r="P37" s="150" t="str">
        <f t="shared" si="5"/>
        <v xml:space="preserve"> </v>
      </c>
      <c r="Q37" s="150">
        <f t="shared" si="1"/>
        <v>7000</v>
      </c>
      <c r="R37" s="107">
        <f t="shared" si="6"/>
        <v>0</v>
      </c>
      <c r="S37" s="72">
        <f t="shared" si="2"/>
        <v>71925</v>
      </c>
    </row>
    <row r="38" spans="1:19" s="1" customFormat="1" ht="87.75" customHeight="1" thickBot="1" x14ac:dyDescent="0.25">
      <c r="A38" s="269">
        <f t="shared" ref="A38:E38" si="38">A37/A847</f>
        <v>0</v>
      </c>
      <c r="B38" s="269">
        <f t="shared" si="38"/>
        <v>0</v>
      </c>
      <c r="C38" s="269">
        <f t="shared" si="38"/>
        <v>7.4396854075884787E-4</v>
      </c>
      <c r="D38" s="269">
        <f t="shared" si="38"/>
        <v>5.9996174581574992E-5</v>
      </c>
      <c r="E38" s="269">
        <f t="shared" si="38"/>
        <v>4.5427996625348822E-4</v>
      </c>
      <c r="F38" s="269" t="e">
        <f t="shared" ref="F38" si="39">F37/F847</f>
        <v>#DIV/0!</v>
      </c>
      <c r="G38" s="266"/>
      <c r="H38" s="267" t="s">
        <v>1136</v>
      </c>
      <c r="I38" s="270">
        <f t="shared" ref="I38:L38" si="40">I37/I847</f>
        <v>1.7756132207087232E-4</v>
      </c>
      <c r="J38" s="270">
        <f t="shared" si="40"/>
        <v>1.7573534257408344E-4</v>
      </c>
      <c r="K38" s="270">
        <f t="shared" si="40"/>
        <v>1.6476575801402339E-4</v>
      </c>
      <c r="L38" s="270">
        <f t="shared" si="40"/>
        <v>1.648004541168069E-4</v>
      </c>
      <c r="M38" s="270" t="e">
        <f>M37/M847</f>
        <v>#DIV/0!</v>
      </c>
      <c r="N38" s="270"/>
      <c r="O38" s="270" t="e">
        <f>O37/O847</f>
        <v>#DIV/0!</v>
      </c>
      <c r="P38" s="270"/>
      <c r="Q38" s="265"/>
      <c r="R38" s="268"/>
      <c r="S38" s="72">
        <v>1</v>
      </c>
    </row>
    <row r="39" spans="1:19" s="1" customFormat="1" ht="126" customHeight="1" thickBot="1" x14ac:dyDescent="0.25">
      <c r="A39" s="156"/>
      <c r="B39" s="156"/>
      <c r="C39" s="156"/>
      <c r="D39" s="156"/>
      <c r="E39" s="156"/>
      <c r="F39" s="156"/>
      <c r="G39" s="56">
        <v>3111020501</v>
      </c>
      <c r="H39" s="24" t="s">
        <v>27</v>
      </c>
      <c r="I39" s="156"/>
      <c r="J39" s="156"/>
      <c r="K39" s="156"/>
      <c r="L39" s="156">
        <f t="shared" si="14"/>
        <v>0</v>
      </c>
      <c r="M39" s="156"/>
      <c r="N39" s="216">
        <f t="shared" si="0"/>
        <v>0</v>
      </c>
      <c r="O39" s="156">
        <f t="shared" ref="O39" si="41">M39</f>
        <v>0</v>
      </c>
      <c r="P39" s="154" t="str">
        <f t="shared" si="5"/>
        <v xml:space="preserve"> </v>
      </c>
      <c r="Q39" s="154" t="str">
        <f t="shared" si="1"/>
        <v xml:space="preserve"> </v>
      </c>
      <c r="R39" s="111">
        <f t="shared" si="6"/>
        <v>0</v>
      </c>
      <c r="S39" s="72">
        <f t="shared" si="2"/>
        <v>0</v>
      </c>
    </row>
    <row r="40" spans="1:19" s="2" customFormat="1" ht="108" customHeight="1" thickBot="1" x14ac:dyDescent="0.25">
      <c r="A40" s="157">
        <f t="shared" ref="A40:E40" si="42">A23+A27+A32+A37+A39</f>
        <v>215000</v>
      </c>
      <c r="B40" s="157">
        <f t="shared" si="42"/>
        <v>195290</v>
      </c>
      <c r="C40" s="157">
        <f t="shared" si="42"/>
        <v>302000</v>
      </c>
      <c r="D40" s="157">
        <f t="shared" si="42"/>
        <v>299708</v>
      </c>
      <c r="E40" s="157">
        <f t="shared" si="42"/>
        <v>509000</v>
      </c>
      <c r="F40" s="157">
        <f t="shared" ref="F40" si="43">F23+F27+F32+F37+F39</f>
        <v>0</v>
      </c>
      <c r="G40" s="57"/>
      <c r="H40" s="7" t="s">
        <v>28</v>
      </c>
      <c r="I40" s="157">
        <f t="shared" ref="I40:L40" si="44">I23+I27+I32+I37+I39</f>
        <v>584000</v>
      </c>
      <c r="J40" s="157">
        <f t="shared" si="44"/>
        <v>672000</v>
      </c>
      <c r="K40" s="157">
        <f t="shared" si="44"/>
        <v>806000</v>
      </c>
      <c r="L40" s="157">
        <f t="shared" si="44"/>
        <v>1612000</v>
      </c>
      <c r="M40" s="157">
        <f>M23+M27+M32+M37+M39</f>
        <v>0</v>
      </c>
      <c r="N40" s="217">
        <f t="shared" si="0"/>
        <v>-584000</v>
      </c>
      <c r="O40" s="157">
        <f>O23+O27+O32+O37+O39</f>
        <v>0</v>
      </c>
      <c r="P40" s="157" t="str">
        <f t="shared" si="5"/>
        <v xml:space="preserve"> </v>
      </c>
      <c r="Q40" s="157">
        <f t="shared" si="1"/>
        <v>584000</v>
      </c>
      <c r="R40" s="112">
        <f t="shared" si="6"/>
        <v>0</v>
      </c>
      <c r="S40" s="72">
        <f t="shared" si="2"/>
        <v>5194998</v>
      </c>
    </row>
    <row r="41" spans="1:19" s="1" customFormat="1" ht="112.5" customHeight="1" thickBot="1" x14ac:dyDescent="0.25">
      <c r="A41" s="269">
        <f t="shared" ref="A41:E41" si="45">A40/A847</f>
        <v>9.7727272727272732E-3</v>
      </c>
      <c r="B41" s="269">
        <f t="shared" si="45"/>
        <v>7.8026004806056697E-3</v>
      </c>
      <c r="C41" s="269">
        <f t="shared" si="45"/>
        <v>1.6048464236369433E-2</v>
      </c>
      <c r="D41" s="269">
        <f t="shared" si="45"/>
        <v>9.3409524631141178E-3</v>
      </c>
      <c r="E41" s="269">
        <f t="shared" si="45"/>
        <v>1.6516321630216109E-2</v>
      </c>
      <c r="F41" s="269" t="e">
        <f t="shared" ref="F41" si="46">F40/F847</f>
        <v>#DIV/0!</v>
      </c>
      <c r="G41" s="266"/>
      <c r="H41" s="267" t="s">
        <v>1136</v>
      </c>
      <c r="I41" s="270">
        <f t="shared" ref="I41:L41" si="47">I40/I847</f>
        <v>1.481368744134135E-2</v>
      </c>
      <c r="J41" s="270">
        <f t="shared" si="47"/>
        <v>1.4761768776223008E-2</v>
      </c>
      <c r="K41" s="270">
        <f t="shared" si="47"/>
        <v>1.4755688995478095E-2</v>
      </c>
      <c r="L41" s="270">
        <f t="shared" si="47"/>
        <v>1.4758796224238485E-2</v>
      </c>
      <c r="M41" s="270" t="e">
        <f t="shared" ref="L41:O41" si="48">M40/M847</f>
        <v>#DIV/0!</v>
      </c>
      <c r="N41" s="270">
        <f t="shared" si="48"/>
        <v>1.481368744134135E-2</v>
      </c>
      <c r="O41" s="270" t="e">
        <f t="shared" si="48"/>
        <v>#DIV/0!</v>
      </c>
      <c r="P41" s="270"/>
      <c r="Q41" s="265"/>
      <c r="R41" s="268"/>
      <c r="S41" s="72">
        <v>1</v>
      </c>
    </row>
    <row r="42" spans="1:19" s="2" customFormat="1" ht="87.75" customHeight="1" x14ac:dyDescent="0.2">
      <c r="A42" s="152"/>
      <c r="B42" s="152"/>
      <c r="C42" s="152"/>
      <c r="D42" s="152"/>
      <c r="E42" s="152"/>
      <c r="F42" s="152"/>
      <c r="G42" s="53" t="s">
        <v>649</v>
      </c>
      <c r="H42" s="22" t="s">
        <v>29</v>
      </c>
      <c r="I42" s="152"/>
      <c r="J42" s="152"/>
      <c r="K42" s="152"/>
      <c r="L42" s="152"/>
      <c r="M42" s="152"/>
      <c r="N42" s="214"/>
      <c r="O42" s="152"/>
      <c r="P42" s="152" t="str">
        <f t="shared" si="5"/>
        <v xml:space="preserve"> </v>
      </c>
      <c r="Q42" s="152" t="str">
        <f t="shared" si="1"/>
        <v xml:space="preserve"> </v>
      </c>
      <c r="R42" s="109"/>
      <c r="S42" s="72">
        <f>S45</f>
        <v>3333393</v>
      </c>
    </row>
    <row r="43" spans="1:19" s="1" customFormat="1" ht="87.75" customHeight="1" x14ac:dyDescent="0.2">
      <c r="A43" s="153">
        <v>50000</v>
      </c>
      <c r="B43" s="153">
        <v>43600</v>
      </c>
      <c r="C43" s="153">
        <v>100000</v>
      </c>
      <c r="D43" s="153">
        <v>41228</v>
      </c>
      <c r="E43" s="153">
        <v>175000</v>
      </c>
      <c r="F43" s="153"/>
      <c r="G43" s="54">
        <v>3111030101</v>
      </c>
      <c r="H43" s="18" t="s">
        <v>30</v>
      </c>
      <c r="I43" s="153">
        <v>192000</v>
      </c>
      <c r="J43" s="153">
        <v>222000</v>
      </c>
      <c r="K43" s="153">
        <v>266000</v>
      </c>
      <c r="L43" s="153">
        <v>265650</v>
      </c>
      <c r="M43" s="153"/>
      <c r="N43" s="215">
        <f t="shared" si="0"/>
        <v>-192000</v>
      </c>
      <c r="O43" s="153">
        <f t="shared" ref="O43:O44" si="49">M43</f>
        <v>0</v>
      </c>
      <c r="P43" s="155" t="str">
        <f t="shared" si="5"/>
        <v xml:space="preserve"> </v>
      </c>
      <c r="Q43" s="155">
        <f t="shared" si="1"/>
        <v>192000</v>
      </c>
      <c r="R43" s="110">
        <f t="shared" si="6"/>
        <v>0</v>
      </c>
      <c r="S43" s="72">
        <f t="shared" si="2"/>
        <v>1355478</v>
      </c>
    </row>
    <row r="44" spans="1:19" s="1" customFormat="1" ht="92.25" customHeight="1" thickBot="1" x14ac:dyDescent="0.25">
      <c r="A44" s="156">
        <v>100000</v>
      </c>
      <c r="B44" s="156">
        <v>35632</v>
      </c>
      <c r="C44" s="156">
        <v>130000</v>
      </c>
      <c r="D44" s="156">
        <v>112783</v>
      </c>
      <c r="E44" s="156">
        <v>250000</v>
      </c>
      <c r="F44" s="156"/>
      <c r="G44" s="55">
        <v>3111030201</v>
      </c>
      <c r="H44" s="23" t="s">
        <v>31</v>
      </c>
      <c r="I44" s="156">
        <v>275000</v>
      </c>
      <c r="J44" s="156">
        <v>316000</v>
      </c>
      <c r="K44" s="156">
        <v>379000</v>
      </c>
      <c r="L44" s="156">
        <v>379500</v>
      </c>
      <c r="M44" s="156"/>
      <c r="N44" s="216">
        <f t="shared" si="0"/>
        <v>-275000</v>
      </c>
      <c r="O44" s="156">
        <f t="shared" si="49"/>
        <v>0</v>
      </c>
      <c r="P44" s="154" t="str">
        <f t="shared" si="5"/>
        <v xml:space="preserve"> </v>
      </c>
      <c r="Q44" s="154">
        <f t="shared" si="1"/>
        <v>275000</v>
      </c>
      <c r="R44" s="111">
        <f t="shared" si="6"/>
        <v>0</v>
      </c>
      <c r="S44" s="72">
        <f t="shared" si="2"/>
        <v>1977915</v>
      </c>
    </row>
    <row r="45" spans="1:19" s="2" customFormat="1" ht="97.5" customHeight="1" thickBot="1" x14ac:dyDescent="0.25">
      <c r="A45" s="157">
        <f t="shared" ref="A45:E45" si="50">SUM(A43:A44)</f>
        <v>150000</v>
      </c>
      <c r="B45" s="157">
        <f t="shared" si="50"/>
        <v>79232</v>
      </c>
      <c r="C45" s="157">
        <f t="shared" si="50"/>
        <v>230000</v>
      </c>
      <c r="D45" s="157">
        <f t="shared" si="50"/>
        <v>154011</v>
      </c>
      <c r="E45" s="157">
        <f t="shared" si="50"/>
        <v>425000</v>
      </c>
      <c r="F45" s="157">
        <f t="shared" ref="F45" si="51">SUM(F43:F44)</f>
        <v>0</v>
      </c>
      <c r="G45" s="57"/>
      <c r="H45" s="7" t="s">
        <v>32</v>
      </c>
      <c r="I45" s="157">
        <f t="shared" ref="I45:L45" si="52">SUM(I43:I44)</f>
        <v>467000</v>
      </c>
      <c r="J45" s="157">
        <f t="shared" si="52"/>
        <v>538000</v>
      </c>
      <c r="K45" s="157">
        <f t="shared" si="52"/>
        <v>645000</v>
      </c>
      <c r="L45" s="157">
        <f t="shared" si="52"/>
        <v>645150</v>
      </c>
      <c r="M45" s="157">
        <f t="shared" ref="M45:O45" si="53">SUM(M43:M44)</f>
        <v>0</v>
      </c>
      <c r="N45" s="217">
        <f t="shared" si="0"/>
        <v>-467000</v>
      </c>
      <c r="O45" s="157">
        <f t="shared" si="53"/>
        <v>0</v>
      </c>
      <c r="P45" s="157" t="str">
        <f t="shared" si="5"/>
        <v xml:space="preserve"> </v>
      </c>
      <c r="Q45" s="157">
        <f t="shared" si="1"/>
        <v>467000</v>
      </c>
      <c r="R45" s="112">
        <f t="shared" si="6"/>
        <v>0</v>
      </c>
      <c r="S45" s="72">
        <f t="shared" si="2"/>
        <v>3333393</v>
      </c>
    </row>
    <row r="46" spans="1:19" s="1" customFormat="1" ht="102.75" customHeight="1" x14ac:dyDescent="0.2">
      <c r="A46" s="294">
        <f t="shared" ref="A46:E46" si="54">A45/A847</f>
        <v>6.8181818181818179E-3</v>
      </c>
      <c r="B46" s="294">
        <f t="shared" si="54"/>
        <v>3.1656287637838519E-3</v>
      </c>
      <c r="C46" s="294">
        <f t="shared" si="54"/>
        <v>1.2222340312466787E-2</v>
      </c>
      <c r="D46" s="294">
        <f t="shared" si="54"/>
        <v>4.8000368018093226E-3</v>
      </c>
      <c r="E46" s="294">
        <f t="shared" si="54"/>
        <v>1.3790641832695178E-2</v>
      </c>
      <c r="F46" s="294" t="e">
        <f t="shared" ref="F46" si="55">F45/F847</f>
        <v>#DIV/0!</v>
      </c>
      <c r="G46" s="311"/>
      <c r="H46" s="312" t="s">
        <v>1136</v>
      </c>
      <c r="I46" s="313">
        <f t="shared" ref="I46:L46" si="56">I45/I847</f>
        <v>1.1845876772442483E-2</v>
      </c>
      <c r="J46" s="313">
        <f t="shared" si="56"/>
        <v>1.1818201788107111E-2</v>
      </c>
      <c r="K46" s="313">
        <f t="shared" si="56"/>
        <v>1.1808212657671676E-2</v>
      </c>
      <c r="L46" s="313">
        <f t="shared" si="56"/>
        <v>5.9067229429698876E-3</v>
      </c>
      <c r="M46" s="313" t="e">
        <f>M45/M847</f>
        <v>#DIV/0!</v>
      </c>
      <c r="N46" s="313"/>
      <c r="O46" s="313" t="e">
        <f>O45/O847</f>
        <v>#DIV/0!</v>
      </c>
      <c r="P46" s="313"/>
      <c r="Q46" s="314"/>
      <c r="R46" s="315"/>
      <c r="S46" s="72">
        <v>1</v>
      </c>
    </row>
    <row r="47" spans="1:19" s="2" customFormat="1" ht="99" customHeight="1" x14ac:dyDescent="0.2">
      <c r="A47" s="152"/>
      <c r="B47" s="152"/>
      <c r="C47" s="152"/>
      <c r="D47" s="152"/>
      <c r="E47" s="152"/>
      <c r="F47" s="152"/>
      <c r="G47" s="53" t="s">
        <v>650</v>
      </c>
      <c r="H47" s="22" t="s">
        <v>33</v>
      </c>
      <c r="I47" s="152"/>
      <c r="J47" s="152"/>
      <c r="K47" s="152"/>
      <c r="L47" s="152"/>
      <c r="M47" s="152"/>
      <c r="N47" s="214"/>
      <c r="O47" s="152"/>
      <c r="P47" s="152" t="str">
        <f t="shared" si="5"/>
        <v xml:space="preserve"> </v>
      </c>
      <c r="Q47" s="152" t="str">
        <f t="shared" si="1"/>
        <v xml:space="preserve"> </v>
      </c>
      <c r="R47" s="109"/>
      <c r="S47" s="72">
        <f>S50</f>
        <v>0</v>
      </c>
    </row>
    <row r="48" spans="1:19" s="1" customFormat="1" ht="99" customHeight="1" x14ac:dyDescent="0.2">
      <c r="A48" s="153"/>
      <c r="B48" s="153"/>
      <c r="C48" s="153"/>
      <c r="D48" s="153"/>
      <c r="E48" s="153"/>
      <c r="F48" s="153"/>
      <c r="G48" s="54">
        <v>3111040101</v>
      </c>
      <c r="H48" s="18" t="s">
        <v>34</v>
      </c>
      <c r="I48" s="153"/>
      <c r="J48" s="153"/>
      <c r="K48" s="153"/>
      <c r="L48" s="153">
        <f t="shared" si="14"/>
        <v>0</v>
      </c>
      <c r="M48" s="153"/>
      <c r="N48" s="215">
        <f t="shared" si="0"/>
        <v>0</v>
      </c>
      <c r="O48" s="153">
        <f t="shared" ref="O48:O49" si="57">M48</f>
        <v>0</v>
      </c>
      <c r="P48" s="155" t="str">
        <f t="shared" si="5"/>
        <v xml:space="preserve"> </v>
      </c>
      <c r="Q48" s="155" t="str">
        <f t="shared" si="1"/>
        <v xml:space="preserve"> </v>
      </c>
      <c r="R48" s="110">
        <f t="shared" si="6"/>
        <v>0</v>
      </c>
      <c r="S48" s="72">
        <f t="shared" si="2"/>
        <v>0</v>
      </c>
    </row>
    <row r="49" spans="1:19" s="1" customFormat="1" ht="105.75" customHeight="1" thickBot="1" x14ac:dyDescent="0.25">
      <c r="A49" s="156"/>
      <c r="B49" s="156"/>
      <c r="C49" s="156"/>
      <c r="D49" s="156"/>
      <c r="E49" s="156"/>
      <c r="F49" s="156"/>
      <c r="G49" s="55">
        <v>3111040201</v>
      </c>
      <c r="H49" s="23" t="s">
        <v>35</v>
      </c>
      <c r="I49" s="156"/>
      <c r="J49" s="156"/>
      <c r="K49" s="156"/>
      <c r="L49" s="156">
        <f t="shared" si="14"/>
        <v>0</v>
      </c>
      <c r="M49" s="156"/>
      <c r="N49" s="216">
        <f t="shared" si="0"/>
        <v>0</v>
      </c>
      <c r="O49" s="156">
        <f t="shared" si="57"/>
        <v>0</v>
      </c>
      <c r="P49" s="154" t="str">
        <f t="shared" si="5"/>
        <v xml:space="preserve"> </v>
      </c>
      <c r="Q49" s="154" t="str">
        <f t="shared" si="1"/>
        <v xml:space="preserve"> </v>
      </c>
      <c r="R49" s="111">
        <f t="shared" si="6"/>
        <v>0</v>
      </c>
      <c r="S49" s="72">
        <f t="shared" si="2"/>
        <v>0</v>
      </c>
    </row>
    <row r="50" spans="1:19" s="2" customFormat="1" ht="84.75" customHeight="1" thickBot="1" x14ac:dyDescent="0.25">
      <c r="A50" s="157">
        <f t="shared" ref="A50:E50" si="58">SUM(A48:A49)</f>
        <v>0</v>
      </c>
      <c r="B50" s="157">
        <f t="shared" si="58"/>
        <v>0</v>
      </c>
      <c r="C50" s="157">
        <f t="shared" si="58"/>
        <v>0</v>
      </c>
      <c r="D50" s="157">
        <f t="shared" si="58"/>
        <v>0</v>
      </c>
      <c r="E50" s="157">
        <f t="shared" si="58"/>
        <v>0</v>
      </c>
      <c r="F50" s="157">
        <f t="shared" ref="F50:O50" si="59">SUM(F48:F49)</f>
        <v>0</v>
      </c>
      <c r="G50" s="57"/>
      <c r="H50" s="7" t="s">
        <v>36</v>
      </c>
      <c r="I50" s="157">
        <f t="shared" si="59"/>
        <v>0</v>
      </c>
      <c r="J50" s="157">
        <f t="shared" si="59"/>
        <v>0</v>
      </c>
      <c r="K50" s="157">
        <f t="shared" si="59"/>
        <v>0</v>
      </c>
      <c r="L50" s="157">
        <f t="shared" si="59"/>
        <v>0</v>
      </c>
      <c r="M50" s="157">
        <f t="shared" si="59"/>
        <v>0</v>
      </c>
      <c r="N50" s="217">
        <f t="shared" si="0"/>
        <v>0</v>
      </c>
      <c r="O50" s="157">
        <f t="shared" si="59"/>
        <v>0</v>
      </c>
      <c r="P50" s="157" t="str">
        <f t="shared" si="5"/>
        <v xml:space="preserve"> </v>
      </c>
      <c r="Q50" s="157" t="str">
        <f t="shared" si="1"/>
        <v xml:space="preserve"> </v>
      </c>
      <c r="R50" s="112">
        <f t="shared" si="6"/>
        <v>0</v>
      </c>
      <c r="S50" s="72">
        <f t="shared" si="2"/>
        <v>0</v>
      </c>
    </row>
    <row r="51" spans="1:19" s="1" customFormat="1" ht="87.75" customHeight="1" thickBot="1" x14ac:dyDescent="0.25">
      <c r="A51" s="269">
        <f t="shared" ref="A51:E51" si="60">A50/A847</f>
        <v>0</v>
      </c>
      <c r="B51" s="269">
        <f t="shared" si="60"/>
        <v>0</v>
      </c>
      <c r="C51" s="269">
        <f t="shared" si="60"/>
        <v>0</v>
      </c>
      <c r="D51" s="269">
        <f t="shared" si="60"/>
        <v>0</v>
      </c>
      <c r="E51" s="269">
        <f t="shared" si="60"/>
        <v>0</v>
      </c>
      <c r="F51" s="269" t="e">
        <f t="shared" ref="F51" si="61">F50/F847</f>
        <v>#DIV/0!</v>
      </c>
      <c r="G51" s="266"/>
      <c r="H51" s="267" t="s">
        <v>1136</v>
      </c>
      <c r="I51" s="270">
        <f t="shared" ref="I51:L51" si="62">I50/I847</f>
        <v>0</v>
      </c>
      <c r="J51" s="270">
        <f t="shared" si="62"/>
        <v>0</v>
      </c>
      <c r="K51" s="270">
        <f t="shared" si="62"/>
        <v>0</v>
      </c>
      <c r="L51" s="270">
        <f t="shared" si="62"/>
        <v>0</v>
      </c>
      <c r="M51" s="270" t="e">
        <f>M50/M847</f>
        <v>#DIV/0!</v>
      </c>
      <c r="N51" s="270"/>
      <c r="O51" s="270" t="e">
        <f>O50/O847</f>
        <v>#DIV/0!</v>
      </c>
      <c r="P51" s="270"/>
      <c r="Q51" s="265"/>
      <c r="R51" s="268"/>
      <c r="S51" s="72">
        <v>1</v>
      </c>
    </row>
    <row r="52" spans="1:19" s="2" customFormat="1" ht="99" customHeight="1" x14ac:dyDescent="0.2">
      <c r="A52" s="152"/>
      <c r="B52" s="152"/>
      <c r="C52" s="152"/>
      <c r="D52" s="152"/>
      <c r="E52" s="152"/>
      <c r="F52" s="152"/>
      <c r="G52" s="53" t="s">
        <v>651</v>
      </c>
      <c r="H52" s="22" t="s">
        <v>37</v>
      </c>
      <c r="I52" s="152"/>
      <c r="J52" s="152"/>
      <c r="K52" s="152"/>
      <c r="L52" s="152"/>
      <c r="M52" s="152"/>
      <c r="N52" s="214"/>
      <c r="O52" s="152"/>
      <c r="P52" s="152" t="str">
        <f t="shared" si="5"/>
        <v xml:space="preserve"> </v>
      </c>
      <c r="Q52" s="152" t="str">
        <f t="shared" si="1"/>
        <v xml:space="preserve"> </v>
      </c>
      <c r="R52" s="109"/>
      <c r="S52" s="72">
        <f>S58</f>
        <v>3615855</v>
      </c>
    </row>
    <row r="53" spans="1:19" s="1" customFormat="1" ht="99" customHeight="1" x14ac:dyDescent="0.2">
      <c r="A53" s="155"/>
      <c r="B53" s="155"/>
      <c r="C53" s="155"/>
      <c r="D53" s="155"/>
      <c r="E53" s="155"/>
      <c r="F53" s="155"/>
      <c r="G53" s="54" t="s">
        <v>652</v>
      </c>
      <c r="H53" s="18" t="s">
        <v>38</v>
      </c>
      <c r="I53" s="155"/>
      <c r="J53" s="155"/>
      <c r="K53" s="155"/>
      <c r="L53" s="155"/>
      <c r="M53" s="155"/>
      <c r="N53" s="215"/>
      <c r="O53" s="155"/>
      <c r="P53" s="155" t="str">
        <f t="shared" si="5"/>
        <v xml:space="preserve"> </v>
      </c>
      <c r="Q53" s="155" t="str">
        <f t="shared" si="1"/>
        <v xml:space="preserve"> </v>
      </c>
      <c r="R53" s="110"/>
      <c r="S53" s="72">
        <f>S56</f>
        <v>3023622</v>
      </c>
    </row>
    <row r="54" spans="1:19" ht="99" customHeight="1" x14ac:dyDescent="0.2">
      <c r="A54" s="147"/>
      <c r="B54" s="147"/>
      <c r="C54" s="147"/>
      <c r="D54" s="147"/>
      <c r="E54" s="147"/>
      <c r="F54" s="147"/>
      <c r="G54" s="49" t="s">
        <v>653</v>
      </c>
      <c r="H54" s="19" t="s">
        <v>39</v>
      </c>
      <c r="I54" s="147"/>
      <c r="J54" s="147"/>
      <c r="K54" s="147"/>
      <c r="L54" s="147">
        <f t="shared" si="14"/>
        <v>0</v>
      </c>
      <c r="M54" s="147"/>
      <c r="N54" s="208">
        <f t="shared" si="0"/>
        <v>0</v>
      </c>
      <c r="O54" s="147">
        <f t="shared" ref="O54:O55" si="63">M54</f>
        <v>0</v>
      </c>
      <c r="P54" s="209" t="str">
        <f t="shared" si="5"/>
        <v xml:space="preserve"> </v>
      </c>
      <c r="Q54" s="209" t="str">
        <f t="shared" si="1"/>
        <v xml:space="preserve"> </v>
      </c>
      <c r="R54" s="105">
        <f t="shared" si="6"/>
        <v>0</v>
      </c>
      <c r="S54" s="72">
        <f t="shared" si="2"/>
        <v>0</v>
      </c>
    </row>
    <row r="55" spans="1:19" ht="95.25" customHeight="1" thickBot="1" x14ac:dyDescent="0.25">
      <c r="A55" s="158">
        <v>190000</v>
      </c>
      <c r="B55" s="158">
        <v>178813</v>
      </c>
      <c r="C55" s="158">
        <v>348000</v>
      </c>
      <c r="D55" s="158">
        <v>79545</v>
      </c>
      <c r="E55" s="158">
        <v>348000</v>
      </c>
      <c r="F55" s="158"/>
      <c r="G55" s="50" t="s">
        <v>654</v>
      </c>
      <c r="H55" s="20" t="s">
        <v>40</v>
      </c>
      <c r="I55" s="158">
        <v>383000</v>
      </c>
      <c r="J55" s="158">
        <v>440000</v>
      </c>
      <c r="K55" s="158">
        <v>528000</v>
      </c>
      <c r="L55" s="158">
        <v>528264</v>
      </c>
      <c r="M55" s="158"/>
      <c r="N55" s="218">
        <f t="shared" si="0"/>
        <v>-383000</v>
      </c>
      <c r="O55" s="158">
        <f t="shared" si="63"/>
        <v>0</v>
      </c>
      <c r="P55" s="219" t="str">
        <f t="shared" si="5"/>
        <v xml:space="preserve"> </v>
      </c>
      <c r="Q55" s="219">
        <f t="shared" si="1"/>
        <v>383000</v>
      </c>
      <c r="R55" s="113">
        <f t="shared" si="6"/>
        <v>0</v>
      </c>
      <c r="S55" s="72">
        <f t="shared" si="2"/>
        <v>3023622</v>
      </c>
    </row>
    <row r="56" spans="1:19" s="1" customFormat="1" ht="95.25" customHeight="1" thickBot="1" x14ac:dyDescent="0.25">
      <c r="A56" s="150">
        <f t="shared" ref="A56:E56" si="64">SUM(A54:A55)</f>
        <v>190000</v>
      </c>
      <c r="B56" s="150">
        <f t="shared" si="64"/>
        <v>178813</v>
      </c>
      <c r="C56" s="150">
        <f t="shared" si="64"/>
        <v>348000</v>
      </c>
      <c r="D56" s="150">
        <f t="shared" si="64"/>
        <v>79545</v>
      </c>
      <c r="E56" s="150">
        <f t="shared" si="64"/>
        <v>348000</v>
      </c>
      <c r="F56" s="150">
        <f t="shared" ref="F56:O56" si="65">SUM(F54:F55)</f>
        <v>0</v>
      </c>
      <c r="G56" s="51"/>
      <c r="H56" s="5" t="s">
        <v>6</v>
      </c>
      <c r="I56" s="150">
        <f t="shared" si="65"/>
        <v>383000</v>
      </c>
      <c r="J56" s="150">
        <f t="shared" si="65"/>
        <v>440000</v>
      </c>
      <c r="K56" s="150">
        <f t="shared" si="65"/>
        <v>528000</v>
      </c>
      <c r="L56" s="150">
        <f t="shared" si="65"/>
        <v>528264</v>
      </c>
      <c r="M56" s="150">
        <f t="shared" si="65"/>
        <v>0</v>
      </c>
      <c r="N56" s="212">
        <f t="shared" si="0"/>
        <v>-383000</v>
      </c>
      <c r="O56" s="150">
        <f t="shared" si="65"/>
        <v>0</v>
      </c>
      <c r="P56" s="150" t="str">
        <f t="shared" si="5"/>
        <v xml:space="preserve"> </v>
      </c>
      <c r="Q56" s="150">
        <f t="shared" si="1"/>
        <v>383000</v>
      </c>
      <c r="R56" s="107">
        <f t="shared" si="6"/>
        <v>0</v>
      </c>
      <c r="S56" s="72">
        <f t="shared" si="2"/>
        <v>3023622</v>
      </c>
    </row>
    <row r="57" spans="1:19" s="1" customFormat="1" ht="99.75" customHeight="1" thickBot="1" x14ac:dyDescent="0.25">
      <c r="A57" s="156">
        <v>40000</v>
      </c>
      <c r="B57" s="156">
        <v>10206</v>
      </c>
      <c r="C57" s="156">
        <v>60000</v>
      </c>
      <c r="D57" s="156">
        <v>7027</v>
      </c>
      <c r="E57" s="156">
        <v>60000</v>
      </c>
      <c r="F57" s="156"/>
      <c r="G57" s="56">
        <v>3111050201</v>
      </c>
      <c r="H57" s="24" t="s">
        <v>41</v>
      </c>
      <c r="I57" s="156">
        <v>66000</v>
      </c>
      <c r="J57" s="156">
        <v>76000</v>
      </c>
      <c r="K57" s="156">
        <v>91000</v>
      </c>
      <c r="L57" s="156">
        <f>K57*2</f>
        <v>182000</v>
      </c>
      <c r="M57" s="156"/>
      <c r="N57" s="216">
        <f t="shared" si="0"/>
        <v>-66000</v>
      </c>
      <c r="O57" s="156">
        <f t="shared" ref="O57" si="66">M57</f>
        <v>0</v>
      </c>
      <c r="P57" s="154" t="str">
        <f t="shared" si="5"/>
        <v xml:space="preserve"> </v>
      </c>
      <c r="Q57" s="154">
        <f t="shared" si="1"/>
        <v>66000</v>
      </c>
      <c r="R57" s="111">
        <f t="shared" si="6"/>
        <v>0</v>
      </c>
      <c r="S57" s="72">
        <f t="shared" si="2"/>
        <v>592233</v>
      </c>
    </row>
    <row r="58" spans="1:19" s="2" customFormat="1" ht="105" customHeight="1" thickBot="1" x14ac:dyDescent="0.25">
      <c r="A58" s="157">
        <f t="shared" ref="A58:E58" si="67">SUM(A56:A57)</f>
        <v>230000</v>
      </c>
      <c r="B58" s="157">
        <f t="shared" si="67"/>
        <v>189019</v>
      </c>
      <c r="C58" s="157">
        <f t="shared" si="67"/>
        <v>408000</v>
      </c>
      <c r="D58" s="157">
        <f t="shared" si="67"/>
        <v>86572</v>
      </c>
      <c r="E58" s="157">
        <f t="shared" si="67"/>
        <v>408000</v>
      </c>
      <c r="F58" s="157">
        <f t="shared" ref="F58" si="68">SUM(F56:F57)</f>
        <v>0</v>
      </c>
      <c r="G58" s="57"/>
      <c r="H58" s="7" t="s">
        <v>42</v>
      </c>
      <c r="I58" s="157">
        <f t="shared" ref="I58:L58" si="69">SUM(I56:I57)</f>
        <v>449000</v>
      </c>
      <c r="J58" s="157">
        <f t="shared" si="69"/>
        <v>516000</v>
      </c>
      <c r="K58" s="157">
        <f t="shared" si="69"/>
        <v>619000</v>
      </c>
      <c r="L58" s="157">
        <f t="shared" si="69"/>
        <v>710264</v>
      </c>
      <c r="M58" s="157">
        <f>SUM(M56:M57)</f>
        <v>0</v>
      </c>
      <c r="N58" s="217">
        <f t="shared" si="0"/>
        <v>-449000</v>
      </c>
      <c r="O58" s="157">
        <f>SUM(O56:O57)</f>
        <v>0</v>
      </c>
      <c r="P58" s="157" t="str">
        <f t="shared" si="5"/>
        <v xml:space="preserve"> </v>
      </c>
      <c r="Q58" s="157">
        <f t="shared" si="1"/>
        <v>449000</v>
      </c>
      <c r="R58" s="112">
        <f t="shared" si="6"/>
        <v>0</v>
      </c>
      <c r="S58" s="72">
        <f t="shared" si="2"/>
        <v>3615855</v>
      </c>
    </row>
    <row r="59" spans="1:19" s="1" customFormat="1" ht="97.5" customHeight="1" thickBot="1" x14ac:dyDescent="0.25">
      <c r="A59" s="269">
        <f t="shared" ref="A59:E59" si="70">A58/A847</f>
        <v>1.0454545454545454E-2</v>
      </c>
      <c r="B59" s="269">
        <f t="shared" si="70"/>
        <v>7.5520494661457478E-3</v>
      </c>
      <c r="C59" s="269">
        <f t="shared" si="70"/>
        <v>2.1681368902114997E-2</v>
      </c>
      <c r="D59" s="269">
        <f t="shared" si="70"/>
        <v>2.698176013442135E-3</v>
      </c>
      <c r="E59" s="269">
        <f t="shared" si="70"/>
        <v>1.3239016159387371E-2</v>
      </c>
      <c r="F59" s="269" t="e">
        <f t="shared" ref="F59" si="71">F58/F847</f>
        <v>#DIV/0!</v>
      </c>
      <c r="G59" s="266"/>
      <c r="H59" s="267" t="s">
        <v>1136</v>
      </c>
      <c r="I59" s="270">
        <f t="shared" ref="I59:L59" si="72">I58/I847</f>
        <v>1.1389290515688811E-2</v>
      </c>
      <c r="J59" s="270">
        <f t="shared" si="72"/>
        <v>1.1334929596028382E-2</v>
      </c>
      <c r="K59" s="270">
        <f t="shared" si="72"/>
        <v>1.1332222690075609E-2</v>
      </c>
      <c r="L59" s="270">
        <f t="shared" si="72"/>
        <v>6.5028794301566521E-3</v>
      </c>
      <c r="M59" s="270" t="e">
        <f>M58/M847</f>
        <v>#DIV/0!</v>
      </c>
      <c r="N59" s="270"/>
      <c r="O59" s="270" t="e">
        <f>O58/O847</f>
        <v>#DIV/0!</v>
      </c>
      <c r="P59" s="270"/>
      <c r="Q59" s="265"/>
      <c r="R59" s="268"/>
      <c r="S59" s="72">
        <v>1</v>
      </c>
    </row>
    <row r="60" spans="1:19" s="2" customFormat="1" ht="99" customHeight="1" x14ac:dyDescent="0.2">
      <c r="A60" s="152"/>
      <c r="B60" s="152"/>
      <c r="C60" s="152"/>
      <c r="D60" s="152"/>
      <c r="E60" s="152"/>
      <c r="F60" s="152"/>
      <c r="G60" s="53" t="s">
        <v>655</v>
      </c>
      <c r="H60" s="22" t="s">
        <v>43</v>
      </c>
      <c r="I60" s="152"/>
      <c r="J60" s="152"/>
      <c r="K60" s="152"/>
      <c r="L60" s="152"/>
      <c r="M60" s="152"/>
      <c r="N60" s="214"/>
      <c r="O60" s="152"/>
      <c r="P60" s="152" t="str">
        <f t="shared" si="5"/>
        <v xml:space="preserve"> </v>
      </c>
      <c r="Q60" s="152" t="str">
        <f t="shared" si="1"/>
        <v xml:space="preserve"> </v>
      </c>
      <c r="R60" s="109"/>
      <c r="S60" s="72">
        <f>S65</f>
        <v>2754969</v>
      </c>
    </row>
    <row r="61" spans="1:19" s="1" customFormat="1" ht="90" customHeight="1" x14ac:dyDescent="0.2">
      <c r="A61" s="153">
        <v>120000</v>
      </c>
      <c r="B61" s="153"/>
      <c r="C61" s="153">
        <v>150000</v>
      </c>
      <c r="D61" s="153">
        <v>56171</v>
      </c>
      <c r="E61" s="153">
        <v>150000</v>
      </c>
      <c r="F61" s="153"/>
      <c r="G61" s="54">
        <v>3111060101</v>
      </c>
      <c r="H61" s="18" t="s">
        <v>44</v>
      </c>
      <c r="I61" s="153">
        <v>165000</v>
      </c>
      <c r="J61" s="153">
        <v>190000</v>
      </c>
      <c r="K61" s="153">
        <v>228000</v>
      </c>
      <c r="L61" s="153">
        <f t="shared" si="14"/>
        <v>456000</v>
      </c>
      <c r="M61" s="153"/>
      <c r="N61" s="215">
        <f t="shared" si="0"/>
        <v>-165000</v>
      </c>
      <c r="O61" s="153">
        <f t="shared" ref="O61:O64" si="73">M61</f>
        <v>0</v>
      </c>
      <c r="P61" s="155" t="str">
        <f t="shared" si="5"/>
        <v xml:space="preserve"> </v>
      </c>
      <c r="Q61" s="155">
        <f t="shared" si="1"/>
        <v>165000</v>
      </c>
      <c r="R61" s="110">
        <f t="shared" si="6"/>
        <v>0</v>
      </c>
      <c r="S61" s="72">
        <f t="shared" si="2"/>
        <v>1515171</v>
      </c>
    </row>
    <row r="62" spans="1:19" s="1" customFormat="1" ht="105.75" customHeight="1" x14ac:dyDescent="0.2">
      <c r="A62" s="153">
        <v>5000</v>
      </c>
      <c r="B62" s="153"/>
      <c r="C62" s="153">
        <v>5000</v>
      </c>
      <c r="D62" s="153"/>
      <c r="E62" s="153">
        <v>5000</v>
      </c>
      <c r="F62" s="153"/>
      <c r="G62" s="54">
        <v>3111060201</v>
      </c>
      <c r="H62" s="18" t="s">
        <v>45</v>
      </c>
      <c r="I62" s="153">
        <v>6000</v>
      </c>
      <c r="J62" s="153">
        <v>6000</v>
      </c>
      <c r="K62" s="153">
        <v>7000</v>
      </c>
      <c r="L62" s="153">
        <f t="shared" si="14"/>
        <v>14000</v>
      </c>
      <c r="M62" s="153"/>
      <c r="N62" s="215">
        <f t="shared" si="0"/>
        <v>-6000</v>
      </c>
      <c r="O62" s="153">
        <f t="shared" si="73"/>
        <v>0</v>
      </c>
      <c r="P62" s="155" t="str">
        <f t="shared" si="5"/>
        <v xml:space="preserve"> </v>
      </c>
      <c r="Q62" s="155">
        <f t="shared" si="1"/>
        <v>6000</v>
      </c>
      <c r="R62" s="110">
        <f t="shared" si="6"/>
        <v>0</v>
      </c>
      <c r="S62" s="72">
        <f t="shared" si="2"/>
        <v>48000</v>
      </c>
    </row>
    <row r="63" spans="1:19" s="1" customFormat="1" ht="105.75" customHeight="1" x14ac:dyDescent="0.2">
      <c r="A63" s="153"/>
      <c r="B63" s="153"/>
      <c r="C63" s="153"/>
      <c r="D63" s="153"/>
      <c r="E63" s="153"/>
      <c r="F63" s="153"/>
      <c r="G63" s="54">
        <v>3111060301</v>
      </c>
      <c r="H63" s="18" t="s">
        <v>46</v>
      </c>
      <c r="I63" s="153">
        <v>0</v>
      </c>
      <c r="J63" s="153">
        <v>0</v>
      </c>
      <c r="K63" s="153">
        <v>0</v>
      </c>
      <c r="L63" s="153">
        <f t="shared" si="14"/>
        <v>0</v>
      </c>
      <c r="M63" s="153"/>
      <c r="N63" s="215">
        <f t="shared" si="0"/>
        <v>0</v>
      </c>
      <c r="O63" s="153">
        <f t="shared" si="73"/>
        <v>0</v>
      </c>
      <c r="P63" s="155" t="str">
        <f t="shared" si="5"/>
        <v xml:space="preserve"> </v>
      </c>
      <c r="Q63" s="155" t="str">
        <f t="shared" si="1"/>
        <v xml:space="preserve"> </v>
      </c>
      <c r="R63" s="110">
        <f t="shared" si="6"/>
        <v>0</v>
      </c>
      <c r="S63" s="72">
        <f t="shared" si="2"/>
        <v>0</v>
      </c>
    </row>
    <row r="64" spans="1:19" s="1" customFormat="1" ht="95.25" customHeight="1" thickBot="1" x14ac:dyDescent="0.25">
      <c r="A64" s="156">
        <v>55000</v>
      </c>
      <c r="B64" s="156">
        <v>54111</v>
      </c>
      <c r="C64" s="156">
        <v>75000</v>
      </c>
      <c r="D64" s="156">
        <v>72687</v>
      </c>
      <c r="E64" s="156">
        <v>75000</v>
      </c>
      <c r="F64" s="156"/>
      <c r="G64" s="55">
        <v>3111060401</v>
      </c>
      <c r="H64" s="23" t="s">
        <v>47</v>
      </c>
      <c r="I64" s="156">
        <v>130000</v>
      </c>
      <c r="J64" s="156">
        <v>160000</v>
      </c>
      <c r="K64" s="156">
        <v>190000</v>
      </c>
      <c r="L64" s="156">
        <f t="shared" si="14"/>
        <v>380000</v>
      </c>
      <c r="M64" s="156"/>
      <c r="N64" s="216">
        <f t="shared" si="0"/>
        <v>-130000</v>
      </c>
      <c r="O64" s="156">
        <f t="shared" si="73"/>
        <v>0</v>
      </c>
      <c r="P64" s="154" t="str">
        <f t="shared" si="5"/>
        <v xml:space="preserve"> </v>
      </c>
      <c r="Q64" s="154">
        <f t="shared" si="1"/>
        <v>130000</v>
      </c>
      <c r="R64" s="111">
        <f t="shared" si="6"/>
        <v>0</v>
      </c>
      <c r="S64" s="72">
        <f t="shared" si="2"/>
        <v>1191798</v>
      </c>
    </row>
    <row r="65" spans="1:19" s="2" customFormat="1" ht="102.75" customHeight="1" thickBot="1" x14ac:dyDescent="0.25">
      <c r="A65" s="157">
        <f t="shared" ref="A65:E65" si="74">SUM(A61:A64)</f>
        <v>180000</v>
      </c>
      <c r="B65" s="157">
        <f t="shared" si="74"/>
        <v>54111</v>
      </c>
      <c r="C65" s="157">
        <f t="shared" si="74"/>
        <v>230000</v>
      </c>
      <c r="D65" s="157">
        <f t="shared" si="74"/>
        <v>128858</v>
      </c>
      <c r="E65" s="157">
        <f t="shared" si="74"/>
        <v>230000</v>
      </c>
      <c r="F65" s="157">
        <f t="shared" ref="F65:O65" si="75">SUM(F61:F64)</f>
        <v>0</v>
      </c>
      <c r="G65" s="57"/>
      <c r="H65" s="7" t="s">
        <v>48</v>
      </c>
      <c r="I65" s="157">
        <f t="shared" si="75"/>
        <v>301000</v>
      </c>
      <c r="J65" s="157">
        <f t="shared" si="75"/>
        <v>356000</v>
      </c>
      <c r="K65" s="157">
        <f t="shared" si="75"/>
        <v>425000</v>
      </c>
      <c r="L65" s="157">
        <f t="shared" si="75"/>
        <v>850000</v>
      </c>
      <c r="M65" s="157">
        <f t="shared" si="75"/>
        <v>0</v>
      </c>
      <c r="N65" s="217">
        <f t="shared" si="0"/>
        <v>-301000</v>
      </c>
      <c r="O65" s="157">
        <f t="shared" si="75"/>
        <v>0</v>
      </c>
      <c r="P65" s="157" t="str">
        <f t="shared" si="5"/>
        <v xml:space="preserve"> </v>
      </c>
      <c r="Q65" s="157">
        <f t="shared" si="1"/>
        <v>301000</v>
      </c>
      <c r="R65" s="112">
        <f t="shared" si="6"/>
        <v>0</v>
      </c>
      <c r="S65" s="72">
        <f t="shared" si="2"/>
        <v>2754969</v>
      </c>
    </row>
    <row r="66" spans="1:19" s="1" customFormat="1" ht="105" customHeight="1" thickBot="1" x14ac:dyDescent="0.25">
      <c r="A66" s="269">
        <f t="shared" ref="A66:E66" si="76">A65/A847</f>
        <v>8.1818181818181825E-3</v>
      </c>
      <c r="B66" s="269">
        <f t="shared" si="76"/>
        <v>2.1619464110095416E-3</v>
      </c>
      <c r="C66" s="269">
        <f t="shared" si="76"/>
        <v>1.2222340312466787E-2</v>
      </c>
      <c r="D66" s="269">
        <f t="shared" si="76"/>
        <v>4.016097176224722E-3</v>
      </c>
      <c r="E66" s="269">
        <f t="shared" si="76"/>
        <v>7.463170874164449E-3</v>
      </c>
      <c r="F66" s="269" t="e">
        <f t="shared" ref="F66" si="77">F65/F847</f>
        <v>#DIV/0!</v>
      </c>
      <c r="G66" s="266"/>
      <c r="H66" s="267" t="s">
        <v>1136</v>
      </c>
      <c r="I66" s="270">
        <f t="shared" ref="I66:L66" si="78">I65/I847</f>
        <v>7.6351368490475101E-3</v>
      </c>
      <c r="J66" s="270">
        <f t="shared" si="78"/>
        <v>7.8202227445467124E-3</v>
      </c>
      <c r="K66" s="270">
        <f t="shared" si="78"/>
        <v>7.780605239551105E-3</v>
      </c>
      <c r="L66" s="270">
        <f t="shared" si="78"/>
        <v>7.7822436666269926E-3</v>
      </c>
      <c r="M66" s="270" t="e">
        <f>M65/M847</f>
        <v>#DIV/0!</v>
      </c>
      <c r="N66" s="270"/>
      <c r="O66" s="270" t="e">
        <f>O65/$O$845</f>
        <v>#DIV/0!</v>
      </c>
      <c r="P66" s="270"/>
      <c r="Q66" s="265"/>
      <c r="R66" s="268"/>
      <c r="S66" s="72">
        <v>1</v>
      </c>
    </row>
    <row r="67" spans="1:19" s="3" customFormat="1" ht="105.75" customHeight="1" thickBot="1" x14ac:dyDescent="0.25">
      <c r="A67" s="159"/>
      <c r="B67" s="159"/>
      <c r="C67" s="159"/>
      <c r="D67" s="159"/>
      <c r="E67" s="159"/>
      <c r="F67" s="159"/>
      <c r="G67" s="42">
        <v>3111980101</v>
      </c>
      <c r="H67" s="8" t="s">
        <v>49</v>
      </c>
      <c r="I67" s="159"/>
      <c r="J67" s="159"/>
      <c r="K67" s="159"/>
      <c r="L67" s="159">
        <f t="shared" si="14"/>
        <v>0</v>
      </c>
      <c r="M67" s="159"/>
      <c r="N67" s="220">
        <f t="shared" si="0"/>
        <v>0</v>
      </c>
      <c r="O67" s="159">
        <f t="shared" ref="O67" si="79">M67</f>
        <v>0</v>
      </c>
      <c r="P67" s="221" t="str">
        <f t="shared" si="5"/>
        <v xml:space="preserve"> </v>
      </c>
      <c r="Q67" s="221" t="str">
        <f t="shared" si="1"/>
        <v xml:space="preserve"> </v>
      </c>
      <c r="R67" s="114">
        <f t="shared" si="6"/>
        <v>0</v>
      </c>
      <c r="S67" s="72">
        <f t="shared" si="2"/>
        <v>0</v>
      </c>
    </row>
    <row r="68" spans="1:19" s="3" customFormat="1" ht="110.25" customHeight="1" thickBot="1" x14ac:dyDescent="0.25">
      <c r="A68" s="161">
        <f t="shared" ref="A68:E68" si="80">A67+A65+A58+A50+A45+A40+A21</f>
        <v>775000</v>
      </c>
      <c r="B68" s="161">
        <f t="shared" si="80"/>
        <v>517652</v>
      </c>
      <c r="C68" s="161">
        <f t="shared" si="80"/>
        <v>1170000</v>
      </c>
      <c r="D68" s="161">
        <f t="shared" si="80"/>
        <v>669149</v>
      </c>
      <c r="E68" s="161">
        <f t="shared" si="80"/>
        <v>1572000</v>
      </c>
      <c r="F68" s="161">
        <f t="shared" ref="F68" si="81">F67+F65+F58+F50+F45+F40+F21</f>
        <v>0</v>
      </c>
      <c r="G68" s="58"/>
      <c r="H68" s="9" t="s">
        <v>50</v>
      </c>
      <c r="I68" s="161">
        <f t="shared" ref="I68:L68" si="82">I67+I65+I58+I50+I45+I40+I21</f>
        <v>1801000</v>
      </c>
      <c r="J68" s="161">
        <f t="shared" si="82"/>
        <v>2082000</v>
      </c>
      <c r="K68" s="161">
        <f t="shared" si="82"/>
        <v>2495000</v>
      </c>
      <c r="L68" s="161">
        <f t="shared" si="82"/>
        <v>3817414</v>
      </c>
      <c r="M68" s="161">
        <f>M67+M65+M58+M50+M45+M40+M21</f>
        <v>0</v>
      </c>
      <c r="N68" s="222">
        <f t="shared" si="0"/>
        <v>-1801000</v>
      </c>
      <c r="O68" s="161">
        <f>O67+O65+O58+O50+O45+O40+O21</f>
        <v>0</v>
      </c>
      <c r="P68" s="161" t="str">
        <f t="shared" si="5"/>
        <v xml:space="preserve"> </v>
      </c>
      <c r="Q68" s="161">
        <f t="shared" si="1"/>
        <v>1801000</v>
      </c>
      <c r="R68" s="115">
        <f t="shared" si="6"/>
        <v>0</v>
      </c>
      <c r="S68" s="72">
        <f t="shared" si="2"/>
        <v>14899215</v>
      </c>
    </row>
    <row r="69" spans="1:19" s="3" customFormat="1" ht="105.75" customHeight="1" thickBot="1" x14ac:dyDescent="0.25">
      <c r="A69" s="162"/>
      <c r="B69" s="162"/>
      <c r="C69" s="162"/>
      <c r="D69" s="162"/>
      <c r="E69" s="162"/>
      <c r="F69" s="162"/>
      <c r="G69" s="58">
        <v>3111990101</v>
      </c>
      <c r="H69" s="9" t="s">
        <v>51</v>
      </c>
      <c r="I69" s="172"/>
      <c r="J69" s="172"/>
      <c r="K69" s="172"/>
      <c r="L69" s="172">
        <f t="shared" si="14"/>
        <v>0</v>
      </c>
      <c r="M69" s="172"/>
      <c r="N69" s="223">
        <f t="shared" si="0"/>
        <v>0</v>
      </c>
      <c r="O69" s="172">
        <f t="shared" ref="O69" si="83">M69</f>
        <v>0</v>
      </c>
      <c r="P69" s="224" t="str">
        <f t="shared" si="5"/>
        <v xml:space="preserve"> </v>
      </c>
      <c r="Q69" s="224" t="str">
        <f t="shared" si="1"/>
        <v xml:space="preserve"> </v>
      </c>
      <c r="R69" s="116">
        <f t="shared" si="6"/>
        <v>0</v>
      </c>
      <c r="S69" s="72">
        <f t="shared" si="2"/>
        <v>0</v>
      </c>
    </row>
    <row r="70" spans="1:19" s="3" customFormat="1" ht="110.25" customHeight="1" thickBot="1" x14ac:dyDescent="0.25">
      <c r="A70" s="164">
        <f t="shared" ref="A70:E70" si="84">A68-A69</f>
        <v>775000</v>
      </c>
      <c r="B70" s="164">
        <f t="shared" si="84"/>
        <v>517652</v>
      </c>
      <c r="C70" s="164">
        <f t="shared" si="84"/>
        <v>1170000</v>
      </c>
      <c r="D70" s="164">
        <f t="shared" si="84"/>
        <v>669149</v>
      </c>
      <c r="E70" s="164">
        <f t="shared" si="84"/>
        <v>1572000</v>
      </c>
      <c r="F70" s="164">
        <f t="shared" ref="F70:M70" si="85">F68-F69</f>
        <v>0</v>
      </c>
      <c r="G70" s="82"/>
      <c r="H70" s="83" t="s">
        <v>52</v>
      </c>
      <c r="I70" s="225">
        <f t="shared" si="85"/>
        <v>1801000</v>
      </c>
      <c r="J70" s="225">
        <f t="shared" si="85"/>
        <v>2082000</v>
      </c>
      <c r="K70" s="225">
        <f t="shared" si="85"/>
        <v>2495000</v>
      </c>
      <c r="L70" s="225">
        <f t="shared" si="85"/>
        <v>3817414</v>
      </c>
      <c r="M70" s="225">
        <f t="shared" si="85"/>
        <v>0</v>
      </c>
      <c r="N70" s="226">
        <f t="shared" si="0"/>
        <v>-1801000</v>
      </c>
      <c r="O70" s="225">
        <f>O68-O69</f>
        <v>0</v>
      </c>
      <c r="P70" s="225" t="str">
        <f t="shared" si="5"/>
        <v xml:space="preserve"> </v>
      </c>
      <c r="Q70" s="225">
        <f t="shared" si="1"/>
        <v>1801000</v>
      </c>
      <c r="R70" s="117">
        <f t="shared" si="6"/>
        <v>0</v>
      </c>
      <c r="S70" s="72">
        <f t="shared" si="2"/>
        <v>14899215</v>
      </c>
    </row>
    <row r="71" spans="1:19" s="277" customFormat="1" ht="110.25" customHeight="1" thickTop="1" x14ac:dyDescent="0.2">
      <c r="A71" s="271" t="e">
        <f>(A70-#REF!)/#REF!</f>
        <v>#REF!</v>
      </c>
      <c r="B71" s="271" t="e">
        <f>(B70-#REF!)/#REF!</f>
        <v>#REF!</v>
      </c>
      <c r="C71" s="271">
        <f t="shared" ref="C71:E71" si="86">(C70-A70)/A70</f>
        <v>0.50967741935483868</v>
      </c>
      <c r="D71" s="271">
        <f t="shared" si="86"/>
        <v>0.29266186550037476</v>
      </c>
      <c r="E71" s="271">
        <f t="shared" si="86"/>
        <v>0.34358974358974359</v>
      </c>
      <c r="F71" s="271">
        <f>(F70-D70)/D70</f>
        <v>-1</v>
      </c>
      <c r="G71" s="272"/>
      <c r="H71" s="281" t="s">
        <v>1137</v>
      </c>
      <c r="I71" s="271" t="e">
        <f t="shared" ref="I71:L71" si="87">(I70-F70)/F70</f>
        <v>#DIV/0!</v>
      </c>
      <c r="J71" s="271" t="e">
        <f t="shared" si="87"/>
        <v>#DIV/0!</v>
      </c>
      <c r="K71" s="271" t="e">
        <f t="shared" si="87"/>
        <v>#VALUE!</v>
      </c>
      <c r="L71" s="271">
        <f t="shared" si="87"/>
        <v>1.1196079955580234</v>
      </c>
      <c r="M71" s="271">
        <f>(M70-J70)/J70</f>
        <v>-1</v>
      </c>
      <c r="N71" s="275"/>
      <c r="O71" s="271">
        <f>(O70-J70)/J70</f>
        <v>-1</v>
      </c>
      <c r="P71" s="273"/>
      <c r="Q71" s="273"/>
      <c r="R71" s="274"/>
      <c r="S71" s="276">
        <v>1</v>
      </c>
    </row>
    <row r="72" spans="1:19" s="3" customFormat="1" ht="110.25" customHeight="1" x14ac:dyDescent="0.2">
      <c r="A72" s="165"/>
      <c r="B72" s="165"/>
      <c r="C72" s="165"/>
      <c r="D72" s="165"/>
      <c r="E72" s="165"/>
      <c r="F72" s="165"/>
      <c r="G72" s="59" t="s">
        <v>656</v>
      </c>
      <c r="H72" s="10" t="s">
        <v>53</v>
      </c>
      <c r="I72" s="165"/>
      <c r="J72" s="165"/>
      <c r="K72" s="165"/>
      <c r="L72" s="165">
        <f t="shared" si="14"/>
        <v>0</v>
      </c>
      <c r="M72" s="165"/>
      <c r="N72" s="227"/>
      <c r="O72" s="165"/>
      <c r="P72" s="165" t="str">
        <f t="shared" si="5"/>
        <v xml:space="preserve"> </v>
      </c>
      <c r="Q72" s="165" t="str">
        <f t="shared" si="1"/>
        <v xml:space="preserve"> </v>
      </c>
      <c r="R72" s="118"/>
      <c r="S72" s="72">
        <f>S191</f>
        <v>205021680</v>
      </c>
    </row>
    <row r="73" spans="1:19" s="2" customFormat="1" ht="110.25" customHeight="1" x14ac:dyDescent="0.2">
      <c r="A73" s="166"/>
      <c r="B73" s="166"/>
      <c r="C73" s="166"/>
      <c r="D73" s="166"/>
      <c r="E73" s="166"/>
      <c r="F73" s="166"/>
      <c r="G73" s="60" t="s">
        <v>657</v>
      </c>
      <c r="H73" s="25" t="s">
        <v>54</v>
      </c>
      <c r="I73" s="166"/>
      <c r="J73" s="166"/>
      <c r="K73" s="166"/>
      <c r="L73" s="166">
        <f t="shared" si="14"/>
        <v>0</v>
      </c>
      <c r="M73" s="166"/>
      <c r="N73" s="228"/>
      <c r="O73" s="166"/>
      <c r="P73" s="166" t="str">
        <f t="shared" si="5"/>
        <v xml:space="preserve"> </v>
      </c>
      <c r="Q73" s="166" t="str">
        <f t="shared" si="1"/>
        <v xml:space="preserve"> </v>
      </c>
      <c r="R73" s="119"/>
      <c r="S73" s="72">
        <f>S164</f>
        <v>143690850</v>
      </c>
    </row>
    <row r="74" spans="1:19" s="1" customFormat="1" ht="105.75" customHeight="1" x14ac:dyDescent="0.2">
      <c r="A74" s="155"/>
      <c r="B74" s="155"/>
      <c r="C74" s="155"/>
      <c r="D74" s="155"/>
      <c r="E74" s="155"/>
      <c r="F74" s="155"/>
      <c r="G74" s="54" t="s">
        <v>658</v>
      </c>
      <c r="H74" s="18" t="s">
        <v>55</v>
      </c>
      <c r="I74" s="155"/>
      <c r="J74" s="155"/>
      <c r="K74" s="155"/>
      <c r="L74" s="155">
        <f t="shared" si="14"/>
        <v>0</v>
      </c>
      <c r="M74" s="155"/>
      <c r="N74" s="215"/>
      <c r="O74" s="155"/>
      <c r="P74" s="155" t="str">
        <f t="shared" si="5"/>
        <v xml:space="preserve"> </v>
      </c>
      <c r="Q74" s="155" t="str">
        <f t="shared" si="1"/>
        <v xml:space="preserve"> </v>
      </c>
      <c r="R74" s="110"/>
      <c r="S74" s="72">
        <f>S78</f>
        <v>11054489</v>
      </c>
    </row>
    <row r="75" spans="1:19" ht="99.75" customHeight="1" x14ac:dyDescent="0.2">
      <c r="A75" s="147">
        <v>769000</v>
      </c>
      <c r="B75" s="147">
        <v>753200</v>
      </c>
      <c r="C75" s="147">
        <v>789000</v>
      </c>
      <c r="D75" s="147">
        <v>718289</v>
      </c>
      <c r="E75" s="147">
        <v>850000</v>
      </c>
      <c r="F75" s="147"/>
      <c r="G75" s="49" t="s">
        <v>659</v>
      </c>
      <c r="H75" s="19" t="s">
        <v>56</v>
      </c>
      <c r="I75" s="147">
        <v>1171000</v>
      </c>
      <c r="J75" s="147">
        <v>1348000</v>
      </c>
      <c r="K75" s="147">
        <v>1552000</v>
      </c>
      <c r="L75" s="147">
        <f>K75*2</f>
        <v>3104000</v>
      </c>
      <c r="M75" s="147"/>
      <c r="N75" s="208">
        <f t="shared" si="0"/>
        <v>-1171000</v>
      </c>
      <c r="O75" s="147">
        <f t="shared" ref="O75:O77" si="88">M75</f>
        <v>0</v>
      </c>
      <c r="P75" s="209" t="str">
        <f t="shared" si="5"/>
        <v xml:space="preserve"> </v>
      </c>
      <c r="Q75" s="209">
        <f t="shared" si="1"/>
        <v>1171000</v>
      </c>
      <c r="R75" s="105">
        <f t="shared" si="6"/>
        <v>0</v>
      </c>
      <c r="S75" s="72">
        <f t="shared" si="2"/>
        <v>11054489</v>
      </c>
    </row>
    <row r="76" spans="1:19" ht="105.75" customHeight="1" x14ac:dyDescent="0.2">
      <c r="A76" s="147"/>
      <c r="B76" s="147"/>
      <c r="C76" s="147"/>
      <c r="D76" s="147"/>
      <c r="E76" s="147"/>
      <c r="F76" s="147"/>
      <c r="G76" s="49" t="s">
        <v>660</v>
      </c>
      <c r="H76" s="19" t="s">
        <v>57</v>
      </c>
      <c r="I76" s="147"/>
      <c r="J76" s="147"/>
      <c r="K76" s="147"/>
      <c r="L76" s="147">
        <f t="shared" si="14"/>
        <v>0</v>
      </c>
      <c r="M76" s="147"/>
      <c r="N76" s="208">
        <f t="shared" si="0"/>
        <v>0</v>
      </c>
      <c r="O76" s="147">
        <f t="shared" si="88"/>
        <v>0</v>
      </c>
      <c r="P76" s="209" t="str">
        <f t="shared" si="5"/>
        <v xml:space="preserve"> </v>
      </c>
      <c r="Q76" s="209" t="str">
        <f t="shared" si="1"/>
        <v xml:space="preserve"> </v>
      </c>
      <c r="R76" s="105">
        <f t="shared" si="6"/>
        <v>0</v>
      </c>
      <c r="S76" s="72">
        <f t="shared" si="2"/>
        <v>0</v>
      </c>
    </row>
    <row r="77" spans="1:19" ht="105.75" customHeight="1" thickBot="1" x14ac:dyDescent="0.25">
      <c r="A77" s="158"/>
      <c r="B77" s="158"/>
      <c r="C77" s="158"/>
      <c r="D77" s="158"/>
      <c r="E77" s="158"/>
      <c r="F77" s="158"/>
      <c r="G77" s="50" t="s">
        <v>661</v>
      </c>
      <c r="H77" s="19" t="s">
        <v>607</v>
      </c>
      <c r="I77" s="158"/>
      <c r="J77" s="158"/>
      <c r="K77" s="158"/>
      <c r="L77" s="158">
        <f t="shared" si="14"/>
        <v>0</v>
      </c>
      <c r="M77" s="158"/>
      <c r="N77" s="218">
        <f t="shared" si="0"/>
        <v>0</v>
      </c>
      <c r="O77" s="158">
        <f t="shared" si="88"/>
        <v>0</v>
      </c>
      <c r="P77" s="219" t="str">
        <f t="shared" si="5"/>
        <v xml:space="preserve"> </v>
      </c>
      <c r="Q77" s="219" t="str">
        <f t="shared" si="1"/>
        <v xml:space="preserve"> </v>
      </c>
      <c r="R77" s="113">
        <f t="shared" si="6"/>
        <v>0</v>
      </c>
      <c r="S77" s="72">
        <f t="shared" si="2"/>
        <v>0</v>
      </c>
    </row>
    <row r="78" spans="1:19" s="1" customFormat="1" ht="95.25" customHeight="1" x14ac:dyDescent="0.2">
      <c r="A78" s="316">
        <f t="shared" ref="A78:E78" si="89">SUM(A75:A77)</f>
        <v>769000</v>
      </c>
      <c r="B78" s="316">
        <f t="shared" si="89"/>
        <v>753200</v>
      </c>
      <c r="C78" s="316">
        <f t="shared" si="89"/>
        <v>789000</v>
      </c>
      <c r="D78" s="316">
        <f t="shared" si="89"/>
        <v>718289</v>
      </c>
      <c r="E78" s="316">
        <f t="shared" si="89"/>
        <v>850000</v>
      </c>
      <c r="F78" s="316">
        <f t="shared" ref="F78" si="90">SUM(F75:F77)</f>
        <v>0</v>
      </c>
      <c r="G78" s="317"/>
      <c r="H78" s="318" t="s">
        <v>6</v>
      </c>
      <c r="I78" s="316">
        <f t="shared" ref="I78:L78" si="91">SUM(I75:I77)</f>
        <v>1171000</v>
      </c>
      <c r="J78" s="316">
        <f t="shared" si="91"/>
        <v>1348000</v>
      </c>
      <c r="K78" s="316">
        <f t="shared" si="91"/>
        <v>1552000</v>
      </c>
      <c r="L78" s="316">
        <f t="shared" si="91"/>
        <v>3104000</v>
      </c>
      <c r="M78" s="316">
        <f t="shared" ref="M78:O78" si="92">SUM(M75:M77)</f>
        <v>0</v>
      </c>
      <c r="N78" s="319">
        <f t="shared" si="0"/>
        <v>-1171000</v>
      </c>
      <c r="O78" s="316">
        <f t="shared" si="92"/>
        <v>0</v>
      </c>
      <c r="P78" s="316" t="str">
        <f t="shared" si="5"/>
        <v xml:space="preserve"> </v>
      </c>
      <c r="Q78" s="316">
        <f t="shared" si="1"/>
        <v>1171000</v>
      </c>
      <c r="R78" s="320">
        <f t="shared" si="6"/>
        <v>0</v>
      </c>
      <c r="S78" s="72">
        <f t="shared" si="2"/>
        <v>11054489</v>
      </c>
    </row>
    <row r="79" spans="1:19" s="1" customFormat="1" ht="105.75" customHeight="1" x14ac:dyDescent="0.2">
      <c r="A79" s="170"/>
      <c r="B79" s="170"/>
      <c r="C79" s="170"/>
      <c r="D79" s="170"/>
      <c r="E79" s="170"/>
      <c r="F79" s="170"/>
      <c r="G79" s="48" t="s">
        <v>662</v>
      </c>
      <c r="H79" s="21" t="s">
        <v>58</v>
      </c>
      <c r="I79" s="170"/>
      <c r="J79" s="170"/>
      <c r="K79" s="170"/>
      <c r="L79" s="170">
        <f t="shared" si="14"/>
        <v>0</v>
      </c>
      <c r="M79" s="170"/>
      <c r="N79" s="229"/>
      <c r="O79" s="170"/>
      <c r="P79" s="170" t="str">
        <f t="shared" si="5"/>
        <v xml:space="preserve"> </v>
      </c>
      <c r="Q79" s="170" t="str">
        <f t="shared" si="1"/>
        <v xml:space="preserve"> </v>
      </c>
      <c r="R79" s="120"/>
      <c r="S79" s="72">
        <f>S85</f>
        <v>38427378</v>
      </c>
    </row>
    <row r="80" spans="1:19" ht="105.75" customHeight="1" x14ac:dyDescent="0.2">
      <c r="A80" s="147"/>
      <c r="B80" s="147"/>
      <c r="C80" s="147"/>
      <c r="D80" s="147"/>
      <c r="E80" s="147"/>
      <c r="F80" s="147"/>
      <c r="G80" s="49" t="s">
        <v>663</v>
      </c>
      <c r="H80" s="19" t="s">
        <v>59</v>
      </c>
      <c r="I80" s="147"/>
      <c r="J80" s="147"/>
      <c r="K80" s="147"/>
      <c r="L80" s="147">
        <f t="shared" si="14"/>
        <v>0</v>
      </c>
      <c r="M80" s="147"/>
      <c r="N80" s="208">
        <f t="shared" si="0"/>
        <v>0</v>
      </c>
      <c r="O80" s="147">
        <f t="shared" ref="O80:O84" si="93">M80</f>
        <v>0</v>
      </c>
      <c r="P80" s="209" t="str">
        <f t="shared" si="5"/>
        <v xml:space="preserve"> </v>
      </c>
      <c r="Q80" s="209" t="str">
        <f t="shared" si="1"/>
        <v xml:space="preserve"> </v>
      </c>
      <c r="R80" s="105">
        <f t="shared" si="6"/>
        <v>0</v>
      </c>
      <c r="S80" s="72">
        <f t="shared" si="2"/>
        <v>0</v>
      </c>
    </row>
    <row r="81" spans="1:19" ht="105.75" customHeight="1" x14ac:dyDescent="0.2">
      <c r="A81" s="147"/>
      <c r="B81" s="147"/>
      <c r="C81" s="147"/>
      <c r="D81" s="147"/>
      <c r="E81" s="147"/>
      <c r="F81" s="147"/>
      <c r="G81" s="49" t="s">
        <v>664</v>
      </c>
      <c r="H81" s="19" t="s">
        <v>60</v>
      </c>
      <c r="I81" s="147"/>
      <c r="J81" s="147"/>
      <c r="K81" s="147"/>
      <c r="L81" s="147">
        <f t="shared" si="14"/>
        <v>0</v>
      </c>
      <c r="M81" s="147"/>
      <c r="N81" s="208">
        <f t="shared" ref="N81:N148" si="94">M81-I81</f>
        <v>0</v>
      </c>
      <c r="O81" s="147">
        <f t="shared" si="93"/>
        <v>0</v>
      </c>
      <c r="P81" s="209" t="str">
        <f t="shared" ref="P81:P148" si="95">IF(O81&gt;I81,O81-I81," ")</f>
        <v xml:space="preserve"> </v>
      </c>
      <c r="Q81" s="209" t="str">
        <f t="shared" ref="Q81:Q148" si="96">IF(I81&gt;O81,I81-O81," ")</f>
        <v xml:space="preserve"> </v>
      </c>
      <c r="R81" s="105">
        <f t="shared" si="6"/>
        <v>0</v>
      </c>
      <c r="S81" s="72">
        <f t="shared" ref="S81:S148" si="97">SUM(A81+B81+C81+D81+E81+F81+I81+J81+K81+L81+M81+O81)</f>
        <v>0</v>
      </c>
    </row>
    <row r="82" spans="1:19" ht="105.75" customHeight="1" x14ac:dyDescent="0.2">
      <c r="A82" s="147">
        <v>720000</v>
      </c>
      <c r="B82" s="147">
        <v>633633</v>
      </c>
      <c r="C82" s="147">
        <v>675000</v>
      </c>
      <c r="D82" s="147">
        <v>959831</v>
      </c>
      <c r="E82" s="147">
        <v>1090000</v>
      </c>
      <c r="F82" s="147"/>
      <c r="G82" s="49" t="s">
        <v>665</v>
      </c>
      <c r="H82" s="19" t="s">
        <v>61</v>
      </c>
      <c r="I82" s="147">
        <v>1476000</v>
      </c>
      <c r="J82" s="147">
        <v>1624000</v>
      </c>
      <c r="K82" s="147">
        <v>1786000</v>
      </c>
      <c r="L82" s="147">
        <f>K82*2</f>
        <v>3572000</v>
      </c>
      <c r="M82" s="147"/>
      <c r="N82" s="208">
        <f t="shared" si="94"/>
        <v>-1476000</v>
      </c>
      <c r="O82" s="147">
        <f t="shared" si="93"/>
        <v>0</v>
      </c>
      <c r="P82" s="209" t="str">
        <f t="shared" si="95"/>
        <v xml:space="preserve"> </v>
      </c>
      <c r="Q82" s="209">
        <f t="shared" si="96"/>
        <v>1476000</v>
      </c>
      <c r="R82" s="105">
        <f t="shared" si="6"/>
        <v>0</v>
      </c>
      <c r="S82" s="72">
        <f t="shared" si="97"/>
        <v>12536464</v>
      </c>
    </row>
    <row r="83" spans="1:19" ht="87.75" customHeight="1" x14ac:dyDescent="0.2">
      <c r="A83" s="147">
        <v>1914000</v>
      </c>
      <c r="B83" s="147">
        <v>1878701</v>
      </c>
      <c r="C83" s="147">
        <v>1790000</v>
      </c>
      <c r="D83" s="147">
        <v>1842213</v>
      </c>
      <c r="E83" s="147">
        <v>2463000</v>
      </c>
      <c r="F83" s="147"/>
      <c r="G83" s="49" t="s">
        <v>666</v>
      </c>
      <c r="H83" s="19" t="s">
        <v>62</v>
      </c>
      <c r="I83" s="147">
        <v>2938000</v>
      </c>
      <c r="J83" s="147">
        <v>3075000</v>
      </c>
      <c r="K83" s="147">
        <v>3330000</v>
      </c>
      <c r="L83" s="147">
        <f>K83*2</f>
        <v>6660000</v>
      </c>
      <c r="M83" s="147"/>
      <c r="N83" s="208">
        <f t="shared" si="94"/>
        <v>-2938000</v>
      </c>
      <c r="O83" s="147">
        <f t="shared" si="93"/>
        <v>0</v>
      </c>
      <c r="P83" s="209" t="str">
        <f t="shared" si="95"/>
        <v xml:space="preserve"> </v>
      </c>
      <c r="Q83" s="209">
        <f t="shared" si="96"/>
        <v>2938000</v>
      </c>
      <c r="R83" s="105">
        <f t="shared" si="6"/>
        <v>0</v>
      </c>
      <c r="S83" s="72">
        <f t="shared" si="97"/>
        <v>25890914</v>
      </c>
    </row>
    <row r="84" spans="1:19" ht="105.75" customHeight="1" thickBot="1" x14ac:dyDescent="0.25">
      <c r="A84" s="158"/>
      <c r="B84" s="158"/>
      <c r="C84" s="158"/>
      <c r="D84" s="158"/>
      <c r="E84" s="158"/>
      <c r="F84" s="158"/>
      <c r="G84" s="50" t="s">
        <v>667</v>
      </c>
      <c r="H84" s="20" t="s">
        <v>63</v>
      </c>
      <c r="I84" s="158"/>
      <c r="J84" s="158"/>
      <c r="K84" s="158"/>
      <c r="L84" s="158">
        <f t="shared" si="14"/>
        <v>0</v>
      </c>
      <c r="M84" s="158"/>
      <c r="N84" s="218">
        <f t="shared" si="94"/>
        <v>0</v>
      </c>
      <c r="O84" s="158">
        <f t="shared" si="93"/>
        <v>0</v>
      </c>
      <c r="P84" s="219" t="str">
        <f t="shared" si="95"/>
        <v xml:space="preserve"> </v>
      </c>
      <c r="Q84" s="219" t="str">
        <f t="shared" si="96"/>
        <v xml:space="preserve"> </v>
      </c>
      <c r="R84" s="113">
        <f t="shared" si="6"/>
        <v>0</v>
      </c>
      <c r="S84" s="72">
        <f t="shared" si="97"/>
        <v>0</v>
      </c>
    </row>
    <row r="85" spans="1:19" s="1" customFormat="1" ht="92.25" customHeight="1" thickBot="1" x14ac:dyDescent="0.25">
      <c r="A85" s="150">
        <f t="shared" ref="A85:E85" si="98">SUM(A80:A84)</f>
        <v>2634000</v>
      </c>
      <c r="B85" s="150">
        <f t="shared" si="98"/>
        <v>2512334</v>
      </c>
      <c r="C85" s="150">
        <f t="shared" si="98"/>
        <v>2465000</v>
      </c>
      <c r="D85" s="150">
        <f t="shared" si="98"/>
        <v>2802044</v>
      </c>
      <c r="E85" s="150">
        <f t="shared" si="98"/>
        <v>3553000</v>
      </c>
      <c r="F85" s="150">
        <f t="shared" ref="F85:O85" si="99">SUM(F80:F84)</f>
        <v>0</v>
      </c>
      <c r="G85" s="51"/>
      <c r="H85" s="5" t="s">
        <v>12</v>
      </c>
      <c r="I85" s="150">
        <f t="shared" si="99"/>
        <v>4414000</v>
      </c>
      <c r="J85" s="150">
        <f t="shared" si="99"/>
        <v>4699000</v>
      </c>
      <c r="K85" s="150">
        <f t="shared" si="99"/>
        <v>5116000</v>
      </c>
      <c r="L85" s="150">
        <f t="shared" si="99"/>
        <v>10232000</v>
      </c>
      <c r="M85" s="150">
        <f t="shared" si="99"/>
        <v>0</v>
      </c>
      <c r="N85" s="212">
        <f t="shared" si="94"/>
        <v>-4414000</v>
      </c>
      <c r="O85" s="150">
        <f t="shared" si="99"/>
        <v>0</v>
      </c>
      <c r="P85" s="150" t="str">
        <f t="shared" si="95"/>
        <v xml:space="preserve"> </v>
      </c>
      <c r="Q85" s="150">
        <f t="shared" si="96"/>
        <v>4414000</v>
      </c>
      <c r="R85" s="107">
        <f t="shared" ref="R85:R151" si="100">IF(O85=0,,O85/I85)</f>
        <v>0</v>
      </c>
      <c r="S85" s="72">
        <f t="shared" si="97"/>
        <v>38427378</v>
      </c>
    </row>
    <row r="86" spans="1:19" s="1" customFormat="1" ht="105.75" customHeight="1" thickBot="1" x14ac:dyDescent="0.25">
      <c r="A86" s="270" t="e">
        <f t="shared" ref="A86:E86" si="101">A85/A845</f>
        <v>#DIV/0!</v>
      </c>
      <c r="B86" s="270" t="e">
        <f t="shared" si="101"/>
        <v>#DIV/0!</v>
      </c>
      <c r="C86" s="270" t="e">
        <f t="shared" si="101"/>
        <v>#DIV/0!</v>
      </c>
      <c r="D86" s="270" t="e">
        <f t="shared" si="101"/>
        <v>#DIV/0!</v>
      </c>
      <c r="E86" s="270" t="e">
        <f t="shared" si="101"/>
        <v>#DIV/0!</v>
      </c>
      <c r="F86" s="270" t="e">
        <f>F85/F845</f>
        <v>#DIV/0!</v>
      </c>
      <c r="G86" s="266"/>
      <c r="H86" s="267" t="s">
        <v>1135</v>
      </c>
      <c r="I86" s="270" t="e">
        <f t="shared" ref="I86:K86" si="102">I85/I845</f>
        <v>#DIV/0!</v>
      </c>
      <c r="J86" s="270" t="e">
        <f t="shared" si="102"/>
        <v>#DIV/0!</v>
      </c>
      <c r="K86" s="270" t="e">
        <f t="shared" si="102"/>
        <v>#DIV/0!</v>
      </c>
      <c r="L86" s="270" t="e">
        <f>L85/$L$845</f>
        <v>#DIV/0!</v>
      </c>
      <c r="M86" s="270" t="e">
        <f>M85/M845</f>
        <v>#DIV/0!</v>
      </c>
      <c r="N86" s="270"/>
      <c r="O86" s="270" t="e">
        <f>O85/$O$845</f>
        <v>#DIV/0!</v>
      </c>
      <c r="P86" s="270"/>
      <c r="Q86" s="265"/>
      <c r="R86" s="268"/>
      <c r="S86" s="72">
        <v>1</v>
      </c>
    </row>
    <row r="87" spans="1:19" s="1" customFormat="1" ht="114.75" customHeight="1" thickBot="1" x14ac:dyDescent="0.25">
      <c r="A87" s="269">
        <f t="shared" ref="A87:E87" si="103">A85/A847</f>
        <v>0.11972727272727272</v>
      </c>
      <c r="B87" s="269">
        <f t="shared" si="103"/>
        <v>0.10037758449404457</v>
      </c>
      <c r="C87" s="269">
        <f t="shared" si="103"/>
        <v>0.13099160378361144</v>
      </c>
      <c r="D87" s="269">
        <f t="shared" si="103"/>
        <v>8.7330868056755689E-2</v>
      </c>
      <c r="E87" s="269">
        <f t="shared" si="103"/>
        <v>0.11528976572133169</v>
      </c>
      <c r="F87" s="269" t="e">
        <f>F85/F847</f>
        <v>#DIV/0!</v>
      </c>
      <c r="G87" s="266"/>
      <c r="H87" s="267" t="s">
        <v>1136</v>
      </c>
      <c r="I87" s="270">
        <f t="shared" ref="I87:K87" si="104">I85/I847</f>
        <v>0.1119650965172615</v>
      </c>
      <c r="J87" s="270">
        <f t="shared" si="104"/>
        <v>0.10322254684445226</v>
      </c>
      <c r="K87" s="270">
        <f t="shared" si="104"/>
        <v>9.3660179777749306E-2</v>
      </c>
      <c r="L87" s="270">
        <f>L85/L847</f>
        <v>9.3679902584620459E-2</v>
      </c>
      <c r="M87" s="270" t="e">
        <f>M85/M847</f>
        <v>#DIV/0!</v>
      </c>
      <c r="N87" s="270"/>
      <c r="O87" s="270" t="e">
        <f>O85/O847</f>
        <v>#DIV/0!</v>
      </c>
      <c r="P87" s="346"/>
      <c r="Q87" s="347"/>
      <c r="R87" s="348"/>
      <c r="S87" s="72">
        <v>1</v>
      </c>
    </row>
    <row r="88" spans="1:19" s="1" customFormat="1" ht="105" customHeight="1" x14ac:dyDescent="0.2">
      <c r="A88" s="167">
        <v>189000</v>
      </c>
      <c r="B88" s="167">
        <v>172350</v>
      </c>
      <c r="C88" s="167">
        <v>216000</v>
      </c>
      <c r="D88" s="167">
        <v>160762</v>
      </c>
      <c r="E88" s="167">
        <v>300000</v>
      </c>
      <c r="F88" s="167"/>
      <c r="G88" s="48">
        <v>3112010301</v>
      </c>
      <c r="H88" s="21" t="s">
        <v>64</v>
      </c>
      <c r="I88" s="167">
        <v>300000</v>
      </c>
      <c r="J88" s="167">
        <v>300000</v>
      </c>
      <c r="K88" s="167">
        <v>300000</v>
      </c>
      <c r="L88" s="167">
        <f>K88*2</f>
        <v>600000</v>
      </c>
      <c r="M88" s="167"/>
      <c r="N88" s="229">
        <f t="shared" si="94"/>
        <v>-300000</v>
      </c>
      <c r="O88" s="167">
        <f t="shared" ref="O88:O89" si="105">M88</f>
        <v>0</v>
      </c>
      <c r="P88" s="170" t="str">
        <f t="shared" si="95"/>
        <v xml:space="preserve"> </v>
      </c>
      <c r="Q88" s="170">
        <f t="shared" si="96"/>
        <v>300000</v>
      </c>
      <c r="R88" s="120">
        <f t="shared" si="100"/>
        <v>0</v>
      </c>
      <c r="S88" s="72">
        <f t="shared" si="97"/>
        <v>2538112</v>
      </c>
    </row>
    <row r="89" spans="1:19" s="1" customFormat="1" ht="105.75" customHeight="1" x14ac:dyDescent="0.2">
      <c r="A89" s="153"/>
      <c r="B89" s="153"/>
      <c r="C89" s="153"/>
      <c r="D89" s="153"/>
      <c r="E89" s="153"/>
      <c r="F89" s="153"/>
      <c r="G89" s="54">
        <v>3112010401</v>
      </c>
      <c r="H89" s="18" t="s">
        <v>65</v>
      </c>
      <c r="I89" s="153"/>
      <c r="J89" s="153"/>
      <c r="K89" s="153"/>
      <c r="L89" s="153">
        <f t="shared" si="14"/>
        <v>0</v>
      </c>
      <c r="M89" s="153"/>
      <c r="N89" s="215">
        <f t="shared" si="94"/>
        <v>0</v>
      </c>
      <c r="O89" s="153">
        <f t="shared" si="105"/>
        <v>0</v>
      </c>
      <c r="P89" s="155" t="str">
        <f t="shared" si="95"/>
        <v xml:space="preserve"> </v>
      </c>
      <c r="Q89" s="155" t="str">
        <f t="shared" si="96"/>
        <v xml:space="preserve"> </v>
      </c>
      <c r="R89" s="110">
        <f t="shared" si="100"/>
        <v>0</v>
      </c>
      <c r="S89" s="72">
        <f t="shared" si="97"/>
        <v>0</v>
      </c>
    </row>
    <row r="90" spans="1:19" s="1" customFormat="1" ht="110.25" customHeight="1" x14ac:dyDescent="0.2">
      <c r="A90" s="155"/>
      <c r="B90" s="155"/>
      <c r="C90" s="155"/>
      <c r="D90" s="155"/>
      <c r="E90" s="155"/>
      <c r="F90" s="155"/>
      <c r="G90" s="54" t="s">
        <v>668</v>
      </c>
      <c r="H90" s="18" t="s">
        <v>66</v>
      </c>
      <c r="I90" s="155"/>
      <c r="J90" s="155"/>
      <c r="K90" s="155"/>
      <c r="L90" s="155"/>
      <c r="M90" s="155"/>
      <c r="N90" s="215"/>
      <c r="O90" s="155"/>
      <c r="P90" s="155" t="str">
        <f t="shared" si="95"/>
        <v xml:space="preserve"> </v>
      </c>
      <c r="Q90" s="155" t="str">
        <f t="shared" si="96"/>
        <v xml:space="preserve"> </v>
      </c>
      <c r="R90" s="110"/>
      <c r="S90" s="72">
        <f>S108</f>
        <v>85240499</v>
      </c>
    </row>
    <row r="91" spans="1:19" ht="97.5" customHeight="1" x14ac:dyDescent="0.2">
      <c r="A91" s="147">
        <v>1518000</v>
      </c>
      <c r="B91" s="147">
        <v>1114802</v>
      </c>
      <c r="C91" s="147">
        <v>1736000</v>
      </c>
      <c r="D91" s="147">
        <v>822068</v>
      </c>
      <c r="E91" s="147">
        <v>1600000</v>
      </c>
      <c r="F91" s="147"/>
      <c r="G91" s="49" t="s">
        <v>669</v>
      </c>
      <c r="H91" s="19" t="s">
        <v>67</v>
      </c>
      <c r="I91" s="147">
        <v>1550000</v>
      </c>
      <c r="J91" s="147">
        <v>1550000</v>
      </c>
      <c r="K91" s="147">
        <v>1550000</v>
      </c>
      <c r="L91" s="147">
        <v>1550000</v>
      </c>
      <c r="M91" s="147"/>
      <c r="N91" s="208">
        <f t="shared" si="94"/>
        <v>-1550000</v>
      </c>
      <c r="O91" s="147">
        <f t="shared" ref="O91:O107" si="106">M91</f>
        <v>0</v>
      </c>
      <c r="P91" s="209" t="str">
        <f t="shared" si="95"/>
        <v xml:space="preserve"> </v>
      </c>
      <c r="Q91" s="209">
        <f t="shared" si="96"/>
        <v>1550000</v>
      </c>
      <c r="R91" s="105">
        <f t="shared" si="100"/>
        <v>0</v>
      </c>
      <c r="S91" s="72">
        <f t="shared" si="97"/>
        <v>12990870</v>
      </c>
    </row>
    <row r="92" spans="1:19" ht="97.5" customHeight="1" x14ac:dyDescent="0.2">
      <c r="A92" s="147">
        <v>919000</v>
      </c>
      <c r="B92" s="147">
        <v>610929</v>
      </c>
      <c r="C92" s="147">
        <v>1068000</v>
      </c>
      <c r="D92" s="147">
        <v>522412</v>
      </c>
      <c r="E92" s="147">
        <v>980000</v>
      </c>
      <c r="F92" s="147"/>
      <c r="G92" s="49" t="s">
        <v>670</v>
      </c>
      <c r="H92" s="19" t="s">
        <v>68</v>
      </c>
      <c r="I92" s="147">
        <v>927000</v>
      </c>
      <c r="J92" s="147">
        <v>927000</v>
      </c>
      <c r="K92" s="147">
        <v>927000</v>
      </c>
      <c r="L92" s="147">
        <v>927000</v>
      </c>
      <c r="M92" s="147"/>
      <c r="N92" s="208">
        <f t="shared" si="94"/>
        <v>-927000</v>
      </c>
      <c r="O92" s="147">
        <f t="shared" si="106"/>
        <v>0</v>
      </c>
      <c r="P92" s="209" t="str">
        <f t="shared" si="95"/>
        <v xml:space="preserve"> </v>
      </c>
      <c r="Q92" s="209">
        <f t="shared" si="96"/>
        <v>927000</v>
      </c>
      <c r="R92" s="105">
        <f t="shared" si="100"/>
        <v>0</v>
      </c>
      <c r="S92" s="72">
        <f t="shared" si="97"/>
        <v>7808341</v>
      </c>
    </row>
    <row r="93" spans="1:19" ht="97.5" customHeight="1" x14ac:dyDescent="0.2">
      <c r="A93" s="147"/>
      <c r="B93" s="147"/>
      <c r="C93" s="147"/>
      <c r="D93" s="147"/>
      <c r="E93" s="147"/>
      <c r="F93" s="147"/>
      <c r="G93" s="49" t="s">
        <v>671</v>
      </c>
      <c r="H93" s="19" t="s">
        <v>69</v>
      </c>
      <c r="I93" s="147">
        <v>0</v>
      </c>
      <c r="J93" s="147">
        <v>0</v>
      </c>
      <c r="K93" s="147">
        <v>0</v>
      </c>
      <c r="L93" s="147">
        <f t="shared" ref="L93:L156" si="107">K93*2</f>
        <v>0</v>
      </c>
      <c r="M93" s="147"/>
      <c r="N93" s="208">
        <f t="shared" si="94"/>
        <v>0</v>
      </c>
      <c r="O93" s="147">
        <f t="shared" si="106"/>
        <v>0</v>
      </c>
      <c r="P93" s="209" t="str">
        <f t="shared" si="95"/>
        <v xml:space="preserve"> </v>
      </c>
      <c r="Q93" s="209" t="str">
        <f t="shared" si="96"/>
        <v xml:space="preserve"> </v>
      </c>
      <c r="R93" s="105">
        <f t="shared" si="100"/>
        <v>0</v>
      </c>
      <c r="S93" s="72">
        <f t="shared" si="97"/>
        <v>0</v>
      </c>
    </row>
    <row r="94" spans="1:19" ht="97.5" customHeight="1" x14ac:dyDescent="0.2">
      <c r="A94" s="147">
        <v>1176000</v>
      </c>
      <c r="B94" s="147">
        <v>1174027</v>
      </c>
      <c r="C94" s="147">
        <v>1368000</v>
      </c>
      <c r="D94" s="147">
        <v>1310260</v>
      </c>
      <c r="E94" s="147">
        <v>2100000</v>
      </c>
      <c r="F94" s="147"/>
      <c r="G94" s="49" t="s">
        <v>672</v>
      </c>
      <c r="H94" s="19" t="s">
        <v>70</v>
      </c>
      <c r="I94" s="147">
        <v>2810000</v>
      </c>
      <c r="J94" s="147">
        <v>2810000</v>
      </c>
      <c r="K94" s="147">
        <v>2810000</v>
      </c>
      <c r="L94" s="147">
        <f t="shared" si="107"/>
        <v>5620000</v>
      </c>
      <c r="M94" s="147"/>
      <c r="N94" s="208">
        <f t="shared" si="94"/>
        <v>-2810000</v>
      </c>
      <c r="O94" s="147">
        <f t="shared" si="106"/>
        <v>0</v>
      </c>
      <c r="P94" s="209" t="str">
        <f t="shared" si="95"/>
        <v xml:space="preserve"> </v>
      </c>
      <c r="Q94" s="209">
        <f t="shared" si="96"/>
        <v>2810000</v>
      </c>
      <c r="R94" s="105">
        <f t="shared" si="100"/>
        <v>0</v>
      </c>
      <c r="S94" s="72">
        <f t="shared" si="97"/>
        <v>21178287</v>
      </c>
    </row>
    <row r="95" spans="1:19" ht="97.5" customHeight="1" x14ac:dyDescent="0.2">
      <c r="A95" s="147">
        <v>1578000</v>
      </c>
      <c r="B95" s="147">
        <v>1091871</v>
      </c>
      <c r="C95" s="147">
        <v>1758000</v>
      </c>
      <c r="D95" s="147">
        <v>1123286</v>
      </c>
      <c r="E95" s="147">
        <v>1695000</v>
      </c>
      <c r="F95" s="147"/>
      <c r="G95" s="49" t="s">
        <v>673</v>
      </c>
      <c r="H95" s="19" t="s">
        <v>71</v>
      </c>
      <c r="I95" s="147">
        <v>1893000</v>
      </c>
      <c r="J95" s="147">
        <v>1893000</v>
      </c>
      <c r="K95" s="147">
        <v>1893000</v>
      </c>
      <c r="L95" s="147">
        <f t="shared" si="107"/>
        <v>3786000</v>
      </c>
      <c r="M95" s="147"/>
      <c r="N95" s="208">
        <f t="shared" si="94"/>
        <v>-1893000</v>
      </c>
      <c r="O95" s="147">
        <f t="shared" si="106"/>
        <v>0</v>
      </c>
      <c r="P95" s="209" t="str">
        <f t="shared" si="95"/>
        <v xml:space="preserve"> </v>
      </c>
      <c r="Q95" s="209">
        <f t="shared" si="96"/>
        <v>1893000</v>
      </c>
      <c r="R95" s="105">
        <f t="shared" si="100"/>
        <v>0</v>
      </c>
      <c r="S95" s="72">
        <f t="shared" si="97"/>
        <v>16711157</v>
      </c>
    </row>
    <row r="96" spans="1:19" ht="97.5" customHeight="1" x14ac:dyDescent="0.2">
      <c r="A96" s="147">
        <v>660000</v>
      </c>
      <c r="B96" s="147">
        <v>308607</v>
      </c>
      <c r="C96" s="147">
        <v>660000</v>
      </c>
      <c r="D96" s="147">
        <v>342190</v>
      </c>
      <c r="E96" s="147">
        <v>660000</v>
      </c>
      <c r="F96" s="147"/>
      <c r="G96" s="49" t="s">
        <v>674</v>
      </c>
      <c r="H96" s="19" t="s">
        <v>72</v>
      </c>
      <c r="I96" s="147">
        <v>660000</v>
      </c>
      <c r="J96" s="147">
        <v>660000</v>
      </c>
      <c r="K96" s="147">
        <v>660000</v>
      </c>
      <c r="L96" s="147">
        <f t="shared" si="107"/>
        <v>1320000</v>
      </c>
      <c r="M96" s="147"/>
      <c r="N96" s="208">
        <f t="shared" si="94"/>
        <v>-660000</v>
      </c>
      <c r="O96" s="147">
        <f t="shared" si="106"/>
        <v>0</v>
      </c>
      <c r="P96" s="209" t="str">
        <f t="shared" si="95"/>
        <v xml:space="preserve"> </v>
      </c>
      <c r="Q96" s="209">
        <f t="shared" si="96"/>
        <v>660000</v>
      </c>
      <c r="R96" s="105">
        <f t="shared" si="100"/>
        <v>0</v>
      </c>
      <c r="S96" s="72">
        <f t="shared" si="97"/>
        <v>5930797</v>
      </c>
    </row>
    <row r="97" spans="1:19" ht="97.5" customHeight="1" x14ac:dyDescent="0.2">
      <c r="A97" s="147"/>
      <c r="B97" s="147"/>
      <c r="C97" s="147"/>
      <c r="D97" s="147"/>
      <c r="E97" s="147"/>
      <c r="F97" s="147"/>
      <c r="G97" s="49" t="s">
        <v>675</v>
      </c>
      <c r="H97" s="19" t="s">
        <v>73</v>
      </c>
      <c r="I97" s="147">
        <v>0</v>
      </c>
      <c r="J97" s="147">
        <v>0</v>
      </c>
      <c r="K97" s="147">
        <v>0</v>
      </c>
      <c r="L97" s="147">
        <f t="shared" si="107"/>
        <v>0</v>
      </c>
      <c r="M97" s="147"/>
      <c r="N97" s="208">
        <f t="shared" si="94"/>
        <v>0</v>
      </c>
      <c r="O97" s="147">
        <f t="shared" si="106"/>
        <v>0</v>
      </c>
      <c r="P97" s="209" t="str">
        <f t="shared" si="95"/>
        <v xml:space="preserve"> </v>
      </c>
      <c r="Q97" s="209" t="str">
        <f t="shared" si="96"/>
        <v xml:space="preserve"> </v>
      </c>
      <c r="R97" s="105">
        <f t="shared" si="100"/>
        <v>0</v>
      </c>
      <c r="S97" s="72">
        <f t="shared" si="97"/>
        <v>0</v>
      </c>
    </row>
    <row r="98" spans="1:19" ht="97.5" customHeight="1" x14ac:dyDescent="0.2">
      <c r="A98" s="147"/>
      <c r="B98" s="147"/>
      <c r="C98" s="147"/>
      <c r="D98" s="147"/>
      <c r="E98" s="147"/>
      <c r="F98" s="147"/>
      <c r="G98" s="49" t="s">
        <v>676</v>
      </c>
      <c r="H98" s="19" t="s">
        <v>74</v>
      </c>
      <c r="I98" s="147">
        <v>0</v>
      </c>
      <c r="J98" s="147">
        <v>0</v>
      </c>
      <c r="K98" s="147">
        <v>0</v>
      </c>
      <c r="L98" s="147">
        <f t="shared" si="107"/>
        <v>0</v>
      </c>
      <c r="M98" s="147"/>
      <c r="N98" s="208">
        <f t="shared" si="94"/>
        <v>0</v>
      </c>
      <c r="O98" s="147">
        <f t="shared" si="106"/>
        <v>0</v>
      </c>
      <c r="P98" s="209" t="str">
        <f t="shared" si="95"/>
        <v xml:space="preserve"> </v>
      </c>
      <c r="Q98" s="209" t="str">
        <f t="shared" si="96"/>
        <v xml:space="preserve"> </v>
      </c>
      <c r="R98" s="105">
        <f t="shared" si="100"/>
        <v>0</v>
      </c>
      <c r="S98" s="72">
        <f t="shared" si="97"/>
        <v>0</v>
      </c>
    </row>
    <row r="99" spans="1:19" ht="97.5" customHeight="1" x14ac:dyDescent="0.2">
      <c r="A99" s="147"/>
      <c r="B99" s="147"/>
      <c r="C99" s="147"/>
      <c r="D99" s="147"/>
      <c r="E99" s="147"/>
      <c r="F99" s="147"/>
      <c r="G99" s="49" t="s">
        <v>677</v>
      </c>
      <c r="H99" s="19" t="s">
        <v>75</v>
      </c>
      <c r="I99" s="147">
        <v>0</v>
      </c>
      <c r="J99" s="147">
        <v>0</v>
      </c>
      <c r="K99" s="147">
        <v>0</v>
      </c>
      <c r="L99" s="147">
        <f t="shared" si="107"/>
        <v>0</v>
      </c>
      <c r="M99" s="147"/>
      <c r="N99" s="208">
        <f t="shared" si="94"/>
        <v>0</v>
      </c>
      <c r="O99" s="147">
        <f t="shared" si="106"/>
        <v>0</v>
      </c>
      <c r="P99" s="209" t="str">
        <f t="shared" si="95"/>
        <v xml:space="preserve"> </v>
      </c>
      <c r="Q99" s="209" t="str">
        <f t="shared" si="96"/>
        <v xml:space="preserve"> </v>
      </c>
      <c r="R99" s="105">
        <f t="shared" si="100"/>
        <v>0</v>
      </c>
      <c r="S99" s="72">
        <f t="shared" si="97"/>
        <v>0</v>
      </c>
    </row>
    <row r="100" spans="1:19" ht="97.5" customHeight="1" x14ac:dyDescent="0.2">
      <c r="A100" s="147">
        <v>200000</v>
      </c>
      <c r="B100" s="147">
        <v>191304</v>
      </c>
      <c r="C100" s="147">
        <v>200000</v>
      </c>
      <c r="D100" s="147">
        <v>103105</v>
      </c>
      <c r="E100" s="147">
        <v>200000</v>
      </c>
      <c r="F100" s="147"/>
      <c r="G100" s="49" t="s">
        <v>678</v>
      </c>
      <c r="H100" s="19" t="s">
        <v>76</v>
      </c>
      <c r="I100" s="147">
        <v>200000</v>
      </c>
      <c r="J100" s="147">
        <v>200000</v>
      </c>
      <c r="K100" s="147">
        <v>200000</v>
      </c>
      <c r="L100" s="147">
        <f t="shared" si="107"/>
        <v>400000</v>
      </c>
      <c r="M100" s="147"/>
      <c r="N100" s="208">
        <f t="shared" si="94"/>
        <v>-200000</v>
      </c>
      <c r="O100" s="147">
        <f t="shared" si="106"/>
        <v>0</v>
      </c>
      <c r="P100" s="209" t="str">
        <f t="shared" si="95"/>
        <v xml:space="preserve"> </v>
      </c>
      <c r="Q100" s="209">
        <f t="shared" si="96"/>
        <v>200000</v>
      </c>
      <c r="R100" s="105">
        <f t="shared" si="100"/>
        <v>0</v>
      </c>
      <c r="S100" s="72">
        <f t="shared" si="97"/>
        <v>1894409</v>
      </c>
    </row>
    <row r="101" spans="1:19" ht="97.5" customHeight="1" x14ac:dyDescent="0.2">
      <c r="A101" s="168"/>
      <c r="B101" s="168"/>
      <c r="C101" s="168"/>
      <c r="D101" s="168"/>
      <c r="E101" s="168"/>
      <c r="F101" s="168"/>
      <c r="G101" s="61" t="s">
        <v>679</v>
      </c>
      <c r="H101" s="19" t="s">
        <v>77</v>
      </c>
      <c r="I101" s="168">
        <v>0</v>
      </c>
      <c r="J101" s="147">
        <v>0</v>
      </c>
      <c r="K101" s="168">
        <v>0</v>
      </c>
      <c r="L101" s="168">
        <f t="shared" si="107"/>
        <v>0</v>
      </c>
      <c r="M101" s="168"/>
      <c r="N101" s="230">
        <f t="shared" si="94"/>
        <v>0</v>
      </c>
      <c r="O101" s="168">
        <f t="shared" si="106"/>
        <v>0</v>
      </c>
      <c r="P101" s="231" t="str">
        <f t="shared" si="95"/>
        <v xml:space="preserve"> </v>
      </c>
      <c r="Q101" s="231" t="str">
        <f t="shared" si="96"/>
        <v xml:space="preserve"> </v>
      </c>
      <c r="R101" s="121">
        <f t="shared" si="100"/>
        <v>0</v>
      </c>
      <c r="S101" s="72">
        <f t="shared" si="97"/>
        <v>0</v>
      </c>
    </row>
    <row r="102" spans="1:19" ht="97.5" customHeight="1" x14ac:dyDescent="0.2">
      <c r="A102" s="147">
        <v>740000</v>
      </c>
      <c r="B102" s="147">
        <v>727564</v>
      </c>
      <c r="C102" s="147">
        <v>801000</v>
      </c>
      <c r="D102" s="147">
        <v>659540</v>
      </c>
      <c r="E102" s="147">
        <v>740000</v>
      </c>
      <c r="F102" s="147"/>
      <c r="G102" s="49" t="s">
        <v>680</v>
      </c>
      <c r="H102" s="19" t="s">
        <v>78</v>
      </c>
      <c r="I102" s="147">
        <v>700000</v>
      </c>
      <c r="J102" s="147">
        <v>700000</v>
      </c>
      <c r="K102" s="147">
        <v>700000</v>
      </c>
      <c r="L102" s="147">
        <f t="shared" si="107"/>
        <v>1400000</v>
      </c>
      <c r="M102" s="147"/>
      <c r="N102" s="208">
        <f t="shared" si="94"/>
        <v>-700000</v>
      </c>
      <c r="O102" s="147">
        <f t="shared" si="106"/>
        <v>0</v>
      </c>
      <c r="P102" s="209" t="str">
        <f t="shared" si="95"/>
        <v xml:space="preserve"> </v>
      </c>
      <c r="Q102" s="209">
        <f t="shared" si="96"/>
        <v>700000</v>
      </c>
      <c r="R102" s="105">
        <f t="shared" si="100"/>
        <v>0</v>
      </c>
      <c r="S102" s="72">
        <f t="shared" si="97"/>
        <v>7168104</v>
      </c>
    </row>
    <row r="103" spans="1:19" ht="97.5" customHeight="1" x14ac:dyDescent="0.2">
      <c r="A103" s="147">
        <v>3000</v>
      </c>
      <c r="B103" s="147">
        <v>1152</v>
      </c>
      <c r="C103" s="147">
        <v>6000</v>
      </c>
      <c r="D103" s="147">
        <v>1442</v>
      </c>
      <c r="E103" s="147">
        <v>6000</v>
      </c>
      <c r="F103" s="147"/>
      <c r="G103" s="49" t="s">
        <v>681</v>
      </c>
      <c r="H103" s="19" t="s">
        <v>1193</v>
      </c>
      <c r="I103" s="147">
        <v>4000</v>
      </c>
      <c r="J103" s="147">
        <v>4000</v>
      </c>
      <c r="K103" s="147">
        <v>4000</v>
      </c>
      <c r="L103" s="147">
        <f t="shared" si="107"/>
        <v>8000</v>
      </c>
      <c r="M103" s="147"/>
      <c r="N103" s="208">
        <f t="shared" si="94"/>
        <v>-4000</v>
      </c>
      <c r="O103" s="147">
        <f t="shared" si="106"/>
        <v>0</v>
      </c>
      <c r="P103" s="209" t="str">
        <f t="shared" si="95"/>
        <v xml:space="preserve"> </v>
      </c>
      <c r="Q103" s="209">
        <f t="shared" si="96"/>
        <v>4000</v>
      </c>
      <c r="R103" s="105">
        <f t="shared" si="100"/>
        <v>0</v>
      </c>
      <c r="S103" s="72">
        <f t="shared" si="97"/>
        <v>37594</v>
      </c>
    </row>
    <row r="104" spans="1:19" ht="97.5" customHeight="1" x14ac:dyDescent="0.2">
      <c r="A104" s="147">
        <v>173000</v>
      </c>
      <c r="B104" s="147">
        <v>136277</v>
      </c>
      <c r="C104" s="147">
        <v>203000</v>
      </c>
      <c r="D104" s="147">
        <v>149631</v>
      </c>
      <c r="E104" s="147">
        <v>203000</v>
      </c>
      <c r="F104" s="147"/>
      <c r="G104" s="49" t="s">
        <v>682</v>
      </c>
      <c r="H104" s="19" t="s">
        <v>80</v>
      </c>
      <c r="I104" s="147">
        <v>228000</v>
      </c>
      <c r="J104" s="147">
        <v>228000</v>
      </c>
      <c r="K104" s="147">
        <v>228000</v>
      </c>
      <c r="L104" s="147">
        <f t="shared" si="107"/>
        <v>456000</v>
      </c>
      <c r="M104" s="147"/>
      <c r="N104" s="208">
        <f t="shared" si="94"/>
        <v>-228000</v>
      </c>
      <c r="O104" s="147">
        <f t="shared" si="106"/>
        <v>0</v>
      </c>
      <c r="P104" s="209" t="str">
        <f t="shared" si="95"/>
        <v xml:space="preserve"> </v>
      </c>
      <c r="Q104" s="209">
        <f t="shared" si="96"/>
        <v>228000</v>
      </c>
      <c r="R104" s="105">
        <f t="shared" si="100"/>
        <v>0</v>
      </c>
      <c r="S104" s="72">
        <f t="shared" si="97"/>
        <v>2004908</v>
      </c>
    </row>
    <row r="105" spans="1:19" ht="97.5" customHeight="1" x14ac:dyDescent="0.2">
      <c r="A105" s="147">
        <v>11000</v>
      </c>
      <c r="B105" s="147">
        <v>11000</v>
      </c>
      <c r="C105" s="147">
        <v>24000</v>
      </c>
      <c r="D105" s="147">
        <v>17350</v>
      </c>
      <c r="E105" s="147">
        <v>24000</v>
      </c>
      <c r="F105" s="147"/>
      <c r="G105" s="49" t="s">
        <v>683</v>
      </c>
      <c r="H105" s="19" t="s">
        <v>608</v>
      </c>
      <c r="I105" s="147">
        <v>25000</v>
      </c>
      <c r="J105" s="147">
        <v>25000</v>
      </c>
      <c r="K105" s="147">
        <v>25000</v>
      </c>
      <c r="L105" s="147">
        <f t="shared" si="107"/>
        <v>50000</v>
      </c>
      <c r="M105" s="147"/>
      <c r="N105" s="208">
        <f t="shared" si="94"/>
        <v>-25000</v>
      </c>
      <c r="O105" s="147">
        <f t="shared" si="106"/>
        <v>0</v>
      </c>
      <c r="P105" s="209" t="str">
        <f t="shared" si="95"/>
        <v xml:space="preserve"> </v>
      </c>
      <c r="Q105" s="209">
        <f t="shared" si="96"/>
        <v>25000</v>
      </c>
      <c r="R105" s="105">
        <f t="shared" si="100"/>
        <v>0</v>
      </c>
      <c r="S105" s="72">
        <f t="shared" si="97"/>
        <v>212350</v>
      </c>
    </row>
    <row r="106" spans="1:19" ht="97.5" customHeight="1" x14ac:dyDescent="0.2">
      <c r="A106" s="147">
        <v>492000</v>
      </c>
      <c r="B106" s="147">
        <v>492986</v>
      </c>
      <c r="C106" s="147">
        <v>469000</v>
      </c>
      <c r="D106" s="147">
        <v>614696</v>
      </c>
      <c r="E106" s="147">
        <v>745000</v>
      </c>
      <c r="F106" s="147"/>
      <c r="G106" s="49" t="s">
        <v>684</v>
      </c>
      <c r="H106" s="19" t="s">
        <v>609</v>
      </c>
      <c r="I106" s="147">
        <v>1298000</v>
      </c>
      <c r="J106" s="147">
        <v>1298000</v>
      </c>
      <c r="K106" s="147">
        <v>1298000</v>
      </c>
      <c r="L106" s="147">
        <f t="shared" si="107"/>
        <v>2596000</v>
      </c>
      <c r="M106" s="147"/>
      <c r="N106" s="208">
        <f t="shared" si="94"/>
        <v>-1298000</v>
      </c>
      <c r="O106" s="147">
        <f t="shared" si="106"/>
        <v>0</v>
      </c>
      <c r="P106" s="209" t="str">
        <f t="shared" si="95"/>
        <v xml:space="preserve"> </v>
      </c>
      <c r="Q106" s="209">
        <f t="shared" si="96"/>
        <v>1298000</v>
      </c>
      <c r="R106" s="105">
        <f t="shared" si="100"/>
        <v>0</v>
      </c>
      <c r="S106" s="72">
        <f t="shared" si="97"/>
        <v>9303682</v>
      </c>
    </row>
    <row r="107" spans="1:19" ht="97.5" customHeight="1" thickBot="1" x14ac:dyDescent="0.25">
      <c r="A107" s="158"/>
      <c r="B107" s="158"/>
      <c r="C107" s="158"/>
      <c r="D107" s="158"/>
      <c r="E107" s="158"/>
      <c r="F107" s="158"/>
      <c r="G107" s="50" t="s">
        <v>685</v>
      </c>
      <c r="H107" s="19" t="s">
        <v>610</v>
      </c>
      <c r="I107" s="158"/>
      <c r="J107" s="147"/>
      <c r="K107" s="158"/>
      <c r="L107" s="158">
        <f t="shared" si="107"/>
        <v>0</v>
      </c>
      <c r="M107" s="158"/>
      <c r="N107" s="218">
        <f t="shared" si="94"/>
        <v>0</v>
      </c>
      <c r="O107" s="158">
        <f t="shared" si="106"/>
        <v>0</v>
      </c>
      <c r="P107" s="219" t="str">
        <f t="shared" si="95"/>
        <v xml:space="preserve"> </v>
      </c>
      <c r="Q107" s="219" t="str">
        <f t="shared" si="96"/>
        <v xml:space="preserve"> </v>
      </c>
      <c r="R107" s="113">
        <f t="shared" si="100"/>
        <v>0</v>
      </c>
      <c r="S107" s="72">
        <f t="shared" si="97"/>
        <v>0</v>
      </c>
    </row>
    <row r="108" spans="1:19" s="1" customFormat="1" ht="77.25" customHeight="1" thickBot="1" x14ac:dyDescent="0.25">
      <c r="A108" s="150">
        <f t="shared" ref="A108:E108" si="108">SUM(A91:A107)</f>
        <v>7470000</v>
      </c>
      <c r="B108" s="150">
        <f t="shared" si="108"/>
        <v>5860519</v>
      </c>
      <c r="C108" s="150">
        <f t="shared" si="108"/>
        <v>8293000</v>
      </c>
      <c r="D108" s="150">
        <f t="shared" si="108"/>
        <v>5665980</v>
      </c>
      <c r="E108" s="150">
        <f t="shared" si="108"/>
        <v>8953000</v>
      </c>
      <c r="F108" s="150">
        <f t="shared" ref="F108" si="109">SUM(F91:F107)</f>
        <v>0</v>
      </c>
      <c r="G108" s="51"/>
      <c r="H108" s="5" t="s">
        <v>81</v>
      </c>
      <c r="I108" s="150">
        <f t="shared" ref="I108:L108" si="110">SUM(I91:I107)</f>
        <v>10295000</v>
      </c>
      <c r="J108" s="150">
        <f t="shared" si="110"/>
        <v>10295000</v>
      </c>
      <c r="K108" s="150">
        <f t="shared" si="110"/>
        <v>10295000</v>
      </c>
      <c r="L108" s="150">
        <f t="shared" si="110"/>
        <v>18113000</v>
      </c>
      <c r="M108" s="150">
        <f t="shared" ref="M108:O108" si="111">SUM(M91:M107)</f>
        <v>0</v>
      </c>
      <c r="N108" s="212">
        <f t="shared" si="94"/>
        <v>-10295000</v>
      </c>
      <c r="O108" s="150">
        <f t="shared" si="111"/>
        <v>0</v>
      </c>
      <c r="P108" s="150" t="str">
        <f t="shared" si="95"/>
        <v xml:space="preserve"> </v>
      </c>
      <c r="Q108" s="150">
        <f t="shared" si="96"/>
        <v>10295000</v>
      </c>
      <c r="R108" s="107">
        <f t="shared" si="100"/>
        <v>0</v>
      </c>
      <c r="S108" s="72">
        <f t="shared" si="97"/>
        <v>85240499</v>
      </c>
    </row>
    <row r="109" spans="1:19" s="1" customFormat="1" ht="110.25" customHeight="1" thickBot="1" x14ac:dyDescent="0.25">
      <c r="A109" s="270" t="e">
        <f t="shared" ref="A109:E109" si="112">A108/A845</f>
        <v>#DIV/0!</v>
      </c>
      <c r="B109" s="270" t="e">
        <f t="shared" si="112"/>
        <v>#DIV/0!</v>
      </c>
      <c r="C109" s="270" t="e">
        <f t="shared" si="112"/>
        <v>#DIV/0!</v>
      </c>
      <c r="D109" s="270" t="e">
        <f t="shared" si="112"/>
        <v>#DIV/0!</v>
      </c>
      <c r="E109" s="270" t="e">
        <f t="shared" si="112"/>
        <v>#DIV/0!</v>
      </c>
      <c r="F109" s="270" t="e">
        <f>F108/F845</f>
        <v>#DIV/0!</v>
      </c>
      <c r="G109" s="266"/>
      <c r="H109" s="267" t="s">
        <v>1135</v>
      </c>
      <c r="I109" s="270" t="e">
        <f t="shared" ref="I109:K109" si="113">I108/I845</f>
        <v>#DIV/0!</v>
      </c>
      <c r="J109" s="270" t="e">
        <f t="shared" si="113"/>
        <v>#DIV/0!</v>
      </c>
      <c r="K109" s="270" t="e">
        <f t="shared" si="113"/>
        <v>#DIV/0!</v>
      </c>
      <c r="L109" s="270" t="e">
        <f>L108/$L$845</f>
        <v>#DIV/0!</v>
      </c>
      <c r="M109" s="270" t="e">
        <f>M108/M845</f>
        <v>#DIV/0!</v>
      </c>
      <c r="N109" s="270"/>
      <c r="O109" s="270" t="e">
        <f>O108/$O$845</f>
        <v>#DIV/0!</v>
      </c>
      <c r="P109" s="270"/>
      <c r="Q109" s="265"/>
      <c r="R109" s="268"/>
      <c r="S109" s="72"/>
    </row>
    <row r="110" spans="1:19" s="1" customFormat="1" ht="99.75" customHeight="1" x14ac:dyDescent="0.2">
      <c r="A110" s="294">
        <f t="shared" ref="A110:E110" si="114">A108/A847</f>
        <v>0.33954545454545454</v>
      </c>
      <c r="B110" s="294">
        <f t="shared" si="114"/>
        <v>0.23415069059346949</v>
      </c>
      <c r="C110" s="294">
        <f t="shared" si="114"/>
        <v>0.44069507917950901</v>
      </c>
      <c r="D110" s="294">
        <f t="shared" si="114"/>
        <v>0.17659071441855181</v>
      </c>
      <c r="E110" s="294">
        <f t="shared" si="114"/>
        <v>0.29051203841910572</v>
      </c>
      <c r="F110" s="294" t="e">
        <f>F108/F847</f>
        <v>#DIV/0!</v>
      </c>
      <c r="G110" s="311"/>
      <c r="H110" s="312" t="s">
        <v>1136</v>
      </c>
      <c r="I110" s="313">
        <f t="shared" ref="I110:K110" si="115">I108/I847</f>
        <v>0.26114197295994723</v>
      </c>
      <c r="J110" s="313">
        <f t="shared" si="115"/>
        <v>0.22614941897502361</v>
      </c>
      <c r="K110" s="313">
        <f t="shared" si="115"/>
        <v>0.18847371986159675</v>
      </c>
      <c r="L110" s="313">
        <f>L108/L847</f>
        <v>0.16583503474542907</v>
      </c>
      <c r="M110" s="313" t="e">
        <f>M108/M847</f>
        <v>#DIV/0!</v>
      </c>
      <c r="N110" s="313"/>
      <c r="O110" s="313" t="e">
        <f>O108/O847</f>
        <v>#DIV/0!</v>
      </c>
      <c r="P110" s="313"/>
      <c r="Q110" s="314"/>
      <c r="R110" s="315"/>
      <c r="S110" s="72">
        <v>1</v>
      </c>
    </row>
    <row r="111" spans="1:19" s="1" customFormat="1" ht="94.5" customHeight="1" x14ac:dyDescent="0.2">
      <c r="A111" s="170"/>
      <c r="B111" s="170"/>
      <c r="C111" s="170"/>
      <c r="D111" s="170"/>
      <c r="E111" s="170"/>
      <c r="F111" s="170"/>
      <c r="G111" s="48" t="s">
        <v>686</v>
      </c>
      <c r="H111" s="21" t="s">
        <v>82</v>
      </c>
      <c r="I111" s="170"/>
      <c r="J111" s="170"/>
      <c r="K111" s="170"/>
      <c r="L111" s="170">
        <f t="shared" si="107"/>
        <v>0</v>
      </c>
      <c r="M111" s="170"/>
      <c r="N111" s="229"/>
      <c r="O111" s="170"/>
      <c r="P111" s="170" t="str">
        <f t="shared" si="95"/>
        <v xml:space="preserve"> </v>
      </c>
      <c r="Q111" s="170" t="str">
        <f t="shared" si="96"/>
        <v xml:space="preserve"> </v>
      </c>
      <c r="R111" s="120"/>
      <c r="S111" s="72">
        <f>S151</f>
        <v>818038</v>
      </c>
    </row>
    <row r="112" spans="1:19" ht="99.75" customHeight="1" x14ac:dyDescent="0.2">
      <c r="A112" s="147">
        <v>2000</v>
      </c>
      <c r="B112" s="147">
        <v>1000</v>
      </c>
      <c r="C112" s="147">
        <v>1000</v>
      </c>
      <c r="D112" s="147">
        <v>1000</v>
      </c>
      <c r="E112" s="147">
        <v>1000</v>
      </c>
      <c r="F112" s="147"/>
      <c r="G112" s="49" t="s">
        <v>687</v>
      </c>
      <c r="H112" s="19" t="s">
        <v>83</v>
      </c>
      <c r="I112" s="147">
        <v>1000</v>
      </c>
      <c r="J112" s="147">
        <v>1000</v>
      </c>
      <c r="K112" s="147">
        <v>1000</v>
      </c>
      <c r="L112" s="147">
        <v>1000</v>
      </c>
      <c r="M112" s="147"/>
      <c r="N112" s="208">
        <f t="shared" si="94"/>
        <v>-1000</v>
      </c>
      <c r="O112" s="147">
        <f t="shared" ref="O112:O150" si="116">M112</f>
        <v>0</v>
      </c>
      <c r="P112" s="209" t="str">
        <f t="shared" si="95"/>
        <v xml:space="preserve"> </v>
      </c>
      <c r="Q112" s="209">
        <f t="shared" si="96"/>
        <v>1000</v>
      </c>
      <c r="R112" s="105">
        <f t="shared" si="100"/>
        <v>0</v>
      </c>
      <c r="S112" s="72">
        <f t="shared" si="97"/>
        <v>10000</v>
      </c>
    </row>
    <row r="113" spans="1:19" ht="105.75" customHeight="1" x14ac:dyDescent="0.2">
      <c r="A113" s="147"/>
      <c r="B113" s="147"/>
      <c r="C113" s="147"/>
      <c r="D113" s="147"/>
      <c r="E113" s="147"/>
      <c r="F113" s="147"/>
      <c r="G113" s="49" t="s">
        <v>688</v>
      </c>
      <c r="H113" s="19" t="s">
        <v>84</v>
      </c>
      <c r="I113" s="147">
        <v>0</v>
      </c>
      <c r="J113" s="147">
        <v>0</v>
      </c>
      <c r="K113" s="147">
        <v>0</v>
      </c>
      <c r="L113" s="147">
        <f t="shared" si="107"/>
        <v>0</v>
      </c>
      <c r="M113" s="147"/>
      <c r="N113" s="208">
        <f t="shared" si="94"/>
        <v>0</v>
      </c>
      <c r="O113" s="147">
        <f t="shared" si="116"/>
        <v>0</v>
      </c>
      <c r="P113" s="209" t="str">
        <f t="shared" si="95"/>
        <v xml:space="preserve"> </v>
      </c>
      <c r="Q113" s="209" t="str">
        <f t="shared" si="96"/>
        <v xml:space="preserve"> </v>
      </c>
      <c r="R113" s="105">
        <f t="shared" si="100"/>
        <v>0</v>
      </c>
      <c r="S113" s="72">
        <f t="shared" si="97"/>
        <v>0</v>
      </c>
    </row>
    <row r="114" spans="1:19" ht="105.75" customHeight="1" x14ac:dyDescent="0.2">
      <c r="A114" s="147"/>
      <c r="B114" s="147"/>
      <c r="C114" s="147"/>
      <c r="D114" s="147"/>
      <c r="E114" s="147"/>
      <c r="F114" s="147"/>
      <c r="G114" s="49" t="s">
        <v>689</v>
      </c>
      <c r="H114" s="19" t="s">
        <v>85</v>
      </c>
      <c r="I114" s="147">
        <v>0</v>
      </c>
      <c r="J114" s="147">
        <v>0</v>
      </c>
      <c r="K114" s="147">
        <v>0</v>
      </c>
      <c r="L114" s="147">
        <f t="shared" si="107"/>
        <v>0</v>
      </c>
      <c r="M114" s="147"/>
      <c r="N114" s="208">
        <f t="shared" si="94"/>
        <v>0</v>
      </c>
      <c r="O114" s="147">
        <f t="shared" si="116"/>
        <v>0</v>
      </c>
      <c r="P114" s="209" t="str">
        <f t="shared" si="95"/>
        <v xml:space="preserve"> </v>
      </c>
      <c r="Q114" s="209" t="str">
        <f t="shared" si="96"/>
        <v xml:space="preserve"> </v>
      </c>
      <c r="R114" s="105">
        <f t="shared" si="100"/>
        <v>0</v>
      </c>
      <c r="S114" s="72">
        <f t="shared" si="97"/>
        <v>0</v>
      </c>
    </row>
    <row r="115" spans="1:19" ht="105.75" customHeight="1" x14ac:dyDescent="0.2">
      <c r="A115" s="147"/>
      <c r="B115" s="147"/>
      <c r="C115" s="147"/>
      <c r="D115" s="147"/>
      <c r="E115" s="147"/>
      <c r="F115" s="147"/>
      <c r="G115" s="49" t="s">
        <v>690</v>
      </c>
      <c r="H115" s="19" t="s">
        <v>86</v>
      </c>
      <c r="I115" s="147">
        <v>0</v>
      </c>
      <c r="J115" s="147">
        <v>0</v>
      </c>
      <c r="K115" s="147">
        <v>0</v>
      </c>
      <c r="L115" s="147">
        <f t="shared" si="107"/>
        <v>0</v>
      </c>
      <c r="M115" s="147"/>
      <c r="N115" s="208">
        <f t="shared" si="94"/>
        <v>0</v>
      </c>
      <c r="O115" s="147">
        <f t="shared" si="116"/>
        <v>0</v>
      </c>
      <c r="P115" s="209" t="str">
        <f t="shared" si="95"/>
        <v xml:space="preserve"> </v>
      </c>
      <c r="Q115" s="209" t="str">
        <f t="shared" si="96"/>
        <v xml:space="preserve"> </v>
      </c>
      <c r="R115" s="105">
        <f t="shared" si="100"/>
        <v>0</v>
      </c>
      <c r="S115" s="72">
        <f t="shared" si="97"/>
        <v>0</v>
      </c>
    </row>
    <row r="116" spans="1:19" ht="105.75" customHeight="1" x14ac:dyDescent="0.2">
      <c r="A116" s="147"/>
      <c r="B116" s="147"/>
      <c r="C116" s="147"/>
      <c r="D116" s="147"/>
      <c r="E116" s="147"/>
      <c r="F116" s="147"/>
      <c r="G116" s="49" t="s">
        <v>691</v>
      </c>
      <c r="H116" s="19" t="s">
        <v>87</v>
      </c>
      <c r="I116" s="147">
        <v>0</v>
      </c>
      <c r="J116" s="147">
        <v>0</v>
      </c>
      <c r="K116" s="147">
        <v>0</v>
      </c>
      <c r="L116" s="147">
        <f t="shared" si="107"/>
        <v>0</v>
      </c>
      <c r="M116" s="147"/>
      <c r="N116" s="208">
        <f t="shared" si="94"/>
        <v>0</v>
      </c>
      <c r="O116" s="147">
        <f t="shared" si="116"/>
        <v>0</v>
      </c>
      <c r="P116" s="209" t="str">
        <f t="shared" si="95"/>
        <v xml:space="preserve"> </v>
      </c>
      <c r="Q116" s="209" t="str">
        <f t="shared" si="96"/>
        <v xml:space="preserve"> </v>
      </c>
      <c r="R116" s="105">
        <f t="shared" si="100"/>
        <v>0</v>
      </c>
      <c r="S116" s="72">
        <f t="shared" si="97"/>
        <v>0</v>
      </c>
    </row>
    <row r="117" spans="1:19" ht="105.75" customHeight="1" x14ac:dyDescent="0.2">
      <c r="A117" s="147"/>
      <c r="B117" s="147"/>
      <c r="C117" s="147"/>
      <c r="D117" s="147"/>
      <c r="E117" s="147"/>
      <c r="F117" s="147"/>
      <c r="G117" s="49" t="s">
        <v>692</v>
      </c>
      <c r="H117" s="19" t="s">
        <v>88</v>
      </c>
      <c r="I117" s="147">
        <v>0</v>
      </c>
      <c r="J117" s="147">
        <v>0</v>
      </c>
      <c r="K117" s="147">
        <v>0</v>
      </c>
      <c r="L117" s="147">
        <f t="shared" si="107"/>
        <v>0</v>
      </c>
      <c r="M117" s="147"/>
      <c r="N117" s="208">
        <f t="shared" si="94"/>
        <v>0</v>
      </c>
      <c r="O117" s="147">
        <f t="shared" si="116"/>
        <v>0</v>
      </c>
      <c r="P117" s="209" t="str">
        <f t="shared" si="95"/>
        <v xml:space="preserve"> </v>
      </c>
      <c r="Q117" s="209" t="str">
        <f t="shared" si="96"/>
        <v xml:space="preserve"> </v>
      </c>
      <c r="R117" s="105">
        <f t="shared" si="100"/>
        <v>0</v>
      </c>
      <c r="S117" s="72">
        <f t="shared" si="97"/>
        <v>0</v>
      </c>
    </row>
    <row r="118" spans="1:19" ht="105" customHeight="1" x14ac:dyDescent="0.2">
      <c r="A118" s="147">
        <v>400</v>
      </c>
      <c r="B118" s="147"/>
      <c r="C118" s="147"/>
      <c r="D118" s="147"/>
      <c r="E118" s="147"/>
      <c r="F118" s="147"/>
      <c r="G118" s="49" t="s">
        <v>693</v>
      </c>
      <c r="H118" s="19" t="s">
        <v>89</v>
      </c>
      <c r="I118" s="147">
        <v>0</v>
      </c>
      <c r="J118" s="147">
        <v>0</v>
      </c>
      <c r="K118" s="147">
        <v>0</v>
      </c>
      <c r="L118" s="147">
        <f t="shared" si="107"/>
        <v>0</v>
      </c>
      <c r="M118" s="147"/>
      <c r="N118" s="208">
        <f t="shared" si="94"/>
        <v>0</v>
      </c>
      <c r="O118" s="147">
        <f t="shared" si="116"/>
        <v>0</v>
      </c>
      <c r="P118" s="209" t="str">
        <f t="shared" si="95"/>
        <v xml:space="preserve"> </v>
      </c>
      <c r="Q118" s="209" t="str">
        <f t="shared" si="96"/>
        <v xml:space="preserve"> </v>
      </c>
      <c r="R118" s="105">
        <f t="shared" si="100"/>
        <v>0</v>
      </c>
      <c r="S118" s="72">
        <f t="shared" si="97"/>
        <v>400</v>
      </c>
    </row>
    <row r="119" spans="1:19" ht="110.25" customHeight="1" x14ac:dyDescent="0.2">
      <c r="A119" s="147">
        <v>400</v>
      </c>
      <c r="B119" s="147">
        <v>346</v>
      </c>
      <c r="C119" s="147">
        <v>400</v>
      </c>
      <c r="D119" s="147">
        <v>346</v>
      </c>
      <c r="E119" s="147">
        <v>400</v>
      </c>
      <c r="F119" s="147"/>
      <c r="G119" s="49" t="s">
        <v>694</v>
      </c>
      <c r="H119" s="19" t="s">
        <v>90</v>
      </c>
      <c r="I119" s="147">
        <v>1000</v>
      </c>
      <c r="J119" s="147">
        <v>1000</v>
      </c>
      <c r="K119" s="147">
        <v>1000</v>
      </c>
      <c r="L119" s="147">
        <v>520</v>
      </c>
      <c r="M119" s="147"/>
      <c r="N119" s="208">
        <f t="shared" si="94"/>
        <v>-1000</v>
      </c>
      <c r="O119" s="147">
        <f t="shared" si="116"/>
        <v>0</v>
      </c>
      <c r="P119" s="209" t="str">
        <f t="shared" si="95"/>
        <v xml:space="preserve"> </v>
      </c>
      <c r="Q119" s="209">
        <f t="shared" si="96"/>
        <v>1000</v>
      </c>
      <c r="R119" s="105">
        <f t="shared" si="100"/>
        <v>0</v>
      </c>
      <c r="S119" s="72">
        <f t="shared" si="97"/>
        <v>5412</v>
      </c>
    </row>
    <row r="120" spans="1:19" ht="105.75" customHeight="1" x14ac:dyDescent="0.2">
      <c r="A120" s="147"/>
      <c r="B120" s="147"/>
      <c r="C120" s="147"/>
      <c r="D120" s="147"/>
      <c r="E120" s="147"/>
      <c r="F120" s="147"/>
      <c r="G120" s="49" t="s">
        <v>695</v>
      </c>
      <c r="H120" s="19" t="s">
        <v>91</v>
      </c>
      <c r="I120" s="147">
        <v>0</v>
      </c>
      <c r="J120" s="147">
        <v>0</v>
      </c>
      <c r="K120" s="147">
        <v>0</v>
      </c>
      <c r="L120" s="147">
        <f t="shared" si="107"/>
        <v>0</v>
      </c>
      <c r="M120" s="147"/>
      <c r="N120" s="208">
        <f t="shared" si="94"/>
        <v>0</v>
      </c>
      <c r="O120" s="147">
        <f t="shared" si="116"/>
        <v>0</v>
      </c>
      <c r="P120" s="209" t="str">
        <f t="shared" si="95"/>
        <v xml:space="preserve"> </v>
      </c>
      <c r="Q120" s="209" t="str">
        <f t="shared" si="96"/>
        <v xml:space="preserve"> </v>
      </c>
      <c r="R120" s="105">
        <f t="shared" si="100"/>
        <v>0</v>
      </c>
      <c r="S120" s="72">
        <f t="shared" si="97"/>
        <v>0</v>
      </c>
    </row>
    <row r="121" spans="1:19" ht="105.75" customHeight="1" x14ac:dyDescent="0.2">
      <c r="A121" s="147"/>
      <c r="B121" s="147"/>
      <c r="C121" s="147"/>
      <c r="D121" s="147"/>
      <c r="E121" s="147"/>
      <c r="F121" s="147"/>
      <c r="G121" s="49" t="s">
        <v>696</v>
      </c>
      <c r="H121" s="19" t="s">
        <v>92</v>
      </c>
      <c r="I121" s="147">
        <v>0</v>
      </c>
      <c r="J121" s="147">
        <v>0</v>
      </c>
      <c r="K121" s="147">
        <v>0</v>
      </c>
      <c r="L121" s="147">
        <f t="shared" si="107"/>
        <v>0</v>
      </c>
      <c r="M121" s="147"/>
      <c r="N121" s="208">
        <f t="shared" si="94"/>
        <v>0</v>
      </c>
      <c r="O121" s="147">
        <f t="shared" si="116"/>
        <v>0</v>
      </c>
      <c r="P121" s="209" t="str">
        <f t="shared" si="95"/>
        <v xml:space="preserve"> </v>
      </c>
      <c r="Q121" s="209" t="str">
        <f t="shared" si="96"/>
        <v xml:space="preserve"> </v>
      </c>
      <c r="R121" s="105">
        <f t="shared" si="100"/>
        <v>0</v>
      </c>
      <c r="S121" s="72">
        <f t="shared" si="97"/>
        <v>0</v>
      </c>
    </row>
    <row r="122" spans="1:19" ht="105.75" customHeight="1" x14ac:dyDescent="0.2">
      <c r="A122" s="147"/>
      <c r="B122" s="147"/>
      <c r="C122" s="147"/>
      <c r="D122" s="147"/>
      <c r="E122" s="147"/>
      <c r="F122" s="147"/>
      <c r="G122" s="49" t="s">
        <v>697</v>
      </c>
      <c r="H122" s="19" t="s">
        <v>93</v>
      </c>
      <c r="I122" s="147">
        <v>0</v>
      </c>
      <c r="J122" s="147">
        <v>0</v>
      </c>
      <c r="K122" s="147">
        <v>0</v>
      </c>
      <c r="L122" s="147">
        <f t="shared" si="107"/>
        <v>0</v>
      </c>
      <c r="M122" s="147"/>
      <c r="N122" s="208">
        <f t="shared" si="94"/>
        <v>0</v>
      </c>
      <c r="O122" s="147">
        <f t="shared" si="116"/>
        <v>0</v>
      </c>
      <c r="P122" s="209" t="str">
        <f t="shared" si="95"/>
        <v xml:space="preserve"> </v>
      </c>
      <c r="Q122" s="209" t="str">
        <f t="shared" si="96"/>
        <v xml:space="preserve"> </v>
      </c>
      <c r="R122" s="105">
        <f t="shared" si="100"/>
        <v>0</v>
      </c>
      <c r="S122" s="72">
        <f t="shared" si="97"/>
        <v>0</v>
      </c>
    </row>
    <row r="123" spans="1:19" ht="94.5" customHeight="1" x14ac:dyDescent="0.2">
      <c r="A123" s="147">
        <v>400</v>
      </c>
      <c r="B123" s="147">
        <v>396</v>
      </c>
      <c r="C123" s="147">
        <v>400</v>
      </c>
      <c r="D123" s="147">
        <v>329</v>
      </c>
      <c r="E123" s="147">
        <v>400</v>
      </c>
      <c r="F123" s="147"/>
      <c r="G123" s="49" t="s">
        <v>698</v>
      </c>
      <c r="H123" s="19" t="s">
        <v>94</v>
      </c>
      <c r="I123" s="147">
        <v>1000</v>
      </c>
      <c r="J123" s="147">
        <v>1000</v>
      </c>
      <c r="K123" s="147">
        <v>1000</v>
      </c>
      <c r="L123" s="147">
        <f t="shared" si="107"/>
        <v>2000</v>
      </c>
      <c r="M123" s="147"/>
      <c r="N123" s="208">
        <f t="shared" si="94"/>
        <v>-1000</v>
      </c>
      <c r="O123" s="147">
        <f t="shared" si="116"/>
        <v>0</v>
      </c>
      <c r="P123" s="209" t="str">
        <f t="shared" si="95"/>
        <v xml:space="preserve"> </v>
      </c>
      <c r="Q123" s="209">
        <f t="shared" si="96"/>
        <v>1000</v>
      </c>
      <c r="R123" s="105">
        <f t="shared" si="100"/>
        <v>0</v>
      </c>
      <c r="S123" s="72">
        <f t="shared" si="97"/>
        <v>6925</v>
      </c>
    </row>
    <row r="124" spans="1:19" ht="105.75" customHeight="1" x14ac:dyDescent="0.2">
      <c r="A124" s="147"/>
      <c r="B124" s="147"/>
      <c r="C124" s="147"/>
      <c r="D124" s="147"/>
      <c r="E124" s="147"/>
      <c r="F124" s="147"/>
      <c r="G124" s="49" t="s">
        <v>699</v>
      </c>
      <c r="H124" s="19" t="s">
        <v>95</v>
      </c>
      <c r="I124" s="147">
        <v>0</v>
      </c>
      <c r="J124" s="147">
        <v>0</v>
      </c>
      <c r="K124" s="147">
        <v>0</v>
      </c>
      <c r="L124" s="147">
        <f t="shared" si="107"/>
        <v>0</v>
      </c>
      <c r="M124" s="147"/>
      <c r="N124" s="208">
        <f t="shared" si="94"/>
        <v>0</v>
      </c>
      <c r="O124" s="147">
        <f t="shared" si="116"/>
        <v>0</v>
      </c>
      <c r="P124" s="209" t="str">
        <f t="shared" si="95"/>
        <v xml:space="preserve"> </v>
      </c>
      <c r="Q124" s="209" t="str">
        <f t="shared" si="96"/>
        <v xml:space="preserve"> </v>
      </c>
      <c r="R124" s="105">
        <f t="shared" si="100"/>
        <v>0</v>
      </c>
      <c r="S124" s="72">
        <f t="shared" si="97"/>
        <v>0</v>
      </c>
    </row>
    <row r="125" spans="1:19" ht="107.25" customHeight="1" x14ac:dyDescent="0.2">
      <c r="A125" s="147">
        <v>112500</v>
      </c>
      <c r="B125" s="147">
        <v>57008</v>
      </c>
      <c r="C125" s="147">
        <v>117000</v>
      </c>
      <c r="D125" s="147">
        <v>53695</v>
      </c>
      <c r="E125" s="147">
        <v>65000</v>
      </c>
      <c r="F125" s="147"/>
      <c r="G125" s="49" t="s">
        <v>700</v>
      </c>
      <c r="H125" s="19" t="s">
        <v>96</v>
      </c>
      <c r="I125" s="147">
        <v>31000</v>
      </c>
      <c r="J125" s="147">
        <v>31000</v>
      </c>
      <c r="K125" s="147">
        <v>31000</v>
      </c>
      <c r="L125" s="147">
        <f t="shared" si="107"/>
        <v>62000</v>
      </c>
      <c r="M125" s="147"/>
      <c r="N125" s="208">
        <f t="shared" si="94"/>
        <v>-31000</v>
      </c>
      <c r="O125" s="147">
        <f t="shared" si="116"/>
        <v>0</v>
      </c>
      <c r="P125" s="209" t="str">
        <f t="shared" si="95"/>
        <v xml:space="preserve"> </v>
      </c>
      <c r="Q125" s="209">
        <f t="shared" si="96"/>
        <v>31000</v>
      </c>
      <c r="R125" s="105">
        <f t="shared" si="100"/>
        <v>0</v>
      </c>
      <c r="S125" s="72">
        <f t="shared" si="97"/>
        <v>560203</v>
      </c>
    </row>
    <row r="126" spans="1:19" ht="105.75" customHeight="1" x14ac:dyDescent="0.2">
      <c r="A126" s="147"/>
      <c r="B126" s="147"/>
      <c r="C126" s="147"/>
      <c r="D126" s="147"/>
      <c r="E126" s="147"/>
      <c r="F126" s="147"/>
      <c r="G126" s="49" t="s">
        <v>701</v>
      </c>
      <c r="H126" s="19" t="s">
        <v>97</v>
      </c>
      <c r="I126" s="147">
        <v>0</v>
      </c>
      <c r="J126" s="147">
        <v>0</v>
      </c>
      <c r="K126" s="147">
        <v>0</v>
      </c>
      <c r="L126" s="147">
        <f t="shared" si="107"/>
        <v>0</v>
      </c>
      <c r="M126" s="147"/>
      <c r="N126" s="208">
        <f t="shared" si="94"/>
        <v>0</v>
      </c>
      <c r="O126" s="147">
        <f t="shared" si="116"/>
        <v>0</v>
      </c>
      <c r="P126" s="209" t="str">
        <f t="shared" si="95"/>
        <v xml:space="preserve"> </v>
      </c>
      <c r="Q126" s="209" t="str">
        <f t="shared" si="96"/>
        <v xml:space="preserve"> </v>
      </c>
      <c r="R126" s="105">
        <f t="shared" si="100"/>
        <v>0</v>
      </c>
      <c r="S126" s="72">
        <f t="shared" si="97"/>
        <v>0</v>
      </c>
    </row>
    <row r="127" spans="1:19" ht="105.75" customHeight="1" x14ac:dyDescent="0.2">
      <c r="A127" s="147"/>
      <c r="B127" s="147"/>
      <c r="C127" s="147"/>
      <c r="D127" s="147"/>
      <c r="E127" s="147"/>
      <c r="F127" s="147"/>
      <c r="G127" s="49" t="s">
        <v>702</v>
      </c>
      <c r="H127" s="19" t="s">
        <v>98</v>
      </c>
      <c r="I127" s="147">
        <v>0</v>
      </c>
      <c r="J127" s="147">
        <v>0</v>
      </c>
      <c r="K127" s="147">
        <v>0</v>
      </c>
      <c r="L127" s="147">
        <f t="shared" si="107"/>
        <v>0</v>
      </c>
      <c r="M127" s="147"/>
      <c r="N127" s="208">
        <f t="shared" si="94"/>
        <v>0</v>
      </c>
      <c r="O127" s="147">
        <f t="shared" si="116"/>
        <v>0</v>
      </c>
      <c r="P127" s="209" t="str">
        <f t="shared" si="95"/>
        <v xml:space="preserve"> </v>
      </c>
      <c r="Q127" s="209" t="str">
        <f t="shared" si="96"/>
        <v xml:space="preserve"> </v>
      </c>
      <c r="R127" s="105">
        <f t="shared" si="100"/>
        <v>0</v>
      </c>
      <c r="S127" s="72">
        <f t="shared" si="97"/>
        <v>0</v>
      </c>
    </row>
    <row r="128" spans="1:19" ht="105.75" customHeight="1" x14ac:dyDescent="0.2">
      <c r="A128" s="147"/>
      <c r="B128" s="147"/>
      <c r="C128" s="147"/>
      <c r="D128" s="147"/>
      <c r="E128" s="147"/>
      <c r="F128" s="147"/>
      <c r="G128" s="49" t="s">
        <v>703</v>
      </c>
      <c r="H128" s="19" t="s">
        <v>99</v>
      </c>
      <c r="I128" s="147">
        <v>0</v>
      </c>
      <c r="J128" s="147">
        <v>0</v>
      </c>
      <c r="K128" s="147">
        <v>0</v>
      </c>
      <c r="L128" s="147">
        <f t="shared" si="107"/>
        <v>0</v>
      </c>
      <c r="M128" s="147"/>
      <c r="N128" s="208">
        <f t="shared" si="94"/>
        <v>0</v>
      </c>
      <c r="O128" s="147">
        <f t="shared" si="116"/>
        <v>0</v>
      </c>
      <c r="P128" s="209" t="str">
        <f t="shared" si="95"/>
        <v xml:space="preserve"> </v>
      </c>
      <c r="Q128" s="209" t="str">
        <f t="shared" si="96"/>
        <v xml:space="preserve"> </v>
      </c>
      <c r="R128" s="105">
        <f t="shared" si="100"/>
        <v>0</v>
      </c>
      <c r="S128" s="72">
        <f t="shared" si="97"/>
        <v>0</v>
      </c>
    </row>
    <row r="129" spans="1:19" ht="105.75" customHeight="1" x14ac:dyDescent="0.2">
      <c r="A129" s="147"/>
      <c r="B129" s="147"/>
      <c r="C129" s="147"/>
      <c r="D129" s="147"/>
      <c r="E129" s="147"/>
      <c r="F129" s="147"/>
      <c r="G129" s="49" t="s">
        <v>704</v>
      </c>
      <c r="H129" s="19" t="s">
        <v>100</v>
      </c>
      <c r="I129" s="147">
        <v>0</v>
      </c>
      <c r="J129" s="147">
        <v>0</v>
      </c>
      <c r="K129" s="147">
        <v>0</v>
      </c>
      <c r="L129" s="147">
        <f t="shared" si="107"/>
        <v>0</v>
      </c>
      <c r="M129" s="147"/>
      <c r="N129" s="208">
        <f t="shared" si="94"/>
        <v>0</v>
      </c>
      <c r="O129" s="147">
        <f t="shared" si="116"/>
        <v>0</v>
      </c>
      <c r="P129" s="209" t="str">
        <f t="shared" si="95"/>
        <v xml:space="preserve"> </v>
      </c>
      <c r="Q129" s="209" t="str">
        <f t="shared" si="96"/>
        <v xml:space="preserve"> </v>
      </c>
      <c r="R129" s="105">
        <f t="shared" si="100"/>
        <v>0</v>
      </c>
      <c r="S129" s="72">
        <f t="shared" si="97"/>
        <v>0</v>
      </c>
    </row>
    <row r="130" spans="1:19" ht="105.75" customHeight="1" x14ac:dyDescent="0.2">
      <c r="A130" s="147"/>
      <c r="B130" s="147"/>
      <c r="C130" s="147"/>
      <c r="D130" s="147"/>
      <c r="E130" s="147"/>
      <c r="F130" s="147"/>
      <c r="G130" s="49" t="s">
        <v>705</v>
      </c>
      <c r="H130" s="19" t="s">
        <v>101</v>
      </c>
      <c r="I130" s="147">
        <v>0</v>
      </c>
      <c r="J130" s="147">
        <v>0</v>
      </c>
      <c r="K130" s="147">
        <v>0</v>
      </c>
      <c r="L130" s="147">
        <f t="shared" si="107"/>
        <v>0</v>
      </c>
      <c r="M130" s="147"/>
      <c r="N130" s="208">
        <f t="shared" si="94"/>
        <v>0</v>
      </c>
      <c r="O130" s="147">
        <f t="shared" si="116"/>
        <v>0</v>
      </c>
      <c r="P130" s="209" t="str">
        <f t="shared" si="95"/>
        <v xml:space="preserve"> </v>
      </c>
      <c r="Q130" s="209" t="str">
        <f t="shared" si="96"/>
        <v xml:space="preserve"> </v>
      </c>
      <c r="R130" s="105">
        <f t="shared" si="100"/>
        <v>0</v>
      </c>
      <c r="S130" s="72">
        <f t="shared" si="97"/>
        <v>0</v>
      </c>
    </row>
    <row r="131" spans="1:19" ht="105.75" customHeight="1" x14ac:dyDescent="0.2">
      <c r="A131" s="147"/>
      <c r="B131" s="147"/>
      <c r="C131" s="147"/>
      <c r="D131" s="147"/>
      <c r="E131" s="147"/>
      <c r="F131" s="147"/>
      <c r="G131" s="49" t="s">
        <v>706</v>
      </c>
      <c r="H131" s="19" t="s">
        <v>102</v>
      </c>
      <c r="I131" s="147">
        <v>0</v>
      </c>
      <c r="J131" s="147">
        <v>0</v>
      </c>
      <c r="K131" s="147">
        <v>0</v>
      </c>
      <c r="L131" s="147">
        <f t="shared" si="107"/>
        <v>0</v>
      </c>
      <c r="M131" s="147"/>
      <c r="N131" s="208">
        <f t="shared" si="94"/>
        <v>0</v>
      </c>
      <c r="O131" s="147">
        <f t="shared" si="116"/>
        <v>0</v>
      </c>
      <c r="P131" s="209" t="str">
        <f t="shared" si="95"/>
        <v xml:space="preserve"> </v>
      </c>
      <c r="Q131" s="209" t="str">
        <f t="shared" si="96"/>
        <v xml:space="preserve"> </v>
      </c>
      <c r="R131" s="105">
        <f t="shared" si="100"/>
        <v>0</v>
      </c>
      <c r="S131" s="72">
        <f t="shared" si="97"/>
        <v>0</v>
      </c>
    </row>
    <row r="132" spans="1:19" ht="105.75" customHeight="1" x14ac:dyDescent="0.2">
      <c r="A132" s="147"/>
      <c r="B132" s="147"/>
      <c r="C132" s="147"/>
      <c r="D132" s="147"/>
      <c r="E132" s="147"/>
      <c r="F132" s="147"/>
      <c r="G132" s="49" t="s">
        <v>707</v>
      </c>
      <c r="H132" s="19" t="s">
        <v>103</v>
      </c>
      <c r="I132" s="147">
        <v>0</v>
      </c>
      <c r="J132" s="147">
        <v>0</v>
      </c>
      <c r="K132" s="147">
        <v>0</v>
      </c>
      <c r="L132" s="147">
        <f t="shared" si="107"/>
        <v>0</v>
      </c>
      <c r="M132" s="147"/>
      <c r="N132" s="208">
        <f t="shared" si="94"/>
        <v>0</v>
      </c>
      <c r="O132" s="147">
        <f t="shared" si="116"/>
        <v>0</v>
      </c>
      <c r="P132" s="209" t="str">
        <f t="shared" si="95"/>
        <v xml:space="preserve"> </v>
      </c>
      <c r="Q132" s="209" t="str">
        <f t="shared" si="96"/>
        <v xml:space="preserve"> </v>
      </c>
      <c r="R132" s="105">
        <f t="shared" si="100"/>
        <v>0</v>
      </c>
      <c r="S132" s="72">
        <f t="shared" si="97"/>
        <v>0</v>
      </c>
    </row>
    <row r="133" spans="1:19" ht="105.75" customHeight="1" x14ac:dyDescent="0.2">
      <c r="A133" s="147"/>
      <c r="B133" s="147"/>
      <c r="C133" s="147"/>
      <c r="D133" s="147"/>
      <c r="E133" s="147"/>
      <c r="F133" s="147"/>
      <c r="G133" s="49" t="s">
        <v>708</v>
      </c>
      <c r="H133" s="19" t="s">
        <v>104</v>
      </c>
      <c r="I133" s="147">
        <v>0</v>
      </c>
      <c r="J133" s="147">
        <v>0</v>
      </c>
      <c r="K133" s="147">
        <v>0</v>
      </c>
      <c r="L133" s="147">
        <f t="shared" si="107"/>
        <v>0</v>
      </c>
      <c r="M133" s="147"/>
      <c r="N133" s="208">
        <f t="shared" si="94"/>
        <v>0</v>
      </c>
      <c r="O133" s="147">
        <f t="shared" si="116"/>
        <v>0</v>
      </c>
      <c r="P133" s="209" t="str">
        <f t="shared" si="95"/>
        <v xml:space="preserve"> </v>
      </c>
      <c r="Q133" s="209" t="str">
        <f t="shared" si="96"/>
        <v xml:space="preserve"> </v>
      </c>
      <c r="R133" s="105">
        <f t="shared" si="100"/>
        <v>0</v>
      </c>
      <c r="S133" s="72">
        <f t="shared" si="97"/>
        <v>0</v>
      </c>
    </row>
    <row r="134" spans="1:19" ht="105.75" customHeight="1" x14ac:dyDescent="0.2">
      <c r="A134" s="147"/>
      <c r="B134" s="147"/>
      <c r="C134" s="147"/>
      <c r="D134" s="147"/>
      <c r="E134" s="147"/>
      <c r="F134" s="147"/>
      <c r="G134" s="49" t="s">
        <v>709</v>
      </c>
      <c r="H134" s="19" t="s">
        <v>105</v>
      </c>
      <c r="I134" s="147">
        <v>0</v>
      </c>
      <c r="J134" s="147">
        <v>0</v>
      </c>
      <c r="K134" s="147">
        <v>0</v>
      </c>
      <c r="L134" s="147">
        <f t="shared" si="107"/>
        <v>0</v>
      </c>
      <c r="M134" s="147"/>
      <c r="N134" s="208">
        <f t="shared" si="94"/>
        <v>0</v>
      </c>
      <c r="O134" s="147">
        <f t="shared" si="116"/>
        <v>0</v>
      </c>
      <c r="P134" s="209" t="str">
        <f t="shared" si="95"/>
        <v xml:space="preserve"> </v>
      </c>
      <c r="Q134" s="209" t="str">
        <f t="shared" si="96"/>
        <v xml:space="preserve"> </v>
      </c>
      <c r="R134" s="105">
        <f t="shared" si="100"/>
        <v>0</v>
      </c>
      <c r="S134" s="72">
        <f t="shared" si="97"/>
        <v>0</v>
      </c>
    </row>
    <row r="135" spans="1:19" ht="105.75" customHeight="1" x14ac:dyDescent="0.2">
      <c r="A135" s="147"/>
      <c r="B135" s="147"/>
      <c r="C135" s="147"/>
      <c r="D135" s="147"/>
      <c r="E135" s="147"/>
      <c r="F135" s="147"/>
      <c r="G135" s="49" t="s">
        <v>710</v>
      </c>
      <c r="H135" s="19" t="s">
        <v>106</v>
      </c>
      <c r="I135" s="147">
        <v>0</v>
      </c>
      <c r="J135" s="147">
        <v>0</v>
      </c>
      <c r="K135" s="147">
        <v>0</v>
      </c>
      <c r="L135" s="147">
        <f t="shared" si="107"/>
        <v>0</v>
      </c>
      <c r="M135" s="147"/>
      <c r="N135" s="208">
        <f t="shared" si="94"/>
        <v>0</v>
      </c>
      <c r="O135" s="147">
        <f t="shared" si="116"/>
        <v>0</v>
      </c>
      <c r="P135" s="209" t="str">
        <f t="shared" si="95"/>
        <v xml:space="preserve"> </v>
      </c>
      <c r="Q135" s="209" t="str">
        <f t="shared" si="96"/>
        <v xml:space="preserve"> </v>
      </c>
      <c r="R135" s="105">
        <f t="shared" si="100"/>
        <v>0</v>
      </c>
      <c r="S135" s="72">
        <f t="shared" si="97"/>
        <v>0</v>
      </c>
    </row>
    <row r="136" spans="1:19" ht="102.75" customHeight="1" x14ac:dyDescent="0.2">
      <c r="A136" s="147">
        <v>18500</v>
      </c>
      <c r="B136" s="147">
        <v>18500</v>
      </c>
      <c r="C136" s="147">
        <v>21500</v>
      </c>
      <c r="D136" s="147">
        <v>16557</v>
      </c>
      <c r="E136" s="147">
        <v>21000</v>
      </c>
      <c r="F136" s="147"/>
      <c r="G136" s="49" t="s">
        <v>711</v>
      </c>
      <c r="H136" s="19" t="s">
        <v>107</v>
      </c>
      <c r="I136" s="147">
        <v>20000</v>
      </c>
      <c r="J136" s="147">
        <v>20000</v>
      </c>
      <c r="K136" s="147">
        <v>20000</v>
      </c>
      <c r="L136" s="147">
        <f t="shared" si="107"/>
        <v>40000</v>
      </c>
      <c r="M136" s="147"/>
      <c r="N136" s="208">
        <f t="shared" si="94"/>
        <v>-20000</v>
      </c>
      <c r="O136" s="147">
        <f t="shared" si="116"/>
        <v>0</v>
      </c>
      <c r="P136" s="209" t="str">
        <f t="shared" si="95"/>
        <v xml:space="preserve"> </v>
      </c>
      <c r="Q136" s="209">
        <f t="shared" si="96"/>
        <v>20000</v>
      </c>
      <c r="R136" s="105">
        <f t="shared" si="100"/>
        <v>0</v>
      </c>
      <c r="S136" s="72">
        <f t="shared" si="97"/>
        <v>196057</v>
      </c>
    </row>
    <row r="137" spans="1:19" ht="105.75" customHeight="1" x14ac:dyDescent="0.2">
      <c r="A137" s="147"/>
      <c r="B137" s="147"/>
      <c r="C137" s="147"/>
      <c r="D137" s="147"/>
      <c r="E137" s="147"/>
      <c r="F137" s="147"/>
      <c r="G137" s="49" t="s">
        <v>712</v>
      </c>
      <c r="H137" s="19" t="s">
        <v>108</v>
      </c>
      <c r="I137" s="147">
        <v>0</v>
      </c>
      <c r="J137" s="147">
        <v>0</v>
      </c>
      <c r="K137" s="147">
        <v>0</v>
      </c>
      <c r="L137" s="147">
        <f t="shared" si="107"/>
        <v>0</v>
      </c>
      <c r="M137" s="147"/>
      <c r="N137" s="208">
        <f t="shared" si="94"/>
        <v>0</v>
      </c>
      <c r="O137" s="147">
        <f t="shared" si="116"/>
        <v>0</v>
      </c>
      <c r="P137" s="209" t="str">
        <f t="shared" si="95"/>
        <v xml:space="preserve"> </v>
      </c>
      <c r="Q137" s="209" t="str">
        <f t="shared" si="96"/>
        <v xml:space="preserve"> </v>
      </c>
      <c r="R137" s="105">
        <f t="shared" si="100"/>
        <v>0</v>
      </c>
      <c r="S137" s="72">
        <f t="shared" si="97"/>
        <v>0</v>
      </c>
    </row>
    <row r="138" spans="1:19" ht="105.75" customHeight="1" x14ac:dyDescent="0.2">
      <c r="A138" s="147"/>
      <c r="B138" s="147"/>
      <c r="C138" s="147"/>
      <c r="D138" s="147"/>
      <c r="E138" s="147"/>
      <c r="F138" s="147"/>
      <c r="G138" s="49" t="s">
        <v>713</v>
      </c>
      <c r="H138" s="19" t="s">
        <v>109</v>
      </c>
      <c r="I138" s="147">
        <v>0</v>
      </c>
      <c r="J138" s="147">
        <v>0</v>
      </c>
      <c r="K138" s="147">
        <v>0</v>
      </c>
      <c r="L138" s="147">
        <f t="shared" si="107"/>
        <v>0</v>
      </c>
      <c r="M138" s="147"/>
      <c r="N138" s="208">
        <f t="shared" si="94"/>
        <v>0</v>
      </c>
      <c r="O138" s="147">
        <f t="shared" si="116"/>
        <v>0</v>
      </c>
      <c r="P138" s="209" t="str">
        <f t="shared" si="95"/>
        <v xml:space="preserve"> </v>
      </c>
      <c r="Q138" s="209" t="str">
        <f t="shared" si="96"/>
        <v xml:space="preserve"> </v>
      </c>
      <c r="R138" s="105">
        <f t="shared" si="100"/>
        <v>0</v>
      </c>
      <c r="S138" s="72">
        <f t="shared" si="97"/>
        <v>0</v>
      </c>
    </row>
    <row r="139" spans="1:19" ht="114.75" customHeight="1" x14ac:dyDescent="0.2">
      <c r="A139" s="147">
        <v>200</v>
      </c>
      <c r="B139" s="147">
        <v>72</v>
      </c>
      <c r="C139" s="147">
        <v>200</v>
      </c>
      <c r="D139" s="147">
        <v>72</v>
      </c>
      <c r="E139" s="147">
        <v>200</v>
      </c>
      <c r="F139" s="147"/>
      <c r="G139" s="49" t="s">
        <v>714</v>
      </c>
      <c r="H139" s="19" t="s">
        <v>110</v>
      </c>
      <c r="I139" s="147">
        <v>0</v>
      </c>
      <c r="J139" s="147">
        <v>0</v>
      </c>
      <c r="K139" s="147">
        <v>0</v>
      </c>
      <c r="L139" s="147">
        <f t="shared" si="107"/>
        <v>0</v>
      </c>
      <c r="M139" s="147"/>
      <c r="N139" s="208">
        <f t="shared" si="94"/>
        <v>0</v>
      </c>
      <c r="O139" s="147">
        <f t="shared" si="116"/>
        <v>0</v>
      </c>
      <c r="P139" s="209" t="str">
        <f t="shared" si="95"/>
        <v xml:space="preserve"> </v>
      </c>
      <c r="Q139" s="209" t="str">
        <f t="shared" si="96"/>
        <v xml:space="preserve"> </v>
      </c>
      <c r="R139" s="105">
        <f t="shared" si="100"/>
        <v>0</v>
      </c>
      <c r="S139" s="72">
        <f t="shared" si="97"/>
        <v>744</v>
      </c>
    </row>
    <row r="140" spans="1:19" ht="105.75" customHeight="1" x14ac:dyDescent="0.2">
      <c r="A140" s="147"/>
      <c r="B140" s="147"/>
      <c r="C140" s="147"/>
      <c r="D140" s="147"/>
      <c r="E140" s="147"/>
      <c r="F140" s="147"/>
      <c r="G140" s="49" t="s">
        <v>715</v>
      </c>
      <c r="H140" s="19" t="s">
        <v>111</v>
      </c>
      <c r="I140" s="147">
        <v>0</v>
      </c>
      <c r="J140" s="147">
        <v>0</v>
      </c>
      <c r="K140" s="147">
        <v>0</v>
      </c>
      <c r="L140" s="147">
        <f t="shared" si="107"/>
        <v>0</v>
      </c>
      <c r="M140" s="147"/>
      <c r="N140" s="208">
        <f t="shared" si="94"/>
        <v>0</v>
      </c>
      <c r="O140" s="147">
        <f t="shared" si="116"/>
        <v>0</v>
      </c>
      <c r="P140" s="209" t="str">
        <f t="shared" si="95"/>
        <v xml:space="preserve"> </v>
      </c>
      <c r="Q140" s="209" t="str">
        <f t="shared" si="96"/>
        <v xml:space="preserve"> </v>
      </c>
      <c r="R140" s="105">
        <f t="shared" si="100"/>
        <v>0</v>
      </c>
      <c r="S140" s="72">
        <f t="shared" si="97"/>
        <v>0</v>
      </c>
    </row>
    <row r="141" spans="1:19" ht="105.75" customHeight="1" x14ac:dyDescent="0.2">
      <c r="A141" s="147"/>
      <c r="B141" s="147"/>
      <c r="C141" s="147"/>
      <c r="D141" s="147"/>
      <c r="E141" s="147"/>
      <c r="F141" s="147"/>
      <c r="G141" s="49" t="s">
        <v>716</v>
      </c>
      <c r="H141" s="19" t="s">
        <v>112</v>
      </c>
      <c r="I141" s="147">
        <v>0</v>
      </c>
      <c r="J141" s="147">
        <v>0</v>
      </c>
      <c r="K141" s="147">
        <v>0</v>
      </c>
      <c r="L141" s="147">
        <f t="shared" si="107"/>
        <v>0</v>
      </c>
      <c r="M141" s="147"/>
      <c r="N141" s="208">
        <f t="shared" si="94"/>
        <v>0</v>
      </c>
      <c r="O141" s="147">
        <f t="shared" si="116"/>
        <v>0</v>
      </c>
      <c r="P141" s="209" t="str">
        <f t="shared" si="95"/>
        <v xml:space="preserve"> </v>
      </c>
      <c r="Q141" s="209" t="str">
        <f t="shared" si="96"/>
        <v xml:space="preserve"> </v>
      </c>
      <c r="R141" s="105">
        <f t="shared" si="100"/>
        <v>0</v>
      </c>
      <c r="S141" s="72">
        <f t="shared" si="97"/>
        <v>0</v>
      </c>
    </row>
    <row r="142" spans="1:19" ht="94.5" customHeight="1" x14ac:dyDescent="0.2">
      <c r="A142" s="147">
        <v>1000</v>
      </c>
      <c r="B142" s="147">
        <v>500</v>
      </c>
      <c r="C142" s="147">
        <v>1000</v>
      </c>
      <c r="D142" s="147">
        <v>501</v>
      </c>
      <c r="E142" s="147">
        <v>500</v>
      </c>
      <c r="F142" s="147"/>
      <c r="G142" s="49" t="s">
        <v>717</v>
      </c>
      <c r="H142" s="19" t="s">
        <v>113</v>
      </c>
      <c r="I142" s="147">
        <v>0</v>
      </c>
      <c r="J142" s="147">
        <v>0</v>
      </c>
      <c r="K142" s="147">
        <v>0</v>
      </c>
      <c r="L142" s="147">
        <f t="shared" si="107"/>
        <v>0</v>
      </c>
      <c r="M142" s="147"/>
      <c r="N142" s="208">
        <f t="shared" si="94"/>
        <v>0</v>
      </c>
      <c r="O142" s="147">
        <f t="shared" si="116"/>
        <v>0</v>
      </c>
      <c r="P142" s="209" t="str">
        <f t="shared" si="95"/>
        <v xml:space="preserve"> </v>
      </c>
      <c r="Q142" s="209" t="str">
        <f t="shared" si="96"/>
        <v xml:space="preserve"> </v>
      </c>
      <c r="R142" s="105">
        <f t="shared" si="100"/>
        <v>0</v>
      </c>
      <c r="S142" s="72">
        <f t="shared" si="97"/>
        <v>3501</v>
      </c>
    </row>
    <row r="143" spans="1:19" ht="105.75" customHeight="1" x14ac:dyDescent="0.2">
      <c r="A143" s="147"/>
      <c r="B143" s="147"/>
      <c r="C143" s="147"/>
      <c r="D143" s="147"/>
      <c r="E143" s="147"/>
      <c r="F143" s="147"/>
      <c r="G143" s="49" t="s">
        <v>718</v>
      </c>
      <c r="H143" s="19" t="s">
        <v>114</v>
      </c>
      <c r="I143" s="147">
        <v>0</v>
      </c>
      <c r="J143" s="147">
        <v>0</v>
      </c>
      <c r="K143" s="147">
        <v>0</v>
      </c>
      <c r="L143" s="147">
        <f t="shared" si="107"/>
        <v>0</v>
      </c>
      <c r="M143" s="147"/>
      <c r="N143" s="208">
        <f t="shared" si="94"/>
        <v>0</v>
      </c>
      <c r="O143" s="147">
        <f t="shared" si="116"/>
        <v>0</v>
      </c>
      <c r="P143" s="209" t="str">
        <f t="shared" si="95"/>
        <v xml:space="preserve"> </v>
      </c>
      <c r="Q143" s="209" t="str">
        <f t="shared" si="96"/>
        <v xml:space="preserve"> </v>
      </c>
      <c r="R143" s="105">
        <f t="shared" si="100"/>
        <v>0</v>
      </c>
      <c r="S143" s="72">
        <f t="shared" si="97"/>
        <v>0</v>
      </c>
    </row>
    <row r="144" spans="1:19" ht="105.75" customHeight="1" x14ac:dyDescent="0.2">
      <c r="A144" s="147">
        <v>100</v>
      </c>
      <c r="B144" s="147">
        <v>48</v>
      </c>
      <c r="C144" s="147">
        <v>100</v>
      </c>
      <c r="D144" s="147">
        <v>48</v>
      </c>
      <c r="E144" s="147">
        <v>100</v>
      </c>
      <c r="F144" s="147"/>
      <c r="G144" s="49" t="s">
        <v>719</v>
      </c>
      <c r="H144" s="19" t="s">
        <v>115</v>
      </c>
      <c r="I144" s="147">
        <v>0</v>
      </c>
      <c r="J144" s="147">
        <v>0</v>
      </c>
      <c r="K144" s="147">
        <v>0</v>
      </c>
      <c r="L144" s="147">
        <f t="shared" si="107"/>
        <v>0</v>
      </c>
      <c r="M144" s="147"/>
      <c r="N144" s="208">
        <f t="shared" si="94"/>
        <v>0</v>
      </c>
      <c r="O144" s="147">
        <f t="shared" si="116"/>
        <v>0</v>
      </c>
      <c r="P144" s="209" t="str">
        <f t="shared" si="95"/>
        <v xml:space="preserve"> </v>
      </c>
      <c r="Q144" s="209" t="str">
        <f t="shared" si="96"/>
        <v xml:space="preserve"> </v>
      </c>
      <c r="R144" s="105">
        <f t="shared" si="100"/>
        <v>0</v>
      </c>
      <c r="S144" s="72">
        <f t="shared" si="97"/>
        <v>396</v>
      </c>
    </row>
    <row r="145" spans="1:19" ht="105.75" customHeight="1" x14ac:dyDescent="0.2">
      <c r="A145" s="147"/>
      <c r="B145" s="147"/>
      <c r="C145" s="147"/>
      <c r="D145" s="147"/>
      <c r="E145" s="147"/>
      <c r="F145" s="147"/>
      <c r="G145" s="49" t="s">
        <v>720</v>
      </c>
      <c r="H145" s="19" t="s">
        <v>116</v>
      </c>
      <c r="I145" s="147">
        <v>0</v>
      </c>
      <c r="J145" s="147">
        <v>0</v>
      </c>
      <c r="K145" s="147">
        <v>0</v>
      </c>
      <c r="L145" s="147">
        <f t="shared" si="107"/>
        <v>0</v>
      </c>
      <c r="M145" s="147"/>
      <c r="N145" s="208">
        <f t="shared" si="94"/>
        <v>0</v>
      </c>
      <c r="O145" s="147">
        <f t="shared" si="116"/>
        <v>0</v>
      </c>
      <c r="P145" s="209" t="str">
        <f t="shared" si="95"/>
        <v xml:space="preserve"> </v>
      </c>
      <c r="Q145" s="209" t="str">
        <f t="shared" si="96"/>
        <v xml:space="preserve"> </v>
      </c>
      <c r="R145" s="105">
        <f t="shared" si="100"/>
        <v>0</v>
      </c>
      <c r="S145" s="72">
        <f t="shared" si="97"/>
        <v>0</v>
      </c>
    </row>
    <row r="146" spans="1:19" ht="105.75" customHeight="1" x14ac:dyDescent="0.2">
      <c r="A146" s="147"/>
      <c r="B146" s="147"/>
      <c r="C146" s="147"/>
      <c r="D146" s="147"/>
      <c r="E146" s="147"/>
      <c r="F146" s="147"/>
      <c r="G146" s="49" t="s">
        <v>721</v>
      </c>
      <c r="H146" s="19" t="s">
        <v>117</v>
      </c>
      <c r="I146" s="147">
        <v>0</v>
      </c>
      <c r="J146" s="147">
        <v>0</v>
      </c>
      <c r="K146" s="147">
        <v>0</v>
      </c>
      <c r="L146" s="147">
        <f t="shared" si="107"/>
        <v>0</v>
      </c>
      <c r="M146" s="147"/>
      <c r="N146" s="208">
        <f t="shared" si="94"/>
        <v>0</v>
      </c>
      <c r="O146" s="147">
        <f t="shared" si="116"/>
        <v>0</v>
      </c>
      <c r="P146" s="209" t="str">
        <f t="shared" si="95"/>
        <v xml:space="preserve"> </v>
      </c>
      <c r="Q146" s="209" t="str">
        <f t="shared" si="96"/>
        <v xml:space="preserve"> </v>
      </c>
      <c r="R146" s="105">
        <f t="shared" si="100"/>
        <v>0</v>
      </c>
      <c r="S146" s="72">
        <f t="shared" si="97"/>
        <v>0</v>
      </c>
    </row>
    <row r="147" spans="1:19" ht="105.75" customHeight="1" x14ac:dyDescent="0.2">
      <c r="A147" s="147"/>
      <c r="B147" s="147"/>
      <c r="C147" s="147"/>
      <c r="D147" s="147"/>
      <c r="E147" s="147"/>
      <c r="F147" s="147"/>
      <c r="G147" s="49" t="s">
        <v>722</v>
      </c>
      <c r="H147" s="19" t="s">
        <v>118</v>
      </c>
      <c r="I147" s="147">
        <v>0</v>
      </c>
      <c r="J147" s="147">
        <v>0</v>
      </c>
      <c r="K147" s="147">
        <v>0</v>
      </c>
      <c r="L147" s="147">
        <f t="shared" si="107"/>
        <v>0</v>
      </c>
      <c r="M147" s="147"/>
      <c r="N147" s="208">
        <f t="shared" si="94"/>
        <v>0</v>
      </c>
      <c r="O147" s="147">
        <f t="shared" si="116"/>
        <v>0</v>
      </c>
      <c r="P147" s="209" t="str">
        <f t="shared" si="95"/>
        <v xml:space="preserve"> </v>
      </c>
      <c r="Q147" s="209" t="str">
        <f t="shared" si="96"/>
        <v xml:space="preserve"> </v>
      </c>
      <c r="R147" s="105">
        <f t="shared" si="100"/>
        <v>0</v>
      </c>
      <c r="S147" s="72">
        <f t="shared" si="97"/>
        <v>0</v>
      </c>
    </row>
    <row r="148" spans="1:19" ht="105" customHeight="1" x14ac:dyDescent="0.2">
      <c r="A148" s="158">
        <v>9800</v>
      </c>
      <c r="B148" s="158">
        <v>4893</v>
      </c>
      <c r="C148" s="158">
        <v>9800</v>
      </c>
      <c r="D148" s="158">
        <v>4907</v>
      </c>
      <c r="E148" s="158">
        <v>5000</v>
      </c>
      <c r="F148" s="158"/>
      <c r="G148" s="50" t="s">
        <v>723</v>
      </c>
      <c r="H148" s="20" t="s">
        <v>119</v>
      </c>
      <c r="I148" s="158">
        <v>0</v>
      </c>
      <c r="J148" s="158">
        <v>0</v>
      </c>
      <c r="K148" s="158">
        <v>0</v>
      </c>
      <c r="L148" s="158">
        <f t="shared" si="107"/>
        <v>0</v>
      </c>
      <c r="M148" s="158"/>
      <c r="N148" s="218">
        <f t="shared" si="94"/>
        <v>0</v>
      </c>
      <c r="O148" s="158">
        <f t="shared" si="116"/>
        <v>0</v>
      </c>
      <c r="P148" s="219" t="str">
        <f t="shared" si="95"/>
        <v xml:space="preserve"> </v>
      </c>
      <c r="Q148" s="219" t="str">
        <f t="shared" si="96"/>
        <v xml:space="preserve"> </v>
      </c>
      <c r="R148" s="113">
        <f t="shared" si="100"/>
        <v>0</v>
      </c>
      <c r="S148" s="72">
        <f t="shared" si="97"/>
        <v>34400</v>
      </c>
    </row>
    <row r="149" spans="1:19" ht="105.75" customHeight="1" x14ac:dyDescent="0.2">
      <c r="A149" s="147"/>
      <c r="B149" s="147"/>
      <c r="C149" s="147"/>
      <c r="D149" s="147"/>
      <c r="E149" s="147"/>
      <c r="F149" s="147"/>
      <c r="G149" s="49" t="s">
        <v>724</v>
      </c>
      <c r="H149" s="19" t="s">
        <v>120</v>
      </c>
      <c r="I149" s="147"/>
      <c r="J149" s="147"/>
      <c r="K149" s="147"/>
      <c r="L149" s="147">
        <f t="shared" si="107"/>
        <v>0</v>
      </c>
      <c r="M149" s="147"/>
      <c r="N149" s="208">
        <f t="shared" ref="N149:N218" si="117">M149-I149</f>
        <v>0</v>
      </c>
      <c r="O149" s="147">
        <f t="shared" si="116"/>
        <v>0</v>
      </c>
      <c r="P149" s="209" t="str">
        <f t="shared" ref="P149:P218" si="118">IF(O149&gt;I149,O149-I149," ")</f>
        <v xml:space="preserve"> </v>
      </c>
      <c r="Q149" s="209" t="str">
        <f t="shared" ref="Q149:Q218" si="119">IF(I149&gt;O149,I149-O149," ")</f>
        <v xml:space="preserve"> </v>
      </c>
      <c r="R149" s="105">
        <f t="shared" si="100"/>
        <v>0</v>
      </c>
      <c r="S149" s="72">
        <f t="shared" ref="S149:S218" si="120">SUM(A149+B149+C149+D149+E149+F149+I149+J149+K149+L149+M149+O149)</f>
        <v>0</v>
      </c>
    </row>
    <row r="150" spans="1:19" ht="105.75" customHeight="1" thickBot="1" x14ac:dyDescent="0.25">
      <c r="A150" s="158"/>
      <c r="B150" s="158"/>
      <c r="C150" s="158"/>
      <c r="D150" s="158"/>
      <c r="E150" s="158"/>
      <c r="F150" s="158"/>
      <c r="G150" s="50" t="s">
        <v>725</v>
      </c>
      <c r="H150" s="20" t="s">
        <v>121</v>
      </c>
      <c r="I150" s="158"/>
      <c r="J150" s="158"/>
      <c r="K150" s="158"/>
      <c r="L150" s="158">
        <f t="shared" si="107"/>
        <v>0</v>
      </c>
      <c r="M150" s="158"/>
      <c r="N150" s="218">
        <f t="shared" si="117"/>
        <v>0</v>
      </c>
      <c r="O150" s="158">
        <f t="shared" si="116"/>
        <v>0</v>
      </c>
      <c r="P150" s="219" t="str">
        <f t="shared" si="118"/>
        <v xml:space="preserve"> </v>
      </c>
      <c r="Q150" s="219" t="str">
        <f t="shared" si="119"/>
        <v xml:space="preserve"> </v>
      </c>
      <c r="R150" s="113">
        <f t="shared" si="100"/>
        <v>0</v>
      </c>
      <c r="S150" s="72">
        <f t="shared" si="120"/>
        <v>0</v>
      </c>
    </row>
    <row r="151" spans="1:19" s="1" customFormat="1" ht="102.75" customHeight="1" thickBot="1" x14ac:dyDescent="0.25">
      <c r="A151" s="150">
        <f t="shared" ref="A151:E151" si="121">SUM(A112:A150)</f>
        <v>145300</v>
      </c>
      <c r="B151" s="150">
        <f t="shared" si="121"/>
        <v>82763</v>
      </c>
      <c r="C151" s="150">
        <f t="shared" si="121"/>
        <v>151400</v>
      </c>
      <c r="D151" s="150">
        <f t="shared" si="121"/>
        <v>77455</v>
      </c>
      <c r="E151" s="150">
        <f t="shared" si="121"/>
        <v>93600</v>
      </c>
      <c r="F151" s="150">
        <f t="shared" ref="F151:O151" si="122">SUM(F112:F150)</f>
        <v>0</v>
      </c>
      <c r="G151" s="51"/>
      <c r="H151" s="5" t="s">
        <v>122</v>
      </c>
      <c r="I151" s="150">
        <f t="shared" si="122"/>
        <v>54000</v>
      </c>
      <c r="J151" s="150">
        <f t="shared" si="122"/>
        <v>54000</v>
      </c>
      <c r="K151" s="150">
        <f t="shared" si="122"/>
        <v>54000</v>
      </c>
      <c r="L151" s="150">
        <f t="shared" si="122"/>
        <v>105520</v>
      </c>
      <c r="M151" s="150">
        <f t="shared" si="122"/>
        <v>0</v>
      </c>
      <c r="N151" s="212">
        <f t="shared" si="117"/>
        <v>-54000</v>
      </c>
      <c r="O151" s="150">
        <f t="shared" si="122"/>
        <v>0</v>
      </c>
      <c r="P151" s="150" t="str">
        <f t="shared" si="118"/>
        <v xml:space="preserve"> </v>
      </c>
      <c r="Q151" s="150">
        <f t="shared" si="119"/>
        <v>54000</v>
      </c>
      <c r="R151" s="107">
        <f t="shared" si="100"/>
        <v>0</v>
      </c>
      <c r="S151" s="72">
        <f t="shared" si="120"/>
        <v>818038</v>
      </c>
    </row>
    <row r="152" spans="1:19" s="1" customFormat="1" ht="94.5" customHeight="1" x14ac:dyDescent="0.2">
      <c r="A152" s="170"/>
      <c r="B152" s="170"/>
      <c r="C152" s="170"/>
      <c r="D152" s="170"/>
      <c r="E152" s="170"/>
      <c r="F152" s="170"/>
      <c r="G152" s="48" t="s">
        <v>726</v>
      </c>
      <c r="H152" s="21" t="s">
        <v>123</v>
      </c>
      <c r="I152" s="170"/>
      <c r="J152" s="170"/>
      <c r="K152" s="170"/>
      <c r="L152" s="170">
        <f t="shared" si="107"/>
        <v>0</v>
      </c>
      <c r="M152" s="170"/>
      <c r="N152" s="229"/>
      <c r="O152" s="170"/>
      <c r="P152" s="170" t="str">
        <f t="shared" si="118"/>
        <v xml:space="preserve"> </v>
      </c>
      <c r="Q152" s="170" t="str">
        <f t="shared" si="119"/>
        <v xml:space="preserve"> </v>
      </c>
      <c r="R152" s="120"/>
      <c r="S152" s="72">
        <f>S163</f>
        <v>5612334</v>
      </c>
    </row>
    <row r="153" spans="1:19" ht="95.25" customHeight="1" x14ac:dyDescent="0.2">
      <c r="A153" s="147">
        <v>3700</v>
      </c>
      <c r="B153" s="147">
        <v>2327</v>
      </c>
      <c r="C153" s="147">
        <v>3600</v>
      </c>
      <c r="D153" s="147">
        <v>1893</v>
      </c>
      <c r="E153" s="147">
        <v>3100</v>
      </c>
      <c r="F153" s="147"/>
      <c r="G153" s="49" t="s">
        <v>727</v>
      </c>
      <c r="H153" s="19" t="s">
        <v>124</v>
      </c>
      <c r="I153" s="147">
        <v>3000</v>
      </c>
      <c r="J153" s="147">
        <v>3000</v>
      </c>
      <c r="K153" s="147">
        <v>3000</v>
      </c>
      <c r="L153" s="147">
        <f t="shared" si="107"/>
        <v>6000</v>
      </c>
      <c r="M153" s="147"/>
      <c r="N153" s="208">
        <f t="shared" si="117"/>
        <v>-3000</v>
      </c>
      <c r="O153" s="147">
        <f t="shared" ref="O153:O162" si="123">M153</f>
        <v>0</v>
      </c>
      <c r="P153" s="209" t="str">
        <f t="shared" si="118"/>
        <v xml:space="preserve"> </v>
      </c>
      <c r="Q153" s="209">
        <f t="shared" si="119"/>
        <v>3000</v>
      </c>
      <c r="R153" s="105">
        <f t="shared" ref="R153:R222" si="124">IF(O153=0,,O153/I153)</f>
        <v>0</v>
      </c>
      <c r="S153" s="72">
        <f t="shared" si="120"/>
        <v>29620</v>
      </c>
    </row>
    <row r="154" spans="1:19" ht="94.5" customHeight="1" x14ac:dyDescent="0.2">
      <c r="A154" s="147">
        <v>2500</v>
      </c>
      <c r="B154" s="147">
        <v>2500</v>
      </c>
      <c r="C154" s="147">
        <v>2400</v>
      </c>
      <c r="D154" s="147">
        <v>2137</v>
      </c>
      <c r="E154" s="147">
        <v>2100</v>
      </c>
      <c r="F154" s="147"/>
      <c r="G154" s="49" t="s">
        <v>728</v>
      </c>
      <c r="H154" s="19" t="s">
        <v>125</v>
      </c>
      <c r="I154" s="147">
        <v>2000</v>
      </c>
      <c r="J154" s="147">
        <v>2000</v>
      </c>
      <c r="K154" s="147">
        <v>2000</v>
      </c>
      <c r="L154" s="147">
        <f t="shared" si="107"/>
        <v>4000</v>
      </c>
      <c r="M154" s="147"/>
      <c r="N154" s="208">
        <f t="shared" si="117"/>
        <v>-2000</v>
      </c>
      <c r="O154" s="147">
        <f t="shared" si="123"/>
        <v>0</v>
      </c>
      <c r="P154" s="209" t="str">
        <f t="shared" si="118"/>
        <v xml:space="preserve"> </v>
      </c>
      <c r="Q154" s="209">
        <f t="shared" si="119"/>
        <v>2000</v>
      </c>
      <c r="R154" s="105">
        <f t="shared" si="124"/>
        <v>0</v>
      </c>
      <c r="S154" s="72">
        <f t="shared" si="120"/>
        <v>21637</v>
      </c>
    </row>
    <row r="155" spans="1:19" ht="105.75" customHeight="1" x14ac:dyDescent="0.2">
      <c r="A155" s="147"/>
      <c r="B155" s="147"/>
      <c r="C155" s="147"/>
      <c r="D155" s="147"/>
      <c r="E155" s="147"/>
      <c r="F155" s="147"/>
      <c r="G155" s="49" t="s">
        <v>729</v>
      </c>
      <c r="H155" s="19" t="s">
        <v>126</v>
      </c>
      <c r="I155" s="147">
        <v>0</v>
      </c>
      <c r="J155" s="147">
        <v>0</v>
      </c>
      <c r="K155" s="147">
        <v>0</v>
      </c>
      <c r="L155" s="147">
        <f t="shared" si="107"/>
        <v>0</v>
      </c>
      <c r="M155" s="147"/>
      <c r="N155" s="208">
        <f t="shared" si="117"/>
        <v>0</v>
      </c>
      <c r="O155" s="147">
        <f t="shared" si="123"/>
        <v>0</v>
      </c>
      <c r="P155" s="209" t="str">
        <f t="shared" si="118"/>
        <v xml:space="preserve"> </v>
      </c>
      <c r="Q155" s="209" t="str">
        <f t="shared" si="119"/>
        <v xml:space="preserve"> </v>
      </c>
      <c r="R155" s="105">
        <f t="shared" si="124"/>
        <v>0</v>
      </c>
      <c r="S155" s="72">
        <f t="shared" si="120"/>
        <v>0</v>
      </c>
    </row>
    <row r="156" spans="1:19" ht="92.25" customHeight="1" x14ac:dyDescent="0.2">
      <c r="A156" s="147">
        <v>13800</v>
      </c>
      <c r="B156" s="147">
        <v>11575</v>
      </c>
      <c r="C156" s="147">
        <v>14600</v>
      </c>
      <c r="D156" s="147">
        <v>8822</v>
      </c>
      <c r="E156" s="147">
        <v>9200</v>
      </c>
      <c r="F156" s="147"/>
      <c r="G156" s="49" t="s">
        <v>730</v>
      </c>
      <c r="H156" s="19" t="s">
        <v>127</v>
      </c>
      <c r="I156" s="147">
        <v>7000</v>
      </c>
      <c r="J156" s="147">
        <v>7000</v>
      </c>
      <c r="K156" s="147">
        <v>7000</v>
      </c>
      <c r="L156" s="147">
        <f t="shared" si="107"/>
        <v>14000</v>
      </c>
      <c r="M156" s="147"/>
      <c r="N156" s="208">
        <f t="shared" si="117"/>
        <v>-7000</v>
      </c>
      <c r="O156" s="147">
        <f t="shared" si="123"/>
        <v>0</v>
      </c>
      <c r="P156" s="209" t="str">
        <f t="shared" si="118"/>
        <v xml:space="preserve"> </v>
      </c>
      <c r="Q156" s="209">
        <f t="shared" si="119"/>
        <v>7000</v>
      </c>
      <c r="R156" s="105">
        <f t="shared" si="124"/>
        <v>0</v>
      </c>
      <c r="S156" s="72">
        <f t="shared" si="120"/>
        <v>92997</v>
      </c>
    </row>
    <row r="157" spans="1:19" ht="92.25" customHeight="1" x14ac:dyDescent="0.2">
      <c r="A157" s="147">
        <v>7700</v>
      </c>
      <c r="B157" s="147">
        <v>5285</v>
      </c>
      <c r="C157" s="147">
        <v>6000</v>
      </c>
      <c r="D157" s="147">
        <v>4404</v>
      </c>
      <c r="E157" s="147">
        <v>6000</v>
      </c>
      <c r="F157" s="147"/>
      <c r="G157" s="49" t="s">
        <v>731</v>
      </c>
      <c r="H157" s="19" t="s">
        <v>128</v>
      </c>
      <c r="I157" s="147">
        <v>6000</v>
      </c>
      <c r="J157" s="147">
        <v>6000</v>
      </c>
      <c r="K157" s="147">
        <v>6000</v>
      </c>
      <c r="L157" s="147">
        <f t="shared" ref="L157:L226" si="125">K157*2</f>
        <v>12000</v>
      </c>
      <c r="M157" s="147"/>
      <c r="N157" s="208">
        <f t="shared" si="117"/>
        <v>-6000</v>
      </c>
      <c r="O157" s="147">
        <f t="shared" si="123"/>
        <v>0</v>
      </c>
      <c r="P157" s="209" t="str">
        <f t="shared" si="118"/>
        <v xml:space="preserve"> </v>
      </c>
      <c r="Q157" s="209">
        <f t="shared" si="119"/>
        <v>6000</v>
      </c>
      <c r="R157" s="105">
        <f t="shared" si="124"/>
        <v>0</v>
      </c>
      <c r="S157" s="72">
        <f t="shared" si="120"/>
        <v>59389</v>
      </c>
    </row>
    <row r="158" spans="1:19" ht="94.5" customHeight="1" x14ac:dyDescent="0.2">
      <c r="A158" s="147"/>
      <c r="B158" s="147"/>
      <c r="C158" s="147">
        <v>140000</v>
      </c>
      <c r="D158" s="147"/>
      <c r="E158" s="147"/>
      <c r="F158" s="147"/>
      <c r="G158" s="49" t="s">
        <v>732</v>
      </c>
      <c r="H158" s="19" t="s">
        <v>129</v>
      </c>
      <c r="I158" s="147">
        <v>0</v>
      </c>
      <c r="J158" s="147">
        <v>0</v>
      </c>
      <c r="K158" s="147">
        <v>0</v>
      </c>
      <c r="L158" s="147">
        <f t="shared" si="125"/>
        <v>0</v>
      </c>
      <c r="M158" s="147"/>
      <c r="N158" s="208">
        <f t="shared" si="117"/>
        <v>0</v>
      </c>
      <c r="O158" s="147">
        <f t="shared" si="123"/>
        <v>0</v>
      </c>
      <c r="P158" s="209" t="str">
        <f t="shared" si="118"/>
        <v xml:space="preserve"> </v>
      </c>
      <c r="Q158" s="209" t="str">
        <f t="shared" si="119"/>
        <v xml:space="preserve"> </v>
      </c>
      <c r="R158" s="105">
        <f t="shared" si="124"/>
        <v>0</v>
      </c>
      <c r="S158" s="72">
        <f t="shared" si="120"/>
        <v>140000</v>
      </c>
    </row>
    <row r="159" spans="1:19" ht="95.25" customHeight="1" x14ac:dyDescent="0.2">
      <c r="A159" s="147">
        <v>10000</v>
      </c>
      <c r="B159" s="147">
        <v>7182</v>
      </c>
      <c r="C159" s="147">
        <v>10000</v>
      </c>
      <c r="D159" s="147">
        <v>6101</v>
      </c>
      <c r="E159" s="147">
        <v>20000</v>
      </c>
      <c r="F159" s="147"/>
      <c r="G159" s="49" t="s">
        <v>733</v>
      </c>
      <c r="H159" s="19" t="s">
        <v>130</v>
      </c>
      <c r="I159" s="147">
        <v>20000</v>
      </c>
      <c r="J159" s="147">
        <v>20000</v>
      </c>
      <c r="K159" s="147">
        <v>20000</v>
      </c>
      <c r="L159" s="147">
        <f t="shared" si="125"/>
        <v>40000</v>
      </c>
      <c r="M159" s="147"/>
      <c r="N159" s="208">
        <f t="shared" si="117"/>
        <v>-20000</v>
      </c>
      <c r="O159" s="147">
        <f t="shared" si="123"/>
        <v>0</v>
      </c>
      <c r="P159" s="209" t="str">
        <f t="shared" si="118"/>
        <v xml:space="preserve"> </v>
      </c>
      <c r="Q159" s="209">
        <f t="shared" si="119"/>
        <v>20000</v>
      </c>
      <c r="R159" s="105">
        <f t="shared" si="124"/>
        <v>0</v>
      </c>
      <c r="S159" s="72">
        <f t="shared" si="120"/>
        <v>153283</v>
      </c>
    </row>
    <row r="160" spans="1:19" ht="94.5" customHeight="1" x14ac:dyDescent="0.2">
      <c r="A160" s="147"/>
      <c r="B160" s="147">
        <v>113022</v>
      </c>
      <c r="C160" s="147">
        <v>180000</v>
      </c>
      <c r="D160" s="147">
        <v>246627</v>
      </c>
      <c r="E160" s="147">
        <v>305000</v>
      </c>
      <c r="F160" s="147"/>
      <c r="G160" s="49">
        <v>3112010708</v>
      </c>
      <c r="H160" s="19" t="s">
        <v>1098</v>
      </c>
      <c r="I160" s="147">
        <v>339000</v>
      </c>
      <c r="J160" s="147">
        <v>339000</v>
      </c>
      <c r="K160" s="147">
        <v>339000</v>
      </c>
      <c r="L160" s="147">
        <f t="shared" si="125"/>
        <v>678000</v>
      </c>
      <c r="M160" s="147"/>
      <c r="N160" s="208">
        <f t="shared" si="117"/>
        <v>-339000</v>
      </c>
      <c r="O160" s="147">
        <f t="shared" si="123"/>
        <v>0</v>
      </c>
      <c r="P160" s="209" t="str">
        <f t="shared" si="118"/>
        <v xml:space="preserve"> </v>
      </c>
      <c r="Q160" s="209">
        <f t="shared" si="119"/>
        <v>339000</v>
      </c>
      <c r="R160" s="105">
        <f t="shared" si="124"/>
        <v>0</v>
      </c>
      <c r="S160" s="72">
        <f t="shared" si="120"/>
        <v>2539649</v>
      </c>
    </row>
    <row r="161" spans="1:19" ht="94.5" customHeight="1" x14ac:dyDescent="0.2">
      <c r="A161" s="147"/>
      <c r="B161" s="147">
        <v>40570</v>
      </c>
      <c r="C161" s="147">
        <v>7000</v>
      </c>
      <c r="D161" s="147">
        <v>233189</v>
      </c>
      <c r="E161" s="147">
        <v>230000</v>
      </c>
      <c r="F161" s="147"/>
      <c r="G161" s="49">
        <v>3112010709</v>
      </c>
      <c r="H161" s="19" t="s">
        <v>1099</v>
      </c>
      <c r="I161" s="147">
        <v>413000</v>
      </c>
      <c r="J161" s="147">
        <v>413000</v>
      </c>
      <c r="K161" s="147">
        <v>413000</v>
      </c>
      <c r="L161" s="147">
        <f>K161*2</f>
        <v>826000</v>
      </c>
      <c r="M161" s="147"/>
      <c r="N161" s="208">
        <f t="shared" si="117"/>
        <v>-413000</v>
      </c>
      <c r="O161" s="147">
        <f t="shared" si="123"/>
        <v>0</v>
      </c>
      <c r="P161" s="209" t="str">
        <f t="shared" si="118"/>
        <v xml:space="preserve"> </v>
      </c>
      <c r="Q161" s="209">
        <f t="shared" si="119"/>
        <v>413000</v>
      </c>
      <c r="R161" s="105">
        <f t="shared" si="124"/>
        <v>0</v>
      </c>
      <c r="S161" s="72">
        <f t="shared" si="120"/>
        <v>2575759</v>
      </c>
    </row>
    <row r="162" spans="1:19" ht="105.75" customHeight="1" thickBot="1" x14ac:dyDescent="0.25">
      <c r="A162" s="149"/>
      <c r="B162" s="149"/>
      <c r="C162" s="149"/>
      <c r="D162" s="149"/>
      <c r="E162" s="149"/>
      <c r="F162" s="149"/>
      <c r="G162" s="81">
        <v>3112010710</v>
      </c>
      <c r="H162" s="78" t="s">
        <v>1100</v>
      </c>
      <c r="I162" s="149"/>
      <c r="J162" s="149"/>
      <c r="K162" s="149"/>
      <c r="L162" s="149">
        <f t="shared" si="125"/>
        <v>0</v>
      </c>
      <c r="M162" s="149"/>
      <c r="N162" s="210">
        <f t="shared" si="117"/>
        <v>0</v>
      </c>
      <c r="O162" s="149">
        <f t="shared" si="123"/>
        <v>0</v>
      </c>
      <c r="P162" s="211" t="str">
        <f t="shared" si="118"/>
        <v xml:space="preserve"> </v>
      </c>
      <c r="Q162" s="211" t="str">
        <f t="shared" si="119"/>
        <v xml:space="preserve"> </v>
      </c>
      <c r="R162" s="106">
        <f t="shared" si="124"/>
        <v>0</v>
      </c>
      <c r="S162" s="72">
        <f t="shared" si="120"/>
        <v>0</v>
      </c>
    </row>
    <row r="163" spans="1:19" s="1" customFormat="1" ht="92.25" customHeight="1" thickBot="1" x14ac:dyDescent="0.25">
      <c r="A163" s="150">
        <f t="shared" ref="A163:E163" si="126">SUM(A153:A162)</f>
        <v>37700</v>
      </c>
      <c r="B163" s="150">
        <f t="shared" si="126"/>
        <v>182461</v>
      </c>
      <c r="C163" s="150">
        <f t="shared" si="126"/>
        <v>363600</v>
      </c>
      <c r="D163" s="150">
        <f t="shared" si="126"/>
        <v>503173</v>
      </c>
      <c r="E163" s="150">
        <f t="shared" si="126"/>
        <v>575400</v>
      </c>
      <c r="F163" s="150">
        <f t="shared" ref="F163" si="127">SUM(F153:F162)</f>
        <v>0</v>
      </c>
      <c r="G163" s="51"/>
      <c r="H163" s="5" t="s">
        <v>131</v>
      </c>
      <c r="I163" s="150">
        <f t="shared" ref="I163:L163" si="128">SUM(I153:I162)</f>
        <v>790000</v>
      </c>
      <c r="J163" s="150">
        <f t="shared" si="128"/>
        <v>790000</v>
      </c>
      <c r="K163" s="150">
        <f t="shared" si="128"/>
        <v>790000</v>
      </c>
      <c r="L163" s="150">
        <f t="shared" si="128"/>
        <v>1580000</v>
      </c>
      <c r="M163" s="150">
        <f t="shared" ref="M163:O163" si="129">SUM(M153:M162)</f>
        <v>0</v>
      </c>
      <c r="N163" s="212">
        <f t="shared" si="117"/>
        <v>-790000</v>
      </c>
      <c r="O163" s="150">
        <f t="shared" si="129"/>
        <v>0</v>
      </c>
      <c r="P163" s="150" t="str">
        <f t="shared" si="118"/>
        <v xml:space="preserve"> </v>
      </c>
      <c r="Q163" s="150">
        <f t="shared" si="119"/>
        <v>790000</v>
      </c>
      <c r="R163" s="107">
        <f t="shared" si="124"/>
        <v>0</v>
      </c>
      <c r="S163" s="72">
        <f t="shared" si="120"/>
        <v>5612334</v>
      </c>
    </row>
    <row r="164" spans="1:19" s="2" customFormat="1" ht="84.75" customHeight="1" thickBot="1" x14ac:dyDescent="0.25">
      <c r="A164" s="151">
        <f t="shared" ref="A164:E164" si="130">A163+A151+A108+A89+A88+A85+A78</f>
        <v>11245000</v>
      </c>
      <c r="B164" s="151">
        <f t="shared" si="130"/>
        <v>9563627</v>
      </c>
      <c r="C164" s="151">
        <f t="shared" si="130"/>
        <v>12278000</v>
      </c>
      <c r="D164" s="151">
        <f t="shared" si="130"/>
        <v>9927703</v>
      </c>
      <c r="E164" s="151">
        <f t="shared" si="130"/>
        <v>14325000</v>
      </c>
      <c r="F164" s="151">
        <f t="shared" ref="F164" si="131">F163+F151+F108+F89+F88+F85+F78</f>
        <v>0</v>
      </c>
      <c r="G164" s="52"/>
      <c r="H164" s="7" t="s">
        <v>132</v>
      </c>
      <c r="I164" s="151">
        <f t="shared" ref="I164:L164" si="132">I163+I151+I108+I89+I88+I85+I78</f>
        <v>17024000</v>
      </c>
      <c r="J164" s="151">
        <f t="shared" si="132"/>
        <v>17486000</v>
      </c>
      <c r="K164" s="151">
        <f t="shared" si="132"/>
        <v>18107000</v>
      </c>
      <c r="L164" s="151">
        <f t="shared" si="132"/>
        <v>33734520</v>
      </c>
      <c r="M164" s="151">
        <f>M163+M151+M108+M89+M88+M85+M78</f>
        <v>0</v>
      </c>
      <c r="N164" s="213">
        <f t="shared" si="117"/>
        <v>-17024000</v>
      </c>
      <c r="O164" s="151">
        <f>O163+O151+O108+O89+O88+O85+O78</f>
        <v>0</v>
      </c>
      <c r="P164" s="151" t="str">
        <f t="shared" si="118"/>
        <v xml:space="preserve"> </v>
      </c>
      <c r="Q164" s="151">
        <f t="shared" si="119"/>
        <v>17024000</v>
      </c>
      <c r="R164" s="108">
        <f t="shared" si="124"/>
        <v>0</v>
      </c>
      <c r="S164" s="72">
        <f t="shared" si="120"/>
        <v>143690850</v>
      </c>
    </row>
    <row r="165" spans="1:19" s="1" customFormat="1" ht="92.25" customHeight="1" x14ac:dyDescent="0.2">
      <c r="A165" s="294">
        <f t="shared" ref="A165:E165" si="133">A164/A847</f>
        <v>0.51113636363636361</v>
      </c>
      <c r="B165" s="294">
        <f t="shared" si="133"/>
        <v>0.38210436083021843</v>
      </c>
      <c r="C165" s="294">
        <f t="shared" si="133"/>
        <v>0.6524604102455096</v>
      </c>
      <c r="D165" s="294">
        <f t="shared" si="133"/>
        <v>0.30941517006858482</v>
      </c>
      <c r="E165" s="294">
        <f t="shared" si="133"/>
        <v>0.46482575118437275</v>
      </c>
      <c r="F165" s="294" t="e">
        <f t="shared" ref="F165" si="134">F164/F847</f>
        <v>#DIV/0!</v>
      </c>
      <c r="G165" s="311"/>
      <c r="H165" s="312" t="s">
        <v>1136</v>
      </c>
      <c r="I165" s="313">
        <f t="shared" ref="I165:L165" si="135">I164/I847</f>
        <v>0.43182913527636152</v>
      </c>
      <c r="J165" s="313">
        <f t="shared" si="135"/>
        <v>0.38411352503130286</v>
      </c>
      <c r="K165" s="313">
        <f t="shared" si="135"/>
        <v>0.33149039781776907</v>
      </c>
      <c r="L165" s="313">
        <f t="shared" si="135"/>
        <v>0.30885912307847246</v>
      </c>
      <c r="M165" s="313" t="e">
        <f t="shared" ref="L165:O165" si="136">M164/M847</f>
        <v>#DIV/0!</v>
      </c>
      <c r="N165" s="313">
        <f t="shared" si="136"/>
        <v>0.43182913527636152</v>
      </c>
      <c r="O165" s="313" t="e">
        <f t="shared" si="136"/>
        <v>#DIV/0!</v>
      </c>
      <c r="P165" s="313"/>
      <c r="Q165" s="314"/>
      <c r="R165" s="315"/>
      <c r="S165" s="72">
        <v>1</v>
      </c>
    </row>
    <row r="166" spans="1:19" s="2" customFormat="1" ht="96.75" customHeight="1" x14ac:dyDescent="0.2">
      <c r="A166" s="152"/>
      <c r="B166" s="152"/>
      <c r="C166" s="152"/>
      <c r="D166" s="152"/>
      <c r="E166" s="152"/>
      <c r="F166" s="152"/>
      <c r="G166" s="53" t="s">
        <v>734</v>
      </c>
      <c r="H166" s="22" t="s">
        <v>133</v>
      </c>
      <c r="I166" s="152"/>
      <c r="J166" s="152"/>
      <c r="K166" s="152"/>
      <c r="L166" s="152">
        <f t="shared" si="125"/>
        <v>0</v>
      </c>
      <c r="M166" s="152"/>
      <c r="N166" s="214"/>
      <c r="O166" s="152"/>
      <c r="P166" s="152" t="str">
        <f t="shared" si="118"/>
        <v xml:space="preserve"> </v>
      </c>
      <c r="Q166" s="152" t="str">
        <f t="shared" si="119"/>
        <v xml:space="preserve"> </v>
      </c>
      <c r="R166" s="109"/>
      <c r="S166" s="72">
        <f>S172</f>
        <v>26008613</v>
      </c>
    </row>
    <row r="167" spans="1:19" ht="112.5" customHeight="1" x14ac:dyDescent="0.2">
      <c r="A167" s="147">
        <v>400000</v>
      </c>
      <c r="B167" s="147">
        <v>438050</v>
      </c>
      <c r="C167" s="147">
        <v>500000</v>
      </c>
      <c r="D167" s="147">
        <v>565896</v>
      </c>
      <c r="E167" s="147">
        <v>700000</v>
      </c>
      <c r="F167" s="147"/>
      <c r="G167" s="49">
        <v>3112020101</v>
      </c>
      <c r="H167" s="19" t="s">
        <v>134</v>
      </c>
      <c r="I167" s="147">
        <v>966000</v>
      </c>
      <c r="J167" s="147">
        <v>1111000</v>
      </c>
      <c r="K167" s="147">
        <v>1278000</v>
      </c>
      <c r="L167" s="147">
        <f>K167*2</f>
        <v>2556000</v>
      </c>
      <c r="M167" s="147"/>
      <c r="N167" s="208">
        <f t="shared" si="117"/>
        <v>-966000</v>
      </c>
      <c r="O167" s="147">
        <f t="shared" ref="O167:O171" si="137">M167</f>
        <v>0</v>
      </c>
      <c r="P167" s="209" t="str">
        <f t="shared" si="118"/>
        <v xml:space="preserve"> </v>
      </c>
      <c r="Q167" s="209">
        <f t="shared" si="119"/>
        <v>966000</v>
      </c>
      <c r="R167" s="105">
        <f t="shared" si="124"/>
        <v>0</v>
      </c>
      <c r="S167" s="72">
        <f t="shared" si="120"/>
        <v>8514946</v>
      </c>
    </row>
    <row r="168" spans="1:19" ht="107.25" customHeight="1" x14ac:dyDescent="0.2">
      <c r="A168" s="147">
        <v>234000</v>
      </c>
      <c r="B168" s="147">
        <v>226095</v>
      </c>
      <c r="C168" s="147">
        <v>300000</v>
      </c>
      <c r="D168" s="147">
        <v>299772</v>
      </c>
      <c r="E168" s="147">
        <v>405000</v>
      </c>
      <c r="F168" s="147"/>
      <c r="G168" s="49">
        <v>3112020201</v>
      </c>
      <c r="H168" s="19" t="s">
        <v>135</v>
      </c>
      <c r="I168" s="147">
        <v>594000</v>
      </c>
      <c r="J168" s="147">
        <v>683000</v>
      </c>
      <c r="K168" s="147">
        <v>785000</v>
      </c>
      <c r="L168" s="147">
        <f t="shared" si="125"/>
        <v>1570000</v>
      </c>
      <c r="M168" s="147"/>
      <c r="N168" s="208">
        <f t="shared" si="117"/>
        <v>-594000</v>
      </c>
      <c r="O168" s="147">
        <f t="shared" si="137"/>
        <v>0</v>
      </c>
      <c r="P168" s="209" t="str">
        <f t="shared" si="118"/>
        <v xml:space="preserve"> </v>
      </c>
      <c r="Q168" s="209">
        <f t="shared" si="119"/>
        <v>594000</v>
      </c>
      <c r="R168" s="105">
        <f t="shared" si="124"/>
        <v>0</v>
      </c>
      <c r="S168" s="72">
        <f t="shared" si="120"/>
        <v>5096867</v>
      </c>
    </row>
    <row r="169" spans="1:19" ht="107.25" customHeight="1" x14ac:dyDescent="0.2">
      <c r="A169" s="147">
        <v>998000</v>
      </c>
      <c r="B169" s="147">
        <v>818800</v>
      </c>
      <c r="C169" s="147">
        <v>1131000</v>
      </c>
      <c r="D169" s="147">
        <v>680000</v>
      </c>
      <c r="E169" s="147">
        <v>968000</v>
      </c>
      <c r="F169" s="147"/>
      <c r="G169" s="49">
        <v>3112020301</v>
      </c>
      <c r="H169" s="19" t="s">
        <v>136</v>
      </c>
      <c r="I169" s="147">
        <v>1202000</v>
      </c>
      <c r="J169" s="147">
        <v>1382000</v>
      </c>
      <c r="K169" s="147">
        <v>1589000</v>
      </c>
      <c r="L169" s="147">
        <f>K169*2</f>
        <v>3178000</v>
      </c>
      <c r="M169" s="147"/>
      <c r="N169" s="208">
        <f t="shared" si="117"/>
        <v>-1202000</v>
      </c>
      <c r="O169" s="147">
        <f t="shared" si="137"/>
        <v>0</v>
      </c>
      <c r="P169" s="209" t="str">
        <f t="shared" si="118"/>
        <v xml:space="preserve"> </v>
      </c>
      <c r="Q169" s="209">
        <f t="shared" si="119"/>
        <v>1202000</v>
      </c>
      <c r="R169" s="105">
        <f t="shared" si="124"/>
        <v>0</v>
      </c>
      <c r="S169" s="72">
        <f t="shared" si="120"/>
        <v>11946800</v>
      </c>
    </row>
    <row r="170" spans="1:19" ht="110.25" customHeight="1" x14ac:dyDescent="0.2">
      <c r="A170" s="147">
        <v>50000</v>
      </c>
      <c r="B170" s="147">
        <v>50000</v>
      </c>
      <c r="C170" s="147">
        <v>50000</v>
      </c>
      <c r="D170" s="147">
        <v>50000</v>
      </c>
      <c r="E170" s="147">
        <v>50000</v>
      </c>
      <c r="F170" s="147"/>
      <c r="G170" s="49">
        <v>3112020401</v>
      </c>
      <c r="H170" s="19" t="s">
        <v>137</v>
      </c>
      <c r="I170" s="147">
        <v>50000</v>
      </c>
      <c r="J170" s="147">
        <v>50000</v>
      </c>
      <c r="K170" s="147">
        <v>50000</v>
      </c>
      <c r="L170" s="147">
        <v>50000</v>
      </c>
      <c r="M170" s="147"/>
      <c r="N170" s="208">
        <f t="shared" si="117"/>
        <v>-50000</v>
      </c>
      <c r="O170" s="147">
        <f t="shared" si="137"/>
        <v>0</v>
      </c>
      <c r="P170" s="209" t="str">
        <f t="shared" si="118"/>
        <v xml:space="preserve"> </v>
      </c>
      <c r="Q170" s="209">
        <f t="shared" si="119"/>
        <v>50000</v>
      </c>
      <c r="R170" s="105">
        <f t="shared" si="124"/>
        <v>0</v>
      </c>
      <c r="S170" s="72">
        <f t="shared" si="120"/>
        <v>450000</v>
      </c>
    </row>
    <row r="171" spans="1:19" ht="105.75" customHeight="1" thickBot="1" x14ac:dyDescent="0.25">
      <c r="A171" s="158"/>
      <c r="B171" s="158"/>
      <c r="C171" s="158"/>
      <c r="D171" s="158"/>
      <c r="E171" s="158"/>
      <c r="F171" s="158"/>
      <c r="G171" s="50">
        <v>3112020501</v>
      </c>
      <c r="H171" s="20" t="s">
        <v>138</v>
      </c>
      <c r="I171" s="158"/>
      <c r="J171" s="158"/>
      <c r="K171" s="158"/>
      <c r="L171" s="158">
        <f t="shared" si="125"/>
        <v>0</v>
      </c>
      <c r="M171" s="158"/>
      <c r="N171" s="218">
        <f t="shared" si="117"/>
        <v>0</v>
      </c>
      <c r="O171" s="158">
        <f t="shared" si="137"/>
        <v>0</v>
      </c>
      <c r="P171" s="219" t="str">
        <f t="shared" si="118"/>
        <v xml:space="preserve"> </v>
      </c>
      <c r="Q171" s="219" t="str">
        <f t="shared" si="119"/>
        <v xml:space="preserve"> </v>
      </c>
      <c r="R171" s="113">
        <f t="shared" si="124"/>
        <v>0</v>
      </c>
      <c r="S171" s="72">
        <f t="shared" si="120"/>
        <v>0</v>
      </c>
    </row>
    <row r="172" spans="1:19" s="2" customFormat="1" ht="92.25" customHeight="1" thickBot="1" x14ac:dyDescent="0.25">
      <c r="A172" s="157">
        <f t="shared" ref="A172:E172" si="138">SUM(A167:A171)</f>
        <v>1682000</v>
      </c>
      <c r="B172" s="157">
        <f t="shared" si="138"/>
        <v>1532945</v>
      </c>
      <c r="C172" s="157">
        <f t="shared" si="138"/>
        <v>1981000</v>
      </c>
      <c r="D172" s="157">
        <f t="shared" si="138"/>
        <v>1595668</v>
      </c>
      <c r="E172" s="157">
        <f t="shared" si="138"/>
        <v>2123000</v>
      </c>
      <c r="F172" s="157">
        <f t="shared" ref="F172" si="139">SUM(F167:F171)</f>
        <v>0</v>
      </c>
      <c r="G172" s="57"/>
      <c r="H172" s="7" t="s">
        <v>552</v>
      </c>
      <c r="I172" s="157">
        <f t="shared" ref="I172:L172" si="140">SUM(I167:I171)</f>
        <v>2812000</v>
      </c>
      <c r="J172" s="157">
        <f t="shared" si="140"/>
        <v>3226000</v>
      </c>
      <c r="K172" s="157">
        <f t="shared" si="140"/>
        <v>3702000</v>
      </c>
      <c r="L172" s="157">
        <f t="shared" si="140"/>
        <v>7354000</v>
      </c>
      <c r="M172" s="157">
        <f t="shared" ref="M172:O172" si="141">SUM(M167:M171)</f>
        <v>0</v>
      </c>
      <c r="N172" s="217">
        <f t="shared" si="117"/>
        <v>-2812000</v>
      </c>
      <c r="O172" s="157">
        <f t="shared" si="141"/>
        <v>0</v>
      </c>
      <c r="P172" s="157" t="str">
        <f t="shared" si="118"/>
        <v xml:space="preserve"> </v>
      </c>
      <c r="Q172" s="157">
        <f t="shared" si="119"/>
        <v>2812000</v>
      </c>
      <c r="R172" s="112">
        <f t="shared" si="124"/>
        <v>0</v>
      </c>
      <c r="S172" s="72">
        <f t="shared" si="120"/>
        <v>26008613</v>
      </c>
    </row>
    <row r="173" spans="1:19" s="2" customFormat="1" ht="96.75" customHeight="1" x14ac:dyDescent="0.2">
      <c r="A173" s="166"/>
      <c r="B173" s="166"/>
      <c r="C173" s="166"/>
      <c r="D173" s="166"/>
      <c r="E173" s="166"/>
      <c r="F173" s="166"/>
      <c r="G173" s="53" t="s">
        <v>735</v>
      </c>
      <c r="H173" s="26" t="s">
        <v>139</v>
      </c>
      <c r="I173" s="166"/>
      <c r="J173" s="166"/>
      <c r="K173" s="166"/>
      <c r="L173" s="166">
        <f t="shared" si="125"/>
        <v>0</v>
      </c>
      <c r="M173" s="166"/>
      <c r="N173" s="228"/>
      <c r="O173" s="166"/>
      <c r="P173" s="166" t="str">
        <f t="shared" si="118"/>
        <v xml:space="preserve"> </v>
      </c>
      <c r="Q173" s="166" t="str">
        <f t="shared" si="119"/>
        <v xml:space="preserve"> </v>
      </c>
      <c r="R173" s="119"/>
      <c r="S173" s="72">
        <f>S183+S188</f>
        <v>35322217</v>
      </c>
    </row>
    <row r="174" spans="1:19" ht="107.25" customHeight="1" x14ac:dyDescent="0.2">
      <c r="A174" s="147">
        <v>994000</v>
      </c>
      <c r="B174" s="147">
        <v>611119</v>
      </c>
      <c r="C174" s="147">
        <v>1219000</v>
      </c>
      <c r="D174" s="147">
        <v>797534</v>
      </c>
      <c r="E174" s="147">
        <v>1300000</v>
      </c>
      <c r="F174" s="147"/>
      <c r="G174" s="49">
        <v>3112030101</v>
      </c>
      <c r="H174" s="19" t="s">
        <v>140</v>
      </c>
      <c r="I174" s="147">
        <v>1841000</v>
      </c>
      <c r="J174" s="147">
        <v>2121000</v>
      </c>
      <c r="K174" s="147">
        <v>2440000</v>
      </c>
      <c r="L174" s="147">
        <f t="shared" si="125"/>
        <v>4880000</v>
      </c>
      <c r="M174" s="147"/>
      <c r="N174" s="208">
        <f t="shared" si="117"/>
        <v>-1841000</v>
      </c>
      <c r="O174" s="147">
        <f t="shared" ref="O174:O182" si="142">M174</f>
        <v>0</v>
      </c>
      <c r="P174" s="209" t="str">
        <f t="shared" si="118"/>
        <v xml:space="preserve"> </v>
      </c>
      <c r="Q174" s="209">
        <f t="shared" si="119"/>
        <v>1841000</v>
      </c>
      <c r="R174" s="105">
        <f t="shared" si="124"/>
        <v>0</v>
      </c>
      <c r="S174" s="72">
        <f t="shared" si="120"/>
        <v>16203653</v>
      </c>
    </row>
    <row r="175" spans="1:19" ht="110.25" customHeight="1" x14ac:dyDescent="0.2">
      <c r="A175" s="147">
        <v>249000</v>
      </c>
      <c r="B175" s="147">
        <v>156903</v>
      </c>
      <c r="C175" s="147">
        <v>305000</v>
      </c>
      <c r="D175" s="147">
        <v>199291</v>
      </c>
      <c r="E175" s="147">
        <v>322000</v>
      </c>
      <c r="F175" s="147"/>
      <c r="G175" s="49">
        <v>3112030201</v>
      </c>
      <c r="H175" s="19" t="s">
        <v>141</v>
      </c>
      <c r="I175" s="147">
        <v>460000</v>
      </c>
      <c r="J175" s="147">
        <v>530000</v>
      </c>
      <c r="K175" s="147">
        <v>610000</v>
      </c>
      <c r="L175" s="147">
        <f t="shared" si="125"/>
        <v>1220000</v>
      </c>
      <c r="M175" s="147"/>
      <c r="N175" s="208">
        <f t="shared" si="117"/>
        <v>-460000</v>
      </c>
      <c r="O175" s="147">
        <f t="shared" si="142"/>
        <v>0</v>
      </c>
      <c r="P175" s="209" t="str">
        <f t="shared" si="118"/>
        <v xml:space="preserve"> </v>
      </c>
      <c r="Q175" s="209">
        <f t="shared" si="119"/>
        <v>460000</v>
      </c>
      <c r="R175" s="105">
        <f t="shared" si="124"/>
        <v>0</v>
      </c>
      <c r="S175" s="72">
        <f t="shared" si="120"/>
        <v>4052194</v>
      </c>
    </row>
    <row r="176" spans="1:19" ht="107.25" customHeight="1" x14ac:dyDescent="0.2">
      <c r="A176" s="147">
        <v>107000</v>
      </c>
      <c r="B176" s="147">
        <v>62640</v>
      </c>
      <c r="C176" s="147">
        <v>130000</v>
      </c>
      <c r="D176" s="147">
        <v>86464</v>
      </c>
      <c r="E176" s="147">
        <v>140000</v>
      </c>
      <c r="F176" s="147"/>
      <c r="G176" s="49">
        <v>311203301</v>
      </c>
      <c r="H176" s="19" t="s">
        <v>142</v>
      </c>
      <c r="I176" s="147">
        <v>197000</v>
      </c>
      <c r="J176" s="147">
        <v>227000</v>
      </c>
      <c r="K176" s="147">
        <v>261000</v>
      </c>
      <c r="L176" s="147">
        <f t="shared" si="125"/>
        <v>522000</v>
      </c>
      <c r="M176" s="147"/>
      <c r="N176" s="208">
        <f t="shared" si="117"/>
        <v>-197000</v>
      </c>
      <c r="O176" s="147">
        <f t="shared" si="142"/>
        <v>0</v>
      </c>
      <c r="P176" s="209" t="str">
        <f t="shared" si="118"/>
        <v xml:space="preserve"> </v>
      </c>
      <c r="Q176" s="209">
        <f t="shared" si="119"/>
        <v>197000</v>
      </c>
      <c r="R176" s="105">
        <f t="shared" si="124"/>
        <v>0</v>
      </c>
      <c r="S176" s="72">
        <f t="shared" si="120"/>
        <v>1733104</v>
      </c>
    </row>
    <row r="177" spans="1:19" ht="105.75" customHeight="1" x14ac:dyDescent="0.2">
      <c r="A177" s="147"/>
      <c r="B177" s="147"/>
      <c r="C177" s="147"/>
      <c r="D177" s="147"/>
      <c r="E177" s="147"/>
      <c r="F177" s="147"/>
      <c r="G177" s="49">
        <v>3112030401</v>
      </c>
      <c r="H177" s="19" t="s">
        <v>143</v>
      </c>
      <c r="I177" s="147">
        <v>0</v>
      </c>
      <c r="J177" s="147">
        <v>0</v>
      </c>
      <c r="K177" s="147">
        <v>0</v>
      </c>
      <c r="L177" s="147">
        <f t="shared" si="125"/>
        <v>0</v>
      </c>
      <c r="M177" s="147"/>
      <c r="N177" s="208">
        <f t="shared" si="117"/>
        <v>0</v>
      </c>
      <c r="O177" s="147">
        <f t="shared" si="142"/>
        <v>0</v>
      </c>
      <c r="P177" s="209" t="str">
        <f t="shared" si="118"/>
        <v xml:space="preserve"> </v>
      </c>
      <c r="Q177" s="209" t="str">
        <f t="shared" si="119"/>
        <v xml:space="preserve"> </v>
      </c>
      <c r="R177" s="105">
        <f t="shared" si="124"/>
        <v>0</v>
      </c>
      <c r="S177" s="72">
        <f t="shared" si="120"/>
        <v>0</v>
      </c>
    </row>
    <row r="178" spans="1:19" ht="105" customHeight="1" x14ac:dyDescent="0.2">
      <c r="A178" s="147">
        <v>83000</v>
      </c>
      <c r="B178" s="147">
        <v>50997</v>
      </c>
      <c r="C178" s="147">
        <v>102000</v>
      </c>
      <c r="D178" s="147">
        <v>66523</v>
      </c>
      <c r="E178" s="147">
        <v>121000</v>
      </c>
      <c r="F178" s="147"/>
      <c r="G178" s="49">
        <v>3112030501</v>
      </c>
      <c r="H178" s="19" t="s">
        <v>144</v>
      </c>
      <c r="I178" s="147">
        <v>153000</v>
      </c>
      <c r="J178" s="147">
        <v>177000</v>
      </c>
      <c r="K178" s="147">
        <v>203000</v>
      </c>
      <c r="L178" s="147">
        <f t="shared" si="125"/>
        <v>406000</v>
      </c>
      <c r="M178" s="147"/>
      <c r="N178" s="208">
        <f t="shared" si="117"/>
        <v>-153000</v>
      </c>
      <c r="O178" s="147">
        <f t="shared" si="142"/>
        <v>0</v>
      </c>
      <c r="P178" s="209" t="str">
        <f t="shared" si="118"/>
        <v xml:space="preserve"> </v>
      </c>
      <c r="Q178" s="209">
        <f t="shared" si="119"/>
        <v>153000</v>
      </c>
      <c r="R178" s="105">
        <f t="shared" si="124"/>
        <v>0</v>
      </c>
      <c r="S178" s="72">
        <f t="shared" si="120"/>
        <v>1362520</v>
      </c>
    </row>
    <row r="179" spans="1:19" ht="105.75" customHeight="1" x14ac:dyDescent="0.2">
      <c r="A179" s="147"/>
      <c r="B179" s="147"/>
      <c r="C179" s="147"/>
      <c r="D179" s="147"/>
      <c r="E179" s="147"/>
      <c r="F179" s="147"/>
      <c r="G179" s="49">
        <v>3112030601</v>
      </c>
      <c r="H179" s="19" t="s">
        <v>145</v>
      </c>
      <c r="I179" s="147">
        <v>0</v>
      </c>
      <c r="J179" s="147">
        <v>0</v>
      </c>
      <c r="K179" s="147">
        <v>0</v>
      </c>
      <c r="L179" s="147">
        <f t="shared" si="125"/>
        <v>0</v>
      </c>
      <c r="M179" s="147"/>
      <c r="N179" s="208">
        <f t="shared" si="117"/>
        <v>0</v>
      </c>
      <c r="O179" s="147">
        <f t="shared" si="142"/>
        <v>0</v>
      </c>
      <c r="P179" s="209" t="str">
        <f t="shared" si="118"/>
        <v xml:space="preserve"> </v>
      </c>
      <c r="Q179" s="209" t="str">
        <f t="shared" si="119"/>
        <v xml:space="preserve"> </v>
      </c>
      <c r="R179" s="105">
        <f t="shared" si="124"/>
        <v>0</v>
      </c>
      <c r="S179" s="72">
        <f t="shared" si="120"/>
        <v>0</v>
      </c>
    </row>
    <row r="180" spans="1:19" ht="96.75" customHeight="1" x14ac:dyDescent="0.2">
      <c r="A180" s="158"/>
      <c r="B180" s="158"/>
      <c r="C180" s="158"/>
      <c r="D180" s="158">
        <v>6746</v>
      </c>
      <c r="E180" s="158"/>
      <c r="F180" s="158"/>
      <c r="G180" s="50">
        <v>3112030701</v>
      </c>
      <c r="H180" s="11" t="s">
        <v>1105</v>
      </c>
      <c r="I180" s="158">
        <v>16000</v>
      </c>
      <c r="J180" s="158">
        <v>17000</v>
      </c>
      <c r="K180" s="158">
        <v>17000</v>
      </c>
      <c r="L180" s="158">
        <f t="shared" si="125"/>
        <v>34000</v>
      </c>
      <c r="M180" s="158"/>
      <c r="N180" s="218">
        <f t="shared" si="117"/>
        <v>-16000</v>
      </c>
      <c r="O180" s="158">
        <f t="shared" si="142"/>
        <v>0</v>
      </c>
      <c r="P180" s="219" t="str">
        <f t="shared" si="118"/>
        <v xml:space="preserve"> </v>
      </c>
      <c r="Q180" s="219">
        <f t="shared" si="119"/>
        <v>16000</v>
      </c>
      <c r="R180" s="113">
        <f t="shared" si="124"/>
        <v>0</v>
      </c>
      <c r="S180" s="72">
        <f t="shared" si="120"/>
        <v>90746</v>
      </c>
    </row>
    <row r="181" spans="1:19" ht="105.75" customHeight="1" x14ac:dyDescent="0.2">
      <c r="A181" s="158"/>
      <c r="B181" s="158"/>
      <c r="C181" s="158"/>
      <c r="D181" s="158"/>
      <c r="E181" s="158"/>
      <c r="F181" s="158"/>
      <c r="G181" s="50">
        <v>3112030801</v>
      </c>
      <c r="H181" s="11" t="s">
        <v>611</v>
      </c>
      <c r="I181" s="158"/>
      <c r="J181" s="158"/>
      <c r="K181" s="158"/>
      <c r="L181" s="158">
        <f t="shared" si="125"/>
        <v>0</v>
      </c>
      <c r="M181" s="158"/>
      <c r="N181" s="218">
        <f t="shared" si="117"/>
        <v>0</v>
      </c>
      <c r="O181" s="158">
        <f t="shared" si="142"/>
        <v>0</v>
      </c>
      <c r="P181" s="219" t="str">
        <f t="shared" si="118"/>
        <v xml:space="preserve"> </v>
      </c>
      <c r="Q181" s="219" t="str">
        <f t="shared" si="119"/>
        <v xml:space="preserve"> </v>
      </c>
      <c r="R181" s="113">
        <f t="shared" si="124"/>
        <v>0</v>
      </c>
      <c r="S181" s="72">
        <f t="shared" si="120"/>
        <v>0</v>
      </c>
    </row>
    <row r="182" spans="1:19" ht="105.75" customHeight="1" thickBot="1" x14ac:dyDescent="0.25">
      <c r="A182" s="158"/>
      <c r="B182" s="158"/>
      <c r="C182" s="158"/>
      <c r="D182" s="158"/>
      <c r="E182" s="158"/>
      <c r="F182" s="158"/>
      <c r="G182" s="50">
        <v>3112030901</v>
      </c>
      <c r="H182" s="11" t="s">
        <v>612</v>
      </c>
      <c r="I182" s="158"/>
      <c r="J182" s="158"/>
      <c r="K182" s="158"/>
      <c r="L182" s="158">
        <f t="shared" si="125"/>
        <v>0</v>
      </c>
      <c r="M182" s="158"/>
      <c r="N182" s="218">
        <f t="shared" si="117"/>
        <v>0</v>
      </c>
      <c r="O182" s="158">
        <f t="shared" si="142"/>
        <v>0</v>
      </c>
      <c r="P182" s="219" t="str">
        <f t="shared" si="118"/>
        <v xml:space="preserve"> </v>
      </c>
      <c r="Q182" s="219" t="str">
        <f t="shared" si="119"/>
        <v xml:space="preserve"> </v>
      </c>
      <c r="R182" s="113">
        <f t="shared" si="124"/>
        <v>0</v>
      </c>
      <c r="S182" s="72">
        <f t="shared" si="120"/>
        <v>0</v>
      </c>
    </row>
    <row r="183" spans="1:19" s="2" customFormat="1" ht="99.75" customHeight="1" thickBot="1" x14ac:dyDescent="0.25">
      <c r="A183" s="157">
        <f t="shared" ref="A183:E183" si="143">SUM(A174:A182)</f>
        <v>1433000</v>
      </c>
      <c r="B183" s="157">
        <f t="shared" si="143"/>
        <v>881659</v>
      </c>
      <c r="C183" s="157">
        <f t="shared" si="143"/>
        <v>1756000</v>
      </c>
      <c r="D183" s="157">
        <f t="shared" si="143"/>
        <v>1156558</v>
      </c>
      <c r="E183" s="157">
        <f t="shared" si="143"/>
        <v>1883000</v>
      </c>
      <c r="F183" s="157">
        <f t="shared" ref="F183:O183" si="144">SUM(F174:F182)</f>
        <v>0</v>
      </c>
      <c r="G183" s="57"/>
      <c r="H183" s="7" t="s">
        <v>146</v>
      </c>
      <c r="I183" s="157">
        <f t="shared" si="144"/>
        <v>2667000</v>
      </c>
      <c r="J183" s="157">
        <f t="shared" si="144"/>
        <v>3072000</v>
      </c>
      <c r="K183" s="157">
        <f t="shared" si="144"/>
        <v>3531000</v>
      </c>
      <c r="L183" s="157">
        <f t="shared" si="144"/>
        <v>7062000</v>
      </c>
      <c r="M183" s="157">
        <f t="shared" si="144"/>
        <v>0</v>
      </c>
      <c r="N183" s="217">
        <f t="shared" si="117"/>
        <v>-2667000</v>
      </c>
      <c r="O183" s="157">
        <f t="shared" si="144"/>
        <v>0</v>
      </c>
      <c r="P183" s="157" t="str">
        <f t="shared" si="118"/>
        <v xml:space="preserve"> </v>
      </c>
      <c r="Q183" s="157">
        <f t="shared" si="119"/>
        <v>2667000</v>
      </c>
      <c r="R183" s="112">
        <f t="shared" si="124"/>
        <v>0</v>
      </c>
      <c r="S183" s="72">
        <f t="shared" si="120"/>
        <v>23442217</v>
      </c>
    </row>
    <row r="184" spans="1:19" ht="105.75" customHeight="1" x14ac:dyDescent="0.2">
      <c r="A184" s="137"/>
      <c r="B184" s="137"/>
      <c r="C184" s="137"/>
      <c r="D184" s="137"/>
      <c r="E184" s="137"/>
      <c r="F184" s="137"/>
      <c r="G184" s="79" t="s">
        <v>736</v>
      </c>
      <c r="H184" s="84" t="s">
        <v>147</v>
      </c>
      <c r="I184" s="137"/>
      <c r="J184" s="137"/>
      <c r="K184" s="137"/>
      <c r="L184" s="137">
        <f t="shared" si="125"/>
        <v>0</v>
      </c>
      <c r="M184" s="137"/>
      <c r="N184" s="207"/>
      <c r="O184" s="137"/>
      <c r="P184" s="137" t="str">
        <f t="shared" si="118"/>
        <v xml:space="preserve"> </v>
      </c>
      <c r="Q184" s="137" t="str">
        <f t="shared" si="119"/>
        <v xml:space="preserve"> </v>
      </c>
      <c r="R184" s="97"/>
      <c r="S184" s="72">
        <f t="shared" si="120"/>
        <v>0</v>
      </c>
    </row>
    <row r="185" spans="1:19" ht="112.5" customHeight="1" x14ac:dyDescent="0.2">
      <c r="A185" s="171">
        <v>1362000</v>
      </c>
      <c r="B185" s="171"/>
      <c r="C185" s="171">
        <v>1362000</v>
      </c>
      <c r="D185" s="171"/>
      <c r="E185" s="171">
        <v>1362000</v>
      </c>
      <c r="F185" s="171"/>
      <c r="G185" s="62">
        <v>3112980101</v>
      </c>
      <c r="H185" s="27" t="s">
        <v>148</v>
      </c>
      <c r="I185" s="171">
        <v>1362000</v>
      </c>
      <c r="J185" s="171">
        <v>1362000</v>
      </c>
      <c r="K185" s="171">
        <v>1362000</v>
      </c>
      <c r="L185" s="171">
        <f t="shared" si="125"/>
        <v>2724000</v>
      </c>
      <c r="M185" s="171"/>
      <c r="N185" s="232">
        <f t="shared" si="117"/>
        <v>-1362000</v>
      </c>
      <c r="O185" s="171">
        <f t="shared" ref="O185:O187" si="145">M185</f>
        <v>0</v>
      </c>
      <c r="P185" s="233" t="str">
        <f t="shared" si="118"/>
        <v xml:space="preserve"> </v>
      </c>
      <c r="Q185" s="233">
        <f t="shared" si="119"/>
        <v>1362000</v>
      </c>
      <c r="R185" s="122">
        <f t="shared" si="124"/>
        <v>0</v>
      </c>
      <c r="S185" s="72">
        <f t="shared" si="120"/>
        <v>10896000</v>
      </c>
    </row>
    <row r="186" spans="1:19" ht="112.5" customHeight="1" x14ac:dyDescent="0.2">
      <c r="A186" s="147">
        <v>123000</v>
      </c>
      <c r="B186" s="147"/>
      <c r="C186" s="147">
        <v>123000</v>
      </c>
      <c r="D186" s="147"/>
      <c r="E186" s="147">
        <v>123000</v>
      </c>
      <c r="F186" s="147"/>
      <c r="G186" s="49">
        <v>3112980201</v>
      </c>
      <c r="H186" s="28" t="s">
        <v>149</v>
      </c>
      <c r="I186" s="147">
        <v>123000</v>
      </c>
      <c r="J186" s="147">
        <v>123000</v>
      </c>
      <c r="K186" s="147">
        <v>123000</v>
      </c>
      <c r="L186" s="147">
        <f t="shared" si="125"/>
        <v>246000</v>
      </c>
      <c r="M186" s="147"/>
      <c r="N186" s="208">
        <f t="shared" si="117"/>
        <v>-123000</v>
      </c>
      <c r="O186" s="147">
        <f t="shared" si="145"/>
        <v>0</v>
      </c>
      <c r="P186" s="209" t="str">
        <f t="shared" si="118"/>
        <v xml:space="preserve"> </v>
      </c>
      <c r="Q186" s="209">
        <f t="shared" si="119"/>
        <v>123000</v>
      </c>
      <c r="R186" s="105">
        <f t="shared" si="124"/>
        <v>0</v>
      </c>
      <c r="S186" s="72">
        <f t="shared" si="120"/>
        <v>984000</v>
      </c>
    </row>
    <row r="187" spans="1:19" ht="105.75" customHeight="1" thickBot="1" x14ac:dyDescent="0.25">
      <c r="A187" s="158"/>
      <c r="B187" s="158"/>
      <c r="C187" s="158"/>
      <c r="D187" s="158"/>
      <c r="E187" s="158"/>
      <c r="F187" s="158"/>
      <c r="G187" s="50">
        <v>3112980301</v>
      </c>
      <c r="H187" s="29" t="s">
        <v>150</v>
      </c>
      <c r="I187" s="158"/>
      <c r="J187" s="158"/>
      <c r="K187" s="158"/>
      <c r="L187" s="158">
        <f t="shared" si="125"/>
        <v>0</v>
      </c>
      <c r="M187" s="158"/>
      <c r="N187" s="218">
        <f t="shared" si="117"/>
        <v>0</v>
      </c>
      <c r="O187" s="158">
        <f t="shared" si="145"/>
        <v>0</v>
      </c>
      <c r="P187" s="219" t="str">
        <f t="shared" si="118"/>
        <v xml:space="preserve"> </v>
      </c>
      <c r="Q187" s="219" t="str">
        <f t="shared" si="119"/>
        <v xml:space="preserve"> </v>
      </c>
      <c r="R187" s="113">
        <f t="shared" si="124"/>
        <v>0</v>
      </c>
      <c r="S187" s="72">
        <f t="shared" si="120"/>
        <v>0</v>
      </c>
    </row>
    <row r="188" spans="1:19" s="2" customFormat="1" ht="117.75" customHeight="1" thickBot="1" x14ac:dyDescent="0.25">
      <c r="A188" s="157">
        <f t="shared" ref="A188:E188" si="146">SUM(A185:A187)</f>
        <v>1485000</v>
      </c>
      <c r="B188" s="157">
        <f t="shared" si="146"/>
        <v>0</v>
      </c>
      <c r="C188" s="157">
        <f t="shared" si="146"/>
        <v>1485000</v>
      </c>
      <c r="D188" s="157">
        <f t="shared" si="146"/>
        <v>0</v>
      </c>
      <c r="E188" s="157">
        <f t="shared" si="146"/>
        <v>1485000</v>
      </c>
      <c r="F188" s="157">
        <f t="shared" ref="F188:O188" si="147">SUM(F185:F187)</f>
        <v>0</v>
      </c>
      <c r="G188" s="57"/>
      <c r="H188" s="7" t="s">
        <v>151</v>
      </c>
      <c r="I188" s="157">
        <f t="shared" si="147"/>
        <v>1485000</v>
      </c>
      <c r="J188" s="157">
        <f t="shared" si="147"/>
        <v>1485000</v>
      </c>
      <c r="K188" s="157">
        <f t="shared" si="147"/>
        <v>1485000</v>
      </c>
      <c r="L188" s="157">
        <f t="shared" si="147"/>
        <v>2970000</v>
      </c>
      <c r="M188" s="157">
        <f t="shared" si="147"/>
        <v>0</v>
      </c>
      <c r="N188" s="217">
        <f t="shared" si="117"/>
        <v>-1485000</v>
      </c>
      <c r="O188" s="157">
        <f t="shared" si="147"/>
        <v>0</v>
      </c>
      <c r="P188" s="157" t="str">
        <f t="shared" si="118"/>
        <v xml:space="preserve"> </v>
      </c>
      <c r="Q188" s="157">
        <f t="shared" si="119"/>
        <v>1485000</v>
      </c>
      <c r="R188" s="112">
        <f t="shared" si="124"/>
        <v>0</v>
      </c>
      <c r="S188" s="72">
        <f t="shared" si="120"/>
        <v>11880000</v>
      </c>
    </row>
    <row r="189" spans="1:19" s="3" customFormat="1" ht="112.5" customHeight="1" thickBot="1" x14ac:dyDescent="0.25">
      <c r="A189" s="161">
        <f t="shared" ref="A189:E189" si="148">A188+A183+A172+A164</f>
        <v>15845000</v>
      </c>
      <c r="B189" s="161">
        <f t="shared" si="148"/>
        <v>11978231</v>
      </c>
      <c r="C189" s="161">
        <f t="shared" si="148"/>
        <v>17500000</v>
      </c>
      <c r="D189" s="161">
        <f t="shared" si="148"/>
        <v>12679929</v>
      </c>
      <c r="E189" s="161">
        <f t="shared" si="148"/>
        <v>19816000</v>
      </c>
      <c r="F189" s="161">
        <f t="shared" ref="F189:O189" si="149">F188+F183+F172+F164</f>
        <v>0</v>
      </c>
      <c r="G189" s="42"/>
      <c r="H189" s="8" t="s">
        <v>152</v>
      </c>
      <c r="I189" s="161">
        <f t="shared" si="149"/>
        <v>23988000</v>
      </c>
      <c r="J189" s="161">
        <f t="shared" si="149"/>
        <v>25269000</v>
      </c>
      <c r="K189" s="161">
        <f t="shared" si="149"/>
        <v>26825000</v>
      </c>
      <c r="L189" s="161">
        <f t="shared" si="149"/>
        <v>51120520</v>
      </c>
      <c r="M189" s="161">
        <f t="shared" si="149"/>
        <v>0</v>
      </c>
      <c r="N189" s="222">
        <f t="shared" si="117"/>
        <v>-23988000</v>
      </c>
      <c r="O189" s="161">
        <f t="shared" si="149"/>
        <v>0</v>
      </c>
      <c r="P189" s="161" t="str">
        <f t="shared" si="118"/>
        <v xml:space="preserve"> </v>
      </c>
      <c r="Q189" s="161">
        <f t="shared" si="119"/>
        <v>23988000</v>
      </c>
      <c r="R189" s="115">
        <f t="shared" si="124"/>
        <v>0</v>
      </c>
      <c r="S189" s="72">
        <f t="shared" si="120"/>
        <v>205021680</v>
      </c>
    </row>
    <row r="190" spans="1:19" s="3" customFormat="1" ht="105.75" customHeight="1" thickBot="1" x14ac:dyDescent="0.25">
      <c r="A190" s="172"/>
      <c r="B190" s="172"/>
      <c r="C190" s="172"/>
      <c r="D190" s="172"/>
      <c r="E190" s="172"/>
      <c r="F190" s="172"/>
      <c r="G190" s="71">
        <v>3112990101</v>
      </c>
      <c r="H190" s="9" t="s">
        <v>153</v>
      </c>
      <c r="I190" s="172"/>
      <c r="J190" s="172"/>
      <c r="K190" s="172"/>
      <c r="L190" s="172">
        <f t="shared" si="125"/>
        <v>0</v>
      </c>
      <c r="M190" s="172"/>
      <c r="N190" s="223">
        <f t="shared" si="117"/>
        <v>0</v>
      </c>
      <c r="O190" s="172">
        <f t="shared" ref="O190" si="150">M190</f>
        <v>0</v>
      </c>
      <c r="P190" s="224" t="str">
        <f t="shared" si="118"/>
        <v xml:space="preserve"> </v>
      </c>
      <c r="Q190" s="224" t="str">
        <f t="shared" si="119"/>
        <v xml:space="preserve"> </v>
      </c>
      <c r="R190" s="116">
        <f t="shared" si="124"/>
        <v>0</v>
      </c>
      <c r="S190" s="72">
        <f t="shared" si="120"/>
        <v>0</v>
      </c>
    </row>
    <row r="191" spans="1:19" s="3" customFormat="1" ht="112.5" customHeight="1" thickBot="1" x14ac:dyDescent="0.25">
      <c r="A191" s="185">
        <f t="shared" ref="A191:E191" si="151">A189-A190</f>
        <v>15845000</v>
      </c>
      <c r="B191" s="185">
        <f t="shared" si="151"/>
        <v>11978231</v>
      </c>
      <c r="C191" s="185">
        <f t="shared" si="151"/>
        <v>17500000</v>
      </c>
      <c r="D191" s="185">
        <f t="shared" si="151"/>
        <v>12679929</v>
      </c>
      <c r="E191" s="185">
        <f t="shared" si="151"/>
        <v>19816000</v>
      </c>
      <c r="F191" s="185">
        <f t="shared" ref="F191" si="152">F189-F190</f>
        <v>0</v>
      </c>
      <c r="G191" s="284"/>
      <c r="H191" s="285" t="s">
        <v>154</v>
      </c>
      <c r="I191" s="185">
        <f t="shared" ref="I191:L191" si="153">I189-I190</f>
        <v>23988000</v>
      </c>
      <c r="J191" s="185">
        <f t="shared" si="153"/>
        <v>25269000</v>
      </c>
      <c r="K191" s="185">
        <f t="shared" si="153"/>
        <v>26825000</v>
      </c>
      <c r="L191" s="185">
        <f t="shared" si="153"/>
        <v>51120520</v>
      </c>
      <c r="M191" s="185">
        <f>M189-M190</f>
        <v>0</v>
      </c>
      <c r="N191" s="247">
        <f t="shared" si="117"/>
        <v>-23988000</v>
      </c>
      <c r="O191" s="185">
        <f>O189-O190</f>
        <v>0</v>
      </c>
      <c r="P191" s="185" t="str">
        <f t="shared" si="118"/>
        <v xml:space="preserve"> </v>
      </c>
      <c r="Q191" s="185">
        <f t="shared" si="119"/>
        <v>23988000</v>
      </c>
      <c r="R191" s="128">
        <f t="shared" si="124"/>
        <v>0</v>
      </c>
      <c r="S191" s="72">
        <f t="shared" si="120"/>
        <v>205021680</v>
      </c>
    </row>
    <row r="192" spans="1:19" s="277" customFormat="1" ht="96.75" customHeight="1" x14ac:dyDescent="0.2">
      <c r="A192" s="288" t="e">
        <f>(A191-#REF!)/#REF!</f>
        <v>#REF!</v>
      </c>
      <c r="B192" s="288" t="e">
        <f>(B191-#REF!)/#REF!</f>
        <v>#REF!</v>
      </c>
      <c r="C192" s="288" t="e">
        <f>(C191-#REF!)/#REF!</f>
        <v>#REF!</v>
      </c>
      <c r="D192" s="288">
        <f t="shared" ref="D192:E192" si="154">(D191-A191)/A191</f>
        <v>-0.19975203534237929</v>
      </c>
      <c r="E192" s="288">
        <f t="shared" si="154"/>
        <v>0.65433443385755374</v>
      </c>
      <c r="F192" s="288">
        <f>(F191-C191)/C191</f>
        <v>-1</v>
      </c>
      <c r="G192" s="290"/>
      <c r="H192" s="292" t="s">
        <v>1137</v>
      </c>
      <c r="I192" s="294" t="e">
        <f t="shared" ref="I192:K192" si="155">(I191-F191)/F191</f>
        <v>#DIV/0!</v>
      </c>
      <c r="J192" s="296" t="e">
        <f t="shared" si="155"/>
        <v>#DIV/0!</v>
      </c>
      <c r="K192" s="296" t="e">
        <f t="shared" si="155"/>
        <v>#VALUE!</v>
      </c>
      <c r="L192" s="297"/>
      <c r="M192" s="294">
        <f>(M191-J191)/J191</f>
        <v>-1</v>
      </c>
      <c r="N192" s="299"/>
      <c r="O192" s="294">
        <f>(O191-J191)/J191</f>
        <v>-1</v>
      </c>
      <c r="P192" s="296"/>
      <c r="Q192" s="297"/>
      <c r="R192" s="300"/>
      <c r="S192" s="276">
        <v>1</v>
      </c>
    </row>
    <row r="193" spans="1:19" s="1" customFormat="1" ht="110.25" customHeight="1" x14ac:dyDescent="0.2">
      <c r="A193" s="289" t="e">
        <f t="shared" ref="A193:E193" si="156">A191/A845</f>
        <v>#DIV/0!</v>
      </c>
      <c r="B193" s="289" t="e">
        <f t="shared" si="156"/>
        <v>#DIV/0!</v>
      </c>
      <c r="C193" s="289" t="e">
        <f t="shared" si="156"/>
        <v>#DIV/0!</v>
      </c>
      <c r="D193" s="289" t="e">
        <f t="shared" si="156"/>
        <v>#DIV/0!</v>
      </c>
      <c r="E193" s="289" t="e">
        <f t="shared" si="156"/>
        <v>#DIV/0!</v>
      </c>
      <c r="F193" s="289" t="e">
        <f>F191/F845</f>
        <v>#DIV/0!</v>
      </c>
      <c r="G193" s="291"/>
      <c r="H193" s="293" t="s">
        <v>1133</v>
      </c>
      <c r="I193" s="295" t="e">
        <f t="shared" ref="I193:K193" si="157">I191/I845</f>
        <v>#DIV/0!</v>
      </c>
      <c r="J193" s="295" t="e">
        <f t="shared" si="157"/>
        <v>#DIV/0!</v>
      </c>
      <c r="K193" s="295" t="e">
        <f t="shared" si="157"/>
        <v>#DIV/0!</v>
      </c>
      <c r="L193" s="298" t="e">
        <f>L191/$L$845</f>
        <v>#DIV/0!</v>
      </c>
      <c r="M193" s="295" t="e">
        <f>M191/M845</f>
        <v>#DIV/0!</v>
      </c>
      <c r="N193" s="298"/>
      <c r="O193" s="295" t="e">
        <f>O191/$O$845</f>
        <v>#DIV/0!</v>
      </c>
      <c r="P193" s="295"/>
      <c r="Q193" s="302"/>
      <c r="R193" s="301"/>
      <c r="S193" s="72"/>
    </row>
    <row r="194" spans="1:19" s="1" customFormat="1" ht="90" customHeight="1" x14ac:dyDescent="0.2">
      <c r="A194" s="289">
        <f t="shared" ref="A194:E194" si="158">A191/A847</f>
        <v>0.72022727272727272</v>
      </c>
      <c r="B194" s="289">
        <f t="shared" si="158"/>
        <v>0.47857724900100224</v>
      </c>
      <c r="C194" s="289">
        <f t="shared" si="158"/>
        <v>0.92996067594855991</v>
      </c>
      <c r="D194" s="289">
        <f t="shared" si="158"/>
        <v>0.3951933682940133</v>
      </c>
      <c r="E194" s="289">
        <f t="shared" si="158"/>
        <v>0.64300084366279442</v>
      </c>
      <c r="F194" s="289" t="e">
        <f>F191/F847</f>
        <v>#DIV/0!</v>
      </c>
      <c r="G194" s="291"/>
      <c r="H194" s="293" t="s">
        <v>1134</v>
      </c>
      <c r="I194" s="295">
        <f t="shared" ref="I194:K194" si="159">I191/I847</f>
        <v>0.60847728483372654</v>
      </c>
      <c r="J194" s="295">
        <f t="shared" si="159"/>
        <v>0.55508204643806425</v>
      </c>
      <c r="K194" s="295">
        <f t="shared" si="159"/>
        <v>0.49109349541401975</v>
      </c>
      <c r="L194" s="298">
        <f>L191/$L$847</f>
        <v>0.46803805059373943</v>
      </c>
      <c r="M194" s="295" t="e">
        <f>M191/M847</f>
        <v>#DIV/0!</v>
      </c>
      <c r="N194" s="298"/>
      <c r="O194" s="295" t="e">
        <f>O191/$O$847</f>
        <v>#DIV/0!</v>
      </c>
      <c r="P194" s="295"/>
      <c r="Q194" s="302"/>
      <c r="R194" s="301"/>
      <c r="S194" s="72">
        <v>1</v>
      </c>
    </row>
    <row r="195" spans="1:19" s="1" customFormat="1" ht="96.75" customHeight="1" x14ac:dyDescent="0.2">
      <c r="A195" s="306">
        <f t="shared" ref="A195:E195" si="160">A847/A191</f>
        <v>1.3884506153360681</v>
      </c>
      <c r="B195" s="306">
        <f t="shared" si="160"/>
        <v>2.0895268257892172</v>
      </c>
      <c r="C195" s="306">
        <f t="shared" si="160"/>
        <v>1.0753142857142857</v>
      </c>
      <c r="D195" s="306">
        <f t="shared" si="160"/>
        <v>2.5304068342969428</v>
      </c>
      <c r="E195" s="306">
        <f t="shared" si="160"/>
        <v>1.5552079127977392</v>
      </c>
      <c r="F195" s="306" t="e">
        <f>F847/F191</f>
        <v>#DIV/0!</v>
      </c>
      <c r="G195" s="307"/>
      <c r="H195" s="308" t="s">
        <v>1140</v>
      </c>
      <c r="I195" s="309">
        <f t="shared" ref="I195:K195" si="161">I847/I191</f>
        <v>1.6434467233616807</v>
      </c>
      <c r="J195" s="309">
        <f t="shared" si="161"/>
        <v>1.8015354782539872</v>
      </c>
      <c r="K195" s="309">
        <f t="shared" si="161"/>
        <v>2.0362721342031689</v>
      </c>
      <c r="L195" s="310">
        <f>L847/L191</f>
        <v>2.136578422911191</v>
      </c>
      <c r="M195" s="309" t="e">
        <f>M847/M191</f>
        <v>#DIV/0!</v>
      </c>
      <c r="N195" s="310"/>
      <c r="O195" s="309" t="e">
        <f>O847/O191</f>
        <v>#DIV/0!</v>
      </c>
      <c r="P195" s="303"/>
      <c r="Q195" s="304"/>
      <c r="R195" s="305"/>
      <c r="S195" s="72">
        <v>1</v>
      </c>
    </row>
    <row r="196" spans="1:19" s="1" customFormat="1" ht="127.5" customHeight="1" x14ac:dyDescent="0.2">
      <c r="A196" s="321">
        <f t="shared" ref="A196:E196" si="162">A848/A191</f>
        <v>0</v>
      </c>
      <c r="B196" s="321">
        <f t="shared" si="162"/>
        <v>1.4957262053136227</v>
      </c>
      <c r="C196" s="321">
        <f t="shared" si="162"/>
        <v>0.18342857142857144</v>
      </c>
      <c r="D196" s="321">
        <f t="shared" si="162"/>
        <v>1.4403131910281202</v>
      </c>
      <c r="E196" s="321">
        <f t="shared" si="162"/>
        <v>0.53068227694792092</v>
      </c>
      <c r="F196" s="321" t="e">
        <f>F848/F191</f>
        <v>#DIV/0!</v>
      </c>
      <c r="G196" s="322"/>
      <c r="H196" s="323" t="s">
        <v>1139</v>
      </c>
      <c r="I196" s="324">
        <f t="shared" ref="I196:K196" si="163">I848/I191</f>
        <v>0.57958145739536437</v>
      </c>
      <c r="J196" s="324">
        <f t="shared" si="163"/>
        <v>0.69824686374609202</v>
      </c>
      <c r="K196" s="324">
        <f t="shared" si="163"/>
        <v>0.87787511649580618</v>
      </c>
      <c r="L196" s="325">
        <f>L848/L191</f>
        <v>0.92131300698819185</v>
      </c>
      <c r="M196" s="324" t="e">
        <f>M848/M191</f>
        <v>#DIV/0!</v>
      </c>
      <c r="N196" s="325"/>
      <c r="O196" s="324" t="e">
        <f>O848/O191</f>
        <v>#DIV/0!</v>
      </c>
      <c r="P196" s="295"/>
      <c r="Q196" s="302"/>
      <c r="R196" s="301"/>
      <c r="S196" s="72">
        <v>1</v>
      </c>
    </row>
    <row r="197" spans="1:19" s="3" customFormat="1" ht="123.75" customHeight="1" x14ac:dyDescent="0.2">
      <c r="A197" s="165"/>
      <c r="B197" s="165"/>
      <c r="C197" s="165"/>
      <c r="D197" s="165"/>
      <c r="E197" s="165"/>
      <c r="F197" s="165"/>
      <c r="G197" s="59" t="s">
        <v>737</v>
      </c>
      <c r="H197" s="10" t="s">
        <v>155</v>
      </c>
      <c r="I197" s="165"/>
      <c r="J197" s="165"/>
      <c r="K197" s="165"/>
      <c r="L197" s="165">
        <f t="shared" si="125"/>
        <v>0</v>
      </c>
      <c r="M197" s="165"/>
      <c r="N197" s="227"/>
      <c r="O197" s="165"/>
      <c r="P197" s="165" t="str">
        <f t="shared" si="118"/>
        <v xml:space="preserve"> </v>
      </c>
      <c r="Q197" s="165" t="str">
        <f t="shared" si="119"/>
        <v xml:space="preserve"> </v>
      </c>
      <c r="R197" s="118"/>
      <c r="S197" s="72">
        <f>S382</f>
        <v>81255245</v>
      </c>
    </row>
    <row r="198" spans="1:19" s="2" customFormat="1" ht="123.75" customHeight="1" x14ac:dyDescent="0.2">
      <c r="A198" s="166"/>
      <c r="B198" s="166"/>
      <c r="C198" s="166"/>
      <c r="D198" s="166"/>
      <c r="E198" s="166"/>
      <c r="F198" s="166"/>
      <c r="G198" s="60" t="s">
        <v>738</v>
      </c>
      <c r="H198" s="25" t="s">
        <v>156</v>
      </c>
      <c r="I198" s="166"/>
      <c r="J198" s="166"/>
      <c r="K198" s="166"/>
      <c r="L198" s="166">
        <f t="shared" si="125"/>
        <v>0</v>
      </c>
      <c r="M198" s="166"/>
      <c r="N198" s="228"/>
      <c r="O198" s="166"/>
      <c r="P198" s="166" t="str">
        <f t="shared" si="118"/>
        <v xml:space="preserve"> </v>
      </c>
      <c r="Q198" s="166" t="str">
        <f t="shared" si="119"/>
        <v xml:space="preserve"> </v>
      </c>
      <c r="R198" s="119"/>
      <c r="S198" s="72">
        <f>S286</f>
        <v>46914774</v>
      </c>
    </row>
    <row r="199" spans="1:19" s="1" customFormat="1" ht="123.75" customHeight="1" x14ac:dyDescent="0.2">
      <c r="A199" s="155"/>
      <c r="B199" s="155"/>
      <c r="C199" s="155"/>
      <c r="D199" s="155"/>
      <c r="E199" s="155"/>
      <c r="F199" s="155"/>
      <c r="G199" s="54" t="s">
        <v>739</v>
      </c>
      <c r="H199" s="18" t="s">
        <v>157</v>
      </c>
      <c r="I199" s="155"/>
      <c r="J199" s="155"/>
      <c r="K199" s="155"/>
      <c r="L199" s="155">
        <f t="shared" si="125"/>
        <v>0</v>
      </c>
      <c r="M199" s="155"/>
      <c r="N199" s="215"/>
      <c r="O199" s="155"/>
      <c r="P199" s="155" t="str">
        <f t="shared" si="118"/>
        <v xml:space="preserve"> </v>
      </c>
      <c r="Q199" s="155" t="str">
        <f t="shared" si="119"/>
        <v xml:space="preserve"> </v>
      </c>
      <c r="R199" s="110"/>
      <c r="S199" s="72">
        <f>S209</f>
        <v>11661090</v>
      </c>
    </row>
    <row r="200" spans="1:19" ht="105.75" customHeight="1" x14ac:dyDescent="0.2">
      <c r="A200" s="147"/>
      <c r="B200" s="147"/>
      <c r="C200" s="147"/>
      <c r="D200" s="147"/>
      <c r="E200" s="147"/>
      <c r="F200" s="147"/>
      <c r="G200" s="49" t="s">
        <v>740</v>
      </c>
      <c r="H200" s="19" t="s">
        <v>158</v>
      </c>
      <c r="I200" s="147"/>
      <c r="J200" s="147"/>
      <c r="K200" s="147"/>
      <c r="L200" s="147">
        <f t="shared" si="125"/>
        <v>0</v>
      </c>
      <c r="M200" s="147"/>
      <c r="N200" s="208">
        <f t="shared" si="117"/>
        <v>0</v>
      </c>
      <c r="O200" s="147">
        <f t="shared" ref="O200:O208" si="164">M200</f>
        <v>0</v>
      </c>
      <c r="P200" s="209" t="str">
        <f t="shared" si="118"/>
        <v xml:space="preserve"> </v>
      </c>
      <c r="Q200" s="209" t="str">
        <f t="shared" si="119"/>
        <v xml:space="preserve"> </v>
      </c>
      <c r="R200" s="105">
        <f t="shared" si="124"/>
        <v>0</v>
      </c>
      <c r="S200" s="72">
        <f t="shared" si="120"/>
        <v>0</v>
      </c>
    </row>
    <row r="201" spans="1:19" ht="125.25" customHeight="1" x14ac:dyDescent="0.2">
      <c r="A201" s="147">
        <v>4000</v>
      </c>
      <c r="B201" s="147">
        <v>3290</v>
      </c>
      <c r="C201" s="147">
        <v>13000</v>
      </c>
      <c r="D201" s="147">
        <v>1351</v>
      </c>
      <c r="E201" s="147">
        <v>13000</v>
      </c>
      <c r="F201" s="147"/>
      <c r="G201" s="49" t="s">
        <v>741</v>
      </c>
      <c r="H201" s="19" t="s">
        <v>159</v>
      </c>
      <c r="I201" s="147">
        <v>220000</v>
      </c>
      <c r="J201" s="147">
        <v>253000</v>
      </c>
      <c r="K201" s="147">
        <v>304000</v>
      </c>
      <c r="L201" s="147">
        <f t="shared" si="125"/>
        <v>608000</v>
      </c>
      <c r="M201" s="147"/>
      <c r="N201" s="208">
        <f t="shared" si="117"/>
        <v>-220000</v>
      </c>
      <c r="O201" s="147">
        <f t="shared" si="164"/>
        <v>0</v>
      </c>
      <c r="P201" s="209" t="str">
        <f t="shared" si="118"/>
        <v xml:space="preserve"> </v>
      </c>
      <c r="Q201" s="209">
        <f t="shared" si="119"/>
        <v>220000</v>
      </c>
      <c r="R201" s="105">
        <f t="shared" si="124"/>
        <v>0</v>
      </c>
      <c r="S201" s="72">
        <f t="shared" si="120"/>
        <v>1419641</v>
      </c>
    </row>
    <row r="202" spans="1:19" ht="123.75" customHeight="1" x14ac:dyDescent="0.2">
      <c r="A202" s="147">
        <v>2000</v>
      </c>
      <c r="B202" s="147"/>
      <c r="C202" s="147">
        <v>5000</v>
      </c>
      <c r="D202" s="147"/>
      <c r="E202" s="147">
        <v>5000</v>
      </c>
      <c r="F202" s="147"/>
      <c r="G202" s="49" t="s">
        <v>742</v>
      </c>
      <c r="H202" s="19" t="s">
        <v>160</v>
      </c>
      <c r="I202" s="147">
        <v>22000</v>
      </c>
      <c r="J202" s="147">
        <v>25000</v>
      </c>
      <c r="K202" s="147">
        <v>30000</v>
      </c>
      <c r="L202" s="147">
        <f t="shared" si="125"/>
        <v>60000</v>
      </c>
      <c r="M202" s="147"/>
      <c r="N202" s="208">
        <f t="shared" si="117"/>
        <v>-22000</v>
      </c>
      <c r="O202" s="147">
        <f t="shared" si="164"/>
        <v>0</v>
      </c>
      <c r="P202" s="209" t="str">
        <f t="shared" si="118"/>
        <v xml:space="preserve"> </v>
      </c>
      <c r="Q202" s="209">
        <f t="shared" si="119"/>
        <v>22000</v>
      </c>
      <c r="R202" s="105">
        <f t="shared" si="124"/>
        <v>0</v>
      </c>
      <c r="S202" s="72">
        <f t="shared" si="120"/>
        <v>149000</v>
      </c>
    </row>
    <row r="203" spans="1:19" ht="105.75" customHeight="1" x14ac:dyDescent="0.2">
      <c r="A203" s="147"/>
      <c r="B203" s="147"/>
      <c r="C203" s="147"/>
      <c r="D203" s="147"/>
      <c r="E203" s="147"/>
      <c r="F203" s="147"/>
      <c r="G203" s="49" t="s">
        <v>743</v>
      </c>
      <c r="H203" s="19" t="s">
        <v>161</v>
      </c>
      <c r="I203" s="147">
        <v>0</v>
      </c>
      <c r="J203" s="147">
        <v>0</v>
      </c>
      <c r="K203" s="147">
        <v>0</v>
      </c>
      <c r="L203" s="147">
        <f t="shared" si="125"/>
        <v>0</v>
      </c>
      <c r="M203" s="147"/>
      <c r="N203" s="208">
        <f t="shared" si="117"/>
        <v>0</v>
      </c>
      <c r="O203" s="147">
        <f t="shared" si="164"/>
        <v>0</v>
      </c>
      <c r="P203" s="209" t="str">
        <f t="shared" si="118"/>
        <v xml:space="preserve"> </v>
      </c>
      <c r="Q203" s="209" t="str">
        <f t="shared" si="119"/>
        <v xml:space="preserve"> </v>
      </c>
      <c r="R203" s="105">
        <f t="shared" si="124"/>
        <v>0</v>
      </c>
      <c r="S203" s="72">
        <f t="shared" si="120"/>
        <v>0</v>
      </c>
    </row>
    <row r="204" spans="1:19" ht="112.5" customHeight="1" x14ac:dyDescent="0.2">
      <c r="A204" s="147">
        <v>280000</v>
      </c>
      <c r="B204" s="147">
        <v>184419</v>
      </c>
      <c r="C204" s="147">
        <v>285000</v>
      </c>
      <c r="D204" s="147">
        <v>201443</v>
      </c>
      <c r="E204" s="147">
        <v>285000</v>
      </c>
      <c r="F204" s="147"/>
      <c r="G204" s="49" t="s">
        <v>744</v>
      </c>
      <c r="H204" s="19" t="s">
        <v>162</v>
      </c>
      <c r="I204" s="147">
        <v>330000</v>
      </c>
      <c r="J204" s="147">
        <v>380000</v>
      </c>
      <c r="K204" s="147">
        <v>455000</v>
      </c>
      <c r="L204" s="147">
        <f t="shared" si="125"/>
        <v>910000</v>
      </c>
      <c r="M204" s="147"/>
      <c r="N204" s="208">
        <f t="shared" si="117"/>
        <v>-330000</v>
      </c>
      <c r="O204" s="147">
        <f t="shared" si="164"/>
        <v>0</v>
      </c>
      <c r="P204" s="209" t="str">
        <f t="shared" si="118"/>
        <v xml:space="preserve"> </v>
      </c>
      <c r="Q204" s="209">
        <f t="shared" si="119"/>
        <v>330000</v>
      </c>
      <c r="R204" s="105">
        <f t="shared" si="124"/>
        <v>0</v>
      </c>
      <c r="S204" s="72">
        <f t="shared" si="120"/>
        <v>3310862</v>
      </c>
    </row>
    <row r="205" spans="1:19" ht="107.25" customHeight="1" x14ac:dyDescent="0.2">
      <c r="A205" s="147">
        <v>90000</v>
      </c>
      <c r="B205" s="147">
        <v>38260</v>
      </c>
      <c r="C205" s="147">
        <v>90000</v>
      </c>
      <c r="D205" s="147">
        <v>85657</v>
      </c>
      <c r="E205" s="147">
        <v>90000</v>
      </c>
      <c r="F205" s="147"/>
      <c r="G205" s="49" t="s">
        <v>745</v>
      </c>
      <c r="H205" s="19" t="s">
        <v>163</v>
      </c>
      <c r="I205" s="147">
        <v>156000</v>
      </c>
      <c r="J205" s="147">
        <v>180000</v>
      </c>
      <c r="K205" s="147">
        <v>216000</v>
      </c>
      <c r="L205" s="147">
        <f t="shared" si="125"/>
        <v>432000</v>
      </c>
      <c r="M205" s="147"/>
      <c r="N205" s="208">
        <f t="shared" si="117"/>
        <v>-156000</v>
      </c>
      <c r="O205" s="147">
        <f t="shared" si="164"/>
        <v>0</v>
      </c>
      <c r="P205" s="209" t="str">
        <f t="shared" si="118"/>
        <v xml:space="preserve"> </v>
      </c>
      <c r="Q205" s="209">
        <f t="shared" si="119"/>
        <v>156000</v>
      </c>
      <c r="R205" s="105">
        <f t="shared" si="124"/>
        <v>0</v>
      </c>
      <c r="S205" s="72">
        <f t="shared" si="120"/>
        <v>1377917</v>
      </c>
    </row>
    <row r="206" spans="1:19" ht="107.25" customHeight="1" x14ac:dyDescent="0.2">
      <c r="A206" s="147">
        <v>2000</v>
      </c>
      <c r="B206" s="147"/>
      <c r="C206" s="147">
        <v>5000</v>
      </c>
      <c r="D206" s="147"/>
      <c r="E206" s="147">
        <v>5000</v>
      </c>
      <c r="F206" s="147"/>
      <c r="G206" s="49" t="s">
        <v>746</v>
      </c>
      <c r="H206" s="19" t="s">
        <v>164</v>
      </c>
      <c r="I206" s="147">
        <v>6000</v>
      </c>
      <c r="J206" s="147">
        <v>7000</v>
      </c>
      <c r="K206" s="147">
        <v>8000</v>
      </c>
      <c r="L206" s="147">
        <f t="shared" si="125"/>
        <v>16000</v>
      </c>
      <c r="M206" s="147"/>
      <c r="N206" s="208">
        <f t="shared" si="117"/>
        <v>-6000</v>
      </c>
      <c r="O206" s="147">
        <f t="shared" si="164"/>
        <v>0</v>
      </c>
      <c r="P206" s="209" t="str">
        <f t="shared" si="118"/>
        <v xml:space="preserve"> </v>
      </c>
      <c r="Q206" s="209">
        <f t="shared" si="119"/>
        <v>6000</v>
      </c>
      <c r="R206" s="105">
        <f t="shared" si="124"/>
        <v>0</v>
      </c>
      <c r="S206" s="72">
        <f t="shared" si="120"/>
        <v>49000</v>
      </c>
    </row>
    <row r="207" spans="1:19" ht="105" customHeight="1" x14ac:dyDescent="0.2">
      <c r="A207" s="147">
        <v>5000</v>
      </c>
      <c r="B207" s="147">
        <v>4970</v>
      </c>
      <c r="C207" s="147">
        <v>10000</v>
      </c>
      <c r="D207" s="147"/>
      <c r="E207" s="147">
        <v>10000</v>
      </c>
      <c r="F207" s="147"/>
      <c r="G207" s="49" t="s">
        <v>747</v>
      </c>
      <c r="H207" s="19" t="s">
        <v>165</v>
      </c>
      <c r="I207" s="147">
        <v>11000</v>
      </c>
      <c r="J207" s="147">
        <v>13000</v>
      </c>
      <c r="K207" s="147">
        <v>15000</v>
      </c>
      <c r="L207" s="147">
        <f t="shared" si="125"/>
        <v>30000</v>
      </c>
      <c r="M207" s="147"/>
      <c r="N207" s="208">
        <f t="shared" si="117"/>
        <v>-11000</v>
      </c>
      <c r="O207" s="147">
        <f t="shared" si="164"/>
        <v>0</v>
      </c>
      <c r="P207" s="209" t="str">
        <f t="shared" si="118"/>
        <v xml:space="preserve"> </v>
      </c>
      <c r="Q207" s="209">
        <f t="shared" si="119"/>
        <v>11000</v>
      </c>
      <c r="R207" s="105">
        <f t="shared" si="124"/>
        <v>0</v>
      </c>
      <c r="S207" s="72">
        <f t="shared" si="120"/>
        <v>98970</v>
      </c>
    </row>
    <row r="208" spans="1:19" ht="110.25" customHeight="1" thickBot="1" x14ac:dyDescent="0.25">
      <c r="A208" s="158">
        <v>1000</v>
      </c>
      <c r="B208" s="158"/>
      <c r="C208" s="158">
        <v>100000</v>
      </c>
      <c r="D208" s="158">
        <v>209700</v>
      </c>
      <c r="E208" s="158">
        <v>100000</v>
      </c>
      <c r="F208" s="158"/>
      <c r="G208" s="50" t="s">
        <v>748</v>
      </c>
      <c r="H208" s="19" t="s">
        <v>166</v>
      </c>
      <c r="I208" s="158">
        <v>770000</v>
      </c>
      <c r="J208" s="158">
        <v>886000</v>
      </c>
      <c r="K208" s="158">
        <v>1063000</v>
      </c>
      <c r="L208" s="158">
        <f t="shared" si="125"/>
        <v>2126000</v>
      </c>
      <c r="M208" s="158"/>
      <c r="N208" s="218">
        <f t="shared" si="117"/>
        <v>-770000</v>
      </c>
      <c r="O208" s="158">
        <f t="shared" si="164"/>
        <v>0</v>
      </c>
      <c r="P208" s="219" t="str">
        <f t="shared" si="118"/>
        <v xml:space="preserve"> </v>
      </c>
      <c r="Q208" s="219">
        <f t="shared" si="119"/>
        <v>770000</v>
      </c>
      <c r="R208" s="113">
        <f t="shared" si="124"/>
        <v>0</v>
      </c>
      <c r="S208" s="72">
        <f t="shared" si="120"/>
        <v>5255700</v>
      </c>
    </row>
    <row r="209" spans="1:19" s="1" customFormat="1" ht="107.25" customHeight="1" thickBot="1" x14ac:dyDescent="0.25">
      <c r="A209" s="150">
        <f t="shared" ref="A209:E209" si="165">SUM(A200:A208)</f>
        <v>384000</v>
      </c>
      <c r="B209" s="150">
        <f t="shared" si="165"/>
        <v>230939</v>
      </c>
      <c r="C209" s="150">
        <f t="shared" si="165"/>
        <v>508000</v>
      </c>
      <c r="D209" s="150">
        <f t="shared" si="165"/>
        <v>498151</v>
      </c>
      <c r="E209" s="150">
        <f t="shared" si="165"/>
        <v>508000</v>
      </c>
      <c r="F209" s="150">
        <f t="shared" ref="F209" si="166">SUM(F200:F208)</f>
        <v>0</v>
      </c>
      <c r="G209" s="51"/>
      <c r="H209" s="5" t="s">
        <v>167</v>
      </c>
      <c r="I209" s="150">
        <f t="shared" ref="I209:L209" si="167">SUM(I200:I208)</f>
        <v>1515000</v>
      </c>
      <c r="J209" s="150">
        <f t="shared" si="167"/>
        <v>1744000</v>
      </c>
      <c r="K209" s="150">
        <f t="shared" si="167"/>
        <v>2091000</v>
      </c>
      <c r="L209" s="150">
        <f t="shared" si="167"/>
        <v>4182000</v>
      </c>
      <c r="M209" s="150">
        <f t="shared" ref="M209:O209" si="168">SUM(M200:M208)</f>
        <v>0</v>
      </c>
      <c r="N209" s="212">
        <f t="shared" si="117"/>
        <v>-1515000</v>
      </c>
      <c r="O209" s="150">
        <f t="shared" si="168"/>
        <v>0</v>
      </c>
      <c r="P209" s="150" t="str">
        <f t="shared" si="118"/>
        <v xml:space="preserve"> </v>
      </c>
      <c r="Q209" s="150">
        <f t="shared" si="119"/>
        <v>1515000</v>
      </c>
      <c r="R209" s="107">
        <f t="shared" si="124"/>
        <v>0</v>
      </c>
      <c r="S209" s="72">
        <f t="shared" si="120"/>
        <v>11661090</v>
      </c>
    </row>
    <row r="210" spans="1:19" s="1" customFormat="1" ht="105.75" customHeight="1" x14ac:dyDescent="0.2">
      <c r="A210" s="170"/>
      <c r="B210" s="170"/>
      <c r="C210" s="170"/>
      <c r="D210" s="170"/>
      <c r="E210" s="170"/>
      <c r="F210" s="170"/>
      <c r="G210" s="48" t="s">
        <v>749</v>
      </c>
      <c r="H210" s="18" t="s">
        <v>168</v>
      </c>
      <c r="I210" s="170"/>
      <c r="J210" s="170"/>
      <c r="K210" s="170"/>
      <c r="L210" s="170">
        <f t="shared" si="125"/>
        <v>0</v>
      </c>
      <c r="M210" s="170"/>
      <c r="N210" s="229">
        <f t="shared" si="117"/>
        <v>0</v>
      </c>
      <c r="O210" s="170"/>
      <c r="P210" s="170" t="str">
        <f t="shared" si="118"/>
        <v xml:space="preserve"> </v>
      </c>
      <c r="Q210" s="170" t="str">
        <f t="shared" si="119"/>
        <v xml:space="preserve"> </v>
      </c>
      <c r="R210" s="120"/>
      <c r="S210" s="72">
        <f>S213</f>
        <v>0</v>
      </c>
    </row>
    <row r="211" spans="1:19" ht="105.75" customHeight="1" x14ac:dyDescent="0.2">
      <c r="A211" s="147"/>
      <c r="B211" s="147"/>
      <c r="C211" s="147"/>
      <c r="D211" s="147"/>
      <c r="E211" s="147"/>
      <c r="F211" s="147"/>
      <c r="G211" s="49" t="s">
        <v>750</v>
      </c>
      <c r="H211" s="19" t="s">
        <v>169</v>
      </c>
      <c r="I211" s="147"/>
      <c r="J211" s="147"/>
      <c r="K211" s="147"/>
      <c r="L211" s="147">
        <f t="shared" si="125"/>
        <v>0</v>
      </c>
      <c r="M211" s="147"/>
      <c r="N211" s="208">
        <f t="shared" si="117"/>
        <v>0</v>
      </c>
      <c r="O211" s="147">
        <f t="shared" ref="O211:O224" si="169">M211</f>
        <v>0</v>
      </c>
      <c r="P211" s="209" t="str">
        <f t="shared" si="118"/>
        <v xml:space="preserve"> </v>
      </c>
      <c r="Q211" s="209" t="str">
        <f t="shared" si="119"/>
        <v xml:space="preserve"> </v>
      </c>
      <c r="R211" s="105">
        <f t="shared" si="124"/>
        <v>0</v>
      </c>
      <c r="S211" s="72">
        <f t="shared" si="120"/>
        <v>0</v>
      </c>
    </row>
    <row r="212" spans="1:19" ht="105.75" customHeight="1" thickBot="1" x14ac:dyDescent="0.25">
      <c r="A212" s="158"/>
      <c r="B212" s="158"/>
      <c r="C212" s="158"/>
      <c r="D212" s="158"/>
      <c r="E212" s="158"/>
      <c r="F212" s="158"/>
      <c r="G212" s="50" t="s">
        <v>751</v>
      </c>
      <c r="H212" s="19" t="s">
        <v>170</v>
      </c>
      <c r="I212" s="158"/>
      <c r="J212" s="158"/>
      <c r="K212" s="158"/>
      <c r="L212" s="158">
        <f t="shared" si="125"/>
        <v>0</v>
      </c>
      <c r="M212" s="158"/>
      <c r="N212" s="218">
        <f t="shared" si="117"/>
        <v>0</v>
      </c>
      <c r="O212" s="158">
        <f t="shared" si="169"/>
        <v>0</v>
      </c>
      <c r="P212" s="219" t="str">
        <f t="shared" si="118"/>
        <v xml:space="preserve"> </v>
      </c>
      <c r="Q212" s="219" t="str">
        <f t="shared" si="119"/>
        <v xml:space="preserve"> </v>
      </c>
      <c r="R212" s="113">
        <f t="shared" si="124"/>
        <v>0</v>
      </c>
      <c r="S212" s="72">
        <f t="shared" si="120"/>
        <v>0</v>
      </c>
    </row>
    <row r="213" spans="1:19" s="1" customFormat="1" ht="102.75" customHeight="1" thickBot="1" x14ac:dyDescent="0.25">
      <c r="A213" s="150">
        <f t="shared" ref="A213:E213" si="170">SUM(A211:A212)</f>
        <v>0</v>
      </c>
      <c r="B213" s="150">
        <f t="shared" si="170"/>
        <v>0</v>
      </c>
      <c r="C213" s="150">
        <f t="shared" si="170"/>
        <v>0</v>
      </c>
      <c r="D213" s="150">
        <f t="shared" si="170"/>
        <v>0</v>
      </c>
      <c r="E213" s="150">
        <f t="shared" si="170"/>
        <v>0</v>
      </c>
      <c r="F213" s="150">
        <f t="shared" ref="F213:O213" si="171">SUM(F211:F212)</f>
        <v>0</v>
      </c>
      <c r="G213" s="51"/>
      <c r="H213" s="5" t="s">
        <v>171</v>
      </c>
      <c r="I213" s="150">
        <f t="shared" si="171"/>
        <v>0</v>
      </c>
      <c r="J213" s="150">
        <f t="shared" si="171"/>
        <v>0</v>
      </c>
      <c r="K213" s="150">
        <f t="shared" si="171"/>
        <v>0</v>
      </c>
      <c r="L213" s="150">
        <f t="shared" si="171"/>
        <v>0</v>
      </c>
      <c r="M213" s="150">
        <f t="shared" si="171"/>
        <v>0</v>
      </c>
      <c r="N213" s="212">
        <f t="shared" si="117"/>
        <v>0</v>
      </c>
      <c r="O213" s="150">
        <f t="shared" si="171"/>
        <v>0</v>
      </c>
      <c r="P213" s="150" t="str">
        <f t="shared" si="118"/>
        <v xml:space="preserve"> </v>
      </c>
      <c r="Q213" s="150" t="str">
        <f t="shared" si="119"/>
        <v xml:space="preserve"> </v>
      </c>
      <c r="R213" s="107">
        <f t="shared" si="124"/>
        <v>0</v>
      </c>
      <c r="S213" s="72">
        <f t="shared" si="120"/>
        <v>0</v>
      </c>
    </row>
    <row r="214" spans="1:19" s="1" customFormat="1" ht="105.75" customHeight="1" x14ac:dyDescent="0.2">
      <c r="A214" s="167"/>
      <c r="B214" s="167"/>
      <c r="C214" s="167"/>
      <c r="D214" s="167"/>
      <c r="E214" s="167"/>
      <c r="F214" s="167"/>
      <c r="G214" s="48">
        <v>3113010301</v>
      </c>
      <c r="H214" s="18" t="s">
        <v>172</v>
      </c>
      <c r="I214" s="167"/>
      <c r="J214" s="167"/>
      <c r="K214" s="167"/>
      <c r="L214" s="167">
        <f t="shared" si="125"/>
        <v>0</v>
      </c>
      <c r="M214" s="167"/>
      <c r="N214" s="229">
        <f t="shared" si="117"/>
        <v>0</v>
      </c>
      <c r="O214" s="167">
        <f t="shared" si="169"/>
        <v>0</v>
      </c>
      <c r="P214" s="170" t="str">
        <f t="shared" si="118"/>
        <v xml:space="preserve"> </v>
      </c>
      <c r="Q214" s="170" t="str">
        <f t="shared" si="119"/>
        <v xml:space="preserve"> </v>
      </c>
      <c r="R214" s="120">
        <f t="shared" si="124"/>
        <v>0</v>
      </c>
      <c r="S214" s="72">
        <f t="shared" si="120"/>
        <v>0</v>
      </c>
    </row>
    <row r="215" spans="1:19" s="1" customFormat="1" ht="123.75" customHeight="1" x14ac:dyDescent="0.2">
      <c r="A215" s="155"/>
      <c r="B215" s="155"/>
      <c r="C215" s="155"/>
      <c r="D215" s="155"/>
      <c r="E215" s="155"/>
      <c r="F215" s="155"/>
      <c r="G215" s="54" t="s">
        <v>752</v>
      </c>
      <c r="H215" s="18" t="s">
        <v>173</v>
      </c>
      <c r="I215" s="155"/>
      <c r="J215" s="155"/>
      <c r="K215" s="155"/>
      <c r="L215" s="155">
        <f t="shared" si="125"/>
        <v>0</v>
      </c>
      <c r="M215" s="155"/>
      <c r="N215" s="215"/>
      <c r="O215" s="155"/>
      <c r="P215" s="155" t="str">
        <f t="shared" si="118"/>
        <v xml:space="preserve"> </v>
      </c>
      <c r="Q215" s="155" t="str">
        <f t="shared" si="119"/>
        <v xml:space="preserve"> </v>
      </c>
      <c r="R215" s="110"/>
      <c r="S215" s="72">
        <f>S225</f>
        <v>1823667</v>
      </c>
    </row>
    <row r="216" spans="1:19" ht="97.5" customHeight="1" x14ac:dyDescent="0.2">
      <c r="A216" s="147">
        <v>35000</v>
      </c>
      <c r="B216" s="147">
        <v>30395</v>
      </c>
      <c r="C216" s="147">
        <v>60000</v>
      </c>
      <c r="D216" s="147">
        <v>17180</v>
      </c>
      <c r="E216" s="147">
        <v>60000</v>
      </c>
      <c r="F216" s="147"/>
      <c r="G216" s="49" t="s">
        <v>753</v>
      </c>
      <c r="H216" s="19" t="s">
        <v>174</v>
      </c>
      <c r="I216" s="147">
        <v>66000</v>
      </c>
      <c r="J216" s="147">
        <v>76000</v>
      </c>
      <c r="K216" s="147">
        <v>91000</v>
      </c>
      <c r="L216" s="147">
        <f t="shared" si="125"/>
        <v>182000</v>
      </c>
      <c r="M216" s="147"/>
      <c r="N216" s="208">
        <f t="shared" si="117"/>
        <v>-66000</v>
      </c>
      <c r="O216" s="147">
        <f t="shared" si="169"/>
        <v>0</v>
      </c>
      <c r="P216" s="209" t="str">
        <f t="shared" si="118"/>
        <v xml:space="preserve"> </v>
      </c>
      <c r="Q216" s="209">
        <f t="shared" si="119"/>
        <v>66000</v>
      </c>
      <c r="R216" s="105">
        <f t="shared" si="124"/>
        <v>0</v>
      </c>
      <c r="S216" s="72">
        <f t="shared" si="120"/>
        <v>617575</v>
      </c>
    </row>
    <row r="217" spans="1:19" ht="105.75" customHeight="1" x14ac:dyDescent="0.2">
      <c r="A217" s="147"/>
      <c r="B217" s="147"/>
      <c r="C217" s="147"/>
      <c r="D217" s="147"/>
      <c r="E217" s="147"/>
      <c r="F217" s="147"/>
      <c r="G217" s="49" t="s">
        <v>754</v>
      </c>
      <c r="H217" s="19" t="s">
        <v>175</v>
      </c>
      <c r="I217" s="147">
        <v>0</v>
      </c>
      <c r="J217" s="147">
        <v>0</v>
      </c>
      <c r="K217" s="147">
        <v>0</v>
      </c>
      <c r="L217" s="147">
        <f t="shared" si="125"/>
        <v>0</v>
      </c>
      <c r="M217" s="147"/>
      <c r="N217" s="208">
        <f t="shared" si="117"/>
        <v>0</v>
      </c>
      <c r="O217" s="147">
        <f t="shared" si="169"/>
        <v>0</v>
      </c>
      <c r="P217" s="209" t="str">
        <f t="shared" si="118"/>
        <v xml:space="preserve"> </v>
      </c>
      <c r="Q217" s="209" t="str">
        <f t="shared" si="119"/>
        <v xml:space="preserve"> </v>
      </c>
      <c r="R217" s="105">
        <f t="shared" si="124"/>
        <v>0</v>
      </c>
      <c r="S217" s="72">
        <f t="shared" si="120"/>
        <v>0</v>
      </c>
    </row>
    <row r="218" spans="1:19" ht="102.75" customHeight="1" x14ac:dyDescent="0.2">
      <c r="A218" s="147">
        <v>50000</v>
      </c>
      <c r="B218" s="147">
        <v>39200</v>
      </c>
      <c r="C218" s="147">
        <v>50000</v>
      </c>
      <c r="D218" s="147">
        <v>44688</v>
      </c>
      <c r="E218" s="147">
        <v>50000</v>
      </c>
      <c r="F218" s="147"/>
      <c r="G218" s="49" t="s">
        <v>755</v>
      </c>
      <c r="H218" s="19" t="s">
        <v>176</v>
      </c>
      <c r="I218" s="147">
        <v>50000</v>
      </c>
      <c r="J218" s="147">
        <v>50000</v>
      </c>
      <c r="K218" s="147">
        <v>50000</v>
      </c>
      <c r="L218" s="147">
        <f t="shared" si="125"/>
        <v>100000</v>
      </c>
      <c r="M218" s="147"/>
      <c r="N218" s="208">
        <f t="shared" si="117"/>
        <v>-50000</v>
      </c>
      <c r="O218" s="147">
        <f t="shared" si="169"/>
        <v>0</v>
      </c>
      <c r="P218" s="209" t="str">
        <f t="shared" si="118"/>
        <v xml:space="preserve"> </v>
      </c>
      <c r="Q218" s="209">
        <f t="shared" si="119"/>
        <v>50000</v>
      </c>
      <c r="R218" s="105">
        <f t="shared" si="124"/>
        <v>0</v>
      </c>
      <c r="S218" s="72">
        <f t="shared" si="120"/>
        <v>483888</v>
      </c>
    </row>
    <row r="219" spans="1:19" ht="105.75" customHeight="1" x14ac:dyDescent="0.2">
      <c r="A219" s="147"/>
      <c r="B219" s="147"/>
      <c r="C219" s="147"/>
      <c r="D219" s="147"/>
      <c r="E219" s="147"/>
      <c r="F219" s="147"/>
      <c r="G219" s="49" t="s">
        <v>756</v>
      </c>
      <c r="H219" s="19" t="s">
        <v>177</v>
      </c>
      <c r="I219" s="147">
        <v>0</v>
      </c>
      <c r="J219" s="147">
        <v>0</v>
      </c>
      <c r="K219" s="147">
        <v>0</v>
      </c>
      <c r="L219" s="147">
        <f t="shared" si="125"/>
        <v>0</v>
      </c>
      <c r="M219" s="147"/>
      <c r="N219" s="208">
        <f t="shared" ref="N219:N281" si="172">M219-I219</f>
        <v>0</v>
      </c>
      <c r="O219" s="147">
        <f t="shared" si="169"/>
        <v>0</v>
      </c>
      <c r="P219" s="209" t="str">
        <f t="shared" ref="P219:P282" si="173">IF(O219&gt;I219,O219-I219," ")</f>
        <v xml:space="preserve"> </v>
      </c>
      <c r="Q219" s="209" t="str">
        <f t="shared" ref="Q219:Q282" si="174">IF(I219&gt;O219,I219-O219," ")</f>
        <v xml:space="preserve"> </v>
      </c>
      <c r="R219" s="105">
        <f t="shared" si="124"/>
        <v>0</v>
      </c>
      <c r="S219" s="72">
        <f t="shared" ref="S219:S281" si="175">SUM(A219+B219+C219+D219+E219+F219+I219+J219+K219+L219+M219+O219)</f>
        <v>0</v>
      </c>
    </row>
    <row r="220" spans="1:19" ht="110.25" customHeight="1" x14ac:dyDescent="0.2">
      <c r="A220" s="147">
        <v>50000</v>
      </c>
      <c r="B220" s="147">
        <v>49762</v>
      </c>
      <c r="C220" s="147">
        <v>50000</v>
      </c>
      <c r="D220" s="147">
        <v>28770</v>
      </c>
      <c r="E220" s="147">
        <v>50000</v>
      </c>
      <c r="F220" s="147"/>
      <c r="G220" s="49" t="s">
        <v>757</v>
      </c>
      <c r="H220" s="19" t="s">
        <v>178</v>
      </c>
      <c r="I220" s="147">
        <v>50000</v>
      </c>
      <c r="J220" s="147">
        <v>50000</v>
      </c>
      <c r="K220" s="147">
        <v>50000</v>
      </c>
      <c r="L220" s="147">
        <f t="shared" si="125"/>
        <v>100000</v>
      </c>
      <c r="M220" s="147"/>
      <c r="N220" s="208">
        <f t="shared" si="172"/>
        <v>-50000</v>
      </c>
      <c r="O220" s="147">
        <f t="shared" si="169"/>
        <v>0</v>
      </c>
      <c r="P220" s="209" t="str">
        <f t="shared" si="173"/>
        <v xml:space="preserve"> </v>
      </c>
      <c r="Q220" s="209">
        <f t="shared" si="174"/>
        <v>50000</v>
      </c>
      <c r="R220" s="105">
        <f t="shared" si="124"/>
        <v>0</v>
      </c>
      <c r="S220" s="72">
        <f t="shared" si="175"/>
        <v>478532</v>
      </c>
    </row>
    <row r="221" spans="1:19" ht="107.25" customHeight="1" x14ac:dyDescent="0.2">
      <c r="A221" s="147">
        <v>25000</v>
      </c>
      <c r="B221" s="147">
        <v>11007</v>
      </c>
      <c r="C221" s="147">
        <v>25000</v>
      </c>
      <c r="D221" s="147">
        <v>20665</v>
      </c>
      <c r="E221" s="147">
        <v>25000</v>
      </c>
      <c r="F221" s="147"/>
      <c r="G221" s="49" t="s">
        <v>758</v>
      </c>
      <c r="H221" s="19" t="s">
        <v>179</v>
      </c>
      <c r="I221" s="147">
        <v>22000</v>
      </c>
      <c r="J221" s="147">
        <v>25000</v>
      </c>
      <c r="K221" s="147">
        <v>30000</v>
      </c>
      <c r="L221" s="147">
        <f t="shared" si="125"/>
        <v>60000</v>
      </c>
      <c r="M221" s="147"/>
      <c r="N221" s="208">
        <f t="shared" si="172"/>
        <v>-22000</v>
      </c>
      <c r="O221" s="147">
        <f t="shared" si="169"/>
        <v>0</v>
      </c>
      <c r="P221" s="209" t="str">
        <f t="shared" si="173"/>
        <v xml:space="preserve"> </v>
      </c>
      <c r="Q221" s="209">
        <f t="shared" si="174"/>
        <v>22000</v>
      </c>
      <c r="R221" s="105">
        <f t="shared" si="124"/>
        <v>0</v>
      </c>
      <c r="S221" s="72">
        <f t="shared" si="175"/>
        <v>243672</v>
      </c>
    </row>
    <row r="222" spans="1:19" ht="105.75" customHeight="1" x14ac:dyDescent="0.2">
      <c r="A222" s="147"/>
      <c r="B222" s="147"/>
      <c r="C222" s="147"/>
      <c r="D222" s="147"/>
      <c r="E222" s="147"/>
      <c r="F222" s="147"/>
      <c r="G222" s="49" t="s">
        <v>759</v>
      </c>
      <c r="H222" s="19" t="s">
        <v>180</v>
      </c>
      <c r="I222" s="147"/>
      <c r="J222" s="147"/>
      <c r="K222" s="147"/>
      <c r="L222" s="147">
        <f t="shared" si="125"/>
        <v>0</v>
      </c>
      <c r="M222" s="147"/>
      <c r="N222" s="208">
        <f t="shared" si="172"/>
        <v>0</v>
      </c>
      <c r="O222" s="147">
        <f t="shared" si="169"/>
        <v>0</v>
      </c>
      <c r="P222" s="209" t="str">
        <f t="shared" si="173"/>
        <v xml:space="preserve"> </v>
      </c>
      <c r="Q222" s="209" t="str">
        <f t="shared" si="174"/>
        <v xml:space="preserve"> </v>
      </c>
      <c r="R222" s="105">
        <f t="shared" si="124"/>
        <v>0</v>
      </c>
      <c r="S222" s="72">
        <f t="shared" si="175"/>
        <v>0</v>
      </c>
    </row>
    <row r="223" spans="1:19" ht="105.75" customHeight="1" x14ac:dyDescent="0.2">
      <c r="A223" s="158"/>
      <c r="B223" s="158"/>
      <c r="C223" s="158"/>
      <c r="D223" s="158"/>
      <c r="E223" s="158"/>
      <c r="F223" s="158"/>
      <c r="G223" s="50" t="s">
        <v>760</v>
      </c>
      <c r="H223" s="19" t="s">
        <v>181</v>
      </c>
      <c r="I223" s="158"/>
      <c r="J223" s="158"/>
      <c r="K223" s="158"/>
      <c r="L223" s="158">
        <f t="shared" si="125"/>
        <v>0</v>
      </c>
      <c r="M223" s="158"/>
      <c r="N223" s="218">
        <f t="shared" si="172"/>
        <v>0</v>
      </c>
      <c r="O223" s="158">
        <f t="shared" si="169"/>
        <v>0</v>
      </c>
      <c r="P223" s="219" t="str">
        <f t="shared" si="173"/>
        <v xml:space="preserve"> </v>
      </c>
      <c r="Q223" s="219" t="str">
        <f t="shared" si="174"/>
        <v xml:space="preserve"> </v>
      </c>
      <c r="R223" s="113">
        <f t="shared" ref="R223:R286" si="176">IF(O223=0,,O223/I223)</f>
        <v>0</v>
      </c>
      <c r="S223" s="72">
        <f t="shared" si="175"/>
        <v>0</v>
      </c>
    </row>
    <row r="224" spans="1:19" ht="105.75" customHeight="1" thickBot="1" x14ac:dyDescent="0.25">
      <c r="A224" s="158"/>
      <c r="B224" s="158"/>
      <c r="C224" s="158"/>
      <c r="D224" s="158"/>
      <c r="E224" s="158"/>
      <c r="F224" s="158"/>
      <c r="G224" s="50" t="s">
        <v>761</v>
      </c>
      <c r="H224" s="19" t="s">
        <v>182</v>
      </c>
      <c r="I224" s="158"/>
      <c r="J224" s="158"/>
      <c r="K224" s="158"/>
      <c r="L224" s="158">
        <f t="shared" si="125"/>
        <v>0</v>
      </c>
      <c r="M224" s="158"/>
      <c r="N224" s="218">
        <f t="shared" si="172"/>
        <v>0</v>
      </c>
      <c r="O224" s="158">
        <f t="shared" si="169"/>
        <v>0</v>
      </c>
      <c r="P224" s="219" t="str">
        <f t="shared" si="173"/>
        <v xml:space="preserve"> </v>
      </c>
      <c r="Q224" s="219" t="str">
        <f t="shared" si="174"/>
        <v xml:space="preserve"> </v>
      </c>
      <c r="R224" s="113">
        <f t="shared" si="176"/>
        <v>0</v>
      </c>
      <c r="S224" s="72">
        <f t="shared" si="175"/>
        <v>0</v>
      </c>
    </row>
    <row r="225" spans="1:19" s="1" customFormat="1" ht="112.5" customHeight="1" x14ac:dyDescent="0.2">
      <c r="A225" s="316">
        <f t="shared" ref="A225:E225" si="177">SUM(A216:A224)</f>
        <v>160000</v>
      </c>
      <c r="B225" s="316">
        <f t="shared" si="177"/>
        <v>130364</v>
      </c>
      <c r="C225" s="316">
        <f t="shared" si="177"/>
        <v>185000</v>
      </c>
      <c r="D225" s="316">
        <f t="shared" si="177"/>
        <v>111303</v>
      </c>
      <c r="E225" s="316">
        <f t="shared" si="177"/>
        <v>185000</v>
      </c>
      <c r="F225" s="316">
        <f t="shared" ref="F225" si="178">SUM(F216:F224)</f>
        <v>0</v>
      </c>
      <c r="G225" s="317"/>
      <c r="H225" s="318" t="s">
        <v>183</v>
      </c>
      <c r="I225" s="316">
        <f t="shared" ref="I225:L225" si="179">SUM(I216:I224)</f>
        <v>188000</v>
      </c>
      <c r="J225" s="316">
        <f t="shared" si="179"/>
        <v>201000</v>
      </c>
      <c r="K225" s="316">
        <f t="shared" si="179"/>
        <v>221000</v>
      </c>
      <c r="L225" s="316">
        <f t="shared" si="179"/>
        <v>442000</v>
      </c>
      <c r="M225" s="316">
        <f t="shared" ref="M225:O225" si="180">SUM(M216:M224)</f>
        <v>0</v>
      </c>
      <c r="N225" s="319">
        <f t="shared" si="172"/>
        <v>-188000</v>
      </c>
      <c r="O225" s="316">
        <f t="shared" si="180"/>
        <v>0</v>
      </c>
      <c r="P225" s="316" t="str">
        <f t="shared" si="173"/>
        <v xml:space="preserve"> </v>
      </c>
      <c r="Q225" s="316">
        <f t="shared" si="174"/>
        <v>188000</v>
      </c>
      <c r="R225" s="320">
        <f t="shared" si="176"/>
        <v>0</v>
      </c>
      <c r="S225" s="72">
        <f t="shared" si="175"/>
        <v>1823667</v>
      </c>
    </row>
    <row r="226" spans="1:19" s="1" customFormat="1" ht="126" customHeight="1" x14ac:dyDescent="0.2">
      <c r="A226" s="170"/>
      <c r="B226" s="170"/>
      <c r="C226" s="170"/>
      <c r="D226" s="170"/>
      <c r="E226" s="170"/>
      <c r="F226" s="170"/>
      <c r="G226" s="48" t="s">
        <v>762</v>
      </c>
      <c r="H226" s="21" t="s">
        <v>184</v>
      </c>
      <c r="I226" s="170"/>
      <c r="J226" s="170"/>
      <c r="K226" s="170"/>
      <c r="L226" s="170">
        <f t="shared" si="125"/>
        <v>0</v>
      </c>
      <c r="M226" s="170"/>
      <c r="N226" s="229"/>
      <c r="O226" s="170"/>
      <c r="P226" s="170" t="str">
        <f t="shared" si="173"/>
        <v xml:space="preserve"> </v>
      </c>
      <c r="Q226" s="170" t="str">
        <f t="shared" si="174"/>
        <v xml:space="preserve"> </v>
      </c>
      <c r="R226" s="120"/>
      <c r="S226" s="72">
        <f>S239</f>
        <v>5918725</v>
      </c>
    </row>
    <row r="227" spans="1:19" ht="105.75" customHeight="1" x14ac:dyDescent="0.2">
      <c r="A227" s="147"/>
      <c r="B227" s="147"/>
      <c r="C227" s="147"/>
      <c r="D227" s="147"/>
      <c r="E227" s="147"/>
      <c r="F227" s="147"/>
      <c r="G227" s="49" t="s">
        <v>763</v>
      </c>
      <c r="H227" s="19" t="s">
        <v>185</v>
      </c>
      <c r="I227" s="147"/>
      <c r="J227" s="147"/>
      <c r="K227" s="147"/>
      <c r="L227" s="147">
        <f t="shared" ref="L227:L291" si="181">K227*2</f>
        <v>0</v>
      </c>
      <c r="M227" s="147"/>
      <c r="N227" s="208">
        <f t="shared" si="172"/>
        <v>0</v>
      </c>
      <c r="O227" s="147">
        <f t="shared" ref="O227:O238" si="182">M227</f>
        <v>0</v>
      </c>
      <c r="P227" s="209" t="str">
        <f t="shared" si="173"/>
        <v xml:space="preserve"> </v>
      </c>
      <c r="Q227" s="209" t="str">
        <f t="shared" si="174"/>
        <v xml:space="preserve"> </v>
      </c>
      <c r="R227" s="105">
        <f t="shared" si="176"/>
        <v>0</v>
      </c>
      <c r="S227" s="72">
        <f t="shared" si="175"/>
        <v>0</v>
      </c>
    </row>
    <row r="228" spans="1:19" ht="105.75" customHeight="1" x14ac:dyDescent="0.2">
      <c r="A228" s="147"/>
      <c r="B228" s="147"/>
      <c r="C228" s="147"/>
      <c r="D228" s="147"/>
      <c r="E228" s="147"/>
      <c r="F228" s="147"/>
      <c r="G228" s="49" t="s">
        <v>764</v>
      </c>
      <c r="H228" s="19" t="s">
        <v>186</v>
      </c>
      <c r="I228" s="147"/>
      <c r="J228" s="147"/>
      <c r="K228" s="147"/>
      <c r="L228" s="147">
        <f t="shared" si="181"/>
        <v>0</v>
      </c>
      <c r="M228" s="147"/>
      <c r="N228" s="208">
        <f t="shared" si="172"/>
        <v>0</v>
      </c>
      <c r="O228" s="147">
        <f t="shared" si="182"/>
        <v>0</v>
      </c>
      <c r="P228" s="209" t="str">
        <f t="shared" si="173"/>
        <v xml:space="preserve"> </v>
      </c>
      <c r="Q228" s="209" t="str">
        <f t="shared" si="174"/>
        <v xml:space="preserve"> </v>
      </c>
      <c r="R228" s="105">
        <f t="shared" si="176"/>
        <v>0</v>
      </c>
      <c r="S228" s="72">
        <f t="shared" si="175"/>
        <v>0</v>
      </c>
    </row>
    <row r="229" spans="1:19" ht="99.75" customHeight="1" x14ac:dyDescent="0.2">
      <c r="A229" s="147">
        <v>261000</v>
      </c>
      <c r="B229" s="147">
        <v>225017</v>
      </c>
      <c r="C229" s="147">
        <v>275000</v>
      </c>
      <c r="D229" s="147">
        <v>162116</v>
      </c>
      <c r="E229" s="147">
        <v>231000</v>
      </c>
      <c r="F229" s="147"/>
      <c r="G229" s="49" t="s">
        <v>765</v>
      </c>
      <c r="H229" s="19" t="s">
        <v>187</v>
      </c>
      <c r="I229" s="147">
        <v>66000</v>
      </c>
      <c r="J229" s="147">
        <v>76000</v>
      </c>
      <c r="K229" s="147">
        <v>91000</v>
      </c>
      <c r="L229" s="147">
        <f t="shared" si="181"/>
        <v>182000</v>
      </c>
      <c r="M229" s="147"/>
      <c r="N229" s="208">
        <f t="shared" si="172"/>
        <v>-66000</v>
      </c>
      <c r="O229" s="147">
        <f t="shared" si="182"/>
        <v>0</v>
      </c>
      <c r="P229" s="209" t="str">
        <f t="shared" si="173"/>
        <v xml:space="preserve"> </v>
      </c>
      <c r="Q229" s="209">
        <f t="shared" si="174"/>
        <v>66000</v>
      </c>
      <c r="R229" s="105">
        <f t="shared" si="176"/>
        <v>0</v>
      </c>
      <c r="S229" s="72">
        <f t="shared" si="175"/>
        <v>1569133</v>
      </c>
    </row>
    <row r="230" spans="1:19" ht="95.25" customHeight="1" x14ac:dyDescent="0.2">
      <c r="A230" s="147">
        <v>38000</v>
      </c>
      <c r="B230" s="147">
        <v>19423</v>
      </c>
      <c r="C230" s="147">
        <v>40000</v>
      </c>
      <c r="D230" s="147">
        <v>11450</v>
      </c>
      <c r="E230" s="147">
        <v>30000</v>
      </c>
      <c r="F230" s="147"/>
      <c r="G230" s="49" t="s">
        <v>766</v>
      </c>
      <c r="H230" s="19" t="s">
        <v>188</v>
      </c>
      <c r="I230" s="147">
        <v>11000</v>
      </c>
      <c r="J230" s="147">
        <v>13000</v>
      </c>
      <c r="K230" s="147">
        <v>15000</v>
      </c>
      <c r="L230" s="147">
        <f t="shared" si="181"/>
        <v>30000</v>
      </c>
      <c r="M230" s="147"/>
      <c r="N230" s="208">
        <f t="shared" si="172"/>
        <v>-11000</v>
      </c>
      <c r="O230" s="147">
        <f t="shared" si="182"/>
        <v>0</v>
      </c>
      <c r="P230" s="209" t="str">
        <f t="shared" si="173"/>
        <v xml:space="preserve"> </v>
      </c>
      <c r="Q230" s="209">
        <f t="shared" si="174"/>
        <v>11000</v>
      </c>
      <c r="R230" s="105">
        <f t="shared" si="176"/>
        <v>0</v>
      </c>
      <c r="S230" s="72">
        <f t="shared" si="175"/>
        <v>207873</v>
      </c>
    </row>
    <row r="231" spans="1:19" ht="99.75" customHeight="1" x14ac:dyDescent="0.2">
      <c r="A231" s="147">
        <v>35000</v>
      </c>
      <c r="B231" s="147">
        <v>33475</v>
      </c>
      <c r="C231" s="147">
        <v>95000</v>
      </c>
      <c r="D231" s="147">
        <v>54101</v>
      </c>
      <c r="E231" s="147">
        <v>95000</v>
      </c>
      <c r="F231" s="147"/>
      <c r="G231" s="49" t="s">
        <v>767</v>
      </c>
      <c r="H231" s="19" t="s">
        <v>189</v>
      </c>
      <c r="I231" s="147">
        <v>105000</v>
      </c>
      <c r="J231" s="147">
        <v>120000</v>
      </c>
      <c r="K231" s="147">
        <v>144000</v>
      </c>
      <c r="L231" s="147">
        <f t="shared" si="181"/>
        <v>288000</v>
      </c>
      <c r="M231" s="147"/>
      <c r="N231" s="208">
        <f t="shared" si="172"/>
        <v>-105000</v>
      </c>
      <c r="O231" s="147">
        <f t="shared" si="182"/>
        <v>0</v>
      </c>
      <c r="P231" s="209" t="str">
        <f t="shared" si="173"/>
        <v xml:space="preserve"> </v>
      </c>
      <c r="Q231" s="209">
        <f t="shared" si="174"/>
        <v>105000</v>
      </c>
      <c r="R231" s="105">
        <f t="shared" si="176"/>
        <v>0</v>
      </c>
      <c r="S231" s="72">
        <f t="shared" si="175"/>
        <v>969576</v>
      </c>
    </row>
    <row r="232" spans="1:19" ht="105.75" customHeight="1" x14ac:dyDescent="0.2">
      <c r="A232" s="147"/>
      <c r="B232" s="147"/>
      <c r="C232" s="147"/>
      <c r="D232" s="147"/>
      <c r="E232" s="147"/>
      <c r="F232" s="147"/>
      <c r="G232" s="49" t="s">
        <v>768</v>
      </c>
      <c r="H232" s="19" t="s">
        <v>190</v>
      </c>
      <c r="I232" s="147">
        <v>0</v>
      </c>
      <c r="J232" s="147">
        <v>0</v>
      </c>
      <c r="K232" s="147">
        <v>0</v>
      </c>
      <c r="L232" s="147">
        <f t="shared" si="181"/>
        <v>0</v>
      </c>
      <c r="M232" s="147"/>
      <c r="N232" s="208">
        <f t="shared" si="172"/>
        <v>0</v>
      </c>
      <c r="O232" s="147">
        <f t="shared" si="182"/>
        <v>0</v>
      </c>
      <c r="P232" s="209" t="str">
        <f t="shared" si="173"/>
        <v xml:space="preserve"> </v>
      </c>
      <c r="Q232" s="209" t="str">
        <f t="shared" si="174"/>
        <v xml:space="preserve"> </v>
      </c>
      <c r="R232" s="105">
        <f t="shared" si="176"/>
        <v>0</v>
      </c>
      <c r="S232" s="72">
        <f t="shared" si="175"/>
        <v>0</v>
      </c>
    </row>
    <row r="233" spans="1:19" ht="107.25" customHeight="1" x14ac:dyDescent="0.2">
      <c r="A233" s="147">
        <v>6000</v>
      </c>
      <c r="B233" s="147">
        <v>2360</v>
      </c>
      <c r="C233" s="147">
        <v>6000</v>
      </c>
      <c r="D233" s="147">
        <v>6385</v>
      </c>
      <c r="E233" s="147">
        <v>10000</v>
      </c>
      <c r="F233" s="147"/>
      <c r="G233" s="49" t="s">
        <v>769</v>
      </c>
      <c r="H233" s="19" t="s">
        <v>191</v>
      </c>
      <c r="I233" s="147">
        <v>11000</v>
      </c>
      <c r="J233" s="147">
        <v>13000</v>
      </c>
      <c r="K233" s="147">
        <v>15000</v>
      </c>
      <c r="L233" s="147">
        <f t="shared" si="181"/>
        <v>30000</v>
      </c>
      <c r="M233" s="147"/>
      <c r="N233" s="208">
        <f t="shared" si="172"/>
        <v>-11000</v>
      </c>
      <c r="O233" s="147">
        <f t="shared" si="182"/>
        <v>0</v>
      </c>
      <c r="P233" s="209" t="str">
        <f t="shared" si="173"/>
        <v xml:space="preserve"> </v>
      </c>
      <c r="Q233" s="209">
        <f t="shared" si="174"/>
        <v>11000</v>
      </c>
      <c r="R233" s="105">
        <f t="shared" si="176"/>
        <v>0</v>
      </c>
      <c r="S233" s="72">
        <f t="shared" si="175"/>
        <v>99745</v>
      </c>
    </row>
    <row r="234" spans="1:19" ht="105.75" customHeight="1" x14ac:dyDescent="0.2">
      <c r="A234" s="147"/>
      <c r="B234" s="147"/>
      <c r="C234" s="147"/>
      <c r="D234" s="147"/>
      <c r="E234" s="147"/>
      <c r="F234" s="147"/>
      <c r="G234" s="49" t="s">
        <v>770</v>
      </c>
      <c r="H234" s="19" t="s">
        <v>192</v>
      </c>
      <c r="I234" s="147">
        <v>0</v>
      </c>
      <c r="J234" s="147">
        <v>0</v>
      </c>
      <c r="K234" s="147">
        <v>0</v>
      </c>
      <c r="L234" s="147">
        <f t="shared" si="181"/>
        <v>0</v>
      </c>
      <c r="M234" s="147"/>
      <c r="N234" s="208">
        <f t="shared" si="172"/>
        <v>0</v>
      </c>
      <c r="O234" s="147">
        <f t="shared" si="182"/>
        <v>0</v>
      </c>
      <c r="P234" s="209" t="str">
        <f t="shared" si="173"/>
        <v xml:space="preserve"> </v>
      </c>
      <c r="Q234" s="209" t="str">
        <f t="shared" si="174"/>
        <v xml:space="preserve"> </v>
      </c>
      <c r="R234" s="105">
        <f t="shared" si="176"/>
        <v>0</v>
      </c>
      <c r="S234" s="72">
        <f t="shared" si="175"/>
        <v>0</v>
      </c>
    </row>
    <row r="235" spans="1:19" ht="105.75" customHeight="1" x14ac:dyDescent="0.2">
      <c r="A235" s="147"/>
      <c r="B235" s="147"/>
      <c r="C235" s="147"/>
      <c r="D235" s="147"/>
      <c r="E235" s="147"/>
      <c r="F235" s="147"/>
      <c r="G235" s="49" t="s">
        <v>771</v>
      </c>
      <c r="H235" s="19" t="s">
        <v>193</v>
      </c>
      <c r="I235" s="147">
        <v>0</v>
      </c>
      <c r="J235" s="147">
        <v>0</v>
      </c>
      <c r="K235" s="147">
        <v>0</v>
      </c>
      <c r="L235" s="147">
        <f t="shared" si="181"/>
        <v>0</v>
      </c>
      <c r="M235" s="147"/>
      <c r="N235" s="208">
        <f t="shared" si="172"/>
        <v>0</v>
      </c>
      <c r="O235" s="147">
        <f t="shared" si="182"/>
        <v>0</v>
      </c>
      <c r="P235" s="209" t="str">
        <f t="shared" si="173"/>
        <v xml:space="preserve"> </v>
      </c>
      <c r="Q235" s="209" t="str">
        <f t="shared" si="174"/>
        <v xml:space="preserve"> </v>
      </c>
      <c r="R235" s="105">
        <f t="shared" si="176"/>
        <v>0</v>
      </c>
      <c r="S235" s="72">
        <f t="shared" si="175"/>
        <v>0</v>
      </c>
    </row>
    <row r="236" spans="1:19" ht="105.75" customHeight="1" x14ac:dyDescent="0.2">
      <c r="A236" s="147"/>
      <c r="B236" s="147"/>
      <c r="C236" s="147"/>
      <c r="D236" s="147"/>
      <c r="E236" s="147"/>
      <c r="F236" s="147"/>
      <c r="G236" s="49" t="s">
        <v>772</v>
      </c>
      <c r="H236" s="19" t="s">
        <v>194</v>
      </c>
      <c r="I236" s="147">
        <v>0</v>
      </c>
      <c r="J236" s="147">
        <v>0</v>
      </c>
      <c r="K236" s="147">
        <v>0</v>
      </c>
      <c r="L236" s="147">
        <f t="shared" si="181"/>
        <v>0</v>
      </c>
      <c r="M236" s="147"/>
      <c r="N236" s="208">
        <f t="shared" si="172"/>
        <v>0</v>
      </c>
      <c r="O236" s="147">
        <f t="shared" si="182"/>
        <v>0</v>
      </c>
      <c r="P236" s="209" t="str">
        <f t="shared" si="173"/>
        <v xml:space="preserve"> </v>
      </c>
      <c r="Q236" s="209" t="str">
        <f t="shared" si="174"/>
        <v xml:space="preserve"> </v>
      </c>
      <c r="R236" s="105">
        <f t="shared" si="176"/>
        <v>0</v>
      </c>
      <c r="S236" s="72">
        <f t="shared" si="175"/>
        <v>0</v>
      </c>
    </row>
    <row r="237" spans="1:19" ht="120" customHeight="1" x14ac:dyDescent="0.2">
      <c r="A237" s="147">
        <v>124000</v>
      </c>
      <c r="B237" s="147">
        <v>109025</v>
      </c>
      <c r="C237" s="147">
        <v>150000</v>
      </c>
      <c r="D237" s="147">
        <v>100168</v>
      </c>
      <c r="E237" s="147">
        <v>125000</v>
      </c>
      <c r="F237" s="147"/>
      <c r="G237" s="49" t="s">
        <v>773</v>
      </c>
      <c r="H237" s="19" t="s">
        <v>195</v>
      </c>
      <c r="I237" s="147">
        <v>207000</v>
      </c>
      <c r="J237" s="147">
        <v>238000</v>
      </c>
      <c r="K237" s="147">
        <v>286000</v>
      </c>
      <c r="L237" s="147">
        <f t="shared" si="181"/>
        <v>572000</v>
      </c>
      <c r="M237" s="147"/>
      <c r="N237" s="208">
        <f t="shared" si="172"/>
        <v>-207000</v>
      </c>
      <c r="O237" s="147">
        <f t="shared" si="182"/>
        <v>0</v>
      </c>
      <c r="P237" s="209" t="str">
        <f t="shared" si="173"/>
        <v xml:space="preserve"> </v>
      </c>
      <c r="Q237" s="209">
        <f t="shared" si="174"/>
        <v>207000</v>
      </c>
      <c r="R237" s="105">
        <f t="shared" si="176"/>
        <v>0</v>
      </c>
      <c r="S237" s="72">
        <f t="shared" si="175"/>
        <v>1911193</v>
      </c>
    </row>
    <row r="238" spans="1:19" ht="132.75" customHeight="1" thickBot="1" x14ac:dyDescent="0.25">
      <c r="A238" s="158">
        <v>55000</v>
      </c>
      <c r="B238" s="158">
        <v>21205</v>
      </c>
      <c r="C238" s="158">
        <v>125000</v>
      </c>
      <c r="D238" s="158"/>
      <c r="E238" s="158">
        <v>125000</v>
      </c>
      <c r="F238" s="158"/>
      <c r="G238" s="50" t="s">
        <v>774</v>
      </c>
      <c r="H238" s="19" t="s">
        <v>196</v>
      </c>
      <c r="I238" s="158">
        <v>137000</v>
      </c>
      <c r="J238" s="158">
        <v>158000</v>
      </c>
      <c r="K238" s="158">
        <v>180000</v>
      </c>
      <c r="L238" s="158">
        <f t="shared" si="181"/>
        <v>360000</v>
      </c>
      <c r="M238" s="158"/>
      <c r="N238" s="218">
        <f t="shared" si="172"/>
        <v>-137000</v>
      </c>
      <c r="O238" s="158">
        <f t="shared" si="182"/>
        <v>0</v>
      </c>
      <c r="P238" s="219" t="str">
        <f t="shared" si="173"/>
        <v xml:space="preserve"> </v>
      </c>
      <c r="Q238" s="219">
        <f t="shared" si="174"/>
        <v>137000</v>
      </c>
      <c r="R238" s="113">
        <f t="shared" si="176"/>
        <v>0</v>
      </c>
      <c r="S238" s="72">
        <f t="shared" si="175"/>
        <v>1161205</v>
      </c>
    </row>
    <row r="239" spans="1:19" s="1" customFormat="1" ht="140.25" customHeight="1" thickBot="1" x14ac:dyDescent="0.25">
      <c r="A239" s="150">
        <f t="shared" ref="A239:E239" si="183">SUM(A227:A238)</f>
        <v>519000</v>
      </c>
      <c r="B239" s="150">
        <f t="shared" si="183"/>
        <v>410505</v>
      </c>
      <c r="C239" s="150">
        <f t="shared" si="183"/>
        <v>691000</v>
      </c>
      <c r="D239" s="150">
        <f t="shared" si="183"/>
        <v>334220</v>
      </c>
      <c r="E239" s="150">
        <f t="shared" si="183"/>
        <v>616000</v>
      </c>
      <c r="F239" s="150">
        <f t="shared" ref="F239:O239" si="184">SUM(F227:F238)</f>
        <v>0</v>
      </c>
      <c r="G239" s="51"/>
      <c r="H239" s="5" t="s">
        <v>197</v>
      </c>
      <c r="I239" s="150">
        <f t="shared" si="184"/>
        <v>537000</v>
      </c>
      <c r="J239" s="150">
        <f t="shared" si="184"/>
        <v>618000</v>
      </c>
      <c r="K239" s="150">
        <f t="shared" si="184"/>
        <v>731000</v>
      </c>
      <c r="L239" s="150">
        <f t="shared" si="184"/>
        <v>1462000</v>
      </c>
      <c r="M239" s="150">
        <f t="shared" si="184"/>
        <v>0</v>
      </c>
      <c r="N239" s="212">
        <f t="shared" si="172"/>
        <v>-537000</v>
      </c>
      <c r="O239" s="150">
        <f t="shared" si="184"/>
        <v>0</v>
      </c>
      <c r="P239" s="150" t="str">
        <f t="shared" si="173"/>
        <v xml:space="preserve"> </v>
      </c>
      <c r="Q239" s="150">
        <f t="shared" si="174"/>
        <v>537000</v>
      </c>
      <c r="R239" s="107">
        <f t="shared" si="176"/>
        <v>0</v>
      </c>
      <c r="S239" s="72">
        <f t="shared" si="175"/>
        <v>5918725</v>
      </c>
    </row>
    <row r="240" spans="1:19" s="1" customFormat="1" ht="126" customHeight="1" x14ac:dyDescent="0.2">
      <c r="A240" s="155"/>
      <c r="B240" s="155"/>
      <c r="C240" s="155"/>
      <c r="D240" s="155"/>
      <c r="E240" s="155"/>
      <c r="F240" s="155"/>
      <c r="G240" s="54" t="s">
        <v>775</v>
      </c>
      <c r="H240" s="18" t="s">
        <v>198</v>
      </c>
      <c r="I240" s="155"/>
      <c r="J240" s="155"/>
      <c r="K240" s="155"/>
      <c r="L240" s="155">
        <f t="shared" si="181"/>
        <v>0</v>
      </c>
      <c r="M240" s="155"/>
      <c r="N240" s="215"/>
      <c r="O240" s="155"/>
      <c r="P240" s="155" t="str">
        <f t="shared" si="173"/>
        <v xml:space="preserve"> </v>
      </c>
      <c r="Q240" s="155" t="str">
        <f t="shared" si="174"/>
        <v xml:space="preserve"> </v>
      </c>
      <c r="R240" s="110"/>
      <c r="S240" s="72">
        <f>S246</f>
        <v>44000</v>
      </c>
    </row>
    <row r="241" spans="1:19" ht="105.75" customHeight="1" x14ac:dyDescent="0.2">
      <c r="A241" s="147"/>
      <c r="B241" s="147"/>
      <c r="C241" s="147"/>
      <c r="D241" s="147"/>
      <c r="E241" s="147"/>
      <c r="F241" s="147"/>
      <c r="G241" s="49" t="s">
        <v>776</v>
      </c>
      <c r="H241" s="19" t="s">
        <v>199</v>
      </c>
      <c r="I241" s="147"/>
      <c r="J241" s="147"/>
      <c r="K241" s="147"/>
      <c r="L241" s="147">
        <f t="shared" si="181"/>
        <v>0</v>
      </c>
      <c r="M241" s="147"/>
      <c r="N241" s="208">
        <f t="shared" si="172"/>
        <v>0</v>
      </c>
      <c r="O241" s="147">
        <f t="shared" ref="O241:O245" si="185">M241</f>
        <v>0</v>
      </c>
      <c r="P241" s="209" t="str">
        <f t="shared" si="173"/>
        <v xml:space="preserve"> </v>
      </c>
      <c r="Q241" s="209" t="str">
        <f t="shared" si="174"/>
        <v xml:space="preserve"> </v>
      </c>
      <c r="R241" s="105">
        <f t="shared" si="176"/>
        <v>0</v>
      </c>
      <c r="S241" s="72">
        <f t="shared" si="175"/>
        <v>0</v>
      </c>
    </row>
    <row r="242" spans="1:19" ht="105.75" customHeight="1" x14ac:dyDescent="0.2">
      <c r="A242" s="147"/>
      <c r="B242" s="147"/>
      <c r="C242" s="147"/>
      <c r="D242" s="147"/>
      <c r="E242" s="147"/>
      <c r="F242" s="147"/>
      <c r="G242" s="49" t="s">
        <v>777</v>
      </c>
      <c r="H242" s="19" t="s">
        <v>200</v>
      </c>
      <c r="I242" s="147"/>
      <c r="J242" s="147"/>
      <c r="K242" s="147"/>
      <c r="L242" s="147">
        <f t="shared" si="181"/>
        <v>0</v>
      </c>
      <c r="M242" s="147"/>
      <c r="N242" s="208">
        <f t="shared" si="172"/>
        <v>0</v>
      </c>
      <c r="O242" s="147">
        <f t="shared" si="185"/>
        <v>0</v>
      </c>
      <c r="P242" s="209" t="str">
        <f t="shared" si="173"/>
        <v xml:space="preserve"> </v>
      </c>
      <c r="Q242" s="209" t="str">
        <f t="shared" si="174"/>
        <v xml:space="preserve"> </v>
      </c>
      <c r="R242" s="105">
        <f t="shared" si="176"/>
        <v>0</v>
      </c>
      <c r="S242" s="72">
        <f t="shared" si="175"/>
        <v>0</v>
      </c>
    </row>
    <row r="243" spans="1:19" ht="126" customHeight="1" x14ac:dyDescent="0.2">
      <c r="A243" s="147"/>
      <c r="B243" s="147"/>
      <c r="C243" s="147"/>
      <c r="D243" s="147"/>
      <c r="E243" s="147"/>
      <c r="F243" s="147"/>
      <c r="G243" s="49" t="s">
        <v>778</v>
      </c>
      <c r="H243" s="19" t="s">
        <v>201</v>
      </c>
      <c r="I243" s="147"/>
      <c r="J243" s="147"/>
      <c r="K243" s="147"/>
      <c r="L243" s="147">
        <f t="shared" si="181"/>
        <v>0</v>
      </c>
      <c r="M243" s="147"/>
      <c r="N243" s="208">
        <f t="shared" si="172"/>
        <v>0</v>
      </c>
      <c r="O243" s="147">
        <f t="shared" si="185"/>
        <v>0</v>
      </c>
      <c r="P243" s="209" t="str">
        <f t="shared" si="173"/>
        <v xml:space="preserve"> </v>
      </c>
      <c r="Q243" s="209" t="str">
        <f t="shared" si="174"/>
        <v xml:space="preserve"> </v>
      </c>
      <c r="R243" s="105">
        <f t="shared" si="176"/>
        <v>0</v>
      </c>
      <c r="S243" s="72">
        <f t="shared" si="175"/>
        <v>0</v>
      </c>
    </row>
    <row r="244" spans="1:19" ht="126" customHeight="1" x14ac:dyDescent="0.2">
      <c r="A244" s="147">
        <v>1000</v>
      </c>
      <c r="B244" s="147"/>
      <c r="C244" s="147">
        <v>5000</v>
      </c>
      <c r="D244" s="147"/>
      <c r="E244" s="147">
        <v>5000</v>
      </c>
      <c r="F244" s="147"/>
      <c r="G244" s="49" t="s">
        <v>779</v>
      </c>
      <c r="H244" s="19" t="s">
        <v>202</v>
      </c>
      <c r="I244" s="147">
        <v>6000</v>
      </c>
      <c r="J244" s="147">
        <v>6000</v>
      </c>
      <c r="K244" s="147">
        <v>7000</v>
      </c>
      <c r="L244" s="147">
        <f t="shared" si="181"/>
        <v>14000</v>
      </c>
      <c r="M244" s="147"/>
      <c r="N244" s="208">
        <f t="shared" si="172"/>
        <v>-6000</v>
      </c>
      <c r="O244" s="147">
        <f t="shared" si="185"/>
        <v>0</v>
      </c>
      <c r="P244" s="209" t="str">
        <f t="shared" si="173"/>
        <v xml:space="preserve"> </v>
      </c>
      <c r="Q244" s="209">
        <f t="shared" si="174"/>
        <v>6000</v>
      </c>
      <c r="R244" s="105">
        <f t="shared" si="176"/>
        <v>0</v>
      </c>
      <c r="S244" s="72">
        <f t="shared" si="175"/>
        <v>44000</v>
      </c>
    </row>
    <row r="245" spans="1:19" ht="105.75" customHeight="1" thickBot="1" x14ac:dyDescent="0.25">
      <c r="A245" s="158"/>
      <c r="B245" s="158"/>
      <c r="C245" s="158"/>
      <c r="D245" s="158"/>
      <c r="E245" s="158"/>
      <c r="F245" s="158"/>
      <c r="G245" s="50" t="s">
        <v>780</v>
      </c>
      <c r="H245" s="19" t="s">
        <v>203</v>
      </c>
      <c r="I245" s="158"/>
      <c r="J245" s="158"/>
      <c r="K245" s="158"/>
      <c r="L245" s="158">
        <f t="shared" si="181"/>
        <v>0</v>
      </c>
      <c r="M245" s="158"/>
      <c r="N245" s="218">
        <f t="shared" si="172"/>
        <v>0</v>
      </c>
      <c r="O245" s="158">
        <f t="shared" si="185"/>
        <v>0</v>
      </c>
      <c r="P245" s="219" t="str">
        <f t="shared" si="173"/>
        <v xml:space="preserve"> </v>
      </c>
      <c r="Q245" s="219" t="str">
        <f t="shared" si="174"/>
        <v xml:space="preserve"> </v>
      </c>
      <c r="R245" s="113">
        <f t="shared" si="176"/>
        <v>0</v>
      </c>
      <c r="S245" s="72">
        <f t="shared" si="175"/>
        <v>0</v>
      </c>
    </row>
    <row r="246" spans="1:19" s="1" customFormat="1" ht="137.25" customHeight="1" thickBot="1" x14ac:dyDescent="0.25">
      <c r="A246" s="150">
        <f t="shared" ref="A246:E246" si="186">SUM(A241:A245)</f>
        <v>1000</v>
      </c>
      <c r="B246" s="150">
        <f t="shared" si="186"/>
        <v>0</v>
      </c>
      <c r="C246" s="150">
        <f t="shared" si="186"/>
        <v>5000</v>
      </c>
      <c r="D246" s="150">
        <f t="shared" si="186"/>
        <v>0</v>
      </c>
      <c r="E246" s="150">
        <f t="shared" si="186"/>
        <v>5000</v>
      </c>
      <c r="F246" s="150">
        <f t="shared" ref="F246:O246" si="187">SUM(F241:F245)</f>
        <v>0</v>
      </c>
      <c r="G246" s="51"/>
      <c r="H246" s="5" t="s">
        <v>204</v>
      </c>
      <c r="I246" s="150">
        <f t="shared" si="187"/>
        <v>6000</v>
      </c>
      <c r="J246" s="150">
        <f t="shared" si="187"/>
        <v>6000</v>
      </c>
      <c r="K246" s="150">
        <f t="shared" si="187"/>
        <v>7000</v>
      </c>
      <c r="L246" s="150">
        <f t="shared" si="187"/>
        <v>14000</v>
      </c>
      <c r="M246" s="150">
        <f t="shared" si="187"/>
        <v>0</v>
      </c>
      <c r="N246" s="212">
        <f>M246-I246</f>
        <v>-6000</v>
      </c>
      <c r="O246" s="150">
        <f t="shared" si="187"/>
        <v>0</v>
      </c>
      <c r="P246" s="150" t="str">
        <f t="shared" si="173"/>
        <v xml:space="preserve"> </v>
      </c>
      <c r="Q246" s="150">
        <f t="shared" si="174"/>
        <v>6000</v>
      </c>
      <c r="R246" s="107">
        <f t="shared" si="176"/>
        <v>0</v>
      </c>
      <c r="S246" s="72">
        <f t="shared" si="175"/>
        <v>44000</v>
      </c>
    </row>
    <row r="247" spans="1:19" s="1" customFormat="1" ht="126" customHeight="1" x14ac:dyDescent="0.2">
      <c r="A247" s="155"/>
      <c r="B247" s="155"/>
      <c r="C247" s="155"/>
      <c r="D247" s="155"/>
      <c r="E247" s="155"/>
      <c r="F247" s="155"/>
      <c r="G247" s="54" t="s">
        <v>781</v>
      </c>
      <c r="H247" s="18" t="s">
        <v>205</v>
      </c>
      <c r="I247" s="155"/>
      <c r="J247" s="155"/>
      <c r="K247" s="155"/>
      <c r="L247" s="155">
        <f t="shared" si="181"/>
        <v>0</v>
      </c>
      <c r="M247" s="155"/>
      <c r="N247" s="215"/>
      <c r="O247" s="155"/>
      <c r="P247" s="155" t="str">
        <f t="shared" si="173"/>
        <v xml:space="preserve"> </v>
      </c>
      <c r="Q247" s="155" t="str">
        <f t="shared" si="174"/>
        <v xml:space="preserve"> </v>
      </c>
      <c r="R247" s="110"/>
      <c r="S247" s="72">
        <f>S257</f>
        <v>3106523</v>
      </c>
    </row>
    <row r="248" spans="1:19" ht="105.75" customHeight="1" x14ac:dyDescent="0.2">
      <c r="A248" s="147"/>
      <c r="B248" s="147"/>
      <c r="C248" s="147"/>
      <c r="D248" s="147"/>
      <c r="E248" s="147"/>
      <c r="F248" s="147"/>
      <c r="G248" s="49" t="s">
        <v>782</v>
      </c>
      <c r="H248" s="19" t="s">
        <v>206</v>
      </c>
      <c r="I248" s="147"/>
      <c r="J248" s="147"/>
      <c r="K248" s="147"/>
      <c r="L248" s="147">
        <f t="shared" si="181"/>
        <v>0</v>
      </c>
      <c r="M248" s="147"/>
      <c r="N248" s="208">
        <f t="shared" si="172"/>
        <v>0</v>
      </c>
      <c r="O248" s="147">
        <f t="shared" ref="O248:O256" si="188">M248</f>
        <v>0</v>
      </c>
      <c r="P248" s="209" t="str">
        <f t="shared" si="173"/>
        <v xml:space="preserve"> </v>
      </c>
      <c r="Q248" s="209" t="str">
        <f t="shared" si="174"/>
        <v xml:space="preserve"> </v>
      </c>
      <c r="R248" s="105">
        <f t="shared" si="176"/>
        <v>0</v>
      </c>
      <c r="S248" s="72">
        <f t="shared" si="175"/>
        <v>0</v>
      </c>
    </row>
    <row r="249" spans="1:19" ht="105.75" customHeight="1" x14ac:dyDescent="0.2">
      <c r="A249" s="147"/>
      <c r="B249" s="147"/>
      <c r="C249" s="147"/>
      <c r="D249" s="147"/>
      <c r="E249" s="147"/>
      <c r="F249" s="147"/>
      <c r="G249" s="49" t="s">
        <v>783</v>
      </c>
      <c r="H249" s="19" t="s">
        <v>207</v>
      </c>
      <c r="I249" s="147"/>
      <c r="J249" s="147"/>
      <c r="K249" s="147"/>
      <c r="L249" s="147">
        <f t="shared" si="181"/>
        <v>0</v>
      </c>
      <c r="M249" s="147"/>
      <c r="N249" s="208">
        <f t="shared" si="172"/>
        <v>0</v>
      </c>
      <c r="O249" s="147">
        <f t="shared" si="188"/>
        <v>0</v>
      </c>
      <c r="P249" s="209" t="str">
        <f t="shared" si="173"/>
        <v xml:space="preserve"> </v>
      </c>
      <c r="Q249" s="209" t="str">
        <f t="shared" si="174"/>
        <v xml:space="preserve"> </v>
      </c>
      <c r="R249" s="105">
        <f t="shared" si="176"/>
        <v>0</v>
      </c>
      <c r="S249" s="72">
        <f t="shared" si="175"/>
        <v>0</v>
      </c>
    </row>
    <row r="250" spans="1:19" ht="126" customHeight="1" x14ac:dyDescent="0.2">
      <c r="A250" s="147"/>
      <c r="B250" s="147"/>
      <c r="C250" s="147">
        <v>30000</v>
      </c>
      <c r="D250" s="147">
        <v>28750</v>
      </c>
      <c r="E250" s="147">
        <v>30000</v>
      </c>
      <c r="F250" s="147"/>
      <c r="G250" s="49" t="s">
        <v>784</v>
      </c>
      <c r="H250" s="19" t="s">
        <v>208</v>
      </c>
      <c r="I250" s="147">
        <v>38000</v>
      </c>
      <c r="J250" s="147">
        <v>42000</v>
      </c>
      <c r="K250" s="147">
        <v>45000</v>
      </c>
      <c r="L250" s="147">
        <f>K250</f>
        <v>45000</v>
      </c>
      <c r="M250" s="147"/>
      <c r="N250" s="208">
        <f t="shared" si="172"/>
        <v>-38000</v>
      </c>
      <c r="O250" s="147">
        <f t="shared" si="188"/>
        <v>0</v>
      </c>
      <c r="P250" s="209" t="str">
        <f t="shared" si="173"/>
        <v xml:space="preserve"> </v>
      </c>
      <c r="Q250" s="209">
        <f t="shared" si="174"/>
        <v>38000</v>
      </c>
      <c r="R250" s="105">
        <f t="shared" si="176"/>
        <v>0</v>
      </c>
      <c r="S250" s="72">
        <f t="shared" si="175"/>
        <v>258750</v>
      </c>
    </row>
    <row r="251" spans="1:19" ht="105.75" customHeight="1" x14ac:dyDescent="0.2">
      <c r="A251" s="147"/>
      <c r="B251" s="147"/>
      <c r="C251" s="147"/>
      <c r="D251" s="147"/>
      <c r="E251" s="147"/>
      <c r="F251" s="147"/>
      <c r="G251" s="49" t="s">
        <v>785</v>
      </c>
      <c r="H251" s="19" t="s">
        <v>209</v>
      </c>
      <c r="I251" s="147">
        <v>0</v>
      </c>
      <c r="J251" s="147">
        <v>0</v>
      </c>
      <c r="K251" s="147">
        <v>0</v>
      </c>
      <c r="L251" s="147">
        <f t="shared" si="181"/>
        <v>0</v>
      </c>
      <c r="M251" s="147"/>
      <c r="N251" s="208">
        <f t="shared" si="172"/>
        <v>0</v>
      </c>
      <c r="O251" s="147">
        <f t="shared" si="188"/>
        <v>0</v>
      </c>
      <c r="P251" s="209" t="str">
        <f t="shared" si="173"/>
        <v xml:space="preserve"> </v>
      </c>
      <c r="Q251" s="209" t="str">
        <f t="shared" si="174"/>
        <v xml:space="preserve"> </v>
      </c>
      <c r="R251" s="105">
        <f t="shared" si="176"/>
        <v>0</v>
      </c>
      <c r="S251" s="72">
        <f t="shared" si="175"/>
        <v>0</v>
      </c>
    </row>
    <row r="252" spans="1:19" ht="105.75" customHeight="1" x14ac:dyDescent="0.2">
      <c r="A252" s="147"/>
      <c r="B252" s="147"/>
      <c r="C252" s="147"/>
      <c r="D252" s="147"/>
      <c r="E252" s="147"/>
      <c r="F252" s="147"/>
      <c r="G252" s="49" t="s">
        <v>786</v>
      </c>
      <c r="H252" s="19" t="s">
        <v>210</v>
      </c>
      <c r="I252" s="147">
        <v>0</v>
      </c>
      <c r="J252" s="147">
        <v>0</v>
      </c>
      <c r="K252" s="147">
        <v>0</v>
      </c>
      <c r="L252" s="147">
        <f t="shared" si="181"/>
        <v>0</v>
      </c>
      <c r="M252" s="147"/>
      <c r="N252" s="208">
        <f t="shared" si="172"/>
        <v>0</v>
      </c>
      <c r="O252" s="147">
        <f t="shared" si="188"/>
        <v>0</v>
      </c>
      <c r="P252" s="209" t="str">
        <f t="shared" si="173"/>
        <v xml:space="preserve"> </v>
      </c>
      <c r="Q252" s="209" t="str">
        <f t="shared" si="174"/>
        <v xml:space="preserve"> </v>
      </c>
      <c r="R252" s="105">
        <f t="shared" si="176"/>
        <v>0</v>
      </c>
      <c r="S252" s="72">
        <f t="shared" si="175"/>
        <v>0</v>
      </c>
    </row>
    <row r="253" spans="1:19" ht="112.5" customHeight="1" x14ac:dyDescent="0.2">
      <c r="A253" s="147">
        <v>223000</v>
      </c>
      <c r="B253" s="147">
        <v>222856</v>
      </c>
      <c r="C253" s="147">
        <v>208000</v>
      </c>
      <c r="D253" s="147">
        <v>207917</v>
      </c>
      <c r="E253" s="147">
        <v>239000</v>
      </c>
      <c r="F253" s="147"/>
      <c r="G253" s="49" t="s">
        <v>787</v>
      </c>
      <c r="H253" s="19" t="s">
        <v>211</v>
      </c>
      <c r="I253" s="147">
        <v>275000</v>
      </c>
      <c r="J253" s="147">
        <v>317000</v>
      </c>
      <c r="K253" s="147">
        <v>380000</v>
      </c>
      <c r="L253" s="147">
        <f t="shared" si="181"/>
        <v>760000</v>
      </c>
      <c r="M253" s="147"/>
      <c r="N253" s="208">
        <f t="shared" si="172"/>
        <v>-275000</v>
      </c>
      <c r="O253" s="147">
        <f t="shared" si="188"/>
        <v>0</v>
      </c>
      <c r="P253" s="209" t="str">
        <f t="shared" si="173"/>
        <v xml:space="preserve"> </v>
      </c>
      <c r="Q253" s="209">
        <f t="shared" si="174"/>
        <v>275000</v>
      </c>
      <c r="R253" s="105">
        <f t="shared" si="176"/>
        <v>0</v>
      </c>
      <c r="S253" s="72">
        <f t="shared" si="175"/>
        <v>2832773</v>
      </c>
    </row>
    <row r="254" spans="1:19" ht="105.75" customHeight="1" x14ac:dyDescent="0.2">
      <c r="A254" s="147"/>
      <c r="B254" s="147"/>
      <c r="C254" s="147"/>
      <c r="D254" s="147"/>
      <c r="E254" s="147"/>
      <c r="F254" s="147"/>
      <c r="G254" s="49" t="s">
        <v>788</v>
      </c>
      <c r="H254" s="19" t="s">
        <v>212</v>
      </c>
      <c r="I254" s="147">
        <v>0</v>
      </c>
      <c r="J254" s="147">
        <v>0</v>
      </c>
      <c r="K254" s="147">
        <v>0</v>
      </c>
      <c r="L254" s="147">
        <f t="shared" si="181"/>
        <v>0</v>
      </c>
      <c r="M254" s="147"/>
      <c r="N254" s="208">
        <f t="shared" si="172"/>
        <v>0</v>
      </c>
      <c r="O254" s="147">
        <f t="shared" si="188"/>
        <v>0</v>
      </c>
      <c r="P254" s="209" t="str">
        <f t="shared" si="173"/>
        <v xml:space="preserve"> </v>
      </c>
      <c r="Q254" s="209" t="str">
        <f t="shared" si="174"/>
        <v xml:space="preserve"> </v>
      </c>
      <c r="R254" s="105">
        <f t="shared" si="176"/>
        <v>0</v>
      </c>
      <c r="S254" s="72">
        <f t="shared" si="175"/>
        <v>0</v>
      </c>
    </row>
    <row r="255" spans="1:19" ht="105.75" customHeight="1" x14ac:dyDescent="0.2">
      <c r="A255" s="147"/>
      <c r="B255" s="147"/>
      <c r="C255" s="147"/>
      <c r="D255" s="147"/>
      <c r="E255" s="147"/>
      <c r="F255" s="147"/>
      <c r="G255" s="49" t="s">
        <v>789</v>
      </c>
      <c r="H255" s="19" t="s">
        <v>213</v>
      </c>
      <c r="I255" s="147">
        <v>0</v>
      </c>
      <c r="J255" s="147">
        <v>0</v>
      </c>
      <c r="K255" s="147">
        <v>0</v>
      </c>
      <c r="L255" s="147">
        <f t="shared" si="181"/>
        <v>0</v>
      </c>
      <c r="M255" s="147"/>
      <c r="N255" s="208">
        <f t="shared" si="172"/>
        <v>0</v>
      </c>
      <c r="O255" s="147">
        <f t="shared" si="188"/>
        <v>0</v>
      </c>
      <c r="P255" s="209" t="str">
        <f t="shared" si="173"/>
        <v xml:space="preserve"> </v>
      </c>
      <c r="Q255" s="209" t="str">
        <f t="shared" si="174"/>
        <v xml:space="preserve"> </v>
      </c>
      <c r="R255" s="105">
        <f t="shared" si="176"/>
        <v>0</v>
      </c>
      <c r="S255" s="72">
        <f t="shared" si="175"/>
        <v>0</v>
      </c>
    </row>
    <row r="256" spans="1:19" ht="126" customHeight="1" thickBot="1" x14ac:dyDescent="0.25">
      <c r="A256" s="158"/>
      <c r="B256" s="158"/>
      <c r="C256" s="158">
        <v>15000</v>
      </c>
      <c r="D256" s="158"/>
      <c r="E256" s="158"/>
      <c r="F256" s="158"/>
      <c r="G256" s="50" t="s">
        <v>790</v>
      </c>
      <c r="H256" s="19" t="s">
        <v>214</v>
      </c>
      <c r="I256" s="158">
        <v>0</v>
      </c>
      <c r="J256" s="158">
        <v>0</v>
      </c>
      <c r="K256" s="158">
        <v>0</v>
      </c>
      <c r="L256" s="158">
        <f t="shared" si="181"/>
        <v>0</v>
      </c>
      <c r="M256" s="158"/>
      <c r="N256" s="218">
        <f t="shared" si="172"/>
        <v>0</v>
      </c>
      <c r="O256" s="158">
        <f t="shared" si="188"/>
        <v>0</v>
      </c>
      <c r="P256" s="219" t="str">
        <f t="shared" si="173"/>
        <v xml:space="preserve"> </v>
      </c>
      <c r="Q256" s="219" t="str">
        <f t="shared" si="174"/>
        <v xml:space="preserve"> </v>
      </c>
      <c r="R256" s="113">
        <f t="shared" si="176"/>
        <v>0</v>
      </c>
      <c r="S256" s="72">
        <f t="shared" si="175"/>
        <v>15000</v>
      </c>
    </row>
    <row r="257" spans="1:19" s="1" customFormat="1" ht="90" customHeight="1" x14ac:dyDescent="0.2">
      <c r="A257" s="316">
        <f t="shared" ref="A257:E257" si="189">SUM(A248:A256)</f>
        <v>223000</v>
      </c>
      <c r="B257" s="316">
        <f t="shared" si="189"/>
        <v>222856</v>
      </c>
      <c r="C257" s="316">
        <f t="shared" si="189"/>
        <v>253000</v>
      </c>
      <c r="D257" s="316">
        <f t="shared" si="189"/>
        <v>236667</v>
      </c>
      <c r="E257" s="316">
        <f t="shared" si="189"/>
        <v>269000</v>
      </c>
      <c r="F257" s="316">
        <f t="shared" ref="F257:O257" si="190">SUM(F248:F256)</f>
        <v>0</v>
      </c>
      <c r="G257" s="317"/>
      <c r="H257" s="318" t="s">
        <v>215</v>
      </c>
      <c r="I257" s="316">
        <f t="shared" si="190"/>
        <v>313000</v>
      </c>
      <c r="J257" s="316">
        <f t="shared" si="190"/>
        <v>359000</v>
      </c>
      <c r="K257" s="316">
        <f t="shared" si="190"/>
        <v>425000</v>
      </c>
      <c r="L257" s="316">
        <f t="shared" si="190"/>
        <v>805000</v>
      </c>
      <c r="M257" s="316">
        <f t="shared" si="190"/>
        <v>0</v>
      </c>
      <c r="N257" s="319">
        <f t="shared" si="172"/>
        <v>-313000</v>
      </c>
      <c r="O257" s="316">
        <f t="shared" si="190"/>
        <v>0</v>
      </c>
      <c r="P257" s="316" t="str">
        <f t="shared" si="173"/>
        <v xml:space="preserve"> </v>
      </c>
      <c r="Q257" s="316">
        <f t="shared" si="174"/>
        <v>313000</v>
      </c>
      <c r="R257" s="320">
        <f t="shared" si="176"/>
        <v>0</v>
      </c>
      <c r="S257" s="72">
        <f t="shared" si="175"/>
        <v>3106523</v>
      </c>
    </row>
    <row r="258" spans="1:19" s="1" customFormat="1" ht="92.25" customHeight="1" x14ac:dyDescent="0.2">
      <c r="A258" s="170"/>
      <c r="B258" s="170"/>
      <c r="C258" s="170"/>
      <c r="D258" s="170"/>
      <c r="E258" s="170"/>
      <c r="F258" s="170"/>
      <c r="G258" s="48" t="s">
        <v>791</v>
      </c>
      <c r="H258" s="21" t="s">
        <v>216</v>
      </c>
      <c r="I258" s="170"/>
      <c r="J258" s="170"/>
      <c r="K258" s="170"/>
      <c r="L258" s="170">
        <f t="shared" si="181"/>
        <v>0</v>
      </c>
      <c r="M258" s="170"/>
      <c r="N258" s="229"/>
      <c r="O258" s="234"/>
      <c r="P258" s="169" t="str">
        <f t="shared" si="173"/>
        <v xml:space="preserve"> </v>
      </c>
      <c r="Q258" s="169" t="str">
        <f t="shared" si="174"/>
        <v xml:space="preserve"> </v>
      </c>
      <c r="R258" s="120"/>
      <c r="S258" s="72">
        <f>S281</f>
        <v>4712049</v>
      </c>
    </row>
    <row r="259" spans="1:19" ht="105.75" customHeight="1" x14ac:dyDescent="0.2">
      <c r="A259" s="146"/>
      <c r="B259" s="146"/>
      <c r="C259" s="146"/>
      <c r="D259" s="146"/>
      <c r="E259" s="146"/>
      <c r="F259" s="146"/>
      <c r="G259" s="64" t="s">
        <v>792</v>
      </c>
      <c r="H259" s="19" t="s">
        <v>217</v>
      </c>
      <c r="I259" s="146"/>
      <c r="J259" s="146"/>
      <c r="K259" s="146"/>
      <c r="L259" s="146">
        <f t="shared" si="181"/>
        <v>0</v>
      </c>
      <c r="M259" s="146"/>
      <c r="N259" s="235">
        <f t="shared" si="172"/>
        <v>0</v>
      </c>
      <c r="O259" s="175">
        <f t="shared" ref="O259:O280" si="191">M259</f>
        <v>0</v>
      </c>
      <c r="P259" s="236" t="str">
        <f t="shared" si="173"/>
        <v xml:space="preserve"> </v>
      </c>
      <c r="Q259" s="236" t="str">
        <f t="shared" si="174"/>
        <v xml:space="preserve"> </v>
      </c>
      <c r="R259" s="105">
        <f t="shared" si="176"/>
        <v>0</v>
      </c>
      <c r="S259" s="72">
        <f t="shared" si="175"/>
        <v>0</v>
      </c>
    </row>
    <row r="260" spans="1:19" ht="102.75" customHeight="1" x14ac:dyDescent="0.2">
      <c r="A260" s="146">
        <v>150000</v>
      </c>
      <c r="B260" s="146">
        <v>131037</v>
      </c>
      <c r="C260" s="146">
        <v>145000</v>
      </c>
      <c r="D260" s="146">
        <v>126149</v>
      </c>
      <c r="E260" s="146">
        <v>145000</v>
      </c>
      <c r="F260" s="146"/>
      <c r="G260" s="64" t="s">
        <v>793</v>
      </c>
      <c r="H260" s="19" t="s">
        <v>218</v>
      </c>
      <c r="I260" s="175">
        <v>159000</v>
      </c>
      <c r="J260" s="146">
        <v>183000</v>
      </c>
      <c r="K260" s="146">
        <v>220000</v>
      </c>
      <c r="L260" s="146">
        <f t="shared" si="181"/>
        <v>440000</v>
      </c>
      <c r="M260" s="146"/>
      <c r="N260" s="235">
        <f t="shared" si="172"/>
        <v>-159000</v>
      </c>
      <c r="O260" s="175">
        <f t="shared" si="191"/>
        <v>0</v>
      </c>
      <c r="P260" s="236" t="str">
        <f t="shared" si="173"/>
        <v xml:space="preserve"> </v>
      </c>
      <c r="Q260" s="236">
        <f t="shared" si="174"/>
        <v>159000</v>
      </c>
      <c r="R260" s="105">
        <f t="shared" si="176"/>
        <v>0</v>
      </c>
      <c r="S260" s="72">
        <f t="shared" si="175"/>
        <v>1699186</v>
      </c>
    </row>
    <row r="261" spans="1:19" ht="105" customHeight="1" x14ac:dyDescent="0.2">
      <c r="A261" s="147">
        <v>200000</v>
      </c>
      <c r="B261" s="147">
        <v>49667</v>
      </c>
      <c r="C261" s="147">
        <v>200000</v>
      </c>
      <c r="D261" s="147">
        <v>83969</v>
      </c>
      <c r="E261" s="147">
        <v>200000</v>
      </c>
      <c r="F261" s="147"/>
      <c r="G261" s="49" t="s">
        <v>794</v>
      </c>
      <c r="H261" s="19" t="s">
        <v>219</v>
      </c>
      <c r="I261" s="175">
        <v>200000</v>
      </c>
      <c r="J261" s="146">
        <v>200000</v>
      </c>
      <c r="K261" s="146">
        <v>200000</v>
      </c>
      <c r="L261" s="146">
        <f t="shared" si="181"/>
        <v>400000</v>
      </c>
      <c r="M261" s="146"/>
      <c r="N261" s="235">
        <f t="shared" si="172"/>
        <v>-200000</v>
      </c>
      <c r="O261" s="175">
        <f t="shared" si="191"/>
        <v>0</v>
      </c>
      <c r="P261" s="236" t="str">
        <f t="shared" si="173"/>
        <v xml:space="preserve"> </v>
      </c>
      <c r="Q261" s="236">
        <f t="shared" si="174"/>
        <v>200000</v>
      </c>
      <c r="R261" s="105">
        <f t="shared" si="176"/>
        <v>0</v>
      </c>
      <c r="S261" s="72">
        <f t="shared" si="175"/>
        <v>1733636</v>
      </c>
    </row>
    <row r="262" spans="1:19" ht="105.75" customHeight="1" x14ac:dyDescent="0.2">
      <c r="A262" s="147"/>
      <c r="B262" s="147"/>
      <c r="C262" s="147"/>
      <c r="D262" s="147"/>
      <c r="E262" s="147"/>
      <c r="F262" s="147"/>
      <c r="G262" s="49" t="s">
        <v>795</v>
      </c>
      <c r="H262" s="19" t="s">
        <v>220</v>
      </c>
      <c r="I262" s="175">
        <v>0</v>
      </c>
      <c r="J262" s="146">
        <v>0</v>
      </c>
      <c r="K262" s="147">
        <v>0</v>
      </c>
      <c r="L262" s="147">
        <f t="shared" si="181"/>
        <v>0</v>
      </c>
      <c r="M262" s="147"/>
      <c r="N262" s="208">
        <f t="shared" si="172"/>
        <v>0</v>
      </c>
      <c r="O262" s="175">
        <f t="shared" si="191"/>
        <v>0</v>
      </c>
      <c r="P262" s="236" t="str">
        <f t="shared" si="173"/>
        <v xml:space="preserve"> </v>
      </c>
      <c r="Q262" s="236" t="str">
        <f t="shared" si="174"/>
        <v xml:space="preserve"> </v>
      </c>
      <c r="R262" s="105">
        <f t="shared" si="176"/>
        <v>0</v>
      </c>
      <c r="S262" s="72">
        <f t="shared" si="175"/>
        <v>0</v>
      </c>
    </row>
    <row r="263" spans="1:19" ht="99.75" customHeight="1" x14ac:dyDescent="0.2">
      <c r="A263" s="147">
        <v>15000</v>
      </c>
      <c r="B263" s="147">
        <v>1690</v>
      </c>
      <c r="C263" s="147">
        <v>15000</v>
      </c>
      <c r="D263" s="147">
        <v>888</v>
      </c>
      <c r="E263" s="147">
        <v>10000</v>
      </c>
      <c r="F263" s="147"/>
      <c r="G263" s="49" t="s">
        <v>796</v>
      </c>
      <c r="H263" s="19" t="s">
        <v>221</v>
      </c>
      <c r="I263" s="175">
        <v>5000</v>
      </c>
      <c r="J263" s="349">
        <v>6000</v>
      </c>
      <c r="K263" s="147">
        <v>8000</v>
      </c>
      <c r="L263" s="147">
        <f t="shared" si="181"/>
        <v>16000</v>
      </c>
      <c r="M263" s="147"/>
      <c r="N263" s="208">
        <f t="shared" si="172"/>
        <v>-5000</v>
      </c>
      <c r="O263" s="175">
        <f t="shared" si="191"/>
        <v>0</v>
      </c>
      <c r="P263" s="236" t="str">
        <f t="shared" si="173"/>
        <v xml:space="preserve"> </v>
      </c>
      <c r="Q263" s="236">
        <f t="shared" si="174"/>
        <v>5000</v>
      </c>
      <c r="R263" s="105">
        <f t="shared" si="176"/>
        <v>0</v>
      </c>
      <c r="S263" s="72">
        <f t="shared" si="175"/>
        <v>77578</v>
      </c>
    </row>
    <row r="264" spans="1:19" ht="107.25" customHeight="1" x14ac:dyDescent="0.2">
      <c r="A264" s="147"/>
      <c r="B264" s="147"/>
      <c r="C264" s="147"/>
      <c r="D264" s="147"/>
      <c r="E264" s="147"/>
      <c r="F264" s="147"/>
      <c r="G264" s="49" t="s">
        <v>797</v>
      </c>
      <c r="H264" s="19" t="s">
        <v>222</v>
      </c>
      <c r="I264" s="175">
        <v>0</v>
      </c>
      <c r="J264" s="349">
        <v>0</v>
      </c>
      <c r="K264" s="147">
        <v>0</v>
      </c>
      <c r="L264" s="147">
        <f t="shared" si="181"/>
        <v>0</v>
      </c>
      <c r="M264" s="147"/>
      <c r="N264" s="208">
        <f t="shared" si="172"/>
        <v>0</v>
      </c>
      <c r="O264" s="175">
        <f t="shared" si="191"/>
        <v>0</v>
      </c>
      <c r="P264" s="236" t="str">
        <f t="shared" si="173"/>
        <v xml:space="preserve"> </v>
      </c>
      <c r="Q264" s="236" t="str">
        <f t="shared" si="174"/>
        <v xml:space="preserve"> </v>
      </c>
      <c r="R264" s="105">
        <f t="shared" si="176"/>
        <v>0</v>
      </c>
      <c r="S264" s="72">
        <f t="shared" si="175"/>
        <v>0</v>
      </c>
    </row>
    <row r="265" spans="1:19" ht="105.75" customHeight="1" x14ac:dyDescent="0.2">
      <c r="A265" s="147"/>
      <c r="B265" s="147"/>
      <c r="C265" s="147"/>
      <c r="D265" s="147"/>
      <c r="E265" s="147"/>
      <c r="F265" s="147"/>
      <c r="G265" s="49" t="s">
        <v>798</v>
      </c>
      <c r="H265" s="19" t="s">
        <v>223</v>
      </c>
      <c r="I265" s="175">
        <v>0</v>
      </c>
      <c r="J265" s="349">
        <v>0</v>
      </c>
      <c r="K265" s="147">
        <v>0</v>
      </c>
      <c r="L265" s="147">
        <f t="shared" si="181"/>
        <v>0</v>
      </c>
      <c r="M265" s="147"/>
      <c r="N265" s="208">
        <f t="shared" si="172"/>
        <v>0</v>
      </c>
      <c r="O265" s="175">
        <f t="shared" si="191"/>
        <v>0</v>
      </c>
      <c r="P265" s="236" t="str">
        <f t="shared" si="173"/>
        <v xml:space="preserve"> </v>
      </c>
      <c r="Q265" s="236" t="str">
        <f t="shared" si="174"/>
        <v xml:space="preserve"> </v>
      </c>
      <c r="R265" s="105">
        <f t="shared" si="176"/>
        <v>0</v>
      </c>
      <c r="S265" s="72">
        <f t="shared" si="175"/>
        <v>0</v>
      </c>
    </row>
    <row r="266" spans="1:19" ht="105.75" customHeight="1" x14ac:dyDescent="0.2">
      <c r="A266" s="147"/>
      <c r="B266" s="147"/>
      <c r="C266" s="147"/>
      <c r="D266" s="147"/>
      <c r="E266" s="147"/>
      <c r="F266" s="147"/>
      <c r="G266" s="49" t="s">
        <v>799</v>
      </c>
      <c r="H266" s="19" t="s">
        <v>224</v>
      </c>
      <c r="I266" s="175">
        <v>0</v>
      </c>
      <c r="J266" s="349">
        <v>0</v>
      </c>
      <c r="K266" s="147">
        <v>0</v>
      </c>
      <c r="L266" s="147">
        <f t="shared" si="181"/>
        <v>0</v>
      </c>
      <c r="M266" s="147"/>
      <c r="N266" s="208">
        <f t="shared" si="172"/>
        <v>0</v>
      </c>
      <c r="O266" s="175">
        <f t="shared" si="191"/>
        <v>0</v>
      </c>
      <c r="P266" s="236" t="str">
        <f t="shared" si="173"/>
        <v xml:space="preserve"> </v>
      </c>
      <c r="Q266" s="236" t="str">
        <f t="shared" si="174"/>
        <v xml:space="preserve"> </v>
      </c>
      <c r="R266" s="105">
        <f t="shared" si="176"/>
        <v>0</v>
      </c>
      <c r="S266" s="72">
        <f t="shared" si="175"/>
        <v>0</v>
      </c>
    </row>
    <row r="267" spans="1:19" ht="105.75" customHeight="1" x14ac:dyDescent="0.2">
      <c r="A267" s="147"/>
      <c r="B267" s="147"/>
      <c r="C267" s="147"/>
      <c r="D267" s="147"/>
      <c r="E267" s="147"/>
      <c r="F267" s="147"/>
      <c r="G267" s="49" t="s">
        <v>800</v>
      </c>
      <c r="H267" s="19" t="s">
        <v>225</v>
      </c>
      <c r="I267" s="175">
        <v>0</v>
      </c>
      <c r="J267" s="349">
        <v>0</v>
      </c>
      <c r="K267" s="147">
        <v>0</v>
      </c>
      <c r="L267" s="147">
        <f t="shared" si="181"/>
        <v>0</v>
      </c>
      <c r="M267" s="147"/>
      <c r="N267" s="208">
        <f t="shared" si="172"/>
        <v>0</v>
      </c>
      <c r="O267" s="175">
        <f t="shared" si="191"/>
        <v>0</v>
      </c>
      <c r="P267" s="236" t="str">
        <f t="shared" si="173"/>
        <v xml:space="preserve"> </v>
      </c>
      <c r="Q267" s="236" t="str">
        <f t="shared" si="174"/>
        <v xml:space="preserve"> </v>
      </c>
      <c r="R267" s="105">
        <f t="shared" si="176"/>
        <v>0</v>
      </c>
      <c r="S267" s="72">
        <f t="shared" si="175"/>
        <v>0</v>
      </c>
    </row>
    <row r="268" spans="1:19" ht="105.75" customHeight="1" x14ac:dyDescent="0.2">
      <c r="A268" s="147"/>
      <c r="B268" s="147"/>
      <c r="C268" s="147"/>
      <c r="D268" s="147"/>
      <c r="E268" s="147"/>
      <c r="F268" s="147"/>
      <c r="G268" s="49" t="s">
        <v>801</v>
      </c>
      <c r="H268" s="19" t="s">
        <v>226</v>
      </c>
      <c r="I268" s="175">
        <v>0</v>
      </c>
      <c r="J268" s="349">
        <v>0</v>
      </c>
      <c r="K268" s="147">
        <v>0</v>
      </c>
      <c r="L268" s="147">
        <f t="shared" si="181"/>
        <v>0</v>
      </c>
      <c r="M268" s="147"/>
      <c r="N268" s="208">
        <f t="shared" si="172"/>
        <v>0</v>
      </c>
      <c r="O268" s="175">
        <f t="shared" si="191"/>
        <v>0</v>
      </c>
      <c r="P268" s="236" t="str">
        <f t="shared" si="173"/>
        <v xml:space="preserve"> </v>
      </c>
      <c r="Q268" s="236" t="str">
        <f t="shared" si="174"/>
        <v xml:space="preserve"> </v>
      </c>
      <c r="R268" s="105">
        <f t="shared" si="176"/>
        <v>0</v>
      </c>
      <c r="S268" s="72">
        <f t="shared" si="175"/>
        <v>0</v>
      </c>
    </row>
    <row r="269" spans="1:19" ht="105.75" customHeight="1" x14ac:dyDescent="0.2">
      <c r="A269" s="147"/>
      <c r="B269" s="147"/>
      <c r="C269" s="147"/>
      <c r="D269" s="147"/>
      <c r="E269" s="147"/>
      <c r="F269" s="147"/>
      <c r="G269" s="49" t="s">
        <v>802</v>
      </c>
      <c r="H269" s="19" t="s">
        <v>227</v>
      </c>
      <c r="I269" s="175">
        <v>0</v>
      </c>
      <c r="J269" s="349">
        <v>0</v>
      </c>
      <c r="K269" s="147">
        <v>0</v>
      </c>
      <c r="L269" s="147">
        <f t="shared" si="181"/>
        <v>0</v>
      </c>
      <c r="M269" s="147"/>
      <c r="N269" s="208">
        <f t="shared" si="172"/>
        <v>0</v>
      </c>
      <c r="O269" s="175">
        <f t="shared" si="191"/>
        <v>0</v>
      </c>
      <c r="P269" s="236" t="str">
        <f t="shared" si="173"/>
        <v xml:space="preserve"> </v>
      </c>
      <c r="Q269" s="236" t="str">
        <f t="shared" si="174"/>
        <v xml:space="preserve"> </v>
      </c>
      <c r="R269" s="105">
        <f t="shared" si="176"/>
        <v>0</v>
      </c>
      <c r="S269" s="72">
        <f t="shared" si="175"/>
        <v>0</v>
      </c>
    </row>
    <row r="270" spans="1:19" ht="105.75" customHeight="1" x14ac:dyDescent="0.2">
      <c r="A270" s="147"/>
      <c r="B270" s="147"/>
      <c r="C270" s="147"/>
      <c r="D270" s="147"/>
      <c r="E270" s="147"/>
      <c r="F270" s="147"/>
      <c r="G270" s="49" t="s">
        <v>803</v>
      </c>
      <c r="H270" s="19" t="s">
        <v>228</v>
      </c>
      <c r="I270" s="175">
        <v>0</v>
      </c>
      <c r="J270" s="349">
        <v>0</v>
      </c>
      <c r="K270" s="147">
        <v>0</v>
      </c>
      <c r="L270" s="147">
        <f t="shared" si="181"/>
        <v>0</v>
      </c>
      <c r="M270" s="147"/>
      <c r="N270" s="208">
        <f t="shared" si="172"/>
        <v>0</v>
      </c>
      <c r="O270" s="175">
        <f t="shared" si="191"/>
        <v>0</v>
      </c>
      <c r="P270" s="236" t="str">
        <f t="shared" si="173"/>
        <v xml:space="preserve"> </v>
      </c>
      <c r="Q270" s="236" t="str">
        <f t="shared" si="174"/>
        <v xml:space="preserve"> </v>
      </c>
      <c r="R270" s="105">
        <f t="shared" si="176"/>
        <v>0</v>
      </c>
      <c r="S270" s="72">
        <f t="shared" si="175"/>
        <v>0</v>
      </c>
    </row>
    <row r="271" spans="1:19" ht="114.75" customHeight="1" x14ac:dyDescent="0.2">
      <c r="A271" s="147">
        <v>85000</v>
      </c>
      <c r="B271" s="147">
        <v>77941</v>
      </c>
      <c r="C271" s="147">
        <v>100000</v>
      </c>
      <c r="D271" s="147">
        <v>89892</v>
      </c>
      <c r="E271" s="147">
        <v>84000</v>
      </c>
      <c r="F271" s="147"/>
      <c r="G271" s="49" t="s">
        <v>804</v>
      </c>
      <c r="H271" s="19" t="s">
        <v>229</v>
      </c>
      <c r="I271" s="175">
        <v>102000</v>
      </c>
      <c r="J271" s="349">
        <v>115000</v>
      </c>
      <c r="K271" s="147">
        <v>137000</v>
      </c>
      <c r="L271" s="147">
        <f t="shared" si="181"/>
        <v>274000</v>
      </c>
      <c r="M271" s="147"/>
      <c r="N271" s="208">
        <f t="shared" si="172"/>
        <v>-102000</v>
      </c>
      <c r="O271" s="175">
        <f t="shared" si="191"/>
        <v>0</v>
      </c>
      <c r="P271" s="236" t="str">
        <f t="shared" si="173"/>
        <v xml:space="preserve"> </v>
      </c>
      <c r="Q271" s="236">
        <f t="shared" si="174"/>
        <v>102000</v>
      </c>
      <c r="R271" s="105">
        <f t="shared" si="176"/>
        <v>0</v>
      </c>
      <c r="S271" s="72">
        <f t="shared" si="175"/>
        <v>1064833</v>
      </c>
    </row>
    <row r="272" spans="1:19" ht="107.25" customHeight="1" x14ac:dyDescent="0.2">
      <c r="A272" s="147">
        <v>10000</v>
      </c>
      <c r="B272" s="147"/>
      <c r="C272" s="147">
        <v>10000</v>
      </c>
      <c r="D272" s="147"/>
      <c r="E272" s="147">
        <v>10000</v>
      </c>
      <c r="F272" s="147"/>
      <c r="G272" s="49" t="s">
        <v>805</v>
      </c>
      <c r="H272" s="19" t="s">
        <v>230</v>
      </c>
      <c r="I272" s="175">
        <v>10000</v>
      </c>
      <c r="J272" s="349">
        <v>10000</v>
      </c>
      <c r="K272" s="147">
        <v>10000</v>
      </c>
      <c r="L272" s="147">
        <f t="shared" si="181"/>
        <v>20000</v>
      </c>
      <c r="M272" s="147"/>
      <c r="N272" s="208">
        <f t="shared" si="172"/>
        <v>-10000</v>
      </c>
      <c r="O272" s="175">
        <f t="shared" si="191"/>
        <v>0</v>
      </c>
      <c r="P272" s="236" t="str">
        <f t="shared" si="173"/>
        <v xml:space="preserve"> </v>
      </c>
      <c r="Q272" s="236">
        <f t="shared" si="174"/>
        <v>10000</v>
      </c>
      <c r="R272" s="105">
        <f t="shared" si="176"/>
        <v>0</v>
      </c>
      <c r="S272" s="72">
        <f t="shared" si="175"/>
        <v>80000</v>
      </c>
    </row>
    <row r="273" spans="1:19" ht="105.75" customHeight="1" x14ac:dyDescent="0.2">
      <c r="A273" s="147"/>
      <c r="B273" s="147"/>
      <c r="C273" s="147"/>
      <c r="D273" s="147"/>
      <c r="E273" s="147"/>
      <c r="F273" s="147"/>
      <c r="G273" s="49" t="s">
        <v>806</v>
      </c>
      <c r="H273" s="19" t="s">
        <v>231</v>
      </c>
      <c r="I273" s="147">
        <v>0</v>
      </c>
      <c r="J273" s="147">
        <v>0</v>
      </c>
      <c r="K273" s="147">
        <v>0</v>
      </c>
      <c r="L273" s="147">
        <f t="shared" si="181"/>
        <v>0</v>
      </c>
      <c r="M273" s="147"/>
      <c r="N273" s="208">
        <f t="shared" si="172"/>
        <v>0</v>
      </c>
      <c r="O273" s="175">
        <f t="shared" si="191"/>
        <v>0</v>
      </c>
      <c r="P273" s="236" t="str">
        <f t="shared" si="173"/>
        <v xml:space="preserve"> </v>
      </c>
      <c r="Q273" s="236" t="str">
        <f t="shared" si="174"/>
        <v xml:space="preserve"> </v>
      </c>
      <c r="R273" s="105">
        <f t="shared" si="176"/>
        <v>0</v>
      </c>
      <c r="S273" s="72">
        <f t="shared" si="175"/>
        <v>0</v>
      </c>
    </row>
    <row r="274" spans="1:19" ht="105.75" customHeight="1" x14ac:dyDescent="0.2">
      <c r="A274" s="147"/>
      <c r="B274" s="147"/>
      <c r="C274" s="147"/>
      <c r="D274" s="147"/>
      <c r="E274" s="147"/>
      <c r="F274" s="147"/>
      <c r="G274" s="49" t="s">
        <v>807</v>
      </c>
      <c r="H274" s="19" t="s">
        <v>232</v>
      </c>
      <c r="I274" s="147">
        <v>0</v>
      </c>
      <c r="J274" s="147">
        <v>0</v>
      </c>
      <c r="K274" s="147">
        <v>0</v>
      </c>
      <c r="L274" s="147">
        <f t="shared" si="181"/>
        <v>0</v>
      </c>
      <c r="M274" s="147"/>
      <c r="N274" s="208">
        <f t="shared" si="172"/>
        <v>0</v>
      </c>
      <c r="O274" s="175">
        <f t="shared" si="191"/>
        <v>0</v>
      </c>
      <c r="P274" s="236" t="str">
        <f t="shared" si="173"/>
        <v xml:space="preserve"> </v>
      </c>
      <c r="Q274" s="236" t="str">
        <f t="shared" si="174"/>
        <v xml:space="preserve"> </v>
      </c>
      <c r="R274" s="105">
        <f t="shared" si="176"/>
        <v>0</v>
      </c>
      <c r="S274" s="72">
        <f t="shared" si="175"/>
        <v>0</v>
      </c>
    </row>
    <row r="275" spans="1:19" ht="105.75" customHeight="1" x14ac:dyDescent="0.2">
      <c r="A275" s="147"/>
      <c r="B275" s="147"/>
      <c r="C275" s="147"/>
      <c r="D275" s="147"/>
      <c r="E275" s="147"/>
      <c r="F275" s="147"/>
      <c r="G275" s="49" t="s">
        <v>808</v>
      </c>
      <c r="H275" s="19" t="s">
        <v>233</v>
      </c>
      <c r="I275" s="147">
        <v>0</v>
      </c>
      <c r="J275" s="147">
        <v>0</v>
      </c>
      <c r="K275" s="147">
        <v>0</v>
      </c>
      <c r="L275" s="147">
        <f t="shared" si="181"/>
        <v>0</v>
      </c>
      <c r="M275" s="147"/>
      <c r="N275" s="208">
        <f t="shared" si="172"/>
        <v>0</v>
      </c>
      <c r="O275" s="175">
        <f t="shared" si="191"/>
        <v>0</v>
      </c>
      <c r="P275" s="236" t="str">
        <f t="shared" si="173"/>
        <v xml:space="preserve"> </v>
      </c>
      <c r="Q275" s="236" t="str">
        <f t="shared" si="174"/>
        <v xml:space="preserve"> </v>
      </c>
      <c r="R275" s="105">
        <f t="shared" si="176"/>
        <v>0</v>
      </c>
      <c r="S275" s="72">
        <f t="shared" si="175"/>
        <v>0</v>
      </c>
    </row>
    <row r="276" spans="1:19" ht="105.75" customHeight="1" x14ac:dyDescent="0.2">
      <c r="A276" s="147"/>
      <c r="B276" s="147"/>
      <c r="C276" s="147"/>
      <c r="D276" s="147"/>
      <c r="E276" s="147"/>
      <c r="F276" s="147"/>
      <c r="G276" s="49" t="s">
        <v>809</v>
      </c>
      <c r="H276" s="19" t="s">
        <v>234</v>
      </c>
      <c r="I276" s="147">
        <v>0</v>
      </c>
      <c r="J276" s="147">
        <v>0</v>
      </c>
      <c r="K276" s="147">
        <v>0</v>
      </c>
      <c r="L276" s="147">
        <f t="shared" si="181"/>
        <v>0</v>
      </c>
      <c r="M276" s="147"/>
      <c r="N276" s="208">
        <f t="shared" si="172"/>
        <v>0</v>
      </c>
      <c r="O276" s="175">
        <f t="shared" si="191"/>
        <v>0</v>
      </c>
      <c r="P276" s="236" t="str">
        <f t="shared" si="173"/>
        <v xml:space="preserve"> </v>
      </c>
      <c r="Q276" s="236" t="str">
        <f t="shared" si="174"/>
        <v xml:space="preserve"> </v>
      </c>
      <c r="R276" s="105">
        <f t="shared" si="176"/>
        <v>0</v>
      </c>
      <c r="S276" s="72">
        <f t="shared" si="175"/>
        <v>0</v>
      </c>
    </row>
    <row r="277" spans="1:19" ht="105.75" customHeight="1" x14ac:dyDescent="0.2">
      <c r="A277" s="147"/>
      <c r="B277" s="147"/>
      <c r="C277" s="147"/>
      <c r="D277" s="147"/>
      <c r="E277" s="147"/>
      <c r="F277" s="147"/>
      <c r="G277" s="49" t="s">
        <v>810</v>
      </c>
      <c r="H277" s="19" t="s">
        <v>235</v>
      </c>
      <c r="I277" s="147">
        <v>0</v>
      </c>
      <c r="J277" s="147">
        <v>0</v>
      </c>
      <c r="K277" s="147">
        <v>0</v>
      </c>
      <c r="L277" s="147">
        <f t="shared" si="181"/>
        <v>0</v>
      </c>
      <c r="M277" s="147"/>
      <c r="N277" s="208">
        <f t="shared" si="172"/>
        <v>0</v>
      </c>
      <c r="O277" s="175">
        <f t="shared" si="191"/>
        <v>0</v>
      </c>
      <c r="P277" s="236" t="str">
        <f t="shared" si="173"/>
        <v xml:space="preserve"> </v>
      </c>
      <c r="Q277" s="236" t="str">
        <f t="shared" si="174"/>
        <v xml:space="preserve"> </v>
      </c>
      <c r="R277" s="105">
        <f t="shared" si="176"/>
        <v>0</v>
      </c>
      <c r="S277" s="72">
        <f t="shared" si="175"/>
        <v>0</v>
      </c>
    </row>
    <row r="278" spans="1:19" ht="105.75" customHeight="1" x14ac:dyDescent="0.2">
      <c r="A278" s="147"/>
      <c r="B278" s="147"/>
      <c r="C278" s="147"/>
      <c r="D278" s="147"/>
      <c r="E278" s="147"/>
      <c r="F278" s="147"/>
      <c r="G278" s="49" t="s">
        <v>811</v>
      </c>
      <c r="H278" s="19" t="s">
        <v>614</v>
      </c>
      <c r="I278" s="147">
        <v>0</v>
      </c>
      <c r="J278" s="147">
        <v>0</v>
      </c>
      <c r="K278" s="147">
        <v>0</v>
      </c>
      <c r="L278" s="147">
        <f t="shared" si="181"/>
        <v>0</v>
      </c>
      <c r="M278" s="147"/>
      <c r="N278" s="208">
        <f t="shared" si="172"/>
        <v>0</v>
      </c>
      <c r="O278" s="175">
        <f t="shared" si="191"/>
        <v>0</v>
      </c>
      <c r="P278" s="236" t="str">
        <f t="shared" si="173"/>
        <v xml:space="preserve"> </v>
      </c>
      <c r="Q278" s="236" t="str">
        <f t="shared" si="174"/>
        <v xml:space="preserve"> </v>
      </c>
      <c r="R278" s="105">
        <f t="shared" si="176"/>
        <v>0</v>
      </c>
      <c r="S278" s="72">
        <f t="shared" si="175"/>
        <v>0</v>
      </c>
    </row>
    <row r="279" spans="1:19" ht="105.75" customHeight="1" x14ac:dyDescent="0.2">
      <c r="A279" s="147"/>
      <c r="B279" s="147"/>
      <c r="C279" s="147"/>
      <c r="D279" s="147"/>
      <c r="E279" s="147"/>
      <c r="F279" s="147"/>
      <c r="G279" s="49" t="s">
        <v>1091</v>
      </c>
      <c r="H279" s="19" t="s">
        <v>1093</v>
      </c>
      <c r="I279" s="147">
        <v>0</v>
      </c>
      <c r="J279" s="147">
        <v>0</v>
      </c>
      <c r="K279" s="147">
        <v>0</v>
      </c>
      <c r="L279" s="147">
        <f t="shared" si="181"/>
        <v>0</v>
      </c>
      <c r="M279" s="147"/>
      <c r="N279" s="208">
        <f t="shared" si="172"/>
        <v>0</v>
      </c>
      <c r="O279" s="175">
        <f t="shared" si="191"/>
        <v>0</v>
      </c>
      <c r="P279" s="236" t="str">
        <f t="shared" si="173"/>
        <v xml:space="preserve"> </v>
      </c>
      <c r="Q279" s="236" t="str">
        <f t="shared" si="174"/>
        <v xml:space="preserve"> </v>
      </c>
      <c r="R279" s="105">
        <f t="shared" si="176"/>
        <v>0</v>
      </c>
      <c r="S279" s="72">
        <f t="shared" si="175"/>
        <v>0</v>
      </c>
    </row>
    <row r="280" spans="1:19" ht="92.25" customHeight="1" thickBot="1" x14ac:dyDescent="0.25">
      <c r="A280" s="149"/>
      <c r="B280" s="149"/>
      <c r="C280" s="149">
        <v>5000</v>
      </c>
      <c r="D280" s="149">
        <v>4816</v>
      </c>
      <c r="E280" s="149">
        <v>5000</v>
      </c>
      <c r="F280" s="149"/>
      <c r="G280" s="81" t="s">
        <v>1092</v>
      </c>
      <c r="H280" s="78" t="s">
        <v>1094</v>
      </c>
      <c r="I280" s="149">
        <v>7000</v>
      </c>
      <c r="J280" s="149">
        <v>8000</v>
      </c>
      <c r="K280" s="149">
        <v>9000</v>
      </c>
      <c r="L280" s="149">
        <f t="shared" si="181"/>
        <v>18000</v>
      </c>
      <c r="M280" s="149"/>
      <c r="N280" s="210">
        <f t="shared" si="172"/>
        <v>-7000</v>
      </c>
      <c r="O280" s="176">
        <f t="shared" si="191"/>
        <v>0</v>
      </c>
      <c r="P280" s="237" t="str">
        <f t="shared" si="173"/>
        <v xml:space="preserve"> </v>
      </c>
      <c r="Q280" s="237">
        <f t="shared" si="174"/>
        <v>7000</v>
      </c>
      <c r="R280" s="106">
        <f t="shared" si="176"/>
        <v>0</v>
      </c>
      <c r="S280" s="72">
        <f t="shared" si="175"/>
        <v>56816</v>
      </c>
    </row>
    <row r="281" spans="1:19" s="1" customFormat="1" ht="97.5" customHeight="1" thickBot="1" x14ac:dyDescent="0.25">
      <c r="A281" s="150">
        <f t="shared" ref="A281:E281" si="192">SUM(A259:A280)</f>
        <v>460000</v>
      </c>
      <c r="B281" s="150">
        <f t="shared" si="192"/>
        <v>260335</v>
      </c>
      <c r="C281" s="150">
        <f t="shared" si="192"/>
        <v>475000</v>
      </c>
      <c r="D281" s="150">
        <f t="shared" si="192"/>
        <v>305714</v>
      </c>
      <c r="E281" s="150">
        <f t="shared" si="192"/>
        <v>454000</v>
      </c>
      <c r="F281" s="150">
        <f t="shared" ref="F281:O281" si="193">SUM(F259:F280)</f>
        <v>0</v>
      </c>
      <c r="G281" s="51"/>
      <c r="H281" s="5" t="s">
        <v>236</v>
      </c>
      <c r="I281" s="150">
        <f t="shared" si="193"/>
        <v>483000</v>
      </c>
      <c r="J281" s="150">
        <f t="shared" si="193"/>
        <v>522000</v>
      </c>
      <c r="K281" s="150">
        <f t="shared" si="193"/>
        <v>584000</v>
      </c>
      <c r="L281" s="150">
        <f t="shared" si="193"/>
        <v>1168000</v>
      </c>
      <c r="M281" s="150">
        <f t="shared" si="193"/>
        <v>0</v>
      </c>
      <c r="N281" s="212">
        <f t="shared" si="172"/>
        <v>-483000</v>
      </c>
      <c r="O281" s="177">
        <f t="shared" si="193"/>
        <v>0</v>
      </c>
      <c r="P281" s="143" t="str">
        <f t="shared" si="173"/>
        <v xml:space="preserve"> </v>
      </c>
      <c r="Q281" s="143">
        <f t="shared" si="174"/>
        <v>483000</v>
      </c>
      <c r="R281" s="107">
        <f t="shared" si="176"/>
        <v>0</v>
      </c>
      <c r="S281" s="72">
        <f t="shared" si="175"/>
        <v>4712049</v>
      </c>
    </row>
    <row r="282" spans="1:19" s="1" customFormat="1" ht="92.25" customHeight="1" x14ac:dyDescent="0.2">
      <c r="A282" s="174"/>
      <c r="B282" s="174"/>
      <c r="C282" s="174"/>
      <c r="D282" s="174"/>
      <c r="E282" s="174"/>
      <c r="F282" s="174"/>
      <c r="G282" s="65">
        <v>3113010900</v>
      </c>
      <c r="H282" s="21" t="s">
        <v>1101</v>
      </c>
      <c r="I282" s="350"/>
      <c r="J282" s="174"/>
      <c r="K282" s="174"/>
      <c r="L282" s="234">
        <f t="shared" si="181"/>
        <v>0</v>
      </c>
      <c r="M282" s="174"/>
      <c r="N282" s="229"/>
      <c r="O282" s="234"/>
      <c r="P282" s="174" t="str">
        <f t="shared" si="173"/>
        <v xml:space="preserve"> </v>
      </c>
      <c r="Q282" s="174" t="str">
        <f t="shared" si="174"/>
        <v xml:space="preserve"> </v>
      </c>
      <c r="R282" s="120"/>
      <c r="S282" s="72">
        <f>S285</f>
        <v>19648720</v>
      </c>
    </row>
    <row r="283" spans="1:19" ht="92.25" customHeight="1" x14ac:dyDescent="0.2">
      <c r="A283" s="146"/>
      <c r="B283" s="146"/>
      <c r="C283" s="146"/>
      <c r="D283" s="146">
        <v>1353720</v>
      </c>
      <c r="E283" s="146">
        <v>816000</v>
      </c>
      <c r="F283" s="146"/>
      <c r="G283" s="64">
        <v>3113010901</v>
      </c>
      <c r="H283" s="19" t="s">
        <v>1102</v>
      </c>
      <c r="I283" s="175">
        <v>1373000</v>
      </c>
      <c r="J283" s="146">
        <v>1588000</v>
      </c>
      <c r="K283" s="146">
        <v>1895000</v>
      </c>
      <c r="L283" s="175">
        <f t="shared" si="181"/>
        <v>3790000</v>
      </c>
      <c r="M283" s="146"/>
      <c r="N283" s="208">
        <f t="shared" ref="N283:N348" si="194">M283-I283</f>
        <v>-1373000</v>
      </c>
      <c r="O283" s="175">
        <f t="shared" ref="O283:O284" si="195">M283</f>
        <v>0</v>
      </c>
      <c r="P283" s="236" t="str">
        <f t="shared" ref="P283:P349" si="196">IF(O283&gt;I283,O283-I283," ")</f>
        <v xml:space="preserve"> </v>
      </c>
      <c r="Q283" s="236">
        <f t="shared" ref="Q283:Q349" si="197">IF(I283&gt;O283,I283-O283," ")</f>
        <v>1373000</v>
      </c>
      <c r="R283" s="105">
        <f t="shared" si="176"/>
        <v>0</v>
      </c>
      <c r="S283" s="72">
        <f t="shared" ref="S283:S348" si="198">SUM(A283+B283+C283+D283+E283+F283+I283+J283+K283+L283+M283+O283)</f>
        <v>10815720</v>
      </c>
    </row>
    <row r="284" spans="1:19" ht="92.25" customHeight="1" thickBot="1" x14ac:dyDescent="0.25">
      <c r="A284" s="148"/>
      <c r="B284" s="148"/>
      <c r="C284" s="148"/>
      <c r="D284" s="148">
        <v>378000</v>
      </c>
      <c r="E284" s="148">
        <v>1700000</v>
      </c>
      <c r="F284" s="148"/>
      <c r="G284" s="85">
        <v>3113010902</v>
      </c>
      <c r="H284" s="78" t="s">
        <v>1103</v>
      </c>
      <c r="I284" s="176">
        <v>1100000</v>
      </c>
      <c r="J284" s="148">
        <v>1230000</v>
      </c>
      <c r="K284" s="148">
        <v>1475000</v>
      </c>
      <c r="L284" s="176">
        <f t="shared" si="181"/>
        <v>2950000</v>
      </c>
      <c r="M284" s="148"/>
      <c r="N284" s="210">
        <f t="shared" si="194"/>
        <v>-1100000</v>
      </c>
      <c r="O284" s="176">
        <f t="shared" si="195"/>
        <v>0</v>
      </c>
      <c r="P284" s="237" t="str">
        <f t="shared" si="196"/>
        <v xml:space="preserve"> </v>
      </c>
      <c r="Q284" s="237">
        <f t="shared" si="197"/>
        <v>1100000</v>
      </c>
      <c r="R284" s="106">
        <f t="shared" si="176"/>
        <v>0</v>
      </c>
      <c r="S284" s="72">
        <f t="shared" si="198"/>
        <v>8833000</v>
      </c>
    </row>
    <row r="285" spans="1:19" s="1" customFormat="1" ht="87.75" customHeight="1" thickBot="1" x14ac:dyDescent="0.25">
      <c r="A285" s="150">
        <f t="shared" ref="A285:E285" si="199">SUM(A283:A284)</f>
        <v>0</v>
      </c>
      <c r="B285" s="150">
        <f t="shared" si="199"/>
        <v>0</v>
      </c>
      <c r="C285" s="150">
        <f t="shared" si="199"/>
        <v>0</v>
      </c>
      <c r="D285" s="150">
        <f t="shared" si="199"/>
        <v>1731720</v>
      </c>
      <c r="E285" s="150">
        <f t="shared" si="199"/>
        <v>2516000</v>
      </c>
      <c r="F285" s="150">
        <f t="shared" ref="F285:O285" si="200">SUM(F283:F284)</f>
        <v>0</v>
      </c>
      <c r="G285" s="51"/>
      <c r="H285" s="5" t="s">
        <v>1104</v>
      </c>
      <c r="I285" s="150">
        <f t="shared" si="200"/>
        <v>2473000</v>
      </c>
      <c r="J285" s="150">
        <f t="shared" si="200"/>
        <v>2818000</v>
      </c>
      <c r="K285" s="150">
        <f t="shared" si="200"/>
        <v>3370000</v>
      </c>
      <c r="L285" s="150">
        <f t="shared" si="200"/>
        <v>6740000</v>
      </c>
      <c r="M285" s="150">
        <f t="shared" si="200"/>
        <v>0</v>
      </c>
      <c r="N285" s="212">
        <f t="shared" si="194"/>
        <v>-2473000</v>
      </c>
      <c r="O285" s="150">
        <f t="shared" si="200"/>
        <v>0</v>
      </c>
      <c r="P285" s="150" t="str">
        <f t="shared" si="196"/>
        <v xml:space="preserve"> </v>
      </c>
      <c r="Q285" s="150">
        <f t="shared" si="197"/>
        <v>2473000</v>
      </c>
      <c r="R285" s="107">
        <f t="shared" si="176"/>
        <v>0</v>
      </c>
      <c r="S285" s="72">
        <f t="shared" si="198"/>
        <v>19648720</v>
      </c>
    </row>
    <row r="286" spans="1:19" s="2" customFormat="1" ht="90" customHeight="1" thickBot="1" x14ac:dyDescent="0.25">
      <c r="A286" s="151">
        <f t="shared" ref="A286:E286" si="201">A285+A281+A257+A246+A239+A225+A214+A213+A209</f>
        <v>1747000</v>
      </c>
      <c r="B286" s="151">
        <f t="shared" si="201"/>
        <v>1254999</v>
      </c>
      <c r="C286" s="151">
        <f t="shared" si="201"/>
        <v>2117000</v>
      </c>
      <c r="D286" s="151">
        <f t="shared" si="201"/>
        <v>3217775</v>
      </c>
      <c r="E286" s="151">
        <f t="shared" si="201"/>
        <v>4553000</v>
      </c>
      <c r="F286" s="151">
        <f t="shared" ref="F286:O286" si="202">F285+F281+F257+F246+F239+F225+F214+F213+F209</f>
        <v>0</v>
      </c>
      <c r="G286" s="52"/>
      <c r="H286" s="7" t="s">
        <v>237</v>
      </c>
      <c r="I286" s="151">
        <f t="shared" si="202"/>
        <v>5515000</v>
      </c>
      <c r="J286" s="151">
        <f t="shared" si="202"/>
        <v>6268000</v>
      </c>
      <c r="K286" s="151">
        <f t="shared" si="202"/>
        <v>7429000</v>
      </c>
      <c r="L286" s="151">
        <f t="shared" si="202"/>
        <v>14813000</v>
      </c>
      <c r="M286" s="151">
        <f t="shared" si="202"/>
        <v>0</v>
      </c>
      <c r="N286" s="213">
        <f t="shared" si="194"/>
        <v>-5515000</v>
      </c>
      <c r="O286" s="151">
        <f t="shared" si="202"/>
        <v>0</v>
      </c>
      <c r="P286" s="151" t="str">
        <f t="shared" si="196"/>
        <v xml:space="preserve"> </v>
      </c>
      <c r="Q286" s="151">
        <f t="shared" si="197"/>
        <v>5515000</v>
      </c>
      <c r="R286" s="108">
        <f t="shared" si="176"/>
        <v>0</v>
      </c>
      <c r="S286" s="72">
        <f t="shared" si="198"/>
        <v>46914774</v>
      </c>
    </row>
    <row r="287" spans="1:19" s="1" customFormat="1" ht="92.25" customHeight="1" thickBot="1" x14ac:dyDescent="0.25">
      <c r="A287" s="270">
        <f t="shared" ref="A287:E287" si="203">A286/A847</f>
        <v>7.9409090909090915E-2</v>
      </c>
      <c r="B287" s="270">
        <f t="shared" si="203"/>
        <v>5.0142126071788799E-2</v>
      </c>
      <c r="C287" s="270">
        <f t="shared" si="203"/>
        <v>0.11249867148474864</v>
      </c>
      <c r="D287" s="270">
        <f t="shared" si="203"/>
        <v>0.10028789125414414</v>
      </c>
      <c r="E287" s="270">
        <f t="shared" si="203"/>
        <v>0.14773833473943798</v>
      </c>
      <c r="F287" s="270" t="e">
        <f>F286/F847</f>
        <v>#DIV/0!</v>
      </c>
      <c r="G287" s="266"/>
      <c r="H287" s="267" t="s">
        <v>1136</v>
      </c>
      <c r="I287" s="270">
        <f t="shared" ref="I287:L287" si="204">I286/I847</f>
        <v>0.13989295588869441</v>
      </c>
      <c r="J287" s="270">
        <f t="shared" si="204"/>
        <v>0.13768864090679436</v>
      </c>
      <c r="K287" s="270">
        <f t="shared" si="204"/>
        <v>0.1360049795873533</v>
      </c>
      <c r="L287" s="270">
        <f t="shared" si="204"/>
        <v>0.1356216181573478</v>
      </c>
      <c r="M287" s="270" t="e">
        <f>M286/M847</f>
        <v>#DIV/0!</v>
      </c>
      <c r="N287" s="270"/>
      <c r="O287" s="270" t="e">
        <f>O286/$O$847</f>
        <v>#DIV/0!</v>
      </c>
      <c r="P287" s="270"/>
      <c r="Q287" s="265"/>
      <c r="R287" s="268"/>
      <c r="S287" s="72">
        <v>1</v>
      </c>
    </row>
    <row r="288" spans="1:19" s="2" customFormat="1" ht="92.25" customHeight="1" x14ac:dyDescent="0.2">
      <c r="A288" s="166"/>
      <c r="B288" s="166"/>
      <c r="C288" s="166"/>
      <c r="D288" s="166"/>
      <c r="E288" s="166"/>
      <c r="F288" s="166"/>
      <c r="G288" s="60" t="s">
        <v>812</v>
      </c>
      <c r="H288" s="17" t="s">
        <v>238</v>
      </c>
      <c r="I288" s="166"/>
      <c r="J288" s="166"/>
      <c r="K288" s="166"/>
      <c r="L288" s="166">
        <f t="shared" si="181"/>
        <v>0</v>
      </c>
      <c r="M288" s="166"/>
      <c r="N288" s="228"/>
      <c r="O288" s="166"/>
      <c r="P288" s="166" t="str">
        <f t="shared" si="196"/>
        <v xml:space="preserve"> </v>
      </c>
      <c r="Q288" s="166" t="str">
        <f t="shared" si="197"/>
        <v xml:space="preserve"> </v>
      </c>
      <c r="R288" s="119"/>
      <c r="S288" s="72">
        <f>S308</f>
        <v>32973380</v>
      </c>
    </row>
    <row r="289" spans="1:19" s="1" customFormat="1" ht="92.25" customHeight="1" x14ac:dyDescent="0.2">
      <c r="A289" s="155"/>
      <c r="B289" s="155"/>
      <c r="C289" s="155"/>
      <c r="D289" s="155"/>
      <c r="E289" s="155"/>
      <c r="F289" s="155"/>
      <c r="G289" s="54" t="s">
        <v>813</v>
      </c>
      <c r="H289" s="18" t="s">
        <v>239</v>
      </c>
      <c r="I289" s="155"/>
      <c r="J289" s="155"/>
      <c r="K289" s="155"/>
      <c r="L289" s="155">
        <f t="shared" si="181"/>
        <v>0</v>
      </c>
      <c r="M289" s="155"/>
      <c r="N289" s="215"/>
      <c r="O289" s="155"/>
      <c r="P289" s="155" t="str">
        <f t="shared" si="196"/>
        <v xml:space="preserve"> </v>
      </c>
      <c r="Q289" s="155" t="str">
        <f t="shared" si="197"/>
        <v xml:space="preserve"> </v>
      </c>
      <c r="R289" s="110"/>
      <c r="S289" s="72">
        <f>S298</f>
        <v>29771606</v>
      </c>
    </row>
    <row r="290" spans="1:19" ht="99.75" customHeight="1" x14ac:dyDescent="0.2">
      <c r="A290" s="147">
        <v>200000</v>
      </c>
      <c r="B290" s="147">
        <v>594994</v>
      </c>
      <c r="C290" s="147">
        <v>700000</v>
      </c>
      <c r="D290" s="147">
        <v>680682</v>
      </c>
      <c r="E290" s="147">
        <v>700000</v>
      </c>
      <c r="F290" s="147"/>
      <c r="G290" s="49" t="s">
        <v>814</v>
      </c>
      <c r="H290" s="19" t="s">
        <v>240</v>
      </c>
      <c r="I290" s="147">
        <v>860000</v>
      </c>
      <c r="J290" s="147">
        <v>860000</v>
      </c>
      <c r="K290" s="147">
        <v>860000</v>
      </c>
      <c r="L290" s="147">
        <f t="shared" si="181"/>
        <v>1720000</v>
      </c>
      <c r="M290" s="147"/>
      <c r="N290" s="208">
        <f t="shared" si="194"/>
        <v>-860000</v>
      </c>
      <c r="O290" s="147">
        <f t="shared" ref="O290:O297" si="205">M290</f>
        <v>0</v>
      </c>
      <c r="P290" s="209" t="str">
        <f t="shared" si="196"/>
        <v xml:space="preserve"> </v>
      </c>
      <c r="Q290" s="209">
        <f t="shared" si="197"/>
        <v>860000</v>
      </c>
      <c r="R290" s="105">
        <f t="shared" ref="R290:R354" si="206">IF(O290=0,,O290/I290)</f>
        <v>0</v>
      </c>
      <c r="S290" s="72">
        <f t="shared" si="198"/>
        <v>7175676</v>
      </c>
    </row>
    <row r="291" spans="1:19" ht="97.5" customHeight="1" x14ac:dyDescent="0.2">
      <c r="A291" s="147">
        <v>973000</v>
      </c>
      <c r="B291" s="147">
        <v>972996</v>
      </c>
      <c r="C291" s="147">
        <v>973000</v>
      </c>
      <c r="D291" s="147">
        <v>972996</v>
      </c>
      <c r="E291" s="147">
        <v>973000</v>
      </c>
      <c r="F291" s="147"/>
      <c r="G291" s="49" t="s">
        <v>815</v>
      </c>
      <c r="H291" s="19" t="s">
        <v>241</v>
      </c>
      <c r="I291" s="147">
        <v>973000</v>
      </c>
      <c r="J291" s="147">
        <v>973000</v>
      </c>
      <c r="K291" s="147">
        <v>973000</v>
      </c>
      <c r="L291" s="147">
        <f t="shared" si="181"/>
        <v>1946000</v>
      </c>
      <c r="M291" s="147"/>
      <c r="N291" s="208">
        <f t="shared" si="194"/>
        <v>-973000</v>
      </c>
      <c r="O291" s="147">
        <f t="shared" si="205"/>
        <v>0</v>
      </c>
      <c r="P291" s="209" t="str">
        <f t="shared" si="196"/>
        <v xml:space="preserve"> </v>
      </c>
      <c r="Q291" s="209">
        <f t="shared" si="197"/>
        <v>973000</v>
      </c>
      <c r="R291" s="105">
        <f t="shared" si="206"/>
        <v>0</v>
      </c>
      <c r="S291" s="72">
        <f t="shared" si="198"/>
        <v>9729992</v>
      </c>
    </row>
    <row r="292" spans="1:19" ht="95.25" customHeight="1" x14ac:dyDescent="0.2">
      <c r="A292" s="147">
        <v>500000</v>
      </c>
      <c r="B292" s="147">
        <v>451000</v>
      </c>
      <c r="C292" s="147">
        <v>500000</v>
      </c>
      <c r="D292" s="147">
        <v>451000</v>
      </c>
      <c r="E292" s="147">
        <v>340000</v>
      </c>
      <c r="F292" s="147"/>
      <c r="G292" s="49" t="s">
        <v>816</v>
      </c>
      <c r="H292" s="19" t="s">
        <v>242</v>
      </c>
      <c r="I292" s="147">
        <v>340000</v>
      </c>
      <c r="J292" s="147">
        <v>340000</v>
      </c>
      <c r="K292" s="147">
        <v>340000</v>
      </c>
      <c r="L292" s="147">
        <f t="shared" ref="L292:L356" si="207">K292*2</f>
        <v>680000</v>
      </c>
      <c r="M292" s="147"/>
      <c r="N292" s="208">
        <f t="shared" si="194"/>
        <v>-340000</v>
      </c>
      <c r="O292" s="147">
        <f t="shared" si="205"/>
        <v>0</v>
      </c>
      <c r="P292" s="209" t="str">
        <f t="shared" si="196"/>
        <v xml:space="preserve"> </v>
      </c>
      <c r="Q292" s="209">
        <f t="shared" si="197"/>
        <v>340000</v>
      </c>
      <c r="R292" s="105">
        <f t="shared" si="206"/>
        <v>0</v>
      </c>
      <c r="S292" s="72">
        <f t="shared" si="198"/>
        <v>3942000</v>
      </c>
    </row>
    <row r="293" spans="1:19" ht="97.5" customHeight="1" x14ac:dyDescent="0.2">
      <c r="A293" s="147">
        <v>10000</v>
      </c>
      <c r="B293" s="147">
        <v>8147</v>
      </c>
      <c r="C293" s="147">
        <v>10000</v>
      </c>
      <c r="D293" s="147">
        <v>8147</v>
      </c>
      <c r="E293" s="147">
        <v>10000</v>
      </c>
      <c r="F293" s="147"/>
      <c r="G293" s="49" t="s">
        <v>817</v>
      </c>
      <c r="H293" s="19" t="s">
        <v>243</v>
      </c>
      <c r="I293" s="147">
        <v>10000</v>
      </c>
      <c r="J293" s="147">
        <v>10000</v>
      </c>
      <c r="K293" s="147">
        <v>10000</v>
      </c>
      <c r="L293" s="147">
        <f t="shared" si="207"/>
        <v>20000</v>
      </c>
      <c r="M293" s="147"/>
      <c r="N293" s="208">
        <f t="shared" si="194"/>
        <v>-10000</v>
      </c>
      <c r="O293" s="147">
        <f t="shared" si="205"/>
        <v>0</v>
      </c>
      <c r="P293" s="209" t="str">
        <f t="shared" si="196"/>
        <v xml:space="preserve"> </v>
      </c>
      <c r="Q293" s="209">
        <f t="shared" si="197"/>
        <v>10000</v>
      </c>
      <c r="R293" s="105">
        <f t="shared" si="206"/>
        <v>0</v>
      </c>
      <c r="S293" s="72">
        <f t="shared" si="198"/>
        <v>96294</v>
      </c>
    </row>
    <row r="294" spans="1:19" ht="90" customHeight="1" x14ac:dyDescent="0.2">
      <c r="A294" s="147">
        <v>850000</v>
      </c>
      <c r="B294" s="147">
        <v>878862</v>
      </c>
      <c r="C294" s="147">
        <v>900000</v>
      </c>
      <c r="D294" s="147">
        <v>798782</v>
      </c>
      <c r="E294" s="147">
        <v>900000</v>
      </c>
      <c r="F294" s="147"/>
      <c r="G294" s="49" t="s">
        <v>818</v>
      </c>
      <c r="H294" s="19" t="s">
        <v>244</v>
      </c>
      <c r="I294" s="147">
        <v>900000</v>
      </c>
      <c r="J294" s="147">
        <v>900000</v>
      </c>
      <c r="K294" s="147">
        <v>900000</v>
      </c>
      <c r="L294" s="147">
        <f t="shared" si="207"/>
        <v>1800000</v>
      </c>
      <c r="M294" s="147"/>
      <c r="N294" s="208">
        <f t="shared" si="194"/>
        <v>-900000</v>
      </c>
      <c r="O294" s="147">
        <f t="shared" si="205"/>
        <v>0</v>
      </c>
      <c r="P294" s="209" t="str">
        <f t="shared" si="196"/>
        <v xml:space="preserve"> </v>
      </c>
      <c r="Q294" s="209">
        <f t="shared" si="197"/>
        <v>900000</v>
      </c>
      <c r="R294" s="105">
        <f t="shared" si="206"/>
        <v>0</v>
      </c>
      <c r="S294" s="72">
        <f t="shared" si="198"/>
        <v>8827644</v>
      </c>
    </row>
    <row r="295" spans="1:19" ht="90" customHeight="1" x14ac:dyDescent="0.2">
      <c r="A295" s="147"/>
      <c r="B295" s="147"/>
      <c r="C295" s="147"/>
      <c r="D295" s="147"/>
      <c r="E295" s="147"/>
      <c r="F295" s="147"/>
      <c r="G295" s="49" t="s">
        <v>819</v>
      </c>
      <c r="H295" s="19" t="s">
        <v>245</v>
      </c>
      <c r="I295" s="147"/>
      <c r="J295" s="147"/>
      <c r="K295" s="147"/>
      <c r="L295" s="147">
        <f t="shared" si="207"/>
        <v>0</v>
      </c>
      <c r="M295" s="147"/>
      <c r="N295" s="208">
        <f t="shared" si="194"/>
        <v>0</v>
      </c>
      <c r="O295" s="147">
        <f t="shared" si="205"/>
        <v>0</v>
      </c>
      <c r="P295" s="209" t="str">
        <f t="shared" si="196"/>
        <v xml:space="preserve"> </v>
      </c>
      <c r="Q295" s="209" t="str">
        <f t="shared" si="197"/>
        <v xml:space="preserve"> </v>
      </c>
      <c r="R295" s="105">
        <f t="shared" si="206"/>
        <v>0</v>
      </c>
      <c r="S295" s="72">
        <f t="shared" si="198"/>
        <v>0</v>
      </c>
    </row>
    <row r="296" spans="1:19" ht="90" customHeight="1" x14ac:dyDescent="0.2">
      <c r="A296" s="147"/>
      <c r="B296" s="147"/>
      <c r="C296" s="147"/>
      <c r="D296" s="147"/>
      <c r="E296" s="147"/>
      <c r="F296" s="147"/>
      <c r="G296" s="49" t="s">
        <v>820</v>
      </c>
      <c r="H296" s="19" t="s">
        <v>246</v>
      </c>
      <c r="I296" s="147"/>
      <c r="J296" s="147"/>
      <c r="K296" s="147"/>
      <c r="L296" s="147">
        <f t="shared" si="207"/>
        <v>0</v>
      </c>
      <c r="M296" s="147"/>
      <c r="N296" s="208">
        <f t="shared" si="194"/>
        <v>0</v>
      </c>
      <c r="O296" s="147">
        <f t="shared" si="205"/>
        <v>0</v>
      </c>
      <c r="P296" s="209" t="str">
        <f t="shared" si="196"/>
        <v xml:space="preserve"> </v>
      </c>
      <c r="Q296" s="209" t="str">
        <f t="shared" si="197"/>
        <v xml:space="preserve"> </v>
      </c>
      <c r="R296" s="105">
        <f t="shared" si="206"/>
        <v>0</v>
      </c>
      <c r="S296" s="72">
        <f t="shared" si="198"/>
        <v>0</v>
      </c>
    </row>
    <row r="297" spans="1:19" ht="105.75" customHeight="1" thickBot="1" x14ac:dyDescent="0.25">
      <c r="A297" s="158"/>
      <c r="B297" s="158"/>
      <c r="C297" s="158"/>
      <c r="D297" s="158"/>
      <c r="E297" s="158"/>
      <c r="F297" s="158"/>
      <c r="G297" s="50" t="s">
        <v>821</v>
      </c>
      <c r="H297" s="19" t="s">
        <v>247</v>
      </c>
      <c r="I297" s="158"/>
      <c r="J297" s="158"/>
      <c r="K297" s="158"/>
      <c r="L297" s="158">
        <f t="shared" si="207"/>
        <v>0</v>
      </c>
      <c r="M297" s="158"/>
      <c r="N297" s="218">
        <f t="shared" si="194"/>
        <v>0</v>
      </c>
      <c r="O297" s="158">
        <f t="shared" si="205"/>
        <v>0</v>
      </c>
      <c r="P297" s="219" t="str">
        <f t="shared" si="196"/>
        <v xml:space="preserve"> </v>
      </c>
      <c r="Q297" s="219" t="str">
        <f t="shared" si="197"/>
        <v xml:space="preserve"> </v>
      </c>
      <c r="R297" s="113">
        <f t="shared" si="206"/>
        <v>0</v>
      </c>
      <c r="S297" s="72">
        <f t="shared" si="198"/>
        <v>0</v>
      </c>
    </row>
    <row r="298" spans="1:19" s="1" customFormat="1" ht="132.75" customHeight="1" x14ac:dyDescent="0.2">
      <c r="A298" s="316">
        <f t="shared" ref="A298:E298" si="208">SUM(A290:A297)</f>
        <v>2533000</v>
      </c>
      <c r="B298" s="316">
        <f t="shared" si="208"/>
        <v>2905999</v>
      </c>
      <c r="C298" s="316">
        <f t="shared" si="208"/>
        <v>3083000</v>
      </c>
      <c r="D298" s="316">
        <f t="shared" si="208"/>
        <v>2911607</v>
      </c>
      <c r="E298" s="316">
        <f t="shared" si="208"/>
        <v>2923000</v>
      </c>
      <c r="F298" s="316">
        <f t="shared" ref="F298" si="209">SUM(F290:F297)</f>
        <v>0</v>
      </c>
      <c r="G298" s="317"/>
      <c r="H298" s="318" t="s">
        <v>167</v>
      </c>
      <c r="I298" s="316">
        <f t="shared" ref="I298:L298" si="210">SUM(I290:I297)</f>
        <v>3083000</v>
      </c>
      <c r="J298" s="316">
        <f t="shared" si="210"/>
        <v>3083000</v>
      </c>
      <c r="K298" s="316">
        <f t="shared" si="210"/>
        <v>3083000</v>
      </c>
      <c r="L298" s="316">
        <f t="shared" si="210"/>
        <v>6166000</v>
      </c>
      <c r="M298" s="316">
        <f t="shared" ref="M298:O298" si="211">SUM(M290:M297)</f>
        <v>0</v>
      </c>
      <c r="N298" s="319">
        <f t="shared" si="194"/>
        <v>-3083000</v>
      </c>
      <c r="O298" s="316">
        <f t="shared" si="211"/>
        <v>0</v>
      </c>
      <c r="P298" s="316" t="str">
        <f t="shared" si="196"/>
        <v xml:space="preserve"> </v>
      </c>
      <c r="Q298" s="316">
        <f t="shared" si="197"/>
        <v>3083000</v>
      </c>
      <c r="R298" s="320">
        <f t="shared" si="206"/>
        <v>0</v>
      </c>
      <c r="S298" s="72">
        <f t="shared" si="198"/>
        <v>29771606</v>
      </c>
    </row>
    <row r="299" spans="1:19" s="1" customFormat="1" ht="121.5" customHeight="1" x14ac:dyDescent="0.2">
      <c r="A299" s="170"/>
      <c r="B299" s="170"/>
      <c r="C299" s="170"/>
      <c r="D299" s="170"/>
      <c r="E299" s="170"/>
      <c r="F299" s="170"/>
      <c r="G299" s="48" t="s">
        <v>829</v>
      </c>
      <c r="H299" s="21" t="s">
        <v>248</v>
      </c>
      <c r="I299" s="170"/>
      <c r="J299" s="170"/>
      <c r="K299" s="170"/>
      <c r="L299" s="170">
        <f t="shared" si="207"/>
        <v>0</v>
      </c>
      <c r="M299" s="170"/>
      <c r="N299" s="229"/>
      <c r="O299" s="170"/>
      <c r="P299" s="170" t="str">
        <f t="shared" si="196"/>
        <v xml:space="preserve"> </v>
      </c>
      <c r="Q299" s="170" t="str">
        <f t="shared" si="197"/>
        <v xml:space="preserve"> </v>
      </c>
      <c r="R299" s="120"/>
      <c r="S299" s="72">
        <f>S307</f>
        <v>3201774</v>
      </c>
    </row>
    <row r="300" spans="1:19" ht="105.75" customHeight="1" x14ac:dyDescent="0.2">
      <c r="A300" s="147"/>
      <c r="B300" s="147"/>
      <c r="C300" s="147"/>
      <c r="D300" s="147"/>
      <c r="E300" s="147"/>
      <c r="F300" s="147"/>
      <c r="G300" s="49" t="s">
        <v>822</v>
      </c>
      <c r="H300" s="19" t="s">
        <v>249</v>
      </c>
      <c r="I300" s="147"/>
      <c r="J300" s="147"/>
      <c r="K300" s="147"/>
      <c r="L300" s="147">
        <f t="shared" si="207"/>
        <v>0</v>
      </c>
      <c r="M300" s="147"/>
      <c r="N300" s="208">
        <f t="shared" si="194"/>
        <v>0</v>
      </c>
      <c r="O300" s="147">
        <f t="shared" ref="O300:O306" si="212">M300</f>
        <v>0</v>
      </c>
      <c r="P300" s="209" t="str">
        <f t="shared" si="196"/>
        <v xml:space="preserve"> </v>
      </c>
      <c r="Q300" s="209" t="str">
        <f t="shared" si="197"/>
        <v xml:space="preserve"> </v>
      </c>
      <c r="R300" s="105">
        <f t="shared" si="206"/>
        <v>0</v>
      </c>
      <c r="S300" s="72">
        <f t="shared" si="198"/>
        <v>0</v>
      </c>
    </row>
    <row r="301" spans="1:19" ht="105.75" customHeight="1" x14ac:dyDescent="0.2">
      <c r="A301" s="147"/>
      <c r="B301" s="147"/>
      <c r="C301" s="147"/>
      <c r="D301" s="147"/>
      <c r="E301" s="147"/>
      <c r="F301" s="147"/>
      <c r="G301" s="49" t="s">
        <v>823</v>
      </c>
      <c r="H301" s="19" t="s">
        <v>250</v>
      </c>
      <c r="I301" s="147"/>
      <c r="J301" s="147"/>
      <c r="K301" s="147"/>
      <c r="L301" s="147">
        <f t="shared" si="207"/>
        <v>0</v>
      </c>
      <c r="M301" s="147"/>
      <c r="N301" s="208">
        <f t="shared" si="194"/>
        <v>0</v>
      </c>
      <c r="O301" s="147">
        <f t="shared" si="212"/>
        <v>0</v>
      </c>
      <c r="P301" s="209" t="str">
        <f t="shared" si="196"/>
        <v xml:space="preserve"> </v>
      </c>
      <c r="Q301" s="209" t="str">
        <f t="shared" si="197"/>
        <v xml:space="preserve"> </v>
      </c>
      <c r="R301" s="105">
        <f t="shared" si="206"/>
        <v>0</v>
      </c>
      <c r="S301" s="72">
        <f t="shared" si="198"/>
        <v>0</v>
      </c>
    </row>
    <row r="302" spans="1:19" ht="105.75" customHeight="1" x14ac:dyDescent="0.2">
      <c r="A302" s="147"/>
      <c r="B302" s="147"/>
      <c r="C302" s="147"/>
      <c r="D302" s="147"/>
      <c r="E302" s="147"/>
      <c r="F302" s="147"/>
      <c r="G302" s="49" t="s">
        <v>824</v>
      </c>
      <c r="H302" s="19" t="s">
        <v>251</v>
      </c>
      <c r="I302" s="147"/>
      <c r="J302" s="147"/>
      <c r="K302" s="147"/>
      <c r="L302" s="147">
        <f t="shared" si="207"/>
        <v>0</v>
      </c>
      <c r="M302" s="147"/>
      <c r="N302" s="208">
        <f t="shared" si="194"/>
        <v>0</v>
      </c>
      <c r="O302" s="147">
        <f t="shared" si="212"/>
        <v>0</v>
      </c>
      <c r="P302" s="209" t="str">
        <f t="shared" si="196"/>
        <v xml:space="preserve"> </v>
      </c>
      <c r="Q302" s="209" t="str">
        <f t="shared" si="197"/>
        <v xml:space="preserve"> </v>
      </c>
      <c r="R302" s="105">
        <f t="shared" si="206"/>
        <v>0</v>
      </c>
      <c r="S302" s="72">
        <f t="shared" si="198"/>
        <v>0</v>
      </c>
    </row>
    <row r="303" spans="1:19" ht="105.75" customHeight="1" x14ac:dyDescent="0.2">
      <c r="A303" s="147"/>
      <c r="B303" s="147"/>
      <c r="C303" s="147"/>
      <c r="D303" s="147"/>
      <c r="E303" s="147"/>
      <c r="F303" s="147"/>
      <c r="G303" s="49" t="s">
        <v>825</v>
      </c>
      <c r="H303" s="19" t="s">
        <v>252</v>
      </c>
      <c r="I303" s="147"/>
      <c r="J303" s="147"/>
      <c r="K303" s="147"/>
      <c r="L303" s="147">
        <f t="shared" si="207"/>
        <v>0</v>
      </c>
      <c r="M303" s="147"/>
      <c r="N303" s="208">
        <f t="shared" si="194"/>
        <v>0</v>
      </c>
      <c r="O303" s="147">
        <f t="shared" si="212"/>
        <v>0</v>
      </c>
      <c r="P303" s="209" t="str">
        <f t="shared" si="196"/>
        <v xml:space="preserve"> </v>
      </c>
      <c r="Q303" s="209" t="str">
        <f t="shared" si="197"/>
        <v xml:space="preserve"> </v>
      </c>
      <c r="R303" s="105">
        <f t="shared" si="206"/>
        <v>0</v>
      </c>
      <c r="S303" s="72">
        <f t="shared" si="198"/>
        <v>0</v>
      </c>
    </row>
    <row r="304" spans="1:19" ht="105.75" customHeight="1" x14ac:dyDescent="0.2">
      <c r="A304" s="147"/>
      <c r="B304" s="147"/>
      <c r="C304" s="147"/>
      <c r="D304" s="147"/>
      <c r="E304" s="147"/>
      <c r="F304" s="147"/>
      <c r="G304" s="49" t="s">
        <v>826</v>
      </c>
      <c r="H304" s="19" t="s">
        <v>253</v>
      </c>
      <c r="I304" s="147"/>
      <c r="J304" s="147"/>
      <c r="K304" s="147"/>
      <c r="L304" s="147">
        <f t="shared" si="207"/>
        <v>0</v>
      </c>
      <c r="M304" s="147"/>
      <c r="N304" s="208">
        <f t="shared" si="194"/>
        <v>0</v>
      </c>
      <c r="O304" s="147">
        <f t="shared" si="212"/>
        <v>0</v>
      </c>
      <c r="P304" s="209" t="str">
        <f t="shared" si="196"/>
        <v xml:space="preserve"> </v>
      </c>
      <c r="Q304" s="209" t="str">
        <f t="shared" si="197"/>
        <v xml:space="preserve"> </v>
      </c>
      <c r="R304" s="105">
        <f t="shared" si="206"/>
        <v>0</v>
      </c>
      <c r="S304" s="72">
        <f t="shared" si="198"/>
        <v>0</v>
      </c>
    </row>
    <row r="305" spans="1:19" ht="105.75" customHeight="1" x14ac:dyDescent="0.2">
      <c r="A305" s="147"/>
      <c r="B305" s="147"/>
      <c r="C305" s="147"/>
      <c r="D305" s="147"/>
      <c r="E305" s="147"/>
      <c r="F305" s="147"/>
      <c r="G305" s="49" t="s">
        <v>827</v>
      </c>
      <c r="H305" s="19" t="s">
        <v>254</v>
      </c>
      <c r="I305" s="147"/>
      <c r="J305" s="147"/>
      <c r="K305" s="147"/>
      <c r="L305" s="147">
        <f t="shared" si="207"/>
        <v>0</v>
      </c>
      <c r="M305" s="147"/>
      <c r="N305" s="208">
        <f t="shared" si="194"/>
        <v>0</v>
      </c>
      <c r="O305" s="147">
        <f t="shared" si="212"/>
        <v>0</v>
      </c>
      <c r="P305" s="209" t="str">
        <f t="shared" si="196"/>
        <v xml:space="preserve"> </v>
      </c>
      <c r="Q305" s="209" t="str">
        <f t="shared" si="197"/>
        <v xml:space="preserve"> </v>
      </c>
      <c r="R305" s="105">
        <f t="shared" si="206"/>
        <v>0</v>
      </c>
      <c r="S305" s="72">
        <f t="shared" si="198"/>
        <v>0</v>
      </c>
    </row>
    <row r="306" spans="1:19" ht="95.25" customHeight="1" thickBot="1" x14ac:dyDescent="0.25">
      <c r="A306" s="158">
        <v>765000</v>
      </c>
      <c r="B306" s="158">
        <v>762739</v>
      </c>
      <c r="C306" s="158">
        <v>550000</v>
      </c>
      <c r="D306" s="158">
        <v>511035</v>
      </c>
      <c r="E306" s="158">
        <v>345000</v>
      </c>
      <c r="F306" s="158"/>
      <c r="G306" s="50" t="s">
        <v>828</v>
      </c>
      <c r="H306" s="19" t="s">
        <v>255</v>
      </c>
      <c r="I306" s="158">
        <v>0</v>
      </c>
      <c r="J306" s="158">
        <v>0</v>
      </c>
      <c r="K306" s="158">
        <v>0</v>
      </c>
      <c r="L306" s="158">
        <v>268000</v>
      </c>
      <c r="M306" s="158">
        <v>0</v>
      </c>
      <c r="N306" s="218">
        <f t="shared" si="194"/>
        <v>0</v>
      </c>
      <c r="O306" s="158">
        <f t="shared" si="212"/>
        <v>0</v>
      </c>
      <c r="P306" s="219" t="str">
        <f t="shared" si="196"/>
        <v xml:space="preserve"> </v>
      </c>
      <c r="Q306" s="219" t="str">
        <f t="shared" si="197"/>
        <v xml:space="preserve"> </v>
      </c>
      <c r="R306" s="113">
        <f t="shared" si="206"/>
        <v>0</v>
      </c>
      <c r="S306" s="72">
        <f t="shared" si="198"/>
        <v>3201774</v>
      </c>
    </row>
    <row r="307" spans="1:19" s="1" customFormat="1" ht="97.5" customHeight="1" thickBot="1" x14ac:dyDescent="0.25">
      <c r="A307" s="150">
        <f t="shared" ref="A307:E307" si="213">SUM(A300:A306)</f>
        <v>765000</v>
      </c>
      <c r="B307" s="150">
        <f t="shared" si="213"/>
        <v>762739</v>
      </c>
      <c r="C307" s="150">
        <f t="shared" si="213"/>
        <v>550000</v>
      </c>
      <c r="D307" s="150">
        <f t="shared" si="213"/>
        <v>511035</v>
      </c>
      <c r="E307" s="150">
        <f t="shared" si="213"/>
        <v>345000</v>
      </c>
      <c r="F307" s="150">
        <f t="shared" ref="F307:O307" si="214">SUM(F300:F306)</f>
        <v>0</v>
      </c>
      <c r="G307" s="51"/>
      <c r="H307" s="5" t="s">
        <v>171</v>
      </c>
      <c r="I307" s="150">
        <f t="shared" si="214"/>
        <v>0</v>
      </c>
      <c r="J307" s="150">
        <f t="shared" si="214"/>
        <v>0</v>
      </c>
      <c r="K307" s="150">
        <f t="shared" si="214"/>
        <v>0</v>
      </c>
      <c r="L307" s="150">
        <f t="shared" si="214"/>
        <v>268000</v>
      </c>
      <c r="M307" s="150">
        <f t="shared" si="214"/>
        <v>0</v>
      </c>
      <c r="N307" s="212">
        <f t="shared" si="194"/>
        <v>0</v>
      </c>
      <c r="O307" s="150">
        <f t="shared" si="214"/>
        <v>0</v>
      </c>
      <c r="P307" s="150" t="str">
        <f t="shared" si="196"/>
        <v xml:space="preserve"> </v>
      </c>
      <c r="Q307" s="150" t="str">
        <f t="shared" si="197"/>
        <v xml:space="preserve"> </v>
      </c>
      <c r="R307" s="107">
        <f t="shared" si="206"/>
        <v>0</v>
      </c>
      <c r="S307" s="72">
        <f t="shared" si="198"/>
        <v>3201774</v>
      </c>
    </row>
    <row r="308" spans="1:19" s="2" customFormat="1" ht="105" customHeight="1" thickBot="1" x14ac:dyDescent="0.25">
      <c r="A308" s="151">
        <f t="shared" ref="A308:E308" si="215">A298+A307</f>
        <v>3298000</v>
      </c>
      <c r="B308" s="151">
        <f t="shared" si="215"/>
        <v>3668738</v>
      </c>
      <c r="C308" s="151">
        <f t="shared" si="215"/>
        <v>3633000</v>
      </c>
      <c r="D308" s="151">
        <f t="shared" si="215"/>
        <v>3422642</v>
      </c>
      <c r="E308" s="151">
        <f t="shared" si="215"/>
        <v>3268000</v>
      </c>
      <c r="F308" s="151">
        <f t="shared" ref="F308:O308" si="216">F298+F307</f>
        <v>0</v>
      </c>
      <c r="G308" s="52"/>
      <c r="H308" s="7" t="s">
        <v>256</v>
      </c>
      <c r="I308" s="151">
        <f t="shared" si="216"/>
        <v>3083000</v>
      </c>
      <c r="J308" s="151">
        <f t="shared" si="216"/>
        <v>3083000</v>
      </c>
      <c r="K308" s="151">
        <f t="shared" si="216"/>
        <v>3083000</v>
      </c>
      <c r="L308" s="151">
        <f t="shared" si="216"/>
        <v>6434000</v>
      </c>
      <c r="M308" s="151">
        <f t="shared" si="216"/>
        <v>0</v>
      </c>
      <c r="N308" s="213">
        <f t="shared" si="194"/>
        <v>-3083000</v>
      </c>
      <c r="O308" s="151">
        <f t="shared" si="216"/>
        <v>0</v>
      </c>
      <c r="P308" s="151" t="str">
        <f t="shared" si="196"/>
        <v xml:space="preserve"> </v>
      </c>
      <c r="Q308" s="151">
        <f t="shared" si="197"/>
        <v>3083000</v>
      </c>
      <c r="R308" s="108">
        <f t="shared" si="206"/>
        <v>0</v>
      </c>
      <c r="S308" s="72">
        <f t="shared" si="198"/>
        <v>32973380</v>
      </c>
    </row>
    <row r="309" spans="1:19" s="2" customFormat="1" ht="105.75" customHeight="1" x14ac:dyDescent="0.2">
      <c r="A309" s="166"/>
      <c r="B309" s="166"/>
      <c r="C309" s="166"/>
      <c r="D309" s="166"/>
      <c r="E309" s="166"/>
      <c r="F309" s="166"/>
      <c r="G309" s="60" t="s">
        <v>830</v>
      </c>
      <c r="H309" s="25" t="s">
        <v>257</v>
      </c>
      <c r="I309" s="166"/>
      <c r="J309" s="166"/>
      <c r="K309" s="166"/>
      <c r="L309" s="166">
        <f t="shared" si="207"/>
        <v>0</v>
      </c>
      <c r="M309" s="166"/>
      <c r="N309" s="228"/>
      <c r="O309" s="166"/>
      <c r="P309" s="166" t="str">
        <f t="shared" si="196"/>
        <v xml:space="preserve"> </v>
      </c>
      <c r="Q309" s="166" t="str">
        <f t="shared" si="197"/>
        <v xml:space="preserve"> </v>
      </c>
      <c r="R309" s="119"/>
      <c r="S309" s="72">
        <f>S321</f>
        <v>0</v>
      </c>
    </row>
    <row r="310" spans="1:19" s="1" customFormat="1" ht="105.75" customHeight="1" x14ac:dyDescent="0.2">
      <c r="A310" s="155"/>
      <c r="B310" s="155"/>
      <c r="C310" s="155"/>
      <c r="D310" s="155"/>
      <c r="E310" s="155"/>
      <c r="F310" s="155"/>
      <c r="G310" s="54" t="s">
        <v>831</v>
      </c>
      <c r="H310" s="18" t="s">
        <v>258</v>
      </c>
      <c r="I310" s="155"/>
      <c r="J310" s="155"/>
      <c r="K310" s="155"/>
      <c r="L310" s="155">
        <f t="shared" si="207"/>
        <v>0</v>
      </c>
      <c r="M310" s="155"/>
      <c r="N310" s="215"/>
      <c r="O310" s="155"/>
      <c r="P310" s="155" t="str">
        <f t="shared" si="196"/>
        <v xml:space="preserve"> </v>
      </c>
      <c r="Q310" s="155" t="str">
        <f t="shared" si="197"/>
        <v xml:space="preserve"> </v>
      </c>
      <c r="R310" s="110"/>
      <c r="S310" s="72">
        <f>S315</f>
        <v>0</v>
      </c>
    </row>
    <row r="311" spans="1:19" ht="105.75" customHeight="1" x14ac:dyDescent="0.2">
      <c r="A311" s="147"/>
      <c r="B311" s="147"/>
      <c r="C311" s="147"/>
      <c r="D311" s="147"/>
      <c r="E311" s="147"/>
      <c r="F311" s="147"/>
      <c r="G311" s="49" t="s">
        <v>832</v>
      </c>
      <c r="H311" s="19" t="s">
        <v>259</v>
      </c>
      <c r="I311" s="147"/>
      <c r="J311" s="147"/>
      <c r="K311" s="147"/>
      <c r="L311" s="147">
        <f t="shared" si="207"/>
        <v>0</v>
      </c>
      <c r="M311" s="147"/>
      <c r="N311" s="208">
        <f t="shared" si="194"/>
        <v>0</v>
      </c>
      <c r="O311" s="147">
        <f t="shared" ref="O311:O314" si="217">M311</f>
        <v>0</v>
      </c>
      <c r="P311" s="209" t="str">
        <f t="shared" si="196"/>
        <v xml:space="preserve"> </v>
      </c>
      <c r="Q311" s="209" t="str">
        <f t="shared" si="197"/>
        <v xml:space="preserve"> </v>
      </c>
      <c r="R311" s="105">
        <f t="shared" si="206"/>
        <v>0</v>
      </c>
      <c r="S311" s="72">
        <f t="shared" si="198"/>
        <v>0</v>
      </c>
    </row>
    <row r="312" spans="1:19" ht="105.75" customHeight="1" x14ac:dyDescent="0.2">
      <c r="A312" s="147"/>
      <c r="B312" s="147"/>
      <c r="C312" s="147"/>
      <c r="D312" s="147"/>
      <c r="E312" s="147"/>
      <c r="F312" s="147"/>
      <c r="G312" s="49" t="s">
        <v>833</v>
      </c>
      <c r="H312" s="19" t="s">
        <v>260</v>
      </c>
      <c r="I312" s="147"/>
      <c r="J312" s="147"/>
      <c r="K312" s="147"/>
      <c r="L312" s="147">
        <f t="shared" si="207"/>
        <v>0</v>
      </c>
      <c r="M312" s="147"/>
      <c r="N312" s="208">
        <f t="shared" si="194"/>
        <v>0</v>
      </c>
      <c r="O312" s="147">
        <f t="shared" si="217"/>
        <v>0</v>
      </c>
      <c r="P312" s="209" t="str">
        <f t="shared" si="196"/>
        <v xml:space="preserve"> </v>
      </c>
      <c r="Q312" s="209" t="str">
        <f t="shared" si="197"/>
        <v xml:space="preserve"> </v>
      </c>
      <c r="R312" s="105">
        <f t="shared" si="206"/>
        <v>0</v>
      </c>
      <c r="S312" s="72">
        <f t="shared" si="198"/>
        <v>0</v>
      </c>
    </row>
    <row r="313" spans="1:19" ht="105.75" customHeight="1" x14ac:dyDescent="0.2">
      <c r="A313" s="147"/>
      <c r="B313" s="147"/>
      <c r="C313" s="147"/>
      <c r="D313" s="147"/>
      <c r="E313" s="147"/>
      <c r="F313" s="147"/>
      <c r="G313" s="49" t="s">
        <v>834</v>
      </c>
      <c r="H313" s="19" t="s">
        <v>261</v>
      </c>
      <c r="I313" s="147"/>
      <c r="J313" s="147"/>
      <c r="K313" s="147"/>
      <c r="L313" s="147">
        <f t="shared" si="207"/>
        <v>0</v>
      </c>
      <c r="M313" s="147"/>
      <c r="N313" s="208">
        <f t="shared" si="194"/>
        <v>0</v>
      </c>
      <c r="O313" s="147">
        <f t="shared" si="217"/>
        <v>0</v>
      </c>
      <c r="P313" s="209" t="str">
        <f t="shared" si="196"/>
        <v xml:space="preserve"> </v>
      </c>
      <c r="Q313" s="209" t="str">
        <f t="shared" si="197"/>
        <v xml:space="preserve"> </v>
      </c>
      <c r="R313" s="105">
        <f t="shared" si="206"/>
        <v>0</v>
      </c>
      <c r="S313" s="72">
        <f t="shared" si="198"/>
        <v>0</v>
      </c>
    </row>
    <row r="314" spans="1:19" ht="105.75" customHeight="1" thickBot="1" x14ac:dyDescent="0.25">
      <c r="A314" s="158"/>
      <c r="B314" s="158"/>
      <c r="C314" s="158"/>
      <c r="D314" s="158"/>
      <c r="E314" s="158"/>
      <c r="F314" s="158"/>
      <c r="G314" s="50" t="s">
        <v>835</v>
      </c>
      <c r="H314" s="19" t="s">
        <v>262</v>
      </c>
      <c r="I314" s="158"/>
      <c r="J314" s="158"/>
      <c r="K314" s="158"/>
      <c r="L314" s="158">
        <f t="shared" si="207"/>
        <v>0</v>
      </c>
      <c r="M314" s="158"/>
      <c r="N314" s="218">
        <f t="shared" si="194"/>
        <v>0</v>
      </c>
      <c r="O314" s="158">
        <f t="shared" si="217"/>
        <v>0</v>
      </c>
      <c r="P314" s="219" t="str">
        <f t="shared" si="196"/>
        <v xml:space="preserve"> </v>
      </c>
      <c r="Q314" s="219" t="str">
        <f t="shared" si="197"/>
        <v xml:space="preserve"> </v>
      </c>
      <c r="R314" s="113">
        <f t="shared" si="206"/>
        <v>0</v>
      </c>
      <c r="S314" s="72">
        <f t="shared" si="198"/>
        <v>0</v>
      </c>
    </row>
    <row r="315" spans="1:19" s="1" customFormat="1" ht="110.25" customHeight="1" thickBot="1" x14ac:dyDescent="0.25">
      <c r="A315" s="150">
        <f t="shared" ref="A315:E315" si="218">SUM(A311:A314)</f>
        <v>0</v>
      </c>
      <c r="B315" s="150">
        <f t="shared" si="218"/>
        <v>0</v>
      </c>
      <c r="C315" s="150">
        <f t="shared" si="218"/>
        <v>0</v>
      </c>
      <c r="D315" s="150">
        <f t="shared" si="218"/>
        <v>0</v>
      </c>
      <c r="E315" s="150">
        <f t="shared" si="218"/>
        <v>0</v>
      </c>
      <c r="F315" s="150">
        <f t="shared" ref="F315:O315" si="219">SUM(F311:F314)</f>
        <v>0</v>
      </c>
      <c r="G315" s="51"/>
      <c r="H315" s="5" t="s">
        <v>167</v>
      </c>
      <c r="I315" s="150">
        <f t="shared" si="219"/>
        <v>0</v>
      </c>
      <c r="J315" s="150">
        <f t="shared" si="219"/>
        <v>0</v>
      </c>
      <c r="K315" s="150">
        <f t="shared" si="219"/>
        <v>0</v>
      </c>
      <c r="L315" s="150">
        <f t="shared" si="219"/>
        <v>0</v>
      </c>
      <c r="M315" s="150">
        <f t="shared" si="219"/>
        <v>0</v>
      </c>
      <c r="N315" s="212">
        <f t="shared" si="194"/>
        <v>0</v>
      </c>
      <c r="O315" s="150">
        <f t="shared" si="219"/>
        <v>0</v>
      </c>
      <c r="P315" s="150" t="str">
        <f t="shared" si="196"/>
        <v xml:space="preserve"> </v>
      </c>
      <c r="Q315" s="150" t="str">
        <f t="shared" si="197"/>
        <v xml:space="preserve"> </v>
      </c>
      <c r="R315" s="107">
        <f t="shared" si="206"/>
        <v>0</v>
      </c>
      <c r="S315" s="72">
        <f t="shared" si="198"/>
        <v>0</v>
      </c>
    </row>
    <row r="316" spans="1:19" s="1" customFormat="1" ht="105.75" customHeight="1" x14ac:dyDescent="0.2">
      <c r="A316" s="155"/>
      <c r="B316" s="155"/>
      <c r="C316" s="155"/>
      <c r="D316" s="155"/>
      <c r="E316" s="155"/>
      <c r="F316" s="155"/>
      <c r="G316" s="54" t="s">
        <v>836</v>
      </c>
      <c r="H316" s="18" t="s">
        <v>263</v>
      </c>
      <c r="I316" s="155"/>
      <c r="J316" s="155"/>
      <c r="K316" s="155"/>
      <c r="L316" s="155">
        <f t="shared" si="207"/>
        <v>0</v>
      </c>
      <c r="M316" s="155"/>
      <c r="N316" s="215"/>
      <c r="O316" s="155"/>
      <c r="P316" s="155" t="str">
        <f t="shared" si="196"/>
        <v xml:space="preserve"> </v>
      </c>
      <c r="Q316" s="155" t="str">
        <f t="shared" si="197"/>
        <v xml:space="preserve"> </v>
      </c>
      <c r="R316" s="110"/>
      <c r="S316" s="72">
        <f>S320</f>
        <v>0</v>
      </c>
    </row>
    <row r="317" spans="1:19" ht="105.75" customHeight="1" x14ac:dyDescent="0.2">
      <c r="A317" s="147"/>
      <c r="B317" s="147"/>
      <c r="C317" s="147"/>
      <c r="D317" s="147"/>
      <c r="E317" s="147"/>
      <c r="F317" s="147"/>
      <c r="G317" s="49" t="s">
        <v>837</v>
      </c>
      <c r="H317" s="19" t="s">
        <v>264</v>
      </c>
      <c r="I317" s="147"/>
      <c r="J317" s="147"/>
      <c r="K317" s="147"/>
      <c r="L317" s="147">
        <f t="shared" si="207"/>
        <v>0</v>
      </c>
      <c r="M317" s="147"/>
      <c r="N317" s="208">
        <f t="shared" si="194"/>
        <v>0</v>
      </c>
      <c r="O317" s="147">
        <f t="shared" ref="O317:O319" si="220">M317</f>
        <v>0</v>
      </c>
      <c r="P317" s="209" t="str">
        <f t="shared" si="196"/>
        <v xml:space="preserve"> </v>
      </c>
      <c r="Q317" s="209" t="str">
        <f t="shared" si="197"/>
        <v xml:space="preserve"> </v>
      </c>
      <c r="R317" s="105">
        <f t="shared" si="206"/>
        <v>0</v>
      </c>
      <c r="S317" s="72">
        <f t="shared" si="198"/>
        <v>0</v>
      </c>
    </row>
    <row r="318" spans="1:19" ht="105.75" customHeight="1" x14ac:dyDescent="0.2">
      <c r="A318" s="147"/>
      <c r="B318" s="147"/>
      <c r="C318" s="147"/>
      <c r="D318" s="147"/>
      <c r="E318" s="147"/>
      <c r="F318" s="147"/>
      <c r="G318" s="49" t="s">
        <v>838</v>
      </c>
      <c r="H318" s="19" t="s">
        <v>265</v>
      </c>
      <c r="I318" s="147"/>
      <c r="J318" s="147"/>
      <c r="K318" s="147"/>
      <c r="L318" s="147">
        <f t="shared" si="207"/>
        <v>0</v>
      </c>
      <c r="M318" s="147"/>
      <c r="N318" s="208">
        <f t="shared" si="194"/>
        <v>0</v>
      </c>
      <c r="O318" s="147">
        <f t="shared" si="220"/>
        <v>0</v>
      </c>
      <c r="P318" s="209" t="str">
        <f t="shared" si="196"/>
        <v xml:space="preserve"> </v>
      </c>
      <c r="Q318" s="209" t="str">
        <f t="shared" si="197"/>
        <v xml:space="preserve"> </v>
      </c>
      <c r="R318" s="105">
        <f t="shared" si="206"/>
        <v>0</v>
      </c>
      <c r="S318" s="72">
        <f t="shared" si="198"/>
        <v>0</v>
      </c>
    </row>
    <row r="319" spans="1:19" ht="105.75" customHeight="1" thickBot="1" x14ac:dyDescent="0.25">
      <c r="A319" s="158"/>
      <c r="B319" s="158"/>
      <c r="C319" s="158"/>
      <c r="D319" s="158"/>
      <c r="E319" s="158"/>
      <c r="F319" s="158"/>
      <c r="G319" s="50" t="s">
        <v>839</v>
      </c>
      <c r="H319" s="19" t="s">
        <v>1123</v>
      </c>
      <c r="I319" s="158"/>
      <c r="J319" s="158"/>
      <c r="K319" s="158"/>
      <c r="L319" s="158">
        <f t="shared" si="207"/>
        <v>0</v>
      </c>
      <c r="M319" s="158"/>
      <c r="N319" s="218">
        <f t="shared" si="194"/>
        <v>0</v>
      </c>
      <c r="O319" s="158">
        <f t="shared" si="220"/>
        <v>0</v>
      </c>
      <c r="P319" s="219" t="str">
        <f t="shared" si="196"/>
        <v xml:space="preserve"> </v>
      </c>
      <c r="Q319" s="219" t="str">
        <f t="shared" si="197"/>
        <v xml:space="preserve"> </v>
      </c>
      <c r="R319" s="113">
        <f t="shared" si="206"/>
        <v>0</v>
      </c>
      <c r="S319" s="72">
        <f t="shared" si="198"/>
        <v>0</v>
      </c>
    </row>
    <row r="320" spans="1:19" s="1" customFormat="1" ht="114.75" customHeight="1" thickBot="1" x14ac:dyDescent="0.25">
      <c r="A320" s="150">
        <f t="shared" ref="A320:E320" si="221">SUM(A317:A319)</f>
        <v>0</v>
      </c>
      <c r="B320" s="150">
        <f t="shared" si="221"/>
        <v>0</v>
      </c>
      <c r="C320" s="150">
        <f t="shared" si="221"/>
        <v>0</v>
      </c>
      <c r="D320" s="150">
        <f t="shared" si="221"/>
        <v>0</v>
      </c>
      <c r="E320" s="150">
        <f t="shared" si="221"/>
        <v>0</v>
      </c>
      <c r="F320" s="150">
        <f t="shared" ref="F320:O320" si="222">SUM(F317:F319)</f>
        <v>0</v>
      </c>
      <c r="G320" s="51"/>
      <c r="H320" s="5" t="s">
        <v>171</v>
      </c>
      <c r="I320" s="150">
        <f t="shared" si="222"/>
        <v>0</v>
      </c>
      <c r="J320" s="150">
        <f t="shared" si="222"/>
        <v>0</v>
      </c>
      <c r="K320" s="150">
        <f t="shared" si="222"/>
        <v>0</v>
      </c>
      <c r="L320" s="150">
        <f t="shared" si="222"/>
        <v>0</v>
      </c>
      <c r="M320" s="150">
        <f t="shared" si="222"/>
        <v>0</v>
      </c>
      <c r="N320" s="212">
        <f t="shared" si="194"/>
        <v>0</v>
      </c>
      <c r="O320" s="150">
        <f t="shared" si="222"/>
        <v>0</v>
      </c>
      <c r="P320" s="150" t="str">
        <f t="shared" si="196"/>
        <v xml:space="preserve"> </v>
      </c>
      <c r="Q320" s="150" t="str">
        <f t="shared" si="197"/>
        <v xml:space="preserve"> </v>
      </c>
      <c r="R320" s="107">
        <f t="shared" si="206"/>
        <v>0</v>
      </c>
      <c r="S320" s="72">
        <f t="shared" si="198"/>
        <v>0</v>
      </c>
    </row>
    <row r="321" spans="1:19" s="2" customFormat="1" ht="120" customHeight="1" thickBot="1" x14ac:dyDescent="0.25">
      <c r="A321" s="178">
        <f t="shared" ref="A321:E321" si="223">A315+A320</f>
        <v>0</v>
      </c>
      <c r="B321" s="178">
        <f t="shared" si="223"/>
        <v>0</v>
      </c>
      <c r="C321" s="178">
        <f t="shared" si="223"/>
        <v>0</v>
      </c>
      <c r="D321" s="178">
        <f t="shared" si="223"/>
        <v>0</v>
      </c>
      <c r="E321" s="178">
        <f t="shared" si="223"/>
        <v>0</v>
      </c>
      <c r="F321" s="178">
        <f t="shared" ref="F321:O321" si="224">F315+F320</f>
        <v>0</v>
      </c>
      <c r="G321" s="86"/>
      <c r="H321" s="87" t="s">
        <v>266</v>
      </c>
      <c r="I321" s="238">
        <f t="shared" si="224"/>
        <v>0</v>
      </c>
      <c r="J321" s="238">
        <f t="shared" si="224"/>
        <v>0</v>
      </c>
      <c r="K321" s="238">
        <f t="shared" si="224"/>
        <v>0</v>
      </c>
      <c r="L321" s="238">
        <f t="shared" si="224"/>
        <v>0</v>
      </c>
      <c r="M321" s="238">
        <f t="shared" si="224"/>
        <v>0</v>
      </c>
      <c r="N321" s="239">
        <f t="shared" si="194"/>
        <v>0</v>
      </c>
      <c r="O321" s="238">
        <f t="shared" si="224"/>
        <v>0</v>
      </c>
      <c r="P321" s="238" t="str">
        <f t="shared" si="196"/>
        <v xml:space="preserve"> </v>
      </c>
      <c r="Q321" s="238" t="str">
        <f t="shared" si="197"/>
        <v xml:space="preserve"> </v>
      </c>
      <c r="R321" s="123">
        <f t="shared" si="206"/>
        <v>0</v>
      </c>
      <c r="S321" s="72">
        <f t="shared" si="198"/>
        <v>0</v>
      </c>
    </row>
    <row r="322" spans="1:19" s="2" customFormat="1" ht="121.5" customHeight="1" thickTop="1" x14ac:dyDescent="0.2">
      <c r="A322" s="152"/>
      <c r="B322" s="152"/>
      <c r="C322" s="152"/>
      <c r="D322" s="152"/>
      <c r="E322" s="152"/>
      <c r="F322" s="152"/>
      <c r="G322" s="53" t="s">
        <v>840</v>
      </c>
      <c r="H322" s="22" t="s">
        <v>267</v>
      </c>
      <c r="I322" s="152"/>
      <c r="J322" s="152"/>
      <c r="K322" s="152"/>
      <c r="L322" s="152">
        <f t="shared" si="207"/>
        <v>0</v>
      </c>
      <c r="M322" s="152"/>
      <c r="N322" s="214"/>
      <c r="O322" s="152"/>
      <c r="P322" s="152" t="str">
        <f t="shared" si="196"/>
        <v xml:space="preserve"> </v>
      </c>
      <c r="Q322" s="152" t="str">
        <f t="shared" si="197"/>
        <v xml:space="preserve"> </v>
      </c>
      <c r="R322" s="109"/>
      <c r="S322" s="72">
        <f>S330</f>
        <v>363150</v>
      </c>
    </row>
    <row r="323" spans="1:19" s="1" customFormat="1" ht="90" customHeight="1" x14ac:dyDescent="0.2">
      <c r="A323" s="155"/>
      <c r="B323" s="155"/>
      <c r="C323" s="155"/>
      <c r="D323" s="155"/>
      <c r="E323" s="155"/>
      <c r="F323" s="155"/>
      <c r="G323" s="54" t="s">
        <v>841</v>
      </c>
      <c r="H323" s="18" t="s">
        <v>268</v>
      </c>
      <c r="I323" s="155"/>
      <c r="J323" s="155"/>
      <c r="K323" s="155"/>
      <c r="L323" s="155">
        <f t="shared" si="207"/>
        <v>0</v>
      </c>
      <c r="M323" s="155"/>
      <c r="N323" s="215"/>
      <c r="O323" s="155"/>
      <c r="P323" s="155" t="str">
        <f t="shared" si="196"/>
        <v xml:space="preserve"> </v>
      </c>
      <c r="Q323" s="155" t="str">
        <f t="shared" si="197"/>
        <v xml:space="preserve"> </v>
      </c>
      <c r="R323" s="110"/>
      <c r="S323" s="72">
        <f>S328</f>
        <v>0</v>
      </c>
    </row>
    <row r="324" spans="1:19" ht="105.75" customHeight="1" x14ac:dyDescent="0.2">
      <c r="A324" s="147"/>
      <c r="B324" s="147"/>
      <c r="C324" s="147"/>
      <c r="D324" s="147"/>
      <c r="E324" s="147"/>
      <c r="F324" s="147"/>
      <c r="G324" s="49" t="s">
        <v>842</v>
      </c>
      <c r="H324" s="19" t="s">
        <v>269</v>
      </c>
      <c r="I324" s="147"/>
      <c r="J324" s="147"/>
      <c r="K324" s="147"/>
      <c r="L324" s="147">
        <f t="shared" si="207"/>
        <v>0</v>
      </c>
      <c r="M324" s="147"/>
      <c r="N324" s="208">
        <f t="shared" si="194"/>
        <v>0</v>
      </c>
      <c r="O324" s="147">
        <f t="shared" ref="O324:O329" si="225">M324</f>
        <v>0</v>
      </c>
      <c r="P324" s="209" t="str">
        <f t="shared" si="196"/>
        <v xml:space="preserve"> </v>
      </c>
      <c r="Q324" s="209" t="str">
        <f t="shared" si="197"/>
        <v xml:space="preserve"> </v>
      </c>
      <c r="R324" s="105">
        <f t="shared" si="206"/>
        <v>0</v>
      </c>
      <c r="S324" s="72">
        <f t="shared" si="198"/>
        <v>0</v>
      </c>
    </row>
    <row r="325" spans="1:19" ht="105.75" customHeight="1" x14ac:dyDescent="0.2">
      <c r="A325" s="147"/>
      <c r="B325" s="147"/>
      <c r="C325" s="147"/>
      <c r="D325" s="147"/>
      <c r="E325" s="147"/>
      <c r="F325" s="147"/>
      <c r="G325" s="49" t="s">
        <v>843</v>
      </c>
      <c r="H325" s="19" t="s">
        <v>270</v>
      </c>
      <c r="I325" s="147"/>
      <c r="J325" s="147"/>
      <c r="K325" s="147"/>
      <c r="L325" s="147">
        <f t="shared" si="207"/>
        <v>0</v>
      </c>
      <c r="M325" s="147"/>
      <c r="N325" s="208">
        <f t="shared" si="194"/>
        <v>0</v>
      </c>
      <c r="O325" s="147">
        <f t="shared" si="225"/>
        <v>0</v>
      </c>
      <c r="P325" s="209" t="str">
        <f t="shared" si="196"/>
        <v xml:space="preserve"> </v>
      </c>
      <c r="Q325" s="209" t="str">
        <f t="shared" si="197"/>
        <v xml:space="preserve"> </v>
      </c>
      <c r="R325" s="105">
        <f t="shared" si="206"/>
        <v>0</v>
      </c>
      <c r="S325" s="72">
        <f t="shared" si="198"/>
        <v>0</v>
      </c>
    </row>
    <row r="326" spans="1:19" ht="90" customHeight="1" x14ac:dyDescent="0.2">
      <c r="A326" s="147"/>
      <c r="B326" s="147"/>
      <c r="C326" s="147"/>
      <c r="D326" s="147"/>
      <c r="E326" s="147"/>
      <c r="F326" s="147"/>
      <c r="G326" s="49" t="s">
        <v>844</v>
      </c>
      <c r="H326" s="19" t="s">
        <v>271</v>
      </c>
      <c r="I326" s="147"/>
      <c r="J326" s="147"/>
      <c r="K326" s="147"/>
      <c r="L326" s="147">
        <f t="shared" si="207"/>
        <v>0</v>
      </c>
      <c r="M326" s="147"/>
      <c r="N326" s="208">
        <f t="shared" si="194"/>
        <v>0</v>
      </c>
      <c r="O326" s="147">
        <f t="shared" si="225"/>
        <v>0</v>
      </c>
      <c r="P326" s="209" t="str">
        <f t="shared" si="196"/>
        <v xml:space="preserve"> </v>
      </c>
      <c r="Q326" s="209" t="str">
        <f t="shared" si="197"/>
        <v xml:space="preserve"> </v>
      </c>
      <c r="R326" s="105">
        <f t="shared" si="206"/>
        <v>0</v>
      </c>
      <c r="S326" s="72">
        <f t="shared" si="198"/>
        <v>0</v>
      </c>
    </row>
    <row r="327" spans="1:19" ht="90" customHeight="1" thickBot="1" x14ac:dyDescent="0.25">
      <c r="A327" s="158"/>
      <c r="B327" s="158"/>
      <c r="C327" s="158"/>
      <c r="D327" s="158"/>
      <c r="E327" s="158"/>
      <c r="F327" s="158"/>
      <c r="G327" s="50" t="s">
        <v>845</v>
      </c>
      <c r="H327" s="19" t="s">
        <v>272</v>
      </c>
      <c r="I327" s="158"/>
      <c r="J327" s="158"/>
      <c r="K327" s="158"/>
      <c r="L327" s="158">
        <f t="shared" si="207"/>
        <v>0</v>
      </c>
      <c r="M327" s="158"/>
      <c r="N327" s="218">
        <f t="shared" si="194"/>
        <v>0</v>
      </c>
      <c r="O327" s="158">
        <f t="shared" si="225"/>
        <v>0</v>
      </c>
      <c r="P327" s="219" t="str">
        <f t="shared" si="196"/>
        <v xml:space="preserve"> </v>
      </c>
      <c r="Q327" s="219" t="str">
        <f t="shared" si="197"/>
        <v xml:space="preserve"> </v>
      </c>
      <c r="R327" s="113">
        <f t="shared" si="206"/>
        <v>0</v>
      </c>
      <c r="S327" s="72">
        <f t="shared" si="198"/>
        <v>0</v>
      </c>
    </row>
    <row r="328" spans="1:19" s="1" customFormat="1" ht="90" customHeight="1" thickBot="1" x14ac:dyDescent="0.25">
      <c r="A328" s="150">
        <f t="shared" ref="A328:E328" si="226">SUM(A324:A327)</f>
        <v>0</v>
      </c>
      <c r="B328" s="150">
        <f t="shared" si="226"/>
        <v>0</v>
      </c>
      <c r="C328" s="150">
        <f t="shared" si="226"/>
        <v>0</v>
      </c>
      <c r="D328" s="150">
        <f t="shared" si="226"/>
        <v>0</v>
      </c>
      <c r="E328" s="150">
        <f t="shared" si="226"/>
        <v>0</v>
      </c>
      <c r="F328" s="150">
        <f t="shared" ref="F328:O328" si="227">SUM(F324:F327)</f>
        <v>0</v>
      </c>
      <c r="G328" s="51"/>
      <c r="H328" s="5" t="s">
        <v>167</v>
      </c>
      <c r="I328" s="150">
        <f t="shared" si="227"/>
        <v>0</v>
      </c>
      <c r="J328" s="150">
        <f t="shared" si="227"/>
        <v>0</v>
      </c>
      <c r="K328" s="150">
        <f t="shared" si="227"/>
        <v>0</v>
      </c>
      <c r="L328" s="150">
        <f t="shared" si="227"/>
        <v>0</v>
      </c>
      <c r="M328" s="150">
        <f t="shared" si="227"/>
        <v>0</v>
      </c>
      <c r="N328" s="212">
        <f t="shared" si="194"/>
        <v>0</v>
      </c>
      <c r="O328" s="150">
        <f t="shared" si="227"/>
        <v>0</v>
      </c>
      <c r="P328" s="150" t="str">
        <f t="shared" si="196"/>
        <v xml:space="preserve"> </v>
      </c>
      <c r="Q328" s="150" t="str">
        <f t="shared" si="197"/>
        <v xml:space="preserve"> </v>
      </c>
      <c r="R328" s="107">
        <f t="shared" si="206"/>
        <v>0</v>
      </c>
      <c r="S328" s="72">
        <f t="shared" si="198"/>
        <v>0</v>
      </c>
    </row>
    <row r="329" spans="1:19" s="1" customFormat="1" ht="97.5" customHeight="1" thickBot="1" x14ac:dyDescent="0.25">
      <c r="A329" s="156">
        <v>50000</v>
      </c>
      <c r="B329" s="156">
        <v>800</v>
      </c>
      <c r="C329" s="156">
        <v>150000</v>
      </c>
      <c r="D329" s="156">
        <v>5350</v>
      </c>
      <c r="E329" s="156">
        <v>20000</v>
      </c>
      <c r="F329" s="156"/>
      <c r="G329" s="55">
        <v>3113040201</v>
      </c>
      <c r="H329" s="18" t="s">
        <v>273</v>
      </c>
      <c r="I329" s="156">
        <v>22000</v>
      </c>
      <c r="J329" s="156">
        <v>25000</v>
      </c>
      <c r="K329" s="156">
        <v>30000</v>
      </c>
      <c r="L329" s="156">
        <f t="shared" si="207"/>
        <v>60000</v>
      </c>
      <c r="M329" s="156"/>
      <c r="N329" s="216">
        <f t="shared" si="194"/>
        <v>-22000</v>
      </c>
      <c r="O329" s="156">
        <f t="shared" si="225"/>
        <v>0</v>
      </c>
      <c r="P329" s="154" t="str">
        <f t="shared" si="196"/>
        <v xml:space="preserve"> </v>
      </c>
      <c r="Q329" s="154">
        <f t="shared" si="197"/>
        <v>22000</v>
      </c>
      <c r="R329" s="111">
        <f t="shared" si="206"/>
        <v>0</v>
      </c>
      <c r="S329" s="72">
        <f t="shared" si="198"/>
        <v>363150</v>
      </c>
    </row>
    <row r="330" spans="1:19" s="2" customFormat="1" ht="99.75" customHeight="1" thickBot="1" x14ac:dyDescent="0.25">
      <c r="A330" s="157">
        <f t="shared" ref="A330:E330" si="228">A329+A328</f>
        <v>50000</v>
      </c>
      <c r="B330" s="157">
        <f t="shared" si="228"/>
        <v>800</v>
      </c>
      <c r="C330" s="157">
        <f t="shared" si="228"/>
        <v>150000</v>
      </c>
      <c r="D330" s="157">
        <f t="shared" si="228"/>
        <v>5350</v>
      </c>
      <c r="E330" s="157">
        <f t="shared" si="228"/>
        <v>20000</v>
      </c>
      <c r="F330" s="157">
        <f t="shared" ref="F330:O330" si="229">F329+F328</f>
        <v>0</v>
      </c>
      <c r="G330" s="57"/>
      <c r="H330" s="7" t="s">
        <v>274</v>
      </c>
      <c r="I330" s="157">
        <f t="shared" si="229"/>
        <v>22000</v>
      </c>
      <c r="J330" s="157">
        <f t="shared" si="229"/>
        <v>25000</v>
      </c>
      <c r="K330" s="157">
        <f t="shared" si="229"/>
        <v>30000</v>
      </c>
      <c r="L330" s="157">
        <f t="shared" si="229"/>
        <v>60000</v>
      </c>
      <c r="M330" s="157">
        <f t="shared" si="229"/>
        <v>0</v>
      </c>
      <c r="N330" s="217">
        <f t="shared" si="194"/>
        <v>-22000</v>
      </c>
      <c r="O330" s="157">
        <f t="shared" si="229"/>
        <v>0</v>
      </c>
      <c r="P330" s="157" t="str">
        <f t="shared" si="196"/>
        <v xml:space="preserve"> </v>
      </c>
      <c r="Q330" s="157">
        <f t="shared" si="197"/>
        <v>22000</v>
      </c>
      <c r="R330" s="112">
        <f t="shared" si="206"/>
        <v>0</v>
      </c>
      <c r="S330" s="72">
        <f t="shared" si="198"/>
        <v>363150</v>
      </c>
    </row>
    <row r="331" spans="1:19" s="1" customFormat="1" ht="107.25" customHeight="1" thickBot="1" x14ac:dyDescent="0.25">
      <c r="A331" s="270">
        <f t="shared" ref="A331:E331" si="230">A330/A847</f>
        <v>2.2727272727272726E-3</v>
      </c>
      <c r="B331" s="270">
        <f t="shared" si="230"/>
        <v>3.1963133721565544E-5</v>
      </c>
      <c r="C331" s="270">
        <f t="shared" si="230"/>
        <v>7.971091508130513E-3</v>
      </c>
      <c r="D331" s="270">
        <f t="shared" si="230"/>
        <v>1.6674261507087075E-4</v>
      </c>
      <c r="E331" s="270">
        <f t="shared" si="230"/>
        <v>6.4897138036212605E-4</v>
      </c>
      <c r="F331" s="270" t="e">
        <f>F330/F847</f>
        <v>#DIV/0!</v>
      </c>
      <c r="G331" s="266"/>
      <c r="H331" s="267" t="s">
        <v>1136</v>
      </c>
      <c r="I331" s="270">
        <f t="shared" ref="I331:L331" si="231">I330/I847</f>
        <v>5.5804986936559874E-4</v>
      </c>
      <c r="J331" s="270">
        <f t="shared" si="231"/>
        <v>5.4917294554401072E-4</v>
      </c>
      <c r="K331" s="270">
        <f t="shared" si="231"/>
        <v>5.49219193380078E-4</v>
      </c>
      <c r="L331" s="270">
        <f t="shared" si="231"/>
        <v>5.4933484705602304E-4</v>
      </c>
      <c r="M331" s="270" t="e">
        <f>M330/M847</f>
        <v>#DIV/0!</v>
      </c>
      <c r="N331" s="270"/>
      <c r="O331" s="270" t="e">
        <f>O330/$O$847</f>
        <v>#DIV/0!</v>
      </c>
      <c r="P331" s="270"/>
      <c r="Q331" s="265"/>
      <c r="R331" s="268"/>
      <c r="S331" s="72">
        <v>1</v>
      </c>
    </row>
    <row r="332" spans="1:19" s="2" customFormat="1" ht="105.75" customHeight="1" x14ac:dyDescent="0.2">
      <c r="A332" s="166"/>
      <c r="B332" s="166"/>
      <c r="C332" s="166"/>
      <c r="D332" s="166"/>
      <c r="E332" s="166"/>
      <c r="F332" s="166"/>
      <c r="G332" s="60" t="s">
        <v>846</v>
      </c>
      <c r="H332" s="25" t="s">
        <v>275</v>
      </c>
      <c r="I332" s="166"/>
      <c r="J332" s="166"/>
      <c r="K332" s="166"/>
      <c r="L332" s="166">
        <f t="shared" si="207"/>
        <v>0</v>
      </c>
      <c r="M332" s="166"/>
      <c r="N332" s="228"/>
      <c r="O332" s="166"/>
      <c r="P332" s="166" t="str">
        <f t="shared" si="196"/>
        <v xml:space="preserve"> </v>
      </c>
      <c r="Q332" s="166" t="str">
        <f t="shared" si="197"/>
        <v xml:space="preserve"> </v>
      </c>
      <c r="R332" s="119"/>
      <c r="S332" s="72">
        <f>S335</f>
        <v>0</v>
      </c>
    </row>
    <row r="333" spans="1:19" s="1" customFormat="1" ht="105.75" customHeight="1" x14ac:dyDescent="0.2">
      <c r="A333" s="153"/>
      <c r="B333" s="153"/>
      <c r="C333" s="153"/>
      <c r="D333" s="153"/>
      <c r="E333" s="153"/>
      <c r="F333" s="153"/>
      <c r="G333" s="54">
        <v>3113050101</v>
      </c>
      <c r="H333" s="18" t="s">
        <v>276</v>
      </c>
      <c r="I333" s="153"/>
      <c r="J333" s="153"/>
      <c r="K333" s="153"/>
      <c r="L333" s="153">
        <f t="shared" si="207"/>
        <v>0</v>
      </c>
      <c r="M333" s="153"/>
      <c r="N333" s="215">
        <f t="shared" si="194"/>
        <v>0</v>
      </c>
      <c r="O333" s="153">
        <f t="shared" ref="O333:O334" si="232">M333</f>
        <v>0</v>
      </c>
      <c r="P333" s="155" t="str">
        <f t="shared" si="196"/>
        <v xml:space="preserve"> </v>
      </c>
      <c r="Q333" s="155" t="str">
        <f t="shared" si="197"/>
        <v xml:space="preserve"> </v>
      </c>
      <c r="R333" s="110">
        <f t="shared" si="206"/>
        <v>0</v>
      </c>
      <c r="S333" s="72">
        <f t="shared" si="198"/>
        <v>0</v>
      </c>
    </row>
    <row r="334" spans="1:19" s="1" customFormat="1" ht="105.75" customHeight="1" thickBot="1" x14ac:dyDescent="0.25">
      <c r="A334" s="156"/>
      <c r="B334" s="156"/>
      <c r="C334" s="156"/>
      <c r="D334" s="156"/>
      <c r="E334" s="156"/>
      <c r="F334" s="156"/>
      <c r="G334" s="55">
        <v>3113050201</v>
      </c>
      <c r="H334" s="18" t="s">
        <v>277</v>
      </c>
      <c r="I334" s="156"/>
      <c r="J334" s="156"/>
      <c r="K334" s="156"/>
      <c r="L334" s="156">
        <f t="shared" si="207"/>
        <v>0</v>
      </c>
      <c r="M334" s="156"/>
      <c r="N334" s="216">
        <f t="shared" si="194"/>
        <v>0</v>
      </c>
      <c r="O334" s="156">
        <f t="shared" si="232"/>
        <v>0</v>
      </c>
      <c r="P334" s="154" t="str">
        <f t="shared" si="196"/>
        <v xml:space="preserve"> </v>
      </c>
      <c r="Q334" s="154" t="str">
        <f t="shared" si="197"/>
        <v xml:space="preserve"> </v>
      </c>
      <c r="R334" s="111">
        <f t="shared" si="206"/>
        <v>0</v>
      </c>
      <c r="S334" s="72">
        <f t="shared" si="198"/>
        <v>0</v>
      </c>
    </row>
    <row r="335" spans="1:19" s="2" customFormat="1" ht="122.25" customHeight="1" thickBot="1" x14ac:dyDescent="0.25">
      <c r="A335" s="157">
        <f t="shared" ref="A335:E335" si="233">SUM(A333:A334)</f>
        <v>0</v>
      </c>
      <c r="B335" s="157">
        <f t="shared" si="233"/>
        <v>0</v>
      </c>
      <c r="C335" s="157">
        <f t="shared" si="233"/>
        <v>0</v>
      </c>
      <c r="D335" s="157">
        <f t="shared" si="233"/>
        <v>0</v>
      </c>
      <c r="E335" s="157">
        <f t="shared" si="233"/>
        <v>0</v>
      </c>
      <c r="F335" s="157">
        <f t="shared" ref="F335:O335" si="234">SUM(F333:F334)</f>
        <v>0</v>
      </c>
      <c r="G335" s="57"/>
      <c r="H335" s="7" t="s">
        <v>278</v>
      </c>
      <c r="I335" s="157">
        <f t="shared" si="234"/>
        <v>0</v>
      </c>
      <c r="J335" s="157">
        <f t="shared" si="234"/>
        <v>0</v>
      </c>
      <c r="K335" s="157">
        <f t="shared" si="234"/>
        <v>0</v>
      </c>
      <c r="L335" s="157">
        <f t="shared" si="234"/>
        <v>0</v>
      </c>
      <c r="M335" s="157">
        <f t="shared" si="234"/>
        <v>0</v>
      </c>
      <c r="N335" s="217">
        <f t="shared" si="194"/>
        <v>0</v>
      </c>
      <c r="O335" s="157">
        <f t="shared" si="234"/>
        <v>0</v>
      </c>
      <c r="P335" s="157" t="str">
        <f t="shared" si="196"/>
        <v xml:space="preserve"> </v>
      </c>
      <c r="Q335" s="157" t="str">
        <f t="shared" si="197"/>
        <v xml:space="preserve"> </v>
      </c>
      <c r="R335" s="112">
        <f t="shared" si="206"/>
        <v>0</v>
      </c>
      <c r="S335" s="72">
        <f t="shared" si="198"/>
        <v>0</v>
      </c>
    </row>
    <row r="336" spans="1:19" s="2" customFormat="1" ht="121.5" customHeight="1" x14ac:dyDescent="0.2">
      <c r="A336" s="166"/>
      <c r="B336" s="166"/>
      <c r="C336" s="166"/>
      <c r="D336" s="166"/>
      <c r="E336" s="166"/>
      <c r="F336" s="166"/>
      <c r="G336" s="60" t="s">
        <v>847</v>
      </c>
      <c r="H336" s="25" t="s">
        <v>279</v>
      </c>
      <c r="I336" s="166"/>
      <c r="J336" s="166"/>
      <c r="K336" s="166"/>
      <c r="L336" s="166">
        <f t="shared" si="207"/>
        <v>0</v>
      </c>
      <c r="M336" s="166"/>
      <c r="N336" s="228"/>
      <c r="O336" s="166"/>
      <c r="P336" s="166" t="str">
        <f t="shared" si="196"/>
        <v xml:space="preserve"> </v>
      </c>
      <c r="Q336" s="166" t="str">
        <f t="shared" si="197"/>
        <v xml:space="preserve"> </v>
      </c>
      <c r="R336" s="119"/>
      <c r="S336" s="72">
        <f>S358</f>
        <v>1003941</v>
      </c>
    </row>
    <row r="337" spans="1:19" s="1" customFormat="1" ht="105.75" customHeight="1" x14ac:dyDescent="0.2">
      <c r="A337" s="155"/>
      <c r="B337" s="155"/>
      <c r="C337" s="155"/>
      <c r="D337" s="155"/>
      <c r="E337" s="155"/>
      <c r="F337" s="155"/>
      <c r="G337" s="54" t="s">
        <v>848</v>
      </c>
      <c r="H337" s="18" t="s">
        <v>280</v>
      </c>
      <c r="I337" s="155"/>
      <c r="J337" s="155"/>
      <c r="K337" s="155"/>
      <c r="L337" s="155">
        <f t="shared" si="207"/>
        <v>0</v>
      </c>
      <c r="M337" s="155"/>
      <c r="N337" s="215"/>
      <c r="O337" s="155"/>
      <c r="P337" s="155" t="str">
        <f t="shared" si="196"/>
        <v xml:space="preserve"> </v>
      </c>
      <c r="Q337" s="155" t="str">
        <f t="shared" si="197"/>
        <v xml:space="preserve"> </v>
      </c>
      <c r="R337" s="110"/>
      <c r="S337" s="72">
        <f>S341</f>
        <v>0</v>
      </c>
    </row>
    <row r="338" spans="1:19" ht="105.75" customHeight="1" x14ac:dyDescent="0.2">
      <c r="A338" s="147"/>
      <c r="B338" s="147"/>
      <c r="C338" s="147"/>
      <c r="D338" s="147"/>
      <c r="E338" s="147"/>
      <c r="F338" s="147"/>
      <c r="G338" s="49" t="s">
        <v>849</v>
      </c>
      <c r="H338" s="19" t="s">
        <v>281</v>
      </c>
      <c r="I338" s="147"/>
      <c r="J338" s="147"/>
      <c r="K338" s="147"/>
      <c r="L338" s="147">
        <f t="shared" si="207"/>
        <v>0</v>
      </c>
      <c r="M338" s="147"/>
      <c r="N338" s="208">
        <f t="shared" si="194"/>
        <v>0</v>
      </c>
      <c r="O338" s="147">
        <f t="shared" ref="O338:O340" si="235">M338</f>
        <v>0</v>
      </c>
      <c r="P338" s="209" t="str">
        <f t="shared" si="196"/>
        <v xml:space="preserve"> </v>
      </c>
      <c r="Q338" s="209" t="str">
        <f t="shared" si="197"/>
        <v xml:space="preserve"> </v>
      </c>
      <c r="R338" s="105">
        <f t="shared" si="206"/>
        <v>0</v>
      </c>
      <c r="S338" s="72">
        <f t="shared" si="198"/>
        <v>0</v>
      </c>
    </row>
    <row r="339" spans="1:19" ht="105.75" customHeight="1" x14ac:dyDescent="0.2">
      <c r="A339" s="147"/>
      <c r="B339" s="147"/>
      <c r="C339" s="147"/>
      <c r="D339" s="147"/>
      <c r="E339" s="147"/>
      <c r="F339" s="147"/>
      <c r="G339" s="49" t="s">
        <v>850</v>
      </c>
      <c r="H339" s="19" t="s">
        <v>282</v>
      </c>
      <c r="I339" s="147"/>
      <c r="J339" s="147"/>
      <c r="K339" s="147"/>
      <c r="L339" s="147">
        <f t="shared" si="207"/>
        <v>0</v>
      </c>
      <c r="M339" s="147"/>
      <c r="N339" s="208">
        <f t="shared" si="194"/>
        <v>0</v>
      </c>
      <c r="O339" s="147">
        <f t="shared" si="235"/>
        <v>0</v>
      </c>
      <c r="P339" s="209" t="str">
        <f t="shared" si="196"/>
        <v xml:space="preserve"> </v>
      </c>
      <c r="Q339" s="209" t="str">
        <f t="shared" si="197"/>
        <v xml:space="preserve"> </v>
      </c>
      <c r="R339" s="105">
        <f t="shared" si="206"/>
        <v>0</v>
      </c>
      <c r="S339" s="72">
        <f t="shared" si="198"/>
        <v>0</v>
      </c>
    </row>
    <row r="340" spans="1:19" ht="105.75" customHeight="1" thickBot="1" x14ac:dyDescent="0.25">
      <c r="A340" s="158"/>
      <c r="B340" s="158"/>
      <c r="C340" s="158"/>
      <c r="D340" s="158"/>
      <c r="E340" s="158"/>
      <c r="F340" s="158"/>
      <c r="G340" s="50" t="s">
        <v>851</v>
      </c>
      <c r="H340" s="19" t="s">
        <v>283</v>
      </c>
      <c r="I340" s="158"/>
      <c r="J340" s="158"/>
      <c r="K340" s="158"/>
      <c r="L340" s="158">
        <f t="shared" si="207"/>
        <v>0</v>
      </c>
      <c r="M340" s="158"/>
      <c r="N340" s="218">
        <f t="shared" si="194"/>
        <v>0</v>
      </c>
      <c r="O340" s="158">
        <f t="shared" si="235"/>
        <v>0</v>
      </c>
      <c r="P340" s="219" t="str">
        <f t="shared" si="196"/>
        <v xml:space="preserve"> </v>
      </c>
      <c r="Q340" s="219" t="str">
        <f t="shared" si="197"/>
        <v xml:space="preserve"> </v>
      </c>
      <c r="R340" s="113">
        <f t="shared" si="206"/>
        <v>0</v>
      </c>
      <c r="S340" s="72">
        <f t="shared" si="198"/>
        <v>0</v>
      </c>
    </row>
    <row r="341" spans="1:19" s="1" customFormat="1" ht="117.75" customHeight="1" thickBot="1" x14ac:dyDescent="0.25">
      <c r="A341" s="150">
        <f t="shared" ref="A341:E341" si="236">SUM(A338:A340)</f>
        <v>0</v>
      </c>
      <c r="B341" s="150">
        <f t="shared" si="236"/>
        <v>0</v>
      </c>
      <c r="C341" s="150">
        <f t="shared" si="236"/>
        <v>0</v>
      </c>
      <c r="D341" s="150">
        <f t="shared" si="236"/>
        <v>0</v>
      </c>
      <c r="E341" s="150">
        <f t="shared" si="236"/>
        <v>0</v>
      </c>
      <c r="F341" s="150">
        <f t="shared" ref="F341:O341" si="237">SUM(F338:F340)</f>
        <v>0</v>
      </c>
      <c r="G341" s="51"/>
      <c r="H341" s="5" t="s">
        <v>167</v>
      </c>
      <c r="I341" s="150">
        <f t="shared" si="237"/>
        <v>0</v>
      </c>
      <c r="J341" s="150">
        <f t="shared" si="237"/>
        <v>0</v>
      </c>
      <c r="K341" s="150">
        <f t="shared" si="237"/>
        <v>0</v>
      </c>
      <c r="L341" s="150">
        <f t="shared" si="237"/>
        <v>0</v>
      </c>
      <c r="M341" s="150">
        <f t="shared" si="237"/>
        <v>0</v>
      </c>
      <c r="N341" s="212">
        <f t="shared" si="194"/>
        <v>0</v>
      </c>
      <c r="O341" s="150">
        <f t="shared" si="237"/>
        <v>0</v>
      </c>
      <c r="P341" s="150" t="str">
        <f t="shared" si="196"/>
        <v xml:space="preserve"> </v>
      </c>
      <c r="Q341" s="150" t="str">
        <f t="shared" si="197"/>
        <v xml:space="preserve"> </v>
      </c>
      <c r="R341" s="107">
        <f t="shared" si="206"/>
        <v>0</v>
      </c>
      <c r="S341" s="72">
        <f t="shared" si="198"/>
        <v>0</v>
      </c>
    </row>
    <row r="342" spans="1:19" s="1" customFormat="1" ht="121.5" customHeight="1" x14ac:dyDescent="0.2">
      <c r="A342" s="155"/>
      <c r="B342" s="155"/>
      <c r="C342" s="155"/>
      <c r="D342" s="155"/>
      <c r="E342" s="155"/>
      <c r="F342" s="155"/>
      <c r="G342" s="54" t="s">
        <v>852</v>
      </c>
      <c r="H342" s="18" t="s">
        <v>284</v>
      </c>
      <c r="I342" s="155"/>
      <c r="J342" s="155"/>
      <c r="K342" s="155"/>
      <c r="L342" s="155">
        <f t="shared" si="207"/>
        <v>0</v>
      </c>
      <c r="M342" s="155"/>
      <c r="N342" s="215"/>
      <c r="O342" s="155"/>
      <c r="P342" s="155" t="str">
        <f t="shared" si="196"/>
        <v xml:space="preserve"> </v>
      </c>
      <c r="Q342" s="155" t="str">
        <f t="shared" si="197"/>
        <v xml:space="preserve"> </v>
      </c>
      <c r="R342" s="110"/>
      <c r="S342" s="72">
        <f>S348</f>
        <v>1003941</v>
      </c>
    </row>
    <row r="343" spans="1:19" ht="105.75" customHeight="1" x14ac:dyDescent="0.2">
      <c r="A343" s="147"/>
      <c r="B343" s="147"/>
      <c r="C343" s="147"/>
      <c r="D343" s="147"/>
      <c r="E343" s="147"/>
      <c r="F343" s="147"/>
      <c r="G343" s="49" t="s">
        <v>853</v>
      </c>
      <c r="H343" s="19" t="s">
        <v>285</v>
      </c>
      <c r="I343" s="147"/>
      <c r="J343" s="147"/>
      <c r="K343" s="147"/>
      <c r="L343" s="147">
        <f t="shared" si="207"/>
        <v>0</v>
      </c>
      <c r="M343" s="147"/>
      <c r="N343" s="208">
        <f t="shared" si="194"/>
        <v>0</v>
      </c>
      <c r="O343" s="147">
        <f t="shared" ref="O343:O347" si="238">M343</f>
        <v>0</v>
      </c>
      <c r="P343" s="209" t="str">
        <f t="shared" si="196"/>
        <v xml:space="preserve"> </v>
      </c>
      <c r="Q343" s="209" t="str">
        <f t="shared" si="197"/>
        <v xml:space="preserve"> </v>
      </c>
      <c r="R343" s="105">
        <f t="shared" si="206"/>
        <v>0</v>
      </c>
      <c r="S343" s="72">
        <f t="shared" si="198"/>
        <v>0</v>
      </c>
    </row>
    <row r="344" spans="1:19" ht="140.25" customHeight="1" x14ac:dyDescent="0.2">
      <c r="A344" s="147">
        <v>45000</v>
      </c>
      <c r="B344" s="147">
        <v>27467</v>
      </c>
      <c r="C344" s="147">
        <v>90000</v>
      </c>
      <c r="D344" s="147">
        <v>29680</v>
      </c>
      <c r="E344" s="147">
        <v>90000</v>
      </c>
      <c r="F344" s="147"/>
      <c r="G344" s="49" t="s">
        <v>854</v>
      </c>
      <c r="H344" s="19" t="s">
        <v>286</v>
      </c>
      <c r="I344" s="147">
        <v>100000</v>
      </c>
      <c r="J344" s="147">
        <v>114000</v>
      </c>
      <c r="K344" s="147">
        <v>136000</v>
      </c>
      <c r="L344" s="147">
        <f t="shared" si="207"/>
        <v>272000</v>
      </c>
      <c r="M344" s="147"/>
      <c r="N344" s="208">
        <f t="shared" si="194"/>
        <v>-100000</v>
      </c>
      <c r="O344" s="147">
        <f t="shared" si="238"/>
        <v>0</v>
      </c>
      <c r="P344" s="209" t="str">
        <f t="shared" si="196"/>
        <v xml:space="preserve"> </v>
      </c>
      <c r="Q344" s="209">
        <f t="shared" si="197"/>
        <v>100000</v>
      </c>
      <c r="R344" s="105">
        <f t="shared" si="206"/>
        <v>0</v>
      </c>
      <c r="S344" s="72">
        <f t="shared" si="198"/>
        <v>904147</v>
      </c>
    </row>
    <row r="345" spans="1:19" ht="114.75" customHeight="1" x14ac:dyDescent="0.2">
      <c r="A345" s="147">
        <v>10000</v>
      </c>
      <c r="B345" s="147">
        <v>100</v>
      </c>
      <c r="C345" s="147">
        <v>10000</v>
      </c>
      <c r="D345" s="147">
        <v>694</v>
      </c>
      <c r="E345" s="147">
        <v>10000</v>
      </c>
      <c r="F345" s="147"/>
      <c r="G345" s="49" t="s">
        <v>855</v>
      </c>
      <c r="H345" s="19" t="s">
        <v>287</v>
      </c>
      <c r="I345" s="147">
        <v>11000</v>
      </c>
      <c r="J345" s="147">
        <v>13000</v>
      </c>
      <c r="K345" s="147">
        <v>15000</v>
      </c>
      <c r="L345" s="147">
        <f t="shared" si="207"/>
        <v>30000</v>
      </c>
      <c r="M345" s="147"/>
      <c r="N345" s="208">
        <f t="shared" si="194"/>
        <v>-11000</v>
      </c>
      <c r="O345" s="147">
        <f t="shared" si="238"/>
        <v>0</v>
      </c>
      <c r="P345" s="209" t="str">
        <f t="shared" si="196"/>
        <v xml:space="preserve"> </v>
      </c>
      <c r="Q345" s="209">
        <f t="shared" si="197"/>
        <v>11000</v>
      </c>
      <c r="R345" s="105">
        <f t="shared" si="206"/>
        <v>0</v>
      </c>
      <c r="S345" s="72">
        <f t="shared" si="198"/>
        <v>99794</v>
      </c>
    </row>
    <row r="346" spans="1:19" ht="105.75" customHeight="1" x14ac:dyDescent="0.2">
      <c r="A346" s="158"/>
      <c r="B346" s="158"/>
      <c r="C346" s="158"/>
      <c r="D346" s="158"/>
      <c r="E346" s="158"/>
      <c r="F346" s="158"/>
      <c r="G346" s="50" t="s">
        <v>1095</v>
      </c>
      <c r="H346" s="19" t="s">
        <v>1096</v>
      </c>
      <c r="I346" s="158">
        <v>0</v>
      </c>
      <c r="J346" s="158">
        <v>0</v>
      </c>
      <c r="K346" s="158">
        <v>0</v>
      </c>
      <c r="L346" s="158">
        <f t="shared" si="207"/>
        <v>0</v>
      </c>
      <c r="M346" s="158"/>
      <c r="N346" s="218">
        <f t="shared" si="194"/>
        <v>0</v>
      </c>
      <c r="O346" s="158">
        <f t="shared" si="238"/>
        <v>0</v>
      </c>
      <c r="P346" s="219" t="str">
        <f t="shared" si="196"/>
        <v xml:space="preserve"> </v>
      </c>
      <c r="Q346" s="219" t="str">
        <f t="shared" si="197"/>
        <v xml:space="preserve"> </v>
      </c>
      <c r="R346" s="113">
        <f t="shared" si="206"/>
        <v>0</v>
      </c>
      <c r="S346" s="72">
        <f t="shared" si="198"/>
        <v>0</v>
      </c>
    </row>
    <row r="347" spans="1:19" ht="105.75" customHeight="1" thickBot="1" x14ac:dyDescent="0.25">
      <c r="A347" s="168"/>
      <c r="B347" s="168"/>
      <c r="C347" s="168"/>
      <c r="D347" s="168"/>
      <c r="E347" s="168"/>
      <c r="F347" s="168"/>
      <c r="G347" s="50">
        <v>3113060205</v>
      </c>
      <c r="H347" s="709" t="s">
        <v>1184</v>
      </c>
      <c r="I347" s="168">
        <v>0</v>
      </c>
      <c r="J347" s="168">
        <v>0</v>
      </c>
      <c r="K347" s="168">
        <v>0</v>
      </c>
      <c r="L347" s="168"/>
      <c r="M347" s="168"/>
      <c r="N347" s="218">
        <f t="shared" si="194"/>
        <v>0</v>
      </c>
      <c r="O347" s="168">
        <f t="shared" si="238"/>
        <v>0</v>
      </c>
      <c r="P347" s="231"/>
      <c r="Q347" s="231"/>
      <c r="R347" s="121"/>
    </row>
    <row r="348" spans="1:19" s="1" customFormat="1" ht="117.75" customHeight="1" thickBot="1" x14ac:dyDescent="0.25">
      <c r="A348" s="150">
        <f t="shared" ref="A348:E348" si="239">SUM(A343:A347)</f>
        <v>55000</v>
      </c>
      <c r="B348" s="150">
        <f t="shared" si="239"/>
        <v>27567</v>
      </c>
      <c r="C348" s="150">
        <f t="shared" si="239"/>
        <v>100000</v>
      </c>
      <c r="D348" s="150">
        <f t="shared" si="239"/>
        <v>30374</v>
      </c>
      <c r="E348" s="150">
        <f t="shared" si="239"/>
        <v>100000</v>
      </c>
      <c r="F348" s="150">
        <f t="shared" ref="F348" si="240">SUM(F343:F347)</f>
        <v>0</v>
      </c>
      <c r="G348" s="51"/>
      <c r="H348" s="5" t="s">
        <v>171</v>
      </c>
      <c r="I348" s="150">
        <f t="shared" ref="I348:L348" si="241">SUM(I343:I347)</f>
        <v>111000</v>
      </c>
      <c r="J348" s="150">
        <f t="shared" si="241"/>
        <v>127000</v>
      </c>
      <c r="K348" s="150">
        <f t="shared" si="241"/>
        <v>151000</v>
      </c>
      <c r="L348" s="150">
        <f t="shared" si="241"/>
        <v>302000</v>
      </c>
      <c r="M348" s="150">
        <f t="shared" ref="M348" si="242">SUM(M343:M347)</f>
        <v>0</v>
      </c>
      <c r="N348" s="212">
        <f t="shared" si="194"/>
        <v>-111000</v>
      </c>
      <c r="O348" s="150">
        <f t="shared" ref="O348" si="243">SUM(O343:O346)</f>
        <v>0</v>
      </c>
      <c r="P348" s="150" t="str">
        <f t="shared" si="196"/>
        <v xml:space="preserve"> </v>
      </c>
      <c r="Q348" s="150">
        <f t="shared" si="197"/>
        <v>111000</v>
      </c>
      <c r="R348" s="107">
        <f t="shared" si="206"/>
        <v>0</v>
      </c>
      <c r="S348" s="72">
        <f t="shared" si="198"/>
        <v>1003941</v>
      </c>
    </row>
    <row r="349" spans="1:19" s="1" customFormat="1" ht="105.75" customHeight="1" x14ac:dyDescent="0.2">
      <c r="A349" s="170"/>
      <c r="B349" s="170"/>
      <c r="C349" s="170"/>
      <c r="D349" s="170"/>
      <c r="E349" s="170"/>
      <c r="F349" s="170"/>
      <c r="G349" s="48" t="s">
        <v>856</v>
      </c>
      <c r="H349" s="21" t="s">
        <v>288</v>
      </c>
      <c r="I349" s="170"/>
      <c r="J349" s="170"/>
      <c r="K349" s="170"/>
      <c r="L349" s="170">
        <f t="shared" si="207"/>
        <v>0</v>
      </c>
      <c r="M349" s="170"/>
      <c r="N349" s="229"/>
      <c r="O349" s="170"/>
      <c r="P349" s="170" t="str">
        <f t="shared" si="196"/>
        <v xml:space="preserve"> </v>
      </c>
      <c r="Q349" s="170" t="str">
        <f t="shared" si="197"/>
        <v xml:space="preserve"> </v>
      </c>
      <c r="R349" s="120"/>
      <c r="S349" s="72">
        <f>S357</f>
        <v>0</v>
      </c>
    </row>
    <row r="350" spans="1:19" ht="105.75" customHeight="1" x14ac:dyDescent="0.2">
      <c r="A350" s="147"/>
      <c r="B350" s="147"/>
      <c r="C350" s="147"/>
      <c r="D350" s="147"/>
      <c r="E350" s="147"/>
      <c r="F350" s="147"/>
      <c r="G350" s="49" t="s">
        <v>857</v>
      </c>
      <c r="H350" s="19" t="s">
        <v>289</v>
      </c>
      <c r="I350" s="147"/>
      <c r="J350" s="147"/>
      <c r="K350" s="147"/>
      <c r="L350" s="147">
        <f t="shared" si="207"/>
        <v>0</v>
      </c>
      <c r="M350" s="147"/>
      <c r="N350" s="208">
        <f t="shared" ref="N350:N417" si="244">M350-I350</f>
        <v>0</v>
      </c>
      <c r="O350" s="147">
        <f t="shared" ref="O350:O356" si="245">M350</f>
        <v>0</v>
      </c>
      <c r="P350" s="209" t="str">
        <f t="shared" ref="P350:P417" si="246">IF(O350&gt;I350,O350-I350," ")</f>
        <v xml:space="preserve"> </v>
      </c>
      <c r="Q350" s="209" t="str">
        <f t="shared" ref="Q350:Q417" si="247">IF(I350&gt;O350,I350-O350," ")</f>
        <v xml:space="preserve"> </v>
      </c>
      <c r="R350" s="105">
        <f t="shared" si="206"/>
        <v>0</v>
      </c>
      <c r="S350" s="72">
        <f t="shared" ref="S350:S417" si="248">SUM(A350+B350+C350+D350+E350+F350+I350+J350+K350+L350+M350+O350)</f>
        <v>0</v>
      </c>
    </row>
    <row r="351" spans="1:19" ht="105.75" customHeight="1" x14ac:dyDescent="0.2">
      <c r="A351" s="147"/>
      <c r="B351" s="147"/>
      <c r="C351" s="147"/>
      <c r="D351" s="147"/>
      <c r="E351" s="147"/>
      <c r="F351" s="147"/>
      <c r="G351" s="49" t="s">
        <v>858</v>
      </c>
      <c r="H351" s="19" t="s">
        <v>290</v>
      </c>
      <c r="I351" s="147"/>
      <c r="J351" s="147"/>
      <c r="K351" s="147"/>
      <c r="L351" s="147">
        <f t="shared" si="207"/>
        <v>0</v>
      </c>
      <c r="M351" s="147"/>
      <c r="N351" s="208">
        <f t="shared" si="244"/>
        <v>0</v>
      </c>
      <c r="O351" s="147">
        <f t="shared" si="245"/>
        <v>0</v>
      </c>
      <c r="P351" s="209" t="str">
        <f t="shared" si="246"/>
        <v xml:space="preserve"> </v>
      </c>
      <c r="Q351" s="209" t="str">
        <f t="shared" si="247"/>
        <v xml:space="preserve"> </v>
      </c>
      <c r="R351" s="105">
        <f t="shared" si="206"/>
        <v>0</v>
      </c>
      <c r="S351" s="72">
        <f t="shared" si="248"/>
        <v>0</v>
      </c>
    </row>
    <row r="352" spans="1:19" ht="105.75" customHeight="1" x14ac:dyDescent="0.2">
      <c r="A352" s="147"/>
      <c r="B352" s="147"/>
      <c r="C352" s="147"/>
      <c r="D352" s="147"/>
      <c r="E352" s="147"/>
      <c r="F352" s="147"/>
      <c r="G352" s="49" t="s">
        <v>859</v>
      </c>
      <c r="H352" s="19" t="s">
        <v>291</v>
      </c>
      <c r="I352" s="147"/>
      <c r="J352" s="147"/>
      <c r="K352" s="147"/>
      <c r="L352" s="147">
        <f t="shared" si="207"/>
        <v>0</v>
      </c>
      <c r="M352" s="147"/>
      <c r="N352" s="208">
        <f t="shared" si="244"/>
        <v>0</v>
      </c>
      <c r="O352" s="147">
        <f t="shared" si="245"/>
        <v>0</v>
      </c>
      <c r="P352" s="209" t="str">
        <f t="shared" si="246"/>
        <v xml:space="preserve"> </v>
      </c>
      <c r="Q352" s="209" t="str">
        <f t="shared" si="247"/>
        <v xml:space="preserve"> </v>
      </c>
      <c r="R352" s="105">
        <f t="shared" si="206"/>
        <v>0</v>
      </c>
      <c r="S352" s="72">
        <f t="shared" si="248"/>
        <v>0</v>
      </c>
    </row>
    <row r="353" spans="1:19" ht="105.75" customHeight="1" x14ac:dyDescent="0.2">
      <c r="A353" s="147"/>
      <c r="B353" s="147"/>
      <c r="C353" s="147"/>
      <c r="D353" s="147"/>
      <c r="E353" s="147"/>
      <c r="F353" s="147"/>
      <c r="G353" s="49" t="s">
        <v>860</v>
      </c>
      <c r="H353" s="19" t="s">
        <v>292</v>
      </c>
      <c r="I353" s="147"/>
      <c r="J353" s="147"/>
      <c r="K353" s="147"/>
      <c r="L353" s="147">
        <f t="shared" si="207"/>
        <v>0</v>
      </c>
      <c r="M353" s="147"/>
      <c r="N353" s="208">
        <f t="shared" si="244"/>
        <v>0</v>
      </c>
      <c r="O353" s="147">
        <f t="shared" si="245"/>
        <v>0</v>
      </c>
      <c r="P353" s="209" t="str">
        <f t="shared" si="246"/>
        <v xml:space="preserve"> </v>
      </c>
      <c r="Q353" s="209" t="str">
        <f t="shared" si="247"/>
        <v xml:space="preserve"> </v>
      </c>
      <c r="R353" s="105">
        <f t="shared" si="206"/>
        <v>0</v>
      </c>
      <c r="S353" s="72">
        <f t="shared" si="248"/>
        <v>0</v>
      </c>
    </row>
    <row r="354" spans="1:19" ht="105.75" customHeight="1" x14ac:dyDescent="0.2">
      <c r="A354" s="147"/>
      <c r="B354" s="147"/>
      <c r="C354" s="147"/>
      <c r="D354" s="147"/>
      <c r="E354" s="147"/>
      <c r="F354" s="147"/>
      <c r="G354" s="49" t="s">
        <v>861</v>
      </c>
      <c r="H354" s="19" t="s">
        <v>293</v>
      </c>
      <c r="I354" s="147"/>
      <c r="J354" s="147"/>
      <c r="K354" s="147"/>
      <c r="L354" s="147">
        <f t="shared" si="207"/>
        <v>0</v>
      </c>
      <c r="M354" s="147"/>
      <c r="N354" s="208">
        <f t="shared" si="244"/>
        <v>0</v>
      </c>
      <c r="O354" s="147">
        <f t="shared" si="245"/>
        <v>0</v>
      </c>
      <c r="P354" s="209" t="str">
        <f t="shared" si="246"/>
        <v xml:space="preserve"> </v>
      </c>
      <c r="Q354" s="209" t="str">
        <f t="shared" si="247"/>
        <v xml:space="preserve"> </v>
      </c>
      <c r="R354" s="105">
        <f t="shared" si="206"/>
        <v>0</v>
      </c>
      <c r="S354" s="72">
        <f t="shared" si="248"/>
        <v>0</v>
      </c>
    </row>
    <row r="355" spans="1:19" ht="105.75" customHeight="1" x14ac:dyDescent="0.2">
      <c r="A355" s="147"/>
      <c r="B355" s="147"/>
      <c r="C355" s="147"/>
      <c r="D355" s="147"/>
      <c r="E355" s="147"/>
      <c r="F355" s="147"/>
      <c r="G355" s="49" t="s">
        <v>862</v>
      </c>
      <c r="H355" s="19" t="s">
        <v>615</v>
      </c>
      <c r="I355" s="147"/>
      <c r="J355" s="147"/>
      <c r="K355" s="147"/>
      <c r="L355" s="147">
        <f t="shared" si="207"/>
        <v>0</v>
      </c>
      <c r="M355" s="147"/>
      <c r="N355" s="208">
        <f t="shared" si="244"/>
        <v>0</v>
      </c>
      <c r="O355" s="147">
        <f t="shared" si="245"/>
        <v>0</v>
      </c>
      <c r="P355" s="209" t="str">
        <f t="shared" si="246"/>
        <v xml:space="preserve"> </v>
      </c>
      <c r="Q355" s="209" t="str">
        <f t="shared" si="247"/>
        <v xml:space="preserve"> </v>
      </c>
      <c r="R355" s="105">
        <f t="shared" ref="R355:R422" si="249">IF(O355=0,,O355/I355)</f>
        <v>0</v>
      </c>
      <c r="S355" s="72">
        <f t="shared" si="248"/>
        <v>0</v>
      </c>
    </row>
    <row r="356" spans="1:19" ht="105.75" customHeight="1" thickBot="1" x14ac:dyDescent="0.25">
      <c r="A356" s="149"/>
      <c r="B356" s="149"/>
      <c r="C356" s="149"/>
      <c r="D356" s="149"/>
      <c r="E356" s="149"/>
      <c r="F356" s="149"/>
      <c r="G356" s="81" t="s">
        <v>863</v>
      </c>
      <c r="H356" s="78" t="s">
        <v>616</v>
      </c>
      <c r="I356" s="149"/>
      <c r="J356" s="149"/>
      <c r="K356" s="149"/>
      <c r="L356" s="149">
        <f t="shared" si="207"/>
        <v>0</v>
      </c>
      <c r="M356" s="149"/>
      <c r="N356" s="210">
        <f t="shared" si="244"/>
        <v>0</v>
      </c>
      <c r="O356" s="149">
        <f t="shared" si="245"/>
        <v>0</v>
      </c>
      <c r="P356" s="211" t="str">
        <f t="shared" si="246"/>
        <v xml:space="preserve"> </v>
      </c>
      <c r="Q356" s="211" t="str">
        <f t="shared" si="247"/>
        <v xml:space="preserve"> </v>
      </c>
      <c r="R356" s="106">
        <f t="shared" si="249"/>
        <v>0</v>
      </c>
      <c r="S356" s="72">
        <f t="shared" si="248"/>
        <v>0</v>
      </c>
    </row>
    <row r="357" spans="1:19" s="1" customFormat="1" ht="102.75" customHeight="1" thickBot="1" x14ac:dyDescent="0.25">
      <c r="A357" s="150">
        <f t="shared" ref="A357:E357" si="250">SUM(A350:A356)</f>
        <v>0</v>
      </c>
      <c r="B357" s="150">
        <f t="shared" si="250"/>
        <v>0</v>
      </c>
      <c r="C357" s="150">
        <f t="shared" si="250"/>
        <v>0</v>
      </c>
      <c r="D357" s="150">
        <f t="shared" si="250"/>
        <v>0</v>
      </c>
      <c r="E357" s="150">
        <f t="shared" si="250"/>
        <v>0</v>
      </c>
      <c r="F357" s="150">
        <f t="shared" ref="F357" si="251">SUM(F350:F356)</f>
        <v>0</v>
      </c>
      <c r="G357" s="51"/>
      <c r="H357" s="5" t="s">
        <v>294</v>
      </c>
      <c r="I357" s="150">
        <f t="shared" ref="I357:L357" si="252">SUM(I350:I356)</f>
        <v>0</v>
      </c>
      <c r="J357" s="150">
        <f t="shared" si="252"/>
        <v>0</v>
      </c>
      <c r="K357" s="150">
        <f t="shared" si="252"/>
        <v>0</v>
      </c>
      <c r="L357" s="150">
        <f t="shared" si="252"/>
        <v>0</v>
      </c>
      <c r="M357" s="150">
        <f t="shared" ref="M357:O357" si="253">SUM(M350:M356)</f>
        <v>0</v>
      </c>
      <c r="N357" s="212">
        <f t="shared" si="244"/>
        <v>0</v>
      </c>
      <c r="O357" s="150">
        <f t="shared" si="253"/>
        <v>0</v>
      </c>
      <c r="P357" s="150" t="str">
        <f t="shared" si="246"/>
        <v xml:space="preserve"> </v>
      </c>
      <c r="Q357" s="150" t="str">
        <f t="shared" si="247"/>
        <v xml:space="preserve"> </v>
      </c>
      <c r="R357" s="107">
        <f t="shared" si="249"/>
        <v>0</v>
      </c>
      <c r="S357" s="72">
        <f t="shared" si="248"/>
        <v>0</v>
      </c>
    </row>
    <row r="358" spans="1:19" s="2" customFormat="1" ht="102.75" customHeight="1" thickBot="1" x14ac:dyDescent="0.25">
      <c r="A358" s="157">
        <f t="shared" ref="A358:E358" si="254">A341+A348+A357</f>
        <v>55000</v>
      </c>
      <c r="B358" s="157">
        <f t="shared" si="254"/>
        <v>27567</v>
      </c>
      <c r="C358" s="157">
        <f t="shared" si="254"/>
        <v>100000</v>
      </c>
      <c r="D358" s="157">
        <f t="shared" si="254"/>
        <v>30374</v>
      </c>
      <c r="E358" s="157">
        <f t="shared" si="254"/>
        <v>100000</v>
      </c>
      <c r="F358" s="157">
        <f t="shared" ref="F358:O358" si="255">F341+F348+F357</f>
        <v>0</v>
      </c>
      <c r="G358" s="57"/>
      <c r="H358" s="7" t="s">
        <v>295</v>
      </c>
      <c r="I358" s="157">
        <f t="shared" si="255"/>
        <v>111000</v>
      </c>
      <c r="J358" s="157">
        <f t="shared" si="255"/>
        <v>127000</v>
      </c>
      <c r="K358" s="157">
        <f t="shared" si="255"/>
        <v>151000</v>
      </c>
      <c r="L358" s="157">
        <f t="shared" si="255"/>
        <v>302000</v>
      </c>
      <c r="M358" s="157">
        <f t="shared" si="255"/>
        <v>0</v>
      </c>
      <c r="N358" s="217">
        <f t="shared" si="244"/>
        <v>-111000</v>
      </c>
      <c r="O358" s="157">
        <f t="shared" si="255"/>
        <v>0</v>
      </c>
      <c r="P358" s="157" t="str">
        <f t="shared" si="246"/>
        <v xml:space="preserve"> </v>
      </c>
      <c r="Q358" s="157">
        <f t="shared" si="247"/>
        <v>111000</v>
      </c>
      <c r="R358" s="112">
        <f t="shared" si="249"/>
        <v>0</v>
      </c>
      <c r="S358" s="72">
        <f t="shared" si="248"/>
        <v>1003941</v>
      </c>
    </row>
    <row r="359" spans="1:19" s="2" customFormat="1" ht="105.75" customHeight="1" x14ac:dyDescent="0.2">
      <c r="A359" s="179"/>
      <c r="B359" s="179"/>
      <c r="C359" s="179"/>
      <c r="D359" s="179"/>
      <c r="E359" s="179"/>
      <c r="F359" s="179"/>
      <c r="G359" s="67">
        <v>3113070101</v>
      </c>
      <c r="H359" s="30" t="s">
        <v>296</v>
      </c>
      <c r="I359" s="179"/>
      <c r="J359" s="179"/>
      <c r="K359" s="179"/>
      <c r="L359" s="179">
        <f t="shared" ref="L359:L425" si="256">K359*2</f>
        <v>0</v>
      </c>
      <c r="M359" s="179"/>
      <c r="N359" s="240">
        <f t="shared" si="244"/>
        <v>0</v>
      </c>
      <c r="O359" s="179">
        <f t="shared" ref="O359:O360" si="257">M359</f>
        <v>0</v>
      </c>
      <c r="P359" s="241" t="str">
        <f t="shared" si="246"/>
        <v xml:space="preserve"> </v>
      </c>
      <c r="Q359" s="241" t="str">
        <f t="shared" si="247"/>
        <v xml:space="preserve"> </v>
      </c>
      <c r="R359" s="124">
        <f t="shared" si="249"/>
        <v>0</v>
      </c>
      <c r="S359" s="72">
        <f t="shared" si="248"/>
        <v>0</v>
      </c>
    </row>
    <row r="360" spans="1:19" s="2" customFormat="1" ht="105.75" customHeight="1" x14ac:dyDescent="0.2">
      <c r="A360" s="180"/>
      <c r="B360" s="180"/>
      <c r="C360" s="180"/>
      <c r="D360" s="180"/>
      <c r="E360" s="180"/>
      <c r="F360" s="180"/>
      <c r="G360" s="60">
        <v>3113080101</v>
      </c>
      <c r="H360" s="17" t="s">
        <v>297</v>
      </c>
      <c r="I360" s="180"/>
      <c r="J360" s="180"/>
      <c r="K360" s="180"/>
      <c r="L360" s="180">
        <f t="shared" si="256"/>
        <v>0</v>
      </c>
      <c r="M360" s="180"/>
      <c r="N360" s="228">
        <f t="shared" si="244"/>
        <v>0</v>
      </c>
      <c r="O360" s="180">
        <f t="shared" si="257"/>
        <v>0</v>
      </c>
      <c r="P360" s="166" t="str">
        <f t="shared" si="246"/>
        <v xml:space="preserve"> </v>
      </c>
      <c r="Q360" s="166" t="str">
        <f t="shared" si="247"/>
        <v xml:space="preserve"> </v>
      </c>
      <c r="R360" s="119">
        <f t="shared" si="249"/>
        <v>0</v>
      </c>
      <c r="S360" s="72">
        <f t="shared" si="248"/>
        <v>0</v>
      </c>
    </row>
    <row r="361" spans="1:19" s="2" customFormat="1" ht="105.75" customHeight="1" x14ac:dyDescent="0.2">
      <c r="A361" s="166"/>
      <c r="B361" s="166"/>
      <c r="C361" s="166"/>
      <c r="D361" s="166"/>
      <c r="E361" s="166"/>
      <c r="F361" s="166"/>
      <c r="G361" s="60" t="s">
        <v>864</v>
      </c>
      <c r="H361" s="17" t="s">
        <v>298</v>
      </c>
      <c r="I361" s="166"/>
      <c r="J361" s="166"/>
      <c r="K361" s="166"/>
      <c r="L361" s="166">
        <f t="shared" si="256"/>
        <v>0</v>
      </c>
      <c r="M361" s="166"/>
      <c r="N361" s="228"/>
      <c r="O361" s="166"/>
      <c r="P361" s="166" t="str">
        <f t="shared" si="246"/>
        <v xml:space="preserve"> </v>
      </c>
      <c r="Q361" s="166" t="str">
        <f t="shared" si="247"/>
        <v xml:space="preserve"> </v>
      </c>
      <c r="R361" s="119"/>
      <c r="S361" s="72">
        <f>S378</f>
        <v>0</v>
      </c>
    </row>
    <row r="362" spans="1:19" s="1" customFormat="1" ht="105.75" customHeight="1" x14ac:dyDescent="0.2">
      <c r="A362" s="155"/>
      <c r="B362" s="155"/>
      <c r="C362" s="155"/>
      <c r="D362" s="155"/>
      <c r="E362" s="155"/>
      <c r="F362" s="155"/>
      <c r="G362" s="54">
        <v>3113090100</v>
      </c>
      <c r="H362" s="18" t="s">
        <v>572</v>
      </c>
      <c r="I362" s="155"/>
      <c r="J362" s="155"/>
      <c r="K362" s="155"/>
      <c r="L362" s="155"/>
      <c r="M362" s="155"/>
      <c r="N362" s="215"/>
      <c r="O362" s="155"/>
      <c r="P362" s="155" t="str">
        <f t="shared" si="246"/>
        <v xml:space="preserve"> </v>
      </c>
      <c r="Q362" s="155" t="str">
        <f t="shared" si="247"/>
        <v xml:space="preserve"> </v>
      </c>
      <c r="R362" s="110"/>
      <c r="S362" s="72">
        <f>S368</f>
        <v>0</v>
      </c>
    </row>
    <row r="363" spans="1:19" ht="105.75" customHeight="1" x14ac:dyDescent="0.2">
      <c r="A363" s="147"/>
      <c r="B363" s="147"/>
      <c r="C363" s="147"/>
      <c r="D363" s="147"/>
      <c r="E363" s="147"/>
      <c r="F363" s="147"/>
      <c r="G363" s="49" t="s">
        <v>865</v>
      </c>
      <c r="H363" s="19" t="s">
        <v>573</v>
      </c>
      <c r="I363" s="147"/>
      <c r="J363" s="147"/>
      <c r="K363" s="147"/>
      <c r="L363" s="147">
        <f t="shared" si="256"/>
        <v>0</v>
      </c>
      <c r="M363" s="147"/>
      <c r="N363" s="208">
        <f t="shared" si="244"/>
        <v>0</v>
      </c>
      <c r="O363" s="147">
        <f t="shared" ref="O363:O367" si="258">M363</f>
        <v>0</v>
      </c>
      <c r="P363" s="209" t="str">
        <f t="shared" si="246"/>
        <v xml:space="preserve"> </v>
      </c>
      <c r="Q363" s="209" t="str">
        <f t="shared" si="247"/>
        <v xml:space="preserve"> </v>
      </c>
      <c r="R363" s="105">
        <f t="shared" si="249"/>
        <v>0</v>
      </c>
      <c r="S363" s="72">
        <f t="shared" si="248"/>
        <v>0</v>
      </c>
    </row>
    <row r="364" spans="1:19" ht="105.75" customHeight="1" x14ac:dyDescent="0.2">
      <c r="A364" s="147"/>
      <c r="B364" s="147"/>
      <c r="C364" s="147"/>
      <c r="D364" s="147"/>
      <c r="E364" s="147"/>
      <c r="F364" s="147"/>
      <c r="G364" s="49" t="s">
        <v>866</v>
      </c>
      <c r="H364" s="19" t="s">
        <v>574</v>
      </c>
      <c r="I364" s="147"/>
      <c r="J364" s="147"/>
      <c r="K364" s="147"/>
      <c r="L364" s="147">
        <f t="shared" si="256"/>
        <v>0</v>
      </c>
      <c r="M364" s="147"/>
      <c r="N364" s="208">
        <f t="shared" si="244"/>
        <v>0</v>
      </c>
      <c r="O364" s="147">
        <f t="shared" si="258"/>
        <v>0</v>
      </c>
      <c r="P364" s="209" t="str">
        <f t="shared" si="246"/>
        <v xml:space="preserve"> </v>
      </c>
      <c r="Q364" s="209" t="str">
        <f t="shared" si="247"/>
        <v xml:space="preserve"> </v>
      </c>
      <c r="R364" s="105">
        <f t="shared" si="249"/>
        <v>0</v>
      </c>
      <c r="S364" s="72">
        <f t="shared" si="248"/>
        <v>0</v>
      </c>
    </row>
    <row r="365" spans="1:19" ht="105.75" customHeight="1" x14ac:dyDescent="0.2">
      <c r="A365" s="147"/>
      <c r="B365" s="147"/>
      <c r="C365" s="147"/>
      <c r="D365" s="147"/>
      <c r="E365" s="147"/>
      <c r="F365" s="147"/>
      <c r="G365" s="49" t="s">
        <v>867</v>
      </c>
      <c r="H365" s="19" t="s">
        <v>575</v>
      </c>
      <c r="I365" s="147"/>
      <c r="J365" s="147"/>
      <c r="K365" s="147"/>
      <c r="L365" s="147">
        <f t="shared" si="256"/>
        <v>0</v>
      </c>
      <c r="M365" s="147"/>
      <c r="N365" s="208">
        <f t="shared" si="244"/>
        <v>0</v>
      </c>
      <c r="O365" s="147">
        <f t="shared" si="258"/>
        <v>0</v>
      </c>
      <c r="P365" s="209" t="str">
        <f t="shared" si="246"/>
        <v xml:space="preserve"> </v>
      </c>
      <c r="Q365" s="209" t="str">
        <f t="shared" si="247"/>
        <v xml:space="preserve"> </v>
      </c>
      <c r="R365" s="105">
        <f t="shared" si="249"/>
        <v>0</v>
      </c>
      <c r="S365" s="72">
        <f t="shared" si="248"/>
        <v>0</v>
      </c>
    </row>
    <row r="366" spans="1:19" ht="105.75" customHeight="1" x14ac:dyDescent="0.2">
      <c r="A366" s="147"/>
      <c r="B366" s="147"/>
      <c r="C366" s="147"/>
      <c r="D366" s="147"/>
      <c r="E366" s="147"/>
      <c r="F366" s="147"/>
      <c r="G366" s="49" t="s">
        <v>868</v>
      </c>
      <c r="H366" s="19" t="s">
        <v>576</v>
      </c>
      <c r="I366" s="147"/>
      <c r="J366" s="147"/>
      <c r="K366" s="147"/>
      <c r="L366" s="147">
        <f t="shared" si="256"/>
        <v>0</v>
      </c>
      <c r="M366" s="147"/>
      <c r="N366" s="208">
        <f t="shared" si="244"/>
        <v>0</v>
      </c>
      <c r="O366" s="147">
        <f t="shared" si="258"/>
        <v>0</v>
      </c>
      <c r="P366" s="209" t="str">
        <f t="shared" si="246"/>
        <v xml:space="preserve"> </v>
      </c>
      <c r="Q366" s="209" t="str">
        <f t="shared" si="247"/>
        <v xml:space="preserve"> </v>
      </c>
      <c r="R366" s="105">
        <f t="shared" si="249"/>
        <v>0</v>
      </c>
      <c r="S366" s="72">
        <f t="shared" si="248"/>
        <v>0</v>
      </c>
    </row>
    <row r="367" spans="1:19" ht="105.75" customHeight="1" thickBot="1" x14ac:dyDescent="0.25">
      <c r="A367" s="158"/>
      <c r="B367" s="158"/>
      <c r="C367" s="158"/>
      <c r="D367" s="158"/>
      <c r="E367" s="158"/>
      <c r="F367" s="158"/>
      <c r="G367" s="50" t="s">
        <v>869</v>
      </c>
      <c r="H367" s="20" t="s">
        <v>577</v>
      </c>
      <c r="I367" s="158"/>
      <c r="J367" s="158"/>
      <c r="K367" s="158"/>
      <c r="L367" s="158">
        <f t="shared" si="256"/>
        <v>0</v>
      </c>
      <c r="M367" s="158"/>
      <c r="N367" s="218">
        <f t="shared" si="244"/>
        <v>0</v>
      </c>
      <c r="O367" s="158">
        <f t="shared" si="258"/>
        <v>0</v>
      </c>
      <c r="P367" s="219" t="str">
        <f t="shared" si="246"/>
        <v xml:space="preserve"> </v>
      </c>
      <c r="Q367" s="219" t="str">
        <f t="shared" si="247"/>
        <v xml:space="preserve"> </v>
      </c>
      <c r="R367" s="113">
        <f t="shared" si="249"/>
        <v>0</v>
      </c>
      <c r="S367" s="72">
        <f t="shared" si="248"/>
        <v>0</v>
      </c>
    </row>
    <row r="368" spans="1:19" s="1" customFormat="1" ht="99.75" customHeight="1" thickBot="1" x14ac:dyDescent="0.25">
      <c r="A368" s="150">
        <f t="shared" ref="A368:E368" si="259">SUM(A363:A367)</f>
        <v>0</v>
      </c>
      <c r="B368" s="150">
        <f t="shared" si="259"/>
        <v>0</v>
      </c>
      <c r="C368" s="150">
        <f t="shared" si="259"/>
        <v>0</v>
      </c>
      <c r="D368" s="150">
        <f t="shared" si="259"/>
        <v>0</v>
      </c>
      <c r="E368" s="150">
        <f t="shared" si="259"/>
        <v>0</v>
      </c>
      <c r="F368" s="150">
        <f t="shared" ref="F368:O368" si="260">SUM(F363:F367)</f>
        <v>0</v>
      </c>
      <c r="G368" s="51"/>
      <c r="H368" s="5" t="s">
        <v>167</v>
      </c>
      <c r="I368" s="150">
        <f t="shared" si="260"/>
        <v>0</v>
      </c>
      <c r="J368" s="150">
        <f t="shared" si="260"/>
        <v>0</v>
      </c>
      <c r="K368" s="150">
        <f t="shared" si="260"/>
        <v>0</v>
      </c>
      <c r="L368" s="150">
        <f t="shared" si="260"/>
        <v>0</v>
      </c>
      <c r="M368" s="150">
        <f t="shared" si="260"/>
        <v>0</v>
      </c>
      <c r="N368" s="212">
        <f t="shared" si="244"/>
        <v>0</v>
      </c>
      <c r="O368" s="150">
        <f t="shared" si="260"/>
        <v>0</v>
      </c>
      <c r="P368" s="150" t="str">
        <f t="shared" si="246"/>
        <v xml:space="preserve"> </v>
      </c>
      <c r="Q368" s="150" t="str">
        <f t="shared" si="247"/>
        <v xml:space="preserve"> </v>
      </c>
      <c r="R368" s="107">
        <f t="shared" si="249"/>
        <v>0</v>
      </c>
      <c r="S368" s="72">
        <f t="shared" si="248"/>
        <v>0</v>
      </c>
    </row>
    <row r="369" spans="1:19" s="1" customFormat="1" ht="105.75" customHeight="1" x14ac:dyDescent="0.2">
      <c r="A369" s="170"/>
      <c r="B369" s="170"/>
      <c r="C369" s="170"/>
      <c r="D369" s="170"/>
      <c r="E369" s="170"/>
      <c r="F369" s="170"/>
      <c r="G369" s="48" t="s">
        <v>870</v>
      </c>
      <c r="H369" s="21" t="s">
        <v>578</v>
      </c>
      <c r="I369" s="170"/>
      <c r="J369" s="170"/>
      <c r="K369" s="170"/>
      <c r="L369" s="170"/>
      <c r="M369" s="170"/>
      <c r="N369" s="229"/>
      <c r="O369" s="170"/>
      <c r="P369" s="170" t="str">
        <f t="shared" si="246"/>
        <v xml:space="preserve"> </v>
      </c>
      <c r="Q369" s="170" t="str">
        <f t="shared" si="247"/>
        <v xml:space="preserve"> </v>
      </c>
      <c r="R369" s="120"/>
      <c r="S369" s="72">
        <f>S376</f>
        <v>0</v>
      </c>
    </row>
    <row r="370" spans="1:19" ht="105.75" customHeight="1" x14ac:dyDescent="0.2">
      <c r="A370" s="147"/>
      <c r="B370" s="147"/>
      <c r="C370" s="147"/>
      <c r="D370" s="147"/>
      <c r="E370" s="147"/>
      <c r="F370" s="147"/>
      <c r="G370" s="49" t="s">
        <v>871</v>
      </c>
      <c r="H370" s="19" t="s">
        <v>579</v>
      </c>
      <c r="I370" s="147"/>
      <c r="J370" s="147"/>
      <c r="K370" s="147"/>
      <c r="L370" s="147">
        <f t="shared" si="256"/>
        <v>0</v>
      </c>
      <c r="M370" s="147"/>
      <c r="N370" s="208">
        <f t="shared" si="244"/>
        <v>0</v>
      </c>
      <c r="O370" s="147">
        <f t="shared" ref="O370:O375" si="261">M370</f>
        <v>0</v>
      </c>
      <c r="P370" s="209" t="str">
        <f t="shared" si="246"/>
        <v xml:space="preserve"> </v>
      </c>
      <c r="Q370" s="209" t="str">
        <f t="shared" si="247"/>
        <v xml:space="preserve"> </v>
      </c>
      <c r="R370" s="105">
        <f t="shared" si="249"/>
        <v>0</v>
      </c>
      <c r="S370" s="72">
        <f t="shared" si="248"/>
        <v>0</v>
      </c>
    </row>
    <row r="371" spans="1:19" ht="105.75" customHeight="1" x14ac:dyDescent="0.2">
      <c r="A371" s="147"/>
      <c r="B371" s="147"/>
      <c r="C371" s="147"/>
      <c r="D371" s="147"/>
      <c r="E371" s="147"/>
      <c r="F371" s="147"/>
      <c r="G371" s="49" t="s">
        <v>872</v>
      </c>
      <c r="H371" s="19" t="s">
        <v>580</v>
      </c>
      <c r="I371" s="147"/>
      <c r="J371" s="147"/>
      <c r="K371" s="147"/>
      <c r="L371" s="147">
        <f t="shared" si="256"/>
        <v>0</v>
      </c>
      <c r="M371" s="147"/>
      <c r="N371" s="208">
        <f t="shared" si="244"/>
        <v>0</v>
      </c>
      <c r="O371" s="147">
        <f t="shared" si="261"/>
        <v>0</v>
      </c>
      <c r="P371" s="209" t="str">
        <f t="shared" si="246"/>
        <v xml:space="preserve"> </v>
      </c>
      <c r="Q371" s="209" t="str">
        <f t="shared" si="247"/>
        <v xml:space="preserve"> </v>
      </c>
      <c r="R371" s="105">
        <f t="shared" si="249"/>
        <v>0</v>
      </c>
      <c r="S371" s="72">
        <f t="shared" si="248"/>
        <v>0</v>
      </c>
    </row>
    <row r="372" spans="1:19" ht="105.75" customHeight="1" x14ac:dyDescent="0.2">
      <c r="A372" s="147"/>
      <c r="B372" s="147"/>
      <c r="C372" s="147"/>
      <c r="D372" s="147"/>
      <c r="E372" s="147"/>
      <c r="F372" s="147"/>
      <c r="G372" s="49" t="s">
        <v>873</v>
      </c>
      <c r="H372" s="19" t="s">
        <v>581</v>
      </c>
      <c r="I372" s="147"/>
      <c r="J372" s="147"/>
      <c r="K372" s="147"/>
      <c r="L372" s="147">
        <f t="shared" si="256"/>
        <v>0</v>
      </c>
      <c r="M372" s="147"/>
      <c r="N372" s="208">
        <f t="shared" si="244"/>
        <v>0</v>
      </c>
      <c r="O372" s="147">
        <f t="shared" si="261"/>
        <v>0</v>
      </c>
      <c r="P372" s="209" t="str">
        <f t="shared" si="246"/>
        <v xml:space="preserve"> </v>
      </c>
      <c r="Q372" s="209" t="str">
        <f t="shared" si="247"/>
        <v xml:space="preserve"> </v>
      </c>
      <c r="R372" s="105">
        <f t="shared" si="249"/>
        <v>0</v>
      </c>
      <c r="S372" s="72">
        <f t="shared" si="248"/>
        <v>0</v>
      </c>
    </row>
    <row r="373" spans="1:19" ht="105.75" customHeight="1" x14ac:dyDescent="0.2">
      <c r="A373" s="147"/>
      <c r="B373" s="147"/>
      <c r="C373" s="147"/>
      <c r="D373" s="147"/>
      <c r="E373" s="147"/>
      <c r="F373" s="147"/>
      <c r="G373" s="49" t="s">
        <v>874</v>
      </c>
      <c r="H373" s="19" t="s">
        <v>582</v>
      </c>
      <c r="I373" s="147"/>
      <c r="J373" s="147"/>
      <c r="K373" s="147"/>
      <c r="L373" s="147">
        <f t="shared" si="256"/>
        <v>0</v>
      </c>
      <c r="M373" s="147"/>
      <c r="N373" s="208">
        <f t="shared" si="244"/>
        <v>0</v>
      </c>
      <c r="O373" s="147">
        <f t="shared" si="261"/>
        <v>0</v>
      </c>
      <c r="P373" s="209" t="str">
        <f t="shared" si="246"/>
        <v xml:space="preserve"> </v>
      </c>
      <c r="Q373" s="209" t="str">
        <f t="shared" si="247"/>
        <v xml:space="preserve"> </v>
      </c>
      <c r="R373" s="105">
        <f t="shared" si="249"/>
        <v>0</v>
      </c>
      <c r="S373" s="72">
        <f t="shared" si="248"/>
        <v>0</v>
      </c>
    </row>
    <row r="374" spans="1:19" ht="105.75" customHeight="1" x14ac:dyDescent="0.2">
      <c r="A374" s="147"/>
      <c r="B374" s="147"/>
      <c r="C374" s="147"/>
      <c r="D374" s="147"/>
      <c r="E374" s="147"/>
      <c r="F374" s="147"/>
      <c r="G374" s="49" t="s">
        <v>875</v>
      </c>
      <c r="H374" s="19" t="s">
        <v>583</v>
      </c>
      <c r="I374" s="147"/>
      <c r="J374" s="147"/>
      <c r="K374" s="147"/>
      <c r="L374" s="147">
        <f t="shared" si="256"/>
        <v>0</v>
      </c>
      <c r="M374" s="147"/>
      <c r="N374" s="208">
        <f t="shared" si="244"/>
        <v>0</v>
      </c>
      <c r="O374" s="147">
        <f t="shared" si="261"/>
        <v>0</v>
      </c>
      <c r="P374" s="209" t="str">
        <f t="shared" si="246"/>
        <v xml:space="preserve"> </v>
      </c>
      <c r="Q374" s="209" t="str">
        <f t="shared" si="247"/>
        <v xml:space="preserve"> </v>
      </c>
      <c r="R374" s="105">
        <f t="shared" si="249"/>
        <v>0</v>
      </c>
      <c r="S374" s="72">
        <f t="shared" si="248"/>
        <v>0</v>
      </c>
    </row>
    <row r="375" spans="1:19" ht="105.75" customHeight="1" thickBot="1" x14ac:dyDescent="0.25">
      <c r="A375" s="158"/>
      <c r="B375" s="158"/>
      <c r="C375" s="158"/>
      <c r="D375" s="158"/>
      <c r="E375" s="158"/>
      <c r="F375" s="158"/>
      <c r="G375" s="50" t="s">
        <v>876</v>
      </c>
      <c r="H375" s="20" t="s">
        <v>584</v>
      </c>
      <c r="I375" s="158"/>
      <c r="J375" s="158"/>
      <c r="K375" s="158"/>
      <c r="L375" s="158">
        <f t="shared" si="256"/>
        <v>0</v>
      </c>
      <c r="M375" s="158"/>
      <c r="N375" s="218">
        <f t="shared" si="244"/>
        <v>0</v>
      </c>
      <c r="O375" s="158">
        <f t="shared" si="261"/>
        <v>0</v>
      </c>
      <c r="P375" s="219" t="str">
        <f t="shared" si="246"/>
        <v xml:space="preserve"> </v>
      </c>
      <c r="Q375" s="219" t="str">
        <f t="shared" si="247"/>
        <v xml:space="preserve"> </v>
      </c>
      <c r="R375" s="113">
        <f t="shared" si="249"/>
        <v>0</v>
      </c>
      <c r="S375" s="72">
        <f t="shared" si="248"/>
        <v>0</v>
      </c>
    </row>
    <row r="376" spans="1:19" s="1" customFormat="1" ht="107.25" customHeight="1" thickBot="1" x14ac:dyDescent="0.25">
      <c r="A376" s="150">
        <f t="shared" ref="A376:E376" si="262">SUM(A370:A375)</f>
        <v>0</v>
      </c>
      <c r="B376" s="150">
        <f t="shared" si="262"/>
        <v>0</v>
      </c>
      <c r="C376" s="150">
        <f t="shared" si="262"/>
        <v>0</v>
      </c>
      <c r="D376" s="150">
        <f t="shared" si="262"/>
        <v>0</v>
      </c>
      <c r="E376" s="150">
        <f t="shared" si="262"/>
        <v>0</v>
      </c>
      <c r="F376" s="150">
        <f t="shared" ref="F376:O376" si="263">SUM(F370:F375)</f>
        <v>0</v>
      </c>
      <c r="G376" s="51"/>
      <c r="H376" s="5" t="s">
        <v>171</v>
      </c>
      <c r="I376" s="150">
        <f t="shared" si="263"/>
        <v>0</v>
      </c>
      <c r="J376" s="150">
        <f t="shared" si="263"/>
        <v>0</v>
      </c>
      <c r="K376" s="150">
        <f t="shared" si="263"/>
        <v>0</v>
      </c>
      <c r="L376" s="150">
        <f t="shared" si="263"/>
        <v>0</v>
      </c>
      <c r="M376" s="150">
        <f t="shared" si="263"/>
        <v>0</v>
      </c>
      <c r="N376" s="212">
        <f t="shared" si="244"/>
        <v>0</v>
      </c>
      <c r="O376" s="150">
        <f t="shared" si="263"/>
        <v>0</v>
      </c>
      <c r="P376" s="150" t="str">
        <f t="shared" si="246"/>
        <v xml:space="preserve"> </v>
      </c>
      <c r="Q376" s="150" t="str">
        <f t="shared" si="247"/>
        <v xml:space="preserve"> </v>
      </c>
      <c r="R376" s="107">
        <f t="shared" si="249"/>
        <v>0</v>
      </c>
      <c r="S376" s="72">
        <f t="shared" si="248"/>
        <v>0</v>
      </c>
    </row>
    <row r="377" spans="1:19" s="1" customFormat="1" ht="105.75" customHeight="1" thickBot="1" x14ac:dyDescent="0.25">
      <c r="A377" s="167"/>
      <c r="B377" s="167"/>
      <c r="C377" s="167"/>
      <c r="D377" s="167"/>
      <c r="E377" s="167"/>
      <c r="F377" s="167"/>
      <c r="G377" s="48">
        <v>3113090300</v>
      </c>
      <c r="H377" s="21" t="s">
        <v>1097</v>
      </c>
      <c r="I377" s="167"/>
      <c r="J377" s="167"/>
      <c r="K377" s="167"/>
      <c r="L377" s="167">
        <f t="shared" si="256"/>
        <v>0</v>
      </c>
      <c r="M377" s="167"/>
      <c r="N377" s="229">
        <f t="shared" si="244"/>
        <v>0</v>
      </c>
      <c r="O377" s="167">
        <f t="shared" ref="O377" si="264">M377</f>
        <v>0</v>
      </c>
      <c r="P377" s="170" t="str">
        <f t="shared" si="246"/>
        <v xml:space="preserve"> </v>
      </c>
      <c r="Q377" s="170" t="str">
        <f t="shared" si="247"/>
        <v xml:space="preserve"> </v>
      </c>
      <c r="R377" s="120">
        <f t="shared" si="249"/>
        <v>0</v>
      </c>
      <c r="S377" s="72">
        <f t="shared" si="248"/>
        <v>0</v>
      </c>
    </row>
    <row r="378" spans="1:19" s="2" customFormat="1" ht="112.5" customHeight="1" thickBot="1" x14ac:dyDescent="0.25">
      <c r="A378" s="157">
        <f t="shared" ref="A378:E378" si="265">A368+A376+A377</f>
        <v>0</v>
      </c>
      <c r="B378" s="157">
        <f t="shared" si="265"/>
        <v>0</v>
      </c>
      <c r="C378" s="157">
        <f t="shared" si="265"/>
        <v>0</v>
      </c>
      <c r="D378" s="157">
        <f t="shared" si="265"/>
        <v>0</v>
      </c>
      <c r="E378" s="157">
        <f t="shared" si="265"/>
        <v>0</v>
      </c>
      <c r="F378" s="157">
        <f t="shared" ref="F378:O378" si="266">F368+F376+F377</f>
        <v>0</v>
      </c>
      <c r="G378" s="57"/>
      <c r="H378" s="7" t="s">
        <v>323</v>
      </c>
      <c r="I378" s="157">
        <f t="shared" si="266"/>
        <v>0</v>
      </c>
      <c r="J378" s="157">
        <f t="shared" si="266"/>
        <v>0</v>
      </c>
      <c r="K378" s="157">
        <f t="shared" si="266"/>
        <v>0</v>
      </c>
      <c r="L378" s="157">
        <f t="shared" si="266"/>
        <v>0</v>
      </c>
      <c r="M378" s="157">
        <f t="shared" si="266"/>
        <v>0</v>
      </c>
      <c r="N378" s="217">
        <f t="shared" si="244"/>
        <v>0</v>
      </c>
      <c r="O378" s="157">
        <f t="shared" si="266"/>
        <v>0</v>
      </c>
      <c r="P378" s="157" t="str">
        <f t="shared" si="246"/>
        <v xml:space="preserve"> </v>
      </c>
      <c r="Q378" s="157" t="str">
        <f t="shared" si="247"/>
        <v xml:space="preserve"> </v>
      </c>
      <c r="R378" s="112">
        <f t="shared" si="249"/>
        <v>0</v>
      </c>
      <c r="S378" s="72">
        <f t="shared" si="248"/>
        <v>0</v>
      </c>
    </row>
    <row r="379" spans="1:19" s="3" customFormat="1" ht="105.75" customHeight="1" thickBot="1" x14ac:dyDescent="0.25">
      <c r="A379" s="162"/>
      <c r="B379" s="162"/>
      <c r="C379" s="162"/>
      <c r="D379" s="162"/>
      <c r="E379" s="162"/>
      <c r="F379" s="162"/>
      <c r="G379" s="42">
        <v>3113980101</v>
      </c>
      <c r="H379" s="8" t="s">
        <v>299</v>
      </c>
      <c r="I379" s="162"/>
      <c r="J379" s="162"/>
      <c r="K379" s="162"/>
      <c r="L379" s="162">
        <f t="shared" si="256"/>
        <v>0</v>
      </c>
      <c r="M379" s="162"/>
      <c r="N379" s="222">
        <f t="shared" si="244"/>
        <v>0</v>
      </c>
      <c r="O379" s="162">
        <f t="shared" ref="O379" si="267">M379</f>
        <v>0</v>
      </c>
      <c r="P379" s="161" t="str">
        <f t="shared" si="246"/>
        <v xml:space="preserve"> </v>
      </c>
      <c r="Q379" s="161" t="str">
        <f t="shared" si="247"/>
        <v xml:space="preserve"> </v>
      </c>
      <c r="R379" s="115">
        <f t="shared" si="249"/>
        <v>0</v>
      </c>
      <c r="S379" s="72">
        <f t="shared" si="248"/>
        <v>0</v>
      </c>
    </row>
    <row r="380" spans="1:19" s="3" customFormat="1" ht="117.75" customHeight="1" thickBot="1" x14ac:dyDescent="0.25">
      <c r="A380" s="161">
        <f t="shared" ref="A380:E380" si="268">A379+A361+A360+A359+A358+A335+A330+A321+A308+A286</f>
        <v>5150000</v>
      </c>
      <c r="B380" s="161">
        <f t="shared" si="268"/>
        <v>4952104</v>
      </c>
      <c r="C380" s="161">
        <f t="shared" si="268"/>
        <v>6000000</v>
      </c>
      <c r="D380" s="161">
        <f t="shared" si="268"/>
        <v>6676141</v>
      </c>
      <c r="E380" s="161">
        <f t="shared" si="268"/>
        <v>7941000</v>
      </c>
      <c r="F380" s="161">
        <f t="shared" ref="F380:O380" si="269">F379+F361+F360+F359+F358+F335+F330+F321+F308+F286</f>
        <v>0</v>
      </c>
      <c r="G380" s="58"/>
      <c r="H380" s="9" t="s">
        <v>300</v>
      </c>
      <c r="I380" s="161">
        <f t="shared" si="269"/>
        <v>8731000</v>
      </c>
      <c r="J380" s="161">
        <f t="shared" si="269"/>
        <v>9503000</v>
      </c>
      <c r="K380" s="161">
        <f t="shared" si="269"/>
        <v>10693000</v>
      </c>
      <c r="L380" s="161">
        <f t="shared" si="269"/>
        <v>21609000</v>
      </c>
      <c r="M380" s="161">
        <f t="shared" si="269"/>
        <v>0</v>
      </c>
      <c r="N380" s="222">
        <f t="shared" si="244"/>
        <v>-8731000</v>
      </c>
      <c r="O380" s="161">
        <f t="shared" si="269"/>
        <v>0</v>
      </c>
      <c r="P380" s="161" t="str">
        <f t="shared" si="246"/>
        <v xml:space="preserve"> </v>
      </c>
      <c r="Q380" s="161">
        <f t="shared" si="247"/>
        <v>8731000</v>
      </c>
      <c r="R380" s="115">
        <f t="shared" si="249"/>
        <v>0</v>
      </c>
      <c r="S380" s="72">
        <f t="shared" si="248"/>
        <v>81255245</v>
      </c>
    </row>
    <row r="381" spans="1:19" s="3" customFormat="1" ht="105.75" customHeight="1" thickBot="1" x14ac:dyDescent="0.25">
      <c r="A381" s="172"/>
      <c r="B381" s="172"/>
      <c r="C381" s="172"/>
      <c r="D381" s="172"/>
      <c r="E381" s="172"/>
      <c r="F381" s="172"/>
      <c r="G381" s="42">
        <v>3113990101</v>
      </c>
      <c r="H381" s="9" t="s">
        <v>51</v>
      </c>
      <c r="I381" s="172"/>
      <c r="J381" s="172"/>
      <c r="K381" s="172"/>
      <c r="L381" s="172">
        <f t="shared" si="256"/>
        <v>0</v>
      </c>
      <c r="M381" s="172"/>
      <c r="N381" s="223">
        <f t="shared" si="244"/>
        <v>0</v>
      </c>
      <c r="O381" s="172">
        <f t="shared" ref="O381" si="270">M381</f>
        <v>0</v>
      </c>
      <c r="P381" s="224" t="str">
        <f t="shared" si="246"/>
        <v xml:space="preserve"> </v>
      </c>
      <c r="Q381" s="224" t="str">
        <f t="shared" si="247"/>
        <v xml:space="preserve"> </v>
      </c>
      <c r="R381" s="116">
        <f t="shared" si="249"/>
        <v>0</v>
      </c>
      <c r="S381" s="72">
        <f t="shared" si="248"/>
        <v>0</v>
      </c>
    </row>
    <row r="382" spans="1:19" s="3" customFormat="1" ht="132.75" customHeight="1" thickBot="1" x14ac:dyDescent="0.25">
      <c r="A382" s="161">
        <f t="shared" ref="A382:E382" si="271">A380-A381</f>
        <v>5150000</v>
      </c>
      <c r="B382" s="161">
        <f t="shared" si="271"/>
        <v>4952104</v>
      </c>
      <c r="C382" s="161">
        <f t="shared" si="271"/>
        <v>6000000</v>
      </c>
      <c r="D382" s="161">
        <f t="shared" si="271"/>
        <v>6676141</v>
      </c>
      <c r="E382" s="161">
        <f t="shared" si="271"/>
        <v>7941000</v>
      </c>
      <c r="F382" s="161">
        <f t="shared" ref="F382:O382" si="272">F380-F381</f>
        <v>0</v>
      </c>
      <c r="G382" s="58"/>
      <c r="H382" s="9" t="s">
        <v>602</v>
      </c>
      <c r="I382" s="161">
        <f t="shared" si="272"/>
        <v>8731000</v>
      </c>
      <c r="J382" s="161">
        <f t="shared" si="272"/>
        <v>9503000</v>
      </c>
      <c r="K382" s="161">
        <f t="shared" si="272"/>
        <v>10693000</v>
      </c>
      <c r="L382" s="161">
        <f t="shared" si="272"/>
        <v>21609000</v>
      </c>
      <c r="M382" s="161">
        <f t="shared" si="272"/>
        <v>0</v>
      </c>
      <c r="N382" s="222">
        <f t="shared" si="244"/>
        <v>-8731000</v>
      </c>
      <c r="O382" s="161">
        <f t="shared" si="272"/>
        <v>0</v>
      </c>
      <c r="P382" s="161" t="str">
        <f t="shared" si="246"/>
        <v xml:space="preserve"> </v>
      </c>
      <c r="Q382" s="161">
        <f t="shared" si="247"/>
        <v>8731000</v>
      </c>
      <c r="R382" s="115">
        <f t="shared" si="249"/>
        <v>0</v>
      </c>
      <c r="S382" s="72">
        <f t="shared" si="248"/>
        <v>81255245</v>
      </c>
    </row>
    <row r="383" spans="1:19" s="277" customFormat="1" ht="121.5" customHeight="1" x14ac:dyDescent="0.2">
      <c r="A383" s="279" t="e">
        <f>(A382-#REF!)/#REF!</f>
        <v>#REF!</v>
      </c>
      <c r="B383" s="279" t="e">
        <f>(B382-#REF!)/#REF!</f>
        <v>#REF!</v>
      </c>
      <c r="C383" s="279" t="e">
        <f>(C382-#REF!)/#REF!</f>
        <v>#REF!</v>
      </c>
      <c r="D383" s="279">
        <f t="shared" ref="D383:E383" si="273">(D382-A382)/A382</f>
        <v>0.29633805825242721</v>
      </c>
      <c r="E383" s="279">
        <f t="shared" si="273"/>
        <v>0.60356082990179527</v>
      </c>
      <c r="F383" s="279">
        <f>(F382-C382)/C382</f>
        <v>-1</v>
      </c>
      <c r="G383" s="280"/>
      <c r="H383" s="281" t="s">
        <v>1137</v>
      </c>
      <c r="I383" s="271" t="e">
        <f t="shared" ref="I383:K383" si="274">(I382-F382)/F382</f>
        <v>#DIV/0!</v>
      </c>
      <c r="J383" s="278" t="e">
        <f t="shared" si="274"/>
        <v>#DIV/0!</v>
      </c>
      <c r="K383" s="278" t="e">
        <f t="shared" si="274"/>
        <v>#VALUE!</v>
      </c>
      <c r="L383" s="278"/>
      <c r="M383" s="279">
        <f>(M382-J382)/J382</f>
        <v>-1</v>
      </c>
      <c r="N383" s="282"/>
      <c r="O383" s="279">
        <f>(O382-J382)/J382</f>
        <v>-1</v>
      </c>
      <c r="P383" s="278"/>
      <c r="Q383" s="278"/>
      <c r="R383" s="283"/>
      <c r="S383" s="276">
        <v>1</v>
      </c>
    </row>
    <row r="384" spans="1:19" s="1" customFormat="1" ht="102.75" customHeight="1" x14ac:dyDescent="0.2">
      <c r="A384" s="279">
        <f t="shared" ref="A384:E384" si="275">A382/A847</f>
        <v>0.2340909090909091</v>
      </c>
      <c r="B384" s="279">
        <f t="shared" si="275"/>
        <v>0.19785595294387454</v>
      </c>
      <c r="C384" s="279">
        <f t="shared" si="275"/>
        <v>0.31884366032522055</v>
      </c>
      <c r="D384" s="279">
        <f t="shared" si="275"/>
        <v>0.20807424465829125</v>
      </c>
      <c r="E384" s="279">
        <f t="shared" si="275"/>
        <v>0.25767408657278212</v>
      </c>
      <c r="F384" s="279" t="e">
        <f>F382/F847</f>
        <v>#DIV/0!</v>
      </c>
      <c r="G384" s="280"/>
      <c r="H384" s="326" t="s">
        <v>1136</v>
      </c>
      <c r="I384" s="279">
        <f t="shared" ref="I384:K384" si="276">I382/I847</f>
        <v>0.22146970042868377</v>
      </c>
      <c r="J384" s="279">
        <f t="shared" si="276"/>
        <v>0.20875162006018935</v>
      </c>
      <c r="K384" s="279">
        <f t="shared" si="276"/>
        <v>0.1957600278271058</v>
      </c>
      <c r="L384" s="279">
        <f>L382/$L$847</f>
        <v>0.19784294516722667</v>
      </c>
      <c r="M384" s="279" t="e">
        <f>M382/M847</f>
        <v>#DIV/0!</v>
      </c>
      <c r="N384" s="279"/>
      <c r="O384" s="279" t="e">
        <f>O382/$O$847</f>
        <v>#DIV/0!</v>
      </c>
      <c r="P384" s="279"/>
      <c r="Q384" s="278"/>
      <c r="R384" s="283"/>
      <c r="S384" s="72">
        <v>1</v>
      </c>
    </row>
    <row r="385" spans="1:19" s="3" customFormat="1" ht="101.25" customHeight="1" x14ac:dyDescent="0.2">
      <c r="A385" s="165"/>
      <c r="B385" s="165"/>
      <c r="C385" s="165"/>
      <c r="D385" s="165"/>
      <c r="E385" s="165"/>
      <c r="F385" s="165"/>
      <c r="G385" s="59" t="s">
        <v>877</v>
      </c>
      <c r="H385" s="10" t="s">
        <v>301</v>
      </c>
      <c r="I385" s="165"/>
      <c r="J385" s="165"/>
      <c r="K385" s="165"/>
      <c r="L385" s="165"/>
      <c r="M385" s="165"/>
      <c r="N385" s="227"/>
      <c r="O385" s="165"/>
      <c r="P385" s="165" t="str">
        <f t="shared" si="246"/>
        <v xml:space="preserve"> </v>
      </c>
      <c r="Q385" s="165" t="str">
        <f t="shared" si="247"/>
        <v xml:space="preserve"> </v>
      </c>
      <c r="R385" s="118"/>
      <c r="S385" s="72">
        <f>S388</f>
        <v>0</v>
      </c>
    </row>
    <row r="386" spans="1:19" s="2" customFormat="1" ht="101.25" customHeight="1" x14ac:dyDescent="0.2">
      <c r="A386" s="180"/>
      <c r="B386" s="180"/>
      <c r="C386" s="180"/>
      <c r="D386" s="180"/>
      <c r="E386" s="180"/>
      <c r="F386" s="180"/>
      <c r="G386" s="60">
        <v>3114010101</v>
      </c>
      <c r="H386" s="17" t="s">
        <v>554</v>
      </c>
      <c r="I386" s="180"/>
      <c r="J386" s="180"/>
      <c r="K386" s="180"/>
      <c r="L386" s="180">
        <f t="shared" si="256"/>
        <v>0</v>
      </c>
      <c r="M386" s="180"/>
      <c r="N386" s="228">
        <f t="shared" si="244"/>
        <v>0</v>
      </c>
      <c r="O386" s="180">
        <f t="shared" ref="O386:O387" si="277">M386</f>
        <v>0</v>
      </c>
      <c r="P386" s="166" t="str">
        <f t="shared" si="246"/>
        <v xml:space="preserve"> </v>
      </c>
      <c r="Q386" s="166" t="str">
        <f t="shared" si="247"/>
        <v xml:space="preserve"> </v>
      </c>
      <c r="R386" s="119">
        <f t="shared" si="249"/>
        <v>0</v>
      </c>
      <c r="S386" s="72">
        <f t="shared" si="248"/>
        <v>0</v>
      </c>
    </row>
    <row r="387" spans="1:19" s="2" customFormat="1" ht="105.75" customHeight="1" thickBot="1" x14ac:dyDescent="0.25">
      <c r="A387" s="180"/>
      <c r="B387" s="180"/>
      <c r="C387" s="180"/>
      <c r="D387" s="180"/>
      <c r="E387" s="180"/>
      <c r="F387" s="180"/>
      <c r="G387" s="68">
        <v>3114020101</v>
      </c>
      <c r="H387" s="31" t="s">
        <v>555</v>
      </c>
      <c r="I387" s="180"/>
      <c r="J387" s="180"/>
      <c r="K387" s="180"/>
      <c r="L387" s="180">
        <f t="shared" si="256"/>
        <v>0</v>
      </c>
      <c r="M387" s="180"/>
      <c r="N387" s="228">
        <f t="shared" si="244"/>
        <v>0</v>
      </c>
      <c r="O387" s="180">
        <f t="shared" si="277"/>
        <v>0</v>
      </c>
      <c r="P387" s="166" t="str">
        <f t="shared" si="246"/>
        <v xml:space="preserve"> </v>
      </c>
      <c r="Q387" s="166" t="str">
        <f t="shared" si="247"/>
        <v xml:space="preserve"> </v>
      </c>
      <c r="R387" s="119">
        <f t="shared" si="249"/>
        <v>0</v>
      </c>
      <c r="S387" s="72">
        <f t="shared" si="248"/>
        <v>0</v>
      </c>
    </row>
    <row r="388" spans="1:19" s="3" customFormat="1" ht="102.75" customHeight="1" thickBot="1" x14ac:dyDescent="0.25">
      <c r="A388" s="161">
        <f t="shared" ref="A388:E388" si="278">SUM(A386:A387)</f>
        <v>0</v>
      </c>
      <c r="B388" s="161">
        <f t="shared" si="278"/>
        <v>0</v>
      </c>
      <c r="C388" s="161">
        <f t="shared" si="278"/>
        <v>0</v>
      </c>
      <c r="D388" s="161">
        <f t="shared" si="278"/>
        <v>0</v>
      </c>
      <c r="E388" s="161">
        <f t="shared" si="278"/>
        <v>0</v>
      </c>
      <c r="F388" s="161">
        <f t="shared" ref="F388" si="279">SUM(F386:F387)</f>
        <v>0</v>
      </c>
      <c r="G388" s="58"/>
      <c r="H388" s="9" t="s">
        <v>553</v>
      </c>
      <c r="I388" s="161">
        <f t="shared" ref="I388:L388" si="280">SUM(I386:I387)</f>
        <v>0</v>
      </c>
      <c r="J388" s="161">
        <f t="shared" si="280"/>
        <v>0</v>
      </c>
      <c r="K388" s="161">
        <f t="shared" si="280"/>
        <v>0</v>
      </c>
      <c r="L388" s="161">
        <f t="shared" si="280"/>
        <v>0</v>
      </c>
      <c r="M388" s="161">
        <f t="shared" ref="M388:O388" si="281">SUM(M386:M387)</f>
        <v>0</v>
      </c>
      <c r="N388" s="222">
        <f t="shared" si="244"/>
        <v>0</v>
      </c>
      <c r="O388" s="161">
        <f t="shared" si="281"/>
        <v>0</v>
      </c>
      <c r="P388" s="161" t="str">
        <f t="shared" si="246"/>
        <v xml:space="preserve"> </v>
      </c>
      <c r="Q388" s="161" t="str">
        <f t="shared" si="247"/>
        <v xml:space="preserve"> </v>
      </c>
      <c r="R388" s="115">
        <f t="shared" si="249"/>
        <v>0</v>
      </c>
      <c r="S388" s="72">
        <f t="shared" si="248"/>
        <v>0</v>
      </c>
    </row>
    <row r="389" spans="1:19" s="277" customFormat="1" ht="101.25" customHeight="1" x14ac:dyDescent="0.2">
      <c r="A389" s="279" t="e">
        <f>(A388-#REF!)/#REF!</f>
        <v>#REF!</v>
      </c>
      <c r="B389" s="279" t="e">
        <f>(B388-#REF!)/#REF!</f>
        <v>#REF!</v>
      </c>
      <c r="C389" s="279" t="e">
        <f t="shared" ref="C389:E389" si="282">(C388-A388)/A388</f>
        <v>#DIV/0!</v>
      </c>
      <c r="D389" s="279" t="e">
        <f t="shared" si="282"/>
        <v>#DIV/0!</v>
      </c>
      <c r="E389" s="279" t="e">
        <f t="shared" si="282"/>
        <v>#DIV/0!</v>
      </c>
      <c r="F389" s="279" t="e">
        <f>(F388-D388)/D388</f>
        <v>#DIV/0!</v>
      </c>
      <c r="G389" s="280"/>
      <c r="H389" s="281" t="s">
        <v>1137</v>
      </c>
      <c r="I389" s="279" t="e">
        <f t="shared" ref="I389:L389" si="283">(I388-F388)/F388</f>
        <v>#DIV/0!</v>
      </c>
      <c r="J389" s="279" t="e">
        <f t="shared" si="283"/>
        <v>#DIV/0!</v>
      </c>
      <c r="K389" s="279" t="e">
        <f t="shared" si="283"/>
        <v>#VALUE!</v>
      </c>
      <c r="L389" s="279" t="e">
        <f t="shared" si="283"/>
        <v>#DIV/0!</v>
      </c>
      <c r="M389" s="279" t="e">
        <f>(M388-J388)/J388</f>
        <v>#DIV/0!</v>
      </c>
      <c r="N389" s="282"/>
      <c r="O389" s="279" t="e">
        <f>(O388-J388)/J388</f>
        <v>#DIV/0!</v>
      </c>
      <c r="P389" s="278"/>
      <c r="Q389" s="278"/>
      <c r="R389" s="283"/>
      <c r="S389" s="276">
        <v>1</v>
      </c>
    </row>
    <row r="390" spans="1:19" s="1" customFormat="1" ht="101.25" customHeight="1" thickBot="1" x14ac:dyDescent="0.25">
      <c r="A390" s="270" t="e">
        <f t="shared" ref="A390:E390" si="284">A846/A388</f>
        <v>#DIV/0!</v>
      </c>
      <c r="B390" s="270" t="e">
        <f t="shared" si="284"/>
        <v>#DIV/0!</v>
      </c>
      <c r="C390" s="270" t="e">
        <f t="shared" si="284"/>
        <v>#DIV/0!</v>
      </c>
      <c r="D390" s="270" t="e">
        <f t="shared" si="284"/>
        <v>#DIV/0!</v>
      </c>
      <c r="E390" s="270" t="e">
        <f t="shared" si="284"/>
        <v>#DIV/0!</v>
      </c>
      <c r="F390" s="270" t="e">
        <f t="shared" ref="F390" si="285">F846/F388</f>
        <v>#DIV/0!</v>
      </c>
      <c r="G390" s="266"/>
      <c r="H390" s="267" t="s">
        <v>1138</v>
      </c>
      <c r="I390" s="270" t="e">
        <f t="shared" ref="I390:L390" si="286">I846/I388</f>
        <v>#DIV/0!</v>
      </c>
      <c r="J390" s="270" t="e">
        <f t="shared" si="286"/>
        <v>#DIV/0!</v>
      </c>
      <c r="K390" s="270" t="e">
        <f t="shared" si="286"/>
        <v>#DIV/0!</v>
      </c>
      <c r="L390" s="270" t="e">
        <f t="shared" si="286"/>
        <v>#DIV/0!</v>
      </c>
      <c r="M390" s="270" t="e">
        <f t="shared" ref="L390:O390" si="287">M846/M388</f>
        <v>#DIV/0!</v>
      </c>
      <c r="N390" s="270" t="e">
        <f t="shared" si="287"/>
        <v>#DIV/0!</v>
      </c>
      <c r="O390" s="270" t="e">
        <f t="shared" si="287"/>
        <v>#DIV/0!</v>
      </c>
      <c r="P390" s="270"/>
      <c r="Q390" s="265"/>
      <c r="R390" s="268"/>
      <c r="S390" s="72">
        <v>1</v>
      </c>
    </row>
    <row r="391" spans="1:19" s="3" customFormat="1" ht="121.5" customHeight="1" x14ac:dyDescent="0.2">
      <c r="A391" s="181"/>
      <c r="B391" s="181"/>
      <c r="C391" s="181"/>
      <c r="D391" s="181"/>
      <c r="E391" s="181"/>
      <c r="F391" s="181"/>
      <c r="G391" s="59" t="s">
        <v>878</v>
      </c>
      <c r="H391" s="10" t="s">
        <v>302</v>
      </c>
      <c r="I391" s="181"/>
      <c r="J391" s="181"/>
      <c r="K391" s="181"/>
      <c r="L391" s="181"/>
      <c r="M391" s="181"/>
      <c r="N391" s="242"/>
      <c r="O391" s="181"/>
      <c r="P391" s="181" t="str">
        <f t="shared" si="246"/>
        <v xml:space="preserve"> </v>
      </c>
      <c r="Q391" s="181" t="str">
        <f t="shared" si="247"/>
        <v xml:space="preserve"> </v>
      </c>
      <c r="R391" s="125"/>
      <c r="S391" s="72">
        <f>S434</f>
        <v>2159477</v>
      </c>
    </row>
    <row r="392" spans="1:19" s="2" customFormat="1" ht="105.75" customHeight="1" x14ac:dyDescent="0.2">
      <c r="A392" s="166"/>
      <c r="B392" s="166"/>
      <c r="C392" s="166"/>
      <c r="D392" s="166"/>
      <c r="E392" s="166"/>
      <c r="F392" s="166"/>
      <c r="G392" s="60" t="s">
        <v>879</v>
      </c>
      <c r="H392" s="25" t="s">
        <v>303</v>
      </c>
      <c r="I392" s="166"/>
      <c r="J392" s="166"/>
      <c r="K392" s="166"/>
      <c r="L392" s="166"/>
      <c r="M392" s="166"/>
      <c r="N392" s="228"/>
      <c r="O392" s="166"/>
      <c r="P392" s="166" t="str">
        <f t="shared" si="246"/>
        <v xml:space="preserve"> </v>
      </c>
      <c r="Q392" s="166" t="str">
        <f t="shared" si="247"/>
        <v xml:space="preserve"> </v>
      </c>
      <c r="R392" s="119"/>
      <c r="S392" s="72">
        <f>S403</f>
        <v>0</v>
      </c>
    </row>
    <row r="393" spans="1:19" s="1" customFormat="1" ht="105.75" customHeight="1" x14ac:dyDescent="0.2">
      <c r="A393" s="155"/>
      <c r="B393" s="155"/>
      <c r="C393" s="155"/>
      <c r="D393" s="155"/>
      <c r="E393" s="155"/>
      <c r="F393" s="155"/>
      <c r="G393" s="54" t="s">
        <v>880</v>
      </c>
      <c r="H393" s="18" t="s">
        <v>304</v>
      </c>
      <c r="I393" s="155"/>
      <c r="J393" s="155"/>
      <c r="K393" s="155"/>
      <c r="L393" s="155"/>
      <c r="M393" s="155"/>
      <c r="N393" s="215"/>
      <c r="O393" s="155"/>
      <c r="P393" s="155" t="str">
        <f t="shared" si="246"/>
        <v xml:space="preserve"> </v>
      </c>
      <c r="Q393" s="155" t="str">
        <f t="shared" si="247"/>
        <v xml:space="preserve"> </v>
      </c>
      <c r="R393" s="110"/>
      <c r="S393" s="72">
        <f>S397</f>
        <v>0</v>
      </c>
    </row>
    <row r="394" spans="1:19" ht="105.75" customHeight="1" x14ac:dyDescent="0.2">
      <c r="A394" s="147"/>
      <c r="B394" s="147"/>
      <c r="C394" s="147"/>
      <c r="D394" s="147"/>
      <c r="E394" s="147"/>
      <c r="F394" s="147"/>
      <c r="G394" s="49" t="s">
        <v>881</v>
      </c>
      <c r="H394" s="19" t="s">
        <v>305</v>
      </c>
      <c r="I394" s="147"/>
      <c r="J394" s="147"/>
      <c r="K394" s="147"/>
      <c r="L394" s="147">
        <f t="shared" si="256"/>
        <v>0</v>
      </c>
      <c r="M394" s="147"/>
      <c r="N394" s="208">
        <f t="shared" si="244"/>
        <v>0</v>
      </c>
      <c r="O394" s="147">
        <f t="shared" ref="O394:O396" si="288">M394</f>
        <v>0</v>
      </c>
      <c r="P394" s="209" t="str">
        <f t="shared" si="246"/>
        <v xml:space="preserve"> </v>
      </c>
      <c r="Q394" s="209" t="str">
        <f t="shared" si="247"/>
        <v xml:space="preserve"> </v>
      </c>
      <c r="R394" s="105">
        <f t="shared" si="249"/>
        <v>0</v>
      </c>
      <c r="S394" s="72">
        <f t="shared" si="248"/>
        <v>0</v>
      </c>
    </row>
    <row r="395" spans="1:19" ht="105.75" customHeight="1" x14ac:dyDescent="0.2">
      <c r="A395" s="147"/>
      <c r="B395" s="147"/>
      <c r="C395" s="147"/>
      <c r="D395" s="147"/>
      <c r="E395" s="147"/>
      <c r="F395" s="147"/>
      <c r="G395" s="49" t="s">
        <v>882</v>
      </c>
      <c r="H395" s="19" t="s">
        <v>306</v>
      </c>
      <c r="I395" s="147"/>
      <c r="J395" s="147"/>
      <c r="K395" s="147"/>
      <c r="L395" s="147">
        <f t="shared" si="256"/>
        <v>0</v>
      </c>
      <c r="M395" s="147"/>
      <c r="N395" s="208">
        <f t="shared" si="244"/>
        <v>0</v>
      </c>
      <c r="O395" s="147">
        <f t="shared" si="288"/>
        <v>0</v>
      </c>
      <c r="P395" s="209" t="str">
        <f t="shared" si="246"/>
        <v xml:space="preserve"> </v>
      </c>
      <c r="Q395" s="209" t="str">
        <f t="shared" si="247"/>
        <v xml:space="preserve"> </v>
      </c>
      <c r="R395" s="105">
        <f t="shared" si="249"/>
        <v>0</v>
      </c>
      <c r="S395" s="72">
        <f t="shared" si="248"/>
        <v>0</v>
      </c>
    </row>
    <row r="396" spans="1:19" ht="105.75" customHeight="1" thickBot="1" x14ac:dyDescent="0.25">
      <c r="A396" s="158"/>
      <c r="B396" s="158"/>
      <c r="C396" s="158"/>
      <c r="D396" s="158"/>
      <c r="E396" s="158"/>
      <c r="F396" s="158"/>
      <c r="G396" s="50" t="s">
        <v>883</v>
      </c>
      <c r="H396" s="20" t="s">
        <v>307</v>
      </c>
      <c r="I396" s="158"/>
      <c r="J396" s="158"/>
      <c r="K396" s="158"/>
      <c r="L396" s="158">
        <f t="shared" si="256"/>
        <v>0</v>
      </c>
      <c r="M396" s="158"/>
      <c r="N396" s="218">
        <f t="shared" si="244"/>
        <v>0</v>
      </c>
      <c r="O396" s="158">
        <f t="shared" si="288"/>
        <v>0</v>
      </c>
      <c r="P396" s="219" t="str">
        <f t="shared" si="246"/>
        <v xml:space="preserve"> </v>
      </c>
      <c r="Q396" s="219" t="str">
        <f t="shared" si="247"/>
        <v xml:space="preserve"> </v>
      </c>
      <c r="R396" s="113">
        <f t="shared" si="249"/>
        <v>0</v>
      </c>
      <c r="S396" s="72">
        <f t="shared" si="248"/>
        <v>0</v>
      </c>
    </row>
    <row r="397" spans="1:19" s="1" customFormat="1" ht="112.5" customHeight="1" thickBot="1" x14ac:dyDescent="0.25">
      <c r="A397" s="150">
        <f t="shared" ref="A397:E397" si="289">SUM(A394:A396)</f>
        <v>0</v>
      </c>
      <c r="B397" s="150">
        <f t="shared" si="289"/>
        <v>0</v>
      </c>
      <c r="C397" s="150">
        <f t="shared" si="289"/>
        <v>0</v>
      </c>
      <c r="D397" s="150">
        <f t="shared" si="289"/>
        <v>0</v>
      </c>
      <c r="E397" s="150">
        <f t="shared" si="289"/>
        <v>0</v>
      </c>
      <c r="F397" s="150">
        <f t="shared" ref="F397" si="290">SUM(F394:F396)</f>
        <v>0</v>
      </c>
      <c r="G397" s="51"/>
      <c r="H397" s="5" t="s">
        <v>167</v>
      </c>
      <c r="I397" s="150">
        <f t="shared" ref="I397:L397" si="291">SUM(I394:I396)</f>
        <v>0</v>
      </c>
      <c r="J397" s="150">
        <f t="shared" si="291"/>
        <v>0</v>
      </c>
      <c r="K397" s="150">
        <f t="shared" si="291"/>
        <v>0</v>
      </c>
      <c r="L397" s="150">
        <f t="shared" si="291"/>
        <v>0</v>
      </c>
      <c r="M397" s="150">
        <f t="shared" ref="M397:O397" si="292">SUM(M394:M396)</f>
        <v>0</v>
      </c>
      <c r="N397" s="212">
        <f t="shared" si="244"/>
        <v>0</v>
      </c>
      <c r="O397" s="150">
        <f t="shared" si="292"/>
        <v>0</v>
      </c>
      <c r="P397" s="150" t="str">
        <f t="shared" si="246"/>
        <v xml:space="preserve"> </v>
      </c>
      <c r="Q397" s="150" t="str">
        <f t="shared" si="247"/>
        <v xml:space="preserve"> </v>
      </c>
      <c r="R397" s="107">
        <f t="shared" si="249"/>
        <v>0</v>
      </c>
      <c r="S397" s="72">
        <f t="shared" si="248"/>
        <v>0</v>
      </c>
    </row>
    <row r="398" spans="1:19" s="1" customFormat="1" ht="105.75" customHeight="1" x14ac:dyDescent="0.2">
      <c r="A398" s="167"/>
      <c r="B398" s="167"/>
      <c r="C398" s="167"/>
      <c r="D398" s="167"/>
      <c r="E398" s="167"/>
      <c r="F398" s="167"/>
      <c r="G398" s="48">
        <v>3115010201</v>
      </c>
      <c r="H398" s="21" t="s">
        <v>308</v>
      </c>
      <c r="I398" s="167"/>
      <c r="J398" s="167"/>
      <c r="K398" s="167"/>
      <c r="L398" s="167">
        <f t="shared" si="256"/>
        <v>0</v>
      </c>
      <c r="M398" s="167"/>
      <c r="N398" s="229">
        <f t="shared" si="244"/>
        <v>0</v>
      </c>
      <c r="O398" s="167">
        <f t="shared" ref="O398:O402" si="293">M398</f>
        <v>0</v>
      </c>
      <c r="P398" s="170" t="str">
        <f t="shared" si="246"/>
        <v xml:space="preserve"> </v>
      </c>
      <c r="Q398" s="170" t="str">
        <f t="shared" si="247"/>
        <v xml:space="preserve"> </v>
      </c>
      <c r="R398" s="120">
        <f t="shared" si="249"/>
        <v>0</v>
      </c>
      <c r="S398" s="72">
        <f t="shared" si="248"/>
        <v>0</v>
      </c>
    </row>
    <row r="399" spans="1:19" s="1" customFormat="1" ht="105.75" customHeight="1" x14ac:dyDescent="0.2">
      <c r="A399" s="153"/>
      <c r="B399" s="153"/>
      <c r="C399" s="153"/>
      <c r="D399" s="153"/>
      <c r="E399" s="153"/>
      <c r="F399" s="153"/>
      <c r="G399" s="54">
        <v>3115010301</v>
      </c>
      <c r="H399" s="18" t="s">
        <v>309</v>
      </c>
      <c r="I399" s="153"/>
      <c r="J399" s="153"/>
      <c r="K399" s="153"/>
      <c r="L399" s="153">
        <f t="shared" si="256"/>
        <v>0</v>
      </c>
      <c r="M399" s="153"/>
      <c r="N399" s="215">
        <f t="shared" si="244"/>
        <v>0</v>
      </c>
      <c r="O399" s="153">
        <f t="shared" si="293"/>
        <v>0</v>
      </c>
      <c r="P399" s="155" t="str">
        <f t="shared" si="246"/>
        <v xml:space="preserve"> </v>
      </c>
      <c r="Q399" s="155" t="str">
        <f t="shared" si="247"/>
        <v xml:space="preserve"> </v>
      </c>
      <c r="R399" s="110">
        <f t="shared" si="249"/>
        <v>0</v>
      </c>
      <c r="S399" s="72">
        <f t="shared" si="248"/>
        <v>0</v>
      </c>
    </row>
    <row r="400" spans="1:19" s="1" customFormat="1" ht="105.75" customHeight="1" x14ac:dyDescent="0.2">
      <c r="A400" s="153"/>
      <c r="B400" s="153"/>
      <c r="C400" s="153"/>
      <c r="D400" s="153"/>
      <c r="E400" s="153"/>
      <c r="F400" s="153"/>
      <c r="G400" s="54">
        <v>3115010401</v>
      </c>
      <c r="H400" s="18" t="s">
        <v>310</v>
      </c>
      <c r="I400" s="153"/>
      <c r="J400" s="153"/>
      <c r="K400" s="153"/>
      <c r="L400" s="153">
        <f t="shared" si="256"/>
        <v>0</v>
      </c>
      <c r="M400" s="153"/>
      <c r="N400" s="215">
        <f t="shared" si="244"/>
        <v>0</v>
      </c>
      <c r="O400" s="153">
        <f t="shared" si="293"/>
        <v>0</v>
      </c>
      <c r="P400" s="155" t="str">
        <f t="shared" si="246"/>
        <v xml:space="preserve"> </v>
      </c>
      <c r="Q400" s="155" t="str">
        <f t="shared" si="247"/>
        <v xml:space="preserve"> </v>
      </c>
      <c r="R400" s="110">
        <f t="shared" si="249"/>
        <v>0</v>
      </c>
      <c r="S400" s="72">
        <f t="shared" si="248"/>
        <v>0</v>
      </c>
    </row>
    <row r="401" spans="1:19" s="1" customFormat="1" ht="105.75" customHeight="1" x14ac:dyDescent="0.2">
      <c r="A401" s="153"/>
      <c r="B401" s="153"/>
      <c r="C401" s="153"/>
      <c r="D401" s="153"/>
      <c r="E401" s="153"/>
      <c r="F401" s="153"/>
      <c r="G401" s="54">
        <v>3115010501</v>
      </c>
      <c r="H401" s="18" t="s">
        <v>311</v>
      </c>
      <c r="I401" s="153"/>
      <c r="J401" s="153"/>
      <c r="K401" s="153"/>
      <c r="L401" s="153">
        <f t="shared" si="256"/>
        <v>0</v>
      </c>
      <c r="M401" s="153"/>
      <c r="N401" s="215">
        <f t="shared" si="244"/>
        <v>0</v>
      </c>
      <c r="O401" s="153">
        <f t="shared" si="293"/>
        <v>0</v>
      </c>
      <c r="P401" s="155" t="str">
        <f t="shared" si="246"/>
        <v xml:space="preserve"> </v>
      </c>
      <c r="Q401" s="155" t="str">
        <f t="shared" si="247"/>
        <v xml:space="preserve"> </v>
      </c>
      <c r="R401" s="110">
        <f t="shared" si="249"/>
        <v>0</v>
      </c>
      <c r="S401" s="72">
        <f t="shared" si="248"/>
        <v>0</v>
      </c>
    </row>
    <row r="402" spans="1:19" s="1" customFormat="1" ht="105.75" customHeight="1" thickBot="1" x14ac:dyDescent="0.25">
      <c r="A402" s="153"/>
      <c r="B402" s="153"/>
      <c r="C402" s="153"/>
      <c r="D402" s="153"/>
      <c r="E402" s="153"/>
      <c r="F402" s="153"/>
      <c r="G402" s="55">
        <v>3115010601</v>
      </c>
      <c r="H402" s="23" t="s">
        <v>312</v>
      </c>
      <c r="I402" s="153"/>
      <c r="J402" s="153"/>
      <c r="K402" s="153"/>
      <c r="L402" s="153">
        <f t="shared" si="256"/>
        <v>0</v>
      </c>
      <c r="M402" s="153"/>
      <c r="N402" s="215">
        <f t="shared" si="244"/>
        <v>0</v>
      </c>
      <c r="O402" s="153">
        <f t="shared" si="293"/>
        <v>0</v>
      </c>
      <c r="P402" s="155" t="str">
        <f t="shared" si="246"/>
        <v xml:space="preserve"> </v>
      </c>
      <c r="Q402" s="155" t="str">
        <f t="shared" si="247"/>
        <v xml:space="preserve"> </v>
      </c>
      <c r="R402" s="110">
        <f t="shared" si="249"/>
        <v>0</v>
      </c>
      <c r="S402" s="72">
        <f t="shared" si="248"/>
        <v>0</v>
      </c>
    </row>
    <row r="403" spans="1:19" s="2" customFormat="1" ht="120" customHeight="1" thickBot="1" x14ac:dyDescent="0.25">
      <c r="A403" s="157">
        <f t="shared" ref="A403:E403" si="294">SUM(A397:A402)</f>
        <v>0</v>
      </c>
      <c r="B403" s="157">
        <f t="shared" si="294"/>
        <v>0</v>
      </c>
      <c r="C403" s="157">
        <f t="shared" si="294"/>
        <v>0</v>
      </c>
      <c r="D403" s="157">
        <f t="shared" si="294"/>
        <v>0</v>
      </c>
      <c r="E403" s="157">
        <f t="shared" si="294"/>
        <v>0</v>
      </c>
      <c r="F403" s="157">
        <f t="shared" ref="F403:O403" si="295">SUM(F397:F402)</f>
        <v>0</v>
      </c>
      <c r="G403" s="57"/>
      <c r="H403" s="7" t="s">
        <v>237</v>
      </c>
      <c r="I403" s="157">
        <f t="shared" si="295"/>
        <v>0</v>
      </c>
      <c r="J403" s="157">
        <f t="shared" si="295"/>
        <v>0</v>
      </c>
      <c r="K403" s="157">
        <f t="shared" si="295"/>
        <v>0</v>
      </c>
      <c r="L403" s="157">
        <f t="shared" si="295"/>
        <v>0</v>
      </c>
      <c r="M403" s="157">
        <f t="shared" si="295"/>
        <v>0</v>
      </c>
      <c r="N403" s="217">
        <f t="shared" si="244"/>
        <v>0</v>
      </c>
      <c r="O403" s="157">
        <f t="shared" si="295"/>
        <v>0</v>
      </c>
      <c r="P403" s="157" t="str">
        <f t="shared" si="246"/>
        <v xml:space="preserve"> </v>
      </c>
      <c r="Q403" s="157" t="str">
        <f t="shared" si="247"/>
        <v xml:space="preserve"> </v>
      </c>
      <c r="R403" s="112">
        <f t="shared" si="249"/>
        <v>0</v>
      </c>
      <c r="S403" s="72">
        <f t="shared" si="248"/>
        <v>0</v>
      </c>
    </row>
    <row r="404" spans="1:19" s="2" customFormat="1" ht="105.75" customHeight="1" x14ac:dyDescent="0.2">
      <c r="A404" s="180"/>
      <c r="B404" s="180"/>
      <c r="C404" s="180"/>
      <c r="D404" s="180"/>
      <c r="E404" s="180"/>
      <c r="F404" s="180"/>
      <c r="G404" s="53">
        <v>3115020101</v>
      </c>
      <c r="H404" s="22" t="s">
        <v>313</v>
      </c>
      <c r="I404" s="180"/>
      <c r="J404" s="180"/>
      <c r="K404" s="180"/>
      <c r="L404" s="180">
        <f t="shared" si="256"/>
        <v>0</v>
      </c>
      <c r="M404" s="180"/>
      <c r="N404" s="228">
        <f t="shared" si="244"/>
        <v>0</v>
      </c>
      <c r="O404" s="180">
        <f t="shared" ref="O404:O405" si="296">M404</f>
        <v>0</v>
      </c>
      <c r="P404" s="166" t="str">
        <f t="shared" si="246"/>
        <v xml:space="preserve"> </v>
      </c>
      <c r="Q404" s="166" t="str">
        <f t="shared" si="247"/>
        <v xml:space="preserve"> </v>
      </c>
      <c r="R404" s="119">
        <f t="shared" si="249"/>
        <v>0</v>
      </c>
      <c r="S404" s="72">
        <f t="shared" si="248"/>
        <v>0</v>
      </c>
    </row>
    <row r="405" spans="1:19" s="2" customFormat="1" ht="105.75" customHeight="1" x14ac:dyDescent="0.2">
      <c r="A405" s="180"/>
      <c r="B405" s="180"/>
      <c r="C405" s="180"/>
      <c r="D405" s="180"/>
      <c r="E405" s="180"/>
      <c r="F405" s="180"/>
      <c r="G405" s="60">
        <v>3115030101</v>
      </c>
      <c r="H405" s="17" t="s">
        <v>556</v>
      </c>
      <c r="I405" s="180"/>
      <c r="J405" s="180"/>
      <c r="K405" s="180"/>
      <c r="L405" s="180">
        <f t="shared" si="256"/>
        <v>0</v>
      </c>
      <c r="M405" s="180"/>
      <c r="N405" s="228">
        <f t="shared" si="244"/>
        <v>0</v>
      </c>
      <c r="O405" s="180">
        <f t="shared" si="296"/>
        <v>0</v>
      </c>
      <c r="P405" s="166" t="str">
        <f t="shared" si="246"/>
        <v xml:space="preserve"> </v>
      </c>
      <c r="Q405" s="166" t="str">
        <f t="shared" si="247"/>
        <v xml:space="preserve"> </v>
      </c>
      <c r="R405" s="119">
        <f t="shared" si="249"/>
        <v>0</v>
      </c>
      <c r="S405" s="72">
        <f t="shared" si="248"/>
        <v>0</v>
      </c>
    </row>
    <row r="406" spans="1:19" s="2" customFormat="1" ht="105.75" customHeight="1" x14ac:dyDescent="0.2">
      <c r="A406" s="166"/>
      <c r="B406" s="166"/>
      <c r="C406" s="166"/>
      <c r="D406" s="166"/>
      <c r="E406" s="166"/>
      <c r="F406" s="166"/>
      <c r="G406" s="60" t="s">
        <v>884</v>
      </c>
      <c r="H406" s="17" t="s">
        <v>314</v>
      </c>
      <c r="I406" s="166"/>
      <c r="J406" s="166"/>
      <c r="K406" s="166"/>
      <c r="L406" s="166"/>
      <c r="M406" s="166"/>
      <c r="N406" s="228"/>
      <c r="O406" s="166"/>
      <c r="P406" s="166" t="str">
        <f t="shared" si="246"/>
        <v xml:space="preserve"> </v>
      </c>
      <c r="Q406" s="166" t="str">
        <f t="shared" si="247"/>
        <v xml:space="preserve"> </v>
      </c>
      <c r="R406" s="119"/>
      <c r="S406" s="72">
        <f>S418</f>
        <v>0</v>
      </c>
    </row>
    <row r="407" spans="1:19" s="1" customFormat="1" ht="105.75" customHeight="1" x14ac:dyDescent="0.2">
      <c r="A407" s="153"/>
      <c r="B407" s="153"/>
      <c r="C407" s="153"/>
      <c r="D407" s="153"/>
      <c r="E407" s="153"/>
      <c r="F407" s="153"/>
      <c r="G407" s="54">
        <v>3115040101</v>
      </c>
      <c r="H407" s="18" t="s">
        <v>315</v>
      </c>
      <c r="I407" s="153"/>
      <c r="J407" s="153"/>
      <c r="K407" s="153"/>
      <c r="L407" s="153">
        <f t="shared" si="256"/>
        <v>0</v>
      </c>
      <c r="M407" s="153"/>
      <c r="N407" s="215">
        <f t="shared" si="244"/>
        <v>0</v>
      </c>
      <c r="O407" s="153">
        <f t="shared" ref="O407:O433" si="297">M407</f>
        <v>0</v>
      </c>
      <c r="P407" s="155" t="str">
        <f t="shared" si="246"/>
        <v xml:space="preserve"> </v>
      </c>
      <c r="Q407" s="155" t="str">
        <f t="shared" si="247"/>
        <v xml:space="preserve"> </v>
      </c>
      <c r="R407" s="110">
        <f t="shared" si="249"/>
        <v>0</v>
      </c>
      <c r="S407" s="72">
        <f t="shared" si="248"/>
        <v>0</v>
      </c>
    </row>
    <row r="408" spans="1:19" s="1" customFormat="1" ht="105.75" customHeight="1" x14ac:dyDescent="0.2">
      <c r="A408" s="153"/>
      <c r="B408" s="153"/>
      <c r="C408" s="153"/>
      <c r="D408" s="153"/>
      <c r="E408" s="153"/>
      <c r="F408" s="153"/>
      <c r="G408" s="54">
        <v>3115040201</v>
      </c>
      <c r="H408" s="18" t="s">
        <v>316</v>
      </c>
      <c r="I408" s="153"/>
      <c r="J408" s="153"/>
      <c r="K408" s="153"/>
      <c r="L408" s="153">
        <f t="shared" si="256"/>
        <v>0</v>
      </c>
      <c r="M408" s="153"/>
      <c r="N408" s="215">
        <f t="shared" si="244"/>
        <v>0</v>
      </c>
      <c r="O408" s="153">
        <f t="shared" si="297"/>
        <v>0</v>
      </c>
      <c r="P408" s="155" t="str">
        <f t="shared" si="246"/>
        <v xml:space="preserve"> </v>
      </c>
      <c r="Q408" s="155" t="str">
        <f t="shared" si="247"/>
        <v xml:space="preserve"> </v>
      </c>
      <c r="R408" s="110">
        <f t="shared" si="249"/>
        <v>0</v>
      </c>
      <c r="S408" s="72">
        <f t="shared" si="248"/>
        <v>0</v>
      </c>
    </row>
    <row r="409" spans="1:19" s="1" customFormat="1" ht="105.75" customHeight="1" x14ac:dyDescent="0.2">
      <c r="A409" s="153"/>
      <c r="B409" s="153"/>
      <c r="C409" s="153"/>
      <c r="D409" s="153"/>
      <c r="E409" s="153"/>
      <c r="F409" s="153"/>
      <c r="G409" s="54">
        <v>3115040301</v>
      </c>
      <c r="H409" s="18" t="s">
        <v>317</v>
      </c>
      <c r="I409" s="153"/>
      <c r="J409" s="153"/>
      <c r="K409" s="153"/>
      <c r="L409" s="153">
        <f t="shared" si="256"/>
        <v>0</v>
      </c>
      <c r="M409" s="153"/>
      <c r="N409" s="215">
        <f t="shared" si="244"/>
        <v>0</v>
      </c>
      <c r="O409" s="153">
        <f t="shared" si="297"/>
        <v>0</v>
      </c>
      <c r="P409" s="155" t="str">
        <f t="shared" si="246"/>
        <v xml:space="preserve"> </v>
      </c>
      <c r="Q409" s="155" t="str">
        <f t="shared" si="247"/>
        <v xml:space="preserve"> </v>
      </c>
      <c r="R409" s="110">
        <f t="shared" si="249"/>
        <v>0</v>
      </c>
      <c r="S409" s="72">
        <f t="shared" si="248"/>
        <v>0</v>
      </c>
    </row>
    <row r="410" spans="1:19" s="1" customFormat="1" ht="105.75" customHeight="1" x14ac:dyDescent="0.2">
      <c r="A410" s="155"/>
      <c r="B410" s="155"/>
      <c r="C410" s="155"/>
      <c r="D410" s="155"/>
      <c r="E410" s="155"/>
      <c r="F410" s="155"/>
      <c r="G410" s="54" t="s">
        <v>885</v>
      </c>
      <c r="H410" s="18" t="s">
        <v>318</v>
      </c>
      <c r="I410" s="155"/>
      <c r="J410" s="155"/>
      <c r="K410" s="155"/>
      <c r="L410" s="155">
        <f t="shared" si="256"/>
        <v>0</v>
      </c>
      <c r="M410" s="155"/>
      <c r="N410" s="215"/>
      <c r="O410" s="155"/>
      <c r="P410" s="155" t="str">
        <f t="shared" si="246"/>
        <v xml:space="preserve"> </v>
      </c>
      <c r="Q410" s="155" t="str">
        <f t="shared" si="247"/>
        <v xml:space="preserve"> </v>
      </c>
      <c r="R410" s="110"/>
      <c r="S410" s="72">
        <f>S413</f>
        <v>0</v>
      </c>
    </row>
    <row r="411" spans="1:19" ht="105.75" customHeight="1" x14ac:dyDescent="0.2">
      <c r="A411" s="147"/>
      <c r="B411" s="147"/>
      <c r="C411" s="147"/>
      <c r="D411" s="147"/>
      <c r="E411" s="147"/>
      <c r="F411" s="147"/>
      <c r="G411" s="49" t="s">
        <v>886</v>
      </c>
      <c r="H411" s="19" t="s">
        <v>617</v>
      </c>
      <c r="I411" s="147"/>
      <c r="J411" s="147"/>
      <c r="K411" s="147"/>
      <c r="L411" s="147">
        <f t="shared" si="256"/>
        <v>0</v>
      </c>
      <c r="M411" s="147"/>
      <c r="N411" s="208">
        <f t="shared" si="244"/>
        <v>0</v>
      </c>
      <c r="O411" s="147">
        <f t="shared" si="297"/>
        <v>0</v>
      </c>
      <c r="P411" s="209" t="str">
        <f t="shared" si="246"/>
        <v xml:space="preserve"> </v>
      </c>
      <c r="Q411" s="209" t="str">
        <f t="shared" si="247"/>
        <v xml:space="preserve"> </v>
      </c>
      <c r="R411" s="105">
        <f t="shared" si="249"/>
        <v>0</v>
      </c>
      <c r="S411" s="72">
        <f t="shared" si="248"/>
        <v>0</v>
      </c>
    </row>
    <row r="412" spans="1:19" ht="105.75" customHeight="1" thickBot="1" x14ac:dyDescent="0.25">
      <c r="A412" s="158"/>
      <c r="B412" s="158"/>
      <c r="C412" s="158"/>
      <c r="D412" s="158"/>
      <c r="E412" s="158"/>
      <c r="F412" s="158"/>
      <c r="G412" s="50" t="s">
        <v>887</v>
      </c>
      <c r="H412" s="19" t="s">
        <v>618</v>
      </c>
      <c r="I412" s="158"/>
      <c r="J412" s="158"/>
      <c r="K412" s="158"/>
      <c r="L412" s="158">
        <f t="shared" si="256"/>
        <v>0</v>
      </c>
      <c r="M412" s="158"/>
      <c r="N412" s="218">
        <f t="shared" si="244"/>
        <v>0</v>
      </c>
      <c r="O412" s="158">
        <f t="shared" si="297"/>
        <v>0</v>
      </c>
      <c r="P412" s="219" t="str">
        <f t="shared" si="246"/>
        <v xml:space="preserve"> </v>
      </c>
      <c r="Q412" s="219" t="str">
        <f t="shared" si="247"/>
        <v xml:space="preserve"> </v>
      </c>
      <c r="R412" s="113">
        <f t="shared" si="249"/>
        <v>0</v>
      </c>
      <c r="S412" s="72">
        <f t="shared" si="248"/>
        <v>0</v>
      </c>
    </row>
    <row r="413" spans="1:19" s="1" customFormat="1" ht="114.75" customHeight="1" thickBot="1" x14ac:dyDescent="0.25">
      <c r="A413" s="150">
        <f t="shared" ref="A413:E413" si="298">A411+A412</f>
        <v>0</v>
      </c>
      <c r="B413" s="150">
        <f t="shared" si="298"/>
        <v>0</v>
      </c>
      <c r="C413" s="150">
        <f t="shared" si="298"/>
        <v>0</v>
      </c>
      <c r="D413" s="150">
        <f t="shared" si="298"/>
        <v>0</v>
      </c>
      <c r="E413" s="150">
        <f t="shared" si="298"/>
        <v>0</v>
      </c>
      <c r="F413" s="150">
        <f t="shared" ref="F413:O413" si="299">F411+F412</f>
        <v>0</v>
      </c>
      <c r="G413" s="51"/>
      <c r="H413" s="5" t="s">
        <v>183</v>
      </c>
      <c r="I413" s="150">
        <f t="shared" si="299"/>
        <v>0</v>
      </c>
      <c r="J413" s="150">
        <f t="shared" si="299"/>
        <v>0</v>
      </c>
      <c r="K413" s="150">
        <f t="shared" si="299"/>
        <v>0</v>
      </c>
      <c r="L413" s="150">
        <f t="shared" si="299"/>
        <v>0</v>
      </c>
      <c r="M413" s="150">
        <f t="shared" si="299"/>
        <v>0</v>
      </c>
      <c r="N413" s="212">
        <f t="shared" si="244"/>
        <v>0</v>
      </c>
      <c r="O413" s="150">
        <f t="shared" si="299"/>
        <v>0</v>
      </c>
      <c r="P413" s="150" t="str">
        <f t="shared" si="246"/>
        <v xml:space="preserve"> </v>
      </c>
      <c r="Q413" s="150" t="str">
        <f t="shared" si="247"/>
        <v xml:space="preserve"> </v>
      </c>
      <c r="R413" s="107">
        <f t="shared" si="249"/>
        <v>0</v>
      </c>
      <c r="S413" s="72">
        <f t="shared" si="248"/>
        <v>0</v>
      </c>
    </row>
    <row r="414" spans="1:19" s="1" customFormat="1" ht="105.75" customHeight="1" x14ac:dyDescent="0.2">
      <c r="A414" s="182"/>
      <c r="B414" s="182"/>
      <c r="C414" s="182"/>
      <c r="D414" s="182"/>
      <c r="E414" s="182"/>
      <c r="F414" s="182"/>
      <c r="G414" s="88">
        <v>3115040501</v>
      </c>
      <c r="H414" s="89" t="s">
        <v>319</v>
      </c>
      <c r="I414" s="182"/>
      <c r="J414" s="182"/>
      <c r="K414" s="182"/>
      <c r="L414" s="182">
        <f t="shared" si="256"/>
        <v>0</v>
      </c>
      <c r="M414" s="182"/>
      <c r="N414" s="243">
        <f t="shared" si="244"/>
        <v>0</v>
      </c>
      <c r="O414" s="182">
        <f t="shared" si="297"/>
        <v>0</v>
      </c>
      <c r="P414" s="244" t="str">
        <f t="shared" si="246"/>
        <v xml:space="preserve"> </v>
      </c>
      <c r="Q414" s="244" t="str">
        <f t="shared" si="247"/>
        <v xml:space="preserve"> </v>
      </c>
      <c r="R414" s="126">
        <f t="shared" si="249"/>
        <v>0</v>
      </c>
      <c r="S414" s="72">
        <f t="shared" si="248"/>
        <v>0</v>
      </c>
    </row>
    <row r="415" spans="1:19" s="1" customFormat="1" ht="105.75" customHeight="1" x14ac:dyDescent="0.2">
      <c r="A415" s="153"/>
      <c r="B415" s="153"/>
      <c r="C415" s="153"/>
      <c r="D415" s="153"/>
      <c r="E415" s="153"/>
      <c r="F415" s="153"/>
      <c r="G415" s="54">
        <v>3115040601</v>
      </c>
      <c r="H415" s="18" t="s">
        <v>619</v>
      </c>
      <c r="I415" s="153"/>
      <c r="J415" s="153"/>
      <c r="K415" s="153"/>
      <c r="L415" s="153">
        <f t="shared" si="256"/>
        <v>0</v>
      </c>
      <c r="M415" s="153"/>
      <c r="N415" s="215">
        <f t="shared" si="244"/>
        <v>0</v>
      </c>
      <c r="O415" s="153">
        <f t="shared" si="297"/>
        <v>0</v>
      </c>
      <c r="P415" s="155" t="str">
        <f t="shared" si="246"/>
        <v xml:space="preserve"> </v>
      </c>
      <c r="Q415" s="155" t="str">
        <f t="shared" si="247"/>
        <v xml:space="preserve"> </v>
      </c>
      <c r="R415" s="110">
        <f t="shared" si="249"/>
        <v>0</v>
      </c>
      <c r="S415" s="72">
        <f t="shared" si="248"/>
        <v>0</v>
      </c>
    </row>
    <row r="416" spans="1:19" s="1" customFormat="1" ht="105.75" customHeight="1" x14ac:dyDescent="0.2">
      <c r="A416" s="153"/>
      <c r="B416" s="153"/>
      <c r="C416" s="153"/>
      <c r="D416" s="153"/>
      <c r="E416" s="153"/>
      <c r="F416" s="153"/>
      <c r="G416" s="54">
        <v>3115040701</v>
      </c>
      <c r="H416" s="18" t="s">
        <v>620</v>
      </c>
      <c r="I416" s="153"/>
      <c r="J416" s="153"/>
      <c r="K416" s="153"/>
      <c r="L416" s="153">
        <f t="shared" si="256"/>
        <v>0</v>
      </c>
      <c r="M416" s="153"/>
      <c r="N416" s="215">
        <f t="shared" si="244"/>
        <v>0</v>
      </c>
      <c r="O416" s="153">
        <f t="shared" si="297"/>
        <v>0</v>
      </c>
      <c r="P416" s="155" t="str">
        <f t="shared" si="246"/>
        <v xml:space="preserve"> </v>
      </c>
      <c r="Q416" s="155" t="str">
        <f t="shared" si="247"/>
        <v xml:space="preserve"> </v>
      </c>
      <c r="R416" s="110">
        <f t="shared" si="249"/>
        <v>0</v>
      </c>
      <c r="S416" s="72">
        <f t="shared" si="248"/>
        <v>0</v>
      </c>
    </row>
    <row r="417" spans="1:19" s="1" customFormat="1" ht="105.75" customHeight="1" thickBot="1" x14ac:dyDescent="0.25">
      <c r="A417" s="183"/>
      <c r="B417" s="183"/>
      <c r="C417" s="183"/>
      <c r="D417" s="183"/>
      <c r="E417" s="183"/>
      <c r="F417" s="183"/>
      <c r="G417" s="90">
        <v>3115040801</v>
      </c>
      <c r="H417" s="91" t="s">
        <v>621</v>
      </c>
      <c r="I417" s="183"/>
      <c r="J417" s="183"/>
      <c r="K417" s="183"/>
      <c r="L417" s="183">
        <f t="shared" si="256"/>
        <v>0</v>
      </c>
      <c r="M417" s="183"/>
      <c r="N417" s="245">
        <f t="shared" si="244"/>
        <v>0</v>
      </c>
      <c r="O417" s="183">
        <f t="shared" si="297"/>
        <v>0</v>
      </c>
      <c r="P417" s="246" t="str">
        <f t="shared" si="246"/>
        <v xml:space="preserve"> </v>
      </c>
      <c r="Q417" s="246" t="str">
        <f t="shared" si="247"/>
        <v xml:space="preserve"> </v>
      </c>
      <c r="R417" s="127">
        <f t="shared" si="249"/>
        <v>0</v>
      </c>
      <c r="S417" s="72">
        <f t="shared" si="248"/>
        <v>0</v>
      </c>
    </row>
    <row r="418" spans="1:19" s="2" customFormat="1" ht="105" customHeight="1" thickBot="1" x14ac:dyDescent="0.25">
      <c r="A418" s="157">
        <f t="shared" ref="A418:E418" si="300">A407+A408+A409+A413+A414+A415+A416+A417</f>
        <v>0</v>
      </c>
      <c r="B418" s="157">
        <f t="shared" si="300"/>
        <v>0</v>
      </c>
      <c r="C418" s="157">
        <f t="shared" si="300"/>
        <v>0</v>
      </c>
      <c r="D418" s="157">
        <f t="shared" si="300"/>
        <v>0</v>
      </c>
      <c r="E418" s="157">
        <f t="shared" si="300"/>
        <v>0</v>
      </c>
      <c r="F418" s="157">
        <f t="shared" ref="F418:O418" si="301">F407+F408+F409+F413+F414+F415+F416+F417</f>
        <v>0</v>
      </c>
      <c r="G418" s="57"/>
      <c r="H418" s="7" t="s">
        <v>274</v>
      </c>
      <c r="I418" s="157">
        <f t="shared" si="301"/>
        <v>0</v>
      </c>
      <c r="J418" s="157">
        <f t="shared" si="301"/>
        <v>0</v>
      </c>
      <c r="K418" s="157">
        <f t="shared" si="301"/>
        <v>0</v>
      </c>
      <c r="L418" s="157">
        <f t="shared" si="301"/>
        <v>0</v>
      </c>
      <c r="M418" s="157">
        <f t="shared" si="301"/>
        <v>0</v>
      </c>
      <c r="N418" s="217">
        <f t="shared" ref="N418:N484" si="302">M418-I418</f>
        <v>0</v>
      </c>
      <c r="O418" s="157">
        <f t="shared" si="301"/>
        <v>0</v>
      </c>
      <c r="P418" s="157" t="str">
        <f t="shared" ref="P418:P484" si="303">IF(O418&gt;I418,O418-I418," ")</f>
        <v xml:space="preserve"> </v>
      </c>
      <c r="Q418" s="157" t="str">
        <f t="shared" ref="Q418:Q484" si="304">IF(I418&gt;O418,I418-O418," ")</f>
        <v xml:space="preserve"> </v>
      </c>
      <c r="R418" s="112">
        <f t="shared" si="249"/>
        <v>0</v>
      </c>
      <c r="S418" s="72">
        <f t="shared" ref="S418:S484" si="305">SUM(A418+B418+C418+D418+E418+F418+I418+J418+K418+L418+M418+O418)</f>
        <v>0</v>
      </c>
    </row>
    <row r="419" spans="1:19" s="2" customFormat="1" ht="105.75" customHeight="1" x14ac:dyDescent="0.2">
      <c r="A419" s="180"/>
      <c r="B419" s="180"/>
      <c r="C419" s="180"/>
      <c r="D419" s="180"/>
      <c r="E419" s="180"/>
      <c r="F419" s="180"/>
      <c r="G419" s="53">
        <v>3115050101</v>
      </c>
      <c r="H419" s="22" t="s">
        <v>557</v>
      </c>
      <c r="I419" s="180"/>
      <c r="J419" s="180"/>
      <c r="K419" s="180"/>
      <c r="L419" s="180">
        <f t="shared" si="256"/>
        <v>0</v>
      </c>
      <c r="M419" s="180"/>
      <c r="N419" s="228">
        <f t="shared" si="302"/>
        <v>0</v>
      </c>
      <c r="O419" s="180">
        <f t="shared" si="297"/>
        <v>0</v>
      </c>
      <c r="P419" s="166" t="str">
        <f t="shared" si="303"/>
        <v xml:space="preserve"> </v>
      </c>
      <c r="Q419" s="166" t="str">
        <f t="shared" si="304"/>
        <v xml:space="preserve"> </v>
      </c>
      <c r="R419" s="119">
        <f t="shared" si="249"/>
        <v>0</v>
      </c>
      <c r="S419" s="72">
        <f t="shared" si="305"/>
        <v>0</v>
      </c>
    </row>
    <row r="420" spans="1:19" s="2" customFormat="1" ht="121.5" customHeight="1" x14ac:dyDescent="0.2">
      <c r="A420" s="166"/>
      <c r="B420" s="166"/>
      <c r="C420" s="166"/>
      <c r="D420" s="166"/>
      <c r="E420" s="166"/>
      <c r="F420" s="166"/>
      <c r="G420" s="60">
        <v>3115060000</v>
      </c>
      <c r="H420" s="17" t="s">
        <v>558</v>
      </c>
      <c r="I420" s="166"/>
      <c r="J420" s="166"/>
      <c r="K420" s="166"/>
      <c r="L420" s="166"/>
      <c r="M420" s="166"/>
      <c r="N420" s="228"/>
      <c r="O420" s="166"/>
      <c r="P420" s="166" t="str">
        <f t="shared" si="303"/>
        <v xml:space="preserve"> </v>
      </c>
      <c r="Q420" s="166" t="str">
        <f t="shared" si="304"/>
        <v xml:space="preserve"> </v>
      </c>
      <c r="R420" s="119"/>
      <c r="S420" s="72">
        <f>S423</f>
        <v>1080477</v>
      </c>
    </row>
    <row r="421" spans="1:19" s="1" customFormat="1" ht="105.75" customHeight="1" x14ac:dyDescent="0.2">
      <c r="A421" s="153"/>
      <c r="B421" s="153"/>
      <c r="C421" s="153"/>
      <c r="D421" s="153"/>
      <c r="E421" s="153"/>
      <c r="F421" s="153"/>
      <c r="G421" s="54">
        <v>3115060101</v>
      </c>
      <c r="H421" s="18" t="s">
        <v>888</v>
      </c>
      <c r="I421" s="153"/>
      <c r="J421" s="153"/>
      <c r="K421" s="153"/>
      <c r="L421" s="153">
        <f t="shared" si="256"/>
        <v>0</v>
      </c>
      <c r="M421" s="153"/>
      <c r="N421" s="215">
        <f t="shared" si="302"/>
        <v>0</v>
      </c>
      <c r="O421" s="153">
        <f t="shared" si="297"/>
        <v>0</v>
      </c>
      <c r="P421" s="155" t="str">
        <f t="shared" si="303"/>
        <v xml:space="preserve"> </v>
      </c>
      <c r="Q421" s="155" t="str">
        <f t="shared" si="304"/>
        <v xml:space="preserve"> </v>
      </c>
      <c r="R421" s="110">
        <f t="shared" si="249"/>
        <v>0</v>
      </c>
      <c r="S421" s="72">
        <f t="shared" si="305"/>
        <v>0</v>
      </c>
    </row>
    <row r="422" spans="1:19" s="1" customFormat="1" ht="105" customHeight="1" thickBot="1" x14ac:dyDescent="0.25">
      <c r="A422" s="153">
        <v>175000</v>
      </c>
      <c r="B422" s="153">
        <v>166325</v>
      </c>
      <c r="C422" s="153">
        <v>55000</v>
      </c>
      <c r="D422" s="153">
        <v>250152</v>
      </c>
      <c r="E422" s="153">
        <v>55000</v>
      </c>
      <c r="F422" s="153"/>
      <c r="G422" s="54">
        <v>3115060201</v>
      </c>
      <c r="H422" s="18" t="s">
        <v>889</v>
      </c>
      <c r="I422" s="153">
        <v>60000</v>
      </c>
      <c r="J422" s="153">
        <v>70000</v>
      </c>
      <c r="K422" s="153">
        <v>83000</v>
      </c>
      <c r="L422" s="153">
        <f t="shared" si="256"/>
        <v>166000</v>
      </c>
      <c r="M422" s="153"/>
      <c r="N422" s="215">
        <f t="shared" si="302"/>
        <v>-60000</v>
      </c>
      <c r="O422" s="153">
        <f t="shared" si="297"/>
        <v>0</v>
      </c>
      <c r="P422" s="155" t="str">
        <f t="shared" si="303"/>
        <v xml:space="preserve"> </v>
      </c>
      <c r="Q422" s="155">
        <f t="shared" si="304"/>
        <v>60000</v>
      </c>
      <c r="R422" s="110">
        <f t="shared" si="249"/>
        <v>0</v>
      </c>
      <c r="S422" s="72">
        <f t="shared" si="305"/>
        <v>1080477</v>
      </c>
    </row>
    <row r="423" spans="1:19" s="2" customFormat="1" ht="107.25" customHeight="1" thickBot="1" x14ac:dyDescent="0.25">
      <c r="A423" s="157">
        <f t="shared" ref="A423:E423" si="306">A421+A422</f>
        <v>175000</v>
      </c>
      <c r="B423" s="157">
        <f t="shared" si="306"/>
        <v>166325</v>
      </c>
      <c r="C423" s="157">
        <f t="shared" si="306"/>
        <v>55000</v>
      </c>
      <c r="D423" s="157">
        <f t="shared" si="306"/>
        <v>250152</v>
      </c>
      <c r="E423" s="157">
        <f t="shared" si="306"/>
        <v>55000</v>
      </c>
      <c r="F423" s="157">
        <f t="shared" ref="F423:O423" si="307">F421+F422</f>
        <v>0</v>
      </c>
      <c r="G423" s="57"/>
      <c r="H423" s="7" t="s">
        <v>295</v>
      </c>
      <c r="I423" s="157">
        <f t="shared" si="307"/>
        <v>60000</v>
      </c>
      <c r="J423" s="157">
        <f t="shared" si="307"/>
        <v>70000</v>
      </c>
      <c r="K423" s="157">
        <f t="shared" si="307"/>
        <v>83000</v>
      </c>
      <c r="L423" s="157">
        <f t="shared" si="307"/>
        <v>166000</v>
      </c>
      <c r="M423" s="157">
        <f t="shared" si="307"/>
        <v>0</v>
      </c>
      <c r="N423" s="217">
        <f t="shared" si="302"/>
        <v>-60000</v>
      </c>
      <c r="O423" s="157">
        <f t="shared" si="307"/>
        <v>0</v>
      </c>
      <c r="P423" s="157" t="str">
        <f t="shared" si="303"/>
        <v xml:space="preserve"> </v>
      </c>
      <c r="Q423" s="157">
        <f t="shared" si="304"/>
        <v>60000</v>
      </c>
      <c r="R423" s="112">
        <f t="shared" ref="R423:R489" si="308">IF(O423=0,,O423/I423)</f>
        <v>0</v>
      </c>
      <c r="S423" s="72">
        <f t="shared" si="305"/>
        <v>1080477</v>
      </c>
    </row>
    <row r="424" spans="1:19" s="2" customFormat="1" ht="105.75" customHeight="1" x14ac:dyDescent="0.2">
      <c r="A424" s="180"/>
      <c r="B424" s="180"/>
      <c r="C424" s="180"/>
      <c r="D424" s="180"/>
      <c r="E424" s="180"/>
      <c r="F424" s="180"/>
      <c r="G424" s="60">
        <v>3115070101</v>
      </c>
      <c r="H424" s="17" t="s">
        <v>559</v>
      </c>
      <c r="I424" s="180"/>
      <c r="J424" s="180"/>
      <c r="K424" s="180"/>
      <c r="L424" s="180">
        <f t="shared" si="256"/>
        <v>0</v>
      </c>
      <c r="M424" s="180"/>
      <c r="N424" s="228">
        <f t="shared" si="302"/>
        <v>0</v>
      </c>
      <c r="O424" s="180">
        <f t="shared" si="297"/>
        <v>0</v>
      </c>
      <c r="P424" s="166" t="str">
        <f t="shared" si="303"/>
        <v xml:space="preserve"> </v>
      </c>
      <c r="Q424" s="166" t="str">
        <f t="shared" si="304"/>
        <v xml:space="preserve"> </v>
      </c>
      <c r="R424" s="119">
        <f t="shared" si="308"/>
        <v>0</v>
      </c>
      <c r="S424" s="72">
        <f t="shared" si="305"/>
        <v>0</v>
      </c>
    </row>
    <row r="425" spans="1:19" s="2" customFormat="1" ht="105.75" customHeight="1" x14ac:dyDescent="0.2">
      <c r="A425" s="180"/>
      <c r="B425" s="180"/>
      <c r="C425" s="180"/>
      <c r="D425" s="180"/>
      <c r="E425" s="180"/>
      <c r="F425" s="180"/>
      <c r="G425" s="60">
        <v>3115080101</v>
      </c>
      <c r="H425" s="17" t="s">
        <v>560</v>
      </c>
      <c r="I425" s="180"/>
      <c r="J425" s="180"/>
      <c r="K425" s="180"/>
      <c r="L425" s="180">
        <f t="shared" si="256"/>
        <v>0</v>
      </c>
      <c r="M425" s="180"/>
      <c r="N425" s="228">
        <f t="shared" si="302"/>
        <v>0</v>
      </c>
      <c r="O425" s="180">
        <f t="shared" si="297"/>
        <v>0</v>
      </c>
      <c r="P425" s="166" t="str">
        <f t="shared" si="303"/>
        <v xml:space="preserve"> </v>
      </c>
      <c r="Q425" s="166" t="str">
        <f t="shared" si="304"/>
        <v xml:space="preserve"> </v>
      </c>
      <c r="R425" s="119">
        <f t="shared" si="308"/>
        <v>0</v>
      </c>
      <c r="S425" s="72">
        <f t="shared" si="305"/>
        <v>0</v>
      </c>
    </row>
    <row r="426" spans="1:19" s="1" customFormat="1" ht="105.75" customHeight="1" x14ac:dyDescent="0.2">
      <c r="A426" s="155"/>
      <c r="B426" s="155"/>
      <c r="C426" s="155"/>
      <c r="D426" s="155"/>
      <c r="E426" s="155"/>
      <c r="F426" s="155"/>
      <c r="G426" s="54" t="s">
        <v>890</v>
      </c>
      <c r="H426" s="32" t="s">
        <v>561</v>
      </c>
      <c r="I426" s="155"/>
      <c r="J426" s="155"/>
      <c r="K426" s="155"/>
      <c r="L426" s="155"/>
      <c r="M426" s="155"/>
      <c r="N426" s="215"/>
      <c r="O426" s="155"/>
      <c r="P426" s="155" t="str">
        <f t="shared" si="303"/>
        <v xml:space="preserve"> </v>
      </c>
      <c r="Q426" s="155" t="str">
        <f t="shared" si="304"/>
        <v xml:space="preserve"> </v>
      </c>
      <c r="R426" s="110"/>
      <c r="S426" s="72">
        <f>S430</f>
        <v>0</v>
      </c>
    </row>
    <row r="427" spans="1:19" s="1" customFormat="1" ht="105.75" customHeight="1" x14ac:dyDescent="0.2">
      <c r="A427" s="153"/>
      <c r="B427" s="153"/>
      <c r="C427" s="153"/>
      <c r="D427" s="153"/>
      <c r="E427" s="153"/>
      <c r="F427" s="153"/>
      <c r="G427" s="54">
        <v>3115090101</v>
      </c>
      <c r="H427" s="18" t="s">
        <v>320</v>
      </c>
      <c r="I427" s="153"/>
      <c r="J427" s="153"/>
      <c r="K427" s="153"/>
      <c r="L427" s="153">
        <f t="shared" ref="L427:L491" si="309">K427*2</f>
        <v>0</v>
      </c>
      <c r="M427" s="153"/>
      <c r="N427" s="215">
        <f t="shared" si="302"/>
        <v>0</v>
      </c>
      <c r="O427" s="153">
        <f t="shared" si="297"/>
        <v>0</v>
      </c>
      <c r="P427" s="155" t="str">
        <f t="shared" si="303"/>
        <v xml:space="preserve"> </v>
      </c>
      <c r="Q427" s="155" t="str">
        <f t="shared" si="304"/>
        <v xml:space="preserve"> </v>
      </c>
      <c r="R427" s="110">
        <f t="shared" si="308"/>
        <v>0</v>
      </c>
      <c r="S427" s="72">
        <f t="shared" si="305"/>
        <v>0</v>
      </c>
    </row>
    <row r="428" spans="1:19" s="1" customFormat="1" ht="105.75" customHeight="1" x14ac:dyDescent="0.2">
      <c r="A428" s="153"/>
      <c r="B428" s="153"/>
      <c r="C428" s="153"/>
      <c r="D428" s="153"/>
      <c r="E428" s="153"/>
      <c r="F428" s="153"/>
      <c r="G428" s="54">
        <v>3115090201</v>
      </c>
      <c r="H428" s="18" t="s">
        <v>321</v>
      </c>
      <c r="I428" s="153"/>
      <c r="J428" s="153"/>
      <c r="K428" s="153"/>
      <c r="L428" s="153">
        <f t="shared" si="309"/>
        <v>0</v>
      </c>
      <c r="M428" s="153"/>
      <c r="N428" s="215">
        <f t="shared" si="302"/>
        <v>0</v>
      </c>
      <c r="O428" s="153">
        <f t="shared" si="297"/>
        <v>0</v>
      </c>
      <c r="P428" s="155" t="str">
        <f t="shared" si="303"/>
        <v xml:space="preserve"> </v>
      </c>
      <c r="Q428" s="155" t="str">
        <f t="shared" si="304"/>
        <v xml:space="preserve"> </v>
      </c>
      <c r="R428" s="110">
        <f t="shared" si="308"/>
        <v>0</v>
      </c>
      <c r="S428" s="72">
        <f t="shared" si="305"/>
        <v>0</v>
      </c>
    </row>
    <row r="429" spans="1:19" s="1" customFormat="1" ht="105.75" customHeight="1" thickBot="1" x14ac:dyDescent="0.25">
      <c r="A429" s="153"/>
      <c r="B429" s="153"/>
      <c r="C429" s="153"/>
      <c r="D429" s="153"/>
      <c r="E429" s="153"/>
      <c r="F429" s="153"/>
      <c r="G429" s="55">
        <v>3115090301</v>
      </c>
      <c r="H429" s="23" t="s">
        <v>322</v>
      </c>
      <c r="I429" s="153"/>
      <c r="J429" s="153"/>
      <c r="K429" s="153"/>
      <c r="L429" s="153">
        <f t="shared" si="309"/>
        <v>0</v>
      </c>
      <c r="M429" s="153"/>
      <c r="N429" s="215">
        <f t="shared" si="302"/>
        <v>0</v>
      </c>
      <c r="O429" s="153">
        <f t="shared" si="297"/>
        <v>0</v>
      </c>
      <c r="P429" s="155" t="str">
        <f t="shared" si="303"/>
        <v xml:space="preserve"> </v>
      </c>
      <c r="Q429" s="155" t="str">
        <f t="shared" si="304"/>
        <v xml:space="preserve"> </v>
      </c>
      <c r="R429" s="110">
        <f t="shared" si="308"/>
        <v>0</v>
      </c>
      <c r="S429" s="72">
        <f t="shared" si="305"/>
        <v>0</v>
      </c>
    </row>
    <row r="430" spans="1:19" s="2" customFormat="1" ht="120" customHeight="1" thickBot="1" x14ac:dyDescent="0.25">
      <c r="A430" s="157">
        <f t="shared" ref="A430:E430" si="310">SUM(A427:A429)</f>
        <v>0</v>
      </c>
      <c r="B430" s="157">
        <f t="shared" si="310"/>
        <v>0</v>
      </c>
      <c r="C430" s="157">
        <f t="shared" si="310"/>
        <v>0</v>
      </c>
      <c r="D430" s="157">
        <f t="shared" si="310"/>
        <v>0</v>
      </c>
      <c r="E430" s="157">
        <f t="shared" si="310"/>
        <v>0</v>
      </c>
      <c r="F430" s="157">
        <f t="shared" ref="F430" si="311">SUM(F427:F429)</f>
        <v>0</v>
      </c>
      <c r="G430" s="57"/>
      <c r="H430" s="7" t="s">
        <v>323</v>
      </c>
      <c r="I430" s="157">
        <f t="shared" ref="I430:L430" si="312">SUM(I427:I429)</f>
        <v>0</v>
      </c>
      <c r="J430" s="157">
        <f t="shared" si="312"/>
        <v>0</v>
      </c>
      <c r="K430" s="157">
        <f t="shared" si="312"/>
        <v>0</v>
      </c>
      <c r="L430" s="157">
        <f t="shared" si="312"/>
        <v>0</v>
      </c>
      <c r="M430" s="157">
        <f t="shared" ref="M430:O430" si="313">SUM(M427:M429)</f>
        <v>0</v>
      </c>
      <c r="N430" s="217">
        <f t="shared" si="302"/>
        <v>0</v>
      </c>
      <c r="O430" s="157">
        <f t="shared" si="313"/>
        <v>0</v>
      </c>
      <c r="P430" s="157" t="str">
        <f t="shared" si="303"/>
        <v xml:space="preserve"> </v>
      </c>
      <c r="Q430" s="157" t="str">
        <f t="shared" si="304"/>
        <v xml:space="preserve"> </v>
      </c>
      <c r="R430" s="112">
        <f t="shared" si="308"/>
        <v>0</v>
      </c>
      <c r="S430" s="72">
        <f t="shared" si="305"/>
        <v>0</v>
      </c>
    </row>
    <row r="431" spans="1:19" s="2" customFormat="1" ht="121.5" customHeight="1" thickBot="1" x14ac:dyDescent="0.25">
      <c r="A431" s="180">
        <v>55000</v>
      </c>
      <c r="B431" s="180">
        <v>55000</v>
      </c>
      <c r="C431" s="180">
        <v>65000</v>
      </c>
      <c r="D431" s="180">
        <v>65000</v>
      </c>
      <c r="E431" s="180">
        <v>100000</v>
      </c>
      <c r="F431" s="180"/>
      <c r="G431" s="68">
        <v>3115100101</v>
      </c>
      <c r="H431" s="31" t="s">
        <v>613</v>
      </c>
      <c r="I431" s="180">
        <v>122000</v>
      </c>
      <c r="J431" s="180">
        <v>137000</v>
      </c>
      <c r="K431" s="180">
        <v>160000</v>
      </c>
      <c r="L431" s="180">
        <f t="shared" si="309"/>
        <v>320000</v>
      </c>
      <c r="M431" s="180"/>
      <c r="N431" s="228">
        <f t="shared" si="302"/>
        <v>-122000</v>
      </c>
      <c r="O431" s="180">
        <f t="shared" si="297"/>
        <v>0</v>
      </c>
      <c r="P431" s="166" t="str">
        <f t="shared" si="303"/>
        <v xml:space="preserve"> </v>
      </c>
      <c r="Q431" s="166">
        <f t="shared" si="304"/>
        <v>122000</v>
      </c>
      <c r="R431" s="119">
        <f t="shared" si="308"/>
        <v>0</v>
      </c>
      <c r="S431" s="72">
        <f t="shared" si="305"/>
        <v>1079000</v>
      </c>
    </row>
    <row r="432" spans="1:19" s="3" customFormat="1" ht="102.75" customHeight="1" thickBot="1" x14ac:dyDescent="0.25">
      <c r="A432" s="161">
        <f t="shared" ref="A432:E432" si="314">A430+A425+A424+A423+A419+A418+A405+A404+A403+A431</f>
        <v>230000</v>
      </c>
      <c r="B432" s="161">
        <f t="shared" si="314"/>
        <v>221325</v>
      </c>
      <c r="C432" s="161">
        <f t="shared" si="314"/>
        <v>120000</v>
      </c>
      <c r="D432" s="161">
        <f t="shared" si="314"/>
        <v>315152</v>
      </c>
      <c r="E432" s="161">
        <f t="shared" si="314"/>
        <v>155000</v>
      </c>
      <c r="F432" s="161">
        <f t="shared" ref="F432:O432" si="315">F430+F425+F424+F423+F419+F418+F405+F404+F403+F431</f>
        <v>0</v>
      </c>
      <c r="G432" s="58"/>
      <c r="H432" s="9" t="s">
        <v>324</v>
      </c>
      <c r="I432" s="161">
        <f t="shared" si="315"/>
        <v>182000</v>
      </c>
      <c r="J432" s="161">
        <f t="shared" si="315"/>
        <v>207000</v>
      </c>
      <c r="K432" s="161">
        <f t="shared" si="315"/>
        <v>243000</v>
      </c>
      <c r="L432" s="161">
        <f t="shared" si="315"/>
        <v>486000</v>
      </c>
      <c r="M432" s="161">
        <f t="shared" si="315"/>
        <v>0</v>
      </c>
      <c r="N432" s="222">
        <f t="shared" si="302"/>
        <v>-182000</v>
      </c>
      <c r="O432" s="161">
        <f t="shared" si="315"/>
        <v>0</v>
      </c>
      <c r="P432" s="161" t="str">
        <f t="shared" si="303"/>
        <v xml:space="preserve"> </v>
      </c>
      <c r="Q432" s="161">
        <f t="shared" si="304"/>
        <v>182000</v>
      </c>
      <c r="R432" s="115">
        <f t="shared" si="308"/>
        <v>0</v>
      </c>
      <c r="S432" s="72">
        <f t="shared" si="305"/>
        <v>2159477</v>
      </c>
    </row>
    <row r="433" spans="1:19" s="3" customFormat="1" ht="123" customHeight="1" thickBot="1" x14ac:dyDescent="0.25">
      <c r="A433" s="172"/>
      <c r="B433" s="172"/>
      <c r="C433" s="172"/>
      <c r="D433" s="172"/>
      <c r="E433" s="172"/>
      <c r="F433" s="172"/>
      <c r="G433" s="42">
        <v>3115990101</v>
      </c>
      <c r="H433" s="9" t="s">
        <v>51</v>
      </c>
      <c r="I433" s="172"/>
      <c r="J433" s="172"/>
      <c r="K433" s="172"/>
      <c r="L433" s="172">
        <f t="shared" si="309"/>
        <v>0</v>
      </c>
      <c r="M433" s="172"/>
      <c r="N433" s="223">
        <f t="shared" si="302"/>
        <v>0</v>
      </c>
      <c r="O433" s="172">
        <f t="shared" si="297"/>
        <v>0</v>
      </c>
      <c r="P433" s="224" t="str">
        <f t="shared" si="303"/>
        <v xml:space="preserve"> </v>
      </c>
      <c r="Q433" s="224" t="str">
        <f t="shared" si="304"/>
        <v xml:space="preserve"> </v>
      </c>
      <c r="R433" s="116">
        <f t="shared" si="308"/>
        <v>0</v>
      </c>
      <c r="S433" s="72">
        <f t="shared" si="305"/>
        <v>0</v>
      </c>
    </row>
    <row r="434" spans="1:19" s="3" customFormat="1" ht="112.5" customHeight="1" thickBot="1" x14ac:dyDescent="0.25">
      <c r="A434" s="161">
        <f t="shared" ref="A434:E434" si="316">A432-A433</f>
        <v>230000</v>
      </c>
      <c r="B434" s="161">
        <f t="shared" si="316"/>
        <v>221325</v>
      </c>
      <c r="C434" s="161">
        <f t="shared" si="316"/>
        <v>120000</v>
      </c>
      <c r="D434" s="161">
        <f t="shared" si="316"/>
        <v>315152</v>
      </c>
      <c r="E434" s="161">
        <f t="shared" si="316"/>
        <v>155000</v>
      </c>
      <c r="F434" s="161">
        <f t="shared" ref="F434:O434" si="317">F432-F433</f>
        <v>0</v>
      </c>
      <c r="G434" s="58"/>
      <c r="H434" s="9" t="s">
        <v>325</v>
      </c>
      <c r="I434" s="161">
        <f t="shared" si="317"/>
        <v>182000</v>
      </c>
      <c r="J434" s="161">
        <f t="shared" si="317"/>
        <v>207000</v>
      </c>
      <c r="K434" s="161">
        <f t="shared" si="317"/>
        <v>243000</v>
      </c>
      <c r="L434" s="161">
        <f t="shared" si="317"/>
        <v>486000</v>
      </c>
      <c r="M434" s="161">
        <f t="shared" si="317"/>
        <v>0</v>
      </c>
      <c r="N434" s="222">
        <f t="shared" si="302"/>
        <v>-182000</v>
      </c>
      <c r="O434" s="161">
        <f t="shared" si="317"/>
        <v>0</v>
      </c>
      <c r="P434" s="161" t="str">
        <f t="shared" si="303"/>
        <v xml:space="preserve"> </v>
      </c>
      <c r="Q434" s="161">
        <f t="shared" si="304"/>
        <v>182000</v>
      </c>
      <c r="R434" s="115">
        <f t="shared" si="308"/>
        <v>0</v>
      </c>
      <c r="S434" s="72">
        <f t="shared" si="305"/>
        <v>2159477</v>
      </c>
    </row>
    <row r="435" spans="1:19" s="277" customFormat="1" ht="121.5" customHeight="1" thickBot="1" x14ac:dyDescent="0.25">
      <c r="A435" s="279" t="e">
        <f>(A434-#REF!)/#REF!</f>
        <v>#REF!</v>
      </c>
      <c r="B435" s="279" t="e">
        <f>(B434-#REF!)/#REF!</f>
        <v>#REF!</v>
      </c>
      <c r="C435" s="279">
        <f t="shared" ref="C435:E435" si="318">(C434-A434)/A434</f>
        <v>-0.47826086956521741</v>
      </c>
      <c r="D435" s="279">
        <f t="shared" si="318"/>
        <v>0.42393313001242516</v>
      </c>
      <c r="E435" s="279">
        <f t="shared" si="318"/>
        <v>0.29166666666666669</v>
      </c>
      <c r="F435" s="279">
        <f>(F434-D434)/D434</f>
        <v>-1</v>
      </c>
      <c r="G435" s="280"/>
      <c r="H435" s="281" t="s">
        <v>1137</v>
      </c>
      <c r="I435" s="279" t="e">
        <f t="shared" ref="I435:L435" si="319">(I434-F434)/F434</f>
        <v>#DIV/0!</v>
      </c>
      <c r="J435" s="279" t="e">
        <f t="shared" si="319"/>
        <v>#DIV/0!</v>
      </c>
      <c r="K435" s="279" t="e">
        <f t="shared" si="319"/>
        <v>#VALUE!</v>
      </c>
      <c r="L435" s="279">
        <f t="shared" si="319"/>
        <v>1.6703296703296704</v>
      </c>
      <c r="M435" s="279">
        <f>(M434-J434)/J434</f>
        <v>-1</v>
      </c>
      <c r="N435" s="282"/>
      <c r="O435" s="279">
        <f>(O434-J434)/J434</f>
        <v>-1</v>
      </c>
      <c r="P435" s="278"/>
      <c r="Q435" s="278"/>
      <c r="R435" s="283"/>
      <c r="S435" s="276">
        <v>1</v>
      </c>
    </row>
    <row r="436" spans="1:19" s="3" customFormat="1" ht="105.75" customHeight="1" thickBot="1" x14ac:dyDescent="0.25">
      <c r="A436" s="184"/>
      <c r="B436" s="184"/>
      <c r="C436" s="184"/>
      <c r="D436" s="184"/>
      <c r="E436" s="184"/>
      <c r="F436" s="184"/>
      <c r="G436" s="42" t="s">
        <v>1010</v>
      </c>
      <c r="H436" s="9" t="s">
        <v>326</v>
      </c>
      <c r="I436" s="184"/>
      <c r="J436" s="184"/>
      <c r="K436" s="184"/>
      <c r="L436" s="184">
        <f t="shared" si="309"/>
        <v>0</v>
      </c>
      <c r="M436" s="184"/>
      <c r="N436" s="227">
        <f t="shared" si="302"/>
        <v>0</v>
      </c>
      <c r="O436" s="184">
        <f t="shared" ref="O436" si="320">M436</f>
        <v>0</v>
      </c>
      <c r="P436" s="165" t="str">
        <f t="shared" si="303"/>
        <v xml:space="preserve"> </v>
      </c>
      <c r="Q436" s="165" t="str">
        <f t="shared" si="304"/>
        <v xml:space="preserve"> </v>
      </c>
      <c r="R436" s="118">
        <f t="shared" si="308"/>
        <v>0</v>
      </c>
      <c r="S436" s="72">
        <f t="shared" si="305"/>
        <v>0</v>
      </c>
    </row>
    <row r="437" spans="1:19" s="3" customFormat="1" ht="102.75" customHeight="1" thickBot="1" x14ac:dyDescent="0.25">
      <c r="A437" s="161">
        <f t="shared" ref="A437:E437" si="321">A436+A432+A388+A380+A189+A68</f>
        <v>22000000</v>
      </c>
      <c r="B437" s="161">
        <f t="shared" si="321"/>
        <v>17669312</v>
      </c>
      <c r="C437" s="161">
        <f t="shared" si="321"/>
        <v>24790000</v>
      </c>
      <c r="D437" s="161">
        <f t="shared" si="321"/>
        <v>20340371</v>
      </c>
      <c r="E437" s="161">
        <f t="shared" si="321"/>
        <v>29484000</v>
      </c>
      <c r="F437" s="161">
        <f t="shared" ref="F437" si="322">F436+F432+F388+F380+F189+F68</f>
        <v>0</v>
      </c>
      <c r="G437" s="58"/>
      <c r="H437" s="9" t="s">
        <v>327</v>
      </c>
      <c r="I437" s="161">
        <f t="shared" ref="I437:L437" si="323">I436+I432+I388+I380+I189+I68</f>
        <v>34702000</v>
      </c>
      <c r="J437" s="161">
        <f t="shared" si="323"/>
        <v>37061000</v>
      </c>
      <c r="K437" s="161">
        <f t="shared" si="323"/>
        <v>40256000</v>
      </c>
      <c r="L437" s="161">
        <f t="shared" si="323"/>
        <v>77032934</v>
      </c>
      <c r="M437" s="161">
        <f>M436+M432+M388+M380+M189+M68</f>
        <v>0</v>
      </c>
      <c r="N437" s="222">
        <f t="shared" si="302"/>
        <v>-34702000</v>
      </c>
      <c r="O437" s="161">
        <f>O436+O432+O388+O380+O189+O68</f>
        <v>0</v>
      </c>
      <c r="P437" s="161" t="str">
        <f t="shared" si="303"/>
        <v xml:space="preserve"> </v>
      </c>
      <c r="Q437" s="161">
        <f t="shared" si="304"/>
        <v>34702000</v>
      </c>
      <c r="R437" s="115">
        <f t="shared" si="308"/>
        <v>0</v>
      </c>
      <c r="S437" s="72">
        <f t="shared" si="305"/>
        <v>303335617</v>
      </c>
    </row>
    <row r="438" spans="1:19" s="3" customFormat="1" ht="105.75" customHeight="1" thickBot="1" x14ac:dyDescent="0.25">
      <c r="A438" s="172"/>
      <c r="B438" s="172"/>
      <c r="C438" s="172"/>
      <c r="D438" s="172"/>
      <c r="E438" s="172"/>
      <c r="F438" s="172"/>
      <c r="G438" s="42" t="s">
        <v>1011</v>
      </c>
      <c r="H438" s="12" t="s">
        <v>328</v>
      </c>
      <c r="I438" s="172"/>
      <c r="J438" s="172"/>
      <c r="K438" s="172"/>
      <c r="L438" s="172">
        <f t="shared" si="309"/>
        <v>0</v>
      </c>
      <c r="M438" s="172"/>
      <c r="N438" s="223">
        <f t="shared" si="302"/>
        <v>0</v>
      </c>
      <c r="O438" s="172">
        <f t="shared" ref="O438" si="324">M438</f>
        <v>0</v>
      </c>
      <c r="P438" s="224" t="str">
        <f t="shared" si="303"/>
        <v xml:space="preserve"> </v>
      </c>
      <c r="Q438" s="224" t="str">
        <f t="shared" si="304"/>
        <v xml:space="preserve"> </v>
      </c>
      <c r="R438" s="116">
        <f t="shared" si="308"/>
        <v>0</v>
      </c>
      <c r="S438" s="72">
        <f t="shared" si="305"/>
        <v>0</v>
      </c>
    </row>
    <row r="439" spans="1:19" s="3" customFormat="1" ht="114.75" customHeight="1" thickBot="1" x14ac:dyDescent="0.25">
      <c r="A439" s="161">
        <f t="shared" ref="A439:E439" si="325">A437-A438</f>
        <v>22000000</v>
      </c>
      <c r="B439" s="161">
        <f t="shared" si="325"/>
        <v>17669312</v>
      </c>
      <c r="C439" s="161">
        <f t="shared" si="325"/>
        <v>24790000</v>
      </c>
      <c r="D439" s="161">
        <f t="shared" si="325"/>
        <v>20340371</v>
      </c>
      <c r="E439" s="161">
        <f t="shared" si="325"/>
        <v>29484000</v>
      </c>
      <c r="F439" s="161">
        <f t="shared" ref="F439:O439" si="326">F437-F438</f>
        <v>0</v>
      </c>
      <c r="G439" s="58"/>
      <c r="H439" s="9" t="s">
        <v>329</v>
      </c>
      <c r="I439" s="161">
        <f t="shared" si="326"/>
        <v>34702000</v>
      </c>
      <c r="J439" s="161">
        <f t="shared" si="326"/>
        <v>37061000</v>
      </c>
      <c r="K439" s="161">
        <f t="shared" si="326"/>
        <v>40256000</v>
      </c>
      <c r="L439" s="161">
        <f t="shared" si="326"/>
        <v>77032934</v>
      </c>
      <c r="M439" s="161">
        <f t="shared" si="326"/>
        <v>0</v>
      </c>
      <c r="N439" s="222">
        <f t="shared" si="302"/>
        <v>-34702000</v>
      </c>
      <c r="O439" s="161">
        <f t="shared" si="326"/>
        <v>0</v>
      </c>
      <c r="P439" s="161" t="str">
        <f t="shared" si="303"/>
        <v xml:space="preserve"> </v>
      </c>
      <c r="Q439" s="161">
        <f t="shared" si="304"/>
        <v>34702000</v>
      </c>
      <c r="R439" s="115">
        <f t="shared" si="308"/>
        <v>0</v>
      </c>
      <c r="S439" s="72">
        <f t="shared" si="305"/>
        <v>303335617</v>
      </c>
    </row>
    <row r="440" spans="1:19" s="277" customFormat="1" ht="121.5" customHeight="1" x14ac:dyDescent="0.2">
      <c r="A440" s="279" t="e">
        <f>(A439-#REF!)/#REF!</f>
        <v>#REF!</v>
      </c>
      <c r="B440" s="279" t="e">
        <f>(B439-#REF!)/#REF!</f>
        <v>#REF!</v>
      </c>
      <c r="C440" s="279">
        <f t="shared" ref="C440:E440" si="327">(C439-A439)/A439</f>
        <v>0.12681818181818183</v>
      </c>
      <c r="D440" s="279">
        <f t="shared" si="327"/>
        <v>0.15116938339195096</v>
      </c>
      <c r="E440" s="279">
        <f t="shared" si="327"/>
        <v>0.18935054457442518</v>
      </c>
      <c r="F440" s="279">
        <f>(F439-D439)/D439</f>
        <v>-1</v>
      </c>
      <c r="G440" s="280"/>
      <c r="H440" s="281" t="s">
        <v>1137</v>
      </c>
      <c r="I440" s="279" t="e">
        <f t="shared" ref="I440:L440" si="328">(I439-F439)/F439</f>
        <v>#DIV/0!</v>
      </c>
      <c r="J440" s="279" t="e">
        <f t="shared" si="328"/>
        <v>#DIV/0!</v>
      </c>
      <c r="K440" s="279" t="e">
        <f t="shared" si="328"/>
        <v>#VALUE!</v>
      </c>
      <c r="L440" s="279">
        <f t="shared" si="328"/>
        <v>1.2198413347933836</v>
      </c>
      <c r="M440" s="279">
        <f>(M439-J439)/J439</f>
        <v>-1</v>
      </c>
      <c r="N440" s="282"/>
      <c r="O440" s="279">
        <f>(O439-J439)/J439</f>
        <v>-1</v>
      </c>
      <c r="P440" s="278"/>
      <c r="Q440" s="278"/>
      <c r="R440" s="283"/>
      <c r="S440" s="276">
        <v>1</v>
      </c>
    </row>
    <row r="441" spans="1:19" s="3" customFormat="1" ht="121.5" customHeight="1" x14ac:dyDescent="0.2">
      <c r="A441" s="165"/>
      <c r="B441" s="165"/>
      <c r="C441" s="165"/>
      <c r="D441" s="165"/>
      <c r="E441" s="165"/>
      <c r="F441" s="165"/>
      <c r="G441" s="59" t="s">
        <v>985</v>
      </c>
      <c r="H441" s="10" t="s">
        <v>330</v>
      </c>
      <c r="I441" s="165"/>
      <c r="J441" s="165"/>
      <c r="K441" s="165"/>
      <c r="L441" s="165">
        <f t="shared" si="309"/>
        <v>0</v>
      </c>
      <c r="M441" s="165"/>
      <c r="N441" s="227"/>
      <c r="O441" s="165"/>
      <c r="P441" s="165" t="str">
        <f t="shared" si="303"/>
        <v xml:space="preserve"> </v>
      </c>
      <c r="Q441" s="165" t="str">
        <f t="shared" si="304"/>
        <v xml:space="preserve"> </v>
      </c>
      <c r="R441" s="118"/>
      <c r="S441" s="72">
        <f>S474</f>
        <v>152099223</v>
      </c>
    </row>
    <row r="442" spans="1:19" s="2" customFormat="1" ht="105.75" customHeight="1" x14ac:dyDescent="0.2">
      <c r="A442" s="180"/>
      <c r="B442" s="180"/>
      <c r="C442" s="180"/>
      <c r="D442" s="180"/>
      <c r="E442" s="180"/>
      <c r="F442" s="180"/>
      <c r="G442" s="60">
        <v>5111010101</v>
      </c>
      <c r="H442" s="17" t="s">
        <v>563</v>
      </c>
      <c r="I442" s="180"/>
      <c r="J442" s="180"/>
      <c r="K442" s="180"/>
      <c r="L442" s="180">
        <f t="shared" si="309"/>
        <v>0</v>
      </c>
      <c r="M442" s="180"/>
      <c r="N442" s="228">
        <f t="shared" si="302"/>
        <v>0</v>
      </c>
      <c r="O442" s="180">
        <f t="shared" ref="O442" si="329">M442</f>
        <v>0</v>
      </c>
      <c r="P442" s="166" t="str">
        <f t="shared" si="303"/>
        <v xml:space="preserve"> </v>
      </c>
      <c r="Q442" s="166" t="str">
        <f t="shared" si="304"/>
        <v xml:space="preserve"> </v>
      </c>
      <c r="R442" s="119">
        <f t="shared" si="308"/>
        <v>0</v>
      </c>
      <c r="S442" s="72">
        <f t="shared" si="305"/>
        <v>0</v>
      </c>
    </row>
    <row r="443" spans="1:19" s="2" customFormat="1" ht="121.5" customHeight="1" x14ac:dyDescent="0.2">
      <c r="A443" s="166"/>
      <c r="B443" s="166"/>
      <c r="C443" s="166"/>
      <c r="D443" s="166"/>
      <c r="E443" s="166"/>
      <c r="F443" s="166"/>
      <c r="G443" s="60" t="s">
        <v>986</v>
      </c>
      <c r="H443" s="17" t="s">
        <v>562</v>
      </c>
      <c r="I443" s="166"/>
      <c r="J443" s="166"/>
      <c r="K443" s="166"/>
      <c r="L443" s="166"/>
      <c r="M443" s="166"/>
      <c r="N443" s="228"/>
      <c r="O443" s="166"/>
      <c r="P443" s="166" t="str">
        <f t="shared" si="303"/>
        <v xml:space="preserve"> </v>
      </c>
      <c r="Q443" s="166" t="str">
        <f t="shared" si="304"/>
        <v xml:space="preserve"> </v>
      </c>
      <c r="R443" s="119"/>
      <c r="S443" s="72">
        <f>S455</f>
        <v>152099223</v>
      </c>
    </row>
    <row r="444" spans="1:19" s="1" customFormat="1" ht="105.75" customHeight="1" x14ac:dyDescent="0.2">
      <c r="A444" s="155"/>
      <c r="B444" s="155"/>
      <c r="C444" s="155"/>
      <c r="D444" s="155"/>
      <c r="E444" s="155"/>
      <c r="F444" s="155"/>
      <c r="G444" s="54" t="s">
        <v>987</v>
      </c>
      <c r="H444" s="18" t="s">
        <v>331</v>
      </c>
      <c r="I444" s="155"/>
      <c r="J444" s="155"/>
      <c r="K444" s="155"/>
      <c r="L444" s="155"/>
      <c r="M444" s="155"/>
      <c r="N444" s="215"/>
      <c r="O444" s="155"/>
      <c r="P444" s="155" t="str">
        <f t="shared" si="303"/>
        <v xml:space="preserve"> </v>
      </c>
      <c r="Q444" s="155" t="str">
        <f t="shared" si="304"/>
        <v xml:space="preserve"> </v>
      </c>
      <c r="R444" s="110"/>
      <c r="S444" s="72">
        <f>S453</f>
        <v>0</v>
      </c>
    </row>
    <row r="445" spans="1:19" ht="105.75" customHeight="1" x14ac:dyDescent="0.2">
      <c r="A445" s="147"/>
      <c r="B445" s="147"/>
      <c r="C445" s="147"/>
      <c r="D445" s="147"/>
      <c r="E445" s="147"/>
      <c r="F445" s="147"/>
      <c r="G445" s="49" t="s">
        <v>988</v>
      </c>
      <c r="H445" s="19" t="s">
        <v>332</v>
      </c>
      <c r="I445" s="147"/>
      <c r="J445" s="147"/>
      <c r="K445" s="147"/>
      <c r="L445" s="147">
        <f t="shared" si="309"/>
        <v>0</v>
      </c>
      <c r="M445" s="147"/>
      <c r="N445" s="208">
        <f t="shared" si="302"/>
        <v>0</v>
      </c>
      <c r="O445" s="147">
        <f t="shared" ref="O445:O452" si="330">M445</f>
        <v>0</v>
      </c>
      <c r="P445" s="209" t="str">
        <f t="shared" si="303"/>
        <v xml:space="preserve"> </v>
      </c>
      <c r="Q445" s="209" t="str">
        <f t="shared" si="304"/>
        <v xml:space="preserve"> </v>
      </c>
      <c r="R445" s="105">
        <f t="shared" si="308"/>
        <v>0</v>
      </c>
      <c r="S445" s="72">
        <f t="shared" si="305"/>
        <v>0</v>
      </c>
    </row>
    <row r="446" spans="1:19" ht="105.75" customHeight="1" x14ac:dyDescent="0.2">
      <c r="A446" s="147"/>
      <c r="B446" s="147"/>
      <c r="C446" s="147"/>
      <c r="D446" s="147"/>
      <c r="E446" s="147"/>
      <c r="F446" s="147"/>
      <c r="G446" s="49" t="s">
        <v>989</v>
      </c>
      <c r="H446" s="19" t="s">
        <v>333</v>
      </c>
      <c r="I446" s="147"/>
      <c r="J446" s="147"/>
      <c r="K446" s="147"/>
      <c r="L446" s="147">
        <f t="shared" si="309"/>
        <v>0</v>
      </c>
      <c r="M446" s="147"/>
      <c r="N446" s="208">
        <f t="shared" si="302"/>
        <v>0</v>
      </c>
      <c r="O446" s="147">
        <f t="shared" si="330"/>
        <v>0</v>
      </c>
      <c r="P446" s="209" t="str">
        <f t="shared" si="303"/>
        <v xml:space="preserve"> </v>
      </c>
      <c r="Q446" s="209" t="str">
        <f t="shared" si="304"/>
        <v xml:space="preserve"> </v>
      </c>
      <c r="R446" s="105">
        <f t="shared" si="308"/>
        <v>0</v>
      </c>
      <c r="S446" s="72">
        <f t="shared" si="305"/>
        <v>0</v>
      </c>
    </row>
    <row r="447" spans="1:19" ht="105.75" customHeight="1" x14ac:dyDescent="0.2">
      <c r="A447" s="147"/>
      <c r="B447" s="147"/>
      <c r="C447" s="147"/>
      <c r="D447" s="147"/>
      <c r="E447" s="147"/>
      <c r="F447" s="147"/>
      <c r="G447" s="49" t="s">
        <v>990</v>
      </c>
      <c r="H447" s="19" t="s">
        <v>334</v>
      </c>
      <c r="I447" s="147"/>
      <c r="J447" s="147"/>
      <c r="K447" s="147"/>
      <c r="L447" s="147">
        <f t="shared" si="309"/>
        <v>0</v>
      </c>
      <c r="M447" s="147"/>
      <c r="N447" s="208">
        <f t="shared" si="302"/>
        <v>0</v>
      </c>
      <c r="O447" s="147">
        <f t="shared" si="330"/>
        <v>0</v>
      </c>
      <c r="P447" s="209" t="str">
        <f t="shared" si="303"/>
        <v xml:space="preserve"> </v>
      </c>
      <c r="Q447" s="209" t="str">
        <f t="shared" si="304"/>
        <v xml:space="preserve"> </v>
      </c>
      <c r="R447" s="105">
        <f t="shared" si="308"/>
        <v>0</v>
      </c>
      <c r="S447" s="72">
        <f t="shared" si="305"/>
        <v>0</v>
      </c>
    </row>
    <row r="448" spans="1:19" ht="105.75" customHeight="1" x14ac:dyDescent="0.2">
      <c r="A448" s="147"/>
      <c r="B448" s="147"/>
      <c r="C448" s="147"/>
      <c r="D448" s="147"/>
      <c r="E448" s="147"/>
      <c r="F448" s="147"/>
      <c r="G448" s="49" t="s">
        <v>991</v>
      </c>
      <c r="H448" s="19" t="s">
        <v>335</v>
      </c>
      <c r="I448" s="147"/>
      <c r="J448" s="147"/>
      <c r="K448" s="147"/>
      <c r="L448" s="147">
        <f t="shared" si="309"/>
        <v>0</v>
      </c>
      <c r="M448" s="147"/>
      <c r="N448" s="208">
        <f t="shared" si="302"/>
        <v>0</v>
      </c>
      <c r="O448" s="147">
        <f t="shared" si="330"/>
        <v>0</v>
      </c>
      <c r="P448" s="209" t="str">
        <f t="shared" si="303"/>
        <v xml:space="preserve"> </v>
      </c>
      <c r="Q448" s="209" t="str">
        <f t="shared" si="304"/>
        <v xml:space="preserve"> </v>
      </c>
      <c r="R448" s="105">
        <f t="shared" si="308"/>
        <v>0</v>
      </c>
      <c r="S448" s="72">
        <f t="shared" si="305"/>
        <v>0</v>
      </c>
    </row>
    <row r="449" spans="1:19" ht="105.75" customHeight="1" x14ac:dyDescent="0.2">
      <c r="A449" s="147"/>
      <c r="B449" s="147"/>
      <c r="C449" s="147"/>
      <c r="D449" s="147"/>
      <c r="E449" s="147"/>
      <c r="F449" s="147"/>
      <c r="G449" s="49" t="s">
        <v>992</v>
      </c>
      <c r="H449" s="19" t="s">
        <v>336</v>
      </c>
      <c r="I449" s="147"/>
      <c r="J449" s="147"/>
      <c r="K449" s="147"/>
      <c r="L449" s="147">
        <f t="shared" si="309"/>
        <v>0</v>
      </c>
      <c r="M449" s="147"/>
      <c r="N449" s="208">
        <f t="shared" si="302"/>
        <v>0</v>
      </c>
      <c r="O449" s="147">
        <f t="shared" si="330"/>
        <v>0</v>
      </c>
      <c r="P449" s="209" t="str">
        <f t="shared" si="303"/>
        <v xml:space="preserve"> </v>
      </c>
      <c r="Q449" s="209" t="str">
        <f t="shared" si="304"/>
        <v xml:space="preserve"> </v>
      </c>
      <c r="R449" s="105">
        <f t="shared" si="308"/>
        <v>0</v>
      </c>
      <c r="S449" s="72">
        <f t="shared" si="305"/>
        <v>0</v>
      </c>
    </row>
    <row r="450" spans="1:19" ht="105.75" customHeight="1" x14ac:dyDescent="0.2">
      <c r="A450" s="147"/>
      <c r="B450" s="147"/>
      <c r="C450" s="147"/>
      <c r="D450" s="147"/>
      <c r="E450" s="147"/>
      <c r="F450" s="147"/>
      <c r="G450" s="49" t="s">
        <v>993</v>
      </c>
      <c r="H450" s="19" t="s">
        <v>570</v>
      </c>
      <c r="I450" s="147"/>
      <c r="J450" s="147"/>
      <c r="K450" s="147"/>
      <c r="L450" s="147">
        <f t="shared" si="309"/>
        <v>0</v>
      </c>
      <c r="M450" s="147"/>
      <c r="N450" s="208">
        <f t="shared" si="302"/>
        <v>0</v>
      </c>
      <c r="O450" s="147">
        <f t="shared" si="330"/>
        <v>0</v>
      </c>
      <c r="P450" s="209" t="str">
        <f t="shared" si="303"/>
        <v xml:space="preserve"> </v>
      </c>
      <c r="Q450" s="209" t="str">
        <f t="shared" si="304"/>
        <v xml:space="preserve"> </v>
      </c>
      <c r="R450" s="105">
        <f t="shared" si="308"/>
        <v>0</v>
      </c>
      <c r="S450" s="72">
        <f t="shared" si="305"/>
        <v>0</v>
      </c>
    </row>
    <row r="451" spans="1:19" ht="105.75" customHeight="1" x14ac:dyDescent="0.2">
      <c r="A451" s="147"/>
      <c r="B451" s="147"/>
      <c r="C451" s="147"/>
      <c r="D451" s="147"/>
      <c r="E451" s="147"/>
      <c r="F451" s="147"/>
      <c r="G451" s="49" t="s">
        <v>994</v>
      </c>
      <c r="H451" s="19" t="s">
        <v>571</v>
      </c>
      <c r="I451" s="147"/>
      <c r="J451" s="147"/>
      <c r="K451" s="147"/>
      <c r="L451" s="147">
        <f t="shared" si="309"/>
        <v>0</v>
      </c>
      <c r="M451" s="147"/>
      <c r="N451" s="208">
        <f t="shared" si="302"/>
        <v>0</v>
      </c>
      <c r="O451" s="147">
        <f t="shared" si="330"/>
        <v>0</v>
      </c>
      <c r="P451" s="209" t="str">
        <f t="shared" si="303"/>
        <v xml:space="preserve"> </v>
      </c>
      <c r="Q451" s="209" t="str">
        <f t="shared" si="304"/>
        <v xml:space="preserve"> </v>
      </c>
      <c r="R451" s="105">
        <f t="shared" si="308"/>
        <v>0</v>
      </c>
      <c r="S451" s="72">
        <f t="shared" si="305"/>
        <v>0</v>
      </c>
    </row>
    <row r="452" spans="1:19" ht="105.75" customHeight="1" thickBot="1" x14ac:dyDescent="0.25">
      <c r="A452" s="147"/>
      <c r="B452" s="147"/>
      <c r="C452" s="147"/>
      <c r="D452" s="147"/>
      <c r="E452" s="147"/>
      <c r="F452" s="147"/>
      <c r="G452" s="50" t="s">
        <v>995</v>
      </c>
      <c r="H452" s="20" t="s">
        <v>569</v>
      </c>
      <c r="I452" s="147"/>
      <c r="J452" s="147"/>
      <c r="K452" s="147"/>
      <c r="L452" s="147">
        <f t="shared" si="309"/>
        <v>0</v>
      </c>
      <c r="M452" s="147"/>
      <c r="N452" s="208">
        <f t="shared" si="302"/>
        <v>0</v>
      </c>
      <c r="O452" s="147">
        <f t="shared" si="330"/>
        <v>0</v>
      </c>
      <c r="P452" s="209" t="str">
        <f t="shared" si="303"/>
        <v xml:space="preserve"> </v>
      </c>
      <c r="Q452" s="209" t="str">
        <f t="shared" si="304"/>
        <v xml:space="preserve"> </v>
      </c>
      <c r="R452" s="105">
        <f t="shared" si="308"/>
        <v>0</v>
      </c>
      <c r="S452" s="72">
        <f t="shared" si="305"/>
        <v>0</v>
      </c>
    </row>
    <row r="453" spans="1:19" s="1" customFormat="1" ht="127.5" customHeight="1" thickBot="1" x14ac:dyDescent="0.25">
      <c r="A453" s="150">
        <f t="shared" ref="A453:E453" si="331">SUM(A445:A452)</f>
        <v>0</v>
      </c>
      <c r="B453" s="150">
        <f t="shared" si="331"/>
        <v>0</v>
      </c>
      <c r="C453" s="150">
        <f t="shared" si="331"/>
        <v>0</v>
      </c>
      <c r="D453" s="150">
        <f t="shared" si="331"/>
        <v>0</v>
      </c>
      <c r="E453" s="150">
        <f t="shared" si="331"/>
        <v>0</v>
      </c>
      <c r="F453" s="150">
        <f t="shared" ref="F453" si="332">SUM(F445:F452)</f>
        <v>0</v>
      </c>
      <c r="G453" s="51"/>
      <c r="H453" s="5" t="s">
        <v>167</v>
      </c>
      <c r="I453" s="150">
        <f t="shared" ref="I453:L453" si="333">SUM(I445:I452)</f>
        <v>0</v>
      </c>
      <c r="J453" s="150">
        <f t="shared" si="333"/>
        <v>0</v>
      </c>
      <c r="K453" s="150">
        <f t="shared" si="333"/>
        <v>0</v>
      </c>
      <c r="L453" s="150">
        <f t="shared" si="333"/>
        <v>0</v>
      </c>
      <c r="M453" s="150">
        <f t="shared" ref="M453:O453" si="334">SUM(M445:M452)</f>
        <v>0</v>
      </c>
      <c r="N453" s="212">
        <f t="shared" si="302"/>
        <v>0</v>
      </c>
      <c r="O453" s="150">
        <f t="shared" si="334"/>
        <v>0</v>
      </c>
      <c r="P453" s="150" t="str">
        <f t="shared" si="303"/>
        <v xml:space="preserve"> </v>
      </c>
      <c r="Q453" s="150" t="str">
        <f t="shared" si="304"/>
        <v xml:space="preserve"> </v>
      </c>
      <c r="R453" s="107">
        <f t="shared" si="308"/>
        <v>0</v>
      </c>
      <c r="S453" s="72">
        <f t="shared" si="305"/>
        <v>0</v>
      </c>
    </row>
    <row r="454" spans="1:19" s="1" customFormat="1" ht="121.5" customHeight="1" thickBot="1" x14ac:dyDescent="0.25">
      <c r="A454" s="153"/>
      <c r="B454" s="153">
        <v>17916154</v>
      </c>
      <c r="C454" s="153">
        <v>3210000</v>
      </c>
      <c r="D454" s="153">
        <v>18263069</v>
      </c>
      <c r="E454" s="153">
        <v>10516000</v>
      </c>
      <c r="F454" s="153"/>
      <c r="G454" s="56">
        <v>5111020201</v>
      </c>
      <c r="H454" s="33" t="s">
        <v>337</v>
      </c>
      <c r="I454" s="153">
        <v>13903000</v>
      </c>
      <c r="J454" s="153">
        <v>17644000</v>
      </c>
      <c r="K454" s="153">
        <v>23549000</v>
      </c>
      <c r="L454" s="153">
        <f t="shared" si="309"/>
        <v>47098000</v>
      </c>
      <c r="M454" s="153"/>
      <c r="N454" s="215">
        <f t="shared" si="302"/>
        <v>-13903000</v>
      </c>
      <c r="O454" s="153">
        <f t="shared" ref="O454" si="335">M454</f>
        <v>0</v>
      </c>
      <c r="P454" s="155" t="str">
        <f t="shared" si="303"/>
        <v xml:space="preserve"> </v>
      </c>
      <c r="Q454" s="155">
        <f t="shared" si="304"/>
        <v>13903000</v>
      </c>
      <c r="R454" s="110">
        <f t="shared" si="308"/>
        <v>0</v>
      </c>
      <c r="S454" s="72">
        <f t="shared" si="305"/>
        <v>152099223</v>
      </c>
    </row>
    <row r="455" spans="1:19" s="2" customFormat="1" ht="110.25" customHeight="1" thickBot="1" x14ac:dyDescent="0.25">
      <c r="A455" s="157">
        <f t="shared" ref="A455:E455" si="336">SUM(A453:A454)</f>
        <v>0</v>
      </c>
      <c r="B455" s="157">
        <f t="shared" si="336"/>
        <v>17916154</v>
      </c>
      <c r="C455" s="157">
        <f t="shared" si="336"/>
        <v>3210000</v>
      </c>
      <c r="D455" s="157">
        <f t="shared" si="336"/>
        <v>18263069</v>
      </c>
      <c r="E455" s="157">
        <f t="shared" si="336"/>
        <v>10516000</v>
      </c>
      <c r="F455" s="157">
        <f t="shared" ref="F455:O455" si="337">SUM(F453:F454)</f>
        <v>0</v>
      </c>
      <c r="G455" s="57"/>
      <c r="H455" s="7" t="s">
        <v>256</v>
      </c>
      <c r="I455" s="157">
        <f t="shared" si="337"/>
        <v>13903000</v>
      </c>
      <c r="J455" s="157">
        <f t="shared" si="337"/>
        <v>17644000</v>
      </c>
      <c r="K455" s="157">
        <f t="shared" si="337"/>
        <v>23549000</v>
      </c>
      <c r="L455" s="157">
        <f t="shared" si="337"/>
        <v>47098000</v>
      </c>
      <c r="M455" s="157">
        <f t="shared" si="337"/>
        <v>0</v>
      </c>
      <c r="N455" s="217">
        <f t="shared" si="302"/>
        <v>-13903000</v>
      </c>
      <c r="O455" s="157">
        <f t="shared" si="337"/>
        <v>0</v>
      </c>
      <c r="P455" s="157" t="str">
        <f t="shared" si="303"/>
        <v xml:space="preserve"> </v>
      </c>
      <c r="Q455" s="157">
        <f t="shared" si="304"/>
        <v>13903000</v>
      </c>
      <c r="R455" s="112">
        <f t="shared" si="308"/>
        <v>0</v>
      </c>
      <c r="S455" s="72">
        <f t="shared" si="305"/>
        <v>152099223</v>
      </c>
    </row>
    <row r="456" spans="1:19" s="2" customFormat="1" ht="105.75" customHeight="1" x14ac:dyDescent="0.2">
      <c r="A456" s="166"/>
      <c r="B456" s="166"/>
      <c r="C456" s="166"/>
      <c r="D456" s="166"/>
      <c r="E456" s="166"/>
      <c r="F456" s="166"/>
      <c r="G456" s="53" t="s">
        <v>996</v>
      </c>
      <c r="H456" s="26" t="s">
        <v>564</v>
      </c>
      <c r="I456" s="166"/>
      <c r="J456" s="166"/>
      <c r="K456" s="166"/>
      <c r="L456" s="166"/>
      <c r="M456" s="166"/>
      <c r="N456" s="228"/>
      <c r="O456" s="166"/>
      <c r="P456" s="166" t="str">
        <f t="shared" si="303"/>
        <v xml:space="preserve"> </v>
      </c>
      <c r="Q456" s="166" t="str">
        <f t="shared" si="304"/>
        <v xml:space="preserve"> </v>
      </c>
      <c r="R456" s="119"/>
      <c r="S456" s="72">
        <f>S473</f>
        <v>0</v>
      </c>
    </row>
    <row r="457" spans="1:19" s="1" customFormat="1" ht="105.75" customHeight="1" x14ac:dyDescent="0.2">
      <c r="A457" s="155"/>
      <c r="B457" s="155"/>
      <c r="C457" s="155"/>
      <c r="D457" s="155"/>
      <c r="E457" s="155"/>
      <c r="F457" s="155"/>
      <c r="G457" s="54" t="s">
        <v>997</v>
      </c>
      <c r="H457" s="18" t="s">
        <v>338</v>
      </c>
      <c r="I457" s="155"/>
      <c r="J457" s="155"/>
      <c r="K457" s="155"/>
      <c r="L457" s="155"/>
      <c r="M457" s="155"/>
      <c r="N457" s="215"/>
      <c r="O457" s="155"/>
      <c r="P457" s="155" t="str">
        <f t="shared" si="303"/>
        <v xml:space="preserve"> </v>
      </c>
      <c r="Q457" s="155" t="str">
        <f t="shared" si="304"/>
        <v xml:space="preserve"> </v>
      </c>
      <c r="R457" s="110"/>
      <c r="S457" s="72">
        <f>S461</f>
        <v>0</v>
      </c>
    </row>
    <row r="458" spans="1:19" ht="105.75" customHeight="1" x14ac:dyDescent="0.2">
      <c r="A458" s="147"/>
      <c r="B458" s="147"/>
      <c r="C458" s="147"/>
      <c r="D458" s="147"/>
      <c r="E458" s="147"/>
      <c r="F458" s="147"/>
      <c r="G458" s="49" t="s">
        <v>998</v>
      </c>
      <c r="H458" s="19" t="s">
        <v>339</v>
      </c>
      <c r="I458" s="147"/>
      <c r="J458" s="147"/>
      <c r="K458" s="147"/>
      <c r="L458" s="147">
        <f t="shared" si="309"/>
        <v>0</v>
      </c>
      <c r="M458" s="147"/>
      <c r="N458" s="208">
        <f t="shared" si="302"/>
        <v>0</v>
      </c>
      <c r="O458" s="147">
        <f t="shared" ref="O458:O460" si="338">M458</f>
        <v>0</v>
      </c>
      <c r="P458" s="209" t="str">
        <f t="shared" si="303"/>
        <v xml:space="preserve"> </v>
      </c>
      <c r="Q458" s="209" t="str">
        <f t="shared" si="304"/>
        <v xml:space="preserve"> </v>
      </c>
      <c r="R458" s="105">
        <f t="shared" si="308"/>
        <v>0</v>
      </c>
      <c r="S458" s="72">
        <f t="shared" si="305"/>
        <v>0</v>
      </c>
    </row>
    <row r="459" spans="1:19" ht="105.75" customHeight="1" x14ac:dyDescent="0.2">
      <c r="A459" s="147"/>
      <c r="B459" s="147"/>
      <c r="C459" s="147"/>
      <c r="D459" s="147"/>
      <c r="E459" s="147"/>
      <c r="F459" s="147"/>
      <c r="G459" s="49" t="s">
        <v>999</v>
      </c>
      <c r="H459" s="19" t="s">
        <v>340</v>
      </c>
      <c r="I459" s="147"/>
      <c r="J459" s="147"/>
      <c r="K459" s="147"/>
      <c r="L459" s="147">
        <f t="shared" si="309"/>
        <v>0</v>
      </c>
      <c r="M459" s="147"/>
      <c r="N459" s="208">
        <f t="shared" si="302"/>
        <v>0</v>
      </c>
      <c r="O459" s="147">
        <f t="shared" si="338"/>
        <v>0</v>
      </c>
      <c r="P459" s="209" t="str">
        <f t="shared" si="303"/>
        <v xml:space="preserve"> </v>
      </c>
      <c r="Q459" s="209" t="str">
        <f t="shared" si="304"/>
        <v xml:space="preserve"> </v>
      </c>
      <c r="R459" s="105">
        <f t="shared" si="308"/>
        <v>0</v>
      </c>
      <c r="S459" s="72">
        <f t="shared" si="305"/>
        <v>0</v>
      </c>
    </row>
    <row r="460" spans="1:19" ht="105.75" customHeight="1" thickBot="1" x14ac:dyDescent="0.25">
      <c r="A460" s="147"/>
      <c r="B460" s="147"/>
      <c r="C460" s="147"/>
      <c r="D460" s="147"/>
      <c r="E460" s="147"/>
      <c r="F460" s="147"/>
      <c r="G460" s="50" t="s">
        <v>1000</v>
      </c>
      <c r="H460" s="20" t="s">
        <v>341</v>
      </c>
      <c r="I460" s="147"/>
      <c r="J460" s="147"/>
      <c r="K460" s="147"/>
      <c r="L460" s="147">
        <f t="shared" si="309"/>
        <v>0</v>
      </c>
      <c r="M460" s="147"/>
      <c r="N460" s="208">
        <f t="shared" si="302"/>
        <v>0</v>
      </c>
      <c r="O460" s="147">
        <f t="shared" si="338"/>
        <v>0</v>
      </c>
      <c r="P460" s="209" t="str">
        <f t="shared" si="303"/>
        <v xml:space="preserve"> </v>
      </c>
      <c r="Q460" s="209" t="str">
        <f t="shared" si="304"/>
        <v xml:space="preserve"> </v>
      </c>
      <c r="R460" s="105">
        <f t="shared" si="308"/>
        <v>0</v>
      </c>
      <c r="S460" s="72">
        <f t="shared" si="305"/>
        <v>0</v>
      </c>
    </row>
    <row r="461" spans="1:19" s="1" customFormat="1" ht="102.75" customHeight="1" thickBot="1" x14ac:dyDescent="0.25">
      <c r="A461" s="150">
        <f t="shared" ref="A461:E461" si="339">SUM(A458:A460)</f>
        <v>0</v>
      </c>
      <c r="B461" s="150">
        <f t="shared" si="339"/>
        <v>0</v>
      </c>
      <c r="C461" s="150">
        <f t="shared" si="339"/>
        <v>0</v>
      </c>
      <c r="D461" s="150">
        <f t="shared" si="339"/>
        <v>0</v>
      </c>
      <c r="E461" s="150">
        <f t="shared" si="339"/>
        <v>0</v>
      </c>
      <c r="F461" s="150">
        <f t="shared" ref="F461:O461" si="340">SUM(F458:F460)</f>
        <v>0</v>
      </c>
      <c r="G461" s="51"/>
      <c r="H461" s="5" t="s">
        <v>167</v>
      </c>
      <c r="I461" s="150">
        <f t="shared" si="340"/>
        <v>0</v>
      </c>
      <c r="J461" s="150">
        <f t="shared" si="340"/>
        <v>0</v>
      </c>
      <c r="K461" s="150">
        <f t="shared" si="340"/>
        <v>0</v>
      </c>
      <c r="L461" s="150">
        <f t="shared" si="340"/>
        <v>0</v>
      </c>
      <c r="M461" s="150">
        <f t="shared" si="340"/>
        <v>0</v>
      </c>
      <c r="N461" s="212">
        <f t="shared" si="302"/>
        <v>0</v>
      </c>
      <c r="O461" s="150">
        <f t="shared" si="340"/>
        <v>0</v>
      </c>
      <c r="P461" s="150" t="str">
        <f t="shared" si="303"/>
        <v xml:space="preserve"> </v>
      </c>
      <c r="Q461" s="150" t="str">
        <f t="shared" si="304"/>
        <v xml:space="preserve"> </v>
      </c>
      <c r="R461" s="107">
        <f t="shared" si="308"/>
        <v>0</v>
      </c>
      <c r="S461" s="72">
        <f t="shared" si="305"/>
        <v>0</v>
      </c>
    </row>
    <row r="462" spans="1:19" s="1" customFormat="1" ht="105.75" customHeight="1" x14ac:dyDescent="0.2">
      <c r="A462" s="155"/>
      <c r="B462" s="155"/>
      <c r="C462" s="155"/>
      <c r="D462" s="155"/>
      <c r="E462" s="155"/>
      <c r="F462" s="155"/>
      <c r="G462" s="48" t="s">
        <v>1001</v>
      </c>
      <c r="H462" s="21" t="s">
        <v>342</v>
      </c>
      <c r="I462" s="155"/>
      <c r="J462" s="155"/>
      <c r="K462" s="155"/>
      <c r="L462" s="155"/>
      <c r="M462" s="155"/>
      <c r="N462" s="215"/>
      <c r="O462" s="155"/>
      <c r="P462" s="155" t="str">
        <f t="shared" si="303"/>
        <v xml:space="preserve"> </v>
      </c>
      <c r="Q462" s="155" t="str">
        <f t="shared" si="304"/>
        <v xml:space="preserve"> </v>
      </c>
      <c r="R462" s="110"/>
      <c r="S462" s="72">
        <f>S466</f>
        <v>0</v>
      </c>
    </row>
    <row r="463" spans="1:19" ht="105.75" customHeight="1" x14ac:dyDescent="0.2">
      <c r="A463" s="147"/>
      <c r="B463" s="147"/>
      <c r="C463" s="147"/>
      <c r="D463" s="147"/>
      <c r="E463" s="147"/>
      <c r="F463" s="147"/>
      <c r="G463" s="49" t="s">
        <v>1002</v>
      </c>
      <c r="H463" s="19" t="s">
        <v>343</v>
      </c>
      <c r="I463" s="147"/>
      <c r="J463" s="147"/>
      <c r="K463" s="147"/>
      <c r="L463" s="147">
        <f t="shared" si="309"/>
        <v>0</v>
      </c>
      <c r="M463" s="147"/>
      <c r="N463" s="208">
        <f t="shared" si="302"/>
        <v>0</v>
      </c>
      <c r="O463" s="147">
        <f t="shared" ref="O463:O465" si="341">M463</f>
        <v>0</v>
      </c>
      <c r="P463" s="209" t="str">
        <f t="shared" si="303"/>
        <v xml:space="preserve"> </v>
      </c>
      <c r="Q463" s="209" t="str">
        <f t="shared" si="304"/>
        <v xml:space="preserve"> </v>
      </c>
      <c r="R463" s="105">
        <f t="shared" si="308"/>
        <v>0</v>
      </c>
      <c r="S463" s="72">
        <f t="shared" si="305"/>
        <v>0</v>
      </c>
    </row>
    <row r="464" spans="1:19" ht="105.75" customHeight="1" x14ac:dyDescent="0.2">
      <c r="A464" s="147"/>
      <c r="B464" s="147"/>
      <c r="C464" s="147"/>
      <c r="D464" s="147"/>
      <c r="E464" s="147"/>
      <c r="F464" s="147"/>
      <c r="G464" s="49" t="s">
        <v>1003</v>
      </c>
      <c r="H464" s="19" t="s">
        <v>344</v>
      </c>
      <c r="I464" s="147"/>
      <c r="J464" s="147"/>
      <c r="K464" s="147"/>
      <c r="L464" s="147">
        <f t="shared" si="309"/>
        <v>0</v>
      </c>
      <c r="M464" s="147"/>
      <c r="N464" s="208">
        <f t="shared" si="302"/>
        <v>0</v>
      </c>
      <c r="O464" s="147">
        <f t="shared" si="341"/>
        <v>0</v>
      </c>
      <c r="P464" s="209" t="str">
        <f t="shared" si="303"/>
        <v xml:space="preserve"> </v>
      </c>
      <c r="Q464" s="209" t="str">
        <f t="shared" si="304"/>
        <v xml:space="preserve"> </v>
      </c>
      <c r="R464" s="105">
        <f t="shared" si="308"/>
        <v>0</v>
      </c>
      <c r="S464" s="72">
        <f t="shared" si="305"/>
        <v>0</v>
      </c>
    </row>
    <row r="465" spans="1:19" ht="105.75" customHeight="1" thickBot="1" x14ac:dyDescent="0.25">
      <c r="A465" s="147"/>
      <c r="B465" s="147"/>
      <c r="C465" s="147"/>
      <c r="D465" s="147"/>
      <c r="E465" s="147"/>
      <c r="F465" s="147"/>
      <c r="G465" s="50" t="s">
        <v>1004</v>
      </c>
      <c r="H465" s="20" t="s">
        <v>345</v>
      </c>
      <c r="I465" s="147"/>
      <c r="J465" s="147"/>
      <c r="K465" s="147"/>
      <c r="L465" s="147">
        <f t="shared" si="309"/>
        <v>0</v>
      </c>
      <c r="M465" s="147"/>
      <c r="N465" s="208">
        <f t="shared" si="302"/>
        <v>0</v>
      </c>
      <c r="O465" s="147">
        <f t="shared" si="341"/>
        <v>0</v>
      </c>
      <c r="P465" s="209" t="str">
        <f t="shared" si="303"/>
        <v xml:space="preserve"> </v>
      </c>
      <c r="Q465" s="209" t="str">
        <f t="shared" si="304"/>
        <v xml:space="preserve"> </v>
      </c>
      <c r="R465" s="105">
        <f t="shared" si="308"/>
        <v>0</v>
      </c>
      <c r="S465" s="72">
        <f t="shared" si="305"/>
        <v>0</v>
      </c>
    </row>
    <row r="466" spans="1:19" s="1" customFormat="1" ht="110.25" customHeight="1" thickBot="1" x14ac:dyDescent="0.25">
      <c r="A466" s="150">
        <f t="shared" ref="A466:E466" si="342">SUM(A463:A465)</f>
        <v>0</v>
      </c>
      <c r="B466" s="150">
        <f t="shared" si="342"/>
        <v>0</v>
      </c>
      <c r="C466" s="150">
        <f t="shared" si="342"/>
        <v>0</v>
      </c>
      <c r="D466" s="150">
        <f t="shared" si="342"/>
        <v>0</v>
      </c>
      <c r="E466" s="150">
        <f t="shared" si="342"/>
        <v>0</v>
      </c>
      <c r="F466" s="150">
        <f t="shared" ref="F466:O466" si="343">SUM(F463:F465)</f>
        <v>0</v>
      </c>
      <c r="G466" s="51"/>
      <c r="H466" s="5" t="s">
        <v>171</v>
      </c>
      <c r="I466" s="150">
        <f t="shared" si="343"/>
        <v>0</v>
      </c>
      <c r="J466" s="150">
        <f t="shared" si="343"/>
        <v>0</v>
      </c>
      <c r="K466" s="150">
        <f t="shared" si="343"/>
        <v>0</v>
      </c>
      <c r="L466" s="150">
        <f t="shared" si="343"/>
        <v>0</v>
      </c>
      <c r="M466" s="150">
        <f t="shared" si="343"/>
        <v>0</v>
      </c>
      <c r="N466" s="212">
        <f t="shared" si="302"/>
        <v>0</v>
      </c>
      <c r="O466" s="150">
        <f t="shared" si="343"/>
        <v>0</v>
      </c>
      <c r="P466" s="150" t="str">
        <f t="shared" si="303"/>
        <v xml:space="preserve"> </v>
      </c>
      <c r="Q466" s="150" t="str">
        <f t="shared" si="304"/>
        <v xml:space="preserve"> </v>
      </c>
      <c r="R466" s="107">
        <f t="shared" si="308"/>
        <v>0</v>
      </c>
      <c r="S466" s="72">
        <f t="shared" si="305"/>
        <v>0</v>
      </c>
    </row>
    <row r="467" spans="1:19" s="1" customFormat="1" ht="105.75" customHeight="1" x14ac:dyDescent="0.2">
      <c r="A467" s="153"/>
      <c r="B467" s="153"/>
      <c r="C467" s="153"/>
      <c r="D467" s="153"/>
      <c r="E467" s="153"/>
      <c r="F467" s="153"/>
      <c r="G467" s="48">
        <v>5111030301</v>
      </c>
      <c r="H467" s="21" t="s">
        <v>346</v>
      </c>
      <c r="I467" s="153"/>
      <c r="J467" s="153"/>
      <c r="K467" s="153"/>
      <c r="L467" s="153">
        <f t="shared" si="309"/>
        <v>0</v>
      </c>
      <c r="M467" s="153"/>
      <c r="N467" s="215">
        <f t="shared" si="302"/>
        <v>0</v>
      </c>
      <c r="O467" s="153">
        <f t="shared" ref="O467" si="344">M467</f>
        <v>0</v>
      </c>
      <c r="P467" s="155" t="str">
        <f t="shared" si="303"/>
        <v xml:space="preserve"> </v>
      </c>
      <c r="Q467" s="155" t="str">
        <f t="shared" si="304"/>
        <v xml:space="preserve"> </v>
      </c>
      <c r="R467" s="110">
        <f t="shared" si="308"/>
        <v>0</v>
      </c>
      <c r="S467" s="72">
        <f t="shared" si="305"/>
        <v>0</v>
      </c>
    </row>
    <row r="468" spans="1:19" s="1" customFormat="1" ht="105.75" customHeight="1" x14ac:dyDescent="0.2">
      <c r="A468" s="155"/>
      <c r="B468" s="155"/>
      <c r="C468" s="155"/>
      <c r="D468" s="155"/>
      <c r="E468" s="155"/>
      <c r="F468" s="155"/>
      <c r="G468" s="54" t="s">
        <v>1005</v>
      </c>
      <c r="H468" s="18" t="s">
        <v>347</v>
      </c>
      <c r="I468" s="155"/>
      <c r="J468" s="155"/>
      <c r="K468" s="155"/>
      <c r="L468" s="155"/>
      <c r="M468" s="155"/>
      <c r="N468" s="215"/>
      <c r="O468" s="155"/>
      <c r="P468" s="155" t="str">
        <f t="shared" si="303"/>
        <v xml:space="preserve"> </v>
      </c>
      <c r="Q468" s="155" t="str">
        <f t="shared" si="304"/>
        <v xml:space="preserve"> </v>
      </c>
      <c r="R468" s="110"/>
      <c r="S468" s="72">
        <f>S472</f>
        <v>0</v>
      </c>
    </row>
    <row r="469" spans="1:19" ht="105.75" customHeight="1" x14ac:dyDescent="0.2">
      <c r="A469" s="147"/>
      <c r="B469" s="147"/>
      <c r="C469" s="147"/>
      <c r="D469" s="147"/>
      <c r="E469" s="147"/>
      <c r="F469" s="147"/>
      <c r="G469" s="49" t="s">
        <v>1006</v>
      </c>
      <c r="H469" s="19" t="s">
        <v>348</v>
      </c>
      <c r="I469" s="147"/>
      <c r="J469" s="147"/>
      <c r="K469" s="147"/>
      <c r="L469" s="147">
        <f t="shared" si="309"/>
        <v>0</v>
      </c>
      <c r="M469" s="147"/>
      <c r="N469" s="208">
        <f t="shared" si="302"/>
        <v>0</v>
      </c>
      <c r="O469" s="147">
        <f t="shared" ref="O469:O471" si="345">M469</f>
        <v>0</v>
      </c>
      <c r="P469" s="209" t="str">
        <f t="shared" si="303"/>
        <v xml:space="preserve"> </v>
      </c>
      <c r="Q469" s="209" t="str">
        <f t="shared" si="304"/>
        <v xml:space="preserve"> </v>
      </c>
      <c r="R469" s="105">
        <f t="shared" si="308"/>
        <v>0</v>
      </c>
      <c r="S469" s="72">
        <f t="shared" si="305"/>
        <v>0</v>
      </c>
    </row>
    <row r="470" spans="1:19" ht="105.75" customHeight="1" x14ac:dyDescent="0.2">
      <c r="A470" s="147"/>
      <c r="B470" s="147"/>
      <c r="C470" s="147"/>
      <c r="D470" s="147"/>
      <c r="E470" s="147"/>
      <c r="F470" s="147"/>
      <c r="G470" s="49" t="s">
        <v>1007</v>
      </c>
      <c r="H470" s="19" t="s">
        <v>349</v>
      </c>
      <c r="I470" s="147"/>
      <c r="J470" s="147"/>
      <c r="K470" s="147"/>
      <c r="L470" s="147">
        <f t="shared" si="309"/>
        <v>0</v>
      </c>
      <c r="M470" s="147"/>
      <c r="N470" s="208">
        <f t="shared" si="302"/>
        <v>0</v>
      </c>
      <c r="O470" s="147">
        <f t="shared" si="345"/>
        <v>0</v>
      </c>
      <c r="P470" s="209" t="str">
        <f t="shared" si="303"/>
        <v xml:space="preserve"> </v>
      </c>
      <c r="Q470" s="209" t="str">
        <f t="shared" si="304"/>
        <v xml:space="preserve"> </v>
      </c>
      <c r="R470" s="105">
        <f t="shared" si="308"/>
        <v>0</v>
      </c>
      <c r="S470" s="72">
        <f t="shared" si="305"/>
        <v>0</v>
      </c>
    </row>
    <row r="471" spans="1:19" ht="105.75" customHeight="1" thickBot="1" x14ac:dyDescent="0.25">
      <c r="A471" s="147"/>
      <c r="B471" s="147"/>
      <c r="C471" s="147"/>
      <c r="D471" s="147"/>
      <c r="E471" s="147"/>
      <c r="F471" s="147"/>
      <c r="G471" s="50" t="s">
        <v>1008</v>
      </c>
      <c r="H471" s="20" t="s">
        <v>350</v>
      </c>
      <c r="I471" s="147"/>
      <c r="J471" s="147"/>
      <c r="K471" s="147"/>
      <c r="L471" s="147">
        <f t="shared" si="309"/>
        <v>0</v>
      </c>
      <c r="M471" s="147"/>
      <c r="N471" s="208">
        <f t="shared" si="302"/>
        <v>0</v>
      </c>
      <c r="O471" s="147">
        <f t="shared" si="345"/>
        <v>0</v>
      </c>
      <c r="P471" s="209" t="str">
        <f t="shared" si="303"/>
        <v xml:space="preserve"> </v>
      </c>
      <c r="Q471" s="209" t="str">
        <f t="shared" si="304"/>
        <v xml:space="preserve"> </v>
      </c>
      <c r="R471" s="105">
        <f t="shared" si="308"/>
        <v>0</v>
      </c>
      <c r="S471" s="72">
        <f t="shared" si="305"/>
        <v>0</v>
      </c>
    </row>
    <row r="472" spans="1:19" s="1" customFormat="1" ht="140.25" customHeight="1" thickBot="1" x14ac:dyDescent="0.25">
      <c r="A472" s="150">
        <f t="shared" ref="A472:E472" si="346">SUM(A469:A471)</f>
        <v>0</v>
      </c>
      <c r="B472" s="150">
        <f t="shared" si="346"/>
        <v>0</v>
      </c>
      <c r="C472" s="150">
        <f t="shared" si="346"/>
        <v>0</v>
      </c>
      <c r="D472" s="150">
        <f t="shared" si="346"/>
        <v>0</v>
      </c>
      <c r="E472" s="150">
        <f t="shared" si="346"/>
        <v>0</v>
      </c>
      <c r="F472" s="150">
        <f t="shared" ref="F472:O472" si="347">SUM(F469:F471)</f>
        <v>0</v>
      </c>
      <c r="G472" s="51"/>
      <c r="H472" s="5" t="s">
        <v>183</v>
      </c>
      <c r="I472" s="150">
        <f t="shared" si="347"/>
        <v>0</v>
      </c>
      <c r="J472" s="150">
        <f t="shared" si="347"/>
        <v>0</v>
      </c>
      <c r="K472" s="150">
        <f t="shared" si="347"/>
        <v>0</v>
      </c>
      <c r="L472" s="150">
        <f t="shared" si="347"/>
        <v>0</v>
      </c>
      <c r="M472" s="150">
        <f t="shared" si="347"/>
        <v>0</v>
      </c>
      <c r="N472" s="212">
        <f t="shared" si="302"/>
        <v>0</v>
      </c>
      <c r="O472" s="150">
        <f t="shared" si="347"/>
        <v>0</v>
      </c>
      <c r="P472" s="150" t="str">
        <f t="shared" si="303"/>
        <v xml:space="preserve"> </v>
      </c>
      <c r="Q472" s="150" t="str">
        <f t="shared" si="304"/>
        <v xml:space="preserve"> </v>
      </c>
      <c r="R472" s="107">
        <f t="shared" si="308"/>
        <v>0</v>
      </c>
      <c r="S472" s="72">
        <f t="shared" si="305"/>
        <v>0</v>
      </c>
    </row>
    <row r="473" spans="1:19" s="2" customFormat="1" ht="137.25" customHeight="1" thickBot="1" x14ac:dyDescent="0.25">
      <c r="A473" s="157">
        <f t="shared" ref="A473:E473" si="348">A472+A467+A466+A461</f>
        <v>0</v>
      </c>
      <c r="B473" s="157">
        <f t="shared" si="348"/>
        <v>0</v>
      </c>
      <c r="C473" s="157">
        <f t="shared" si="348"/>
        <v>0</v>
      </c>
      <c r="D473" s="157">
        <f t="shared" si="348"/>
        <v>0</v>
      </c>
      <c r="E473" s="157">
        <f t="shared" si="348"/>
        <v>0</v>
      </c>
      <c r="F473" s="157">
        <f t="shared" ref="F473:O473" si="349">F472+F467+F466+F461</f>
        <v>0</v>
      </c>
      <c r="G473" s="57"/>
      <c r="H473" s="7" t="s">
        <v>266</v>
      </c>
      <c r="I473" s="157">
        <f t="shared" si="349"/>
        <v>0</v>
      </c>
      <c r="J473" s="157">
        <f t="shared" si="349"/>
        <v>0</v>
      </c>
      <c r="K473" s="157">
        <f t="shared" si="349"/>
        <v>0</v>
      </c>
      <c r="L473" s="157">
        <f t="shared" si="349"/>
        <v>0</v>
      </c>
      <c r="M473" s="157">
        <f t="shared" si="349"/>
        <v>0</v>
      </c>
      <c r="N473" s="217">
        <f t="shared" si="302"/>
        <v>0</v>
      </c>
      <c r="O473" s="157">
        <f t="shared" si="349"/>
        <v>0</v>
      </c>
      <c r="P473" s="157" t="str">
        <f t="shared" si="303"/>
        <v xml:space="preserve"> </v>
      </c>
      <c r="Q473" s="157" t="str">
        <f t="shared" si="304"/>
        <v xml:space="preserve"> </v>
      </c>
      <c r="R473" s="112">
        <f t="shared" si="308"/>
        <v>0</v>
      </c>
      <c r="S473" s="72">
        <f t="shared" si="305"/>
        <v>0</v>
      </c>
    </row>
    <row r="474" spans="1:19" s="3" customFormat="1" ht="127.5" customHeight="1" thickBot="1" x14ac:dyDescent="0.25">
      <c r="A474" s="185">
        <f t="shared" ref="A474:E474" si="350">A473+A455+A442</f>
        <v>0</v>
      </c>
      <c r="B474" s="185">
        <f t="shared" si="350"/>
        <v>17916154</v>
      </c>
      <c r="C474" s="185">
        <f t="shared" si="350"/>
        <v>3210000</v>
      </c>
      <c r="D474" s="185">
        <f t="shared" si="350"/>
        <v>18263069</v>
      </c>
      <c r="E474" s="185">
        <f t="shared" si="350"/>
        <v>10516000</v>
      </c>
      <c r="F474" s="185">
        <f t="shared" ref="F474" si="351">F473+F455+F442</f>
        <v>0</v>
      </c>
      <c r="G474" s="63"/>
      <c r="H474" s="9" t="s">
        <v>351</v>
      </c>
      <c r="I474" s="185">
        <f t="shared" ref="I474:L474" si="352">I473+I455+I442</f>
        <v>13903000</v>
      </c>
      <c r="J474" s="185">
        <f t="shared" si="352"/>
        <v>17644000</v>
      </c>
      <c r="K474" s="185">
        <f t="shared" si="352"/>
        <v>23549000</v>
      </c>
      <c r="L474" s="185">
        <f t="shared" si="352"/>
        <v>47098000</v>
      </c>
      <c r="M474" s="185">
        <f>M473+M455+M442</f>
        <v>0</v>
      </c>
      <c r="N474" s="247">
        <f t="shared" si="302"/>
        <v>-13903000</v>
      </c>
      <c r="O474" s="185">
        <f>O473+O455+O442</f>
        <v>0</v>
      </c>
      <c r="P474" s="185" t="str">
        <f t="shared" si="303"/>
        <v xml:space="preserve"> </v>
      </c>
      <c r="Q474" s="185">
        <f t="shared" si="304"/>
        <v>13903000</v>
      </c>
      <c r="R474" s="128">
        <f t="shared" si="308"/>
        <v>0</v>
      </c>
      <c r="S474" s="72">
        <f t="shared" si="305"/>
        <v>152099223</v>
      </c>
    </row>
    <row r="475" spans="1:19" s="277" customFormat="1" ht="121.5" customHeight="1" thickBot="1" x14ac:dyDescent="0.25">
      <c r="A475" s="279" t="e">
        <f t="shared" ref="A475:B475" si="353">(A474-#REF!)/#REF!</f>
        <v>#REF!</v>
      </c>
      <c r="B475" s="279" t="e">
        <f t="shared" ref="B475" si="354">(B474-#REF!)/#REF!</f>
        <v>#REF!</v>
      </c>
      <c r="C475" s="279" t="e">
        <f t="shared" ref="C475:E475" si="355">(C474-A474)/A474</f>
        <v>#DIV/0!</v>
      </c>
      <c r="D475" s="279">
        <f t="shared" si="355"/>
        <v>1.9363251733603093E-2</v>
      </c>
      <c r="E475" s="279">
        <f t="shared" si="355"/>
        <v>2.2760124610591901</v>
      </c>
      <c r="F475" s="279">
        <f>(F474-D474)/D474</f>
        <v>-1</v>
      </c>
      <c r="G475" s="280"/>
      <c r="H475" s="281" t="s">
        <v>1137</v>
      </c>
      <c r="I475" s="279" t="e">
        <f t="shared" ref="I475:L475" si="356">(I474-F474)/F474</f>
        <v>#DIV/0!</v>
      </c>
      <c r="J475" s="279" t="e">
        <f t="shared" si="356"/>
        <v>#DIV/0!</v>
      </c>
      <c r="K475" s="279" t="e">
        <f t="shared" si="356"/>
        <v>#VALUE!</v>
      </c>
      <c r="L475" s="279">
        <f t="shared" si="356"/>
        <v>2.3876141839890672</v>
      </c>
      <c r="M475" s="279">
        <f>(M474-J474)/J474</f>
        <v>-1</v>
      </c>
      <c r="N475" s="282"/>
      <c r="O475" s="279">
        <f>(O474-J474)/J474</f>
        <v>-1</v>
      </c>
      <c r="P475" s="278"/>
      <c r="Q475" s="278"/>
      <c r="R475" s="283"/>
      <c r="S475" s="276">
        <v>1</v>
      </c>
    </row>
    <row r="476" spans="1:19" s="3" customFormat="1" ht="122.25" customHeight="1" x14ac:dyDescent="0.2">
      <c r="A476" s="327">
        <f t="shared" ref="A476:E476" si="357">A474+A439</f>
        <v>22000000</v>
      </c>
      <c r="B476" s="327">
        <f t="shared" si="357"/>
        <v>35585466</v>
      </c>
      <c r="C476" s="327">
        <f t="shared" si="357"/>
        <v>28000000</v>
      </c>
      <c r="D476" s="327">
        <f t="shared" si="357"/>
        <v>38603440</v>
      </c>
      <c r="E476" s="327">
        <f t="shared" si="357"/>
        <v>40000000</v>
      </c>
      <c r="F476" s="327">
        <f t="shared" ref="F476:O476" si="358">F474+F439</f>
        <v>0</v>
      </c>
      <c r="G476" s="328"/>
      <c r="H476" s="329" t="s">
        <v>352</v>
      </c>
      <c r="I476" s="327">
        <f t="shared" si="358"/>
        <v>48605000</v>
      </c>
      <c r="J476" s="327">
        <f t="shared" si="358"/>
        <v>54705000</v>
      </c>
      <c r="K476" s="327">
        <f t="shared" si="358"/>
        <v>63805000</v>
      </c>
      <c r="L476" s="327">
        <f t="shared" si="358"/>
        <v>124130934</v>
      </c>
      <c r="M476" s="327">
        <f t="shared" si="358"/>
        <v>0</v>
      </c>
      <c r="N476" s="330">
        <f t="shared" si="302"/>
        <v>-48605000</v>
      </c>
      <c r="O476" s="327">
        <f t="shared" si="358"/>
        <v>0</v>
      </c>
      <c r="P476" s="327" t="str">
        <f t="shared" si="303"/>
        <v xml:space="preserve"> </v>
      </c>
      <c r="Q476" s="327">
        <f t="shared" si="304"/>
        <v>48605000</v>
      </c>
      <c r="R476" s="331">
        <f t="shared" si="308"/>
        <v>0</v>
      </c>
      <c r="S476" s="72">
        <f t="shared" si="305"/>
        <v>455434840</v>
      </c>
    </row>
    <row r="477" spans="1:19" s="3" customFormat="1" ht="117" customHeight="1" x14ac:dyDescent="0.2">
      <c r="A477" s="165"/>
      <c r="B477" s="165"/>
      <c r="C477" s="165"/>
      <c r="D477" s="165"/>
      <c r="E477" s="165"/>
      <c r="F477" s="165"/>
      <c r="G477" s="59" t="s">
        <v>942</v>
      </c>
      <c r="H477" s="10" t="s">
        <v>353</v>
      </c>
      <c r="I477" s="165"/>
      <c r="J477" s="165"/>
      <c r="K477" s="165"/>
      <c r="L477" s="165"/>
      <c r="M477" s="165"/>
      <c r="N477" s="227"/>
      <c r="O477" s="165"/>
      <c r="P477" s="165" t="str">
        <f t="shared" si="303"/>
        <v xml:space="preserve"> </v>
      </c>
      <c r="Q477" s="165" t="str">
        <f t="shared" si="304"/>
        <v xml:space="preserve"> </v>
      </c>
      <c r="R477" s="118"/>
      <c r="S477" s="72">
        <f>S567</f>
        <v>454108906</v>
      </c>
    </row>
    <row r="478" spans="1:19" s="3" customFormat="1" ht="117" customHeight="1" x14ac:dyDescent="0.2">
      <c r="A478" s="181"/>
      <c r="B478" s="181"/>
      <c r="C478" s="181"/>
      <c r="D478" s="181"/>
      <c r="E478" s="181"/>
      <c r="F478" s="181"/>
      <c r="G478" s="69" t="s">
        <v>943</v>
      </c>
      <c r="H478" s="4" t="s">
        <v>354</v>
      </c>
      <c r="I478" s="181"/>
      <c r="J478" s="181"/>
      <c r="K478" s="181"/>
      <c r="L478" s="181"/>
      <c r="M478" s="181"/>
      <c r="N478" s="242"/>
      <c r="O478" s="181"/>
      <c r="P478" s="181" t="str">
        <f t="shared" si="303"/>
        <v xml:space="preserve"> </v>
      </c>
      <c r="Q478" s="181" t="str">
        <f t="shared" si="304"/>
        <v xml:space="preserve"> </v>
      </c>
      <c r="R478" s="125"/>
      <c r="S478" s="72">
        <f>S521</f>
        <v>377542214</v>
      </c>
    </row>
    <row r="479" spans="1:19" s="2" customFormat="1" ht="117" customHeight="1" x14ac:dyDescent="0.2">
      <c r="A479" s="166"/>
      <c r="B479" s="166"/>
      <c r="C479" s="166"/>
      <c r="D479" s="166"/>
      <c r="E479" s="166"/>
      <c r="F479" s="166"/>
      <c r="G479" s="60" t="s">
        <v>944</v>
      </c>
      <c r="H479" s="17" t="s">
        <v>355</v>
      </c>
      <c r="I479" s="166"/>
      <c r="J479" s="166"/>
      <c r="K479" s="166"/>
      <c r="L479" s="166"/>
      <c r="M479" s="166"/>
      <c r="N479" s="228"/>
      <c r="O479" s="166"/>
      <c r="P479" s="166" t="str">
        <f t="shared" si="303"/>
        <v xml:space="preserve"> </v>
      </c>
      <c r="Q479" s="166" t="str">
        <f t="shared" si="304"/>
        <v xml:space="preserve"> </v>
      </c>
      <c r="R479" s="119"/>
      <c r="S479" s="72">
        <f>S485</f>
        <v>0</v>
      </c>
    </row>
    <row r="480" spans="1:19" s="1" customFormat="1" ht="105.75" customHeight="1" x14ac:dyDescent="0.2">
      <c r="A480" s="153"/>
      <c r="B480" s="153"/>
      <c r="C480" s="153"/>
      <c r="D480" s="153"/>
      <c r="E480" s="153"/>
      <c r="F480" s="153"/>
      <c r="G480" s="54">
        <v>4111010101</v>
      </c>
      <c r="H480" s="18" t="s">
        <v>356</v>
      </c>
      <c r="I480" s="153"/>
      <c r="J480" s="153"/>
      <c r="K480" s="153"/>
      <c r="L480" s="153">
        <f t="shared" si="309"/>
        <v>0</v>
      </c>
      <c r="M480" s="153"/>
      <c r="N480" s="215">
        <f t="shared" si="302"/>
        <v>0</v>
      </c>
      <c r="O480" s="153">
        <f t="shared" ref="O480:O484" si="359">M480</f>
        <v>0</v>
      </c>
      <c r="P480" s="155" t="str">
        <f t="shared" si="303"/>
        <v xml:space="preserve"> </v>
      </c>
      <c r="Q480" s="155" t="str">
        <f t="shared" si="304"/>
        <v xml:space="preserve"> </v>
      </c>
      <c r="R480" s="110">
        <f t="shared" si="308"/>
        <v>0</v>
      </c>
      <c r="S480" s="72">
        <f t="shared" si="305"/>
        <v>0</v>
      </c>
    </row>
    <row r="481" spans="1:19" s="1" customFormat="1" ht="105.75" customHeight="1" x14ac:dyDescent="0.2">
      <c r="A481" s="153"/>
      <c r="B481" s="153"/>
      <c r="C481" s="153"/>
      <c r="D481" s="153"/>
      <c r="E481" s="153"/>
      <c r="F481" s="153"/>
      <c r="G481" s="54">
        <v>4111010201</v>
      </c>
      <c r="H481" s="18" t="s">
        <v>357</v>
      </c>
      <c r="I481" s="153"/>
      <c r="J481" s="153"/>
      <c r="K481" s="153"/>
      <c r="L481" s="153">
        <f t="shared" si="309"/>
        <v>0</v>
      </c>
      <c r="M481" s="153"/>
      <c r="N481" s="215">
        <f t="shared" si="302"/>
        <v>0</v>
      </c>
      <c r="O481" s="153">
        <f t="shared" si="359"/>
        <v>0</v>
      </c>
      <c r="P481" s="155" t="str">
        <f t="shared" si="303"/>
        <v xml:space="preserve"> </v>
      </c>
      <c r="Q481" s="155" t="str">
        <f t="shared" si="304"/>
        <v xml:space="preserve"> </v>
      </c>
      <c r="R481" s="110">
        <f t="shared" si="308"/>
        <v>0</v>
      </c>
      <c r="S481" s="72">
        <f t="shared" si="305"/>
        <v>0</v>
      </c>
    </row>
    <row r="482" spans="1:19" s="1" customFormat="1" ht="105.75" customHeight="1" x14ac:dyDescent="0.2">
      <c r="A482" s="153"/>
      <c r="B482" s="153"/>
      <c r="C482" s="153"/>
      <c r="D482" s="153"/>
      <c r="E482" s="153"/>
      <c r="F482" s="153"/>
      <c r="G482" s="54">
        <v>4111010301</v>
      </c>
      <c r="H482" s="18" t="s">
        <v>358</v>
      </c>
      <c r="I482" s="153"/>
      <c r="J482" s="153"/>
      <c r="K482" s="153"/>
      <c r="L482" s="153">
        <f t="shared" si="309"/>
        <v>0</v>
      </c>
      <c r="M482" s="153"/>
      <c r="N482" s="215">
        <f t="shared" si="302"/>
        <v>0</v>
      </c>
      <c r="O482" s="153">
        <f t="shared" si="359"/>
        <v>0</v>
      </c>
      <c r="P482" s="155" t="str">
        <f t="shared" si="303"/>
        <v xml:space="preserve"> </v>
      </c>
      <c r="Q482" s="155" t="str">
        <f t="shared" si="304"/>
        <v xml:space="preserve"> </v>
      </c>
      <c r="R482" s="110">
        <f t="shared" si="308"/>
        <v>0</v>
      </c>
      <c r="S482" s="72">
        <f t="shared" si="305"/>
        <v>0</v>
      </c>
    </row>
    <row r="483" spans="1:19" s="1" customFormat="1" ht="105.75" customHeight="1" x14ac:dyDescent="0.2">
      <c r="A483" s="153"/>
      <c r="B483" s="153"/>
      <c r="C483" s="153"/>
      <c r="D483" s="153"/>
      <c r="E483" s="153"/>
      <c r="F483" s="153"/>
      <c r="G483" s="54">
        <v>4111010401</v>
      </c>
      <c r="H483" s="18" t="s">
        <v>359</v>
      </c>
      <c r="I483" s="153"/>
      <c r="J483" s="153"/>
      <c r="K483" s="153"/>
      <c r="L483" s="153">
        <f t="shared" si="309"/>
        <v>0</v>
      </c>
      <c r="M483" s="153"/>
      <c r="N483" s="215">
        <f t="shared" si="302"/>
        <v>0</v>
      </c>
      <c r="O483" s="153">
        <f t="shared" si="359"/>
        <v>0</v>
      </c>
      <c r="P483" s="155" t="str">
        <f t="shared" si="303"/>
        <v xml:space="preserve"> </v>
      </c>
      <c r="Q483" s="155" t="str">
        <f t="shared" si="304"/>
        <v xml:space="preserve"> </v>
      </c>
      <c r="R483" s="110">
        <f t="shared" si="308"/>
        <v>0</v>
      </c>
      <c r="S483" s="72">
        <f t="shared" si="305"/>
        <v>0</v>
      </c>
    </row>
    <row r="484" spans="1:19" s="1" customFormat="1" ht="117" customHeight="1" thickBot="1" x14ac:dyDescent="0.25">
      <c r="A484" s="153"/>
      <c r="B484" s="153"/>
      <c r="C484" s="153"/>
      <c r="D484" s="153"/>
      <c r="E484" s="153"/>
      <c r="F484" s="153"/>
      <c r="G484" s="55">
        <v>4111010501</v>
      </c>
      <c r="H484" s="23" t="s">
        <v>360</v>
      </c>
      <c r="I484" s="153"/>
      <c r="J484" s="153"/>
      <c r="K484" s="153"/>
      <c r="L484" s="153">
        <f t="shared" si="309"/>
        <v>0</v>
      </c>
      <c r="M484" s="153"/>
      <c r="N484" s="215">
        <f t="shared" si="302"/>
        <v>0</v>
      </c>
      <c r="O484" s="153">
        <f t="shared" si="359"/>
        <v>0</v>
      </c>
      <c r="P484" s="155" t="str">
        <f t="shared" si="303"/>
        <v xml:space="preserve"> </v>
      </c>
      <c r="Q484" s="155" t="str">
        <f t="shared" si="304"/>
        <v xml:space="preserve"> </v>
      </c>
      <c r="R484" s="110">
        <f t="shared" si="308"/>
        <v>0</v>
      </c>
      <c r="S484" s="72">
        <f t="shared" si="305"/>
        <v>0</v>
      </c>
    </row>
    <row r="485" spans="1:19" s="2" customFormat="1" ht="112.5" customHeight="1" thickBot="1" x14ac:dyDescent="0.25">
      <c r="A485" s="157">
        <f t="shared" ref="A485:E485" si="360">SUM(A480:A484)</f>
        <v>0</v>
      </c>
      <c r="B485" s="157">
        <f t="shared" si="360"/>
        <v>0</v>
      </c>
      <c r="C485" s="157">
        <f t="shared" si="360"/>
        <v>0</v>
      </c>
      <c r="D485" s="157">
        <f t="shared" si="360"/>
        <v>0</v>
      </c>
      <c r="E485" s="157">
        <f t="shared" si="360"/>
        <v>0</v>
      </c>
      <c r="F485" s="157">
        <f t="shared" ref="F485" si="361">SUM(F480:F484)</f>
        <v>0</v>
      </c>
      <c r="G485" s="57"/>
      <c r="H485" s="7" t="s">
        <v>237</v>
      </c>
      <c r="I485" s="157">
        <f t="shared" ref="I485:L485" si="362">SUM(I480:I484)</f>
        <v>0</v>
      </c>
      <c r="J485" s="157">
        <f t="shared" si="362"/>
        <v>0</v>
      </c>
      <c r="K485" s="157">
        <f t="shared" si="362"/>
        <v>0</v>
      </c>
      <c r="L485" s="157">
        <f t="shared" si="362"/>
        <v>0</v>
      </c>
      <c r="M485" s="157">
        <f t="shared" ref="M485:O485" si="363">SUM(M480:M484)</f>
        <v>0</v>
      </c>
      <c r="N485" s="217">
        <f t="shared" ref="N485:N552" si="364">M485-I485</f>
        <v>0</v>
      </c>
      <c r="O485" s="157">
        <f t="shared" si="363"/>
        <v>0</v>
      </c>
      <c r="P485" s="157" t="str">
        <f t="shared" ref="P485:P552" si="365">IF(O485&gt;I485,O485-I485," ")</f>
        <v xml:space="preserve"> </v>
      </c>
      <c r="Q485" s="157" t="str">
        <f t="shared" ref="Q485:Q552" si="366">IF(I485&gt;O485,I485-O485," ")</f>
        <v xml:space="preserve"> </v>
      </c>
      <c r="R485" s="112">
        <f t="shared" si="308"/>
        <v>0</v>
      </c>
      <c r="S485" s="72">
        <f t="shared" ref="S485:S552" si="367">SUM(A485+B485+C485+D485+E485+F485+I485+J485+K485+L485+M485+O485)</f>
        <v>0</v>
      </c>
    </row>
    <row r="486" spans="1:19" s="2" customFormat="1" ht="117" customHeight="1" x14ac:dyDescent="0.2">
      <c r="A486" s="166"/>
      <c r="B486" s="166"/>
      <c r="C486" s="166"/>
      <c r="D486" s="166"/>
      <c r="E486" s="166"/>
      <c r="F486" s="166"/>
      <c r="G486" s="53" t="s">
        <v>945</v>
      </c>
      <c r="H486" s="22" t="s">
        <v>361</v>
      </c>
      <c r="I486" s="166"/>
      <c r="J486" s="166"/>
      <c r="K486" s="166"/>
      <c r="L486" s="166"/>
      <c r="M486" s="166"/>
      <c r="N486" s="228"/>
      <c r="O486" s="166"/>
      <c r="P486" s="166" t="str">
        <f t="shared" si="365"/>
        <v xml:space="preserve"> </v>
      </c>
      <c r="Q486" s="166" t="str">
        <f t="shared" si="366"/>
        <v xml:space="preserve"> </v>
      </c>
      <c r="R486" s="119"/>
      <c r="S486" s="72">
        <f>S492</f>
        <v>0</v>
      </c>
    </row>
    <row r="487" spans="1:19" s="1" customFormat="1" ht="105.75" customHeight="1" x14ac:dyDescent="0.2">
      <c r="A487" s="153"/>
      <c r="B487" s="153"/>
      <c r="C487" s="153"/>
      <c r="D487" s="153"/>
      <c r="E487" s="153"/>
      <c r="F487" s="153"/>
      <c r="G487" s="54">
        <v>4111020101</v>
      </c>
      <c r="H487" s="18" t="s">
        <v>356</v>
      </c>
      <c r="I487" s="153"/>
      <c r="J487" s="153"/>
      <c r="K487" s="153"/>
      <c r="L487" s="153">
        <f t="shared" si="309"/>
        <v>0</v>
      </c>
      <c r="M487" s="153"/>
      <c r="N487" s="215">
        <f t="shared" si="364"/>
        <v>0</v>
      </c>
      <c r="O487" s="153">
        <f t="shared" ref="O487:O491" si="368">M487</f>
        <v>0</v>
      </c>
      <c r="P487" s="155" t="str">
        <f t="shared" si="365"/>
        <v xml:space="preserve"> </v>
      </c>
      <c r="Q487" s="155" t="str">
        <f t="shared" si="366"/>
        <v xml:space="preserve"> </v>
      </c>
      <c r="R487" s="110">
        <f t="shared" si="308"/>
        <v>0</v>
      </c>
      <c r="S487" s="72">
        <f t="shared" si="367"/>
        <v>0</v>
      </c>
    </row>
    <row r="488" spans="1:19" s="1" customFormat="1" ht="105.75" customHeight="1" x14ac:dyDescent="0.2">
      <c r="A488" s="153"/>
      <c r="B488" s="153"/>
      <c r="C488" s="153"/>
      <c r="D488" s="153"/>
      <c r="E488" s="153"/>
      <c r="F488" s="153"/>
      <c r="G488" s="54">
        <v>4111020201</v>
      </c>
      <c r="H488" s="18" t="s">
        <v>357</v>
      </c>
      <c r="I488" s="153"/>
      <c r="J488" s="153"/>
      <c r="K488" s="153"/>
      <c r="L488" s="153">
        <f t="shared" si="309"/>
        <v>0</v>
      </c>
      <c r="M488" s="153"/>
      <c r="N488" s="215">
        <f t="shared" si="364"/>
        <v>0</v>
      </c>
      <c r="O488" s="153">
        <f t="shared" si="368"/>
        <v>0</v>
      </c>
      <c r="P488" s="155" t="str">
        <f t="shared" si="365"/>
        <v xml:space="preserve"> </v>
      </c>
      <c r="Q488" s="155" t="str">
        <f t="shared" si="366"/>
        <v xml:space="preserve"> </v>
      </c>
      <c r="R488" s="110">
        <f t="shared" si="308"/>
        <v>0</v>
      </c>
      <c r="S488" s="72">
        <f t="shared" si="367"/>
        <v>0</v>
      </c>
    </row>
    <row r="489" spans="1:19" s="1" customFormat="1" ht="105.75" customHeight="1" x14ac:dyDescent="0.2">
      <c r="A489" s="153"/>
      <c r="B489" s="153"/>
      <c r="C489" s="153"/>
      <c r="D489" s="153"/>
      <c r="E489" s="153"/>
      <c r="F489" s="153"/>
      <c r="G489" s="54">
        <v>4111020301</v>
      </c>
      <c r="H489" s="18" t="s">
        <v>358</v>
      </c>
      <c r="I489" s="153"/>
      <c r="J489" s="153"/>
      <c r="K489" s="153"/>
      <c r="L489" s="153">
        <f t="shared" si="309"/>
        <v>0</v>
      </c>
      <c r="M489" s="153"/>
      <c r="N489" s="215">
        <f t="shared" si="364"/>
        <v>0</v>
      </c>
      <c r="O489" s="153">
        <f t="shared" si="368"/>
        <v>0</v>
      </c>
      <c r="P489" s="155" t="str">
        <f t="shared" si="365"/>
        <v xml:space="preserve"> </v>
      </c>
      <c r="Q489" s="155" t="str">
        <f t="shared" si="366"/>
        <v xml:space="preserve"> </v>
      </c>
      <c r="R489" s="110">
        <f t="shared" si="308"/>
        <v>0</v>
      </c>
      <c r="S489" s="72">
        <f t="shared" si="367"/>
        <v>0</v>
      </c>
    </row>
    <row r="490" spans="1:19" s="1" customFormat="1" ht="105.75" customHeight="1" x14ac:dyDescent="0.2">
      <c r="A490" s="153"/>
      <c r="B490" s="153"/>
      <c r="C490" s="153"/>
      <c r="D490" s="153"/>
      <c r="E490" s="153"/>
      <c r="F490" s="153"/>
      <c r="G490" s="54">
        <v>4111020401</v>
      </c>
      <c r="H490" s="18" t="s">
        <v>359</v>
      </c>
      <c r="I490" s="153"/>
      <c r="J490" s="153"/>
      <c r="K490" s="153"/>
      <c r="L490" s="153">
        <f t="shared" si="309"/>
        <v>0</v>
      </c>
      <c r="M490" s="153"/>
      <c r="N490" s="215">
        <f t="shared" si="364"/>
        <v>0</v>
      </c>
      <c r="O490" s="153">
        <f t="shared" si="368"/>
        <v>0</v>
      </c>
      <c r="P490" s="155" t="str">
        <f t="shared" si="365"/>
        <v xml:space="preserve"> </v>
      </c>
      <c r="Q490" s="155" t="str">
        <f t="shared" si="366"/>
        <v xml:space="preserve"> </v>
      </c>
      <c r="R490" s="110">
        <f t="shared" ref="R490:R557" si="369">IF(O490=0,,O490/I490)</f>
        <v>0</v>
      </c>
      <c r="S490" s="72">
        <f t="shared" si="367"/>
        <v>0</v>
      </c>
    </row>
    <row r="491" spans="1:19" s="1" customFormat="1" ht="117" customHeight="1" thickBot="1" x14ac:dyDescent="0.25">
      <c r="A491" s="153"/>
      <c r="B491" s="153"/>
      <c r="C491" s="153"/>
      <c r="D491" s="153"/>
      <c r="E491" s="153"/>
      <c r="F491" s="153"/>
      <c r="G491" s="55">
        <v>4111020501</v>
      </c>
      <c r="H491" s="23" t="s">
        <v>1106</v>
      </c>
      <c r="I491" s="153"/>
      <c r="J491" s="153"/>
      <c r="K491" s="153"/>
      <c r="L491" s="153">
        <f t="shared" si="309"/>
        <v>0</v>
      </c>
      <c r="M491" s="153"/>
      <c r="N491" s="215">
        <f t="shared" si="364"/>
        <v>0</v>
      </c>
      <c r="O491" s="153">
        <f t="shared" si="368"/>
        <v>0</v>
      </c>
      <c r="P491" s="155" t="str">
        <f t="shared" si="365"/>
        <v xml:space="preserve"> </v>
      </c>
      <c r="Q491" s="155" t="str">
        <f t="shared" si="366"/>
        <v xml:space="preserve"> </v>
      </c>
      <c r="R491" s="110">
        <f t="shared" si="369"/>
        <v>0</v>
      </c>
      <c r="S491" s="72">
        <f t="shared" si="367"/>
        <v>0</v>
      </c>
    </row>
    <row r="492" spans="1:19" s="2" customFormat="1" ht="102.75" customHeight="1" thickBot="1" x14ac:dyDescent="0.25">
      <c r="A492" s="157">
        <f t="shared" ref="A492:E492" si="370">SUM(A487:A491)</f>
        <v>0</v>
      </c>
      <c r="B492" s="157">
        <f t="shared" si="370"/>
        <v>0</v>
      </c>
      <c r="C492" s="157">
        <f t="shared" si="370"/>
        <v>0</v>
      </c>
      <c r="D492" s="157">
        <f t="shared" si="370"/>
        <v>0</v>
      </c>
      <c r="E492" s="157">
        <f t="shared" si="370"/>
        <v>0</v>
      </c>
      <c r="F492" s="157">
        <f t="shared" ref="F492" si="371">SUM(F487:F491)</f>
        <v>0</v>
      </c>
      <c r="G492" s="57"/>
      <c r="H492" s="7" t="s">
        <v>256</v>
      </c>
      <c r="I492" s="157">
        <f t="shared" ref="I492:L492" si="372">SUM(I487:I491)</f>
        <v>0</v>
      </c>
      <c r="J492" s="157">
        <f t="shared" si="372"/>
        <v>0</v>
      </c>
      <c r="K492" s="157">
        <f t="shared" si="372"/>
        <v>0</v>
      </c>
      <c r="L492" s="157">
        <f t="shared" si="372"/>
        <v>0</v>
      </c>
      <c r="M492" s="157">
        <f t="shared" ref="M492:O492" si="373">SUM(M487:M491)</f>
        <v>0</v>
      </c>
      <c r="N492" s="217">
        <f t="shared" si="364"/>
        <v>0</v>
      </c>
      <c r="O492" s="157">
        <f t="shared" si="373"/>
        <v>0</v>
      </c>
      <c r="P492" s="157" t="str">
        <f t="shared" si="365"/>
        <v xml:space="preserve"> </v>
      </c>
      <c r="Q492" s="157" t="str">
        <f t="shared" si="366"/>
        <v xml:space="preserve"> </v>
      </c>
      <c r="R492" s="112">
        <f t="shared" si="369"/>
        <v>0</v>
      </c>
      <c r="S492" s="72">
        <f t="shared" si="367"/>
        <v>0</v>
      </c>
    </row>
    <row r="493" spans="1:19" s="2" customFormat="1" ht="105.75" customHeight="1" x14ac:dyDescent="0.2">
      <c r="A493" s="166"/>
      <c r="B493" s="166"/>
      <c r="C493" s="166"/>
      <c r="D493" s="166"/>
      <c r="E493" s="166"/>
      <c r="F493" s="166"/>
      <c r="G493" s="53" t="s">
        <v>946</v>
      </c>
      <c r="H493" s="22" t="s">
        <v>362</v>
      </c>
      <c r="I493" s="166"/>
      <c r="J493" s="166"/>
      <c r="K493" s="166"/>
      <c r="L493" s="166"/>
      <c r="M493" s="166"/>
      <c r="N493" s="228"/>
      <c r="O493" s="166"/>
      <c r="P493" s="166" t="str">
        <f t="shared" si="365"/>
        <v xml:space="preserve"> </v>
      </c>
      <c r="Q493" s="166" t="str">
        <f t="shared" si="366"/>
        <v xml:space="preserve"> </v>
      </c>
      <c r="R493" s="119"/>
      <c r="S493" s="72">
        <f>S496</f>
        <v>0</v>
      </c>
    </row>
    <row r="494" spans="1:19" s="1" customFormat="1" ht="105.75" customHeight="1" x14ac:dyDescent="0.2">
      <c r="A494" s="153"/>
      <c r="B494" s="153"/>
      <c r="C494" s="153"/>
      <c r="D494" s="153"/>
      <c r="E494" s="153"/>
      <c r="F494" s="153"/>
      <c r="G494" s="54">
        <v>4111030101</v>
      </c>
      <c r="H494" s="18" t="s">
        <v>363</v>
      </c>
      <c r="I494" s="153"/>
      <c r="J494" s="153"/>
      <c r="K494" s="153"/>
      <c r="L494" s="153">
        <f t="shared" ref="L494:L559" si="374">K494*2</f>
        <v>0</v>
      </c>
      <c r="M494" s="153"/>
      <c r="N494" s="215">
        <f t="shared" si="364"/>
        <v>0</v>
      </c>
      <c r="O494" s="153">
        <f t="shared" ref="O494:O495" si="375">M494</f>
        <v>0</v>
      </c>
      <c r="P494" s="155" t="str">
        <f t="shared" si="365"/>
        <v xml:space="preserve"> </v>
      </c>
      <c r="Q494" s="155" t="str">
        <f t="shared" si="366"/>
        <v xml:space="preserve"> </v>
      </c>
      <c r="R494" s="110">
        <f t="shared" si="369"/>
        <v>0</v>
      </c>
      <c r="S494" s="72">
        <f t="shared" si="367"/>
        <v>0</v>
      </c>
    </row>
    <row r="495" spans="1:19" s="1" customFormat="1" ht="105.75" customHeight="1" thickBot="1" x14ac:dyDescent="0.25">
      <c r="A495" s="153"/>
      <c r="B495" s="153"/>
      <c r="C495" s="153"/>
      <c r="D495" s="153"/>
      <c r="E495" s="153"/>
      <c r="F495" s="153"/>
      <c r="G495" s="55">
        <v>4111030201</v>
      </c>
      <c r="H495" s="23" t="s">
        <v>364</v>
      </c>
      <c r="I495" s="153"/>
      <c r="J495" s="153"/>
      <c r="K495" s="153"/>
      <c r="L495" s="153">
        <f t="shared" si="374"/>
        <v>0</v>
      </c>
      <c r="M495" s="153"/>
      <c r="N495" s="215">
        <f t="shared" si="364"/>
        <v>0</v>
      </c>
      <c r="O495" s="153">
        <f t="shared" si="375"/>
        <v>0</v>
      </c>
      <c r="P495" s="155" t="str">
        <f t="shared" si="365"/>
        <v xml:space="preserve"> </v>
      </c>
      <c r="Q495" s="155" t="str">
        <f t="shared" si="366"/>
        <v xml:space="preserve"> </v>
      </c>
      <c r="R495" s="110">
        <f t="shared" si="369"/>
        <v>0</v>
      </c>
      <c r="S495" s="72">
        <f t="shared" si="367"/>
        <v>0</v>
      </c>
    </row>
    <row r="496" spans="1:19" s="2" customFormat="1" ht="105" customHeight="1" thickBot="1" x14ac:dyDescent="0.25">
      <c r="A496" s="157">
        <f t="shared" ref="A496:E496" si="376">SUM(A494:A495)</f>
        <v>0</v>
      </c>
      <c r="B496" s="157">
        <f t="shared" si="376"/>
        <v>0</v>
      </c>
      <c r="C496" s="157">
        <f t="shared" si="376"/>
        <v>0</v>
      </c>
      <c r="D496" s="157">
        <f t="shared" si="376"/>
        <v>0</v>
      </c>
      <c r="E496" s="157">
        <f t="shared" si="376"/>
        <v>0</v>
      </c>
      <c r="F496" s="157">
        <f t="shared" ref="F496:O496" si="377">SUM(F494:F495)</f>
        <v>0</v>
      </c>
      <c r="G496" s="57"/>
      <c r="H496" s="7" t="s">
        <v>266</v>
      </c>
      <c r="I496" s="157">
        <f t="shared" si="377"/>
        <v>0</v>
      </c>
      <c r="J496" s="157">
        <f t="shared" si="377"/>
        <v>0</v>
      </c>
      <c r="K496" s="157">
        <f t="shared" si="377"/>
        <v>0</v>
      </c>
      <c r="L496" s="157">
        <f t="shared" si="377"/>
        <v>0</v>
      </c>
      <c r="M496" s="157">
        <f t="shared" si="377"/>
        <v>0</v>
      </c>
      <c r="N496" s="217">
        <f t="shared" si="364"/>
        <v>0</v>
      </c>
      <c r="O496" s="157">
        <f t="shared" si="377"/>
        <v>0</v>
      </c>
      <c r="P496" s="157" t="str">
        <f t="shared" si="365"/>
        <v xml:space="preserve"> </v>
      </c>
      <c r="Q496" s="157" t="str">
        <f t="shared" si="366"/>
        <v xml:space="preserve"> </v>
      </c>
      <c r="R496" s="112">
        <f t="shared" si="369"/>
        <v>0</v>
      </c>
      <c r="S496" s="72">
        <f t="shared" si="367"/>
        <v>0</v>
      </c>
    </row>
    <row r="497" spans="1:19" s="2" customFormat="1" ht="105.75" customHeight="1" x14ac:dyDescent="0.2">
      <c r="A497" s="166"/>
      <c r="B497" s="166"/>
      <c r="C497" s="166"/>
      <c r="D497" s="166"/>
      <c r="E497" s="166"/>
      <c r="F497" s="166"/>
      <c r="G497" s="53" t="s">
        <v>947</v>
      </c>
      <c r="H497" s="22" t="s">
        <v>365</v>
      </c>
      <c r="I497" s="166"/>
      <c r="J497" s="166"/>
      <c r="K497" s="166"/>
      <c r="L497" s="166"/>
      <c r="M497" s="166"/>
      <c r="N497" s="228"/>
      <c r="O497" s="166"/>
      <c r="P497" s="166" t="str">
        <f t="shared" si="365"/>
        <v xml:space="preserve"> </v>
      </c>
      <c r="Q497" s="166" t="str">
        <f t="shared" si="366"/>
        <v xml:space="preserve"> </v>
      </c>
      <c r="R497" s="119"/>
      <c r="S497" s="72">
        <f>S504</f>
        <v>377306244</v>
      </c>
    </row>
    <row r="498" spans="1:19" s="1" customFormat="1" ht="105.75" customHeight="1" x14ac:dyDescent="0.2">
      <c r="A498" s="155"/>
      <c r="B498" s="155"/>
      <c r="C498" s="155"/>
      <c r="D498" s="155"/>
      <c r="E498" s="155"/>
      <c r="F498" s="155"/>
      <c r="G498" s="54" t="s">
        <v>948</v>
      </c>
      <c r="H498" s="18" t="s">
        <v>622</v>
      </c>
      <c r="I498" s="155"/>
      <c r="J498" s="155"/>
      <c r="K498" s="155"/>
      <c r="L498" s="155"/>
      <c r="M498" s="155"/>
      <c r="N498" s="215"/>
      <c r="O498" s="155"/>
      <c r="P498" s="155" t="str">
        <f t="shared" si="365"/>
        <v xml:space="preserve"> </v>
      </c>
      <c r="Q498" s="155" t="str">
        <f t="shared" si="366"/>
        <v xml:space="preserve"> </v>
      </c>
      <c r="R498" s="110"/>
      <c r="S498" s="72">
        <f>S503</f>
        <v>377306244</v>
      </c>
    </row>
    <row r="499" spans="1:19" s="1" customFormat="1" ht="105" customHeight="1" x14ac:dyDescent="0.2">
      <c r="A499" s="147">
        <v>22000000</v>
      </c>
      <c r="B499" s="147">
        <v>24961299</v>
      </c>
      <c r="C499" s="147">
        <v>18795000</v>
      </c>
      <c r="D499" s="147">
        <v>32054945</v>
      </c>
      <c r="E499" s="147">
        <v>30795000</v>
      </c>
      <c r="F499" s="147"/>
      <c r="G499" s="49" t="s">
        <v>949</v>
      </c>
      <c r="H499" s="40" t="s">
        <v>623</v>
      </c>
      <c r="I499" s="147">
        <v>39400000</v>
      </c>
      <c r="J499" s="147">
        <v>45500000</v>
      </c>
      <c r="K499" s="147">
        <v>54600000</v>
      </c>
      <c r="L499" s="147">
        <f t="shared" si="374"/>
        <v>109200000</v>
      </c>
      <c r="M499" s="147"/>
      <c r="N499" s="208">
        <f t="shared" si="364"/>
        <v>-39400000</v>
      </c>
      <c r="O499" s="147">
        <f t="shared" ref="O499:O502" si="378">M499</f>
        <v>0</v>
      </c>
      <c r="P499" s="209" t="str">
        <f t="shared" si="365"/>
        <v xml:space="preserve"> </v>
      </c>
      <c r="Q499" s="209">
        <f t="shared" si="366"/>
        <v>39400000</v>
      </c>
      <c r="R499" s="105">
        <f t="shared" si="369"/>
        <v>0</v>
      </c>
      <c r="S499" s="72">
        <f t="shared" si="367"/>
        <v>377306244</v>
      </c>
    </row>
    <row r="500" spans="1:19" s="1" customFormat="1" ht="105.75" customHeight="1" x14ac:dyDescent="0.2">
      <c r="A500" s="147"/>
      <c r="B500" s="147"/>
      <c r="C500" s="147"/>
      <c r="D500" s="147"/>
      <c r="E500" s="147"/>
      <c r="F500" s="147"/>
      <c r="G500" s="49">
        <v>4111040102</v>
      </c>
      <c r="H500" s="40" t="s">
        <v>624</v>
      </c>
      <c r="I500" s="147"/>
      <c r="J500" s="147"/>
      <c r="K500" s="147"/>
      <c r="L500" s="147">
        <f t="shared" si="374"/>
        <v>0</v>
      </c>
      <c r="M500" s="147"/>
      <c r="N500" s="208">
        <f t="shared" si="364"/>
        <v>0</v>
      </c>
      <c r="O500" s="147">
        <f t="shared" si="378"/>
        <v>0</v>
      </c>
      <c r="P500" s="209" t="str">
        <f t="shared" si="365"/>
        <v xml:space="preserve"> </v>
      </c>
      <c r="Q500" s="209" t="str">
        <f t="shared" si="366"/>
        <v xml:space="preserve"> </v>
      </c>
      <c r="R500" s="105">
        <f t="shared" si="369"/>
        <v>0</v>
      </c>
      <c r="S500" s="72">
        <f t="shared" si="367"/>
        <v>0</v>
      </c>
    </row>
    <row r="501" spans="1:19" s="1" customFormat="1" ht="105.75" customHeight="1" x14ac:dyDescent="0.2">
      <c r="A501" s="147"/>
      <c r="B501" s="147"/>
      <c r="C501" s="147"/>
      <c r="D501" s="147"/>
      <c r="E501" s="147"/>
      <c r="F501" s="147"/>
      <c r="G501" s="50">
        <v>4111040103</v>
      </c>
      <c r="H501" s="41" t="s">
        <v>625</v>
      </c>
      <c r="I501" s="147"/>
      <c r="J501" s="147"/>
      <c r="K501" s="147"/>
      <c r="L501" s="147">
        <f t="shared" si="374"/>
        <v>0</v>
      </c>
      <c r="M501" s="147"/>
      <c r="N501" s="208">
        <f t="shared" si="364"/>
        <v>0</v>
      </c>
      <c r="O501" s="147">
        <f t="shared" si="378"/>
        <v>0</v>
      </c>
      <c r="P501" s="209" t="str">
        <f t="shared" si="365"/>
        <v xml:space="preserve"> </v>
      </c>
      <c r="Q501" s="209" t="str">
        <f t="shared" si="366"/>
        <v xml:space="preserve"> </v>
      </c>
      <c r="R501" s="105">
        <f t="shared" si="369"/>
        <v>0</v>
      </c>
      <c r="S501" s="72">
        <f t="shared" si="367"/>
        <v>0</v>
      </c>
    </row>
    <row r="502" spans="1:19" s="1" customFormat="1" ht="105.75" customHeight="1" thickBot="1" x14ac:dyDescent="0.25">
      <c r="A502" s="168"/>
      <c r="B502" s="168"/>
      <c r="C502" s="168"/>
      <c r="D502" s="168"/>
      <c r="E502" s="168"/>
      <c r="F502" s="168"/>
      <c r="G502" s="61">
        <v>4111040104</v>
      </c>
      <c r="H502" s="711" t="s">
        <v>1185</v>
      </c>
      <c r="I502" s="168"/>
      <c r="J502" s="168"/>
      <c r="K502" s="168"/>
      <c r="L502" s="168"/>
      <c r="M502" s="168"/>
      <c r="N502" s="208">
        <f t="shared" si="364"/>
        <v>0</v>
      </c>
      <c r="O502" s="168">
        <f t="shared" si="378"/>
        <v>0</v>
      </c>
      <c r="P502" s="231"/>
      <c r="Q502" s="231"/>
      <c r="R502" s="121"/>
      <c r="S502" s="72"/>
    </row>
    <row r="503" spans="1:19" s="1" customFormat="1" ht="102.75" customHeight="1" thickBot="1" x14ac:dyDescent="0.25">
      <c r="A503" s="150">
        <f t="shared" ref="A503:E503" si="379">SUM(A499:A502)</f>
        <v>22000000</v>
      </c>
      <c r="B503" s="150">
        <f t="shared" si="379"/>
        <v>24961299</v>
      </c>
      <c r="C503" s="150">
        <f t="shared" si="379"/>
        <v>18795000</v>
      </c>
      <c r="D503" s="150">
        <f t="shared" si="379"/>
        <v>32054945</v>
      </c>
      <c r="E503" s="150">
        <f t="shared" si="379"/>
        <v>30795000</v>
      </c>
      <c r="F503" s="150">
        <f t="shared" ref="F503" si="380">SUM(F499:F502)</f>
        <v>0</v>
      </c>
      <c r="G503" s="51"/>
      <c r="H503" s="5" t="s">
        <v>167</v>
      </c>
      <c r="I503" s="150">
        <f t="shared" ref="I503:L503" si="381">SUM(I499:I502)</f>
        <v>39400000</v>
      </c>
      <c r="J503" s="150">
        <f t="shared" si="381"/>
        <v>45500000</v>
      </c>
      <c r="K503" s="150">
        <f t="shared" si="381"/>
        <v>54600000</v>
      </c>
      <c r="L503" s="150">
        <f t="shared" si="381"/>
        <v>109200000</v>
      </c>
      <c r="M503" s="150">
        <f t="shared" ref="M503" si="382">SUM(M499:M502)</f>
        <v>0</v>
      </c>
      <c r="N503" s="212">
        <f>M503-I503</f>
        <v>-39400000</v>
      </c>
      <c r="O503" s="150">
        <f t="shared" ref="O503" si="383">O499+O500+O501</f>
        <v>0</v>
      </c>
      <c r="P503" s="150" t="str">
        <f t="shared" si="365"/>
        <v xml:space="preserve"> </v>
      </c>
      <c r="Q503" s="150">
        <f t="shared" si="366"/>
        <v>39400000</v>
      </c>
      <c r="R503" s="107">
        <f t="shared" si="369"/>
        <v>0</v>
      </c>
      <c r="S503" s="72">
        <f t="shared" si="367"/>
        <v>377306244</v>
      </c>
    </row>
    <row r="504" spans="1:19" s="2" customFormat="1" ht="105" customHeight="1" thickBot="1" x14ac:dyDescent="0.25">
      <c r="A504" s="157">
        <f t="shared" ref="A504:E504" si="384">A503</f>
        <v>22000000</v>
      </c>
      <c r="B504" s="157">
        <f t="shared" si="384"/>
        <v>24961299</v>
      </c>
      <c r="C504" s="157">
        <f t="shared" si="384"/>
        <v>18795000</v>
      </c>
      <c r="D504" s="157">
        <f t="shared" si="384"/>
        <v>32054945</v>
      </c>
      <c r="E504" s="157">
        <f t="shared" si="384"/>
        <v>30795000</v>
      </c>
      <c r="F504" s="157">
        <f t="shared" ref="F504:O504" si="385">F503</f>
        <v>0</v>
      </c>
      <c r="G504" s="57"/>
      <c r="H504" s="7" t="s">
        <v>274</v>
      </c>
      <c r="I504" s="157">
        <f t="shared" si="385"/>
        <v>39400000</v>
      </c>
      <c r="J504" s="157">
        <f t="shared" si="385"/>
        <v>45500000</v>
      </c>
      <c r="K504" s="157">
        <f t="shared" si="385"/>
        <v>54600000</v>
      </c>
      <c r="L504" s="157">
        <f t="shared" si="385"/>
        <v>109200000</v>
      </c>
      <c r="M504" s="157">
        <f t="shared" si="385"/>
        <v>0</v>
      </c>
      <c r="N504" s="217">
        <f t="shared" si="364"/>
        <v>-39400000</v>
      </c>
      <c r="O504" s="157">
        <f t="shared" si="385"/>
        <v>0</v>
      </c>
      <c r="P504" s="157" t="str">
        <f t="shared" si="365"/>
        <v xml:space="preserve"> </v>
      </c>
      <c r="Q504" s="157">
        <f t="shared" si="366"/>
        <v>39400000</v>
      </c>
      <c r="R504" s="112">
        <f t="shared" si="369"/>
        <v>0</v>
      </c>
      <c r="S504" s="72">
        <f t="shared" si="367"/>
        <v>377306244</v>
      </c>
    </row>
    <row r="505" spans="1:19" s="2" customFormat="1" ht="105.75" customHeight="1" x14ac:dyDescent="0.2">
      <c r="A505" s="180"/>
      <c r="B505" s="180"/>
      <c r="C505" s="180"/>
      <c r="D505" s="180"/>
      <c r="E505" s="180"/>
      <c r="F505" s="180"/>
      <c r="G505" s="60">
        <v>4111050101</v>
      </c>
      <c r="H505" s="17" t="s">
        <v>366</v>
      </c>
      <c r="I505" s="180"/>
      <c r="J505" s="180"/>
      <c r="K505" s="180"/>
      <c r="L505" s="180">
        <f t="shared" si="374"/>
        <v>0</v>
      </c>
      <c r="M505" s="180"/>
      <c r="N505" s="228">
        <f t="shared" si="364"/>
        <v>0</v>
      </c>
      <c r="O505" s="180">
        <f t="shared" ref="O505:O506" si="386">M505</f>
        <v>0</v>
      </c>
      <c r="P505" s="166" t="str">
        <f t="shared" si="365"/>
        <v xml:space="preserve"> </v>
      </c>
      <c r="Q505" s="166" t="str">
        <f t="shared" si="366"/>
        <v xml:space="preserve"> </v>
      </c>
      <c r="R505" s="119">
        <f t="shared" si="369"/>
        <v>0</v>
      </c>
      <c r="S505" s="72">
        <f t="shared" si="367"/>
        <v>0</v>
      </c>
    </row>
    <row r="506" spans="1:19" s="2" customFormat="1" ht="105.75" customHeight="1" x14ac:dyDescent="0.2">
      <c r="A506" s="180"/>
      <c r="B506" s="180"/>
      <c r="C506" s="180"/>
      <c r="D506" s="180"/>
      <c r="E506" s="180"/>
      <c r="F506" s="180"/>
      <c r="G506" s="60">
        <v>4111060101</v>
      </c>
      <c r="H506" s="17" t="s">
        <v>367</v>
      </c>
      <c r="I506" s="180"/>
      <c r="J506" s="180"/>
      <c r="K506" s="180"/>
      <c r="L506" s="180">
        <f t="shared" si="374"/>
        <v>0</v>
      </c>
      <c r="M506" s="180"/>
      <c r="N506" s="228">
        <f t="shared" si="364"/>
        <v>0</v>
      </c>
      <c r="O506" s="180">
        <f t="shared" si="386"/>
        <v>0</v>
      </c>
      <c r="P506" s="166" t="str">
        <f t="shared" si="365"/>
        <v xml:space="preserve"> </v>
      </c>
      <c r="Q506" s="166" t="str">
        <f t="shared" si="366"/>
        <v xml:space="preserve"> </v>
      </c>
      <c r="R506" s="119">
        <f t="shared" si="369"/>
        <v>0</v>
      </c>
      <c r="S506" s="72">
        <f t="shared" si="367"/>
        <v>0</v>
      </c>
    </row>
    <row r="507" spans="1:19" s="2" customFormat="1" ht="105.75" customHeight="1" x14ac:dyDescent="0.2">
      <c r="A507" s="166"/>
      <c r="B507" s="166"/>
      <c r="C507" s="166"/>
      <c r="D507" s="166"/>
      <c r="E507" s="166"/>
      <c r="F507" s="166"/>
      <c r="G507" s="60">
        <v>4111070101</v>
      </c>
      <c r="H507" s="17" t="s">
        <v>368</v>
      </c>
      <c r="I507" s="166"/>
      <c r="J507" s="166"/>
      <c r="K507" s="166"/>
      <c r="L507" s="166"/>
      <c r="M507" s="166"/>
      <c r="N507" s="228"/>
      <c r="O507" s="166"/>
      <c r="P507" s="166" t="str">
        <f t="shared" si="365"/>
        <v xml:space="preserve"> </v>
      </c>
      <c r="Q507" s="166" t="str">
        <f t="shared" si="366"/>
        <v xml:space="preserve"> </v>
      </c>
      <c r="R507" s="119"/>
      <c r="S507" s="72">
        <f>S520</f>
        <v>235970</v>
      </c>
    </row>
    <row r="508" spans="1:19" s="1" customFormat="1" ht="105.75" customHeight="1" x14ac:dyDescent="0.2">
      <c r="A508" s="155"/>
      <c r="B508" s="155"/>
      <c r="C508" s="155"/>
      <c r="D508" s="155"/>
      <c r="E508" s="155"/>
      <c r="F508" s="155"/>
      <c r="G508" s="54" t="s">
        <v>950</v>
      </c>
      <c r="H508" s="18" t="s">
        <v>369</v>
      </c>
      <c r="I508" s="155"/>
      <c r="J508" s="155"/>
      <c r="K508" s="155"/>
      <c r="L508" s="155"/>
      <c r="M508" s="155"/>
      <c r="N508" s="215"/>
      <c r="O508" s="155"/>
      <c r="P508" s="155" t="str">
        <f t="shared" si="365"/>
        <v xml:space="preserve"> </v>
      </c>
      <c r="Q508" s="155" t="str">
        <f t="shared" si="366"/>
        <v xml:space="preserve"> </v>
      </c>
      <c r="R508" s="110"/>
      <c r="S508" s="72">
        <f>S512</f>
        <v>0</v>
      </c>
    </row>
    <row r="509" spans="1:19" ht="105.75" customHeight="1" x14ac:dyDescent="0.2">
      <c r="A509" s="147"/>
      <c r="B509" s="147"/>
      <c r="C509" s="147"/>
      <c r="D509" s="147"/>
      <c r="E509" s="147"/>
      <c r="F509" s="147"/>
      <c r="G509" s="49" t="s">
        <v>951</v>
      </c>
      <c r="H509" s="19" t="s">
        <v>370</v>
      </c>
      <c r="I509" s="147"/>
      <c r="J509" s="147"/>
      <c r="K509" s="147"/>
      <c r="L509" s="147">
        <f t="shared" si="374"/>
        <v>0</v>
      </c>
      <c r="M509" s="147"/>
      <c r="N509" s="208">
        <f t="shared" si="364"/>
        <v>0</v>
      </c>
      <c r="O509" s="147">
        <f t="shared" ref="O509:O511" si="387">M509</f>
        <v>0</v>
      </c>
      <c r="P509" s="209" t="str">
        <f t="shared" si="365"/>
        <v xml:space="preserve"> </v>
      </c>
      <c r="Q509" s="209" t="str">
        <f t="shared" si="366"/>
        <v xml:space="preserve"> </v>
      </c>
      <c r="R509" s="105">
        <f t="shared" si="369"/>
        <v>0</v>
      </c>
      <c r="S509" s="72">
        <f t="shared" si="367"/>
        <v>0</v>
      </c>
    </row>
    <row r="510" spans="1:19" ht="105.75" customHeight="1" x14ac:dyDescent="0.2">
      <c r="A510" s="147"/>
      <c r="B510" s="147"/>
      <c r="C510" s="147"/>
      <c r="D510" s="147"/>
      <c r="E510" s="147"/>
      <c r="F510" s="147"/>
      <c r="G510" s="49" t="s">
        <v>952</v>
      </c>
      <c r="H510" s="19" t="s">
        <v>371</v>
      </c>
      <c r="I510" s="147"/>
      <c r="J510" s="147"/>
      <c r="K510" s="147"/>
      <c r="L510" s="147">
        <f t="shared" si="374"/>
        <v>0</v>
      </c>
      <c r="M510" s="147"/>
      <c r="N510" s="208">
        <f t="shared" si="364"/>
        <v>0</v>
      </c>
      <c r="O510" s="147">
        <f t="shared" si="387"/>
        <v>0</v>
      </c>
      <c r="P510" s="209" t="str">
        <f t="shared" si="365"/>
        <v xml:space="preserve"> </v>
      </c>
      <c r="Q510" s="209" t="str">
        <f t="shared" si="366"/>
        <v xml:space="preserve"> </v>
      </c>
      <c r="R510" s="105">
        <f t="shared" si="369"/>
        <v>0</v>
      </c>
      <c r="S510" s="72">
        <f t="shared" si="367"/>
        <v>0</v>
      </c>
    </row>
    <row r="511" spans="1:19" ht="105.75" customHeight="1" thickBot="1" x14ac:dyDescent="0.25">
      <c r="A511" s="147"/>
      <c r="B511" s="147"/>
      <c r="C511" s="147"/>
      <c r="D511" s="147"/>
      <c r="E511" s="147"/>
      <c r="F511" s="147"/>
      <c r="G511" s="50" t="s">
        <v>953</v>
      </c>
      <c r="H511" s="20" t="s">
        <v>372</v>
      </c>
      <c r="I511" s="147"/>
      <c r="J511" s="147"/>
      <c r="K511" s="147"/>
      <c r="L511" s="147">
        <f t="shared" si="374"/>
        <v>0</v>
      </c>
      <c r="M511" s="147"/>
      <c r="N511" s="208">
        <f t="shared" si="364"/>
        <v>0</v>
      </c>
      <c r="O511" s="147">
        <f t="shared" si="387"/>
        <v>0</v>
      </c>
      <c r="P511" s="209" t="str">
        <f t="shared" si="365"/>
        <v xml:space="preserve"> </v>
      </c>
      <c r="Q511" s="209" t="str">
        <f t="shared" si="366"/>
        <v xml:space="preserve"> </v>
      </c>
      <c r="R511" s="105">
        <f t="shared" si="369"/>
        <v>0</v>
      </c>
      <c r="S511" s="72">
        <f t="shared" si="367"/>
        <v>0</v>
      </c>
    </row>
    <row r="512" spans="1:19" s="1" customFormat="1" ht="102.75" customHeight="1" thickBot="1" x14ac:dyDescent="0.25">
      <c r="A512" s="150">
        <f t="shared" ref="A512:E512" si="388">SUM(A509:A511)</f>
        <v>0</v>
      </c>
      <c r="B512" s="150">
        <f t="shared" si="388"/>
        <v>0</v>
      </c>
      <c r="C512" s="150">
        <f t="shared" si="388"/>
        <v>0</v>
      </c>
      <c r="D512" s="150">
        <f t="shared" si="388"/>
        <v>0</v>
      </c>
      <c r="E512" s="150">
        <f t="shared" si="388"/>
        <v>0</v>
      </c>
      <c r="F512" s="150">
        <f t="shared" ref="F512:O512" si="389">SUM(F509:F511)</f>
        <v>0</v>
      </c>
      <c r="G512" s="51"/>
      <c r="H512" s="5" t="s">
        <v>167</v>
      </c>
      <c r="I512" s="150">
        <f t="shared" si="389"/>
        <v>0</v>
      </c>
      <c r="J512" s="150">
        <f t="shared" si="389"/>
        <v>0</v>
      </c>
      <c r="K512" s="150">
        <f t="shared" si="389"/>
        <v>0</v>
      </c>
      <c r="L512" s="150">
        <f t="shared" si="389"/>
        <v>0</v>
      </c>
      <c r="M512" s="150">
        <f t="shared" si="389"/>
        <v>0</v>
      </c>
      <c r="N512" s="212">
        <f t="shared" si="364"/>
        <v>0</v>
      </c>
      <c r="O512" s="150">
        <f t="shared" si="389"/>
        <v>0</v>
      </c>
      <c r="P512" s="150" t="str">
        <f t="shared" si="365"/>
        <v xml:space="preserve"> </v>
      </c>
      <c r="Q512" s="150" t="str">
        <f t="shared" si="366"/>
        <v xml:space="preserve"> </v>
      </c>
      <c r="R512" s="107">
        <f t="shared" si="369"/>
        <v>0</v>
      </c>
      <c r="S512" s="72">
        <f t="shared" si="367"/>
        <v>0</v>
      </c>
    </row>
    <row r="513" spans="1:19" s="1" customFormat="1" ht="105.75" customHeight="1" x14ac:dyDescent="0.2">
      <c r="A513" s="153"/>
      <c r="B513" s="153"/>
      <c r="C513" s="153"/>
      <c r="D513" s="153"/>
      <c r="E513" s="153"/>
      <c r="F513" s="153"/>
      <c r="G513" s="48">
        <v>4111070201</v>
      </c>
      <c r="H513" s="21" t="s">
        <v>373</v>
      </c>
      <c r="I513" s="153"/>
      <c r="J513" s="153"/>
      <c r="K513" s="153"/>
      <c r="L513" s="153">
        <f t="shared" si="374"/>
        <v>0</v>
      </c>
      <c r="M513" s="153"/>
      <c r="N513" s="215">
        <f t="shared" si="364"/>
        <v>0</v>
      </c>
      <c r="O513" s="153">
        <f t="shared" ref="O513:O515" si="390">M513</f>
        <v>0</v>
      </c>
      <c r="P513" s="155" t="str">
        <f t="shared" si="365"/>
        <v xml:space="preserve"> </v>
      </c>
      <c r="Q513" s="155" t="str">
        <f t="shared" si="366"/>
        <v xml:space="preserve"> </v>
      </c>
      <c r="R513" s="110">
        <f t="shared" si="369"/>
        <v>0</v>
      </c>
      <c r="S513" s="72">
        <f t="shared" si="367"/>
        <v>0</v>
      </c>
    </row>
    <row r="514" spans="1:19" s="1" customFormat="1" ht="105.75" customHeight="1" x14ac:dyDescent="0.2">
      <c r="A514" s="153"/>
      <c r="B514" s="153"/>
      <c r="C514" s="153"/>
      <c r="D514" s="153"/>
      <c r="E514" s="153"/>
      <c r="F514" s="153"/>
      <c r="G514" s="54">
        <v>4111070301</v>
      </c>
      <c r="H514" s="18" t="s">
        <v>374</v>
      </c>
      <c r="I514" s="153"/>
      <c r="J514" s="153"/>
      <c r="K514" s="153"/>
      <c r="L514" s="153">
        <f t="shared" si="374"/>
        <v>0</v>
      </c>
      <c r="M514" s="153"/>
      <c r="N514" s="215">
        <f t="shared" si="364"/>
        <v>0</v>
      </c>
      <c r="O514" s="153">
        <f t="shared" si="390"/>
        <v>0</v>
      </c>
      <c r="P514" s="155" t="str">
        <f t="shared" si="365"/>
        <v xml:space="preserve"> </v>
      </c>
      <c r="Q514" s="155" t="str">
        <f t="shared" si="366"/>
        <v xml:space="preserve"> </v>
      </c>
      <c r="R514" s="110">
        <f t="shared" si="369"/>
        <v>0</v>
      </c>
      <c r="S514" s="72">
        <f t="shared" si="367"/>
        <v>0</v>
      </c>
    </row>
    <row r="515" spans="1:19" s="1" customFormat="1" ht="105.75" customHeight="1" x14ac:dyDescent="0.2">
      <c r="A515" s="153"/>
      <c r="B515" s="153"/>
      <c r="C515" s="153"/>
      <c r="D515" s="153"/>
      <c r="E515" s="153"/>
      <c r="F515" s="153"/>
      <c r="G515" s="54">
        <v>4111070401</v>
      </c>
      <c r="H515" s="18" t="s">
        <v>375</v>
      </c>
      <c r="I515" s="153"/>
      <c r="J515" s="153"/>
      <c r="K515" s="153"/>
      <c r="L515" s="153">
        <f t="shared" si="374"/>
        <v>0</v>
      </c>
      <c r="M515" s="153"/>
      <c r="N515" s="215">
        <f t="shared" si="364"/>
        <v>0</v>
      </c>
      <c r="O515" s="153">
        <f t="shared" si="390"/>
        <v>0</v>
      </c>
      <c r="P515" s="155" t="str">
        <f t="shared" si="365"/>
        <v xml:space="preserve"> </v>
      </c>
      <c r="Q515" s="155" t="str">
        <f t="shared" si="366"/>
        <v xml:space="preserve"> </v>
      </c>
      <c r="R515" s="110">
        <f t="shared" si="369"/>
        <v>0</v>
      </c>
      <c r="S515" s="72">
        <f t="shared" si="367"/>
        <v>0</v>
      </c>
    </row>
    <row r="516" spans="1:19" s="1" customFormat="1" ht="105.75" customHeight="1" thickBot="1" x14ac:dyDescent="0.25">
      <c r="A516" s="154"/>
      <c r="B516" s="154"/>
      <c r="C516" s="154"/>
      <c r="D516" s="154"/>
      <c r="E516" s="154"/>
      <c r="F516" s="154"/>
      <c r="G516" s="55">
        <v>4111070500</v>
      </c>
      <c r="H516" s="23" t="s">
        <v>376</v>
      </c>
      <c r="I516" s="154"/>
      <c r="J516" s="154"/>
      <c r="K516" s="154"/>
      <c r="L516" s="154"/>
      <c r="M516" s="154"/>
      <c r="N516" s="216"/>
      <c r="O516" s="154"/>
      <c r="P516" s="154" t="str">
        <f t="shared" si="365"/>
        <v xml:space="preserve"> </v>
      </c>
      <c r="Q516" s="154" t="str">
        <f t="shared" si="366"/>
        <v xml:space="preserve"> </v>
      </c>
      <c r="R516" s="111"/>
      <c r="S516" s="72">
        <f>S519</f>
        <v>235970</v>
      </c>
    </row>
    <row r="517" spans="1:19" ht="105.75" customHeight="1" x14ac:dyDescent="0.2">
      <c r="A517" s="145"/>
      <c r="B517" s="145">
        <v>67536</v>
      </c>
      <c r="C517" s="145">
        <v>23000</v>
      </c>
      <c r="D517" s="145">
        <v>30434</v>
      </c>
      <c r="E517" s="145">
        <v>23000</v>
      </c>
      <c r="F517" s="145"/>
      <c r="G517" s="79" t="s">
        <v>954</v>
      </c>
      <c r="H517" s="80" t="s">
        <v>626</v>
      </c>
      <c r="I517" s="145">
        <v>23000</v>
      </c>
      <c r="J517" s="145">
        <v>23000</v>
      </c>
      <c r="K517" s="145">
        <v>23000</v>
      </c>
      <c r="L517" s="145">
        <v>23000</v>
      </c>
      <c r="M517" s="145"/>
      <c r="N517" s="207">
        <f t="shared" si="364"/>
        <v>-23000</v>
      </c>
      <c r="O517" s="145">
        <f t="shared" ref="O517:O518" si="391">M517</f>
        <v>0</v>
      </c>
      <c r="P517" s="137" t="str">
        <f t="shared" si="365"/>
        <v xml:space="preserve"> </v>
      </c>
      <c r="Q517" s="137">
        <f t="shared" si="366"/>
        <v>23000</v>
      </c>
      <c r="R517" s="97">
        <f t="shared" si="369"/>
        <v>0</v>
      </c>
      <c r="S517" s="72">
        <f t="shared" si="367"/>
        <v>235970</v>
      </c>
    </row>
    <row r="518" spans="1:19" ht="105.75" customHeight="1" thickBot="1" x14ac:dyDescent="0.25">
      <c r="A518" s="149"/>
      <c r="B518" s="149"/>
      <c r="C518" s="149"/>
      <c r="D518" s="149"/>
      <c r="E518" s="149"/>
      <c r="F518" s="149"/>
      <c r="G518" s="81">
        <v>4111070502</v>
      </c>
      <c r="H518" s="78" t="s">
        <v>627</v>
      </c>
      <c r="I518" s="149"/>
      <c r="J518" s="149"/>
      <c r="K518" s="149"/>
      <c r="L518" s="149">
        <f t="shared" si="374"/>
        <v>0</v>
      </c>
      <c r="M518" s="149"/>
      <c r="N518" s="210">
        <f t="shared" si="364"/>
        <v>0</v>
      </c>
      <c r="O518" s="149">
        <f t="shared" si="391"/>
        <v>0</v>
      </c>
      <c r="P518" s="211" t="str">
        <f t="shared" si="365"/>
        <v xml:space="preserve"> </v>
      </c>
      <c r="Q518" s="211" t="str">
        <f t="shared" si="366"/>
        <v xml:space="preserve"> </v>
      </c>
      <c r="R518" s="106">
        <f t="shared" si="369"/>
        <v>0</v>
      </c>
      <c r="S518" s="72">
        <f t="shared" si="367"/>
        <v>0</v>
      </c>
    </row>
    <row r="519" spans="1:19" s="1" customFormat="1" ht="110.25" customHeight="1" thickBot="1" x14ac:dyDescent="0.25">
      <c r="A519" s="150">
        <f t="shared" ref="A519:E519" si="392">A517+A518</f>
        <v>0</v>
      </c>
      <c r="B519" s="150">
        <f t="shared" si="392"/>
        <v>67536</v>
      </c>
      <c r="C519" s="150">
        <f t="shared" si="392"/>
        <v>23000</v>
      </c>
      <c r="D519" s="150">
        <f t="shared" si="392"/>
        <v>30434</v>
      </c>
      <c r="E519" s="150">
        <f t="shared" si="392"/>
        <v>23000</v>
      </c>
      <c r="F519" s="150">
        <f t="shared" ref="F519:O519" si="393">F517+F518</f>
        <v>0</v>
      </c>
      <c r="G519" s="51"/>
      <c r="H519" s="5" t="s">
        <v>197</v>
      </c>
      <c r="I519" s="150">
        <f t="shared" si="393"/>
        <v>23000</v>
      </c>
      <c r="J519" s="150">
        <f t="shared" si="393"/>
        <v>23000</v>
      </c>
      <c r="K519" s="150">
        <f t="shared" si="393"/>
        <v>23000</v>
      </c>
      <c r="L519" s="150">
        <f t="shared" si="393"/>
        <v>23000</v>
      </c>
      <c r="M519" s="150">
        <f t="shared" si="393"/>
        <v>0</v>
      </c>
      <c r="N519" s="212">
        <f t="shared" si="364"/>
        <v>-23000</v>
      </c>
      <c r="O519" s="150">
        <f t="shared" si="393"/>
        <v>0</v>
      </c>
      <c r="P519" s="150" t="str">
        <f t="shared" si="365"/>
        <v xml:space="preserve"> </v>
      </c>
      <c r="Q519" s="150">
        <f t="shared" si="366"/>
        <v>23000</v>
      </c>
      <c r="R519" s="107">
        <f t="shared" si="369"/>
        <v>0</v>
      </c>
      <c r="S519" s="72">
        <f t="shared" si="367"/>
        <v>235970</v>
      </c>
    </row>
    <row r="520" spans="1:19" s="2" customFormat="1" ht="112.5" customHeight="1" thickBot="1" x14ac:dyDescent="0.25">
      <c r="A520" s="186">
        <f t="shared" ref="A520:E520" si="394">A512+A513+A514+A515+A519</f>
        <v>0</v>
      </c>
      <c r="B520" s="186">
        <f t="shared" si="394"/>
        <v>67536</v>
      </c>
      <c r="C520" s="186">
        <f t="shared" si="394"/>
        <v>23000</v>
      </c>
      <c r="D520" s="186">
        <f t="shared" si="394"/>
        <v>30434</v>
      </c>
      <c r="E520" s="186">
        <f t="shared" si="394"/>
        <v>23000</v>
      </c>
      <c r="F520" s="186">
        <f t="shared" ref="F520:O520" si="395">F512+F513+F514+F515+F519</f>
        <v>0</v>
      </c>
      <c r="G520" s="70"/>
      <c r="H520" s="7" t="s">
        <v>377</v>
      </c>
      <c r="I520" s="186">
        <f t="shared" si="395"/>
        <v>23000</v>
      </c>
      <c r="J520" s="186">
        <f t="shared" si="395"/>
        <v>23000</v>
      </c>
      <c r="K520" s="186">
        <f t="shared" si="395"/>
        <v>23000</v>
      </c>
      <c r="L520" s="186">
        <f t="shared" si="395"/>
        <v>23000</v>
      </c>
      <c r="M520" s="186">
        <f t="shared" si="395"/>
        <v>0</v>
      </c>
      <c r="N520" s="248">
        <f t="shared" si="364"/>
        <v>-23000</v>
      </c>
      <c r="O520" s="186">
        <f t="shared" si="395"/>
        <v>0</v>
      </c>
      <c r="P520" s="186" t="str">
        <f t="shared" si="365"/>
        <v xml:space="preserve"> </v>
      </c>
      <c r="Q520" s="186">
        <f t="shared" si="366"/>
        <v>23000</v>
      </c>
      <c r="R520" s="129">
        <f t="shared" si="369"/>
        <v>0</v>
      </c>
      <c r="S520" s="72">
        <f t="shared" si="367"/>
        <v>235970</v>
      </c>
    </row>
    <row r="521" spans="1:19" s="3" customFormat="1" ht="112.5" customHeight="1" thickBot="1" x14ac:dyDescent="0.25">
      <c r="A521" s="161">
        <f t="shared" ref="A521:E521" si="396">A520+A506+A505+A504+A496+A492+A485</f>
        <v>22000000</v>
      </c>
      <c r="B521" s="161">
        <f t="shared" si="396"/>
        <v>25028835</v>
      </c>
      <c r="C521" s="161">
        <f t="shared" si="396"/>
        <v>18818000</v>
      </c>
      <c r="D521" s="161">
        <f t="shared" si="396"/>
        <v>32085379</v>
      </c>
      <c r="E521" s="161">
        <f t="shared" si="396"/>
        <v>30818000</v>
      </c>
      <c r="F521" s="161">
        <f t="shared" ref="F521:O521" si="397">F520+F506+F505+F504+F496+F492+F485</f>
        <v>0</v>
      </c>
      <c r="G521" s="58"/>
      <c r="H521" s="9" t="s">
        <v>378</v>
      </c>
      <c r="I521" s="161">
        <f t="shared" si="397"/>
        <v>39423000</v>
      </c>
      <c r="J521" s="161">
        <f t="shared" si="397"/>
        <v>45523000</v>
      </c>
      <c r="K521" s="161">
        <f t="shared" si="397"/>
        <v>54623000</v>
      </c>
      <c r="L521" s="161">
        <f t="shared" si="397"/>
        <v>109223000</v>
      </c>
      <c r="M521" s="161">
        <f t="shared" si="397"/>
        <v>0</v>
      </c>
      <c r="N521" s="222">
        <f t="shared" si="364"/>
        <v>-39423000</v>
      </c>
      <c r="O521" s="161">
        <f t="shared" si="397"/>
        <v>0</v>
      </c>
      <c r="P521" s="161" t="str">
        <f t="shared" si="365"/>
        <v xml:space="preserve"> </v>
      </c>
      <c r="Q521" s="161">
        <f t="shared" si="366"/>
        <v>39423000</v>
      </c>
      <c r="R521" s="115">
        <f t="shared" si="369"/>
        <v>0</v>
      </c>
      <c r="S521" s="72">
        <f t="shared" si="367"/>
        <v>377542214</v>
      </c>
    </row>
    <row r="522" spans="1:19" s="277" customFormat="1" ht="117" customHeight="1" x14ac:dyDescent="0.2">
      <c r="A522" s="279" t="e">
        <f>(A521-#REF!)/#REF!</f>
        <v>#REF!</v>
      </c>
      <c r="B522" s="279" t="e">
        <f>(B521-#REF!)/#REF!</f>
        <v>#REF!</v>
      </c>
      <c r="C522" s="279">
        <f t="shared" ref="C522:E522" si="398">(C521-A521)/A521</f>
        <v>-0.14463636363636365</v>
      </c>
      <c r="D522" s="279">
        <f t="shared" si="398"/>
        <v>0.2819365743551388</v>
      </c>
      <c r="E522" s="279">
        <f t="shared" si="398"/>
        <v>0.63768732065044109</v>
      </c>
      <c r="F522" s="279">
        <f>(F521-D521)/D521</f>
        <v>-1</v>
      </c>
      <c r="G522" s="280"/>
      <c r="H522" s="281" t="s">
        <v>1137</v>
      </c>
      <c r="I522" s="279" t="e">
        <f t="shared" ref="I522:L522" si="399">(I521-F521)/F521</f>
        <v>#DIV/0!</v>
      </c>
      <c r="J522" s="279" t="e">
        <f t="shared" si="399"/>
        <v>#DIV/0!</v>
      </c>
      <c r="K522" s="279" t="e">
        <f t="shared" si="399"/>
        <v>#VALUE!</v>
      </c>
      <c r="L522" s="279">
        <f t="shared" si="399"/>
        <v>1.770540040078127</v>
      </c>
      <c r="M522" s="279">
        <f>(M521-J521)/J521</f>
        <v>-1</v>
      </c>
      <c r="N522" s="282"/>
      <c r="O522" s="279">
        <f>(O521-J521)/J521</f>
        <v>-1</v>
      </c>
      <c r="P522" s="278"/>
      <c r="Q522" s="278"/>
      <c r="R522" s="283"/>
      <c r="S522" s="276">
        <v>1</v>
      </c>
    </row>
    <row r="523" spans="1:19" s="3" customFormat="1" ht="105.75" customHeight="1" x14ac:dyDescent="0.2">
      <c r="A523" s="165"/>
      <c r="B523" s="165"/>
      <c r="C523" s="165"/>
      <c r="D523" s="165"/>
      <c r="E523" s="165"/>
      <c r="F523" s="165"/>
      <c r="G523" s="59" t="s">
        <v>955</v>
      </c>
      <c r="H523" s="10" t="s">
        <v>379</v>
      </c>
      <c r="I523" s="165"/>
      <c r="J523" s="165"/>
      <c r="K523" s="165"/>
      <c r="L523" s="165"/>
      <c r="M523" s="165"/>
      <c r="N523" s="227"/>
      <c r="O523" s="165"/>
      <c r="P523" s="165" t="str">
        <f t="shared" si="365"/>
        <v xml:space="preserve"> </v>
      </c>
      <c r="Q523" s="165" t="str">
        <f t="shared" si="366"/>
        <v xml:space="preserve"> </v>
      </c>
      <c r="R523" s="118"/>
      <c r="S523" s="72">
        <f>S534</f>
        <v>2697060</v>
      </c>
    </row>
    <row r="524" spans="1:19" s="2" customFormat="1" ht="105.75" customHeight="1" x14ac:dyDescent="0.2">
      <c r="A524" s="166"/>
      <c r="B524" s="166"/>
      <c r="C524" s="166"/>
      <c r="D524" s="166"/>
      <c r="E524" s="166"/>
      <c r="F524" s="166"/>
      <c r="G524" s="60" t="s">
        <v>956</v>
      </c>
      <c r="H524" s="25" t="s">
        <v>380</v>
      </c>
      <c r="I524" s="166"/>
      <c r="J524" s="166"/>
      <c r="K524" s="166"/>
      <c r="L524" s="166"/>
      <c r="M524" s="166"/>
      <c r="N524" s="228"/>
      <c r="O524" s="166"/>
      <c r="P524" s="166" t="str">
        <f t="shared" si="365"/>
        <v xml:space="preserve"> </v>
      </c>
      <c r="Q524" s="166" t="str">
        <f t="shared" si="366"/>
        <v xml:space="preserve"> </v>
      </c>
      <c r="R524" s="119"/>
      <c r="S524" s="72">
        <f>S528</f>
        <v>2697060</v>
      </c>
    </row>
    <row r="525" spans="1:19" s="1" customFormat="1" ht="105.75" customHeight="1" x14ac:dyDescent="0.2">
      <c r="A525" s="153"/>
      <c r="B525" s="153"/>
      <c r="C525" s="153"/>
      <c r="D525" s="153"/>
      <c r="E525" s="153"/>
      <c r="F525" s="153"/>
      <c r="G525" s="54">
        <v>4112010101</v>
      </c>
      <c r="H525" s="18" t="s">
        <v>381</v>
      </c>
      <c r="I525" s="153"/>
      <c r="J525" s="153"/>
      <c r="K525" s="153"/>
      <c r="L525" s="153">
        <f t="shared" si="374"/>
        <v>0</v>
      </c>
      <c r="M525" s="153"/>
      <c r="N525" s="215">
        <f t="shared" si="364"/>
        <v>0</v>
      </c>
      <c r="O525" s="153">
        <f t="shared" ref="O525:O527" si="400">M525</f>
        <v>0</v>
      </c>
      <c r="P525" s="155" t="str">
        <f t="shared" si="365"/>
        <v xml:space="preserve"> </v>
      </c>
      <c r="Q525" s="155" t="str">
        <f t="shared" si="366"/>
        <v xml:space="preserve"> </v>
      </c>
      <c r="R525" s="110">
        <f t="shared" si="369"/>
        <v>0</v>
      </c>
      <c r="S525" s="72">
        <f t="shared" si="367"/>
        <v>0</v>
      </c>
    </row>
    <row r="526" spans="1:19" s="1" customFormat="1" ht="105.75" customHeight="1" x14ac:dyDescent="0.2">
      <c r="A526" s="153"/>
      <c r="B526" s="153">
        <v>337530</v>
      </c>
      <c r="C526" s="153">
        <v>337000</v>
      </c>
      <c r="D526" s="153">
        <v>337530</v>
      </c>
      <c r="E526" s="153">
        <v>337000</v>
      </c>
      <c r="F526" s="153"/>
      <c r="G526" s="54">
        <v>4112010201</v>
      </c>
      <c r="H526" s="18" t="s">
        <v>382</v>
      </c>
      <c r="I526" s="153">
        <v>337000</v>
      </c>
      <c r="J526" s="153">
        <v>337000</v>
      </c>
      <c r="K526" s="153">
        <v>337000</v>
      </c>
      <c r="L526" s="153">
        <v>337000</v>
      </c>
      <c r="M526" s="153"/>
      <c r="N526" s="215">
        <f t="shared" si="364"/>
        <v>-337000</v>
      </c>
      <c r="O526" s="153">
        <f t="shared" si="400"/>
        <v>0</v>
      </c>
      <c r="P526" s="155" t="str">
        <f t="shared" si="365"/>
        <v xml:space="preserve"> </v>
      </c>
      <c r="Q526" s="155">
        <f t="shared" si="366"/>
        <v>337000</v>
      </c>
      <c r="R526" s="110">
        <f t="shared" si="369"/>
        <v>0</v>
      </c>
      <c r="S526" s="72">
        <f t="shared" si="367"/>
        <v>2697060</v>
      </c>
    </row>
    <row r="527" spans="1:19" s="1" customFormat="1" ht="105.75" customHeight="1" thickBot="1" x14ac:dyDescent="0.25">
      <c r="A527" s="153"/>
      <c r="B527" s="153"/>
      <c r="C527" s="153"/>
      <c r="D527" s="153"/>
      <c r="E527" s="153"/>
      <c r="F527" s="153"/>
      <c r="G527" s="55">
        <v>4112010301</v>
      </c>
      <c r="H527" s="23" t="s">
        <v>383</v>
      </c>
      <c r="I527" s="153"/>
      <c r="J527" s="153"/>
      <c r="K527" s="153"/>
      <c r="L527" s="153">
        <f t="shared" si="374"/>
        <v>0</v>
      </c>
      <c r="M527" s="153"/>
      <c r="N527" s="215">
        <f t="shared" si="364"/>
        <v>0</v>
      </c>
      <c r="O527" s="153">
        <f t="shared" si="400"/>
        <v>0</v>
      </c>
      <c r="P527" s="155" t="str">
        <f t="shared" si="365"/>
        <v xml:space="preserve"> </v>
      </c>
      <c r="Q527" s="155" t="str">
        <f t="shared" si="366"/>
        <v xml:space="preserve"> </v>
      </c>
      <c r="R527" s="110">
        <f t="shared" si="369"/>
        <v>0</v>
      </c>
      <c r="S527" s="72">
        <f t="shared" si="367"/>
        <v>0</v>
      </c>
    </row>
    <row r="528" spans="1:19" s="2" customFormat="1" ht="99.75" customHeight="1" thickBot="1" x14ac:dyDescent="0.25">
      <c r="A528" s="157">
        <f t="shared" ref="A528:E528" si="401">SUM(A525:A527)</f>
        <v>0</v>
      </c>
      <c r="B528" s="157">
        <f t="shared" si="401"/>
        <v>337530</v>
      </c>
      <c r="C528" s="157">
        <f t="shared" si="401"/>
        <v>337000</v>
      </c>
      <c r="D528" s="157">
        <f t="shared" si="401"/>
        <v>337530</v>
      </c>
      <c r="E528" s="157">
        <f t="shared" si="401"/>
        <v>337000</v>
      </c>
      <c r="F528" s="157">
        <f t="shared" ref="F528" si="402">SUM(F525:F527)</f>
        <v>0</v>
      </c>
      <c r="G528" s="57"/>
      <c r="H528" s="7" t="s">
        <v>237</v>
      </c>
      <c r="I528" s="157">
        <f t="shared" ref="I528:L528" si="403">SUM(I525:I527)</f>
        <v>337000</v>
      </c>
      <c r="J528" s="157">
        <f t="shared" si="403"/>
        <v>337000</v>
      </c>
      <c r="K528" s="157">
        <f t="shared" si="403"/>
        <v>337000</v>
      </c>
      <c r="L528" s="157">
        <f t="shared" si="403"/>
        <v>337000</v>
      </c>
      <c r="M528" s="157">
        <f t="shared" ref="M528:O528" si="404">SUM(M525:M527)</f>
        <v>0</v>
      </c>
      <c r="N528" s="217">
        <f t="shared" si="364"/>
        <v>-337000</v>
      </c>
      <c r="O528" s="157">
        <f t="shared" si="404"/>
        <v>0</v>
      </c>
      <c r="P528" s="157" t="str">
        <f t="shared" si="365"/>
        <v xml:space="preserve"> </v>
      </c>
      <c r="Q528" s="157">
        <f t="shared" si="366"/>
        <v>337000</v>
      </c>
      <c r="R528" s="112">
        <f t="shared" si="369"/>
        <v>0</v>
      </c>
      <c r="S528" s="72">
        <f t="shared" si="367"/>
        <v>2697060</v>
      </c>
    </row>
    <row r="529" spans="1:19" s="2" customFormat="1" ht="105.75" customHeight="1" x14ac:dyDescent="0.2">
      <c r="A529" s="166"/>
      <c r="B529" s="166"/>
      <c r="C529" s="166"/>
      <c r="D529" s="166"/>
      <c r="E529" s="166"/>
      <c r="F529" s="166"/>
      <c r="G529" s="53" t="s">
        <v>957</v>
      </c>
      <c r="H529" s="26" t="s">
        <v>384</v>
      </c>
      <c r="I529" s="166"/>
      <c r="J529" s="166"/>
      <c r="K529" s="166"/>
      <c r="L529" s="166"/>
      <c r="M529" s="166"/>
      <c r="N529" s="228"/>
      <c r="O529" s="166"/>
      <c r="P529" s="166" t="str">
        <f t="shared" si="365"/>
        <v xml:space="preserve"> </v>
      </c>
      <c r="Q529" s="166" t="str">
        <f t="shared" si="366"/>
        <v xml:space="preserve"> </v>
      </c>
      <c r="R529" s="119"/>
      <c r="S529" s="72">
        <f>S533</f>
        <v>0</v>
      </c>
    </row>
    <row r="530" spans="1:19" s="1" customFormat="1" ht="105.75" customHeight="1" x14ac:dyDescent="0.2">
      <c r="A530" s="153"/>
      <c r="B530" s="153"/>
      <c r="C530" s="153"/>
      <c r="D530" s="153"/>
      <c r="E530" s="153"/>
      <c r="F530" s="153"/>
      <c r="G530" s="54">
        <v>4112020101</v>
      </c>
      <c r="H530" s="18" t="s">
        <v>385</v>
      </c>
      <c r="I530" s="153"/>
      <c r="J530" s="153"/>
      <c r="K530" s="153"/>
      <c r="L530" s="153">
        <f t="shared" si="374"/>
        <v>0</v>
      </c>
      <c r="M530" s="153"/>
      <c r="N530" s="215">
        <f t="shared" si="364"/>
        <v>0</v>
      </c>
      <c r="O530" s="153">
        <f t="shared" ref="O530:O532" si="405">M530</f>
        <v>0</v>
      </c>
      <c r="P530" s="155" t="str">
        <f t="shared" si="365"/>
        <v xml:space="preserve"> </v>
      </c>
      <c r="Q530" s="155" t="str">
        <f t="shared" si="366"/>
        <v xml:space="preserve"> </v>
      </c>
      <c r="R530" s="110">
        <f t="shared" si="369"/>
        <v>0</v>
      </c>
      <c r="S530" s="72">
        <f t="shared" si="367"/>
        <v>0</v>
      </c>
    </row>
    <row r="531" spans="1:19" s="1" customFormat="1" ht="105.75" customHeight="1" x14ac:dyDescent="0.2">
      <c r="A531" s="153"/>
      <c r="B531" s="153"/>
      <c r="C531" s="153"/>
      <c r="D531" s="153"/>
      <c r="E531" s="153"/>
      <c r="F531" s="153"/>
      <c r="G531" s="54">
        <v>4112020201</v>
      </c>
      <c r="H531" s="18" t="s">
        <v>386</v>
      </c>
      <c r="I531" s="153"/>
      <c r="J531" s="153"/>
      <c r="K531" s="153"/>
      <c r="L531" s="153">
        <f t="shared" si="374"/>
        <v>0</v>
      </c>
      <c r="M531" s="153"/>
      <c r="N531" s="215">
        <f t="shared" si="364"/>
        <v>0</v>
      </c>
      <c r="O531" s="153">
        <f t="shared" si="405"/>
        <v>0</v>
      </c>
      <c r="P531" s="155" t="str">
        <f t="shared" si="365"/>
        <v xml:space="preserve"> </v>
      </c>
      <c r="Q531" s="155" t="str">
        <f t="shared" si="366"/>
        <v xml:space="preserve"> </v>
      </c>
      <c r="R531" s="110">
        <f t="shared" si="369"/>
        <v>0</v>
      </c>
      <c r="S531" s="72">
        <f t="shared" si="367"/>
        <v>0</v>
      </c>
    </row>
    <row r="532" spans="1:19" s="1" customFormat="1" ht="105.75" customHeight="1" thickBot="1" x14ac:dyDescent="0.25">
      <c r="A532" s="153"/>
      <c r="B532" s="153"/>
      <c r="C532" s="153"/>
      <c r="D532" s="153"/>
      <c r="E532" s="153"/>
      <c r="F532" s="153"/>
      <c r="G532" s="55">
        <v>4112020301</v>
      </c>
      <c r="H532" s="23" t="s">
        <v>387</v>
      </c>
      <c r="I532" s="153"/>
      <c r="J532" s="153"/>
      <c r="K532" s="153"/>
      <c r="L532" s="153">
        <f t="shared" si="374"/>
        <v>0</v>
      </c>
      <c r="M532" s="153"/>
      <c r="N532" s="215">
        <f t="shared" si="364"/>
        <v>0</v>
      </c>
      <c r="O532" s="153">
        <f t="shared" si="405"/>
        <v>0</v>
      </c>
      <c r="P532" s="155" t="str">
        <f t="shared" si="365"/>
        <v xml:space="preserve"> </v>
      </c>
      <c r="Q532" s="155" t="str">
        <f t="shared" si="366"/>
        <v xml:space="preserve"> </v>
      </c>
      <c r="R532" s="110">
        <f t="shared" si="369"/>
        <v>0</v>
      </c>
      <c r="S532" s="72">
        <f t="shared" si="367"/>
        <v>0</v>
      </c>
    </row>
    <row r="533" spans="1:19" s="2" customFormat="1" ht="114.75" customHeight="1" thickBot="1" x14ac:dyDescent="0.25">
      <c r="A533" s="157">
        <f t="shared" ref="A533:E533" si="406">SUM(A530:A532)</f>
        <v>0</v>
      </c>
      <c r="B533" s="157">
        <f t="shared" si="406"/>
        <v>0</v>
      </c>
      <c r="C533" s="157">
        <f t="shared" si="406"/>
        <v>0</v>
      </c>
      <c r="D533" s="157">
        <f t="shared" si="406"/>
        <v>0</v>
      </c>
      <c r="E533" s="157">
        <f t="shared" si="406"/>
        <v>0</v>
      </c>
      <c r="F533" s="157">
        <f t="shared" ref="F533:O533" si="407">SUM(F530:F532)</f>
        <v>0</v>
      </c>
      <c r="G533" s="57"/>
      <c r="H533" s="7" t="s">
        <v>256</v>
      </c>
      <c r="I533" s="157">
        <f t="shared" si="407"/>
        <v>0</v>
      </c>
      <c r="J533" s="157">
        <f t="shared" si="407"/>
        <v>0</v>
      </c>
      <c r="K533" s="157">
        <f t="shared" si="407"/>
        <v>0</v>
      </c>
      <c r="L533" s="157">
        <f t="shared" si="407"/>
        <v>0</v>
      </c>
      <c r="M533" s="157">
        <f t="shared" si="407"/>
        <v>0</v>
      </c>
      <c r="N533" s="217">
        <f t="shared" si="364"/>
        <v>0</v>
      </c>
      <c r="O533" s="157">
        <f t="shared" si="407"/>
        <v>0</v>
      </c>
      <c r="P533" s="157" t="str">
        <f t="shared" si="365"/>
        <v xml:space="preserve"> </v>
      </c>
      <c r="Q533" s="157" t="str">
        <f t="shared" si="366"/>
        <v xml:space="preserve"> </v>
      </c>
      <c r="R533" s="112">
        <f t="shared" si="369"/>
        <v>0</v>
      </c>
      <c r="S533" s="72">
        <f t="shared" si="367"/>
        <v>0</v>
      </c>
    </row>
    <row r="534" spans="1:19" s="3" customFormat="1" ht="114.75" customHeight="1" thickBot="1" x14ac:dyDescent="0.25">
      <c r="A534" s="161">
        <f t="shared" ref="A534:E534" si="408">A533+A528</f>
        <v>0</v>
      </c>
      <c r="B534" s="161">
        <f t="shared" si="408"/>
        <v>337530</v>
      </c>
      <c r="C534" s="161">
        <f t="shared" si="408"/>
        <v>337000</v>
      </c>
      <c r="D534" s="161">
        <f t="shared" si="408"/>
        <v>337530</v>
      </c>
      <c r="E534" s="161">
        <f t="shared" si="408"/>
        <v>337000</v>
      </c>
      <c r="F534" s="161">
        <f t="shared" ref="F534:O534" si="409">F533+F528</f>
        <v>0</v>
      </c>
      <c r="G534" s="58"/>
      <c r="H534" s="9" t="s">
        <v>388</v>
      </c>
      <c r="I534" s="161">
        <f t="shared" si="409"/>
        <v>337000</v>
      </c>
      <c r="J534" s="161">
        <f t="shared" si="409"/>
        <v>337000</v>
      </c>
      <c r="K534" s="161">
        <f t="shared" si="409"/>
        <v>337000</v>
      </c>
      <c r="L534" s="161">
        <f t="shared" si="409"/>
        <v>337000</v>
      </c>
      <c r="M534" s="161">
        <f t="shared" si="409"/>
        <v>0</v>
      </c>
      <c r="N534" s="222">
        <f t="shared" si="364"/>
        <v>-337000</v>
      </c>
      <c r="O534" s="161">
        <f t="shared" si="409"/>
        <v>0</v>
      </c>
      <c r="P534" s="161" t="str">
        <f t="shared" si="365"/>
        <v xml:space="preserve"> </v>
      </c>
      <c r="Q534" s="161">
        <f t="shared" si="366"/>
        <v>337000</v>
      </c>
      <c r="R534" s="115">
        <f t="shared" si="369"/>
        <v>0</v>
      </c>
      <c r="S534" s="72">
        <f t="shared" si="367"/>
        <v>2697060</v>
      </c>
    </row>
    <row r="535" spans="1:19" s="277" customFormat="1" ht="117" customHeight="1" x14ac:dyDescent="0.2">
      <c r="A535" s="313" t="e">
        <f>(A534-#REF!)/#REF!</f>
        <v>#REF!</v>
      </c>
      <c r="B535" s="313" t="e">
        <f>(B534-#REF!)/#REF!</f>
        <v>#REF!</v>
      </c>
      <c r="C535" s="313" t="e">
        <f t="shared" ref="C535:E535" si="410">(C534-A534)/A534</f>
        <v>#DIV/0!</v>
      </c>
      <c r="D535" s="313">
        <f t="shared" si="410"/>
        <v>0</v>
      </c>
      <c r="E535" s="313">
        <f t="shared" si="410"/>
        <v>0</v>
      </c>
      <c r="F535" s="313">
        <f>(F534-D534)/D534</f>
        <v>-1</v>
      </c>
      <c r="G535" s="311"/>
      <c r="H535" s="292" t="s">
        <v>1137</v>
      </c>
      <c r="I535" s="313" t="e">
        <f t="shared" ref="I535:L535" si="411">(I534-F534)/F534</f>
        <v>#DIV/0!</v>
      </c>
      <c r="J535" s="313" t="e">
        <f t="shared" si="411"/>
        <v>#DIV/0!</v>
      </c>
      <c r="K535" s="313" t="e">
        <f t="shared" si="411"/>
        <v>#VALUE!</v>
      </c>
      <c r="L535" s="313">
        <f t="shared" si="411"/>
        <v>0</v>
      </c>
      <c r="M535" s="313">
        <f>(M534-J534)/J534</f>
        <v>-1</v>
      </c>
      <c r="N535" s="332"/>
      <c r="O535" s="313">
        <f>(O534-J534)/J534</f>
        <v>-1</v>
      </c>
      <c r="P535" s="314"/>
      <c r="Q535" s="314"/>
      <c r="R535" s="315"/>
      <c r="S535" s="276">
        <v>1</v>
      </c>
    </row>
    <row r="536" spans="1:19" s="3" customFormat="1" ht="105.75" customHeight="1" x14ac:dyDescent="0.2">
      <c r="A536" s="165"/>
      <c r="B536" s="165"/>
      <c r="C536" s="165"/>
      <c r="D536" s="165"/>
      <c r="E536" s="165"/>
      <c r="F536" s="165"/>
      <c r="G536" s="59" t="s">
        <v>958</v>
      </c>
      <c r="H536" s="10" t="s">
        <v>389</v>
      </c>
      <c r="I536" s="165"/>
      <c r="J536" s="165"/>
      <c r="K536" s="165"/>
      <c r="L536" s="165"/>
      <c r="M536" s="165"/>
      <c r="N536" s="227"/>
      <c r="O536" s="165"/>
      <c r="P536" s="165" t="str">
        <f t="shared" si="365"/>
        <v xml:space="preserve"> </v>
      </c>
      <c r="Q536" s="165" t="str">
        <f t="shared" si="366"/>
        <v xml:space="preserve"> </v>
      </c>
      <c r="R536" s="118"/>
      <c r="S536" s="72">
        <f>S547</f>
        <v>25500000</v>
      </c>
    </row>
    <row r="537" spans="1:19" s="2" customFormat="1" ht="105.75" customHeight="1" x14ac:dyDescent="0.2">
      <c r="A537" s="180"/>
      <c r="B537" s="180"/>
      <c r="C537" s="180"/>
      <c r="D537" s="180"/>
      <c r="E537" s="180"/>
      <c r="F537" s="180"/>
      <c r="G537" s="60">
        <v>4113010101</v>
      </c>
      <c r="H537" s="17" t="s">
        <v>390</v>
      </c>
      <c r="I537" s="180"/>
      <c r="J537" s="180"/>
      <c r="K537" s="180"/>
      <c r="L537" s="180">
        <f t="shared" si="374"/>
        <v>0</v>
      </c>
      <c r="M537" s="180"/>
      <c r="N537" s="228">
        <f t="shared" si="364"/>
        <v>0</v>
      </c>
      <c r="O537" s="180">
        <f t="shared" ref="O537:O538" si="412">M537</f>
        <v>0</v>
      </c>
      <c r="P537" s="166" t="str">
        <f t="shared" si="365"/>
        <v xml:space="preserve"> </v>
      </c>
      <c r="Q537" s="166" t="str">
        <f t="shared" si="366"/>
        <v xml:space="preserve"> </v>
      </c>
      <c r="R537" s="119">
        <f t="shared" si="369"/>
        <v>0</v>
      </c>
      <c r="S537" s="72">
        <f t="shared" si="367"/>
        <v>0</v>
      </c>
    </row>
    <row r="538" spans="1:19" s="2" customFormat="1" ht="105.75" customHeight="1" x14ac:dyDescent="0.2">
      <c r="A538" s="180"/>
      <c r="B538" s="180"/>
      <c r="C538" s="180"/>
      <c r="D538" s="180"/>
      <c r="E538" s="180"/>
      <c r="F538" s="180"/>
      <c r="G538" s="60">
        <v>4113020101</v>
      </c>
      <c r="H538" s="17" t="s">
        <v>391</v>
      </c>
      <c r="I538" s="180"/>
      <c r="J538" s="180"/>
      <c r="K538" s="180"/>
      <c r="L538" s="180">
        <f t="shared" si="374"/>
        <v>0</v>
      </c>
      <c r="M538" s="180"/>
      <c r="N538" s="228">
        <f t="shared" si="364"/>
        <v>0</v>
      </c>
      <c r="O538" s="180">
        <f t="shared" si="412"/>
        <v>0</v>
      </c>
      <c r="P538" s="166" t="str">
        <f t="shared" si="365"/>
        <v xml:space="preserve"> </v>
      </c>
      <c r="Q538" s="166" t="str">
        <f t="shared" si="366"/>
        <v xml:space="preserve"> </v>
      </c>
      <c r="R538" s="119">
        <f t="shared" si="369"/>
        <v>0</v>
      </c>
      <c r="S538" s="72">
        <f t="shared" si="367"/>
        <v>0</v>
      </c>
    </row>
    <row r="539" spans="1:19" s="2" customFormat="1" ht="105.75" customHeight="1" x14ac:dyDescent="0.2">
      <c r="A539" s="166"/>
      <c r="B539" s="166"/>
      <c r="C539" s="166"/>
      <c r="D539" s="166"/>
      <c r="E539" s="166"/>
      <c r="F539" s="166"/>
      <c r="G539" s="60" t="s">
        <v>959</v>
      </c>
      <c r="H539" s="17" t="s">
        <v>392</v>
      </c>
      <c r="I539" s="166"/>
      <c r="J539" s="166"/>
      <c r="K539" s="166"/>
      <c r="L539" s="166"/>
      <c r="M539" s="166"/>
      <c r="N539" s="228"/>
      <c r="O539" s="166"/>
      <c r="P539" s="166" t="str">
        <f t="shared" si="365"/>
        <v xml:space="preserve"> </v>
      </c>
      <c r="Q539" s="166" t="str">
        <f t="shared" si="366"/>
        <v xml:space="preserve"> </v>
      </c>
      <c r="R539" s="119"/>
      <c r="S539" s="72">
        <f>S544</f>
        <v>25500000</v>
      </c>
    </row>
    <row r="540" spans="1:19" s="1" customFormat="1" ht="105.75" customHeight="1" x14ac:dyDescent="0.2">
      <c r="A540" s="153"/>
      <c r="B540" s="153"/>
      <c r="C540" s="153"/>
      <c r="D540" s="153"/>
      <c r="E540" s="153"/>
      <c r="F540" s="153"/>
      <c r="G540" s="54">
        <v>4113030101</v>
      </c>
      <c r="H540" s="18" t="s">
        <v>393</v>
      </c>
      <c r="I540" s="153"/>
      <c r="J540" s="153"/>
      <c r="K540" s="153"/>
      <c r="L540" s="153">
        <f t="shared" si="374"/>
        <v>0</v>
      </c>
      <c r="M540" s="153"/>
      <c r="N540" s="215">
        <f t="shared" si="364"/>
        <v>0</v>
      </c>
      <c r="O540" s="153">
        <f t="shared" ref="O540:O543" si="413">M540</f>
        <v>0</v>
      </c>
      <c r="P540" s="155" t="str">
        <f t="shared" si="365"/>
        <v xml:space="preserve"> </v>
      </c>
      <c r="Q540" s="155" t="str">
        <f t="shared" si="366"/>
        <v xml:space="preserve"> </v>
      </c>
      <c r="R540" s="110">
        <f t="shared" si="369"/>
        <v>0</v>
      </c>
      <c r="S540" s="72">
        <f t="shared" si="367"/>
        <v>0</v>
      </c>
    </row>
    <row r="541" spans="1:19" s="1" customFormat="1" ht="105.75" customHeight="1" x14ac:dyDescent="0.2">
      <c r="A541" s="153"/>
      <c r="B541" s="153"/>
      <c r="C541" s="153"/>
      <c r="D541" s="153"/>
      <c r="E541" s="153"/>
      <c r="F541" s="153"/>
      <c r="G541" s="54">
        <v>4113030201</v>
      </c>
      <c r="H541" s="18" t="s">
        <v>394</v>
      </c>
      <c r="I541" s="153"/>
      <c r="J541" s="153"/>
      <c r="K541" s="153"/>
      <c r="L541" s="153">
        <f t="shared" si="374"/>
        <v>0</v>
      </c>
      <c r="M541" s="153"/>
      <c r="N541" s="215">
        <f t="shared" si="364"/>
        <v>0</v>
      </c>
      <c r="O541" s="153">
        <f t="shared" si="413"/>
        <v>0</v>
      </c>
      <c r="P541" s="155" t="str">
        <f t="shared" si="365"/>
        <v xml:space="preserve"> </v>
      </c>
      <c r="Q541" s="155" t="str">
        <f t="shared" si="366"/>
        <v xml:space="preserve"> </v>
      </c>
      <c r="R541" s="110">
        <f t="shared" si="369"/>
        <v>0</v>
      </c>
      <c r="S541" s="72">
        <f t="shared" si="367"/>
        <v>0</v>
      </c>
    </row>
    <row r="542" spans="1:19" s="1" customFormat="1" ht="105.75" customHeight="1" x14ac:dyDescent="0.2">
      <c r="A542" s="153"/>
      <c r="B542" s="153"/>
      <c r="C542" s="153"/>
      <c r="D542" s="153"/>
      <c r="E542" s="153"/>
      <c r="F542" s="153"/>
      <c r="G542" s="54">
        <v>4113030301</v>
      </c>
      <c r="H542" s="18" t="s">
        <v>395</v>
      </c>
      <c r="I542" s="153"/>
      <c r="J542" s="153"/>
      <c r="K542" s="153"/>
      <c r="L542" s="153">
        <f t="shared" si="374"/>
        <v>0</v>
      </c>
      <c r="M542" s="153"/>
      <c r="N542" s="215">
        <f t="shared" si="364"/>
        <v>0</v>
      </c>
      <c r="O542" s="153">
        <f t="shared" si="413"/>
        <v>0</v>
      </c>
      <c r="P542" s="155" t="str">
        <f t="shared" si="365"/>
        <v xml:space="preserve"> </v>
      </c>
      <c r="Q542" s="155" t="str">
        <f t="shared" si="366"/>
        <v xml:space="preserve"> </v>
      </c>
      <c r="R542" s="110">
        <f t="shared" si="369"/>
        <v>0</v>
      </c>
      <c r="S542" s="72">
        <f t="shared" si="367"/>
        <v>0</v>
      </c>
    </row>
    <row r="543" spans="1:19" s="1" customFormat="1" ht="105.75" customHeight="1" thickBot="1" x14ac:dyDescent="0.25">
      <c r="A543" s="153"/>
      <c r="B543" s="153"/>
      <c r="C543" s="153">
        <v>4250000</v>
      </c>
      <c r="D543" s="153"/>
      <c r="E543" s="153">
        <v>4250000</v>
      </c>
      <c r="F543" s="153"/>
      <c r="G543" s="55">
        <v>4113030401</v>
      </c>
      <c r="H543" s="23" t="s">
        <v>396</v>
      </c>
      <c r="I543" s="153">
        <v>4250000</v>
      </c>
      <c r="J543" s="153">
        <v>4250000</v>
      </c>
      <c r="K543" s="153">
        <v>4250000</v>
      </c>
      <c r="L543" s="153">
        <v>4250000</v>
      </c>
      <c r="M543" s="153"/>
      <c r="N543" s="215">
        <f t="shared" si="364"/>
        <v>-4250000</v>
      </c>
      <c r="O543" s="153">
        <f t="shared" si="413"/>
        <v>0</v>
      </c>
      <c r="P543" s="155" t="str">
        <f t="shared" si="365"/>
        <v xml:space="preserve"> </v>
      </c>
      <c r="Q543" s="155">
        <f t="shared" si="366"/>
        <v>4250000</v>
      </c>
      <c r="R543" s="110">
        <f t="shared" si="369"/>
        <v>0</v>
      </c>
      <c r="S543" s="72">
        <f t="shared" si="367"/>
        <v>25500000</v>
      </c>
    </row>
    <row r="544" spans="1:19" s="2" customFormat="1" ht="107.25" customHeight="1" thickBot="1" x14ac:dyDescent="0.25">
      <c r="A544" s="157">
        <f t="shared" ref="A544:E544" si="414">SUM(A540:A543)</f>
        <v>0</v>
      </c>
      <c r="B544" s="157">
        <f t="shared" si="414"/>
        <v>0</v>
      </c>
      <c r="C544" s="157">
        <f t="shared" si="414"/>
        <v>4250000</v>
      </c>
      <c r="D544" s="157">
        <f t="shared" si="414"/>
        <v>0</v>
      </c>
      <c r="E544" s="157">
        <f t="shared" si="414"/>
        <v>4250000</v>
      </c>
      <c r="F544" s="157">
        <f t="shared" ref="F544" si="415">SUM(F540:F543)</f>
        <v>0</v>
      </c>
      <c r="G544" s="57"/>
      <c r="H544" s="7" t="s">
        <v>266</v>
      </c>
      <c r="I544" s="157">
        <f t="shared" ref="I544:L544" si="416">SUM(I540:I543)</f>
        <v>4250000</v>
      </c>
      <c r="J544" s="157">
        <f t="shared" si="416"/>
        <v>4250000</v>
      </c>
      <c r="K544" s="157">
        <f t="shared" si="416"/>
        <v>4250000</v>
      </c>
      <c r="L544" s="157">
        <f t="shared" si="416"/>
        <v>4250000</v>
      </c>
      <c r="M544" s="157">
        <f t="shared" ref="M544:O544" si="417">SUM(M540:M543)</f>
        <v>0</v>
      </c>
      <c r="N544" s="217">
        <f t="shared" si="364"/>
        <v>-4250000</v>
      </c>
      <c r="O544" s="157">
        <f t="shared" si="417"/>
        <v>0</v>
      </c>
      <c r="P544" s="157" t="str">
        <f t="shared" si="365"/>
        <v xml:space="preserve"> </v>
      </c>
      <c r="Q544" s="157">
        <f t="shared" si="366"/>
        <v>4250000</v>
      </c>
      <c r="R544" s="112">
        <f t="shared" si="369"/>
        <v>0</v>
      </c>
      <c r="S544" s="72">
        <f t="shared" si="367"/>
        <v>25500000</v>
      </c>
    </row>
    <row r="545" spans="1:19" s="2" customFormat="1" ht="105.75" customHeight="1" x14ac:dyDescent="0.2">
      <c r="A545" s="180"/>
      <c r="B545" s="180"/>
      <c r="C545" s="180"/>
      <c r="D545" s="180"/>
      <c r="E545" s="180"/>
      <c r="F545" s="180"/>
      <c r="G545" s="53">
        <v>4113040101</v>
      </c>
      <c r="H545" s="22" t="s">
        <v>397</v>
      </c>
      <c r="I545" s="180"/>
      <c r="J545" s="180"/>
      <c r="K545" s="180"/>
      <c r="L545" s="180">
        <f t="shared" si="374"/>
        <v>0</v>
      </c>
      <c r="M545" s="180"/>
      <c r="N545" s="228">
        <f t="shared" si="364"/>
        <v>0</v>
      </c>
      <c r="O545" s="180">
        <f t="shared" ref="O545:O546" si="418">M545</f>
        <v>0</v>
      </c>
      <c r="P545" s="166" t="str">
        <f t="shared" si="365"/>
        <v xml:space="preserve"> </v>
      </c>
      <c r="Q545" s="166" t="str">
        <f t="shared" si="366"/>
        <v xml:space="preserve"> </v>
      </c>
      <c r="R545" s="119">
        <f t="shared" si="369"/>
        <v>0</v>
      </c>
      <c r="S545" s="72">
        <f t="shared" si="367"/>
        <v>0</v>
      </c>
    </row>
    <row r="546" spans="1:19" s="2" customFormat="1" ht="105.75" customHeight="1" thickBot="1" x14ac:dyDescent="0.25">
      <c r="A546" s="187"/>
      <c r="B546" s="187"/>
      <c r="C546" s="187"/>
      <c r="D546" s="187"/>
      <c r="E546" s="187"/>
      <c r="F546" s="187"/>
      <c r="G546" s="68">
        <v>4113050101</v>
      </c>
      <c r="H546" s="31" t="s">
        <v>398</v>
      </c>
      <c r="I546" s="187"/>
      <c r="J546" s="187"/>
      <c r="K546" s="187"/>
      <c r="L546" s="187">
        <f t="shared" si="374"/>
        <v>0</v>
      </c>
      <c r="M546" s="187"/>
      <c r="N546" s="249">
        <f t="shared" si="364"/>
        <v>0</v>
      </c>
      <c r="O546" s="187">
        <f t="shared" si="418"/>
        <v>0</v>
      </c>
      <c r="P546" s="250" t="str">
        <f t="shared" si="365"/>
        <v xml:space="preserve"> </v>
      </c>
      <c r="Q546" s="250" t="str">
        <f t="shared" si="366"/>
        <v xml:space="preserve"> </v>
      </c>
      <c r="R546" s="130">
        <f t="shared" si="369"/>
        <v>0</v>
      </c>
      <c r="S546" s="72">
        <f t="shared" si="367"/>
        <v>0</v>
      </c>
    </row>
    <row r="547" spans="1:19" s="3" customFormat="1" ht="114.75" customHeight="1" thickBot="1" x14ac:dyDescent="0.25">
      <c r="A547" s="161">
        <f t="shared" ref="A547:E547" si="419">A546+A545+A544+A538+A537</f>
        <v>0</v>
      </c>
      <c r="B547" s="161">
        <f t="shared" si="419"/>
        <v>0</v>
      </c>
      <c r="C547" s="161">
        <f t="shared" si="419"/>
        <v>4250000</v>
      </c>
      <c r="D547" s="161">
        <f t="shared" si="419"/>
        <v>0</v>
      </c>
      <c r="E547" s="161">
        <f t="shared" si="419"/>
        <v>4250000</v>
      </c>
      <c r="F547" s="161">
        <f t="shared" ref="F547:O547" si="420">F546+F545+F544+F538+F537</f>
        <v>0</v>
      </c>
      <c r="G547" s="58"/>
      <c r="H547" s="9" t="s">
        <v>399</v>
      </c>
      <c r="I547" s="161">
        <f t="shared" si="420"/>
        <v>4250000</v>
      </c>
      <c r="J547" s="161">
        <f t="shared" si="420"/>
        <v>4250000</v>
      </c>
      <c r="K547" s="161">
        <f t="shared" si="420"/>
        <v>4250000</v>
      </c>
      <c r="L547" s="161">
        <f t="shared" si="420"/>
        <v>4250000</v>
      </c>
      <c r="M547" s="161">
        <f t="shared" si="420"/>
        <v>0</v>
      </c>
      <c r="N547" s="222">
        <f t="shared" si="364"/>
        <v>-4250000</v>
      </c>
      <c r="O547" s="161">
        <f t="shared" si="420"/>
        <v>0</v>
      </c>
      <c r="P547" s="161" t="str">
        <f t="shared" si="365"/>
        <v xml:space="preserve"> </v>
      </c>
      <c r="Q547" s="161">
        <f t="shared" si="366"/>
        <v>4250000</v>
      </c>
      <c r="R547" s="115">
        <f t="shared" si="369"/>
        <v>0</v>
      </c>
      <c r="S547" s="72">
        <f t="shared" si="367"/>
        <v>25500000</v>
      </c>
    </row>
    <row r="548" spans="1:19" s="277" customFormat="1" ht="117" customHeight="1" x14ac:dyDescent="0.2">
      <c r="A548" s="279" t="e">
        <f>(A547-#REF!)/#REF!</f>
        <v>#REF!</v>
      </c>
      <c r="B548" s="279" t="e">
        <f>(B547-#REF!)/#REF!</f>
        <v>#REF!</v>
      </c>
      <c r="C548" s="279" t="e">
        <f t="shared" ref="C548:E548" si="421">(C547-A547)/A547</f>
        <v>#DIV/0!</v>
      </c>
      <c r="D548" s="279" t="e">
        <f t="shared" si="421"/>
        <v>#DIV/0!</v>
      </c>
      <c r="E548" s="279">
        <f t="shared" si="421"/>
        <v>0</v>
      </c>
      <c r="F548" s="279" t="e">
        <f>(F547-D547)/D547</f>
        <v>#DIV/0!</v>
      </c>
      <c r="G548" s="280"/>
      <c r="H548" s="281" t="s">
        <v>1137</v>
      </c>
      <c r="I548" s="279" t="e">
        <f t="shared" ref="I548:L548" si="422">(I547-F547)/F547</f>
        <v>#DIV/0!</v>
      </c>
      <c r="J548" s="279" t="e">
        <f t="shared" si="422"/>
        <v>#DIV/0!</v>
      </c>
      <c r="K548" s="279" t="e">
        <f t="shared" si="422"/>
        <v>#VALUE!</v>
      </c>
      <c r="L548" s="279">
        <f t="shared" si="422"/>
        <v>0</v>
      </c>
      <c r="M548" s="279">
        <f>(M547-J547)/J547</f>
        <v>-1</v>
      </c>
      <c r="N548" s="282"/>
      <c r="O548" s="279">
        <f>(O547-J547)/J547</f>
        <v>-1</v>
      </c>
      <c r="P548" s="278"/>
      <c r="Q548" s="278"/>
      <c r="R548" s="283"/>
      <c r="S548" s="276">
        <v>1</v>
      </c>
    </row>
    <row r="549" spans="1:19" s="3" customFormat="1" ht="105.75" customHeight="1" x14ac:dyDescent="0.2">
      <c r="A549" s="165"/>
      <c r="B549" s="165"/>
      <c r="C549" s="165"/>
      <c r="D549" s="165"/>
      <c r="E549" s="165"/>
      <c r="F549" s="165"/>
      <c r="G549" s="59" t="s">
        <v>960</v>
      </c>
      <c r="H549" s="10" t="s">
        <v>400</v>
      </c>
      <c r="I549" s="165"/>
      <c r="J549" s="165"/>
      <c r="K549" s="165"/>
      <c r="L549" s="165"/>
      <c r="M549" s="165"/>
      <c r="N549" s="227"/>
      <c r="O549" s="165"/>
      <c r="P549" s="165" t="str">
        <f t="shared" si="365"/>
        <v xml:space="preserve"> </v>
      </c>
      <c r="Q549" s="165" t="str">
        <f t="shared" si="366"/>
        <v xml:space="preserve"> </v>
      </c>
      <c r="R549" s="118"/>
      <c r="S549" s="72">
        <f>S565</f>
        <v>48369632</v>
      </c>
    </row>
    <row r="550" spans="1:19" s="2" customFormat="1" ht="105.75" customHeight="1" x14ac:dyDescent="0.2">
      <c r="A550" s="180"/>
      <c r="B550" s="180"/>
      <c r="C550" s="180"/>
      <c r="D550" s="180"/>
      <c r="E550" s="180"/>
      <c r="F550" s="180"/>
      <c r="G550" s="60">
        <v>4114010101</v>
      </c>
      <c r="H550" s="17" t="s">
        <v>401</v>
      </c>
      <c r="I550" s="180"/>
      <c r="J550" s="180"/>
      <c r="K550" s="180"/>
      <c r="L550" s="180">
        <f t="shared" si="374"/>
        <v>0</v>
      </c>
      <c r="M550" s="180"/>
      <c r="N550" s="228">
        <f t="shared" si="364"/>
        <v>0</v>
      </c>
      <c r="O550" s="180">
        <f t="shared" ref="O550:O552" si="423">M550</f>
        <v>0</v>
      </c>
      <c r="P550" s="166" t="str">
        <f t="shared" si="365"/>
        <v xml:space="preserve"> </v>
      </c>
      <c r="Q550" s="166" t="str">
        <f t="shared" si="366"/>
        <v xml:space="preserve"> </v>
      </c>
      <c r="R550" s="119">
        <f t="shared" si="369"/>
        <v>0</v>
      </c>
      <c r="S550" s="72">
        <f t="shared" si="367"/>
        <v>0</v>
      </c>
    </row>
    <row r="551" spans="1:19" s="2" customFormat="1" ht="105.75" customHeight="1" x14ac:dyDescent="0.2">
      <c r="A551" s="180"/>
      <c r="B551" s="180"/>
      <c r="C551" s="180"/>
      <c r="D551" s="180"/>
      <c r="E551" s="180"/>
      <c r="F551" s="180"/>
      <c r="G551" s="60">
        <v>4114020101</v>
      </c>
      <c r="H551" s="17" t="s">
        <v>402</v>
      </c>
      <c r="I551" s="180"/>
      <c r="J551" s="180"/>
      <c r="K551" s="180"/>
      <c r="L551" s="180">
        <f t="shared" si="374"/>
        <v>0</v>
      </c>
      <c r="M551" s="180"/>
      <c r="N551" s="228">
        <f t="shared" si="364"/>
        <v>0</v>
      </c>
      <c r="O551" s="180">
        <f t="shared" si="423"/>
        <v>0</v>
      </c>
      <c r="P551" s="166" t="str">
        <f t="shared" si="365"/>
        <v xml:space="preserve"> </v>
      </c>
      <c r="Q551" s="166" t="str">
        <f t="shared" si="366"/>
        <v xml:space="preserve"> </v>
      </c>
      <c r="R551" s="119">
        <f t="shared" si="369"/>
        <v>0</v>
      </c>
      <c r="S551" s="72">
        <f t="shared" si="367"/>
        <v>0</v>
      </c>
    </row>
    <row r="552" spans="1:19" s="2" customFormat="1" ht="105.75" customHeight="1" x14ac:dyDescent="0.2">
      <c r="A552" s="180"/>
      <c r="B552" s="180"/>
      <c r="C552" s="180"/>
      <c r="D552" s="180"/>
      <c r="E552" s="180"/>
      <c r="F552" s="180"/>
      <c r="G552" s="60">
        <v>4114030101</v>
      </c>
      <c r="H552" s="17" t="s">
        <v>403</v>
      </c>
      <c r="I552" s="180"/>
      <c r="J552" s="180"/>
      <c r="K552" s="180"/>
      <c r="L552" s="180">
        <f t="shared" si="374"/>
        <v>0</v>
      </c>
      <c r="M552" s="180"/>
      <c r="N552" s="228">
        <f t="shared" si="364"/>
        <v>0</v>
      </c>
      <c r="O552" s="180">
        <f t="shared" si="423"/>
        <v>0</v>
      </c>
      <c r="P552" s="166" t="str">
        <f t="shared" si="365"/>
        <v xml:space="preserve"> </v>
      </c>
      <c r="Q552" s="166" t="str">
        <f t="shared" si="366"/>
        <v xml:space="preserve"> </v>
      </c>
      <c r="R552" s="119">
        <f t="shared" si="369"/>
        <v>0</v>
      </c>
      <c r="S552" s="72">
        <f t="shared" si="367"/>
        <v>0</v>
      </c>
    </row>
    <row r="553" spans="1:19" s="2" customFormat="1" ht="105.75" customHeight="1" x14ac:dyDescent="0.2">
      <c r="A553" s="166"/>
      <c r="B553" s="166"/>
      <c r="C553" s="166"/>
      <c r="D553" s="166"/>
      <c r="E553" s="166"/>
      <c r="F553" s="166"/>
      <c r="G553" s="60" t="s">
        <v>961</v>
      </c>
      <c r="H553" s="17" t="s">
        <v>404</v>
      </c>
      <c r="I553" s="166"/>
      <c r="J553" s="166"/>
      <c r="K553" s="166"/>
      <c r="L553" s="166"/>
      <c r="M553" s="166"/>
      <c r="N553" s="228"/>
      <c r="O553" s="166"/>
      <c r="P553" s="166" t="str">
        <f t="shared" ref="P553:P618" si="424">IF(O553&gt;I553,O553-I553," ")</f>
        <v xml:space="preserve"> </v>
      </c>
      <c r="Q553" s="166" t="str">
        <f t="shared" ref="Q553:Q618" si="425">IF(I553&gt;O553,I553-O553," ")</f>
        <v xml:space="preserve"> </v>
      </c>
      <c r="R553" s="119"/>
      <c r="S553" s="72">
        <f>S560</f>
        <v>1623661</v>
      </c>
    </row>
    <row r="554" spans="1:19" s="1" customFormat="1" ht="105.75" customHeight="1" x14ac:dyDescent="0.2">
      <c r="A554" s="153"/>
      <c r="B554" s="153"/>
      <c r="C554" s="153"/>
      <c r="D554" s="153"/>
      <c r="E554" s="153"/>
      <c r="F554" s="153"/>
      <c r="G554" s="54">
        <v>4114040101</v>
      </c>
      <c r="H554" s="18" t="s">
        <v>405</v>
      </c>
      <c r="I554" s="153"/>
      <c r="J554" s="153"/>
      <c r="K554" s="153"/>
      <c r="L554" s="153">
        <f t="shared" si="374"/>
        <v>0</v>
      </c>
      <c r="M554" s="153"/>
      <c r="N554" s="215">
        <f t="shared" ref="N554:N618" si="426">M554-I554</f>
        <v>0</v>
      </c>
      <c r="O554" s="153">
        <f t="shared" ref="O554:O559" si="427">M554</f>
        <v>0</v>
      </c>
      <c r="P554" s="155" t="str">
        <f t="shared" si="424"/>
        <v xml:space="preserve"> </v>
      </c>
      <c r="Q554" s="155" t="str">
        <f t="shared" si="425"/>
        <v xml:space="preserve"> </v>
      </c>
      <c r="R554" s="110">
        <f t="shared" si="369"/>
        <v>0</v>
      </c>
      <c r="S554" s="72">
        <f t="shared" ref="S554:S618" si="428">SUM(A554+B554+C554+D554+E554+F554+I554+J554+K554+L554+M554+O554)</f>
        <v>0</v>
      </c>
    </row>
    <row r="555" spans="1:19" s="1" customFormat="1" ht="105.75" customHeight="1" x14ac:dyDescent="0.2">
      <c r="A555" s="153"/>
      <c r="B555" s="153"/>
      <c r="C555" s="153"/>
      <c r="D555" s="153"/>
      <c r="E555" s="153"/>
      <c r="F555" s="153"/>
      <c r="G555" s="54">
        <v>4114040201</v>
      </c>
      <c r="H555" s="18" t="s">
        <v>1124</v>
      </c>
      <c r="I555" s="153"/>
      <c r="J555" s="153"/>
      <c r="K555" s="153"/>
      <c r="L555" s="153">
        <f t="shared" si="374"/>
        <v>0</v>
      </c>
      <c r="M555" s="153"/>
      <c r="N555" s="215">
        <f t="shared" si="426"/>
        <v>0</v>
      </c>
      <c r="O555" s="153">
        <f t="shared" si="427"/>
        <v>0</v>
      </c>
      <c r="P555" s="155" t="str">
        <f t="shared" si="424"/>
        <v xml:space="preserve"> </v>
      </c>
      <c r="Q555" s="155" t="str">
        <f t="shared" si="425"/>
        <v xml:space="preserve"> </v>
      </c>
      <c r="R555" s="110">
        <f t="shared" si="369"/>
        <v>0</v>
      </c>
      <c r="S555" s="72">
        <f t="shared" si="428"/>
        <v>0</v>
      </c>
    </row>
    <row r="556" spans="1:19" s="1" customFormat="1" ht="105.75" customHeight="1" x14ac:dyDescent="0.2">
      <c r="A556" s="153"/>
      <c r="B556" s="153">
        <v>10520</v>
      </c>
      <c r="C556" s="153"/>
      <c r="D556" s="153">
        <v>107968</v>
      </c>
      <c r="E556" s="153"/>
      <c r="F556" s="153"/>
      <c r="G556" s="54">
        <v>4114040301</v>
      </c>
      <c r="H556" s="18" t="s">
        <v>406</v>
      </c>
      <c r="I556" s="153">
        <v>0</v>
      </c>
      <c r="J556" s="153">
        <v>0</v>
      </c>
      <c r="K556" s="153">
        <v>0</v>
      </c>
      <c r="L556" s="153">
        <f t="shared" si="374"/>
        <v>0</v>
      </c>
      <c r="M556" s="153"/>
      <c r="N556" s="215">
        <f t="shared" si="426"/>
        <v>0</v>
      </c>
      <c r="O556" s="153">
        <f t="shared" si="427"/>
        <v>0</v>
      </c>
      <c r="P556" s="155" t="str">
        <f t="shared" si="424"/>
        <v xml:space="preserve"> </v>
      </c>
      <c r="Q556" s="155" t="str">
        <f t="shared" si="425"/>
        <v xml:space="preserve"> </v>
      </c>
      <c r="R556" s="110">
        <f t="shared" si="369"/>
        <v>0</v>
      </c>
      <c r="S556" s="72">
        <f t="shared" si="428"/>
        <v>118488</v>
      </c>
    </row>
    <row r="557" spans="1:19" s="1" customFormat="1" ht="105.75" customHeight="1" x14ac:dyDescent="0.2">
      <c r="A557" s="153"/>
      <c r="B557" s="153"/>
      <c r="C557" s="153"/>
      <c r="D557" s="153"/>
      <c r="E557" s="153"/>
      <c r="F557" s="153"/>
      <c r="G557" s="54">
        <v>4114040401</v>
      </c>
      <c r="H557" s="18" t="s">
        <v>407</v>
      </c>
      <c r="I557" s="153">
        <v>0</v>
      </c>
      <c r="J557" s="153">
        <v>0</v>
      </c>
      <c r="K557" s="153">
        <v>0</v>
      </c>
      <c r="L557" s="153">
        <f t="shared" si="374"/>
        <v>0</v>
      </c>
      <c r="M557" s="153"/>
      <c r="N557" s="215">
        <f t="shared" si="426"/>
        <v>0</v>
      </c>
      <c r="O557" s="153">
        <f t="shared" si="427"/>
        <v>0</v>
      </c>
      <c r="P557" s="155" t="str">
        <f t="shared" si="424"/>
        <v xml:space="preserve"> </v>
      </c>
      <c r="Q557" s="155" t="str">
        <f t="shared" si="425"/>
        <v xml:space="preserve"> </v>
      </c>
      <c r="R557" s="110">
        <f t="shared" si="369"/>
        <v>0</v>
      </c>
      <c r="S557" s="72">
        <f t="shared" si="428"/>
        <v>0</v>
      </c>
    </row>
    <row r="558" spans="1:19" s="1" customFormat="1" ht="105.75" customHeight="1" x14ac:dyDescent="0.2">
      <c r="A558" s="153"/>
      <c r="B558" s="153">
        <v>161296</v>
      </c>
      <c r="C558" s="153">
        <v>195000</v>
      </c>
      <c r="D558" s="153">
        <v>173877</v>
      </c>
      <c r="E558" s="153">
        <v>195000</v>
      </c>
      <c r="F558" s="153"/>
      <c r="G558" s="54">
        <v>4114040501</v>
      </c>
      <c r="H558" s="18" t="s">
        <v>408</v>
      </c>
      <c r="I558" s="153">
        <v>195000</v>
      </c>
      <c r="J558" s="153">
        <v>195000</v>
      </c>
      <c r="K558" s="153">
        <v>195000</v>
      </c>
      <c r="L558" s="153">
        <v>195000</v>
      </c>
      <c r="M558" s="153"/>
      <c r="N558" s="215">
        <f t="shared" si="426"/>
        <v>-195000</v>
      </c>
      <c r="O558" s="153">
        <f t="shared" si="427"/>
        <v>0</v>
      </c>
      <c r="P558" s="155" t="str">
        <f t="shared" si="424"/>
        <v xml:space="preserve"> </v>
      </c>
      <c r="Q558" s="155">
        <f t="shared" si="425"/>
        <v>195000</v>
      </c>
      <c r="R558" s="110">
        <f t="shared" ref="R558:R622" si="429">IF(O558=0,,O558/I558)</f>
        <v>0</v>
      </c>
      <c r="S558" s="72">
        <f t="shared" si="428"/>
        <v>1505173</v>
      </c>
    </row>
    <row r="559" spans="1:19" s="1" customFormat="1" ht="105.75" customHeight="1" thickBot="1" x14ac:dyDescent="0.25">
      <c r="A559" s="153"/>
      <c r="B559" s="153"/>
      <c r="C559" s="153"/>
      <c r="D559" s="153"/>
      <c r="E559" s="153"/>
      <c r="F559" s="153"/>
      <c r="G559" s="55">
        <v>4114040601</v>
      </c>
      <c r="H559" s="23" t="s">
        <v>409</v>
      </c>
      <c r="I559" s="153"/>
      <c r="J559" s="153"/>
      <c r="K559" s="153"/>
      <c r="L559" s="153">
        <f t="shared" si="374"/>
        <v>0</v>
      </c>
      <c r="M559" s="153"/>
      <c r="N559" s="215">
        <f t="shared" si="426"/>
        <v>0</v>
      </c>
      <c r="O559" s="153">
        <f t="shared" si="427"/>
        <v>0</v>
      </c>
      <c r="P559" s="155" t="str">
        <f t="shared" si="424"/>
        <v xml:space="preserve"> </v>
      </c>
      <c r="Q559" s="155" t="str">
        <f t="shared" si="425"/>
        <v xml:space="preserve"> </v>
      </c>
      <c r="R559" s="110">
        <f t="shared" si="429"/>
        <v>0</v>
      </c>
      <c r="S559" s="72">
        <f t="shared" si="428"/>
        <v>0</v>
      </c>
    </row>
    <row r="560" spans="1:19" s="2" customFormat="1" ht="110.25" customHeight="1" thickBot="1" x14ac:dyDescent="0.25">
      <c r="A560" s="157">
        <f t="shared" ref="A560:E560" si="430">SUM(A554:A559)</f>
        <v>0</v>
      </c>
      <c r="B560" s="157">
        <f t="shared" si="430"/>
        <v>171816</v>
      </c>
      <c r="C560" s="157">
        <f t="shared" si="430"/>
        <v>195000</v>
      </c>
      <c r="D560" s="157">
        <f t="shared" si="430"/>
        <v>281845</v>
      </c>
      <c r="E560" s="157">
        <f t="shared" si="430"/>
        <v>195000</v>
      </c>
      <c r="F560" s="157">
        <f t="shared" ref="F560" si="431">SUM(F554:F559)</f>
        <v>0</v>
      </c>
      <c r="G560" s="57"/>
      <c r="H560" s="7" t="s">
        <v>274</v>
      </c>
      <c r="I560" s="157">
        <f t="shared" ref="I560:L560" si="432">SUM(I554:I559)</f>
        <v>195000</v>
      </c>
      <c r="J560" s="157">
        <f t="shared" si="432"/>
        <v>195000</v>
      </c>
      <c r="K560" s="157">
        <f t="shared" si="432"/>
        <v>195000</v>
      </c>
      <c r="L560" s="157">
        <f t="shared" si="432"/>
        <v>195000</v>
      </c>
      <c r="M560" s="157">
        <f t="shared" ref="M560:O560" si="433">SUM(M554:M559)</f>
        <v>0</v>
      </c>
      <c r="N560" s="217">
        <f t="shared" si="426"/>
        <v>-195000</v>
      </c>
      <c r="O560" s="157">
        <f t="shared" si="433"/>
        <v>0</v>
      </c>
      <c r="P560" s="157" t="str">
        <f t="shared" si="424"/>
        <v xml:space="preserve"> </v>
      </c>
      <c r="Q560" s="157">
        <f t="shared" si="425"/>
        <v>195000</v>
      </c>
      <c r="R560" s="112">
        <f t="shared" si="429"/>
        <v>0</v>
      </c>
      <c r="S560" s="72">
        <f t="shared" si="428"/>
        <v>1623661</v>
      </c>
    </row>
    <row r="561" spans="1:19" s="2" customFormat="1" ht="105.75" customHeight="1" x14ac:dyDescent="0.2">
      <c r="A561" s="180"/>
      <c r="B561" s="180"/>
      <c r="C561" s="180">
        <v>150000</v>
      </c>
      <c r="D561" s="180">
        <v>3990926</v>
      </c>
      <c r="E561" s="180">
        <v>150000</v>
      </c>
      <c r="F561" s="180"/>
      <c r="G561" s="53">
        <v>4114050101</v>
      </c>
      <c r="H561" s="22" t="s">
        <v>410</v>
      </c>
      <c r="I561" s="180">
        <v>150000</v>
      </c>
      <c r="J561" s="180">
        <v>150000</v>
      </c>
      <c r="K561" s="180">
        <v>150000</v>
      </c>
      <c r="L561" s="180">
        <f t="shared" ref="L561:L625" si="434">K561*2</f>
        <v>300000</v>
      </c>
      <c r="M561" s="180"/>
      <c r="N561" s="228">
        <f t="shared" si="426"/>
        <v>-150000</v>
      </c>
      <c r="O561" s="180">
        <f t="shared" ref="O561:O564" si="435">M561</f>
        <v>0</v>
      </c>
      <c r="P561" s="166" t="str">
        <f t="shared" si="424"/>
        <v xml:space="preserve"> </v>
      </c>
      <c r="Q561" s="166">
        <f t="shared" si="425"/>
        <v>150000</v>
      </c>
      <c r="R561" s="119">
        <f t="shared" si="429"/>
        <v>0</v>
      </c>
      <c r="S561" s="72">
        <f t="shared" si="428"/>
        <v>5040926</v>
      </c>
    </row>
    <row r="562" spans="1:19" s="2" customFormat="1" ht="105.75" customHeight="1" x14ac:dyDescent="0.2">
      <c r="A562" s="180"/>
      <c r="B562" s="180">
        <v>6014456</v>
      </c>
      <c r="C562" s="180">
        <v>4250000</v>
      </c>
      <c r="D562" s="180">
        <v>1836983</v>
      </c>
      <c r="E562" s="180">
        <v>4250000</v>
      </c>
      <c r="F562" s="180"/>
      <c r="G562" s="60">
        <v>4114060101</v>
      </c>
      <c r="H562" s="17" t="s">
        <v>411</v>
      </c>
      <c r="I562" s="180">
        <v>4250000</v>
      </c>
      <c r="J562" s="180">
        <v>4250000</v>
      </c>
      <c r="K562" s="180">
        <v>4250000</v>
      </c>
      <c r="L562" s="180">
        <f t="shared" si="434"/>
        <v>8500000</v>
      </c>
      <c r="M562" s="180"/>
      <c r="N562" s="228">
        <f t="shared" si="426"/>
        <v>-4250000</v>
      </c>
      <c r="O562" s="180">
        <f t="shared" si="435"/>
        <v>0</v>
      </c>
      <c r="P562" s="166" t="str">
        <f t="shared" si="424"/>
        <v xml:space="preserve"> </v>
      </c>
      <c r="Q562" s="166">
        <f t="shared" si="425"/>
        <v>4250000</v>
      </c>
      <c r="R562" s="119">
        <f t="shared" si="429"/>
        <v>0</v>
      </c>
      <c r="S562" s="72">
        <f t="shared" si="428"/>
        <v>37601439</v>
      </c>
    </row>
    <row r="563" spans="1:19" s="2" customFormat="1" ht="105.75" customHeight="1" x14ac:dyDescent="0.2">
      <c r="A563" s="180"/>
      <c r="B563" s="180"/>
      <c r="C563" s="180"/>
      <c r="D563" s="180">
        <v>70094</v>
      </c>
      <c r="E563" s="180"/>
      <c r="F563" s="180"/>
      <c r="G563" s="60">
        <v>4114070101</v>
      </c>
      <c r="H563" s="17" t="s">
        <v>412</v>
      </c>
      <c r="I563" s="180">
        <v>0</v>
      </c>
      <c r="J563" s="180">
        <v>0</v>
      </c>
      <c r="K563" s="180">
        <v>0</v>
      </c>
      <c r="L563" s="180">
        <f t="shared" si="434"/>
        <v>0</v>
      </c>
      <c r="M563" s="180"/>
      <c r="N563" s="228">
        <f t="shared" si="426"/>
        <v>0</v>
      </c>
      <c r="O563" s="180">
        <f t="shared" si="435"/>
        <v>0</v>
      </c>
      <c r="P563" s="166" t="str">
        <f t="shared" si="424"/>
        <v xml:space="preserve"> </v>
      </c>
      <c r="Q563" s="166" t="str">
        <f t="shared" si="425"/>
        <v xml:space="preserve"> </v>
      </c>
      <c r="R563" s="119">
        <f t="shared" si="429"/>
        <v>0</v>
      </c>
      <c r="S563" s="72">
        <f t="shared" si="428"/>
        <v>70094</v>
      </c>
    </row>
    <row r="564" spans="1:19" s="2" customFormat="1" ht="93" customHeight="1" thickBot="1" x14ac:dyDescent="0.25">
      <c r="A564" s="180"/>
      <c r="B564" s="180">
        <v>4032829</v>
      </c>
      <c r="C564" s="180"/>
      <c r="D564" s="180">
        <v>683</v>
      </c>
      <c r="E564" s="180"/>
      <c r="F564" s="180"/>
      <c r="G564" s="68">
        <v>4114080101</v>
      </c>
      <c r="H564" s="31" t="s">
        <v>413</v>
      </c>
      <c r="I564" s="180">
        <v>0</v>
      </c>
      <c r="J564" s="180">
        <v>0</v>
      </c>
      <c r="K564" s="180">
        <v>0</v>
      </c>
      <c r="L564" s="180">
        <f t="shared" si="434"/>
        <v>0</v>
      </c>
      <c r="M564" s="180"/>
      <c r="N564" s="228">
        <f t="shared" si="426"/>
        <v>0</v>
      </c>
      <c r="O564" s="180">
        <f t="shared" si="435"/>
        <v>0</v>
      </c>
      <c r="P564" s="166" t="str">
        <f t="shared" si="424"/>
        <v xml:space="preserve"> </v>
      </c>
      <c r="Q564" s="166" t="str">
        <f t="shared" si="425"/>
        <v xml:space="preserve"> </v>
      </c>
      <c r="R564" s="119">
        <f t="shared" si="429"/>
        <v>0</v>
      </c>
      <c r="S564" s="72">
        <f t="shared" si="428"/>
        <v>4033512</v>
      </c>
    </row>
    <row r="565" spans="1:19" s="3" customFormat="1" ht="105" customHeight="1" thickBot="1" x14ac:dyDescent="0.25">
      <c r="A565" s="161">
        <f t="shared" ref="A565:E565" si="436">A564+A563+A562+A561+A560+A552+A551+A550</f>
        <v>0</v>
      </c>
      <c r="B565" s="161">
        <f t="shared" si="436"/>
        <v>10219101</v>
      </c>
      <c r="C565" s="161">
        <f t="shared" si="436"/>
        <v>4595000</v>
      </c>
      <c r="D565" s="161">
        <f t="shared" si="436"/>
        <v>6180531</v>
      </c>
      <c r="E565" s="161">
        <f t="shared" si="436"/>
        <v>4595000</v>
      </c>
      <c r="F565" s="161">
        <f t="shared" ref="F565:O565" si="437">F564+F563+F562+F561+F560+F552+F551+F550</f>
        <v>0</v>
      </c>
      <c r="G565" s="58"/>
      <c r="H565" s="9" t="s">
        <v>414</v>
      </c>
      <c r="I565" s="161">
        <f t="shared" si="437"/>
        <v>4595000</v>
      </c>
      <c r="J565" s="161">
        <f t="shared" si="437"/>
        <v>4595000</v>
      </c>
      <c r="K565" s="161">
        <f t="shared" si="437"/>
        <v>4595000</v>
      </c>
      <c r="L565" s="161">
        <f t="shared" si="437"/>
        <v>8995000</v>
      </c>
      <c r="M565" s="161">
        <f t="shared" si="437"/>
        <v>0</v>
      </c>
      <c r="N565" s="222">
        <f t="shared" si="426"/>
        <v>-4595000</v>
      </c>
      <c r="O565" s="161">
        <f t="shared" si="437"/>
        <v>0</v>
      </c>
      <c r="P565" s="161" t="str">
        <f t="shared" si="424"/>
        <v xml:space="preserve"> </v>
      </c>
      <c r="Q565" s="161">
        <f t="shared" si="425"/>
        <v>4595000</v>
      </c>
      <c r="R565" s="115">
        <f t="shared" si="429"/>
        <v>0</v>
      </c>
      <c r="S565" s="72">
        <f t="shared" si="428"/>
        <v>48369632</v>
      </c>
    </row>
    <row r="566" spans="1:19" s="277" customFormat="1" ht="105.75" customHeight="1" thickBot="1" x14ac:dyDescent="0.25">
      <c r="A566" s="279" t="e">
        <f>(A565-#REF!)/#REF!</f>
        <v>#REF!</v>
      </c>
      <c r="B566" s="279" t="e">
        <f>(B565-#REF!)/#REF!</f>
        <v>#REF!</v>
      </c>
      <c r="C566" s="279" t="e">
        <f t="shared" ref="C566:E566" si="438">(C565-A565)/A565</f>
        <v>#DIV/0!</v>
      </c>
      <c r="D566" s="279">
        <f t="shared" si="438"/>
        <v>-0.39519816860602514</v>
      </c>
      <c r="E566" s="279">
        <f t="shared" si="438"/>
        <v>0</v>
      </c>
      <c r="F566" s="279">
        <f>(F565-D565)/D565</f>
        <v>-1</v>
      </c>
      <c r="G566" s="280"/>
      <c r="H566" s="281" t="s">
        <v>1137</v>
      </c>
      <c r="I566" s="279" t="e">
        <f t="shared" ref="I566:L566" si="439">(I565-F565)/F565</f>
        <v>#DIV/0!</v>
      </c>
      <c r="J566" s="279" t="e">
        <f t="shared" si="439"/>
        <v>#DIV/0!</v>
      </c>
      <c r="K566" s="279" t="e">
        <f t="shared" si="439"/>
        <v>#VALUE!</v>
      </c>
      <c r="L566" s="279">
        <f t="shared" si="439"/>
        <v>0.9575625680087051</v>
      </c>
      <c r="M566" s="279">
        <f>(M565-J565)/J565</f>
        <v>-1</v>
      </c>
      <c r="N566" s="282"/>
      <c r="O566" s="279">
        <f>(O565-J565)/J565</f>
        <v>-1</v>
      </c>
      <c r="P566" s="278"/>
      <c r="Q566" s="278"/>
      <c r="R566" s="283"/>
      <c r="S566" s="276">
        <v>1</v>
      </c>
    </row>
    <row r="567" spans="1:19" s="3" customFormat="1" ht="97.5" customHeight="1" thickBot="1" x14ac:dyDescent="0.25">
      <c r="A567" s="161">
        <f t="shared" ref="A567:E567" si="440">A565+A547+A534+A521</f>
        <v>22000000</v>
      </c>
      <c r="B567" s="161">
        <f t="shared" si="440"/>
        <v>35585466</v>
      </c>
      <c r="C567" s="161">
        <f t="shared" si="440"/>
        <v>28000000</v>
      </c>
      <c r="D567" s="161">
        <f t="shared" si="440"/>
        <v>38603440</v>
      </c>
      <c r="E567" s="161">
        <f t="shared" si="440"/>
        <v>40000000</v>
      </c>
      <c r="F567" s="161">
        <f t="shared" ref="F567:O567" si="441">F565+F547+F534+F521</f>
        <v>0</v>
      </c>
      <c r="G567" s="58"/>
      <c r="H567" s="9" t="s">
        <v>415</v>
      </c>
      <c r="I567" s="161">
        <f t="shared" si="441"/>
        <v>48605000</v>
      </c>
      <c r="J567" s="161">
        <f t="shared" si="441"/>
        <v>54705000</v>
      </c>
      <c r="K567" s="161">
        <f t="shared" si="441"/>
        <v>63805000</v>
      </c>
      <c r="L567" s="161">
        <f t="shared" si="441"/>
        <v>122805000</v>
      </c>
      <c r="M567" s="161">
        <f t="shared" si="441"/>
        <v>0</v>
      </c>
      <c r="N567" s="222">
        <f t="shared" si="426"/>
        <v>-48605000</v>
      </c>
      <c r="O567" s="161">
        <f t="shared" si="441"/>
        <v>0</v>
      </c>
      <c r="P567" s="161" t="str">
        <f t="shared" si="424"/>
        <v xml:space="preserve"> </v>
      </c>
      <c r="Q567" s="161">
        <f t="shared" si="425"/>
        <v>48605000</v>
      </c>
      <c r="R567" s="115">
        <f t="shared" si="429"/>
        <v>0</v>
      </c>
      <c r="S567" s="72">
        <f t="shared" si="428"/>
        <v>454108906</v>
      </c>
    </row>
    <row r="568" spans="1:19" s="3" customFormat="1" ht="99.75" customHeight="1" thickBot="1" x14ac:dyDescent="0.25">
      <c r="A568" s="189">
        <f t="shared" ref="A568:E568" si="442">IF(A567-A439&lt;0,A439-A567,0)</f>
        <v>0</v>
      </c>
      <c r="B568" s="189">
        <f t="shared" si="442"/>
        <v>0</v>
      </c>
      <c r="C568" s="189">
        <f t="shared" si="442"/>
        <v>0</v>
      </c>
      <c r="D568" s="189">
        <f t="shared" si="442"/>
        <v>0</v>
      </c>
      <c r="E568" s="189">
        <f t="shared" si="442"/>
        <v>0</v>
      </c>
      <c r="F568" s="189">
        <f t="shared" ref="F568" si="443">IF(F567-F439&lt;0,F439-F567,0)</f>
        <v>0</v>
      </c>
      <c r="G568" s="42" t="s">
        <v>1009</v>
      </c>
      <c r="H568" s="9" t="s">
        <v>416</v>
      </c>
      <c r="I568" s="189">
        <f t="shared" ref="I568:L568" si="444">IF(I567-I439&lt;0,I439-I567,0)</f>
        <v>0</v>
      </c>
      <c r="J568" s="189">
        <f t="shared" si="444"/>
        <v>0</v>
      </c>
      <c r="K568" s="189">
        <f t="shared" si="444"/>
        <v>0</v>
      </c>
      <c r="L568" s="189">
        <f t="shared" si="444"/>
        <v>0</v>
      </c>
      <c r="M568" s="189">
        <f>IF(M567-M439&lt;0,M439-M567,0)</f>
        <v>0</v>
      </c>
      <c r="N568" s="251">
        <f t="shared" si="426"/>
        <v>0</v>
      </c>
      <c r="O568" s="189">
        <f>IF(O567-O439&lt;0,O439-O567,0)</f>
        <v>0</v>
      </c>
      <c r="P568" s="189" t="str">
        <f t="shared" si="424"/>
        <v xml:space="preserve"> </v>
      </c>
      <c r="Q568" s="189" t="str">
        <f t="shared" si="425"/>
        <v xml:space="preserve"> </v>
      </c>
      <c r="R568" s="131">
        <f t="shared" si="429"/>
        <v>0</v>
      </c>
      <c r="S568" s="72">
        <f t="shared" si="428"/>
        <v>0</v>
      </c>
    </row>
    <row r="569" spans="1:19" s="3" customFormat="1" ht="99.75" customHeight="1" thickBot="1" x14ac:dyDescent="0.25">
      <c r="A569" s="161">
        <f t="shared" ref="A569:E569" si="445">SUM(A567:A568)</f>
        <v>22000000</v>
      </c>
      <c r="B569" s="161">
        <f t="shared" si="445"/>
        <v>35585466</v>
      </c>
      <c r="C569" s="161">
        <f t="shared" si="445"/>
        <v>28000000</v>
      </c>
      <c r="D569" s="161">
        <f t="shared" si="445"/>
        <v>38603440</v>
      </c>
      <c r="E569" s="161">
        <f t="shared" si="445"/>
        <v>40000000</v>
      </c>
      <c r="F569" s="161">
        <f t="shared" ref="F569:O569" si="446">SUM(F567:F568)</f>
        <v>0</v>
      </c>
      <c r="G569" s="58"/>
      <c r="H569" s="9" t="s">
        <v>352</v>
      </c>
      <c r="I569" s="161">
        <f t="shared" si="446"/>
        <v>48605000</v>
      </c>
      <c r="J569" s="161">
        <f t="shared" si="446"/>
        <v>54705000</v>
      </c>
      <c r="K569" s="161">
        <f t="shared" si="446"/>
        <v>63805000</v>
      </c>
      <c r="L569" s="161">
        <f t="shared" si="446"/>
        <v>122805000</v>
      </c>
      <c r="M569" s="161">
        <f t="shared" si="446"/>
        <v>0</v>
      </c>
      <c r="N569" s="222">
        <f t="shared" si="426"/>
        <v>-48605000</v>
      </c>
      <c r="O569" s="161">
        <f t="shared" si="446"/>
        <v>0</v>
      </c>
      <c r="P569" s="161" t="str">
        <f t="shared" si="424"/>
        <v xml:space="preserve"> </v>
      </c>
      <c r="Q569" s="161">
        <f t="shared" si="425"/>
        <v>48605000</v>
      </c>
      <c r="R569" s="115">
        <f t="shared" si="429"/>
        <v>0</v>
      </c>
      <c r="S569" s="72">
        <f t="shared" si="428"/>
        <v>454108906</v>
      </c>
    </row>
    <row r="570" spans="1:19" s="334" customFormat="1" ht="105.75" customHeight="1" x14ac:dyDescent="0.2">
      <c r="A570" s="279" t="e">
        <f>(A569-#REF!)/#REF!</f>
        <v>#REF!</v>
      </c>
      <c r="B570" s="279" t="e">
        <f>(B569-#REF!)/#REF!</f>
        <v>#REF!</v>
      </c>
      <c r="C570" s="279">
        <f t="shared" ref="C570:E570" si="447">(C569-A569)/A569</f>
        <v>0.27272727272727271</v>
      </c>
      <c r="D570" s="279">
        <f t="shared" si="447"/>
        <v>8.4809174622021255E-2</v>
      </c>
      <c r="E570" s="279">
        <f t="shared" si="447"/>
        <v>0.42857142857142855</v>
      </c>
      <c r="F570" s="279">
        <f>(F569-D569)/D569</f>
        <v>-1</v>
      </c>
      <c r="G570" s="280"/>
      <c r="H570" s="281" t="s">
        <v>1137</v>
      </c>
      <c r="I570" s="279" t="e">
        <f t="shared" ref="I570:L570" si="448">(I569-F569)/F569</f>
        <v>#DIV/0!</v>
      </c>
      <c r="J570" s="279" t="e">
        <f t="shared" si="448"/>
        <v>#DIV/0!</v>
      </c>
      <c r="K570" s="279" t="e">
        <f t="shared" si="448"/>
        <v>#VALUE!</v>
      </c>
      <c r="L570" s="279">
        <f t="shared" si="448"/>
        <v>1.5265919144120976</v>
      </c>
      <c r="M570" s="279">
        <f>(M569-J569)/J569</f>
        <v>-1</v>
      </c>
      <c r="N570" s="282"/>
      <c r="O570" s="279">
        <f>(O569-J569)/J569</f>
        <v>-1</v>
      </c>
      <c r="P570" s="278"/>
      <c r="Q570" s="278"/>
      <c r="R570" s="283"/>
      <c r="S570" s="333">
        <v>1</v>
      </c>
    </row>
    <row r="571" spans="1:19" s="3" customFormat="1" ht="105.75" customHeight="1" x14ac:dyDescent="0.2">
      <c r="A571" s="190"/>
      <c r="B571" s="190"/>
      <c r="C571" s="190"/>
      <c r="D571" s="190"/>
      <c r="E571" s="190"/>
      <c r="F571" s="190"/>
      <c r="G571" s="59" t="s">
        <v>891</v>
      </c>
      <c r="H571" s="10" t="s">
        <v>417</v>
      </c>
      <c r="I571" s="190"/>
      <c r="J571" s="190"/>
      <c r="K571" s="190"/>
      <c r="L571" s="190"/>
      <c r="M571" s="190"/>
      <c r="N571" s="252"/>
      <c r="O571" s="190"/>
      <c r="P571" s="190"/>
      <c r="Q571" s="190"/>
      <c r="R571" s="132"/>
      <c r="S571" s="72">
        <f>S633</f>
        <v>16054412</v>
      </c>
    </row>
    <row r="572" spans="1:19" s="3" customFormat="1" ht="105.75" customHeight="1" x14ac:dyDescent="0.2">
      <c r="A572" s="181"/>
      <c r="B572" s="181"/>
      <c r="C572" s="181"/>
      <c r="D572" s="181"/>
      <c r="E572" s="181"/>
      <c r="F572" s="181"/>
      <c r="G572" s="69" t="s">
        <v>892</v>
      </c>
      <c r="H572" s="4" t="s">
        <v>418</v>
      </c>
      <c r="I572" s="181"/>
      <c r="J572" s="181"/>
      <c r="K572" s="181"/>
      <c r="L572" s="181"/>
      <c r="M572" s="181"/>
      <c r="N572" s="242"/>
      <c r="O572" s="181"/>
      <c r="P572" s="181" t="str">
        <f t="shared" si="424"/>
        <v xml:space="preserve"> </v>
      </c>
      <c r="Q572" s="181" t="str">
        <f t="shared" si="425"/>
        <v xml:space="preserve"> </v>
      </c>
      <c r="R572" s="125"/>
      <c r="S572" s="72">
        <f>S615</f>
        <v>15054412</v>
      </c>
    </row>
    <row r="573" spans="1:19" s="2" customFormat="1" ht="105.75" customHeight="1" x14ac:dyDescent="0.2">
      <c r="A573" s="166"/>
      <c r="B573" s="166"/>
      <c r="C573" s="166"/>
      <c r="D573" s="166"/>
      <c r="E573" s="166"/>
      <c r="F573" s="166"/>
      <c r="G573" s="60" t="s">
        <v>893</v>
      </c>
      <c r="H573" s="17" t="s">
        <v>419</v>
      </c>
      <c r="I573" s="166"/>
      <c r="J573" s="166"/>
      <c r="K573" s="166"/>
      <c r="L573" s="166"/>
      <c r="M573" s="166"/>
      <c r="N573" s="228"/>
      <c r="O573" s="166"/>
      <c r="P573" s="166" t="str">
        <f t="shared" si="424"/>
        <v xml:space="preserve"> </v>
      </c>
      <c r="Q573" s="166" t="str">
        <f t="shared" si="425"/>
        <v xml:space="preserve"> </v>
      </c>
      <c r="R573" s="119"/>
      <c r="S573" s="72">
        <f>S586</f>
        <v>9778760</v>
      </c>
    </row>
    <row r="574" spans="1:19" s="1" customFormat="1" ht="105.75" customHeight="1" x14ac:dyDescent="0.2">
      <c r="A574" s="155"/>
      <c r="B574" s="155"/>
      <c r="C574" s="155"/>
      <c r="D574" s="155"/>
      <c r="E574" s="155"/>
      <c r="F574" s="155"/>
      <c r="G574" s="54" t="s">
        <v>894</v>
      </c>
      <c r="H574" s="18" t="s">
        <v>420</v>
      </c>
      <c r="I574" s="155"/>
      <c r="J574" s="155"/>
      <c r="K574" s="155"/>
      <c r="L574" s="155"/>
      <c r="M574" s="155"/>
      <c r="N574" s="215"/>
      <c r="O574" s="155"/>
      <c r="P574" s="155" t="str">
        <f t="shared" si="424"/>
        <v xml:space="preserve"> </v>
      </c>
      <c r="Q574" s="155" t="str">
        <f t="shared" si="425"/>
        <v xml:space="preserve"> </v>
      </c>
      <c r="R574" s="110"/>
      <c r="S574" s="72">
        <f>S577</f>
        <v>9650000</v>
      </c>
    </row>
    <row r="575" spans="1:19" ht="105.75" customHeight="1" x14ac:dyDescent="0.2">
      <c r="A575" s="147">
        <v>3000000</v>
      </c>
      <c r="B575" s="147"/>
      <c r="C575" s="147">
        <v>1000000</v>
      </c>
      <c r="D575" s="147">
        <v>2650000</v>
      </c>
      <c r="E575" s="147">
        <v>3000000</v>
      </c>
      <c r="F575" s="147"/>
      <c r="G575" s="49" t="s">
        <v>895</v>
      </c>
      <c r="H575" s="34" t="s">
        <v>421</v>
      </c>
      <c r="I575" s="147">
        <v>0</v>
      </c>
      <c r="J575" s="147">
        <v>0</v>
      </c>
      <c r="K575" s="147">
        <v>0</v>
      </c>
      <c r="L575" s="147">
        <f t="shared" si="434"/>
        <v>0</v>
      </c>
      <c r="M575" s="147"/>
      <c r="N575" s="208">
        <f t="shared" si="426"/>
        <v>0</v>
      </c>
      <c r="O575" s="147">
        <f t="shared" ref="O575:O576" si="449">M575</f>
        <v>0</v>
      </c>
      <c r="P575" s="209" t="str">
        <f t="shared" si="424"/>
        <v xml:space="preserve"> </v>
      </c>
      <c r="Q575" s="209" t="str">
        <f t="shared" si="425"/>
        <v xml:space="preserve"> </v>
      </c>
      <c r="R575" s="105">
        <f t="shared" si="429"/>
        <v>0</v>
      </c>
      <c r="S575" s="72">
        <f t="shared" si="428"/>
        <v>9650000</v>
      </c>
    </row>
    <row r="576" spans="1:19" ht="105.75" customHeight="1" thickBot="1" x14ac:dyDescent="0.25">
      <c r="A576" s="158"/>
      <c r="B576" s="158"/>
      <c r="C576" s="158"/>
      <c r="D576" s="158"/>
      <c r="E576" s="158"/>
      <c r="F576" s="158"/>
      <c r="G576" s="50" t="s">
        <v>896</v>
      </c>
      <c r="H576" s="35" t="s">
        <v>422</v>
      </c>
      <c r="I576" s="158"/>
      <c r="J576" s="158"/>
      <c r="K576" s="158"/>
      <c r="L576" s="158">
        <f t="shared" si="434"/>
        <v>0</v>
      </c>
      <c r="M576" s="158"/>
      <c r="N576" s="218">
        <f t="shared" si="426"/>
        <v>0</v>
      </c>
      <c r="O576" s="158">
        <f t="shared" si="449"/>
        <v>0</v>
      </c>
      <c r="P576" s="219" t="str">
        <f t="shared" si="424"/>
        <v xml:space="preserve"> </v>
      </c>
      <c r="Q576" s="219" t="str">
        <f t="shared" si="425"/>
        <v xml:space="preserve"> </v>
      </c>
      <c r="R576" s="113">
        <f t="shared" si="429"/>
        <v>0</v>
      </c>
      <c r="S576" s="72">
        <f t="shared" si="428"/>
        <v>0</v>
      </c>
    </row>
    <row r="577" spans="1:19" s="1" customFormat="1" ht="110.25" customHeight="1" thickBot="1" x14ac:dyDescent="0.25">
      <c r="A577" s="150">
        <f t="shared" ref="A577:E577" si="450">SUM(A575:A576)</f>
        <v>3000000</v>
      </c>
      <c r="B577" s="150">
        <f t="shared" si="450"/>
        <v>0</v>
      </c>
      <c r="C577" s="150">
        <f t="shared" si="450"/>
        <v>1000000</v>
      </c>
      <c r="D577" s="150">
        <f t="shared" si="450"/>
        <v>2650000</v>
      </c>
      <c r="E577" s="150">
        <f t="shared" si="450"/>
        <v>3000000</v>
      </c>
      <c r="F577" s="150">
        <f t="shared" ref="F577" si="451">SUM(F575:F576)</f>
        <v>0</v>
      </c>
      <c r="G577" s="51"/>
      <c r="H577" s="5" t="s">
        <v>167</v>
      </c>
      <c r="I577" s="150">
        <f t="shared" ref="I577:L577" si="452">SUM(I575:I576)</f>
        <v>0</v>
      </c>
      <c r="J577" s="150">
        <f t="shared" si="452"/>
        <v>0</v>
      </c>
      <c r="K577" s="150">
        <f t="shared" si="452"/>
        <v>0</v>
      </c>
      <c r="L577" s="150">
        <f t="shared" si="452"/>
        <v>0</v>
      </c>
      <c r="M577" s="150">
        <f t="shared" ref="M577:O577" si="453">SUM(M575:M576)</f>
        <v>0</v>
      </c>
      <c r="N577" s="212">
        <f t="shared" si="426"/>
        <v>0</v>
      </c>
      <c r="O577" s="150">
        <f t="shared" si="453"/>
        <v>0</v>
      </c>
      <c r="P577" s="150" t="str">
        <f t="shared" si="424"/>
        <v xml:space="preserve"> </v>
      </c>
      <c r="Q577" s="150" t="str">
        <f t="shared" si="425"/>
        <v xml:space="preserve"> </v>
      </c>
      <c r="R577" s="107">
        <f t="shared" si="429"/>
        <v>0</v>
      </c>
      <c r="S577" s="72">
        <f t="shared" si="428"/>
        <v>9650000</v>
      </c>
    </row>
    <row r="578" spans="1:19" s="1" customFormat="1" ht="105.75" customHeight="1" x14ac:dyDescent="0.2">
      <c r="A578" s="170"/>
      <c r="B578" s="170"/>
      <c r="C578" s="170"/>
      <c r="D578" s="170"/>
      <c r="E578" s="170"/>
      <c r="F578" s="170"/>
      <c r="G578" s="48" t="s">
        <v>897</v>
      </c>
      <c r="H578" s="21" t="s">
        <v>423</v>
      </c>
      <c r="I578" s="170"/>
      <c r="J578" s="170"/>
      <c r="K578" s="170"/>
      <c r="L578" s="170"/>
      <c r="M578" s="170"/>
      <c r="N578" s="229"/>
      <c r="O578" s="170"/>
      <c r="P578" s="170" t="str">
        <f t="shared" si="424"/>
        <v xml:space="preserve"> </v>
      </c>
      <c r="Q578" s="170" t="str">
        <f t="shared" si="425"/>
        <v xml:space="preserve"> </v>
      </c>
      <c r="R578" s="120"/>
      <c r="S578" s="72">
        <f>S581</f>
        <v>128760</v>
      </c>
    </row>
    <row r="579" spans="1:19" ht="105" customHeight="1" x14ac:dyDescent="0.2">
      <c r="A579" s="147"/>
      <c r="B579" s="147">
        <v>60943</v>
      </c>
      <c r="C579" s="147"/>
      <c r="D579" s="147">
        <v>67817</v>
      </c>
      <c r="E579" s="147"/>
      <c r="F579" s="147"/>
      <c r="G579" s="49" t="s">
        <v>898</v>
      </c>
      <c r="H579" s="34" t="s">
        <v>421</v>
      </c>
      <c r="I579" s="147">
        <v>0</v>
      </c>
      <c r="J579" s="147">
        <v>0</v>
      </c>
      <c r="K579" s="147">
        <v>0</v>
      </c>
      <c r="L579" s="147">
        <f t="shared" si="434"/>
        <v>0</v>
      </c>
      <c r="M579" s="147"/>
      <c r="N579" s="208">
        <f t="shared" si="426"/>
        <v>0</v>
      </c>
      <c r="O579" s="147">
        <f t="shared" ref="O579:O580" si="454">M579</f>
        <v>0</v>
      </c>
      <c r="P579" s="209" t="str">
        <f t="shared" si="424"/>
        <v xml:space="preserve"> </v>
      </c>
      <c r="Q579" s="209" t="str">
        <f t="shared" si="425"/>
        <v xml:space="preserve"> </v>
      </c>
      <c r="R579" s="105">
        <f t="shared" si="429"/>
        <v>0</v>
      </c>
      <c r="S579" s="72">
        <f t="shared" si="428"/>
        <v>128760</v>
      </c>
    </row>
    <row r="580" spans="1:19" ht="105.75" customHeight="1" thickBot="1" x14ac:dyDescent="0.25">
      <c r="A580" s="147"/>
      <c r="B580" s="147"/>
      <c r="C580" s="147"/>
      <c r="D580" s="147"/>
      <c r="E580" s="147"/>
      <c r="F580" s="147"/>
      <c r="G580" s="50" t="s">
        <v>899</v>
      </c>
      <c r="H580" s="35" t="s">
        <v>422</v>
      </c>
      <c r="I580" s="147"/>
      <c r="J580" s="147"/>
      <c r="K580" s="147"/>
      <c r="L580" s="147">
        <f t="shared" si="434"/>
        <v>0</v>
      </c>
      <c r="M580" s="147"/>
      <c r="N580" s="208">
        <f t="shared" si="426"/>
        <v>0</v>
      </c>
      <c r="O580" s="147">
        <f t="shared" si="454"/>
        <v>0</v>
      </c>
      <c r="P580" s="209" t="str">
        <f t="shared" si="424"/>
        <v xml:space="preserve"> </v>
      </c>
      <c r="Q580" s="209" t="str">
        <f t="shared" si="425"/>
        <v xml:space="preserve"> </v>
      </c>
      <c r="R580" s="105">
        <f t="shared" si="429"/>
        <v>0</v>
      </c>
      <c r="S580" s="72">
        <f t="shared" si="428"/>
        <v>0</v>
      </c>
    </row>
    <row r="581" spans="1:19" s="1" customFormat="1" ht="102.75" customHeight="1" thickBot="1" x14ac:dyDescent="0.25">
      <c r="A581" s="150">
        <f t="shared" ref="A581:E581" si="455">SUM(A579:A580)</f>
        <v>0</v>
      </c>
      <c r="B581" s="150">
        <f t="shared" si="455"/>
        <v>60943</v>
      </c>
      <c r="C581" s="150">
        <f t="shared" si="455"/>
        <v>0</v>
      </c>
      <c r="D581" s="150">
        <f t="shared" si="455"/>
        <v>67817</v>
      </c>
      <c r="E581" s="150">
        <f t="shared" si="455"/>
        <v>0</v>
      </c>
      <c r="F581" s="150">
        <f t="shared" ref="F581:O581" si="456">SUM(F579:F580)</f>
        <v>0</v>
      </c>
      <c r="G581" s="51"/>
      <c r="H581" s="5" t="s">
        <v>171</v>
      </c>
      <c r="I581" s="150">
        <f t="shared" si="456"/>
        <v>0</v>
      </c>
      <c r="J581" s="150">
        <f t="shared" si="456"/>
        <v>0</v>
      </c>
      <c r="K581" s="150">
        <f t="shared" si="456"/>
        <v>0</v>
      </c>
      <c r="L581" s="150">
        <f t="shared" si="456"/>
        <v>0</v>
      </c>
      <c r="M581" s="150">
        <f t="shared" si="456"/>
        <v>0</v>
      </c>
      <c r="N581" s="212">
        <f t="shared" si="426"/>
        <v>0</v>
      </c>
      <c r="O581" s="150">
        <f t="shared" si="456"/>
        <v>0</v>
      </c>
      <c r="P581" s="150" t="str">
        <f t="shared" si="424"/>
        <v xml:space="preserve"> </v>
      </c>
      <c r="Q581" s="150" t="str">
        <f t="shared" si="425"/>
        <v xml:space="preserve"> </v>
      </c>
      <c r="R581" s="107">
        <f t="shared" si="429"/>
        <v>0</v>
      </c>
      <c r="S581" s="72">
        <f t="shared" si="428"/>
        <v>128760</v>
      </c>
    </row>
    <row r="582" spans="1:19" s="1" customFormat="1" ht="105.75" customHeight="1" x14ac:dyDescent="0.2">
      <c r="A582" s="155"/>
      <c r="B582" s="155"/>
      <c r="C582" s="155"/>
      <c r="D582" s="155"/>
      <c r="E582" s="155"/>
      <c r="F582" s="155"/>
      <c r="G582" s="48" t="s">
        <v>900</v>
      </c>
      <c r="H582" s="21" t="s">
        <v>424</v>
      </c>
      <c r="I582" s="155"/>
      <c r="J582" s="155"/>
      <c r="K582" s="155"/>
      <c r="L582" s="155"/>
      <c r="M582" s="155"/>
      <c r="N582" s="215"/>
      <c r="O582" s="155"/>
      <c r="P582" s="155" t="str">
        <f t="shared" si="424"/>
        <v xml:space="preserve"> </v>
      </c>
      <c r="Q582" s="155" t="str">
        <f t="shared" si="425"/>
        <v xml:space="preserve"> </v>
      </c>
      <c r="R582" s="110"/>
      <c r="S582" s="72">
        <f>S585</f>
        <v>0</v>
      </c>
    </row>
    <row r="583" spans="1:19" ht="105.75" customHeight="1" x14ac:dyDescent="0.2">
      <c r="A583" s="147"/>
      <c r="B583" s="147"/>
      <c r="C583" s="147"/>
      <c r="D583" s="147"/>
      <c r="E583" s="147"/>
      <c r="F583" s="147"/>
      <c r="G583" s="49" t="s">
        <v>901</v>
      </c>
      <c r="H583" s="34" t="s">
        <v>421</v>
      </c>
      <c r="I583" s="147"/>
      <c r="J583" s="147"/>
      <c r="K583" s="147"/>
      <c r="L583" s="147">
        <f t="shared" si="434"/>
        <v>0</v>
      </c>
      <c r="M583" s="147"/>
      <c r="N583" s="208">
        <f t="shared" si="426"/>
        <v>0</v>
      </c>
      <c r="O583" s="147">
        <f t="shared" ref="O583:O584" si="457">M583</f>
        <v>0</v>
      </c>
      <c r="P583" s="209" t="str">
        <f t="shared" si="424"/>
        <v xml:space="preserve"> </v>
      </c>
      <c r="Q583" s="209" t="str">
        <f t="shared" si="425"/>
        <v xml:space="preserve"> </v>
      </c>
      <c r="R583" s="105">
        <f t="shared" si="429"/>
        <v>0</v>
      </c>
      <c r="S583" s="72">
        <f t="shared" si="428"/>
        <v>0</v>
      </c>
    </row>
    <row r="584" spans="1:19" ht="105.75" customHeight="1" thickBot="1" x14ac:dyDescent="0.25">
      <c r="A584" s="147"/>
      <c r="B584" s="147"/>
      <c r="C584" s="147"/>
      <c r="D584" s="147"/>
      <c r="E584" s="147"/>
      <c r="F584" s="147"/>
      <c r="G584" s="50" t="s">
        <v>902</v>
      </c>
      <c r="H584" s="35" t="s">
        <v>422</v>
      </c>
      <c r="I584" s="147"/>
      <c r="J584" s="147"/>
      <c r="K584" s="147"/>
      <c r="L584" s="147">
        <f t="shared" si="434"/>
        <v>0</v>
      </c>
      <c r="M584" s="147"/>
      <c r="N584" s="208">
        <f t="shared" si="426"/>
        <v>0</v>
      </c>
      <c r="O584" s="147">
        <f t="shared" si="457"/>
        <v>0</v>
      </c>
      <c r="P584" s="209" t="str">
        <f t="shared" si="424"/>
        <v xml:space="preserve"> </v>
      </c>
      <c r="Q584" s="209" t="str">
        <f t="shared" si="425"/>
        <v xml:space="preserve"> </v>
      </c>
      <c r="R584" s="105">
        <f t="shared" si="429"/>
        <v>0</v>
      </c>
      <c r="S584" s="72">
        <f t="shared" si="428"/>
        <v>0</v>
      </c>
    </row>
    <row r="585" spans="1:19" s="1" customFormat="1" ht="97.5" customHeight="1" thickBot="1" x14ac:dyDescent="0.25">
      <c r="A585" s="150">
        <f t="shared" ref="A585:E585" si="458">SUM(A583:A584)</f>
        <v>0</v>
      </c>
      <c r="B585" s="150">
        <f t="shared" si="458"/>
        <v>0</v>
      </c>
      <c r="C585" s="150">
        <f t="shared" si="458"/>
        <v>0</v>
      </c>
      <c r="D585" s="150">
        <f t="shared" si="458"/>
        <v>0</v>
      </c>
      <c r="E585" s="150">
        <f t="shared" si="458"/>
        <v>0</v>
      </c>
      <c r="F585" s="150">
        <f t="shared" ref="F585:O585" si="459">SUM(F583:F584)</f>
        <v>0</v>
      </c>
      <c r="G585" s="51"/>
      <c r="H585" s="5" t="s">
        <v>294</v>
      </c>
      <c r="I585" s="150">
        <f t="shared" si="459"/>
        <v>0</v>
      </c>
      <c r="J585" s="150">
        <f t="shared" si="459"/>
        <v>0</v>
      </c>
      <c r="K585" s="150">
        <f t="shared" si="459"/>
        <v>0</v>
      </c>
      <c r="L585" s="150">
        <f t="shared" si="459"/>
        <v>0</v>
      </c>
      <c r="M585" s="150">
        <f t="shared" si="459"/>
        <v>0</v>
      </c>
      <c r="N585" s="212">
        <f t="shared" si="426"/>
        <v>0</v>
      </c>
      <c r="O585" s="150">
        <f t="shared" si="459"/>
        <v>0</v>
      </c>
      <c r="P585" s="150" t="str">
        <f t="shared" si="424"/>
        <v xml:space="preserve"> </v>
      </c>
      <c r="Q585" s="150" t="str">
        <f t="shared" si="425"/>
        <v xml:space="preserve"> </v>
      </c>
      <c r="R585" s="107">
        <f t="shared" si="429"/>
        <v>0</v>
      </c>
      <c r="S585" s="72">
        <f t="shared" si="428"/>
        <v>0</v>
      </c>
    </row>
    <row r="586" spans="1:19" s="2" customFormat="1" ht="97.5" customHeight="1" thickBot="1" x14ac:dyDescent="0.25">
      <c r="A586" s="157">
        <f t="shared" ref="A586:E586" si="460">A585+A581+A577</f>
        <v>3000000</v>
      </c>
      <c r="B586" s="157">
        <f t="shared" si="460"/>
        <v>60943</v>
      </c>
      <c r="C586" s="157">
        <f t="shared" si="460"/>
        <v>1000000</v>
      </c>
      <c r="D586" s="157">
        <f t="shared" si="460"/>
        <v>2717817</v>
      </c>
      <c r="E586" s="157">
        <f t="shared" si="460"/>
        <v>3000000</v>
      </c>
      <c r="F586" s="157">
        <f t="shared" ref="F586:O586" si="461">F585+F581+F577</f>
        <v>0</v>
      </c>
      <c r="G586" s="57"/>
      <c r="H586" s="7" t="s">
        <v>425</v>
      </c>
      <c r="I586" s="157">
        <f t="shared" si="461"/>
        <v>0</v>
      </c>
      <c r="J586" s="157">
        <f t="shared" si="461"/>
        <v>0</v>
      </c>
      <c r="K586" s="157">
        <f t="shared" si="461"/>
        <v>0</v>
      </c>
      <c r="L586" s="157">
        <f t="shared" si="461"/>
        <v>0</v>
      </c>
      <c r="M586" s="157">
        <f t="shared" si="461"/>
        <v>0</v>
      </c>
      <c r="N586" s="217">
        <f t="shared" si="426"/>
        <v>0</v>
      </c>
      <c r="O586" s="157">
        <f t="shared" si="461"/>
        <v>0</v>
      </c>
      <c r="P586" s="157" t="str">
        <f t="shared" si="424"/>
        <v xml:space="preserve"> </v>
      </c>
      <c r="Q586" s="157" t="str">
        <f t="shared" si="425"/>
        <v xml:space="preserve"> </v>
      </c>
      <c r="R586" s="112">
        <f t="shared" si="429"/>
        <v>0</v>
      </c>
      <c r="S586" s="72">
        <f t="shared" si="428"/>
        <v>9778760</v>
      </c>
    </row>
    <row r="587" spans="1:19" s="2" customFormat="1" ht="105.75" customHeight="1" x14ac:dyDescent="0.2">
      <c r="A587" s="152"/>
      <c r="B587" s="152"/>
      <c r="C587" s="152"/>
      <c r="D587" s="152"/>
      <c r="E587" s="152"/>
      <c r="F587" s="152"/>
      <c r="G587" s="53" t="s">
        <v>903</v>
      </c>
      <c r="H587" s="22" t="s">
        <v>426</v>
      </c>
      <c r="I587" s="152"/>
      <c r="J587" s="152"/>
      <c r="K587" s="152"/>
      <c r="L587" s="152"/>
      <c r="M587" s="152"/>
      <c r="N587" s="214"/>
      <c r="O587" s="152"/>
      <c r="P587" s="152" t="str">
        <f t="shared" si="424"/>
        <v xml:space="preserve"> </v>
      </c>
      <c r="Q587" s="152" t="str">
        <f t="shared" si="425"/>
        <v xml:space="preserve"> </v>
      </c>
      <c r="R587" s="109"/>
      <c r="S587" s="72">
        <f>S608</f>
        <v>5275652</v>
      </c>
    </row>
    <row r="588" spans="1:19" s="1" customFormat="1" ht="105.75" customHeight="1" x14ac:dyDescent="0.2">
      <c r="A588" s="170"/>
      <c r="B588" s="170"/>
      <c r="C588" s="170"/>
      <c r="D588" s="170"/>
      <c r="E588" s="170"/>
      <c r="F588" s="170"/>
      <c r="G588" s="48" t="s">
        <v>904</v>
      </c>
      <c r="H588" s="18" t="s">
        <v>427</v>
      </c>
      <c r="I588" s="170"/>
      <c r="J588" s="170"/>
      <c r="K588" s="170"/>
      <c r="L588" s="170"/>
      <c r="M588" s="170"/>
      <c r="N588" s="229"/>
      <c r="O588" s="170"/>
      <c r="P588" s="170" t="str">
        <f t="shared" si="424"/>
        <v xml:space="preserve"> </v>
      </c>
      <c r="Q588" s="170" t="str">
        <f t="shared" si="425"/>
        <v xml:space="preserve"> </v>
      </c>
      <c r="R588" s="120"/>
      <c r="S588" s="72">
        <f>S591</f>
        <v>0</v>
      </c>
    </row>
    <row r="589" spans="1:19" ht="105.75" customHeight="1" x14ac:dyDescent="0.2">
      <c r="A589" s="147"/>
      <c r="B589" s="147"/>
      <c r="C589" s="147"/>
      <c r="D589" s="147"/>
      <c r="E589" s="147"/>
      <c r="F589" s="147"/>
      <c r="G589" s="49" t="s">
        <v>905</v>
      </c>
      <c r="H589" s="34" t="s">
        <v>421</v>
      </c>
      <c r="I589" s="147"/>
      <c r="J589" s="147"/>
      <c r="K589" s="147"/>
      <c r="L589" s="147">
        <f t="shared" si="434"/>
        <v>0</v>
      </c>
      <c r="M589" s="147"/>
      <c r="N589" s="208">
        <f t="shared" si="426"/>
        <v>0</v>
      </c>
      <c r="O589" s="147">
        <f t="shared" ref="O589:O590" si="462">M589</f>
        <v>0</v>
      </c>
      <c r="P589" s="209" t="str">
        <f t="shared" si="424"/>
        <v xml:space="preserve"> </v>
      </c>
      <c r="Q589" s="209" t="str">
        <f t="shared" si="425"/>
        <v xml:space="preserve"> </v>
      </c>
      <c r="R589" s="105">
        <f t="shared" si="429"/>
        <v>0</v>
      </c>
      <c r="S589" s="72">
        <f t="shared" si="428"/>
        <v>0</v>
      </c>
    </row>
    <row r="590" spans="1:19" ht="105.75" customHeight="1" thickBot="1" x14ac:dyDescent="0.25">
      <c r="A590" s="147"/>
      <c r="B590" s="147"/>
      <c r="C590" s="147"/>
      <c r="D590" s="147"/>
      <c r="E590" s="147"/>
      <c r="F590" s="147"/>
      <c r="G590" s="50" t="s">
        <v>906</v>
      </c>
      <c r="H590" s="35" t="s">
        <v>422</v>
      </c>
      <c r="I590" s="147"/>
      <c r="J590" s="147"/>
      <c r="K590" s="147"/>
      <c r="L590" s="147">
        <f t="shared" si="434"/>
        <v>0</v>
      </c>
      <c r="M590" s="147"/>
      <c r="N590" s="208">
        <f t="shared" si="426"/>
        <v>0</v>
      </c>
      <c r="O590" s="147">
        <f t="shared" si="462"/>
        <v>0</v>
      </c>
      <c r="P590" s="209" t="str">
        <f t="shared" si="424"/>
        <v xml:space="preserve"> </v>
      </c>
      <c r="Q590" s="209" t="str">
        <f t="shared" si="425"/>
        <v xml:space="preserve"> </v>
      </c>
      <c r="R590" s="105">
        <f t="shared" si="429"/>
        <v>0</v>
      </c>
      <c r="S590" s="72">
        <f t="shared" si="428"/>
        <v>0</v>
      </c>
    </row>
    <row r="591" spans="1:19" s="1" customFormat="1" ht="105" customHeight="1" thickBot="1" x14ac:dyDescent="0.25">
      <c r="A591" s="150">
        <f t="shared" ref="A591:E591" si="463">SUM(A589:A590)</f>
        <v>0</v>
      </c>
      <c r="B591" s="150">
        <f t="shared" si="463"/>
        <v>0</v>
      </c>
      <c r="C591" s="150">
        <f t="shared" si="463"/>
        <v>0</v>
      </c>
      <c r="D591" s="150">
        <f t="shared" si="463"/>
        <v>0</v>
      </c>
      <c r="E591" s="150">
        <f t="shared" si="463"/>
        <v>0</v>
      </c>
      <c r="F591" s="150">
        <f t="shared" ref="F591" si="464">SUM(F589:F590)</f>
        <v>0</v>
      </c>
      <c r="G591" s="51"/>
      <c r="H591" s="5" t="s">
        <v>167</v>
      </c>
      <c r="I591" s="150">
        <f t="shared" ref="I591:L591" si="465">SUM(I589:I590)</f>
        <v>0</v>
      </c>
      <c r="J591" s="150">
        <f t="shared" si="465"/>
        <v>0</v>
      </c>
      <c r="K591" s="150">
        <f t="shared" si="465"/>
        <v>0</v>
      </c>
      <c r="L591" s="150">
        <f t="shared" si="465"/>
        <v>0</v>
      </c>
      <c r="M591" s="150">
        <f t="shared" ref="M591:O591" si="466">SUM(M589:M590)</f>
        <v>0</v>
      </c>
      <c r="N591" s="212">
        <f t="shared" si="426"/>
        <v>0</v>
      </c>
      <c r="O591" s="150">
        <f t="shared" si="466"/>
        <v>0</v>
      </c>
      <c r="P591" s="150" t="str">
        <f t="shared" si="424"/>
        <v xml:space="preserve"> </v>
      </c>
      <c r="Q591" s="150" t="str">
        <f t="shared" si="425"/>
        <v xml:space="preserve"> </v>
      </c>
      <c r="R591" s="107">
        <f t="shared" si="429"/>
        <v>0</v>
      </c>
      <c r="S591" s="72">
        <f t="shared" si="428"/>
        <v>0</v>
      </c>
    </row>
    <row r="592" spans="1:19" s="1" customFormat="1" ht="105.75" customHeight="1" x14ac:dyDescent="0.2">
      <c r="A592" s="155"/>
      <c r="B592" s="155"/>
      <c r="C592" s="155"/>
      <c r="D592" s="155"/>
      <c r="E592" s="155"/>
      <c r="F592" s="155"/>
      <c r="G592" s="48" t="s">
        <v>907</v>
      </c>
      <c r="H592" s="21" t="s">
        <v>428</v>
      </c>
      <c r="I592" s="155"/>
      <c r="J592" s="155"/>
      <c r="K592" s="155"/>
      <c r="L592" s="155"/>
      <c r="M592" s="155"/>
      <c r="N592" s="215"/>
      <c r="O592" s="155"/>
      <c r="P592" s="155" t="str">
        <f t="shared" si="424"/>
        <v xml:space="preserve"> </v>
      </c>
      <c r="Q592" s="155" t="str">
        <f t="shared" si="425"/>
        <v xml:space="preserve"> </v>
      </c>
      <c r="R592" s="110"/>
      <c r="S592" s="72">
        <f>S595</f>
        <v>0</v>
      </c>
    </row>
    <row r="593" spans="1:19" ht="105.75" customHeight="1" x14ac:dyDescent="0.2">
      <c r="A593" s="147"/>
      <c r="B593" s="147"/>
      <c r="C593" s="147"/>
      <c r="D593" s="147"/>
      <c r="E593" s="147"/>
      <c r="F593" s="147"/>
      <c r="G593" s="49" t="s">
        <v>908</v>
      </c>
      <c r="H593" s="34" t="s">
        <v>421</v>
      </c>
      <c r="I593" s="147">
        <v>0</v>
      </c>
      <c r="J593" s="147">
        <v>0</v>
      </c>
      <c r="K593" s="147">
        <v>0</v>
      </c>
      <c r="L593" s="147">
        <f t="shared" si="434"/>
        <v>0</v>
      </c>
      <c r="M593" s="147"/>
      <c r="N593" s="208">
        <f t="shared" si="426"/>
        <v>0</v>
      </c>
      <c r="O593" s="147">
        <f t="shared" ref="O593:O594" si="467">M593</f>
        <v>0</v>
      </c>
      <c r="P593" s="209" t="str">
        <f t="shared" si="424"/>
        <v xml:space="preserve"> </v>
      </c>
      <c r="Q593" s="209" t="str">
        <f t="shared" si="425"/>
        <v xml:space="preserve"> </v>
      </c>
      <c r="R593" s="105">
        <f t="shared" si="429"/>
        <v>0</v>
      </c>
      <c r="S593" s="72">
        <f t="shared" si="428"/>
        <v>0</v>
      </c>
    </row>
    <row r="594" spans="1:19" ht="105.75" customHeight="1" thickBot="1" x14ac:dyDescent="0.25">
      <c r="A594" s="147"/>
      <c r="B594" s="147"/>
      <c r="C594" s="147"/>
      <c r="D594" s="147"/>
      <c r="E594" s="147"/>
      <c r="F594" s="147"/>
      <c r="G594" s="50" t="s">
        <v>909</v>
      </c>
      <c r="H594" s="35" t="s">
        <v>422</v>
      </c>
      <c r="I594" s="147"/>
      <c r="J594" s="147"/>
      <c r="K594" s="147"/>
      <c r="L594" s="147">
        <f t="shared" si="434"/>
        <v>0</v>
      </c>
      <c r="M594" s="147"/>
      <c r="N594" s="208">
        <f t="shared" si="426"/>
        <v>0</v>
      </c>
      <c r="O594" s="147">
        <f t="shared" si="467"/>
        <v>0</v>
      </c>
      <c r="P594" s="209" t="str">
        <f t="shared" si="424"/>
        <v xml:space="preserve"> </v>
      </c>
      <c r="Q594" s="209" t="str">
        <f t="shared" si="425"/>
        <v xml:space="preserve"> </v>
      </c>
      <c r="R594" s="105">
        <f t="shared" si="429"/>
        <v>0</v>
      </c>
      <c r="S594" s="72">
        <f t="shared" si="428"/>
        <v>0</v>
      </c>
    </row>
    <row r="595" spans="1:19" s="1" customFormat="1" ht="107.25" customHeight="1" thickBot="1" x14ac:dyDescent="0.25">
      <c r="A595" s="150">
        <f t="shared" ref="A595:E595" si="468">SUM(A593:A594)</f>
        <v>0</v>
      </c>
      <c r="B595" s="150">
        <f t="shared" si="468"/>
        <v>0</v>
      </c>
      <c r="C595" s="150">
        <f t="shared" si="468"/>
        <v>0</v>
      </c>
      <c r="D595" s="150">
        <f t="shared" si="468"/>
        <v>0</v>
      </c>
      <c r="E595" s="150">
        <f t="shared" si="468"/>
        <v>0</v>
      </c>
      <c r="F595" s="150">
        <f t="shared" ref="F595:O595" si="469">SUM(F593:F594)</f>
        <v>0</v>
      </c>
      <c r="G595" s="51"/>
      <c r="H595" s="5" t="s">
        <v>171</v>
      </c>
      <c r="I595" s="150">
        <f t="shared" si="469"/>
        <v>0</v>
      </c>
      <c r="J595" s="150">
        <f t="shared" si="469"/>
        <v>0</v>
      </c>
      <c r="K595" s="150">
        <f t="shared" si="469"/>
        <v>0</v>
      </c>
      <c r="L595" s="150">
        <f t="shared" si="469"/>
        <v>0</v>
      </c>
      <c r="M595" s="150">
        <f t="shared" si="469"/>
        <v>0</v>
      </c>
      <c r="N595" s="212">
        <f t="shared" si="426"/>
        <v>0</v>
      </c>
      <c r="O595" s="150">
        <f t="shared" si="469"/>
        <v>0</v>
      </c>
      <c r="P595" s="150" t="str">
        <f t="shared" si="424"/>
        <v xml:space="preserve"> </v>
      </c>
      <c r="Q595" s="150" t="str">
        <f t="shared" si="425"/>
        <v xml:space="preserve"> </v>
      </c>
      <c r="R595" s="107">
        <f t="shared" si="429"/>
        <v>0</v>
      </c>
      <c r="S595" s="72">
        <f t="shared" si="428"/>
        <v>0</v>
      </c>
    </row>
    <row r="596" spans="1:19" s="1" customFormat="1" ht="105.75" customHeight="1" x14ac:dyDescent="0.2">
      <c r="A596" s="155"/>
      <c r="B596" s="155"/>
      <c r="C596" s="155"/>
      <c r="D596" s="155"/>
      <c r="E596" s="155"/>
      <c r="F596" s="155"/>
      <c r="G596" s="48" t="s">
        <v>910</v>
      </c>
      <c r="H596" s="21" t="s">
        <v>429</v>
      </c>
      <c r="I596" s="155"/>
      <c r="J596" s="155"/>
      <c r="K596" s="155"/>
      <c r="L596" s="155"/>
      <c r="M596" s="155"/>
      <c r="N596" s="215"/>
      <c r="O596" s="155"/>
      <c r="P596" s="155" t="str">
        <f t="shared" si="424"/>
        <v xml:space="preserve"> </v>
      </c>
      <c r="Q596" s="155" t="str">
        <f t="shared" si="425"/>
        <v xml:space="preserve"> </v>
      </c>
      <c r="R596" s="110"/>
      <c r="S596" s="72">
        <f>S599</f>
        <v>0</v>
      </c>
    </row>
    <row r="597" spans="1:19" ht="105.75" customHeight="1" x14ac:dyDescent="0.2">
      <c r="A597" s="147"/>
      <c r="B597" s="147"/>
      <c r="C597" s="147"/>
      <c r="D597" s="147"/>
      <c r="E597" s="147"/>
      <c r="F597" s="147"/>
      <c r="G597" s="49" t="s">
        <v>911</v>
      </c>
      <c r="H597" s="34" t="s">
        <v>421</v>
      </c>
      <c r="I597" s="147"/>
      <c r="J597" s="147"/>
      <c r="K597" s="147"/>
      <c r="L597" s="147">
        <f t="shared" si="434"/>
        <v>0</v>
      </c>
      <c r="M597" s="147"/>
      <c r="N597" s="208">
        <f t="shared" si="426"/>
        <v>0</v>
      </c>
      <c r="O597" s="147">
        <f t="shared" ref="O597:O598" si="470">M597</f>
        <v>0</v>
      </c>
      <c r="P597" s="209" t="str">
        <f t="shared" si="424"/>
        <v xml:space="preserve"> </v>
      </c>
      <c r="Q597" s="209" t="str">
        <f t="shared" si="425"/>
        <v xml:space="preserve"> </v>
      </c>
      <c r="R597" s="105">
        <f t="shared" si="429"/>
        <v>0</v>
      </c>
      <c r="S597" s="72">
        <f t="shared" si="428"/>
        <v>0</v>
      </c>
    </row>
    <row r="598" spans="1:19" ht="105.75" customHeight="1" thickBot="1" x14ac:dyDescent="0.25">
      <c r="A598" s="147"/>
      <c r="B598" s="147"/>
      <c r="C598" s="147"/>
      <c r="D598" s="147"/>
      <c r="E598" s="147"/>
      <c r="F598" s="147"/>
      <c r="G598" s="50" t="s">
        <v>912</v>
      </c>
      <c r="H598" s="35" t="s">
        <v>422</v>
      </c>
      <c r="I598" s="147"/>
      <c r="J598" s="147"/>
      <c r="K598" s="147"/>
      <c r="L598" s="147">
        <f t="shared" si="434"/>
        <v>0</v>
      </c>
      <c r="M598" s="147"/>
      <c r="N598" s="208">
        <f t="shared" si="426"/>
        <v>0</v>
      </c>
      <c r="O598" s="147">
        <f t="shared" si="470"/>
        <v>0</v>
      </c>
      <c r="P598" s="209" t="str">
        <f t="shared" si="424"/>
        <v xml:space="preserve"> </v>
      </c>
      <c r="Q598" s="209" t="str">
        <f t="shared" si="425"/>
        <v xml:space="preserve"> </v>
      </c>
      <c r="R598" s="105">
        <f t="shared" si="429"/>
        <v>0</v>
      </c>
      <c r="S598" s="72">
        <f t="shared" si="428"/>
        <v>0</v>
      </c>
    </row>
    <row r="599" spans="1:19" s="1" customFormat="1" ht="102.75" customHeight="1" thickBot="1" x14ac:dyDescent="0.25">
      <c r="A599" s="150">
        <f t="shared" ref="A599:E599" si="471">SUM(A597:A598)</f>
        <v>0</v>
      </c>
      <c r="B599" s="150">
        <f t="shared" si="471"/>
        <v>0</v>
      </c>
      <c r="C599" s="150">
        <f t="shared" si="471"/>
        <v>0</v>
      </c>
      <c r="D599" s="150">
        <f t="shared" si="471"/>
        <v>0</v>
      </c>
      <c r="E599" s="150">
        <f t="shared" si="471"/>
        <v>0</v>
      </c>
      <c r="F599" s="150">
        <f t="shared" ref="F599:O599" si="472">SUM(F597:F598)</f>
        <v>0</v>
      </c>
      <c r="G599" s="51"/>
      <c r="H599" s="5" t="s">
        <v>294</v>
      </c>
      <c r="I599" s="150">
        <f t="shared" si="472"/>
        <v>0</v>
      </c>
      <c r="J599" s="150">
        <f t="shared" si="472"/>
        <v>0</v>
      </c>
      <c r="K599" s="150">
        <f t="shared" si="472"/>
        <v>0</v>
      </c>
      <c r="L599" s="150">
        <f t="shared" si="472"/>
        <v>0</v>
      </c>
      <c r="M599" s="150">
        <f t="shared" si="472"/>
        <v>0</v>
      </c>
      <c r="N599" s="212">
        <f t="shared" si="426"/>
        <v>0</v>
      </c>
      <c r="O599" s="150">
        <f t="shared" si="472"/>
        <v>0</v>
      </c>
      <c r="P599" s="150" t="str">
        <f t="shared" si="424"/>
        <v xml:space="preserve"> </v>
      </c>
      <c r="Q599" s="150" t="str">
        <f t="shared" si="425"/>
        <v xml:space="preserve"> </v>
      </c>
      <c r="R599" s="107">
        <f t="shared" si="429"/>
        <v>0</v>
      </c>
      <c r="S599" s="72">
        <f t="shared" si="428"/>
        <v>0</v>
      </c>
    </row>
    <row r="600" spans="1:19" s="1" customFormat="1" ht="105.75" customHeight="1" x14ac:dyDescent="0.2">
      <c r="A600" s="155"/>
      <c r="B600" s="155"/>
      <c r="C600" s="155"/>
      <c r="D600" s="155"/>
      <c r="E600" s="155"/>
      <c r="F600" s="155"/>
      <c r="G600" s="48" t="s">
        <v>913</v>
      </c>
      <c r="H600" s="21" t="s">
        <v>430</v>
      </c>
      <c r="I600" s="155"/>
      <c r="J600" s="155"/>
      <c r="K600" s="155"/>
      <c r="L600" s="155"/>
      <c r="M600" s="155"/>
      <c r="N600" s="215"/>
      <c r="O600" s="155"/>
      <c r="P600" s="155" t="str">
        <f t="shared" si="424"/>
        <v xml:space="preserve"> </v>
      </c>
      <c r="Q600" s="155" t="str">
        <f t="shared" si="425"/>
        <v xml:space="preserve"> </v>
      </c>
      <c r="R600" s="110"/>
      <c r="S600" s="72">
        <f>S603</f>
        <v>0</v>
      </c>
    </row>
    <row r="601" spans="1:19" ht="105.75" customHeight="1" x14ac:dyDescent="0.2">
      <c r="A601" s="147"/>
      <c r="B601" s="147"/>
      <c r="C601" s="147"/>
      <c r="D601" s="147"/>
      <c r="E601" s="147"/>
      <c r="F601" s="147"/>
      <c r="G601" s="49" t="s">
        <v>914</v>
      </c>
      <c r="H601" s="34" t="s">
        <v>421</v>
      </c>
      <c r="I601" s="147"/>
      <c r="J601" s="147"/>
      <c r="K601" s="147"/>
      <c r="L601" s="147">
        <f t="shared" si="434"/>
        <v>0</v>
      </c>
      <c r="M601" s="147"/>
      <c r="N601" s="208">
        <f t="shared" si="426"/>
        <v>0</v>
      </c>
      <c r="O601" s="147">
        <f t="shared" ref="O601:O602" si="473">M601</f>
        <v>0</v>
      </c>
      <c r="P601" s="209" t="str">
        <f t="shared" si="424"/>
        <v xml:space="preserve"> </v>
      </c>
      <c r="Q601" s="209" t="str">
        <f t="shared" si="425"/>
        <v xml:space="preserve"> </v>
      </c>
      <c r="R601" s="105">
        <f t="shared" si="429"/>
        <v>0</v>
      </c>
      <c r="S601" s="72">
        <f t="shared" si="428"/>
        <v>0</v>
      </c>
    </row>
    <row r="602" spans="1:19" ht="105.75" customHeight="1" thickBot="1" x14ac:dyDescent="0.25">
      <c r="A602" s="147"/>
      <c r="B602" s="147"/>
      <c r="C602" s="147"/>
      <c r="D602" s="147"/>
      <c r="E602" s="147"/>
      <c r="F602" s="147"/>
      <c r="G602" s="50" t="s">
        <v>915</v>
      </c>
      <c r="H602" s="35" t="s">
        <v>422</v>
      </c>
      <c r="I602" s="147"/>
      <c r="J602" s="147"/>
      <c r="K602" s="147"/>
      <c r="L602" s="147">
        <f t="shared" si="434"/>
        <v>0</v>
      </c>
      <c r="M602" s="147"/>
      <c r="N602" s="208">
        <f t="shared" si="426"/>
        <v>0</v>
      </c>
      <c r="O602" s="147">
        <f t="shared" si="473"/>
        <v>0</v>
      </c>
      <c r="P602" s="209" t="str">
        <f t="shared" si="424"/>
        <v xml:space="preserve"> </v>
      </c>
      <c r="Q602" s="209" t="str">
        <f t="shared" si="425"/>
        <v xml:space="preserve"> </v>
      </c>
      <c r="R602" s="105">
        <f t="shared" si="429"/>
        <v>0</v>
      </c>
      <c r="S602" s="72">
        <f t="shared" si="428"/>
        <v>0</v>
      </c>
    </row>
    <row r="603" spans="1:19" s="1" customFormat="1" ht="117.75" customHeight="1" thickBot="1" x14ac:dyDescent="0.25">
      <c r="A603" s="150">
        <f t="shared" ref="A603:E603" si="474">SUM(A601:A602)</f>
        <v>0</v>
      </c>
      <c r="B603" s="150">
        <f t="shared" si="474"/>
        <v>0</v>
      </c>
      <c r="C603" s="150">
        <f t="shared" si="474"/>
        <v>0</v>
      </c>
      <c r="D603" s="150">
        <f t="shared" si="474"/>
        <v>0</v>
      </c>
      <c r="E603" s="150">
        <f t="shared" si="474"/>
        <v>0</v>
      </c>
      <c r="F603" s="150">
        <f t="shared" ref="F603:O603" si="475">SUM(F601:F602)</f>
        <v>0</v>
      </c>
      <c r="G603" s="51"/>
      <c r="H603" s="5" t="s">
        <v>183</v>
      </c>
      <c r="I603" s="150">
        <f t="shared" si="475"/>
        <v>0</v>
      </c>
      <c r="J603" s="150">
        <f t="shared" si="475"/>
        <v>0</v>
      </c>
      <c r="K603" s="150">
        <f t="shared" si="475"/>
        <v>0</v>
      </c>
      <c r="L603" s="150">
        <f t="shared" si="475"/>
        <v>0</v>
      </c>
      <c r="M603" s="150">
        <f t="shared" si="475"/>
        <v>0</v>
      </c>
      <c r="N603" s="212">
        <f t="shared" si="426"/>
        <v>0</v>
      </c>
      <c r="O603" s="150">
        <f t="shared" si="475"/>
        <v>0</v>
      </c>
      <c r="P603" s="150" t="str">
        <f t="shared" si="424"/>
        <v xml:space="preserve"> </v>
      </c>
      <c r="Q603" s="150" t="str">
        <f t="shared" si="425"/>
        <v xml:space="preserve"> </v>
      </c>
      <c r="R603" s="107">
        <f t="shared" si="429"/>
        <v>0</v>
      </c>
      <c r="S603" s="72">
        <f t="shared" si="428"/>
        <v>0</v>
      </c>
    </row>
    <row r="604" spans="1:19" s="1" customFormat="1" ht="105.75" customHeight="1" x14ac:dyDescent="0.2">
      <c r="A604" s="155"/>
      <c r="B604" s="155"/>
      <c r="C604" s="155"/>
      <c r="D604" s="155"/>
      <c r="E604" s="155"/>
      <c r="F604" s="155"/>
      <c r="G604" s="48" t="s">
        <v>916</v>
      </c>
      <c r="H604" s="21" t="s">
        <v>431</v>
      </c>
      <c r="I604" s="155"/>
      <c r="J604" s="155"/>
      <c r="K604" s="155"/>
      <c r="L604" s="155"/>
      <c r="M604" s="155"/>
      <c r="N604" s="215"/>
      <c r="O604" s="155"/>
      <c r="P604" s="155" t="str">
        <f t="shared" si="424"/>
        <v xml:space="preserve"> </v>
      </c>
      <c r="Q604" s="155" t="str">
        <f t="shared" si="425"/>
        <v xml:space="preserve"> </v>
      </c>
      <c r="R604" s="110"/>
      <c r="S604" s="72">
        <f>S607</f>
        <v>5275652</v>
      </c>
    </row>
    <row r="605" spans="1:19" ht="105.75" customHeight="1" x14ac:dyDescent="0.2">
      <c r="A605" s="147"/>
      <c r="B605" s="147"/>
      <c r="C605" s="147">
        <v>1000000</v>
      </c>
      <c r="D605" s="147">
        <v>275652</v>
      </c>
      <c r="E605" s="147"/>
      <c r="F605" s="147"/>
      <c r="G605" s="49" t="s">
        <v>917</v>
      </c>
      <c r="H605" s="34" t="s">
        <v>421</v>
      </c>
      <c r="I605" s="147">
        <v>1000000</v>
      </c>
      <c r="J605" s="147">
        <v>1000000</v>
      </c>
      <c r="K605" s="147">
        <v>1000000</v>
      </c>
      <c r="L605" s="147">
        <v>1000000</v>
      </c>
      <c r="M605" s="147"/>
      <c r="N605" s="208">
        <f t="shared" si="426"/>
        <v>-1000000</v>
      </c>
      <c r="O605" s="147">
        <f t="shared" ref="O605:O606" si="476">M605</f>
        <v>0</v>
      </c>
      <c r="P605" s="209" t="str">
        <f t="shared" si="424"/>
        <v xml:space="preserve"> </v>
      </c>
      <c r="Q605" s="209">
        <f t="shared" si="425"/>
        <v>1000000</v>
      </c>
      <c r="R605" s="105">
        <f t="shared" si="429"/>
        <v>0</v>
      </c>
      <c r="S605" s="72">
        <f t="shared" si="428"/>
        <v>5275652</v>
      </c>
    </row>
    <row r="606" spans="1:19" ht="105.75" customHeight="1" thickBot="1" x14ac:dyDescent="0.25">
      <c r="A606" s="147"/>
      <c r="B606" s="147"/>
      <c r="C606" s="147"/>
      <c r="D606" s="147"/>
      <c r="E606" s="147"/>
      <c r="F606" s="147"/>
      <c r="G606" s="50" t="s">
        <v>918</v>
      </c>
      <c r="H606" s="35" t="s">
        <v>422</v>
      </c>
      <c r="I606" s="147"/>
      <c r="J606" s="147"/>
      <c r="K606" s="147"/>
      <c r="L606" s="147">
        <f t="shared" si="434"/>
        <v>0</v>
      </c>
      <c r="M606" s="147"/>
      <c r="N606" s="208">
        <f t="shared" si="426"/>
        <v>0</v>
      </c>
      <c r="O606" s="147">
        <f t="shared" si="476"/>
        <v>0</v>
      </c>
      <c r="P606" s="209" t="str">
        <f t="shared" si="424"/>
        <v xml:space="preserve"> </v>
      </c>
      <c r="Q606" s="209" t="str">
        <f t="shared" si="425"/>
        <v xml:space="preserve"> </v>
      </c>
      <c r="R606" s="105">
        <f t="shared" si="429"/>
        <v>0</v>
      </c>
      <c r="S606" s="72">
        <f t="shared" si="428"/>
        <v>0</v>
      </c>
    </row>
    <row r="607" spans="1:19" s="1" customFormat="1" ht="122.25" customHeight="1" x14ac:dyDescent="0.2">
      <c r="A607" s="316">
        <f t="shared" ref="A607:E607" si="477">SUM(A605:A606)</f>
        <v>0</v>
      </c>
      <c r="B607" s="316">
        <f t="shared" si="477"/>
        <v>0</v>
      </c>
      <c r="C607" s="316">
        <f t="shared" si="477"/>
        <v>1000000</v>
      </c>
      <c r="D607" s="316">
        <f t="shared" si="477"/>
        <v>275652</v>
      </c>
      <c r="E607" s="316">
        <f t="shared" si="477"/>
        <v>0</v>
      </c>
      <c r="F607" s="316">
        <f t="shared" ref="F607:O607" si="478">SUM(F605:F606)</f>
        <v>0</v>
      </c>
      <c r="G607" s="317"/>
      <c r="H607" s="318" t="s">
        <v>197</v>
      </c>
      <c r="I607" s="316">
        <f t="shared" si="478"/>
        <v>1000000</v>
      </c>
      <c r="J607" s="316">
        <f t="shared" si="478"/>
        <v>1000000</v>
      </c>
      <c r="K607" s="316">
        <f t="shared" si="478"/>
        <v>1000000</v>
      </c>
      <c r="L607" s="316">
        <f t="shared" si="478"/>
        <v>1000000</v>
      </c>
      <c r="M607" s="316">
        <f t="shared" si="478"/>
        <v>0</v>
      </c>
      <c r="N607" s="319">
        <f t="shared" si="426"/>
        <v>-1000000</v>
      </c>
      <c r="O607" s="316">
        <f t="shared" si="478"/>
        <v>0</v>
      </c>
      <c r="P607" s="316" t="str">
        <f t="shared" si="424"/>
        <v xml:space="preserve"> </v>
      </c>
      <c r="Q607" s="316">
        <f t="shared" si="425"/>
        <v>1000000</v>
      </c>
      <c r="R607" s="320">
        <f t="shared" si="429"/>
        <v>0</v>
      </c>
      <c r="S607" s="72">
        <f t="shared" si="428"/>
        <v>5275652</v>
      </c>
    </row>
    <row r="608" spans="1:19" s="2" customFormat="1" ht="135" customHeight="1" thickBot="1" x14ac:dyDescent="0.25">
      <c r="A608" s="335">
        <f t="shared" ref="A608:E608" si="479">A607+A603+A599+A595+A591</f>
        <v>0</v>
      </c>
      <c r="B608" s="335">
        <f t="shared" si="479"/>
        <v>0</v>
      </c>
      <c r="C608" s="335">
        <f t="shared" si="479"/>
        <v>1000000</v>
      </c>
      <c r="D608" s="335">
        <f t="shared" si="479"/>
        <v>275652</v>
      </c>
      <c r="E608" s="335">
        <f t="shared" si="479"/>
        <v>0</v>
      </c>
      <c r="F608" s="335">
        <f t="shared" ref="F608:O608" si="480">F607+F603+F599+F595+F591</f>
        <v>0</v>
      </c>
      <c r="G608" s="52"/>
      <c r="H608" s="6" t="s">
        <v>432</v>
      </c>
      <c r="I608" s="335">
        <f t="shared" si="480"/>
        <v>1000000</v>
      </c>
      <c r="J608" s="335">
        <f t="shared" si="480"/>
        <v>1000000</v>
      </c>
      <c r="K608" s="335">
        <f t="shared" si="480"/>
        <v>1000000</v>
      </c>
      <c r="L608" s="335">
        <f t="shared" si="480"/>
        <v>1000000</v>
      </c>
      <c r="M608" s="335">
        <f t="shared" si="480"/>
        <v>0</v>
      </c>
      <c r="N608" s="336">
        <f t="shared" si="426"/>
        <v>-1000000</v>
      </c>
      <c r="O608" s="335">
        <f t="shared" si="480"/>
        <v>0</v>
      </c>
      <c r="P608" s="335" t="str">
        <f t="shared" si="424"/>
        <v xml:space="preserve"> </v>
      </c>
      <c r="Q608" s="335">
        <f t="shared" si="425"/>
        <v>1000000</v>
      </c>
      <c r="R608" s="337">
        <f t="shared" si="429"/>
        <v>0</v>
      </c>
      <c r="S608" s="72">
        <f t="shared" si="428"/>
        <v>5275652</v>
      </c>
    </row>
    <row r="609" spans="1:19" s="2" customFormat="1" ht="125.25" customHeight="1" x14ac:dyDescent="0.2">
      <c r="A609" s="152"/>
      <c r="B609" s="152"/>
      <c r="C609" s="152"/>
      <c r="D609" s="152"/>
      <c r="E609" s="152"/>
      <c r="F609" s="152"/>
      <c r="G609" s="53" t="s">
        <v>919</v>
      </c>
      <c r="H609" s="22" t="s">
        <v>433</v>
      </c>
      <c r="I609" s="152"/>
      <c r="J609" s="152"/>
      <c r="K609" s="152"/>
      <c r="L609" s="152"/>
      <c r="M609" s="152"/>
      <c r="N609" s="214"/>
      <c r="O609" s="152"/>
      <c r="P609" s="152" t="str">
        <f t="shared" si="424"/>
        <v xml:space="preserve"> </v>
      </c>
      <c r="Q609" s="152" t="str">
        <f t="shared" si="425"/>
        <v xml:space="preserve"> </v>
      </c>
      <c r="R609" s="109"/>
      <c r="S609" s="72">
        <f t="shared" si="428"/>
        <v>0</v>
      </c>
    </row>
    <row r="610" spans="1:19" s="1" customFormat="1" ht="114.75" customHeight="1" x14ac:dyDescent="0.2">
      <c r="A610" s="155"/>
      <c r="B610" s="155"/>
      <c r="C610" s="155"/>
      <c r="D610" s="155"/>
      <c r="E610" s="155"/>
      <c r="F610" s="155"/>
      <c r="G610" s="54" t="s">
        <v>920</v>
      </c>
      <c r="H610" s="18" t="s">
        <v>434</v>
      </c>
      <c r="I610" s="155"/>
      <c r="J610" s="155"/>
      <c r="K610" s="155"/>
      <c r="L610" s="155"/>
      <c r="M610" s="155"/>
      <c r="N610" s="215"/>
      <c r="O610" s="155"/>
      <c r="P610" s="155" t="str">
        <f t="shared" si="424"/>
        <v xml:space="preserve"> </v>
      </c>
      <c r="Q610" s="155" t="str">
        <f t="shared" si="425"/>
        <v xml:space="preserve"> </v>
      </c>
      <c r="R610" s="110"/>
      <c r="S610" s="72">
        <f>S613</f>
        <v>0</v>
      </c>
    </row>
    <row r="611" spans="1:19" ht="95.25" customHeight="1" x14ac:dyDescent="0.2">
      <c r="A611" s="147"/>
      <c r="B611" s="147"/>
      <c r="C611" s="147"/>
      <c r="D611" s="147"/>
      <c r="E611" s="147"/>
      <c r="F611" s="147"/>
      <c r="G611" s="49" t="s">
        <v>921</v>
      </c>
      <c r="H611" s="34" t="s">
        <v>421</v>
      </c>
      <c r="I611" s="147"/>
      <c r="J611" s="147"/>
      <c r="K611" s="147"/>
      <c r="L611" s="147">
        <f t="shared" si="434"/>
        <v>0</v>
      </c>
      <c r="M611" s="147"/>
      <c r="N611" s="208">
        <f t="shared" si="426"/>
        <v>0</v>
      </c>
      <c r="O611" s="147">
        <f t="shared" ref="O611:O612" si="481">M611</f>
        <v>0</v>
      </c>
      <c r="P611" s="209" t="str">
        <f t="shared" si="424"/>
        <v xml:space="preserve"> </v>
      </c>
      <c r="Q611" s="209" t="str">
        <f t="shared" si="425"/>
        <v xml:space="preserve"> </v>
      </c>
      <c r="R611" s="105">
        <f t="shared" si="429"/>
        <v>0</v>
      </c>
      <c r="S611" s="72">
        <f t="shared" si="428"/>
        <v>0</v>
      </c>
    </row>
    <row r="612" spans="1:19" ht="105" customHeight="1" thickBot="1" x14ac:dyDescent="0.25">
      <c r="A612" s="147"/>
      <c r="B612" s="147"/>
      <c r="C612" s="147"/>
      <c r="D612" s="147"/>
      <c r="E612" s="147"/>
      <c r="F612" s="147"/>
      <c r="G612" s="50" t="s">
        <v>922</v>
      </c>
      <c r="H612" s="35" t="s">
        <v>422</v>
      </c>
      <c r="I612" s="147"/>
      <c r="J612" s="147"/>
      <c r="K612" s="147"/>
      <c r="L612" s="147">
        <f t="shared" si="434"/>
        <v>0</v>
      </c>
      <c r="M612" s="147"/>
      <c r="N612" s="208">
        <f t="shared" si="426"/>
        <v>0</v>
      </c>
      <c r="O612" s="147">
        <f t="shared" si="481"/>
        <v>0</v>
      </c>
      <c r="P612" s="209" t="str">
        <f t="shared" si="424"/>
        <v xml:space="preserve"> </v>
      </c>
      <c r="Q612" s="209" t="str">
        <f t="shared" si="425"/>
        <v xml:space="preserve"> </v>
      </c>
      <c r="R612" s="105">
        <f t="shared" si="429"/>
        <v>0</v>
      </c>
      <c r="S612" s="72">
        <f t="shared" si="428"/>
        <v>0</v>
      </c>
    </row>
    <row r="613" spans="1:19" s="1" customFormat="1" ht="97.5" customHeight="1" thickBot="1" x14ac:dyDescent="0.25">
      <c r="A613" s="150">
        <f t="shared" ref="A613:E613" si="482">SUM(A611:A612)</f>
        <v>0</v>
      </c>
      <c r="B613" s="150">
        <f t="shared" si="482"/>
        <v>0</v>
      </c>
      <c r="C613" s="150">
        <f t="shared" si="482"/>
        <v>0</v>
      </c>
      <c r="D613" s="150">
        <f t="shared" si="482"/>
        <v>0</v>
      </c>
      <c r="E613" s="150">
        <f t="shared" si="482"/>
        <v>0</v>
      </c>
      <c r="F613" s="150">
        <f t="shared" ref="F613" si="483">SUM(F611:F612)</f>
        <v>0</v>
      </c>
      <c r="G613" s="51"/>
      <c r="H613" s="5" t="s">
        <v>167</v>
      </c>
      <c r="I613" s="150">
        <f t="shared" ref="I613:L613" si="484">SUM(I611:I612)</f>
        <v>0</v>
      </c>
      <c r="J613" s="150">
        <f t="shared" si="484"/>
        <v>0</v>
      </c>
      <c r="K613" s="150">
        <f t="shared" si="484"/>
        <v>0</v>
      </c>
      <c r="L613" s="150">
        <f t="shared" si="484"/>
        <v>0</v>
      </c>
      <c r="M613" s="150">
        <f t="shared" ref="M613:O613" si="485">SUM(M611:M612)</f>
        <v>0</v>
      </c>
      <c r="N613" s="212">
        <f t="shared" si="426"/>
        <v>0</v>
      </c>
      <c r="O613" s="150">
        <f t="shared" si="485"/>
        <v>0</v>
      </c>
      <c r="P613" s="150" t="str">
        <f t="shared" si="424"/>
        <v xml:space="preserve"> </v>
      </c>
      <c r="Q613" s="150" t="str">
        <f t="shared" si="425"/>
        <v xml:space="preserve"> </v>
      </c>
      <c r="R613" s="107">
        <f t="shared" si="429"/>
        <v>0</v>
      </c>
      <c r="S613" s="72">
        <f t="shared" si="428"/>
        <v>0</v>
      </c>
    </row>
    <row r="614" spans="1:19" s="2" customFormat="1" ht="102.75" customHeight="1" thickBot="1" x14ac:dyDescent="0.25">
      <c r="A614" s="157">
        <f t="shared" ref="A614:E614" si="486">A613</f>
        <v>0</v>
      </c>
      <c r="B614" s="157">
        <f t="shared" si="486"/>
        <v>0</v>
      </c>
      <c r="C614" s="157">
        <f t="shared" si="486"/>
        <v>0</v>
      </c>
      <c r="D614" s="157">
        <f t="shared" si="486"/>
        <v>0</v>
      </c>
      <c r="E614" s="157">
        <f t="shared" si="486"/>
        <v>0</v>
      </c>
      <c r="F614" s="157">
        <f t="shared" ref="F614:O614" si="487">F613</f>
        <v>0</v>
      </c>
      <c r="G614" s="57"/>
      <c r="H614" s="7" t="s">
        <v>435</v>
      </c>
      <c r="I614" s="157">
        <f t="shared" si="487"/>
        <v>0</v>
      </c>
      <c r="J614" s="157">
        <f t="shared" si="487"/>
        <v>0</v>
      </c>
      <c r="K614" s="157">
        <f t="shared" si="487"/>
        <v>0</v>
      </c>
      <c r="L614" s="157">
        <f t="shared" si="487"/>
        <v>0</v>
      </c>
      <c r="M614" s="157">
        <f t="shared" si="487"/>
        <v>0</v>
      </c>
      <c r="N614" s="217">
        <f t="shared" si="426"/>
        <v>0</v>
      </c>
      <c r="O614" s="157">
        <f t="shared" si="487"/>
        <v>0</v>
      </c>
      <c r="P614" s="157" t="str">
        <f t="shared" si="424"/>
        <v xml:space="preserve"> </v>
      </c>
      <c r="Q614" s="157" t="str">
        <f t="shared" si="425"/>
        <v xml:space="preserve"> </v>
      </c>
      <c r="R614" s="112">
        <f t="shared" si="429"/>
        <v>0</v>
      </c>
      <c r="S614" s="72">
        <f t="shared" si="428"/>
        <v>0</v>
      </c>
    </row>
    <row r="615" spans="1:19" s="3" customFormat="1" ht="102.75" customHeight="1" thickBot="1" x14ac:dyDescent="0.25">
      <c r="A615" s="161">
        <f t="shared" ref="A615:E615" si="488">A614+A608+A586</f>
        <v>3000000</v>
      </c>
      <c r="B615" s="161">
        <f t="shared" si="488"/>
        <v>60943</v>
      </c>
      <c r="C615" s="161">
        <f t="shared" si="488"/>
        <v>2000000</v>
      </c>
      <c r="D615" s="161">
        <f t="shared" si="488"/>
        <v>2993469</v>
      </c>
      <c r="E615" s="161">
        <f t="shared" si="488"/>
        <v>3000000</v>
      </c>
      <c r="F615" s="161">
        <f t="shared" ref="F615:O615" si="489">F614+F608+F586</f>
        <v>0</v>
      </c>
      <c r="G615" s="58"/>
      <c r="H615" s="9" t="s">
        <v>436</v>
      </c>
      <c r="I615" s="161">
        <f t="shared" si="489"/>
        <v>1000000</v>
      </c>
      <c r="J615" s="161">
        <f t="shared" si="489"/>
        <v>1000000</v>
      </c>
      <c r="K615" s="161">
        <f t="shared" si="489"/>
        <v>1000000</v>
      </c>
      <c r="L615" s="161">
        <f t="shared" si="489"/>
        <v>1000000</v>
      </c>
      <c r="M615" s="161">
        <f t="shared" si="489"/>
        <v>0</v>
      </c>
      <c r="N615" s="222">
        <f t="shared" si="426"/>
        <v>-1000000</v>
      </c>
      <c r="O615" s="161">
        <f t="shared" si="489"/>
        <v>0</v>
      </c>
      <c r="P615" s="161" t="str">
        <f t="shared" si="424"/>
        <v xml:space="preserve"> </v>
      </c>
      <c r="Q615" s="161">
        <f t="shared" si="425"/>
        <v>1000000</v>
      </c>
      <c r="R615" s="115">
        <f t="shared" si="429"/>
        <v>0</v>
      </c>
      <c r="S615" s="72">
        <f t="shared" si="428"/>
        <v>15054412</v>
      </c>
    </row>
    <row r="616" spans="1:19" s="3" customFormat="1" ht="105.75" customHeight="1" x14ac:dyDescent="0.2">
      <c r="A616" s="165"/>
      <c r="B616" s="165"/>
      <c r="C616" s="165"/>
      <c r="D616" s="165"/>
      <c r="E616" s="165"/>
      <c r="F616" s="165"/>
      <c r="G616" s="59" t="s">
        <v>923</v>
      </c>
      <c r="H616" s="10" t="s">
        <v>437</v>
      </c>
      <c r="I616" s="165"/>
      <c r="J616" s="165"/>
      <c r="K616" s="165"/>
      <c r="L616" s="165"/>
      <c r="M616" s="165"/>
      <c r="N616" s="227"/>
      <c r="O616" s="165"/>
      <c r="P616" s="165" t="str">
        <f t="shared" si="424"/>
        <v xml:space="preserve"> </v>
      </c>
      <c r="Q616" s="165" t="str">
        <f t="shared" si="425"/>
        <v xml:space="preserve"> </v>
      </c>
      <c r="R616" s="118"/>
      <c r="S616" s="72">
        <f>S620</f>
        <v>0</v>
      </c>
    </row>
    <row r="617" spans="1:19" s="2" customFormat="1" ht="105.75" customHeight="1" x14ac:dyDescent="0.2">
      <c r="A617" s="180"/>
      <c r="B617" s="180"/>
      <c r="C617" s="180"/>
      <c r="D617" s="180"/>
      <c r="E617" s="180"/>
      <c r="F617" s="180"/>
      <c r="G617" s="60" t="s">
        <v>1012</v>
      </c>
      <c r="H617" s="17" t="s">
        <v>438</v>
      </c>
      <c r="I617" s="180"/>
      <c r="J617" s="180"/>
      <c r="K617" s="180"/>
      <c r="L617" s="180">
        <f t="shared" si="434"/>
        <v>0</v>
      </c>
      <c r="M617" s="180"/>
      <c r="N617" s="228">
        <f t="shared" si="426"/>
        <v>0</v>
      </c>
      <c r="O617" s="180">
        <f t="shared" ref="O617:O619" si="490">M617</f>
        <v>0</v>
      </c>
      <c r="P617" s="166" t="str">
        <f t="shared" si="424"/>
        <v xml:space="preserve"> </v>
      </c>
      <c r="Q617" s="166" t="str">
        <f t="shared" si="425"/>
        <v xml:space="preserve"> </v>
      </c>
      <c r="R617" s="119">
        <f t="shared" si="429"/>
        <v>0</v>
      </c>
      <c r="S617" s="72">
        <f t="shared" si="428"/>
        <v>0</v>
      </c>
    </row>
    <row r="618" spans="1:19" s="2" customFormat="1" ht="105.75" customHeight="1" x14ac:dyDescent="0.2">
      <c r="A618" s="180"/>
      <c r="B618" s="180"/>
      <c r="C618" s="180"/>
      <c r="D618" s="180"/>
      <c r="E618" s="180"/>
      <c r="F618" s="180"/>
      <c r="G618" s="60" t="s">
        <v>1013</v>
      </c>
      <c r="H618" s="17" t="s">
        <v>439</v>
      </c>
      <c r="I618" s="180"/>
      <c r="J618" s="180"/>
      <c r="K618" s="180"/>
      <c r="L618" s="180">
        <f t="shared" si="434"/>
        <v>0</v>
      </c>
      <c r="M618" s="180"/>
      <c r="N618" s="228">
        <f t="shared" si="426"/>
        <v>0</v>
      </c>
      <c r="O618" s="180">
        <f t="shared" si="490"/>
        <v>0</v>
      </c>
      <c r="P618" s="166" t="str">
        <f t="shared" si="424"/>
        <v xml:space="preserve"> </v>
      </c>
      <c r="Q618" s="166" t="str">
        <f t="shared" si="425"/>
        <v xml:space="preserve"> </v>
      </c>
      <c r="R618" s="119">
        <f t="shared" si="429"/>
        <v>0</v>
      </c>
      <c r="S618" s="72">
        <f t="shared" si="428"/>
        <v>0</v>
      </c>
    </row>
    <row r="619" spans="1:19" s="2" customFormat="1" ht="105.75" customHeight="1" thickBot="1" x14ac:dyDescent="0.25">
      <c r="A619" s="180"/>
      <c r="B619" s="180"/>
      <c r="C619" s="180"/>
      <c r="D619" s="180"/>
      <c r="E619" s="180"/>
      <c r="F619" s="180"/>
      <c r="G619" s="68" t="s">
        <v>1014</v>
      </c>
      <c r="H619" s="31" t="s">
        <v>440</v>
      </c>
      <c r="I619" s="180"/>
      <c r="J619" s="180"/>
      <c r="K619" s="180"/>
      <c r="L619" s="180">
        <f t="shared" si="434"/>
        <v>0</v>
      </c>
      <c r="M619" s="180"/>
      <c r="N619" s="228">
        <f t="shared" ref="N619:N682" si="491">M619-I619</f>
        <v>0</v>
      </c>
      <c r="O619" s="180">
        <f t="shared" si="490"/>
        <v>0</v>
      </c>
      <c r="P619" s="166" t="str">
        <f t="shared" ref="P619:P682" si="492">IF(O619&gt;I619,O619-I619," ")</f>
        <v xml:space="preserve"> </v>
      </c>
      <c r="Q619" s="166" t="str">
        <f t="shared" ref="Q619:Q682" si="493">IF(I619&gt;O619,I619-O619," ")</f>
        <v xml:space="preserve"> </v>
      </c>
      <c r="R619" s="119">
        <f t="shared" si="429"/>
        <v>0</v>
      </c>
      <c r="S619" s="72">
        <f t="shared" ref="S619:S682" si="494">SUM(A619+B619+C619+D619+E619+F619+I619+J619+K619+L619+M619+O619)</f>
        <v>0</v>
      </c>
    </row>
    <row r="620" spans="1:19" s="3" customFormat="1" ht="110.25" customHeight="1" thickBot="1" x14ac:dyDescent="0.25">
      <c r="A620" s="161">
        <f t="shared" ref="A620:E620" si="495">SUM(A617:A619)</f>
        <v>0</v>
      </c>
      <c r="B620" s="161">
        <f t="shared" si="495"/>
        <v>0</v>
      </c>
      <c r="C620" s="161">
        <f t="shared" si="495"/>
        <v>0</v>
      </c>
      <c r="D620" s="161">
        <f t="shared" si="495"/>
        <v>0</v>
      </c>
      <c r="E620" s="161">
        <f t="shared" si="495"/>
        <v>0</v>
      </c>
      <c r="F620" s="161">
        <f t="shared" ref="F620:O620" si="496">SUM(F617:F619)</f>
        <v>0</v>
      </c>
      <c r="G620" s="71"/>
      <c r="H620" s="9" t="s">
        <v>441</v>
      </c>
      <c r="I620" s="161">
        <f t="shared" si="496"/>
        <v>0</v>
      </c>
      <c r="J620" s="161">
        <f t="shared" si="496"/>
        <v>0</v>
      </c>
      <c r="K620" s="161">
        <f t="shared" si="496"/>
        <v>0</v>
      </c>
      <c r="L620" s="161">
        <f t="shared" si="496"/>
        <v>0</v>
      </c>
      <c r="M620" s="161">
        <f t="shared" si="496"/>
        <v>0</v>
      </c>
      <c r="N620" s="222">
        <f t="shared" si="491"/>
        <v>0</v>
      </c>
      <c r="O620" s="161">
        <f t="shared" si="496"/>
        <v>0</v>
      </c>
      <c r="P620" s="161" t="str">
        <f t="shared" si="492"/>
        <v xml:space="preserve"> </v>
      </c>
      <c r="Q620" s="161" t="str">
        <f t="shared" si="493"/>
        <v xml:space="preserve"> </v>
      </c>
      <c r="R620" s="115">
        <f t="shared" si="429"/>
        <v>0</v>
      </c>
      <c r="S620" s="72">
        <f t="shared" si="494"/>
        <v>0</v>
      </c>
    </row>
    <row r="621" spans="1:19" s="3" customFormat="1" ht="112.5" customHeight="1" x14ac:dyDescent="0.2">
      <c r="A621" s="181"/>
      <c r="B621" s="181"/>
      <c r="C621" s="181"/>
      <c r="D621" s="181"/>
      <c r="E621" s="181"/>
      <c r="F621" s="181"/>
      <c r="G621" s="59" t="s">
        <v>924</v>
      </c>
      <c r="H621" s="10" t="s">
        <v>442</v>
      </c>
      <c r="I621" s="181"/>
      <c r="J621" s="181"/>
      <c r="K621" s="181"/>
      <c r="L621" s="181"/>
      <c r="M621" s="181"/>
      <c r="N621" s="242"/>
      <c r="O621" s="181"/>
      <c r="P621" s="181" t="str">
        <f t="shared" si="492"/>
        <v xml:space="preserve"> </v>
      </c>
      <c r="Q621" s="181" t="str">
        <f t="shared" si="493"/>
        <v xml:space="preserve"> </v>
      </c>
      <c r="R621" s="125"/>
      <c r="S621" s="72">
        <f>S632</f>
        <v>1000000</v>
      </c>
    </row>
    <row r="622" spans="1:19" s="2" customFormat="1" ht="105.75" customHeight="1" x14ac:dyDescent="0.2">
      <c r="A622" s="180"/>
      <c r="B622" s="180"/>
      <c r="C622" s="180"/>
      <c r="D622" s="180"/>
      <c r="E622" s="180"/>
      <c r="F622" s="180"/>
      <c r="G622" s="60" t="s">
        <v>1015</v>
      </c>
      <c r="H622" s="17" t="s">
        <v>443</v>
      </c>
      <c r="I622" s="180"/>
      <c r="J622" s="180"/>
      <c r="K622" s="180"/>
      <c r="L622" s="180">
        <f t="shared" si="434"/>
        <v>0</v>
      </c>
      <c r="M622" s="180"/>
      <c r="N622" s="228">
        <f t="shared" si="491"/>
        <v>0</v>
      </c>
      <c r="O622" s="180">
        <f t="shared" ref="O622" si="497">M622</f>
        <v>0</v>
      </c>
      <c r="P622" s="166" t="str">
        <f t="shared" si="492"/>
        <v xml:space="preserve"> </v>
      </c>
      <c r="Q622" s="166" t="str">
        <f t="shared" si="493"/>
        <v xml:space="preserve"> </v>
      </c>
      <c r="R622" s="119">
        <f t="shared" si="429"/>
        <v>0</v>
      </c>
      <c r="S622" s="72">
        <f t="shared" si="494"/>
        <v>0</v>
      </c>
    </row>
    <row r="623" spans="1:19" s="2" customFormat="1" ht="105.75" customHeight="1" x14ac:dyDescent="0.2">
      <c r="A623" s="166"/>
      <c r="B623" s="166"/>
      <c r="C623" s="166"/>
      <c r="D623" s="166"/>
      <c r="E623" s="166"/>
      <c r="F623" s="166"/>
      <c r="G623" s="60" t="s">
        <v>925</v>
      </c>
      <c r="H623" s="17" t="s">
        <v>444</v>
      </c>
      <c r="I623" s="166"/>
      <c r="J623" s="166"/>
      <c r="K623" s="166"/>
      <c r="L623" s="166"/>
      <c r="M623" s="166"/>
      <c r="N623" s="228"/>
      <c r="O623" s="166"/>
      <c r="P623" s="166" t="str">
        <f t="shared" si="492"/>
        <v xml:space="preserve"> </v>
      </c>
      <c r="Q623" s="166" t="str">
        <f t="shared" si="493"/>
        <v xml:space="preserve"> </v>
      </c>
      <c r="R623" s="119"/>
      <c r="S623" s="72">
        <f>S626</f>
        <v>0</v>
      </c>
    </row>
    <row r="624" spans="1:19" s="1" customFormat="1" ht="105.75" customHeight="1" x14ac:dyDescent="0.2">
      <c r="A624" s="153"/>
      <c r="B624" s="153"/>
      <c r="C624" s="153"/>
      <c r="D624" s="153"/>
      <c r="E624" s="153"/>
      <c r="F624" s="153"/>
      <c r="G624" s="54" t="s">
        <v>1016</v>
      </c>
      <c r="H624" s="18" t="s">
        <v>445</v>
      </c>
      <c r="I624" s="153"/>
      <c r="J624" s="153"/>
      <c r="K624" s="153"/>
      <c r="L624" s="153">
        <f t="shared" si="434"/>
        <v>0</v>
      </c>
      <c r="M624" s="153"/>
      <c r="N624" s="215">
        <f t="shared" si="491"/>
        <v>0</v>
      </c>
      <c r="O624" s="153">
        <f t="shared" ref="O624:O625" si="498">M624</f>
        <v>0</v>
      </c>
      <c r="P624" s="155" t="str">
        <f t="shared" si="492"/>
        <v xml:space="preserve"> </v>
      </c>
      <c r="Q624" s="155" t="str">
        <f t="shared" si="493"/>
        <v xml:space="preserve"> </v>
      </c>
      <c r="R624" s="110">
        <f t="shared" ref="R624:R686" si="499">IF(O624=0,,O624/I624)</f>
        <v>0</v>
      </c>
      <c r="S624" s="72">
        <f t="shared" si="494"/>
        <v>0</v>
      </c>
    </row>
    <row r="625" spans="1:19" s="1" customFormat="1" ht="105.75" customHeight="1" thickBot="1" x14ac:dyDescent="0.25">
      <c r="A625" s="153"/>
      <c r="B625" s="153"/>
      <c r="C625" s="153"/>
      <c r="D625" s="153"/>
      <c r="E625" s="153"/>
      <c r="F625" s="153"/>
      <c r="G625" s="55" t="s">
        <v>1017</v>
      </c>
      <c r="H625" s="23" t="s">
        <v>446</v>
      </c>
      <c r="I625" s="153"/>
      <c r="J625" s="153"/>
      <c r="K625" s="153"/>
      <c r="L625" s="153">
        <f t="shared" si="434"/>
        <v>0</v>
      </c>
      <c r="M625" s="153"/>
      <c r="N625" s="215">
        <f t="shared" si="491"/>
        <v>0</v>
      </c>
      <c r="O625" s="153">
        <f t="shared" si="498"/>
        <v>0</v>
      </c>
      <c r="P625" s="155" t="str">
        <f t="shared" si="492"/>
        <v xml:space="preserve"> </v>
      </c>
      <c r="Q625" s="155" t="str">
        <f t="shared" si="493"/>
        <v xml:space="preserve"> </v>
      </c>
      <c r="R625" s="110">
        <f t="shared" si="499"/>
        <v>0</v>
      </c>
      <c r="S625" s="72">
        <f t="shared" si="494"/>
        <v>0</v>
      </c>
    </row>
    <row r="626" spans="1:19" s="2" customFormat="1" ht="110.25" customHeight="1" thickBot="1" x14ac:dyDescent="0.25">
      <c r="A626" s="157">
        <f t="shared" ref="A626:E626" si="500">SUM(A624:A625)</f>
        <v>0</v>
      </c>
      <c r="B626" s="157">
        <f t="shared" si="500"/>
        <v>0</v>
      </c>
      <c r="C626" s="157">
        <f t="shared" si="500"/>
        <v>0</v>
      </c>
      <c r="D626" s="157">
        <f t="shared" si="500"/>
        <v>0</v>
      </c>
      <c r="E626" s="157">
        <f t="shared" si="500"/>
        <v>0</v>
      </c>
      <c r="F626" s="157">
        <f t="shared" ref="F626" si="501">SUM(F624:F625)</f>
        <v>0</v>
      </c>
      <c r="G626" s="57"/>
      <c r="H626" s="7" t="s">
        <v>256</v>
      </c>
      <c r="I626" s="157">
        <f t="shared" ref="I626:L626" si="502">SUM(I624:I625)</f>
        <v>0</v>
      </c>
      <c r="J626" s="157">
        <f t="shared" si="502"/>
        <v>0</v>
      </c>
      <c r="K626" s="157">
        <f t="shared" si="502"/>
        <v>0</v>
      </c>
      <c r="L626" s="157">
        <f t="shared" si="502"/>
        <v>0</v>
      </c>
      <c r="M626" s="157">
        <f t="shared" ref="M626:O626" si="503">SUM(M624:M625)</f>
        <v>0</v>
      </c>
      <c r="N626" s="217">
        <f t="shared" si="491"/>
        <v>0</v>
      </c>
      <c r="O626" s="157">
        <f t="shared" si="503"/>
        <v>0</v>
      </c>
      <c r="P626" s="157" t="str">
        <f t="shared" si="492"/>
        <v xml:space="preserve"> </v>
      </c>
      <c r="Q626" s="157" t="str">
        <f t="shared" si="493"/>
        <v xml:space="preserve"> </v>
      </c>
      <c r="R626" s="112">
        <f t="shared" si="499"/>
        <v>0</v>
      </c>
      <c r="S626" s="72">
        <f t="shared" si="494"/>
        <v>0</v>
      </c>
    </row>
    <row r="627" spans="1:19" s="2" customFormat="1" ht="102.75" customHeight="1" x14ac:dyDescent="0.2">
      <c r="A627" s="180"/>
      <c r="B627" s="180"/>
      <c r="C627" s="180">
        <v>1000000</v>
      </c>
      <c r="D627" s="180"/>
      <c r="E627" s="180"/>
      <c r="F627" s="180"/>
      <c r="G627" s="53" t="s">
        <v>1018</v>
      </c>
      <c r="H627" s="22" t="s">
        <v>447</v>
      </c>
      <c r="I627" s="180">
        <v>0</v>
      </c>
      <c r="J627" s="180">
        <v>0</v>
      </c>
      <c r="K627" s="180">
        <v>0</v>
      </c>
      <c r="L627" s="180">
        <f t="shared" ref="L627:L690" si="504">K627*2</f>
        <v>0</v>
      </c>
      <c r="M627" s="180"/>
      <c r="N627" s="228">
        <f t="shared" si="491"/>
        <v>0</v>
      </c>
      <c r="O627" s="180">
        <f t="shared" ref="O627:O631" si="505">M627</f>
        <v>0</v>
      </c>
      <c r="P627" s="166" t="str">
        <f t="shared" si="492"/>
        <v xml:space="preserve"> </v>
      </c>
      <c r="Q627" s="166" t="str">
        <f t="shared" si="493"/>
        <v xml:space="preserve"> </v>
      </c>
      <c r="R627" s="119">
        <f t="shared" si="499"/>
        <v>0</v>
      </c>
      <c r="S627" s="72">
        <f t="shared" si="494"/>
        <v>1000000</v>
      </c>
    </row>
    <row r="628" spans="1:19" s="2" customFormat="1" ht="105.75" customHeight="1" x14ac:dyDescent="0.2">
      <c r="A628" s="180"/>
      <c r="B628" s="180"/>
      <c r="C628" s="180"/>
      <c r="D628" s="180"/>
      <c r="E628" s="180"/>
      <c r="F628" s="180"/>
      <c r="G628" s="60" t="s">
        <v>1019</v>
      </c>
      <c r="H628" s="17" t="s">
        <v>448</v>
      </c>
      <c r="I628" s="180"/>
      <c r="J628" s="180"/>
      <c r="K628" s="180"/>
      <c r="L628" s="180">
        <f t="shared" si="504"/>
        <v>0</v>
      </c>
      <c r="M628" s="180"/>
      <c r="N628" s="228">
        <f t="shared" si="491"/>
        <v>0</v>
      </c>
      <c r="O628" s="180">
        <f t="shared" si="505"/>
        <v>0</v>
      </c>
      <c r="P628" s="166" t="str">
        <f t="shared" si="492"/>
        <v xml:space="preserve"> </v>
      </c>
      <c r="Q628" s="166" t="str">
        <f t="shared" si="493"/>
        <v xml:space="preserve"> </v>
      </c>
      <c r="R628" s="119">
        <f t="shared" si="499"/>
        <v>0</v>
      </c>
      <c r="S628" s="72">
        <f t="shared" si="494"/>
        <v>0</v>
      </c>
    </row>
    <row r="629" spans="1:19" s="2" customFormat="1" ht="105.75" customHeight="1" x14ac:dyDescent="0.2">
      <c r="A629" s="180"/>
      <c r="B629" s="180"/>
      <c r="C629" s="180"/>
      <c r="D629" s="180"/>
      <c r="E629" s="180"/>
      <c r="F629" s="180"/>
      <c r="G629" s="60" t="s">
        <v>1020</v>
      </c>
      <c r="H629" s="17" t="s">
        <v>449</v>
      </c>
      <c r="I629" s="180"/>
      <c r="J629" s="180"/>
      <c r="K629" s="180"/>
      <c r="L629" s="180">
        <f t="shared" si="504"/>
        <v>0</v>
      </c>
      <c r="M629" s="180"/>
      <c r="N629" s="228">
        <f t="shared" si="491"/>
        <v>0</v>
      </c>
      <c r="O629" s="180">
        <f t="shared" si="505"/>
        <v>0</v>
      </c>
      <c r="P629" s="166" t="str">
        <f t="shared" si="492"/>
        <v xml:space="preserve"> </v>
      </c>
      <c r="Q629" s="166" t="str">
        <f t="shared" si="493"/>
        <v xml:space="preserve"> </v>
      </c>
      <c r="R629" s="119">
        <f t="shared" si="499"/>
        <v>0</v>
      </c>
      <c r="S629" s="72">
        <f t="shared" si="494"/>
        <v>0</v>
      </c>
    </row>
    <row r="630" spans="1:19" s="2" customFormat="1" ht="105.75" customHeight="1" x14ac:dyDescent="0.2">
      <c r="A630" s="180"/>
      <c r="B630" s="180"/>
      <c r="C630" s="180"/>
      <c r="D630" s="180"/>
      <c r="E630" s="180"/>
      <c r="F630" s="180"/>
      <c r="G630" s="60" t="s">
        <v>1021</v>
      </c>
      <c r="H630" s="17" t="s">
        <v>450</v>
      </c>
      <c r="I630" s="180"/>
      <c r="J630" s="180"/>
      <c r="K630" s="180"/>
      <c r="L630" s="180">
        <f t="shared" si="504"/>
        <v>0</v>
      </c>
      <c r="M630" s="180"/>
      <c r="N630" s="228">
        <f t="shared" si="491"/>
        <v>0</v>
      </c>
      <c r="O630" s="180">
        <f t="shared" si="505"/>
        <v>0</v>
      </c>
      <c r="P630" s="166" t="str">
        <f t="shared" si="492"/>
        <v xml:space="preserve"> </v>
      </c>
      <c r="Q630" s="166" t="str">
        <f t="shared" si="493"/>
        <v xml:space="preserve"> </v>
      </c>
      <c r="R630" s="119">
        <f t="shared" si="499"/>
        <v>0</v>
      </c>
      <c r="S630" s="72">
        <f t="shared" si="494"/>
        <v>0</v>
      </c>
    </row>
    <row r="631" spans="1:19" s="2" customFormat="1" ht="112.5" customHeight="1" thickBot="1" x14ac:dyDescent="0.25">
      <c r="A631" s="180"/>
      <c r="B631" s="180"/>
      <c r="C631" s="180"/>
      <c r="D631" s="180"/>
      <c r="E631" s="180"/>
      <c r="F631" s="180"/>
      <c r="G631" s="68" t="s">
        <v>1022</v>
      </c>
      <c r="H631" s="31" t="s">
        <v>451</v>
      </c>
      <c r="I631" s="180"/>
      <c r="J631" s="180"/>
      <c r="K631" s="180"/>
      <c r="L631" s="180">
        <f t="shared" si="504"/>
        <v>0</v>
      </c>
      <c r="M631" s="180"/>
      <c r="N631" s="228">
        <f t="shared" si="491"/>
        <v>0</v>
      </c>
      <c r="O631" s="180">
        <f t="shared" si="505"/>
        <v>0</v>
      </c>
      <c r="P631" s="166" t="str">
        <f t="shared" si="492"/>
        <v xml:space="preserve"> </v>
      </c>
      <c r="Q631" s="166" t="str">
        <f t="shared" si="493"/>
        <v xml:space="preserve"> </v>
      </c>
      <c r="R631" s="119">
        <f t="shared" si="499"/>
        <v>0</v>
      </c>
      <c r="S631" s="72">
        <f t="shared" si="494"/>
        <v>0</v>
      </c>
    </row>
    <row r="632" spans="1:19" s="3" customFormat="1" ht="117.75" customHeight="1" thickBot="1" x14ac:dyDescent="0.25">
      <c r="A632" s="161">
        <f t="shared" ref="A632:E632" si="506">A631+A630+A629+A628+A627+A626+A622</f>
        <v>0</v>
      </c>
      <c r="B632" s="161">
        <f t="shared" si="506"/>
        <v>0</v>
      </c>
      <c r="C632" s="161">
        <f t="shared" si="506"/>
        <v>1000000</v>
      </c>
      <c r="D632" s="161">
        <f t="shared" si="506"/>
        <v>0</v>
      </c>
      <c r="E632" s="161">
        <f t="shared" si="506"/>
        <v>0</v>
      </c>
      <c r="F632" s="161">
        <f t="shared" ref="F632:O632" si="507">F631+F630+F629+F628+F627+F626+F622</f>
        <v>0</v>
      </c>
      <c r="G632" s="58"/>
      <c r="H632" s="9" t="s">
        <v>452</v>
      </c>
      <c r="I632" s="161">
        <f t="shared" si="507"/>
        <v>0</v>
      </c>
      <c r="J632" s="161">
        <f t="shared" si="507"/>
        <v>0</v>
      </c>
      <c r="K632" s="161">
        <f t="shared" si="507"/>
        <v>0</v>
      </c>
      <c r="L632" s="161">
        <f t="shared" si="507"/>
        <v>0</v>
      </c>
      <c r="M632" s="161">
        <f t="shared" si="507"/>
        <v>0</v>
      </c>
      <c r="N632" s="222">
        <f t="shared" si="491"/>
        <v>0</v>
      </c>
      <c r="O632" s="161">
        <f t="shared" si="507"/>
        <v>0</v>
      </c>
      <c r="P632" s="161" t="str">
        <f t="shared" si="492"/>
        <v xml:space="preserve"> </v>
      </c>
      <c r="Q632" s="161" t="str">
        <f t="shared" si="493"/>
        <v xml:space="preserve"> </v>
      </c>
      <c r="R632" s="115">
        <f t="shared" si="499"/>
        <v>0</v>
      </c>
      <c r="S632" s="72">
        <f t="shared" si="494"/>
        <v>1000000</v>
      </c>
    </row>
    <row r="633" spans="1:19" s="3" customFormat="1" ht="117.75" customHeight="1" thickBot="1" x14ac:dyDescent="0.25">
      <c r="A633" s="161">
        <f t="shared" ref="A633:E633" si="508">A632+A620+A615</f>
        <v>3000000</v>
      </c>
      <c r="B633" s="161">
        <f t="shared" si="508"/>
        <v>60943</v>
      </c>
      <c r="C633" s="161">
        <f t="shared" si="508"/>
        <v>3000000</v>
      </c>
      <c r="D633" s="161">
        <f t="shared" si="508"/>
        <v>2993469</v>
      </c>
      <c r="E633" s="161">
        <f t="shared" si="508"/>
        <v>3000000</v>
      </c>
      <c r="F633" s="161">
        <f t="shared" ref="F633:O633" si="509">F632+F620+F615</f>
        <v>0</v>
      </c>
      <c r="G633" s="58"/>
      <c r="H633" s="9" t="s">
        <v>453</v>
      </c>
      <c r="I633" s="161">
        <f t="shared" si="509"/>
        <v>1000000</v>
      </c>
      <c r="J633" s="161">
        <f t="shared" si="509"/>
        <v>1000000</v>
      </c>
      <c r="K633" s="161">
        <f t="shared" si="509"/>
        <v>1000000</v>
      </c>
      <c r="L633" s="161">
        <f t="shared" si="509"/>
        <v>1000000</v>
      </c>
      <c r="M633" s="161">
        <f t="shared" si="509"/>
        <v>0</v>
      </c>
      <c r="N633" s="222">
        <f t="shared" si="491"/>
        <v>-1000000</v>
      </c>
      <c r="O633" s="161">
        <f t="shared" si="509"/>
        <v>0</v>
      </c>
      <c r="P633" s="161" t="str">
        <f t="shared" si="492"/>
        <v xml:space="preserve"> </v>
      </c>
      <c r="Q633" s="161">
        <f t="shared" si="493"/>
        <v>1000000</v>
      </c>
      <c r="R633" s="115">
        <f t="shared" si="499"/>
        <v>0</v>
      </c>
      <c r="S633" s="72">
        <f t="shared" si="494"/>
        <v>16054412</v>
      </c>
    </row>
    <row r="634" spans="1:19" s="3" customFormat="1" ht="112.5" customHeight="1" x14ac:dyDescent="0.2">
      <c r="A634" s="165"/>
      <c r="B634" s="165"/>
      <c r="C634" s="165"/>
      <c r="D634" s="165"/>
      <c r="E634" s="165"/>
      <c r="F634" s="165"/>
      <c r="G634" s="59" t="s">
        <v>962</v>
      </c>
      <c r="H634" s="10" t="s">
        <v>454</v>
      </c>
      <c r="I634" s="165"/>
      <c r="J634" s="165"/>
      <c r="K634" s="165"/>
      <c r="L634" s="165"/>
      <c r="M634" s="165"/>
      <c r="N634" s="227"/>
      <c r="O634" s="165"/>
      <c r="P634" s="165" t="str">
        <f t="shared" si="492"/>
        <v xml:space="preserve"> </v>
      </c>
      <c r="Q634" s="165" t="str">
        <f t="shared" si="493"/>
        <v xml:space="preserve"> </v>
      </c>
      <c r="R634" s="118"/>
      <c r="S634" s="72">
        <f>S686</f>
        <v>17054412</v>
      </c>
    </row>
    <row r="635" spans="1:19" s="3" customFormat="1" ht="112.5" customHeight="1" x14ac:dyDescent="0.2">
      <c r="A635" s="181"/>
      <c r="B635" s="181"/>
      <c r="C635" s="181"/>
      <c r="D635" s="181"/>
      <c r="E635" s="181"/>
      <c r="F635" s="181"/>
      <c r="G635" s="69" t="s">
        <v>963</v>
      </c>
      <c r="H635" s="4" t="s">
        <v>455</v>
      </c>
      <c r="I635" s="181"/>
      <c r="J635" s="181"/>
      <c r="K635" s="181"/>
      <c r="L635" s="181"/>
      <c r="M635" s="181"/>
      <c r="N635" s="242"/>
      <c r="O635" s="181"/>
      <c r="P635" s="181" t="str">
        <f t="shared" si="492"/>
        <v xml:space="preserve"> </v>
      </c>
      <c r="Q635" s="181" t="str">
        <f t="shared" si="493"/>
        <v xml:space="preserve"> </v>
      </c>
      <c r="R635" s="125"/>
      <c r="S635" s="72">
        <f>S652</f>
        <v>17054412</v>
      </c>
    </row>
    <row r="636" spans="1:19" s="2" customFormat="1" ht="105.75" customHeight="1" x14ac:dyDescent="0.2">
      <c r="A636" s="180"/>
      <c r="B636" s="180"/>
      <c r="C636" s="180"/>
      <c r="D636" s="180"/>
      <c r="E636" s="180"/>
      <c r="F636" s="180"/>
      <c r="G636" s="60" t="s">
        <v>1023</v>
      </c>
      <c r="H636" s="17" t="s">
        <v>590</v>
      </c>
      <c r="I636" s="180"/>
      <c r="J636" s="180"/>
      <c r="K636" s="180"/>
      <c r="L636" s="180">
        <f t="shared" si="504"/>
        <v>0</v>
      </c>
      <c r="M636" s="180"/>
      <c r="N636" s="228">
        <f t="shared" si="491"/>
        <v>0</v>
      </c>
      <c r="O636" s="180">
        <f t="shared" ref="O636:O651" si="510">M636</f>
        <v>0</v>
      </c>
      <c r="P636" s="166" t="str">
        <f t="shared" si="492"/>
        <v xml:space="preserve"> </v>
      </c>
      <c r="Q636" s="166" t="str">
        <f t="shared" si="493"/>
        <v xml:space="preserve"> </v>
      </c>
      <c r="R636" s="119">
        <f t="shared" si="499"/>
        <v>0</v>
      </c>
      <c r="S636" s="72">
        <f t="shared" si="494"/>
        <v>0</v>
      </c>
    </row>
    <row r="637" spans="1:19" s="2" customFormat="1" ht="105.75" customHeight="1" x14ac:dyDescent="0.2">
      <c r="A637" s="180"/>
      <c r="B637" s="180"/>
      <c r="C637" s="180"/>
      <c r="D637" s="180"/>
      <c r="E637" s="180"/>
      <c r="F637" s="180"/>
      <c r="G637" s="60" t="s">
        <v>1024</v>
      </c>
      <c r="H637" s="17" t="s">
        <v>591</v>
      </c>
      <c r="I637" s="180"/>
      <c r="J637" s="180"/>
      <c r="K637" s="180"/>
      <c r="L637" s="180">
        <f t="shared" si="504"/>
        <v>0</v>
      </c>
      <c r="M637" s="180"/>
      <c r="N637" s="228">
        <f t="shared" si="491"/>
        <v>0</v>
      </c>
      <c r="O637" s="180">
        <f t="shared" si="510"/>
        <v>0</v>
      </c>
      <c r="P637" s="166" t="str">
        <f t="shared" si="492"/>
        <v xml:space="preserve"> </v>
      </c>
      <c r="Q637" s="166" t="str">
        <f t="shared" si="493"/>
        <v xml:space="preserve"> </v>
      </c>
      <c r="R637" s="119">
        <f t="shared" si="499"/>
        <v>0</v>
      </c>
      <c r="S637" s="72">
        <f t="shared" si="494"/>
        <v>0</v>
      </c>
    </row>
    <row r="638" spans="1:19" s="2" customFormat="1" ht="105.75" customHeight="1" x14ac:dyDescent="0.2">
      <c r="A638" s="180"/>
      <c r="B638" s="180"/>
      <c r="C638" s="180"/>
      <c r="D638" s="180"/>
      <c r="E638" s="180"/>
      <c r="F638" s="180"/>
      <c r="G638" s="60" t="s">
        <v>1025</v>
      </c>
      <c r="H638" s="17" t="s">
        <v>592</v>
      </c>
      <c r="I638" s="180"/>
      <c r="J638" s="180"/>
      <c r="K638" s="180"/>
      <c r="L638" s="180">
        <f t="shared" si="504"/>
        <v>0</v>
      </c>
      <c r="M638" s="180"/>
      <c r="N638" s="228">
        <f t="shared" si="491"/>
        <v>0</v>
      </c>
      <c r="O638" s="180">
        <f t="shared" si="510"/>
        <v>0</v>
      </c>
      <c r="P638" s="166" t="str">
        <f t="shared" si="492"/>
        <v xml:space="preserve"> </v>
      </c>
      <c r="Q638" s="166" t="str">
        <f t="shared" si="493"/>
        <v xml:space="preserve"> </v>
      </c>
      <c r="R638" s="119">
        <f t="shared" si="499"/>
        <v>0</v>
      </c>
      <c r="S638" s="72">
        <f t="shared" si="494"/>
        <v>0</v>
      </c>
    </row>
    <row r="639" spans="1:19" s="2" customFormat="1" ht="105.75" customHeight="1" x14ac:dyDescent="0.2">
      <c r="A639" s="180"/>
      <c r="B639" s="180"/>
      <c r="C639" s="180"/>
      <c r="D639" s="180"/>
      <c r="E639" s="180"/>
      <c r="F639" s="180"/>
      <c r="G639" s="60" t="s">
        <v>1026</v>
      </c>
      <c r="H639" s="17" t="s">
        <v>593</v>
      </c>
      <c r="I639" s="180"/>
      <c r="J639" s="180"/>
      <c r="K639" s="180"/>
      <c r="L639" s="180">
        <f t="shared" si="504"/>
        <v>0</v>
      </c>
      <c r="M639" s="180"/>
      <c r="N639" s="228">
        <f t="shared" si="491"/>
        <v>0</v>
      </c>
      <c r="O639" s="180">
        <f t="shared" si="510"/>
        <v>0</v>
      </c>
      <c r="P639" s="166" t="str">
        <f t="shared" si="492"/>
        <v xml:space="preserve"> </v>
      </c>
      <c r="Q639" s="166" t="str">
        <f t="shared" si="493"/>
        <v xml:space="preserve"> </v>
      </c>
      <c r="R639" s="119">
        <f t="shared" si="499"/>
        <v>0</v>
      </c>
      <c r="S639" s="72">
        <f t="shared" si="494"/>
        <v>0</v>
      </c>
    </row>
    <row r="640" spans="1:19" s="2" customFormat="1" ht="105.75" customHeight="1" x14ac:dyDescent="0.2">
      <c r="A640" s="180"/>
      <c r="B640" s="180"/>
      <c r="C640" s="180"/>
      <c r="D640" s="180"/>
      <c r="E640" s="180"/>
      <c r="F640" s="180"/>
      <c r="G640" s="60" t="s">
        <v>1027</v>
      </c>
      <c r="H640" s="17" t="s">
        <v>594</v>
      </c>
      <c r="I640" s="180"/>
      <c r="J640" s="180"/>
      <c r="K640" s="180"/>
      <c r="L640" s="180">
        <f t="shared" si="504"/>
        <v>0</v>
      </c>
      <c r="M640" s="180"/>
      <c r="N640" s="228">
        <f t="shared" si="491"/>
        <v>0</v>
      </c>
      <c r="O640" s="180">
        <f t="shared" si="510"/>
        <v>0</v>
      </c>
      <c r="P640" s="166" t="str">
        <f t="shared" si="492"/>
        <v xml:space="preserve"> </v>
      </c>
      <c r="Q640" s="166" t="str">
        <f t="shared" si="493"/>
        <v xml:space="preserve"> </v>
      </c>
      <c r="R640" s="119">
        <f t="shared" si="499"/>
        <v>0</v>
      </c>
      <c r="S640" s="72">
        <f t="shared" si="494"/>
        <v>0</v>
      </c>
    </row>
    <row r="641" spans="1:19" s="2" customFormat="1" ht="105.75" customHeight="1" x14ac:dyDescent="0.2">
      <c r="A641" s="180"/>
      <c r="B641" s="180"/>
      <c r="C641" s="180"/>
      <c r="D641" s="180"/>
      <c r="E641" s="180"/>
      <c r="F641" s="180"/>
      <c r="G641" s="60" t="s">
        <v>1028</v>
      </c>
      <c r="H641" s="17" t="s">
        <v>595</v>
      </c>
      <c r="I641" s="180"/>
      <c r="J641" s="180"/>
      <c r="K641" s="180"/>
      <c r="L641" s="180">
        <f t="shared" si="504"/>
        <v>0</v>
      </c>
      <c r="M641" s="180"/>
      <c r="N641" s="228">
        <f t="shared" si="491"/>
        <v>0</v>
      </c>
      <c r="O641" s="180">
        <f t="shared" si="510"/>
        <v>0</v>
      </c>
      <c r="P641" s="166" t="str">
        <f t="shared" si="492"/>
        <v xml:space="preserve"> </v>
      </c>
      <c r="Q641" s="166" t="str">
        <f t="shared" si="493"/>
        <v xml:space="preserve"> </v>
      </c>
      <c r="R641" s="119">
        <f t="shared" si="499"/>
        <v>0</v>
      </c>
      <c r="S641" s="72">
        <f t="shared" si="494"/>
        <v>0</v>
      </c>
    </row>
    <row r="642" spans="1:19" s="2" customFormat="1" ht="105.75" customHeight="1" x14ac:dyDescent="0.2">
      <c r="A642" s="180"/>
      <c r="B642" s="180"/>
      <c r="C642" s="180"/>
      <c r="D642" s="180"/>
      <c r="E642" s="180"/>
      <c r="F642" s="180"/>
      <c r="G642" s="60" t="s">
        <v>1029</v>
      </c>
      <c r="H642" s="17" t="s">
        <v>596</v>
      </c>
      <c r="I642" s="180"/>
      <c r="J642" s="180"/>
      <c r="K642" s="180"/>
      <c r="L642" s="180">
        <f t="shared" si="504"/>
        <v>0</v>
      </c>
      <c r="M642" s="180"/>
      <c r="N642" s="228">
        <f t="shared" si="491"/>
        <v>0</v>
      </c>
      <c r="O642" s="180">
        <f t="shared" si="510"/>
        <v>0</v>
      </c>
      <c r="P642" s="166" t="str">
        <f t="shared" si="492"/>
        <v xml:space="preserve"> </v>
      </c>
      <c r="Q642" s="166" t="str">
        <f t="shared" si="493"/>
        <v xml:space="preserve"> </v>
      </c>
      <c r="R642" s="119">
        <f t="shared" si="499"/>
        <v>0</v>
      </c>
      <c r="S642" s="72">
        <f t="shared" si="494"/>
        <v>0</v>
      </c>
    </row>
    <row r="643" spans="1:19" s="2" customFormat="1" ht="105.75" customHeight="1" x14ac:dyDescent="0.2">
      <c r="A643" s="180"/>
      <c r="B643" s="180"/>
      <c r="C643" s="180"/>
      <c r="D643" s="180"/>
      <c r="E643" s="180"/>
      <c r="F643" s="180"/>
      <c r="G643" s="60" t="s">
        <v>1030</v>
      </c>
      <c r="H643" s="17" t="s">
        <v>597</v>
      </c>
      <c r="I643" s="180"/>
      <c r="J643" s="180"/>
      <c r="K643" s="180"/>
      <c r="L643" s="180">
        <f t="shared" si="504"/>
        <v>0</v>
      </c>
      <c r="M643" s="180"/>
      <c r="N643" s="228">
        <f t="shared" si="491"/>
        <v>0</v>
      </c>
      <c r="O643" s="180">
        <f t="shared" si="510"/>
        <v>0</v>
      </c>
      <c r="P643" s="166" t="str">
        <f t="shared" si="492"/>
        <v xml:space="preserve"> </v>
      </c>
      <c r="Q643" s="166" t="str">
        <f t="shared" si="493"/>
        <v xml:space="preserve"> </v>
      </c>
      <c r="R643" s="119">
        <f t="shared" si="499"/>
        <v>0</v>
      </c>
      <c r="S643" s="72">
        <f t="shared" si="494"/>
        <v>0</v>
      </c>
    </row>
    <row r="644" spans="1:19" s="2" customFormat="1" ht="112.5" customHeight="1" x14ac:dyDescent="0.2">
      <c r="A644" s="180"/>
      <c r="B644" s="180"/>
      <c r="C644" s="180"/>
      <c r="D644" s="180"/>
      <c r="E644" s="180"/>
      <c r="F644" s="180"/>
      <c r="G644" s="60" t="s">
        <v>1031</v>
      </c>
      <c r="H644" s="17" t="s">
        <v>585</v>
      </c>
      <c r="I644" s="180"/>
      <c r="J644" s="180"/>
      <c r="K644" s="180"/>
      <c r="L644" s="180">
        <f t="shared" si="504"/>
        <v>0</v>
      </c>
      <c r="M644" s="180"/>
      <c r="N644" s="228">
        <f t="shared" si="491"/>
        <v>0</v>
      </c>
      <c r="O644" s="180">
        <f t="shared" si="510"/>
        <v>0</v>
      </c>
      <c r="P644" s="166" t="str">
        <f t="shared" si="492"/>
        <v xml:space="preserve"> </v>
      </c>
      <c r="Q644" s="166" t="str">
        <f t="shared" si="493"/>
        <v xml:space="preserve"> </v>
      </c>
      <c r="R644" s="119">
        <f t="shared" si="499"/>
        <v>0</v>
      </c>
      <c r="S644" s="72">
        <f t="shared" si="494"/>
        <v>0</v>
      </c>
    </row>
    <row r="645" spans="1:19" s="2" customFormat="1" ht="112.5" customHeight="1" x14ac:dyDescent="0.2">
      <c r="A645" s="180">
        <v>3000000</v>
      </c>
      <c r="B645" s="180">
        <v>60943</v>
      </c>
      <c r="C645" s="180">
        <v>3000000</v>
      </c>
      <c r="D645" s="180">
        <v>2993469</v>
      </c>
      <c r="E645" s="180">
        <v>3000000</v>
      </c>
      <c r="F645" s="180"/>
      <c r="G645" s="60" t="s">
        <v>1032</v>
      </c>
      <c r="H645" s="17" t="s">
        <v>586</v>
      </c>
      <c r="I645" s="180">
        <v>1000000</v>
      </c>
      <c r="J645" s="180">
        <v>1000000</v>
      </c>
      <c r="K645" s="180">
        <v>1000000</v>
      </c>
      <c r="L645" s="180">
        <f t="shared" si="504"/>
        <v>2000000</v>
      </c>
      <c r="M645" s="180"/>
      <c r="N645" s="228">
        <f t="shared" si="491"/>
        <v>-1000000</v>
      </c>
      <c r="O645" s="180">
        <f t="shared" si="510"/>
        <v>0</v>
      </c>
      <c r="P645" s="166" t="str">
        <f t="shared" si="492"/>
        <v xml:space="preserve"> </v>
      </c>
      <c r="Q645" s="166">
        <f t="shared" si="493"/>
        <v>1000000</v>
      </c>
      <c r="R645" s="119">
        <f t="shared" si="499"/>
        <v>0</v>
      </c>
      <c r="S645" s="72">
        <f t="shared" si="494"/>
        <v>17054412</v>
      </c>
    </row>
    <row r="646" spans="1:19" s="2" customFormat="1" ht="105.75" customHeight="1" x14ac:dyDescent="0.2">
      <c r="A646" s="180"/>
      <c r="B646" s="180"/>
      <c r="C646" s="180"/>
      <c r="D646" s="180"/>
      <c r="E646" s="180"/>
      <c r="F646" s="180"/>
      <c r="G646" s="60" t="s">
        <v>1033</v>
      </c>
      <c r="H646" s="17" t="s">
        <v>587</v>
      </c>
      <c r="I646" s="180"/>
      <c r="J646" s="180"/>
      <c r="K646" s="180"/>
      <c r="L646" s="180">
        <f t="shared" si="504"/>
        <v>0</v>
      </c>
      <c r="M646" s="180"/>
      <c r="N646" s="228">
        <f t="shared" si="491"/>
        <v>0</v>
      </c>
      <c r="O646" s="180">
        <f t="shared" si="510"/>
        <v>0</v>
      </c>
      <c r="P646" s="166" t="str">
        <f t="shared" si="492"/>
        <v xml:space="preserve"> </v>
      </c>
      <c r="Q646" s="166" t="str">
        <f t="shared" si="493"/>
        <v xml:space="preserve"> </v>
      </c>
      <c r="R646" s="119">
        <f t="shared" si="499"/>
        <v>0</v>
      </c>
      <c r="S646" s="72">
        <f t="shared" si="494"/>
        <v>0</v>
      </c>
    </row>
    <row r="647" spans="1:19" s="2" customFormat="1" ht="105.75" customHeight="1" x14ac:dyDescent="0.2">
      <c r="A647" s="166"/>
      <c r="B647" s="166"/>
      <c r="C647" s="166"/>
      <c r="D647" s="166"/>
      <c r="E647" s="166"/>
      <c r="F647" s="166"/>
      <c r="G647" s="60" t="s">
        <v>964</v>
      </c>
      <c r="H647" s="17" t="s">
        <v>604</v>
      </c>
      <c r="I647" s="166"/>
      <c r="J647" s="166"/>
      <c r="K647" s="166"/>
      <c r="L647" s="166">
        <f t="shared" si="504"/>
        <v>0</v>
      </c>
      <c r="M647" s="166"/>
      <c r="N647" s="228"/>
      <c r="O647" s="166"/>
      <c r="P647" s="166" t="str">
        <f t="shared" si="492"/>
        <v xml:space="preserve"> </v>
      </c>
      <c r="Q647" s="166" t="str">
        <f t="shared" si="493"/>
        <v xml:space="preserve"> </v>
      </c>
      <c r="R647" s="119"/>
      <c r="S647" s="72">
        <f>S650</f>
        <v>0</v>
      </c>
    </row>
    <row r="648" spans="1:19" s="1" customFormat="1" ht="105.75" customHeight="1" x14ac:dyDescent="0.2">
      <c r="A648" s="153"/>
      <c r="B648" s="153"/>
      <c r="C648" s="153"/>
      <c r="D648" s="153"/>
      <c r="E648" s="153"/>
      <c r="F648" s="153"/>
      <c r="G648" s="54">
        <v>4211120101</v>
      </c>
      <c r="H648" s="18" t="s">
        <v>605</v>
      </c>
      <c r="I648" s="153"/>
      <c r="J648" s="153"/>
      <c r="K648" s="153"/>
      <c r="L648" s="153">
        <f t="shared" si="504"/>
        <v>0</v>
      </c>
      <c r="M648" s="153"/>
      <c r="N648" s="215">
        <f t="shared" si="491"/>
        <v>0</v>
      </c>
      <c r="O648" s="153">
        <f t="shared" si="510"/>
        <v>0</v>
      </c>
      <c r="P648" s="155" t="str">
        <f t="shared" si="492"/>
        <v xml:space="preserve"> </v>
      </c>
      <c r="Q648" s="155" t="str">
        <f t="shared" si="493"/>
        <v xml:space="preserve"> </v>
      </c>
      <c r="R648" s="110">
        <f t="shared" si="499"/>
        <v>0</v>
      </c>
      <c r="S648" s="72">
        <f t="shared" si="494"/>
        <v>0</v>
      </c>
    </row>
    <row r="649" spans="1:19" s="1" customFormat="1" ht="105.75" customHeight="1" thickBot="1" x14ac:dyDescent="0.25">
      <c r="A649" s="153"/>
      <c r="B649" s="153"/>
      <c r="C649" s="153"/>
      <c r="D649" s="153"/>
      <c r="E649" s="153"/>
      <c r="F649" s="153"/>
      <c r="G649" s="55">
        <v>4211120201</v>
      </c>
      <c r="H649" s="23" t="s">
        <v>606</v>
      </c>
      <c r="I649" s="153"/>
      <c r="J649" s="153"/>
      <c r="K649" s="153"/>
      <c r="L649" s="153">
        <f t="shared" si="504"/>
        <v>0</v>
      </c>
      <c r="M649" s="153"/>
      <c r="N649" s="215">
        <f t="shared" si="491"/>
        <v>0</v>
      </c>
      <c r="O649" s="153">
        <f t="shared" si="510"/>
        <v>0</v>
      </c>
      <c r="P649" s="155" t="str">
        <f t="shared" si="492"/>
        <v xml:space="preserve"> </v>
      </c>
      <c r="Q649" s="155" t="str">
        <f t="shared" si="493"/>
        <v xml:space="preserve"> </v>
      </c>
      <c r="R649" s="110">
        <f t="shared" si="499"/>
        <v>0</v>
      </c>
      <c r="S649" s="72">
        <f t="shared" si="494"/>
        <v>0</v>
      </c>
    </row>
    <row r="650" spans="1:19" s="2" customFormat="1" ht="95.25" customHeight="1" thickBot="1" x14ac:dyDescent="0.25">
      <c r="A650" s="157">
        <f t="shared" ref="A650:E650" si="511">SUM(A648:A649)</f>
        <v>0</v>
      </c>
      <c r="B650" s="157">
        <f t="shared" si="511"/>
        <v>0</v>
      </c>
      <c r="C650" s="157">
        <f t="shared" si="511"/>
        <v>0</v>
      </c>
      <c r="D650" s="157">
        <f t="shared" si="511"/>
        <v>0</v>
      </c>
      <c r="E650" s="157">
        <f t="shared" si="511"/>
        <v>0</v>
      </c>
      <c r="F650" s="157">
        <f t="shared" ref="F650" si="512">SUM(F648:F649)</f>
        <v>0</v>
      </c>
      <c r="G650" s="57"/>
      <c r="H650" s="7" t="s">
        <v>588</v>
      </c>
      <c r="I650" s="157">
        <f t="shared" ref="I650:L650" si="513">SUM(I648:I649)</f>
        <v>0</v>
      </c>
      <c r="J650" s="157">
        <f t="shared" si="513"/>
        <v>0</v>
      </c>
      <c r="K650" s="157">
        <f t="shared" si="513"/>
        <v>0</v>
      </c>
      <c r="L650" s="157">
        <f t="shared" si="513"/>
        <v>0</v>
      </c>
      <c r="M650" s="157">
        <f t="shared" ref="M650:O650" si="514">SUM(M648:M649)</f>
        <v>0</v>
      </c>
      <c r="N650" s="217">
        <f t="shared" si="491"/>
        <v>0</v>
      </c>
      <c r="O650" s="157">
        <f t="shared" si="514"/>
        <v>0</v>
      </c>
      <c r="P650" s="157" t="str">
        <f t="shared" si="492"/>
        <v xml:space="preserve"> </v>
      </c>
      <c r="Q650" s="157" t="str">
        <f t="shared" si="493"/>
        <v xml:space="preserve"> </v>
      </c>
      <c r="R650" s="112">
        <f t="shared" si="499"/>
        <v>0</v>
      </c>
      <c r="S650" s="72">
        <f t="shared" si="494"/>
        <v>0</v>
      </c>
    </row>
    <row r="651" spans="1:19" s="2" customFormat="1" ht="105.75" customHeight="1" thickBot="1" x14ac:dyDescent="0.25">
      <c r="A651" s="180"/>
      <c r="B651" s="180"/>
      <c r="C651" s="180"/>
      <c r="D651" s="180"/>
      <c r="E651" s="180"/>
      <c r="F651" s="180"/>
      <c r="G651" s="66" t="s">
        <v>1034</v>
      </c>
      <c r="H651" s="36" t="s">
        <v>589</v>
      </c>
      <c r="I651" s="180"/>
      <c r="J651" s="180"/>
      <c r="K651" s="180"/>
      <c r="L651" s="180">
        <f t="shared" si="504"/>
        <v>0</v>
      </c>
      <c r="M651" s="180"/>
      <c r="N651" s="228">
        <f t="shared" si="491"/>
        <v>0</v>
      </c>
      <c r="O651" s="180">
        <f t="shared" si="510"/>
        <v>0</v>
      </c>
      <c r="P651" s="166" t="str">
        <f t="shared" si="492"/>
        <v xml:space="preserve"> </v>
      </c>
      <c r="Q651" s="166" t="str">
        <f t="shared" si="493"/>
        <v xml:space="preserve"> </v>
      </c>
      <c r="R651" s="119">
        <f t="shared" si="499"/>
        <v>0</v>
      </c>
      <c r="S651" s="72">
        <f t="shared" si="494"/>
        <v>0</v>
      </c>
    </row>
    <row r="652" spans="1:19" s="3" customFormat="1" ht="110.25" customHeight="1" thickBot="1" x14ac:dyDescent="0.25">
      <c r="A652" s="161">
        <f t="shared" ref="A652:E652" si="515">A636+A637+A638+A639+A640+A641+A642+A643+A644+A645+A646+A650+A651</f>
        <v>3000000</v>
      </c>
      <c r="B652" s="161">
        <f t="shared" si="515"/>
        <v>60943</v>
      </c>
      <c r="C652" s="161">
        <f t="shared" si="515"/>
        <v>3000000</v>
      </c>
      <c r="D652" s="161">
        <f t="shared" si="515"/>
        <v>2993469</v>
      </c>
      <c r="E652" s="161">
        <f t="shared" si="515"/>
        <v>3000000</v>
      </c>
      <c r="F652" s="161">
        <f t="shared" ref="F652:O652" si="516">F636+F637+F638+F639+F640+F641+F642+F643+F644+F645+F646+F650+F651</f>
        <v>0</v>
      </c>
      <c r="G652" s="58"/>
      <c r="H652" s="9" t="s">
        <v>456</v>
      </c>
      <c r="I652" s="161">
        <f t="shared" si="516"/>
        <v>1000000</v>
      </c>
      <c r="J652" s="161">
        <f t="shared" si="516"/>
        <v>1000000</v>
      </c>
      <c r="K652" s="161">
        <f t="shared" si="516"/>
        <v>1000000</v>
      </c>
      <c r="L652" s="161">
        <f t="shared" si="516"/>
        <v>2000000</v>
      </c>
      <c r="M652" s="161">
        <f t="shared" si="516"/>
        <v>0</v>
      </c>
      <c r="N652" s="222">
        <f t="shared" si="491"/>
        <v>-1000000</v>
      </c>
      <c r="O652" s="161">
        <f t="shared" si="516"/>
        <v>0</v>
      </c>
      <c r="P652" s="161" t="str">
        <f t="shared" si="492"/>
        <v xml:space="preserve"> </v>
      </c>
      <c r="Q652" s="161">
        <f t="shared" si="493"/>
        <v>1000000</v>
      </c>
      <c r="R652" s="115">
        <f t="shared" si="499"/>
        <v>0</v>
      </c>
      <c r="S652" s="72">
        <f t="shared" si="494"/>
        <v>17054412</v>
      </c>
    </row>
    <row r="653" spans="1:19" s="3" customFormat="1" ht="112.5" customHeight="1" x14ac:dyDescent="0.2">
      <c r="A653" s="181"/>
      <c r="B653" s="181"/>
      <c r="C653" s="181"/>
      <c r="D653" s="181"/>
      <c r="E653" s="181"/>
      <c r="F653" s="181"/>
      <c r="G653" s="59" t="s">
        <v>965</v>
      </c>
      <c r="H653" s="10" t="s">
        <v>457</v>
      </c>
      <c r="I653" s="181"/>
      <c r="J653" s="181"/>
      <c r="K653" s="181"/>
      <c r="L653" s="181"/>
      <c r="M653" s="181"/>
      <c r="N653" s="242"/>
      <c r="O653" s="181"/>
      <c r="P653" s="181" t="str">
        <f t="shared" si="492"/>
        <v xml:space="preserve"> </v>
      </c>
      <c r="Q653" s="181" t="str">
        <f t="shared" si="493"/>
        <v xml:space="preserve"> </v>
      </c>
      <c r="R653" s="125"/>
      <c r="S653" s="72">
        <f>S685</f>
        <v>0</v>
      </c>
    </row>
    <row r="654" spans="1:19" s="2" customFormat="1" ht="105.75" customHeight="1" x14ac:dyDescent="0.2">
      <c r="A654" s="180"/>
      <c r="B654" s="180"/>
      <c r="C654" s="180"/>
      <c r="D654" s="180"/>
      <c r="E654" s="180"/>
      <c r="F654" s="180"/>
      <c r="G654" s="60" t="s">
        <v>1035</v>
      </c>
      <c r="H654" s="17" t="s">
        <v>458</v>
      </c>
      <c r="I654" s="180"/>
      <c r="J654" s="180"/>
      <c r="K654" s="180"/>
      <c r="L654" s="180">
        <f t="shared" si="504"/>
        <v>0</v>
      </c>
      <c r="M654" s="180"/>
      <c r="N654" s="228">
        <f t="shared" si="491"/>
        <v>0</v>
      </c>
      <c r="O654" s="180">
        <f t="shared" ref="O654" si="517">M654</f>
        <v>0</v>
      </c>
      <c r="P654" s="166" t="str">
        <f t="shared" si="492"/>
        <v xml:space="preserve"> </v>
      </c>
      <c r="Q654" s="166" t="str">
        <f t="shared" si="493"/>
        <v xml:space="preserve"> </v>
      </c>
      <c r="R654" s="119">
        <f t="shared" si="499"/>
        <v>0</v>
      </c>
      <c r="S654" s="72">
        <f t="shared" si="494"/>
        <v>0</v>
      </c>
    </row>
    <row r="655" spans="1:19" s="2" customFormat="1" ht="105.75" customHeight="1" x14ac:dyDescent="0.2">
      <c r="A655" s="166"/>
      <c r="B655" s="166"/>
      <c r="C655" s="166"/>
      <c r="D655" s="166"/>
      <c r="E655" s="166"/>
      <c r="F655" s="166"/>
      <c r="G655" s="60" t="s">
        <v>966</v>
      </c>
      <c r="H655" s="17" t="s">
        <v>459</v>
      </c>
      <c r="I655" s="166"/>
      <c r="J655" s="166"/>
      <c r="K655" s="166"/>
      <c r="L655" s="166"/>
      <c r="M655" s="166"/>
      <c r="N655" s="228"/>
      <c r="O655" s="166"/>
      <c r="P655" s="166" t="str">
        <f t="shared" si="492"/>
        <v xml:space="preserve"> </v>
      </c>
      <c r="Q655" s="166" t="str">
        <f t="shared" si="493"/>
        <v xml:space="preserve"> </v>
      </c>
      <c r="R655" s="119"/>
      <c r="S655" s="72">
        <f>S658</f>
        <v>0</v>
      </c>
    </row>
    <row r="656" spans="1:19" s="1" customFormat="1" ht="105.75" customHeight="1" x14ac:dyDescent="0.2">
      <c r="A656" s="153"/>
      <c r="B656" s="153"/>
      <c r="C656" s="153"/>
      <c r="D656" s="153"/>
      <c r="E656" s="153"/>
      <c r="F656" s="153"/>
      <c r="G656" s="54">
        <v>4212020101</v>
      </c>
      <c r="H656" s="18" t="s">
        <v>460</v>
      </c>
      <c r="I656" s="153"/>
      <c r="J656" s="153"/>
      <c r="K656" s="153"/>
      <c r="L656" s="153">
        <f t="shared" si="504"/>
        <v>0</v>
      </c>
      <c r="M656" s="153"/>
      <c r="N656" s="215">
        <f t="shared" si="491"/>
        <v>0</v>
      </c>
      <c r="O656" s="153">
        <f t="shared" ref="O656:O657" si="518">M656</f>
        <v>0</v>
      </c>
      <c r="P656" s="155" t="str">
        <f t="shared" si="492"/>
        <v xml:space="preserve"> </v>
      </c>
      <c r="Q656" s="155" t="str">
        <f t="shared" si="493"/>
        <v xml:space="preserve"> </v>
      </c>
      <c r="R656" s="110">
        <f t="shared" si="499"/>
        <v>0</v>
      </c>
      <c r="S656" s="72">
        <f t="shared" si="494"/>
        <v>0</v>
      </c>
    </row>
    <row r="657" spans="1:19" s="1" customFormat="1" ht="105.75" customHeight="1" thickBot="1" x14ac:dyDescent="0.25">
      <c r="A657" s="153"/>
      <c r="B657" s="153"/>
      <c r="C657" s="153"/>
      <c r="D657" s="153"/>
      <c r="E657" s="153"/>
      <c r="F657" s="153"/>
      <c r="G657" s="55">
        <v>4212020201</v>
      </c>
      <c r="H657" s="23" t="s">
        <v>461</v>
      </c>
      <c r="I657" s="153"/>
      <c r="J657" s="153"/>
      <c r="K657" s="153"/>
      <c r="L657" s="153">
        <f t="shared" si="504"/>
        <v>0</v>
      </c>
      <c r="M657" s="153"/>
      <c r="N657" s="215">
        <f t="shared" si="491"/>
        <v>0</v>
      </c>
      <c r="O657" s="153">
        <f t="shared" si="518"/>
        <v>0</v>
      </c>
      <c r="P657" s="155" t="str">
        <f t="shared" si="492"/>
        <v xml:space="preserve"> </v>
      </c>
      <c r="Q657" s="155" t="str">
        <f t="shared" si="493"/>
        <v xml:space="preserve"> </v>
      </c>
      <c r="R657" s="110">
        <f t="shared" si="499"/>
        <v>0</v>
      </c>
      <c r="S657" s="72">
        <f t="shared" si="494"/>
        <v>0</v>
      </c>
    </row>
    <row r="658" spans="1:19" s="2" customFormat="1" ht="107.25" customHeight="1" thickBot="1" x14ac:dyDescent="0.25">
      <c r="A658" s="157">
        <f t="shared" ref="A658:E658" si="519">SUM(A656:A657)</f>
        <v>0</v>
      </c>
      <c r="B658" s="157">
        <f t="shared" si="519"/>
        <v>0</v>
      </c>
      <c r="C658" s="157">
        <f t="shared" si="519"/>
        <v>0</v>
      </c>
      <c r="D658" s="157">
        <f t="shared" si="519"/>
        <v>0</v>
      </c>
      <c r="E658" s="157">
        <f t="shared" si="519"/>
        <v>0</v>
      </c>
      <c r="F658" s="157">
        <f t="shared" ref="F658" si="520">SUM(F656:F657)</f>
        <v>0</v>
      </c>
      <c r="G658" s="57"/>
      <c r="H658" s="7" t="s">
        <v>256</v>
      </c>
      <c r="I658" s="157">
        <f t="shared" ref="I658:L658" si="521">SUM(I656:I657)</f>
        <v>0</v>
      </c>
      <c r="J658" s="157">
        <f t="shared" si="521"/>
        <v>0</v>
      </c>
      <c r="K658" s="157">
        <f t="shared" si="521"/>
        <v>0</v>
      </c>
      <c r="L658" s="157">
        <f t="shared" si="521"/>
        <v>0</v>
      </c>
      <c r="M658" s="157">
        <f t="shared" ref="M658:O658" si="522">SUM(M656:M657)</f>
        <v>0</v>
      </c>
      <c r="N658" s="217">
        <f t="shared" si="491"/>
        <v>0</v>
      </c>
      <c r="O658" s="157">
        <f t="shared" si="522"/>
        <v>0</v>
      </c>
      <c r="P658" s="157" t="str">
        <f t="shared" si="492"/>
        <v xml:space="preserve"> </v>
      </c>
      <c r="Q658" s="157" t="str">
        <f t="shared" si="493"/>
        <v xml:space="preserve"> </v>
      </c>
      <c r="R658" s="112">
        <f t="shared" si="499"/>
        <v>0</v>
      </c>
      <c r="S658" s="72">
        <f t="shared" si="494"/>
        <v>0</v>
      </c>
    </row>
    <row r="659" spans="1:19" s="2" customFormat="1" ht="112.5" customHeight="1" x14ac:dyDescent="0.2">
      <c r="A659" s="166"/>
      <c r="B659" s="166"/>
      <c r="C659" s="166"/>
      <c r="D659" s="166"/>
      <c r="E659" s="166"/>
      <c r="F659" s="166"/>
      <c r="G659" s="53" t="s">
        <v>967</v>
      </c>
      <c r="H659" s="22" t="s">
        <v>462</v>
      </c>
      <c r="I659" s="166"/>
      <c r="J659" s="166"/>
      <c r="K659" s="166"/>
      <c r="L659" s="166"/>
      <c r="M659" s="166"/>
      <c r="N659" s="228"/>
      <c r="O659" s="166"/>
      <c r="P659" s="166" t="str">
        <f t="shared" si="492"/>
        <v xml:space="preserve"> </v>
      </c>
      <c r="Q659" s="166" t="str">
        <f t="shared" si="493"/>
        <v xml:space="preserve"> </v>
      </c>
      <c r="R659" s="119"/>
      <c r="S659" s="72">
        <f>S662</f>
        <v>0</v>
      </c>
    </row>
    <row r="660" spans="1:19" s="1" customFormat="1" ht="97.5" customHeight="1" x14ac:dyDescent="0.2">
      <c r="A660" s="153"/>
      <c r="B660" s="153"/>
      <c r="C660" s="153"/>
      <c r="D660" s="153"/>
      <c r="E660" s="153"/>
      <c r="F660" s="153"/>
      <c r="G660" s="54">
        <v>4212030101</v>
      </c>
      <c r="H660" s="18" t="s">
        <v>463</v>
      </c>
      <c r="I660" s="153">
        <v>0</v>
      </c>
      <c r="J660" s="153">
        <v>0</v>
      </c>
      <c r="K660" s="153">
        <v>0</v>
      </c>
      <c r="L660" s="153">
        <f t="shared" si="504"/>
        <v>0</v>
      </c>
      <c r="M660" s="153"/>
      <c r="N660" s="215">
        <f t="shared" si="491"/>
        <v>0</v>
      </c>
      <c r="O660" s="153">
        <f t="shared" ref="O660:O673" si="523">M660</f>
        <v>0</v>
      </c>
      <c r="P660" s="155" t="str">
        <f t="shared" si="492"/>
        <v xml:space="preserve"> </v>
      </c>
      <c r="Q660" s="155" t="str">
        <f t="shared" si="493"/>
        <v xml:space="preserve"> </v>
      </c>
      <c r="R660" s="110">
        <f t="shared" si="499"/>
        <v>0</v>
      </c>
      <c r="S660" s="72">
        <f t="shared" si="494"/>
        <v>0</v>
      </c>
    </row>
    <row r="661" spans="1:19" s="1" customFormat="1" ht="105.75" customHeight="1" thickBot="1" x14ac:dyDescent="0.25">
      <c r="A661" s="156"/>
      <c r="B661" s="156"/>
      <c r="C661" s="156"/>
      <c r="D661" s="156"/>
      <c r="E661" s="156"/>
      <c r="F661" s="156"/>
      <c r="G661" s="55">
        <v>4212030201</v>
      </c>
      <c r="H661" s="23" t="s">
        <v>464</v>
      </c>
      <c r="I661" s="156"/>
      <c r="J661" s="156"/>
      <c r="K661" s="156"/>
      <c r="L661" s="156">
        <f t="shared" si="504"/>
        <v>0</v>
      </c>
      <c r="M661" s="156"/>
      <c r="N661" s="216">
        <f t="shared" si="491"/>
        <v>0</v>
      </c>
      <c r="O661" s="156">
        <f t="shared" si="523"/>
        <v>0</v>
      </c>
      <c r="P661" s="154" t="str">
        <f t="shared" si="492"/>
        <v xml:space="preserve"> </v>
      </c>
      <c r="Q661" s="154" t="str">
        <f t="shared" si="493"/>
        <v xml:space="preserve"> </v>
      </c>
      <c r="R661" s="111">
        <f t="shared" si="499"/>
        <v>0</v>
      </c>
      <c r="S661" s="72">
        <f t="shared" si="494"/>
        <v>0</v>
      </c>
    </row>
    <row r="662" spans="1:19" s="2" customFormat="1" ht="99.75" customHeight="1" thickBot="1" x14ac:dyDescent="0.25">
      <c r="A662" s="157">
        <f t="shared" ref="A662:E662" si="524">SUM(A660:A661)</f>
        <v>0</v>
      </c>
      <c r="B662" s="157">
        <f t="shared" si="524"/>
        <v>0</v>
      </c>
      <c r="C662" s="157">
        <f t="shared" si="524"/>
        <v>0</v>
      </c>
      <c r="D662" s="157">
        <f t="shared" si="524"/>
        <v>0</v>
      </c>
      <c r="E662" s="157">
        <f t="shared" si="524"/>
        <v>0</v>
      </c>
      <c r="F662" s="157">
        <f t="shared" ref="F662:O662" si="525">SUM(F660:F661)</f>
        <v>0</v>
      </c>
      <c r="G662" s="57"/>
      <c r="H662" s="7" t="s">
        <v>266</v>
      </c>
      <c r="I662" s="157">
        <f t="shared" si="525"/>
        <v>0</v>
      </c>
      <c r="J662" s="157">
        <f t="shared" si="525"/>
        <v>0</v>
      </c>
      <c r="K662" s="157">
        <f t="shared" si="525"/>
        <v>0</v>
      </c>
      <c r="L662" s="157">
        <f t="shared" si="525"/>
        <v>0</v>
      </c>
      <c r="M662" s="157">
        <f t="shared" si="525"/>
        <v>0</v>
      </c>
      <c r="N662" s="217">
        <f t="shared" si="491"/>
        <v>0</v>
      </c>
      <c r="O662" s="157">
        <f t="shared" si="525"/>
        <v>0</v>
      </c>
      <c r="P662" s="157" t="str">
        <f t="shared" si="492"/>
        <v xml:space="preserve"> </v>
      </c>
      <c r="Q662" s="157" t="str">
        <f t="shared" si="493"/>
        <v xml:space="preserve"> </v>
      </c>
      <c r="R662" s="112">
        <f t="shared" si="499"/>
        <v>0</v>
      </c>
      <c r="S662" s="72">
        <f t="shared" si="494"/>
        <v>0</v>
      </c>
    </row>
    <row r="663" spans="1:19" s="2" customFormat="1" ht="105.75" customHeight="1" x14ac:dyDescent="0.2">
      <c r="A663" s="191"/>
      <c r="B663" s="191"/>
      <c r="C663" s="191"/>
      <c r="D663" s="191"/>
      <c r="E663" s="191"/>
      <c r="F663" s="191"/>
      <c r="G663" s="53" t="s">
        <v>1036</v>
      </c>
      <c r="H663" s="22" t="s">
        <v>568</v>
      </c>
      <c r="I663" s="191"/>
      <c r="J663" s="191"/>
      <c r="K663" s="191"/>
      <c r="L663" s="191">
        <f t="shared" si="504"/>
        <v>0</v>
      </c>
      <c r="M663" s="191"/>
      <c r="N663" s="214">
        <f t="shared" si="491"/>
        <v>0</v>
      </c>
      <c r="O663" s="191">
        <f t="shared" si="523"/>
        <v>0</v>
      </c>
      <c r="P663" s="152" t="str">
        <f t="shared" si="492"/>
        <v xml:space="preserve"> </v>
      </c>
      <c r="Q663" s="152" t="str">
        <f t="shared" si="493"/>
        <v xml:space="preserve"> </v>
      </c>
      <c r="R663" s="109">
        <f t="shared" si="499"/>
        <v>0</v>
      </c>
      <c r="S663" s="72">
        <f t="shared" si="494"/>
        <v>0</v>
      </c>
    </row>
    <row r="664" spans="1:19" s="2" customFormat="1" ht="105.75" customHeight="1" x14ac:dyDescent="0.2">
      <c r="A664" s="180"/>
      <c r="B664" s="180"/>
      <c r="C664" s="180"/>
      <c r="D664" s="180"/>
      <c r="E664" s="180"/>
      <c r="F664" s="180"/>
      <c r="G664" s="60" t="s">
        <v>1037</v>
      </c>
      <c r="H664" s="17" t="s">
        <v>465</v>
      </c>
      <c r="I664" s="180"/>
      <c r="J664" s="180"/>
      <c r="K664" s="180"/>
      <c r="L664" s="180">
        <f t="shared" si="504"/>
        <v>0</v>
      </c>
      <c r="M664" s="180"/>
      <c r="N664" s="228">
        <f t="shared" si="491"/>
        <v>0</v>
      </c>
      <c r="O664" s="180">
        <f t="shared" si="523"/>
        <v>0</v>
      </c>
      <c r="P664" s="166" t="str">
        <f t="shared" si="492"/>
        <v xml:space="preserve"> </v>
      </c>
      <c r="Q664" s="166" t="str">
        <f t="shared" si="493"/>
        <v xml:space="preserve"> </v>
      </c>
      <c r="R664" s="119">
        <f t="shared" si="499"/>
        <v>0</v>
      </c>
      <c r="S664" s="72">
        <f t="shared" si="494"/>
        <v>0</v>
      </c>
    </row>
    <row r="665" spans="1:19" s="2" customFormat="1" ht="105.75" customHeight="1" x14ac:dyDescent="0.2">
      <c r="A665" s="180"/>
      <c r="B665" s="180"/>
      <c r="C665" s="180"/>
      <c r="D665" s="180"/>
      <c r="E665" s="180"/>
      <c r="F665" s="180"/>
      <c r="G665" s="60" t="s">
        <v>1038</v>
      </c>
      <c r="H665" s="17" t="s">
        <v>466</v>
      </c>
      <c r="I665" s="180"/>
      <c r="J665" s="180"/>
      <c r="K665" s="180"/>
      <c r="L665" s="180">
        <f t="shared" si="504"/>
        <v>0</v>
      </c>
      <c r="M665" s="180"/>
      <c r="N665" s="228">
        <f t="shared" si="491"/>
        <v>0</v>
      </c>
      <c r="O665" s="180">
        <f t="shared" si="523"/>
        <v>0</v>
      </c>
      <c r="P665" s="166" t="str">
        <f t="shared" si="492"/>
        <v xml:space="preserve"> </v>
      </c>
      <c r="Q665" s="166" t="str">
        <f t="shared" si="493"/>
        <v xml:space="preserve"> </v>
      </c>
      <c r="R665" s="119">
        <f t="shared" si="499"/>
        <v>0</v>
      </c>
      <c r="S665" s="72">
        <f t="shared" si="494"/>
        <v>0</v>
      </c>
    </row>
    <row r="666" spans="1:19" s="2" customFormat="1" ht="105.75" customHeight="1" x14ac:dyDescent="0.2">
      <c r="A666" s="166"/>
      <c r="B666" s="166"/>
      <c r="C666" s="166"/>
      <c r="D666" s="166"/>
      <c r="E666" s="166"/>
      <c r="F666" s="166"/>
      <c r="G666" s="60" t="s">
        <v>968</v>
      </c>
      <c r="H666" s="17" t="s">
        <v>467</v>
      </c>
      <c r="I666" s="166"/>
      <c r="J666" s="166"/>
      <c r="K666" s="166"/>
      <c r="L666" s="166"/>
      <c r="M666" s="166"/>
      <c r="N666" s="228"/>
      <c r="O666" s="166"/>
      <c r="P666" s="166" t="str">
        <f t="shared" si="492"/>
        <v xml:space="preserve"> </v>
      </c>
      <c r="Q666" s="166" t="str">
        <f t="shared" si="493"/>
        <v xml:space="preserve"> </v>
      </c>
      <c r="R666" s="119"/>
      <c r="S666" s="72">
        <f>S674</f>
        <v>0</v>
      </c>
    </row>
    <row r="667" spans="1:19" s="1" customFormat="1" ht="105.75" customHeight="1" x14ac:dyDescent="0.2">
      <c r="A667" s="153"/>
      <c r="B667" s="153"/>
      <c r="C667" s="153"/>
      <c r="D667" s="153"/>
      <c r="E667" s="153"/>
      <c r="F667" s="153"/>
      <c r="G667" s="54">
        <v>4212070101</v>
      </c>
      <c r="H667" s="18" t="s">
        <v>468</v>
      </c>
      <c r="I667" s="153"/>
      <c r="J667" s="153"/>
      <c r="K667" s="153"/>
      <c r="L667" s="153">
        <f t="shared" si="504"/>
        <v>0</v>
      </c>
      <c r="M667" s="153"/>
      <c r="N667" s="215">
        <f t="shared" si="491"/>
        <v>0</v>
      </c>
      <c r="O667" s="153">
        <f t="shared" si="523"/>
        <v>0</v>
      </c>
      <c r="P667" s="155" t="str">
        <f t="shared" si="492"/>
        <v xml:space="preserve"> </v>
      </c>
      <c r="Q667" s="155" t="str">
        <f t="shared" si="493"/>
        <v xml:space="preserve"> </v>
      </c>
      <c r="R667" s="110">
        <f t="shared" si="499"/>
        <v>0</v>
      </c>
      <c r="S667" s="72">
        <f t="shared" si="494"/>
        <v>0</v>
      </c>
    </row>
    <row r="668" spans="1:19" s="1" customFormat="1" ht="105.75" customHeight="1" x14ac:dyDescent="0.2">
      <c r="A668" s="153"/>
      <c r="B668" s="153"/>
      <c r="C668" s="153"/>
      <c r="D668" s="153"/>
      <c r="E668" s="153"/>
      <c r="F668" s="153"/>
      <c r="G668" s="54">
        <v>4212070201</v>
      </c>
      <c r="H668" s="18" t="s">
        <v>469</v>
      </c>
      <c r="I668" s="153"/>
      <c r="J668" s="153"/>
      <c r="K668" s="153"/>
      <c r="L668" s="153">
        <f t="shared" si="504"/>
        <v>0</v>
      </c>
      <c r="M668" s="153"/>
      <c r="N668" s="215">
        <f t="shared" si="491"/>
        <v>0</v>
      </c>
      <c r="O668" s="153">
        <f t="shared" si="523"/>
        <v>0</v>
      </c>
      <c r="P668" s="155" t="str">
        <f t="shared" si="492"/>
        <v xml:space="preserve"> </v>
      </c>
      <c r="Q668" s="155" t="str">
        <f t="shared" si="493"/>
        <v xml:space="preserve"> </v>
      </c>
      <c r="R668" s="110">
        <f t="shared" si="499"/>
        <v>0</v>
      </c>
      <c r="S668" s="72">
        <f t="shared" si="494"/>
        <v>0</v>
      </c>
    </row>
    <row r="669" spans="1:19" s="1" customFormat="1" ht="105.75" customHeight="1" x14ac:dyDescent="0.2">
      <c r="A669" s="153"/>
      <c r="B669" s="153"/>
      <c r="C669" s="153"/>
      <c r="D669" s="153"/>
      <c r="E669" s="153"/>
      <c r="F669" s="153"/>
      <c r="G669" s="54">
        <v>4212070301</v>
      </c>
      <c r="H669" s="18" t="s">
        <v>470</v>
      </c>
      <c r="I669" s="153"/>
      <c r="J669" s="153"/>
      <c r="K669" s="153"/>
      <c r="L669" s="153">
        <f t="shared" si="504"/>
        <v>0</v>
      </c>
      <c r="M669" s="153"/>
      <c r="N669" s="215">
        <f t="shared" si="491"/>
        <v>0</v>
      </c>
      <c r="O669" s="153">
        <f t="shared" si="523"/>
        <v>0</v>
      </c>
      <c r="P669" s="155" t="str">
        <f t="shared" si="492"/>
        <v xml:space="preserve"> </v>
      </c>
      <c r="Q669" s="155" t="str">
        <f t="shared" si="493"/>
        <v xml:space="preserve"> </v>
      </c>
      <c r="R669" s="110">
        <f t="shared" si="499"/>
        <v>0</v>
      </c>
      <c r="S669" s="72">
        <f t="shared" si="494"/>
        <v>0</v>
      </c>
    </row>
    <row r="670" spans="1:19" s="1" customFormat="1" ht="105.75" customHeight="1" x14ac:dyDescent="0.2">
      <c r="A670" s="153"/>
      <c r="B670" s="153"/>
      <c r="C670" s="153"/>
      <c r="D670" s="153"/>
      <c r="E670" s="153"/>
      <c r="F670" s="153"/>
      <c r="G670" s="54">
        <v>4212070401</v>
      </c>
      <c r="H670" s="18" t="s">
        <v>471</v>
      </c>
      <c r="I670" s="153"/>
      <c r="J670" s="153"/>
      <c r="K670" s="153"/>
      <c r="L670" s="153">
        <f t="shared" si="504"/>
        <v>0</v>
      </c>
      <c r="M670" s="153"/>
      <c r="N670" s="215">
        <f t="shared" si="491"/>
        <v>0</v>
      </c>
      <c r="O670" s="153">
        <f t="shared" si="523"/>
        <v>0</v>
      </c>
      <c r="P670" s="155" t="str">
        <f t="shared" si="492"/>
        <v xml:space="preserve"> </v>
      </c>
      <c r="Q670" s="155" t="str">
        <f t="shared" si="493"/>
        <v xml:space="preserve"> </v>
      </c>
      <c r="R670" s="110">
        <f t="shared" si="499"/>
        <v>0</v>
      </c>
      <c r="S670" s="72">
        <f t="shared" si="494"/>
        <v>0</v>
      </c>
    </row>
    <row r="671" spans="1:19" s="1" customFormat="1" ht="105.75" customHeight="1" x14ac:dyDescent="0.2">
      <c r="A671" s="153"/>
      <c r="B671" s="153"/>
      <c r="C671" s="153"/>
      <c r="D671" s="153"/>
      <c r="E671" s="153"/>
      <c r="F671" s="153"/>
      <c r="G671" s="54">
        <v>4212070501</v>
      </c>
      <c r="H671" s="18" t="s">
        <v>472</v>
      </c>
      <c r="I671" s="153"/>
      <c r="J671" s="153"/>
      <c r="K671" s="153"/>
      <c r="L671" s="153">
        <f t="shared" si="504"/>
        <v>0</v>
      </c>
      <c r="M671" s="153"/>
      <c r="N671" s="215">
        <f t="shared" si="491"/>
        <v>0</v>
      </c>
      <c r="O671" s="153">
        <f t="shared" si="523"/>
        <v>0</v>
      </c>
      <c r="P671" s="155" t="str">
        <f t="shared" si="492"/>
        <v xml:space="preserve"> </v>
      </c>
      <c r="Q671" s="155" t="str">
        <f t="shared" si="493"/>
        <v xml:space="preserve"> </v>
      </c>
      <c r="R671" s="110">
        <f t="shared" si="499"/>
        <v>0</v>
      </c>
      <c r="S671" s="72">
        <f t="shared" si="494"/>
        <v>0</v>
      </c>
    </row>
    <row r="672" spans="1:19" s="1" customFormat="1" ht="105.75" customHeight="1" x14ac:dyDescent="0.2">
      <c r="A672" s="153"/>
      <c r="B672" s="153"/>
      <c r="C672" s="153"/>
      <c r="D672" s="153"/>
      <c r="E672" s="153"/>
      <c r="F672" s="153"/>
      <c r="G672" s="55">
        <v>4212070601</v>
      </c>
      <c r="H672" s="23" t="s">
        <v>473</v>
      </c>
      <c r="I672" s="153"/>
      <c r="J672" s="153"/>
      <c r="K672" s="153"/>
      <c r="L672" s="153">
        <f t="shared" si="504"/>
        <v>0</v>
      </c>
      <c r="M672" s="153"/>
      <c r="N672" s="215">
        <f t="shared" si="491"/>
        <v>0</v>
      </c>
      <c r="O672" s="153">
        <f t="shared" si="523"/>
        <v>0</v>
      </c>
      <c r="P672" s="155" t="str">
        <f t="shared" si="492"/>
        <v xml:space="preserve"> </v>
      </c>
      <c r="Q672" s="155" t="str">
        <f t="shared" si="493"/>
        <v xml:space="preserve"> </v>
      </c>
      <c r="R672" s="110">
        <f t="shared" si="499"/>
        <v>0</v>
      </c>
      <c r="S672" s="72">
        <f t="shared" si="494"/>
        <v>0</v>
      </c>
    </row>
    <row r="673" spans="1:19" s="1" customFormat="1" ht="105.75" customHeight="1" thickBot="1" x14ac:dyDescent="0.25">
      <c r="A673" s="153"/>
      <c r="B673" s="153"/>
      <c r="C673" s="153"/>
      <c r="D673" s="153"/>
      <c r="E673" s="153"/>
      <c r="F673" s="153"/>
      <c r="G673" s="55">
        <v>4212070701</v>
      </c>
      <c r="H673" s="23" t="s">
        <v>598</v>
      </c>
      <c r="I673" s="153"/>
      <c r="J673" s="153"/>
      <c r="K673" s="153"/>
      <c r="L673" s="153">
        <f t="shared" si="504"/>
        <v>0</v>
      </c>
      <c r="M673" s="153"/>
      <c r="N673" s="215">
        <f t="shared" si="491"/>
        <v>0</v>
      </c>
      <c r="O673" s="153">
        <f t="shared" si="523"/>
        <v>0</v>
      </c>
      <c r="P673" s="155" t="str">
        <f t="shared" si="492"/>
        <v xml:space="preserve"> </v>
      </c>
      <c r="Q673" s="155" t="str">
        <f t="shared" si="493"/>
        <v xml:space="preserve"> </v>
      </c>
      <c r="R673" s="110">
        <f t="shared" si="499"/>
        <v>0</v>
      </c>
      <c r="S673" s="72">
        <f t="shared" si="494"/>
        <v>0</v>
      </c>
    </row>
    <row r="674" spans="1:19" s="2" customFormat="1" ht="105" customHeight="1" thickBot="1" x14ac:dyDescent="0.25">
      <c r="A674" s="157">
        <f t="shared" ref="A674:E674" si="526">SUM(A667:A673)</f>
        <v>0</v>
      </c>
      <c r="B674" s="157">
        <f t="shared" si="526"/>
        <v>0</v>
      </c>
      <c r="C674" s="157">
        <f t="shared" si="526"/>
        <v>0</v>
      </c>
      <c r="D674" s="157">
        <f t="shared" si="526"/>
        <v>0</v>
      </c>
      <c r="E674" s="157">
        <f t="shared" si="526"/>
        <v>0</v>
      </c>
      <c r="F674" s="157">
        <f t="shared" ref="F674:O674" si="527">SUM(F667:F673)</f>
        <v>0</v>
      </c>
      <c r="G674" s="57"/>
      <c r="H674" s="7" t="s">
        <v>377</v>
      </c>
      <c r="I674" s="157">
        <f t="shared" si="527"/>
        <v>0</v>
      </c>
      <c r="J674" s="157">
        <f t="shared" si="527"/>
        <v>0</v>
      </c>
      <c r="K674" s="157">
        <f t="shared" si="527"/>
        <v>0</v>
      </c>
      <c r="L674" s="157">
        <f t="shared" si="527"/>
        <v>0</v>
      </c>
      <c r="M674" s="157">
        <f t="shared" si="527"/>
        <v>0</v>
      </c>
      <c r="N674" s="217">
        <f t="shared" si="491"/>
        <v>0</v>
      </c>
      <c r="O674" s="157">
        <f t="shared" si="527"/>
        <v>0</v>
      </c>
      <c r="P674" s="157" t="str">
        <f t="shared" si="492"/>
        <v xml:space="preserve"> </v>
      </c>
      <c r="Q674" s="157" t="str">
        <f t="shared" si="493"/>
        <v xml:space="preserve"> </v>
      </c>
      <c r="R674" s="112">
        <f t="shared" si="499"/>
        <v>0</v>
      </c>
      <c r="S674" s="72">
        <f t="shared" si="494"/>
        <v>0</v>
      </c>
    </row>
    <row r="675" spans="1:19" s="2" customFormat="1" ht="105.75" customHeight="1" x14ac:dyDescent="0.2">
      <c r="A675" s="166"/>
      <c r="B675" s="166"/>
      <c r="C675" s="166"/>
      <c r="D675" s="166"/>
      <c r="E675" s="166"/>
      <c r="F675" s="166"/>
      <c r="G675" s="53" t="s">
        <v>969</v>
      </c>
      <c r="H675" s="22" t="s">
        <v>474</v>
      </c>
      <c r="I675" s="166"/>
      <c r="J675" s="166"/>
      <c r="K675" s="166"/>
      <c r="L675" s="166"/>
      <c r="M675" s="166"/>
      <c r="N675" s="228"/>
      <c r="O675" s="166"/>
      <c r="P675" s="166" t="str">
        <f t="shared" si="492"/>
        <v xml:space="preserve"> </v>
      </c>
      <c r="Q675" s="166" t="str">
        <f t="shared" si="493"/>
        <v xml:space="preserve"> </v>
      </c>
      <c r="R675" s="119"/>
      <c r="S675" s="72">
        <f>S681</f>
        <v>0</v>
      </c>
    </row>
    <row r="676" spans="1:19" s="1" customFormat="1" ht="105.75" customHeight="1" x14ac:dyDescent="0.2">
      <c r="A676" s="153"/>
      <c r="B676" s="153"/>
      <c r="C676" s="153"/>
      <c r="D676" s="153"/>
      <c r="E676" s="153"/>
      <c r="F676" s="153"/>
      <c r="G676" s="54">
        <v>4212080101</v>
      </c>
      <c r="H676" s="18" t="s">
        <v>475</v>
      </c>
      <c r="I676" s="153"/>
      <c r="J676" s="153"/>
      <c r="K676" s="153"/>
      <c r="L676" s="153">
        <f t="shared" si="504"/>
        <v>0</v>
      </c>
      <c r="M676" s="153"/>
      <c r="N676" s="215">
        <f t="shared" si="491"/>
        <v>0</v>
      </c>
      <c r="O676" s="153">
        <f t="shared" ref="O676:O680" si="528">M676</f>
        <v>0</v>
      </c>
      <c r="P676" s="155" t="str">
        <f t="shared" si="492"/>
        <v xml:space="preserve"> </v>
      </c>
      <c r="Q676" s="155" t="str">
        <f t="shared" si="493"/>
        <v xml:space="preserve"> </v>
      </c>
      <c r="R676" s="110">
        <f t="shared" si="499"/>
        <v>0</v>
      </c>
      <c r="S676" s="72">
        <f t="shared" si="494"/>
        <v>0</v>
      </c>
    </row>
    <row r="677" spans="1:19" s="1" customFormat="1" ht="105.75" customHeight="1" x14ac:dyDescent="0.2">
      <c r="A677" s="153"/>
      <c r="B677" s="153"/>
      <c r="C677" s="153"/>
      <c r="D677" s="153"/>
      <c r="E677" s="153"/>
      <c r="F677" s="153"/>
      <c r="G677" s="54">
        <v>4212080201</v>
      </c>
      <c r="H677" s="18" t="s">
        <v>476</v>
      </c>
      <c r="I677" s="153"/>
      <c r="J677" s="153"/>
      <c r="K677" s="153"/>
      <c r="L677" s="153">
        <f t="shared" si="504"/>
        <v>0</v>
      </c>
      <c r="M677" s="153"/>
      <c r="N677" s="215">
        <f t="shared" si="491"/>
        <v>0</v>
      </c>
      <c r="O677" s="153">
        <f t="shared" si="528"/>
        <v>0</v>
      </c>
      <c r="P677" s="155" t="str">
        <f t="shared" si="492"/>
        <v xml:space="preserve"> </v>
      </c>
      <c r="Q677" s="155" t="str">
        <f t="shared" si="493"/>
        <v xml:space="preserve"> </v>
      </c>
      <c r="R677" s="110">
        <f t="shared" si="499"/>
        <v>0</v>
      </c>
      <c r="S677" s="72">
        <f t="shared" si="494"/>
        <v>0</v>
      </c>
    </row>
    <row r="678" spans="1:19" s="1" customFormat="1" ht="105.75" customHeight="1" x14ac:dyDescent="0.2">
      <c r="A678" s="153"/>
      <c r="B678" s="153"/>
      <c r="C678" s="153"/>
      <c r="D678" s="153"/>
      <c r="E678" s="153"/>
      <c r="F678" s="153"/>
      <c r="G678" s="54">
        <v>4212080301</v>
      </c>
      <c r="H678" s="18" t="s">
        <v>477</v>
      </c>
      <c r="I678" s="153"/>
      <c r="J678" s="153"/>
      <c r="K678" s="153"/>
      <c r="L678" s="153">
        <f t="shared" si="504"/>
        <v>0</v>
      </c>
      <c r="M678" s="153"/>
      <c r="N678" s="215">
        <f t="shared" si="491"/>
        <v>0</v>
      </c>
      <c r="O678" s="153">
        <f t="shared" si="528"/>
        <v>0</v>
      </c>
      <c r="P678" s="155" t="str">
        <f t="shared" si="492"/>
        <v xml:space="preserve"> </v>
      </c>
      <c r="Q678" s="155" t="str">
        <f t="shared" si="493"/>
        <v xml:space="preserve"> </v>
      </c>
      <c r="R678" s="110">
        <f t="shared" si="499"/>
        <v>0</v>
      </c>
      <c r="S678" s="72">
        <f t="shared" si="494"/>
        <v>0</v>
      </c>
    </row>
    <row r="679" spans="1:19" s="1" customFormat="1" ht="105.75" customHeight="1" x14ac:dyDescent="0.2">
      <c r="A679" s="153"/>
      <c r="B679" s="153"/>
      <c r="C679" s="153"/>
      <c r="D679" s="153"/>
      <c r="E679" s="153"/>
      <c r="F679" s="153"/>
      <c r="G679" s="54">
        <v>4212080401</v>
      </c>
      <c r="H679" s="18" t="s">
        <v>478</v>
      </c>
      <c r="I679" s="153"/>
      <c r="J679" s="153"/>
      <c r="K679" s="153"/>
      <c r="L679" s="153">
        <f t="shared" si="504"/>
        <v>0</v>
      </c>
      <c r="M679" s="153"/>
      <c r="N679" s="215">
        <f t="shared" si="491"/>
        <v>0</v>
      </c>
      <c r="O679" s="153">
        <f t="shared" si="528"/>
        <v>0</v>
      </c>
      <c r="P679" s="155" t="str">
        <f t="shared" si="492"/>
        <v xml:space="preserve"> </v>
      </c>
      <c r="Q679" s="155" t="str">
        <f t="shared" si="493"/>
        <v xml:space="preserve"> </v>
      </c>
      <c r="R679" s="110">
        <f t="shared" si="499"/>
        <v>0</v>
      </c>
      <c r="S679" s="72">
        <f t="shared" si="494"/>
        <v>0</v>
      </c>
    </row>
    <row r="680" spans="1:19" s="1" customFormat="1" ht="105.75" customHeight="1" thickBot="1" x14ac:dyDescent="0.25">
      <c r="A680" s="153"/>
      <c r="B680" s="153"/>
      <c r="C680" s="153"/>
      <c r="D680" s="153"/>
      <c r="E680" s="153"/>
      <c r="F680" s="153"/>
      <c r="G680" s="54">
        <v>4212080501</v>
      </c>
      <c r="H680" s="18" t="s">
        <v>479</v>
      </c>
      <c r="I680" s="153"/>
      <c r="J680" s="153"/>
      <c r="K680" s="153"/>
      <c r="L680" s="153">
        <f t="shared" si="504"/>
        <v>0</v>
      </c>
      <c r="M680" s="153"/>
      <c r="N680" s="215">
        <f t="shared" si="491"/>
        <v>0</v>
      </c>
      <c r="O680" s="153">
        <f t="shared" si="528"/>
        <v>0</v>
      </c>
      <c r="P680" s="155" t="str">
        <f t="shared" si="492"/>
        <v xml:space="preserve"> </v>
      </c>
      <c r="Q680" s="155" t="str">
        <f t="shared" si="493"/>
        <v xml:space="preserve"> </v>
      </c>
      <c r="R680" s="110">
        <f t="shared" si="499"/>
        <v>0</v>
      </c>
      <c r="S680" s="72">
        <f t="shared" si="494"/>
        <v>0</v>
      </c>
    </row>
    <row r="681" spans="1:19" s="2" customFormat="1" ht="112.5" customHeight="1" thickBot="1" x14ac:dyDescent="0.25">
      <c r="A681" s="157">
        <f t="shared" ref="A681:E681" si="529">SUM(A676:A680)</f>
        <v>0</v>
      </c>
      <c r="B681" s="157">
        <f t="shared" si="529"/>
        <v>0</v>
      </c>
      <c r="C681" s="157">
        <f t="shared" si="529"/>
        <v>0</v>
      </c>
      <c r="D681" s="157">
        <f t="shared" si="529"/>
        <v>0</v>
      </c>
      <c r="E681" s="157">
        <f t="shared" si="529"/>
        <v>0</v>
      </c>
      <c r="F681" s="157">
        <f t="shared" ref="F681:O681" si="530">SUM(F676:F680)</f>
        <v>0</v>
      </c>
      <c r="G681" s="57"/>
      <c r="H681" s="7" t="s">
        <v>480</v>
      </c>
      <c r="I681" s="157">
        <f t="shared" si="530"/>
        <v>0</v>
      </c>
      <c r="J681" s="157">
        <f t="shared" si="530"/>
        <v>0</v>
      </c>
      <c r="K681" s="157">
        <f t="shared" si="530"/>
        <v>0</v>
      </c>
      <c r="L681" s="157">
        <f t="shared" si="530"/>
        <v>0</v>
      </c>
      <c r="M681" s="157">
        <f t="shared" si="530"/>
        <v>0</v>
      </c>
      <c r="N681" s="217">
        <f t="shared" si="491"/>
        <v>0</v>
      </c>
      <c r="O681" s="157">
        <f t="shared" si="530"/>
        <v>0</v>
      </c>
      <c r="P681" s="157" t="str">
        <f t="shared" si="492"/>
        <v xml:space="preserve"> </v>
      </c>
      <c r="Q681" s="157" t="str">
        <f t="shared" si="493"/>
        <v xml:space="preserve"> </v>
      </c>
      <c r="R681" s="112">
        <f t="shared" si="499"/>
        <v>0</v>
      </c>
      <c r="S681" s="72">
        <f t="shared" si="494"/>
        <v>0</v>
      </c>
    </row>
    <row r="682" spans="1:19" s="2" customFormat="1" ht="105.75" customHeight="1" x14ac:dyDescent="0.2">
      <c r="A682" s="180"/>
      <c r="B682" s="180"/>
      <c r="C682" s="180"/>
      <c r="D682" s="180"/>
      <c r="E682" s="180"/>
      <c r="F682" s="180"/>
      <c r="G682" s="60" t="s">
        <v>1039</v>
      </c>
      <c r="H682" s="17" t="s">
        <v>481</v>
      </c>
      <c r="I682" s="180"/>
      <c r="J682" s="180"/>
      <c r="K682" s="180"/>
      <c r="L682" s="180">
        <f t="shared" si="504"/>
        <v>0</v>
      </c>
      <c r="M682" s="180"/>
      <c r="N682" s="228">
        <f t="shared" si="491"/>
        <v>0</v>
      </c>
      <c r="O682" s="180">
        <f t="shared" ref="O682:O684" si="531">M682</f>
        <v>0</v>
      </c>
      <c r="P682" s="166" t="str">
        <f t="shared" si="492"/>
        <v xml:space="preserve"> </v>
      </c>
      <c r="Q682" s="166" t="str">
        <f t="shared" si="493"/>
        <v xml:space="preserve"> </v>
      </c>
      <c r="R682" s="119">
        <f t="shared" si="499"/>
        <v>0</v>
      </c>
      <c r="S682" s="72">
        <f t="shared" si="494"/>
        <v>0</v>
      </c>
    </row>
    <row r="683" spans="1:19" s="2" customFormat="1" ht="105.75" customHeight="1" x14ac:dyDescent="0.2">
      <c r="A683" s="180"/>
      <c r="B683" s="180"/>
      <c r="C683" s="180"/>
      <c r="D683" s="180"/>
      <c r="E683" s="180"/>
      <c r="F683" s="180"/>
      <c r="G683" s="60" t="s">
        <v>1040</v>
      </c>
      <c r="H683" s="17" t="s">
        <v>567</v>
      </c>
      <c r="I683" s="180"/>
      <c r="J683" s="180"/>
      <c r="K683" s="180"/>
      <c r="L683" s="180">
        <f t="shared" si="504"/>
        <v>0</v>
      </c>
      <c r="M683" s="180"/>
      <c r="N683" s="228">
        <f t="shared" ref="N683:N745" si="532">M683-I683</f>
        <v>0</v>
      </c>
      <c r="O683" s="180">
        <f t="shared" si="531"/>
        <v>0</v>
      </c>
      <c r="P683" s="166" t="str">
        <f t="shared" ref="P683:P746" si="533">IF(O683&gt;I683,O683-I683," ")</f>
        <v xml:space="preserve"> </v>
      </c>
      <c r="Q683" s="166" t="str">
        <f t="shared" ref="Q683:Q746" si="534">IF(I683&gt;O683,I683-O683," ")</f>
        <v xml:space="preserve"> </v>
      </c>
      <c r="R683" s="119">
        <f t="shared" si="499"/>
        <v>0</v>
      </c>
      <c r="S683" s="72">
        <f t="shared" ref="S683:S745" si="535">SUM(A683+B683+C683+D683+E683+F683+I683+J683+K683+L683+M683+O683)</f>
        <v>0</v>
      </c>
    </row>
    <row r="684" spans="1:19" s="2" customFormat="1" ht="105.75" customHeight="1" thickBot="1" x14ac:dyDescent="0.25">
      <c r="A684" s="180"/>
      <c r="B684" s="180"/>
      <c r="C684" s="180"/>
      <c r="D684" s="180"/>
      <c r="E684" s="180"/>
      <c r="F684" s="180"/>
      <c r="G684" s="68" t="s">
        <v>1041</v>
      </c>
      <c r="H684" s="31" t="s">
        <v>482</v>
      </c>
      <c r="I684" s="180"/>
      <c r="J684" s="180"/>
      <c r="K684" s="180"/>
      <c r="L684" s="180">
        <f t="shared" si="504"/>
        <v>0</v>
      </c>
      <c r="M684" s="180"/>
      <c r="N684" s="228">
        <f t="shared" si="532"/>
        <v>0</v>
      </c>
      <c r="O684" s="180">
        <f t="shared" si="531"/>
        <v>0</v>
      </c>
      <c r="P684" s="166" t="str">
        <f t="shared" si="533"/>
        <v xml:space="preserve"> </v>
      </c>
      <c r="Q684" s="166" t="str">
        <f t="shared" si="534"/>
        <v xml:space="preserve"> </v>
      </c>
      <c r="R684" s="119">
        <f t="shared" si="499"/>
        <v>0</v>
      </c>
      <c r="S684" s="72">
        <f t="shared" si="535"/>
        <v>0</v>
      </c>
    </row>
    <row r="685" spans="1:19" s="3" customFormat="1" ht="112.5" customHeight="1" thickBot="1" x14ac:dyDescent="0.25">
      <c r="A685" s="161">
        <f t="shared" ref="A685:E685" si="536">A684+A683+A682+A681+A674+A665+A664+A663+A662+A658+A654</f>
        <v>0</v>
      </c>
      <c r="B685" s="161">
        <f t="shared" si="536"/>
        <v>0</v>
      </c>
      <c r="C685" s="161">
        <f t="shared" si="536"/>
        <v>0</v>
      </c>
      <c r="D685" s="161">
        <f t="shared" si="536"/>
        <v>0</v>
      </c>
      <c r="E685" s="161">
        <f t="shared" si="536"/>
        <v>0</v>
      </c>
      <c r="F685" s="161">
        <f t="shared" ref="F685:O685" si="537">F684+F683+F682+F681+F674+F665+F664+F663+F662+F658+F654</f>
        <v>0</v>
      </c>
      <c r="G685" s="58"/>
      <c r="H685" s="9" t="s">
        <v>483</v>
      </c>
      <c r="I685" s="161">
        <f t="shared" si="537"/>
        <v>0</v>
      </c>
      <c r="J685" s="161">
        <f t="shared" si="537"/>
        <v>0</v>
      </c>
      <c r="K685" s="161">
        <f t="shared" si="537"/>
        <v>0</v>
      </c>
      <c r="L685" s="161">
        <f t="shared" si="537"/>
        <v>0</v>
      </c>
      <c r="M685" s="161">
        <f t="shared" si="537"/>
        <v>0</v>
      </c>
      <c r="N685" s="222">
        <f t="shared" si="532"/>
        <v>0</v>
      </c>
      <c r="O685" s="161">
        <f t="shared" si="537"/>
        <v>0</v>
      </c>
      <c r="P685" s="161" t="str">
        <f t="shared" si="533"/>
        <v xml:space="preserve"> </v>
      </c>
      <c r="Q685" s="161" t="str">
        <f t="shared" si="534"/>
        <v xml:space="preserve"> </v>
      </c>
      <c r="R685" s="115">
        <f t="shared" si="499"/>
        <v>0</v>
      </c>
      <c r="S685" s="72">
        <f t="shared" si="535"/>
        <v>0</v>
      </c>
    </row>
    <row r="686" spans="1:19" s="3" customFormat="1" ht="110.25" customHeight="1" thickBot="1" x14ac:dyDescent="0.25">
      <c r="A686" s="161">
        <f t="shared" ref="A686:E686" si="538">A685+A652</f>
        <v>3000000</v>
      </c>
      <c r="B686" s="161">
        <f t="shared" si="538"/>
        <v>60943</v>
      </c>
      <c r="C686" s="161">
        <f t="shared" si="538"/>
        <v>3000000</v>
      </c>
      <c r="D686" s="161">
        <f t="shared" si="538"/>
        <v>2993469</v>
      </c>
      <c r="E686" s="161">
        <f t="shared" si="538"/>
        <v>3000000</v>
      </c>
      <c r="F686" s="161">
        <f t="shared" ref="F686:O686" si="539">F685+F652</f>
        <v>0</v>
      </c>
      <c r="G686" s="58"/>
      <c r="H686" s="9" t="s">
        <v>484</v>
      </c>
      <c r="I686" s="161">
        <f t="shared" si="539"/>
        <v>1000000</v>
      </c>
      <c r="J686" s="161">
        <f t="shared" si="539"/>
        <v>1000000</v>
      </c>
      <c r="K686" s="161">
        <f t="shared" si="539"/>
        <v>1000000</v>
      </c>
      <c r="L686" s="161">
        <f t="shared" si="539"/>
        <v>2000000</v>
      </c>
      <c r="M686" s="161">
        <f t="shared" si="539"/>
        <v>0</v>
      </c>
      <c r="N686" s="222">
        <f t="shared" si="532"/>
        <v>-1000000</v>
      </c>
      <c r="O686" s="161">
        <f t="shared" si="539"/>
        <v>0</v>
      </c>
      <c r="P686" s="161" t="str">
        <f t="shared" si="533"/>
        <v xml:space="preserve"> </v>
      </c>
      <c r="Q686" s="161">
        <f t="shared" si="534"/>
        <v>1000000</v>
      </c>
      <c r="R686" s="115">
        <f t="shared" si="499"/>
        <v>0</v>
      </c>
      <c r="S686" s="72">
        <f t="shared" si="535"/>
        <v>17054412</v>
      </c>
    </row>
    <row r="687" spans="1:19" s="3" customFormat="1" ht="105.75" customHeight="1" x14ac:dyDescent="0.2">
      <c r="A687" s="192"/>
      <c r="B687" s="192"/>
      <c r="C687" s="192"/>
      <c r="D687" s="192"/>
      <c r="E687" s="192"/>
      <c r="F687" s="192"/>
      <c r="G687" s="42" t="s">
        <v>970</v>
      </c>
      <c r="H687" s="10" t="s">
        <v>485</v>
      </c>
      <c r="I687" s="192"/>
      <c r="J687" s="192"/>
      <c r="K687" s="192"/>
      <c r="L687" s="192"/>
      <c r="M687" s="192"/>
      <c r="N687" s="253"/>
      <c r="O687" s="192"/>
      <c r="P687" s="192"/>
      <c r="Q687" s="192"/>
      <c r="R687" s="133"/>
      <c r="S687" s="72">
        <f>S688</f>
        <v>0</v>
      </c>
    </row>
    <row r="688" spans="1:19" s="3" customFormat="1" ht="105.75" customHeight="1" x14ac:dyDescent="0.2">
      <c r="A688" s="181"/>
      <c r="B688" s="181"/>
      <c r="C688" s="181"/>
      <c r="D688" s="181"/>
      <c r="E688" s="181"/>
      <c r="F688" s="181"/>
      <c r="G688" s="69" t="s">
        <v>971</v>
      </c>
      <c r="H688" s="4" t="s">
        <v>486</v>
      </c>
      <c r="I688" s="181"/>
      <c r="J688" s="181"/>
      <c r="K688" s="181"/>
      <c r="L688" s="181"/>
      <c r="M688" s="181"/>
      <c r="N688" s="242"/>
      <c r="O688" s="181"/>
      <c r="P688" s="181" t="str">
        <f t="shared" si="533"/>
        <v xml:space="preserve"> </v>
      </c>
      <c r="Q688" s="181" t="str">
        <f t="shared" si="534"/>
        <v xml:space="preserve"> </v>
      </c>
      <c r="R688" s="125"/>
      <c r="S688" s="72">
        <f t="shared" si="535"/>
        <v>0</v>
      </c>
    </row>
    <row r="689" spans="1:19" s="2" customFormat="1" ht="105.75" customHeight="1" x14ac:dyDescent="0.2">
      <c r="A689" s="180"/>
      <c r="B689" s="180"/>
      <c r="C689" s="180"/>
      <c r="D689" s="180"/>
      <c r="E689" s="180"/>
      <c r="F689" s="180"/>
      <c r="G689" s="60" t="s">
        <v>1042</v>
      </c>
      <c r="H689" s="17" t="s">
        <v>487</v>
      </c>
      <c r="I689" s="180"/>
      <c r="J689" s="180"/>
      <c r="K689" s="180"/>
      <c r="L689" s="180">
        <f t="shared" si="504"/>
        <v>0</v>
      </c>
      <c r="M689" s="180"/>
      <c r="N689" s="228">
        <f t="shared" si="532"/>
        <v>0</v>
      </c>
      <c r="O689" s="180">
        <f t="shared" ref="O689:O692" si="540">M689</f>
        <v>0</v>
      </c>
      <c r="P689" s="166" t="str">
        <f t="shared" si="533"/>
        <v xml:space="preserve"> </v>
      </c>
      <c r="Q689" s="166" t="str">
        <f t="shared" si="534"/>
        <v xml:space="preserve"> </v>
      </c>
      <c r="R689" s="119">
        <f t="shared" ref="R689:R752" si="541">IF(O689=0,,O689/I689)</f>
        <v>0</v>
      </c>
      <c r="S689" s="72">
        <f t="shared" si="535"/>
        <v>0</v>
      </c>
    </row>
    <row r="690" spans="1:19" s="2" customFormat="1" ht="105.75" customHeight="1" x14ac:dyDescent="0.2">
      <c r="A690" s="180"/>
      <c r="B690" s="180"/>
      <c r="C690" s="180"/>
      <c r="D690" s="180"/>
      <c r="E690" s="180"/>
      <c r="F690" s="180"/>
      <c r="G690" s="60" t="s">
        <v>1043</v>
      </c>
      <c r="H690" s="17" t="s">
        <v>488</v>
      </c>
      <c r="I690" s="180"/>
      <c r="J690" s="180"/>
      <c r="K690" s="180"/>
      <c r="L690" s="180">
        <f t="shared" si="504"/>
        <v>0</v>
      </c>
      <c r="M690" s="180"/>
      <c r="N690" s="228">
        <f t="shared" si="532"/>
        <v>0</v>
      </c>
      <c r="O690" s="180">
        <f t="shared" si="540"/>
        <v>0</v>
      </c>
      <c r="P690" s="166" t="str">
        <f t="shared" si="533"/>
        <v xml:space="preserve"> </v>
      </c>
      <c r="Q690" s="166" t="str">
        <f t="shared" si="534"/>
        <v xml:space="preserve"> </v>
      </c>
      <c r="R690" s="119">
        <f t="shared" si="541"/>
        <v>0</v>
      </c>
      <c r="S690" s="72">
        <f t="shared" si="535"/>
        <v>0</v>
      </c>
    </row>
    <row r="691" spans="1:19" s="2" customFormat="1" ht="105.75" customHeight="1" x14ac:dyDescent="0.2">
      <c r="A691" s="180"/>
      <c r="B691" s="180"/>
      <c r="C691" s="180"/>
      <c r="D691" s="180"/>
      <c r="E691" s="180"/>
      <c r="F691" s="180"/>
      <c r="G691" s="60" t="s">
        <v>1044</v>
      </c>
      <c r="H691" s="17" t="s">
        <v>489</v>
      </c>
      <c r="I691" s="180"/>
      <c r="J691" s="180"/>
      <c r="K691" s="180"/>
      <c r="L691" s="180">
        <f t="shared" ref="L691:L752" si="542">K691*2</f>
        <v>0</v>
      </c>
      <c r="M691" s="180"/>
      <c r="N691" s="228">
        <f t="shared" si="532"/>
        <v>0</v>
      </c>
      <c r="O691" s="180">
        <f t="shared" si="540"/>
        <v>0</v>
      </c>
      <c r="P691" s="166" t="str">
        <f t="shared" si="533"/>
        <v xml:space="preserve"> </v>
      </c>
      <c r="Q691" s="166" t="str">
        <f t="shared" si="534"/>
        <v xml:space="preserve"> </v>
      </c>
      <c r="R691" s="119">
        <f t="shared" si="541"/>
        <v>0</v>
      </c>
      <c r="S691" s="72">
        <f t="shared" si="535"/>
        <v>0</v>
      </c>
    </row>
    <row r="692" spans="1:19" s="2" customFormat="1" ht="105.75" customHeight="1" thickBot="1" x14ac:dyDescent="0.25">
      <c r="A692" s="180"/>
      <c r="B692" s="180"/>
      <c r="C692" s="180"/>
      <c r="D692" s="180"/>
      <c r="E692" s="180"/>
      <c r="F692" s="180"/>
      <c r="G692" s="68" t="s">
        <v>1045</v>
      </c>
      <c r="H692" s="31" t="s">
        <v>490</v>
      </c>
      <c r="I692" s="180"/>
      <c r="J692" s="180"/>
      <c r="K692" s="180"/>
      <c r="L692" s="180">
        <f t="shared" si="542"/>
        <v>0</v>
      </c>
      <c r="M692" s="180"/>
      <c r="N692" s="228">
        <f t="shared" si="532"/>
        <v>0</v>
      </c>
      <c r="O692" s="180">
        <f t="shared" si="540"/>
        <v>0</v>
      </c>
      <c r="P692" s="166" t="str">
        <f t="shared" si="533"/>
        <v xml:space="preserve"> </v>
      </c>
      <c r="Q692" s="166" t="str">
        <f t="shared" si="534"/>
        <v xml:space="preserve"> </v>
      </c>
      <c r="R692" s="119">
        <f t="shared" si="541"/>
        <v>0</v>
      </c>
      <c r="S692" s="72">
        <f t="shared" si="535"/>
        <v>0</v>
      </c>
    </row>
    <row r="693" spans="1:19" s="3" customFormat="1" ht="114.75" customHeight="1" thickBot="1" x14ac:dyDescent="0.25">
      <c r="A693" s="161">
        <f t="shared" ref="A693:E693" si="543">SUM(A689:A692)</f>
        <v>0</v>
      </c>
      <c r="B693" s="161">
        <f t="shared" si="543"/>
        <v>0</v>
      </c>
      <c r="C693" s="161">
        <f t="shared" si="543"/>
        <v>0</v>
      </c>
      <c r="D693" s="161">
        <f t="shared" si="543"/>
        <v>0</v>
      </c>
      <c r="E693" s="161">
        <f t="shared" si="543"/>
        <v>0</v>
      </c>
      <c r="F693" s="161">
        <f t="shared" ref="F693" si="544">SUM(F689:F692)</f>
        <v>0</v>
      </c>
      <c r="G693" s="58"/>
      <c r="H693" s="9" t="s">
        <v>456</v>
      </c>
      <c r="I693" s="161">
        <f t="shared" ref="I693:L693" si="545">SUM(I689:I692)</f>
        <v>0</v>
      </c>
      <c r="J693" s="161">
        <f t="shared" si="545"/>
        <v>0</v>
      </c>
      <c r="K693" s="161">
        <f t="shared" si="545"/>
        <v>0</v>
      </c>
      <c r="L693" s="161">
        <f t="shared" si="545"/>
        <v>0</v>
      </c>
      <c r="M693" s="161">
        <f t="shared" ref="M693:O693" si="546">SUM(M689:M692)</f>
        <v>0</v>
      </c>
      <c r="N693" s="222">
        <f t="shared" si="532"/>
        <v>0</v>
      </c>
      <c r="O693" s="161">
        <f t="shared" si="546"/>
        <v>0</v>
      </c>
      <c r="P693" s="161" t="str">
        <f t="shared" si="533"/>
        <v xml:space="preserve"> </v>
      </c>
      <c r="Q693" s="161" t="str">
        <f t="shared" si="534"/>
        <v xml:space="preserve"> </v>
      </c>
      <c r="R693" s="115">
        <f t="shared" si="541"/>
        <v>0</v>
      </c>
      <c r="S693" s="72">
        <f t="shared" si="535"/>
        <v>0</v>
      </c>
    </row>
    <row r="694" spans="1:19" s="3" customFormat="1" ht="105.75" customHeight="1" x14ac:dyDescent="0.2">
      <c r="A694" s="181"/>
      <c r="B694" s="181"/>
      <c r="C694" s="181"/>
      <c r="D694" s="181"/>
      <c r="E694" s="181"/>
      <c r="F694" s="181"/>
      <c r="G694" s="59" t="s">
        <v>972</v>
      </c>
      <c r="H694" s="10" t="s">
        <v>491</v>
      </c>
      <c r="I694" s="181"/>
      <c r="J694" s="181"/>
      <c r="K694" s="181"/>
      <c r="L694" s="181"/>
      <c r="M694" s="181"/>
      <c r="N694" s="242"/>
      <c r="O694" s="181"/>
      <c r="P694" s="181" t="str">
        <f t="shared" si="533"/>
        <v xml:space="preserve"> </v>
      </c>
      <c r="Q694" s="181" t="str">
        <f t="shared" si="534"/>
        <v xml:space="preserve"> </v>
      </c>
      <c r="R694" s="125"/>
      <c r="S694" s="72">
        <f>S697</f>
        <v>0</v>
      </c>
    </row>
    <row r="695" spans="1:19" s="2" customFormat="1" ht="105.75" customHeight="1" x14ac:dyDescent="0.2">
      <c r="A695" s="180"/>
      <c r="B695" s="180"/>
      <c r="C695" s="180"/>
      <c r="D695" s="180"/>
      <c r="E695" s="180"/>
      <c r="F695" s="180"/>
      <c r="G695" s="60" t="s">
        <v>1046</v>
      </c>
      <c r="H695" s="17" t="s">
        <v>492</v>
      </c>
      <c r="I695" s="180"/>
      <c r="J695" s="180"/>
      <c r="K695" s="180"/>
      <c r="L695" s="180">
        <f t="shared" si="542"/>
        <v>0</v>
      </c>
      <c r="M695" s="180"/>
      <c r="N695" s="228">
        <f t="shared" si="532"/>
        <v>0</v>
      </c>
      <c r="O695" s="180">
        <f t="shared" ref="O695:O696" si="547">M695</f>
        <v>0</v>
      </c>
      <c r="P695" s="166" t="str">
        <f t="shared" si="533"/>
        <v xml:space="preserve"> </v>
      </c>
      <c r="Q695" s="166" t="str">
        <f t="shared" si="534"/>
        <v xml:space="preserve"> </v>
      </c>
      <c r="R695" s="119">
        <f t="shared" si="541"/>
        <v>0</v>
      </c>
      <c r="S695" s="72">
        <f t="shared" si="535"/>
        <v>0</v>
      </c>
    </row>
    <row r="696" spans="1:19" s="2" customFormat="1" ht="105.75" customHeight="1" thickBot="1" x14ac:dyDescent="0.25">
      <c r="A696" s="180"/>
      <c r="B696" s="180"/>
      <c r="C696" s="180"/>
      <c r="D696" s="180"/>
      <c r="E696" s="180"/>
      <c r="F696" s="180"/>
      <c r="G696" s="68" t="s">
        <v>1047</v>
      </c>
      <c r="H696" s="31" t="s">
        <v>493</v>
      </c>
      <c r="I696" s="180"/>
      <c r="J696" s="180"/>
      <c r="K696" s="180"/>
      <c r="L696" s="180">
        <f t="shared" si="542"/>
        <v>0</v>
      </c>
      <c r="M696" s="180"/>
      <c r="N696" s="228">
        <f t="shared" si="532"/>
        <v>0</v>
      </c>
      <c r="O696" s="180">
        <f t="shared" si="547"/>
        <v>0</v>
      </c>
      <c r="P696" s="166" t="str">
        <f t="shared" si="533"/>
        <v xml:space="preserve"> </v>
      </c>
      <c r="Q696" s="166" t="str">
        <f t="shared" si="534"/>
        <v xml:space="preserve"> </v>
      </c>
      <c r="R696" s="119">
        <f t="shared" si="541"/>
        <v>0</v>
      </c>
      <c r="S696" s="72">
        <f t="shared" si="535"/>
        <v>0</v>
      </c>
    </row>
    <row r="697" spans="1:19" s="3" customFormat="1" ht="102.75" customHeight="1" thickBot="1" x14ac:dyDescent="0.25">
      <c r="A697" s="161">
        <f t="shared" ref="A697:E697" si="548">SUM(A695:A696)</f>
        <v>0</v>
      </c>
      <c r="B697" s="161">
        <f t="shared" si="548"/>
        <v>0</v>
      </c>
      <c r="C697" s="161">
        <f t="shared" si="548"/>
        <v>0</v>
      </c>
      <c r="D697" s="161">
        <f t="shared" si="548"/>
        <v>0</v>
      </c>
      <c r="E697" s="161">
        <f t="shared" si="548"/>
        <v>0</v>
      </c>
      <c r="F697" s="161">
        <f t="shared" ref="F697:O697" si="549">SUM(F695:F696)</f>
        <v>0</v>
      </c>
      <c r="G697" s="58"/>
      <c r="H697" s="9" t="s">
        <v>483</v>
      </c>
      <c r="I697" s="161">
        <f t="shared" si="549"/>
        <v>0</v>
      </c>
      <c r="J697" s="161">
        <f t="shared" si="549"/>
        <v>0</v>
      </c>
      <c r="K697" s="161">
        <f t="shared" si="549"/>
        <v>0</v>
      </c>
      <c r="L697" s="161">
        <f t="shared" si="549"/>
        <v>0</v>
      </c>
      <c r="M697" s="161">
        <f t="shared" si="549"/>
        <v>0</v>
      </c>
      <c r="N697" s="222">
        <f t="shared" si="532"/>
        <v>0</v>
      </c>
      <c r="O697" s="161">
        <f t="shared" si="549"/>
        <v>0</v>
      </c>
      <c r="P697" s="161" t="str">
        <f t="shared" si="533"/>
        <v xml:space="preserve"> </v>
      </c>
      <c r="Q697" s="161" t="str">
        <f t="shared" si="534"/>
        <v xml:space="preserve"> </v>
      </c>
      <c r="R697" s="115">
        <f t="shared" si="541"/>
        <v>0</v>
      </c>
      <c r="S697" s="72">
        <f t="shared" si="535"/>
        <v>0</v>
      </c>
    </row>
    <row r="698" spans="1:19" s="3" customFormat="1" ht="105.75" customHeight="1" x14ac:dyDescent="0.2">
      <c r="A698" s="181"/>
      <c r="B698" s="181"/>
      <c r="C698" s="181"/>
      <c r="D698" s="181"/>
      <c r="E698" s="181"/>
      <c r="F698" s="181"/>
      <c r="G698" s="59" t="s">
        <v>973</v>
      </c>
      <c r="H698" s="10" t="s">
        <v>494</v>
      </c>
      <c r="I698" s="181"/>
      <c r="J698" s="181"/>
      <c r="K698" s="181"/>
      <c r="L698" s="181"/>
      <c r="M698" s="181"/>
      <c r="N698" s="242"/>
      <c r="O698" s="181"/>
      <c r="P698" s="181" t="str">
        <f t="shared" si="533"/>
        <v xml:space="preserve"> </v>
      </c>
      <c r="Q698" s="181" t="str">
        <f t="shared" si="534"/>
        <v xml:space="preserve"> </v>
      </c>
      <c r="R698" s="125"/>
      <c r="S698" s="72">
        <f>S701</f>
        <v>0</v>
      </c>
    </row>
    <row r="699" spans="1:19" s="2" customFormat="1" ht="105.75" customHeight="1" x14ac:dyDescent="0.2">
      <c r="A699" s="180"/>
      <c r="B699" s="180"/>
      <c r="C699" s="180"/>
      <c r="D699" s="180"/>
      <c r="E699" s="180"/>
      <c r="F699" s="180"/>
      <c r="G699" s="60" t="s">
        <v>1048</v>
      </c>
      <c r="H699" s="17" t="s">
        <v>495</v>
      </c>
      <c r="I699" s="180"/>
      <c r="J699" s="180"/>
      <c r="K699" s="180"/>
      <c r="L699" s="180">
        <f t="shared" si="542"/>
        <v>0</v>
      </c>
      <c r="M699" s="180"/>
      <c r="N699" s="228">
        <f t="shared" si="532"/>
        <v>0</v>
      </c>
      <c r="O699" s="180">
        <f t="shared" ref="O699:O700" si="550">M699</f>
        <v>0</v>
      </c>
      <c r="P699" s="166" t="str">
        <f t="shared" si="533"/>
        <v xml:space="preserve"> </v>
      </c>
      <c r="Q699" s="166" t="str">
        <f t="shared" si="534"/>
        <v xml:space="preserve"> </v>
      </c>
      <c r="R699" s="119">
        <f t="shared" si="541"/>
        <v>0</v>
      </c>
      <c r="S699" s="72">
        <f t="shared" si="535"/>
        <v>0</v>
      </c>
    </row>
    <row r="700" spans="1:19" s="2" customFormat="1" ht="105.75" customHeight="1" thickBot="1" x14ac:dyDescent="0.25">
      <c r="A700" s="180"/>
      <c r="B700" s="180"/>
      <c r="C700" s="180"/>
      <c r="D700" s="180"/>
      <c r="E700" s="180"/>
      <c r="F700" s="180"/>
      <c r="G700" s="68" t="s">
        <v>1049</v>
      </c>
      <c r="H700" s="31" t="s">
        <v>496</v>
      </c>
      <c r="I700" s="180"/>
      <c r="J700" s="180"/>
      <c r="K700" s="180"/>
      <c r="L700" s="180">
        <f t="shared" si="542"/>
        <v>0</v>
      </c>
      <c r="M700" s="180"/>
      <c r="N700" s="228">
        <f t="shared" si="532"/>
        <v>0</v>
      </c>
      <c r="O700" s="180">
        <f t="shared" si="550"/>
        <v>0</v>
      </c>
      <c r="P700" s="166" t="str">
        <f t="shared" si="533"/>
        <v xml:space="preserve"> </v>
      </c>
      <c r="Q700" s="166" t="str">
        <f t="shared" si="534"/>
        <v xml:space="preserve"> </v>
      </c>
      <c r="R700" s="119">
        <f t="shared" si="541"/>
        <v>0</v>
      </c>
      <c r="S700" s="72">
        <f t="shared" si="535"/>
        <v>0</v>
      </c>
    </row>
    <row r="701" spans="1:19" s="3" customFormat="1" ht="117.75" customHeight="1" thickBot="1" x14ac:dyDescent="0.25">
      <c r="A701" s="161">
        <f t="shared" ref="A701:E701" si="551">SUM(A699:A700)</f>
        <v>0</v>
      </c>
      <c r="B701" s="161">
        <f t="shared" si="551"/>
        <v>0</v>
      </c>
      <c r="C701" s="161">
        <f t="shared" si="551"/>
        <v>0</v>
      </c>
      <c r="D701" s="161">
        <f t="shared" si="551"/>
        <v>0</v>
      </c>
      <c r="E701" s="161">
        <f t="shared" si="551"/>
        <v>0</v>
      </c>
      <c r="F701" s="161">
        <f t="shared" ref="F701:O701" si="552">SUM(F699:F700)</f>
        <v>0</v>
      </c>
      <c r="G701" s="58"/>
      <c r="H701" s="9" t="s">
        <v>497</v>
      </c>
      <c r="I701" s="161">
        <f t="shared" si="552"/>
        <v>0</v>
      </c>
      <c r="J701" s="161">
        <f t="shared" si="552"/>
        <v>0</v>
      </c>
      <c r="K701" s="161">
        <f t="shared" si="552"/>
        <v>0</v>
      </c>
      <c r="L701" s="161">
        <f t="shared" si="552"/>
        <v>0</v>
      </c>
      <c r="M701" s="161">
        <f t="shared" si="552"/>
        <v>0</v>
      </c>
      <c r="N701" s="222">
        <f t="shared" si="532"/>
        <v>0</v>
      </c>
      <c r="O701" s="161">
        <f t="shared" si="552"/>
        <v>0</v>
      </c>
      <c r="P701" s="161" t="str">
        <f t="shared" si="533"/>
        <v xml:space="preserve"> </v>
      </c>
      <c r="Q701" s="161" t="str">
        <f t="shared" si="534"/>
        <v xml:space="preserve"> </v>
      </c>
      <c r="R701" s="115">
        <f t="shared" si="541"/>
        <v>0</v>
      </c>
      <c r="S701" s="72">
        <f t="shared" si="535"/>
        <v>0</v>
      </c>
    </row>
    <row r="702" spans="1:19" s="3" customFormat="1" ht="114.75" customHeight="1" thickBot="1" x14ac:dyDescent="0.25">
      <c r="A702" s="161">
        <f t="shared" ref="A702:E702" si="553">A701+A697+A693</f>
        <v>0</v>
      </c>
      <c r="B702" s="161">
        <f t="shared" si="553"/>
        <v>0</v>
      </c>
      <c r="C702" s="161">
        <f t="shared" si="553"/>
        <v>0</v>
      </c>
      <c r="D702" s="161">
        <f t="shared" si="553"/>
        <v>0</v>
      </c>
      <c r="E702" s="161">
        <f t="shared" si="553"/>
        <v>0</v>
      </c>
      <c r="F702" s="161">
        <f t="shared" ref="F702:O702" si="554">F701+F697+F693</f>
        <v>0</v>
      </c>
      <c r="G702" s="58"/>
      <c r="H702" s="9" t="s">
        <v>498</v>
      </c>
      <c r="I702" s="161">
        <f t="shared" si="554"/>
        <v>0</v>
      </c>
      <c r="J702" s="161">
        <f t="shared" si="554"/>
        <v>0</v>
      </c>
      <c r="K702" s="161">
        <f t="shared" si="554"/>
        <v>0</v>
      </c>
      <c r="L702" s="161">
        <f t="shared" si="554"/>
        <v>0</v>
      </c>
      <c r="M702" s="161">
        <f t="shared" si="554"/>
        <v>0</v>
      </c>
      <c r="N702" s="222">
        <f t="shared" si="532"/>
        <v>0</v>
      </c>
      <c r="O702" s="161">
        <f t="shared" si="554"/>
        <v>0</v>
      </c>
      <c r="P702" s="161" t="str">
        <f t="shared" si="533"/>
        <v xml:space="preserve"> </v>
      </c>
      <c r="Q702" s="161" t="str">
        <f t="shared" si="534"/>
        <v xml:space="preserve"> </v>
      </c>
      <c r="R702" s="115">
        <f t="shared" si="541"/>
        <v>0</v>
      </c>
      <c r="S702" s="72">
        <f t="shared" si="535"/>
        <v>0</v>
      </c>
    </row>
    <row r="703" spans="1:19" s="3" customFormat="1" ht="114.75" customHeight="1" x14ac:dyDescent="0.2">
      <c r="A703" s="327">
        <f t="shared" ref="A703:E703" si="555">A702+A686</f>
        <v>3000000</v>
      </c>
      <c r="B703" s="327">
        <f t="shared" si="555"/>
        <v>60943</v>
      </c>
      <c r="C703" s="327">
        <f t="shared" si="555"/>
        <v>3000000</v>
      </c>
      <c r="D703" s="327">
        <f t="shared" si="555"/>
        <v>2993469</v>
      </c>
      <c r="E703" s="327">
        <f t="shared" si="555"/>
        <v>3000000</v>
      </c>
      <c r="F703" s="327">
        <f t="shared" ref="F703" si="556">F702+F686</f>
        <v>0</v>
      </c>
      <c r="G703" s="328"/>
      <c r="H703" s="329" t="s">
        <v>499</v>
      </c>
      <c r="I703" s="327">
        <f t="shared" ref="I703:L703" si="557">I702+I686</f>
        <v>1000000</v>
      </c>
      <c r="J703" s="327">
        <f t="shared" si="557"/>
        <v>1000000</v>
      </c>
      <c r="K703" s="327">
        <f t="shared" si="557"/>
        <v>1000000</v>
      </c>
      <c r="L703" s="327">
        <f t="shared" si="557"/>
        <v>2000000</v>
      </c>
      <c r="M703" s="327">
        <f>M702+M686</f>
        <v>0</v>
      </c>
      <c r="N703" s="330">
        <f t="shared" si="532"/>
        <v>-1000000</v>
      </c>
      <c r="O703" s="327">
        <f>O702+O686</f>
        <v>0</v>
      </c>
      <c r="P703" s="327" t="str">
        <f t="shared" si="533"/>
        <v xml:space="preserve"> </v>
      </c>
      <c r="Q703" s="327">
        <f t="shared" si="534"/>
        <v>1000000</v>
      </c>
      <c r="R703" s="331">
        <f t="shared" si="541"/>
        <v>0</v>
      </c>
      <c r="S703" s="72">
        <f t="shared" si="535"/>
        <v>17054412</v>
      </c>
    </row>
    <row r="704" spans="1:19" s="3" customFormat="1" ht="117" customHeight="1" x14ac:dyDescent="0.2">
      <c r="A704" s="190"/>
      <c r="B704" s="190"/>
      <c r="C704" s="190"/>
      <c r="D704" s="190"/>
      <c r="E704" s="190"/>
      <c r="F704" s="190"/>
      <c r="G704" s="59" t="s">
        <v>926</v>
      </c>
      <c r="H704" s="10" t="s">
        <v>500</v>
      </c>
      <c r="I704" s="190"/>
      <c r="J704" s="190"/>
      <c r="K704" s="190"/>
      <c r="L704" s="190"/>
      <c r="M704" s="190"/>
      <c r="N704" s="252"/>
      <c r="O704" s="190"/>
      <c r="P704" s="190"/>
      <c r="Q704" s="190"/>
      <c r="R704" s="132"/>
      <c r="S704" s="72">
        <f>S768</f>
        <v>168042637</v>
      </c>
    </row>
    <row r="705" spans="1:19" s="3" customFormat="1" ht="105.75" customHeight="1" thickBot="1" x14ac:dyDescent="0.25">
      <c r="A705" s="193"/>
      <c r="B705" s="193"/>
      <c r="C705" s="193"/>
      <c r="D705" s="193"/>
      <c r="E705" s="193"/>
      <c r="F705" s="193"/>
      <c r="G705" s="92" t="s">
        <v>927</v>
      </c>
      <c r="H705" s="93" t="s">
        <v>501</v>
      </c>
      <c r="I705" s="193"/>
      <c r="J705" s="193"/>
      <c r="K705" s="193"/>
      <c r="L705" s="193"/>
      <c r="M705" s="193"/>
      <c r="N705" s="254"/>
      <c r="O705" s="193"/>
      <c r="P705" s="193" t="str">
        <f t="shared" si="533"/>
        <v xml:space="preserve"> </v>
      </c>
      <c r="Q705" s="193" t="str">
        <f t="shared" si="534"/>
        <v xml:space="preserve"> </v>
      </c>
      <c r="R705" s="134"/>
      <c r="S705" s="72">
        <f>S711</f>
        <v>0</v>
      </c>
    </row>
    <row r="706" spans="1:19" s="2" customFormat="1" ht="105.75" customHeight="1" x14ac:dyDescent="0.2">
      <c r="A706" s="152"/>
      <c r="B706" s="152"/>
      <c r="C706" s="152"/>
      <c r="D706" s="152"/>
      <c r="E706" s="152"/>
      <c r="F706" s="152"/>
      <c r="G706" s="53" t="s">
        <v>928</v>
      </c>
      <c r="H706" s="26" t="s">
        <v>502</v>
      </c>
      <c r="I706" s="152"/>
      <c r="J706" s="152"/>
      <c r="K706" s="152"/>
      <c r="L706" s="152"/>
      <c r="M706" s="152"/>
      <c r="N706" s="214"/>
      <c r="O706" s="152"/>
      <c r="P706" s="152" t="str">
        <f t="shared" si="533"/>
        <v xml:space="preserve"> </v>
      </c>
      <c r="Q706" s="152" t="str">
        <f t="shared" si="534"/>
        <v xml:space="preserve"> </v>
      </c>
      <c r="R706" s="109"/>
      <c r="S706" s="72">
        <f>S709</f>
        <v>0</v>
      </c>
    </row>
    <row r="707" spans="1:19" s="1" customFormat="1" ht="105.75" customHeight="1" x14ac:dyDescent="0.2">
      <c r="A707" s="153"/>
      <c r="B707" s="153"/>
      <c r="C707" s="153"/>
      <c r="D707" s="153"/>
      <c r="E707" s="153"/>
      <c r="F707" s="153"/>
      <c r="G707" s="54">
        <v>3221010101</v>
      </c>
      <c r="H707" s="18" t="s">
        <v>599</v>
      </c>
      <c r="I707" s="153"/>
      <c r="J707" s="153"/>
      <c r="K707" s="153"/>
      <c r="L707" s="153">
        <f t="shared" si="542"/>
        <v>0</v>
      </c>
      <c r="M707" s="153"/>
      <c r="N707" s="215">
        <f t="shared" si="532"/>
        <v>0</v>
      </c>
      <c r="O707" s="153">
        <f t="shared" ref="O707:O708" si="558">M707</f>
        <v>0</v>
      </c>
      <c r="P707" s="155" t="str">
        <f t="shared" si="533"/>
        <v xml:space="preserve"> </v>
      </c>
      <c r="Q707" s="155" t="str">
        <f t="shared" si="534"/>
        <v xml:space="preserve"> </v>
      </c>
      <c r="R707" s="110">
        <f t="shared" si="541"/>
        <v>0</v>
      </c>
      <c r="S707" s="72">
        <f t="shared" si="535"/>
        <v>0</v>
      </c>
    </row>
    <row r="708" spans="1:19" s="1" customFormat="1" ht="105.75" customHeight="1" thickBot="1" x14ac:dyDescent="0.25">
      <c r="A708" s="153"/>
      <c r="B708" s="153"/>
      <c r="C708" s="153"/>
      <c r="D708" s="153"/>
      <c r="E708" s="153"/>
      <c r="F708" s="153"/>
      <c r="G708" s="54">
        <v>3221010201</v>
      </c>
      <c r="H708" s="18" t="s">
        <v>503</v>
      </c>
      <c r="I708" s="153"/>
      <c r="J708" s="153"/>
      <c r="K708" s="153"/>
      <c r="L708" s="153">
        <f t="shared" si="542"/>
        <v>0</v>
      </c>
      <c r="M708" s="153"/>
      <c r="N708" s="215">
        <f t="shared" si="532"/>
        <v>0</v>
      </c>
      <c r="O708" s="153">
        <f t="shared" si="558"/>
        <v>0</v>
      </c>
      <c r="P708" s="155" t="str">
        <f t="shared" si="533"/>
        <v xml:space="preserve"> </v>
      </c>
      <c r="Q708" s="155" t="str">
        <f t="shared" si="534"/>
        <v xml:space="preserve"> </v>
      </c>
      <c r="R708" s="110">
        <f t="shared" si="541"/>
        <v>0</v>
      </c>
      <c r="S708" s="72">
        <f t="shared" si="535"/>
        <v>0</v>
      </c>
    </row>
    <row r="709" spans="1:19" s="2" customFormat="1" ht="110.25" customHeight="1" thickBot="1" x14ac:dyDescent="0.25">
      <c r="A709" s="157">
        <f t="shared" ref="A709:E709" si="559">SUM(A707:A708)</f>
        <v>0</v>
      </c>
      <c r="B709" s="157">
        <f t="shared" si="559"/>
        <v>0</v>
      </c>
      <c r="C709" s="157">
        <f t="shared" si="559"/>
        <v>0</v>
      </c>
      <c r="D709" s="157">
        <f t="shared" si="559"/>
        <v>0</v>
      </c>
      <c r="E709" s="157">
        <f t="shared" si="559"/>
        <v>0</v>
      </c>
      <c r="F709" s="157">
        <f t="shared" ref="F709" si="560">SUM(F707:F708)</f>
        <v>0</v>
      </c>
      <c r="G709" s="57"/>
      <c r="H709" s="7" t="s">
        <v>237</v>
      </c>
      <c r="I709" s="157">
        <f t="shared" ref="I709:L709" si="561">SUM(I707:I708)</f>
        <v>0</v>
      </c>
      <c r="J709" s="157">
        <f t="shared" si="561"/>
        <v>0</v>
      </c>
      <c r="K709" s="157">
        <f t="shared" si="561"/>
        <v>0</v>
      </c>
      <c r="L709" s="157">
        <f t="shared" si="561"/>
        <v>0</v>
      </c>
      <c r="M709" s="157">
        <f t="shared" ref="M709:O709" si="562">SUM(M707:M708)</f>
        <v>0</v>
      </c>
      <c r="N709" s="217">
        <f t="shared" si="532"/>
        <v>0</v>
      </c>
      <c r="O709" s="157">
        <f t="shared" si="562"/>
        <v>0</v>
      </c>
      <c r="P709" s="157" t="str">
        <f t="shared" si="533"/>
        <v xml:space="preserve"> </v>
      </c>
      <c r="Q709" s="157" t="str">
        <f t="shared" si="534"/>
        <v xml:space="preserve"> </v>
      </c>
      <c r="R709" s="112">
        <f t="shared" si="541"/>
        <v>0</v>
      </c>
      <c r="S709" s="72">
        <f t="shared" si="535"/>
        <v>0</v>
      </c>
    </row>
    <row r="710" spans="1:19" s="2" customFormat="1" ht="105.75" customHeight="1" thickBot="1" x14ac:dyDescent="0.25">
      <c r="A710" s="180"/>
      <c r="B710" s="180"/>
      <c r="C710" s="180"/>
      <c r="D710" s="180"/>
      <c r="E710" s="180"/>
      <c r="F710" s="180"/>
      <c r="G710" s="68" t="s">
        <v>1050</v>
      </c>
      <c r="H710" s="37" t="s">
        <v>504</v>
      </c>
      <c r="I710" s="180"/>
      <c r="J710" s="180"/>
      <c r="K710" s="180"/>
      <c r="L710" s="180">
        <f t="shared" si="542"/>
        <v>0</v>
      </c>
      <c r="M710" s="180"/>
      <c r="N710" s="228">
        <f t="shared" si="532"/>
        <v>0</v>
      </c>
      <c r="O710" s="180">
        <f t="shared" ref="O710" si="563">M710</f>
        <v>0</v>
      </c>
      <c r="P710" s="166" t="str">
        <f t="shared" si="533"/>
        <v xml:space="preserve"> </v>
      </c>
      <c r="Q710" s="166" t="str">
        <f t="shared" si="534"/>
        <v xml:space="preserve"> </v>
      </c>
      <c r="R710" s="119">
        <f t="shared" si="541"/>
        <v>0</v>
      </c>
      <c r="S710" s="72">
        <f t="shared" si="535"/>
        <v>0</v>
      </c>
    </row>
    <row r="711" spans="1:19" s="3" customFormat="1" ht="105" customHeight="1" thickBot="1" x14ac:dyDescent="0.25">
      <c r="A711" s="161">
        <f t="shared" ref="A711:E711" si="564">SUM(A709:A710)</f>
        <v>0</v>
      </c>
      <c r="B711" s="161">
        <f t="shared" si="564"/>
        <v>0</v>
      </c>
      <c r="C711" s="161">
        <f t="shared" si="564"/>
        <v>0</v>
      </c>
      <c r="D711" s="161">
        <f t="shared" si="564"/>
        <v>0</v>
      </c>
      <c r="E711" s="161">
        <f t="shared" si="564"/>
        <v>0</v>
      </c>
      <c r="F711" s="161">
        <f t="shared" ref="F711:O711" si="565">SUM(F709:F710)</f>
        <v>0</v>
      </c>
      <c r="G711" s="58"/>
      <c r="H711" s="9" t="s">
        <v>505</v>
      </c>
      <c r="I711" s="161">
        <f t="shared" si="565"/>
        <v>0</v>
      </c>
      <c r="J711" s="161">
        <f t="shared" si="565"/>
        <v>0</v>
      </c>
      <c r="K711" s="161">
        <f t="shared" si="565"/>
        <v>0</v>
      </c>
      <c r="L711" s="161">
        <f t="shared" si="565"/>
        <v>0</v>
      </c>
      <c r="M711" s="161">
        <f t="shared" si="565"/>
        <v>0</v>
      </c>
      <c r="N711" s="222">
        <f t="shared" si="532"/>
        <v>0</v>
      </c>
      <c r="O711" s="161">
        <f t="shared" si="565"/>
        <v>0</v>
      </c>
      <c r="P711" s="161" t="str">
        <f t="shared" si="533"/>
        <v xml:space="preserve"> </v>
      </c>
      <c r="Q711" s="161" t="str">
        <f t="shared" si="534"/>
        <v xml:space="preserve"> </v>
      </c>
      <c r="R711" s="115">
        <f t="shared" si="541"/>
        <v>0</v>
      </c>
      <c r="S711" s="72">
        <f t="shared" si="535"/>
        <v>0</v>
      </c>
    </row>
    <row r="712" spans="1:19" s="3" customFormat="1" ht="105.75" customHeight="1" x14ac:dyDescent="0.2">
      <c r="A712" s="181"/>
      <c r="B712" s="181"/>
      <c r="C712" s="181"/>
      <c r="D712" s="181"/>
      <c r="E712" s="181"/>
      <c r="F712" s="181"/>
      <c r="G712" s="59" t="s">
        <v>929</v>
      </c>
      <c r="H712" s="10" t="s">
        <v>506</v>
      </c>
      <c r="I712" s="181"/>
      <c r="J712" s="181"/>
      <c r="K712" s="181"/>
      <c r="L712" s="181"/>
      <c r="M712" s="181"/>
      <c r="N712" s="242"/>
      <c r="O712" s="181"/>
      <c r="P712" s="181" t="str">
        <f t="shared" si="533"/>
        <v xml:space="preserve"> </v>
      </c>
      <c r="Q712" s="181" t="str">
        <f t="shared" si="534"/>
        <v xml:space="preserve"> </v>
      </c>
      <c r="R712" s="125"/>
      <c r="S712" s="72">
        <f>S726</f>
        <v>0</v>
      </c>
    </row>
    <row r="713" spans="1:19" s="2" customFormat="1" ht="105.75" customHeight="1" x14ac:dyDescent="0.2">
      <c r="A713" s="166"/>
      <c r="B713" s="166"/>
      <c r="C713" s="166"/>
      <c r="D713" s="166"/>
      <c r="E713" s="166"/>
      <c r="F713" s="166"/>
      <c r="G713" s="60" t="s">
        <v>930</v>
      </c>
      <c r="H713" s="25" t="s">
        <v>507</v>
      </c>
      <c r="I713" s="166"/>
      <c r="J713" s="166"/>
      <c r="K713" s="166"/>
      <c r="L713" s="166"/>
      <c r="M713" s="166"/>
      <c r="N713" s="228"/>
      <c r="O713" s="166"/>
      <c r="P713" s="166" t="str">
        <f t="shared" si="533"/>
        <v xml:space="preserve"> </v>
      </c>
      <c r="Q713" s="166" t="str">
        <f t="shared" si="534"/>
        <v xml:space="preserve"> </v>
      </c>
      <c r="R713" s="119"/>
      <c r="S713" s="72">
        <f>S718</f>
        <v>0</v>
      </c>
    </row>
    <row r="714" spans="1:19" s="1" customFormat="1" ht="105.75" customHeight="1" x14ac:dyDescent="0.2">
      <c r="A714" s="153"/>
      <c r="B714" s="153"/>
      <c r="C714" s="153"/>
      <c r="D714" s="153"/>
      <c r="E714" s="153"/>
      <c r="F714" s="153"/>
      <c r="G714" s="54">
        <v>3222010101</v>
      </c>
      <c r="H714" s="18" t="s">
        <v>508</v>
      </c>
      <c r="I714" s="153"/>
      <c r="J714" s="153"/>
      <c r="K714" s="153"/>
      <c r="L714" s="153">
        <f t="shared" si="542"/>
        <v>0</v>
      </c>
      <c r="M714" s="153"/>
      <c r="N714" s="215">
        <f t="shared" si="532"/>
        <v>0</v>
      </c>
      <c r="O714" s="153">
        <f t="shared" ref="O714:O717" si="566">M714</f>
        <v>0</v>
      </c>
      <c r="P714" s="155" t="str">
        <f t="shared" si="533"/>
        <v xml:space="preserve"> </v>
      </c>
      <c r="Q714" s="155" t="str">
        <f t="shared" si="534"/>
        <v xml:space="preserve"> </v>
      </c>
      <c r="R714" s="110">
        <f t="shared" si="541"/>
        <v>0</v>
      </c>
      <c r="S714" s="72">
        <f t="shared" si="535"/>
        <v>0</v>
      </c>
    </row>
    <row r="715" spans="1:19" s="1" customFormat="1" ht="105.75" customHeight="1" x14ac:dyDescent="0.2">
      <c r="A715" s="153"/>
      <c r="B715" s="153"/>
      <c r="C715" s="153"/>
      <c r="D715" s="153"/>
      <c r="E715" s="153"/>
      <c r="F715" s="153"/>
      <c r="G715" s="54">
        <v>3222010201</v>
      </c>
      <c r="H715" s="18" t="s">
        <v>509</v>
      </c>
      <c r="I715" s="153"/>
      <c r="J715" s="153"/>
      <c r="K715" s="153"/>
      <c r="L715" s="153">
        <f t="shared" si="542"/>
        <v>0</v>
      </c>
      <c r="M715" s="153"/>
      <c r="N715" s="215">
        <f t="shared" si="532"/>
        <v>0</v>
      </c>
      <c r="O715" s="153">
        <f t="shared" si="566"/>
        <v>0</v>
      </c>
      <c r="P715" s="155" t="str">
        <f t="shared" si="533"/>
        <v xml:space="preserve"> </v>
      </c>
      <c r="Q715" s="155" t="str">
        <f t="shared" si="534"/>
        <v xml:space="preserve"> </v>
      </c>
      <c r="R715" s="110">
        <f t="shared" si="541"/>
        <v>0</v>
      </c>
      <c r="S715" s="72">
        <f t="shared" si="535"/>
        <v>0</v>
      </c>
    </row>
    <row r="716" spans="1:19" s="1" customFormat="1" ht="105.75" customHeight="1" x14ac:dyDescent="0.2">
      <c r="A716" s="153"/>
      <c r="B716" s="153"/>
      <c r="C716" s="153"/>
      <c r="D716" s="153"/>
      <c r="E716" s="153"/>
      <c r="F716" s="153"/>
      <c r="G716" s="54">
        <v>3222010301</v>
      </c>
      <c r="H716" s="18" t="s">
        <v>510</v>
      </c>
      <c r="I716" s="153"/>
      <c r="J716" s="153"/>
      <c r="K716" s="153"/>
      <c r="L716" s="153">
        <f t="shared" si="542"/>
        <v>0</v>
      </c>
      <c r="M716" s="153"/>
      <c r="N716" s="215">
        <f t="shared" si="532"/>
        <v>0</v>
      </c>
      <c r="O716" s="153">
        <f t="shared" si="566"/>
        <v>0</v>
      </c>
      <c r="P716" s="155" t="str">
        <f t="shared" si="533"/>
        <v xml:space="preserve"> </v>
      </c>
      <c r="Q716" s="155" t="str">
        <f t="shared" si="534"/>
        <v xml:space="preserve"> </v>
      </c>
      <c r="R716" s="110">
        <f t="shared" si="541"/>
        <v>0</v>
      </c>
      <c r="S716" s="72">
        <f t="shared" si="535"/>
        <v>0</v>
      </c>
    </row>
    <row r="717" spans="1:19" s="1" customFormat="1" ht="105.75" customHeight="1" thickBot="1" x14ac:dyDescent="0.25">
      <c r="A717" s="153"/>
      <c r="B717" s="153"/>
      <c r="C717" s="153"/>
      <c r="D717" s="153"/>
      <c r="E717" s="153"/>
      <c r="F717" s="153"/>
      <c r="G717" s="54">
        <v>3222010401</v>
      </c>
      <c r="H717" s="18" t="s">
        <v>511</v>
      </c>
      <c r="I717" s="153"/>
      <c r="J717" s="153"/>
      <c r="K717" s="153"/>
      <c r="L717" s="153">
        <f t="shared" si="542"/>
        <v>0</v>
      </c>
      <c r="M717" s="153"/>
      <c r="N717" s="215">
        <f t="shared" si="532"/>
        <v>0</v>
      </c>
      <c r="O717" s="153">
        <f t="shared" si="566"/>
        <v>0</v>
      </c>
      <c r="P717" s="155" t="str">
        <f t="shared" si="533"/>
        <v xml:space="preserve"> </v>
      </c>
      <c r="Q717" s="155" t="str">
        <f t="shared" si="534"/>
        <v xml:space="preserve"> </v>
      </c>
      <c r="R717" s="110">
        <f t="shared" si="541"/>
        <v>0</v>
      </c>
      <c r="S717" s="72">
        <f t="shared" si="535"/>
        <v>0</v>
      </c>
    </row>
    <row r="718" spans="1:19" s="2" customFormat="1" ht="112.5" customHeight="1" thickBot="1" x14ac:dyDescent="0.25">
      <c r="A718" s="157">
        <f t="shared" ref="A718:E718" si="567">SUM(A714:A717)</f>
        <v>0</v>
      </c>
      <c r="B718" s="157">
        <f t="shared" si="567"/>
        <v>0</v>
      </c>
      <c r="C718" s="157">
        <f t="shared" si="567"/>
        <v>0</v>
      </c>
      <c r="D718" s="157">
        <f t="shared" si="567"/>
        <v>0</v>
      </c>
      <c r="E718" s="157">
        <f t="shared" si="567"/>
        <v>0</v>
      </c>
      <c r="F718" s="157">
        <f t="shared" ref="F718:O718" si="568">SUM(F714:F717)</f>
        <v>0</v>
      </c>
      <c r="G718" s="57"/>
      <c r="H718" s="7" t="s">
        <v>512</v>
      </c>
      <c r="I718" s="157">
        <f t="shared" si="568"/>
        <v>0</v>
      </c>
      <c r="J718" s="157">
        <f t="shared" si="568"/>
        <v>0</v>
      </c>
      <c r="K718" s="157">
        <f t="shared" si="568"/>
        <v>0</v>
      </c>
      <c r="L718" s="157">
        <f t="shared" si="568"/>
        <v>0</v>
      </c>
      <c r="M718" s="157">
        <f t="shared" si="568"/>
        <v>0</v>
      </c>
      <c r="N718" s="217">
        <f t="shared" si="532"/>
        <v>0</v>
      </c>
      <c r="O718" s="157">
        <f t="shared" si="568"/>
        <v>0</v>
      </c>
      <c r="P718" s="157" t="str">
        <f t="shared" si="533"/>
        <v xml:space="preserve"> </v>
      </c>
      <c r="Q718" s="157" t="str">
        <f t="shared" si="534"/>
        <v xml:space="preserve"> </v>
      </c>
      <c r="R718" s="112">
        <f t="shared" si="541"/>
        <v>0</v>
      </c>
      <c r="S718" s="72">
        <f t="shared" si="535"/>
        <v>0</v>
      </c>
    </row>
    <row r="719" spans="1:19" s="2" customFormat="1" ht="105.75" customHeight="1" x14ac:dyDescent="0.2">
      <c r="A719" s="166"/>
      <c r="B719" s="166"/>
      <c r="C719" s="166"/>
      <c r="D719" s="166"/>
      <c r="E719" s="166"/>
      <c r="F719" s="166"/>
      <c r="G719" s="60" t="s">
        <v>931</v>
      </c>
      <c r="H719" s="25" t="s">
        <v>513</v>
      </c>
      <c r="I719" s="166"/>
      <c r="J719" s="166"/>
      <c r="K719" s="166"/>
      <c r="L719" s="166"/>
      <c r="M719" s="166"/>
      <c r="N719" s="228"/>
      <c r="O719" s="166"/>
      <c r="P719" s="166" t="str">
        <f t="shared" si="533"/>
        <v xml:space="preserve"> </v>
      </c>
      <c r="Q719" s="166" t="str">
        <f t="shared" si="534"/>
        <v xml:space="preserve"> </v>
      </c>
      <c r="R719" s="119"/>
      <c r="S719" s="72">
        <f>S725</f>
        <v>0</v>
      </c>
    </row>
    <row r="720" spans="1:19" s="1" customFormat="1" ht="105.75" customHeight="1" x14ac:dyDescent="0.2">
      <c r="A720" s="153"/>
      <c r="B720" s="153"/>
      <c r="C720" s="153"/>
      <c r="D720" s="153"/>
      <c r="E720" s="153"/>
      <c r="F720" s="153"/>
      <c r="G720" s="54">
        <v>3222020101</v>
      </c>
      <c r="H720" s="18" t="s">
        <v>514</v>
      </c>
      <c r="I720" s="153"/>
      <c r="J720" s="153"/>
      <c r="K720" s="153"/>
      <c r="L720" s="153">
        <f t="shared" si="542"/>
        <v>0</v>
      </c>
      <c r="M720" s="153"/>
      <c r="N720" s="215">
        <f t="shared" si="532"/>
        <v>0</v>
      </c>
      <c r="O720" s="153">
        <f t="shared" ref="O720" si="569">M720</f>
        <v>0</v>
      </c>
      <c r="P720" s="155" t="str">
        <f t="shared" si="533"/>
        <v xml:space="preserve"> </v>
      </c>
      <c r="Q720" s="155" t="str">
        <f t="shared" si="534"/>
        <v xml:space="preserve"> </v>
      </c>
      <c r="R720" s="110">
        <f t="shared" si="541"/>
        <v>0</v>
      </c>
      <c r="S720" s="72">
        <f t="shared" si="535"/>
        <v>0</v>
      </c>
    </row>
    <row r="721" spans="1:19" s="1" customFormat="1" ht="105.75" customHeight="1" x14ac:dyDescent="0.2">
      <c r="A721" s="155"/>
      <c r="B721" s="155"/>
      <c r="C721" s="155"/>
      <c r="D721" s="155"/>
      <c r="E721" s="155"/>
      <c r="F721" s="155"/>
      <c r="G721" s="54" t="s">
        <v>932</v>
      </c>
      <c r="H721" s="18" t="s">
        <v>515</v>
      </c>
      <c r="I721" s="155"/>
      <c r="J721" s="155"/>
      <c r="K721" s="155"/>
      <c r="L721" s="155"/>
      <c r="M721" s="155"/>
      <c r="N721" s="215"/>
      <c r="O721" s="155"/>
      <c r="P721" s="155" t="str">
        <f t="shared" si="533"/>
        <v xml:space="preserve"> </v>
      </c>
      <c r="Q721" s="155" t="str">
        <f t="shared" si="534"/>
        <v xml:space="preserve"> </v>
      </c>
      <c r="R721" s="110"/>
      <c r="S721" s="72">
        <f>S724</f>
        <v>0</v>
      </c>
    </row>
    <row r="722" spans="1:19" ht="105.75" customHeight="1" x14ac:dyDescent="0.2">
      <c r="A722" s="147"/>
      <c r="B722" s="147"/>
      <c r="C722" s="147"/>
      <c r="D722" s="147"/>
      <c r="E722" s="147"/>
      <c r="F722" s="147"/>
      <c r="G722" s="49" t="s">
        <v>933</v>
      </c>
      <c r="H722" s="19" t="s">
        <v>516</v>
      </c>
      <c r="I722" s="147"/>
      <c r="J722" s="147"/>
      <c r="K722" s="147"/>
      <c r="L722" s="147">
        <f t="shared" si="542"/>
        <v>0</v>
      </c>
      <c r="M722" s="147"/>
      <c r="N722" s="208">
        <f t="shared" si="532"/>
        <v>0</v>
      </c>
      <c r="O722" s="147">
        <f t="shared" ref="O722:O723" si="570">M722</f>
        <v>0</v>
      </c>
      <c r="P722" s="209" t="str">
        <f t="shared" si="533"/>
        <v xml:space="preserve"> </v>
      </c>
      <c r="Q722" s="209" t="str">
        <f t="shared" si="534"/>
        <v xml:space="preserve"> </v>
      </c>
      <c r="R722" s="105">
        <f t="shared" si="541"/>
        <v>0</v>
      </c>
      <c r="S722" s="72">
        <f t="shared" si="535"/>
        <v>0</v>
      </c>
    </row>
    <row r="723" spans="1:19" ht="105.75" customHeight="1" thickBot="1" x14ac:dyDescent="0.25">
      <c r="A723" s="147"/>
      <c r="B723" s="147"/>
      <c r="C723" s="147"/>
      <c r="D723" s="147"/>
      <c r="E723" s="147"/>
      <c r="F723" s="147"/>
      <c r="G723" s="49" t="s">
        <v>934</v>
      </c>
      <c r="H723" s="19" t="s">
        <v>517</v>
      </c>
      <c r="I723" s="147"/>
      <c r="J723" s="147"/>
      <c r="K723" s="147"/>
      <c r="L723" s="147">
        <f t="shared" si="542"/>
        <v>0</v>
      </c>
      <c r="M723" s="147"/>
      <c r="N723" s="208">
        <f t="shared" si="532"/>
        <v>0</v>
      </c>
      <c r="O723" s="147">
        <f t="shared" si="570"/>
        <v>0</v>
      </c>
      <c r="P723" s="209" t="str">
        <f t="shared" si="533"/>
        <v xml:space="preserve"> </v>
      </c>
      <c r="Q723" s="209" t="str">
        <f t="shared" si="534"/>
        <v xml:space="preserve"> </v>
      </c>
      <c r="R723" s="105">
        <f t="shared" si="541"/>
        <v>0</v>
      </c>
      <c r="S723" s="72">
        <f t="shared" si="535"/>
        <v>0</v>
      </c>
    </row>
    <row r="724" spans="1:19" s="1" customFormat="1" ht="97.5" customHeight="1" thickBot="1" x14ac:dyDescent="0.25">
      <c r="A724" s="150">
        <f t="shared" ref="A724:E724" si="571">SUM(A722:A723)</f>
        <v>0</v>
      </c>
      <c r="B724" s="150">
        <f t="shared" si="571"/>
        <v>0</v>
      </c>
      <c r="C724" s="150">
        <f t="shared" si="571"/>
        <v>0</v>
      </c>
      <c r="D724" s="150">
        <f t="shared" si="571"/>
        <v>0</v>
      </c>
      <c r="E724" s="150">
        <f t="shared" si="571"/>
        <v>0</v>
      </c>
      <c r="F724" s="150">
        <f t="shared" ref="F724:O724" si="572">SUM(F722:F723)</f>
        <v>0</v>
      </c>
      <c r="G724" s="51"/>
      <c r="H724" s="5" t="s">
        <v>518</v>
      </c>
      <c r="I724" s="150">
        <f t="shared" si="572"/>
        <v>0</v>
      </c>
      <c r="J724" s="150">
        <f t="shared" si="572"/>
        <v>0</v>
      </c>
      <c r="K724" s="150">
        <f t="shared" si="572"/>
        <v>0</v>
      </c>
      <c r="L724" s="150">
        <f t="shared" si="572"/>
        <v>0</v>
      </c>
      <c r="M724" s="150">
        <f t="shared" si="572"/>
        <v>0</v>
      </c>
      <c r="N724" s="212">
        <f t="shared" si="532"/>
        <v>0</v>
      </c>
      <c r="O724" s="150">
        <f t="shared" si="572"/>
        <v>0</v>
      </c>
      <c r="P724" s="150" t="str">
        <f t="shared" si="533"/>
        <v xml:space="preserve"> </v>
      </c>
      <c r="Q724" s="150" t="str">
        <f t="shared" si="534"/>
        <v xml:space="preserve"> </v>
      </c>
      <c r="R724" s="107">
        <f t="shared" si="541"/>
        <v>0</v>
      </c>
      <c r="S724" s="72">
        <f t="shared" si="535"/>
        <v>0</v>
      </c>
    </row>
    <row r="725" spans="1:19" s="2" customFormat="1" ht="99.75" customHeight="1" thickBot="1" x14ac:dyDescent="0.25">
      <c r="A725" s="157">
        <f t="shared" ref="A725:E725" si="573">A724+A720</f>
        <v>0</v>
      </c>
      <c r="B725" s="157">
        <f t="shared" si="573"/>
        <v>0</v>
      </c>
      <c r="C725" s="157">
        <f t="shared" si="573"/>
        <v>0</v>
      </c>
      <c r="D725" s="157">
        <f t="shared" si="573"/>
        <v>0</v>
      </c>
      <c r="E725" s="157">
        <f t="shared" si="573"/>
        <v>0</v>
      </c>
      <c r="F725" s="157">
        <f t="shared" ref="F725:O725" si="574">F724+F720</f>
        <v>0</v>
      </c>
      <c r="G725" s="57"/>
      <c r="H725" s="7" t="s">
        <v>256</v>
      </c>
      <c r="I725" s="157">
        <f t="shared" si="574"/>
        <v>0</v>
      </c>
      <c r="J725" s="157">
        <f t="shared" si="574"/>
        <v>0</v>
      </c>
      <c r="K725" s="157">
        <f t="shared" si="574"/>
        <v>0</v>
      </c>
      <c r="L725" s="157">
        <f t="shared" si="574"/>
        <v>0</v>
      </c>
      <c r="M725" s="157">
        <f t="shared" si="574"/>
        <v>0</v>
      </c>
      <c r="N725" s="217">
        <f t="shared" si="532"/>
        <v>0</v>
      </c>
      <c r="O725" s="157">
        <f t="shared" si="574"/>
        <v>0</v>
      </c>
      <c r="P725" s="157" t="str">
        <f t="shared" si="533"/>
        <v xml:space="preserve"> </v>
      </c>
      <c r="Q725" s="157" t="str">
        <f t="shared" si="534"/>
        <v xml:space="preserve"> </v>
      </c>
      <c r="R725" s="112">
        <f t="shared" si="541"/>
        <v>0</v>
      </c>
      <c r="S725" s="72">
        <f t="shared" si="535"/>
        <v>0</v>
      </c>
    </row>
    <row r="726" spans="1:19" s="3" customFormat="1" ht="102.75" customHeight="1" thickBot="1" x14ac:dyDescent="0.25">
      <c r="A726" s="161">
        <f t="shared" ref="A726:E726" si="575">A725+A718</f>
        <v>0</v>
      </c>
      <c r="B726" s="161">
        <f t="shared" si="575"/>
        <v>0</v>
      </c>
      <c r="C726" s="161">
        <f t="shared" si="575"/>
        <v>0</v>
      </c>
      <c r="D726" s="161">
        <f t="shared" si="575"/>
        <v>0</v>
      </c>
      <c r="E726" s="161">
        <f t="shared" si="575"/>
        <v>0</v>
      </c>
      <c r="F726" s="161">
        <f t="shared" ref="F726:O726" si="576">F725+F718</f>
        <v>0</v>
      </c>
      <c r="G726" s="58"/>
      <c r="H726" s="9" t="s">
        <v>1109</v>
      </c>
      <c r="I726" s="161">
        <f t="shared" si="576"/>
        <v>0</v>
      </c>
      <c r="J726" s="161">
        <f t="shared" si="576"/>
        <v>0</v>
      </c>
      <c r="K726" s="161">
        <f t="shared" si="576"/>
        <v>0</v>
      </c>
      <c r="L726" s="161">
        <f t="shared" si="576"/>
        <v>0</v>
      </c>
      <c r="M726" s="161">
        <f t="shared" si="576"/>
        <v>0</v>
      </c>
      <c r="N726" s="222">
        <f t="shared" si="532"/>
        <v>0</v>
      </c>
      <c r="O726" s="161">
        <f t="shared" si="576"/>
        <v>0</v>
      </c>
      <c r="P726" s="161" t="str">
        <f t="shared" si="533"/>
        <v xml:space="preserve"> </v>
      </c>
      <c r="Q726" s="161" t="str">
        <f t="shared" si="534"/>
        <v xml:space="preserve"> </v>
      </c>
      <c r="R726" s="115">
        <f t="shared" si="541"/>
        <v>0</v>
      </c>
      <c r="S726" s="72">
        <f t="shared" si="535"/>
        <v>0</v>
      </c>
    </row>
    <row r="727" spans="1:19" s="3" customFormat="1" ht="105.75" customHeight="1" x14ac:dyDescent="0.2">
      <c r="A727" s="181"/>
      <c r="B727" s="181"/>
      <c r="C727" s="181"/>
      <c r="D727" s="181"/>
      <c r="E727" s="181"/>
      <c r="F727" s="181"/>
      <c r="G727" s="59" t="s">
        <v>935</v>
      </c>
      <c r="H727" s="10" t="s">
        <v>519</v>
      </c>
      <c r="I727" s="181"/>
      <c r="J727" s="181"/>
      <c r="K727" s="181"/>
      <c r="L727" s="181"/>
      <c r="M727" s="181"/>
      <c r="N727" s="242"/>
      <c r="O727" s="181"/>
      <c r="P727" s="181" t="str">
        <f t="shared" si="533"/>
        <v xml:space="preserve"> </v>
      </c>
      <c r="Q727" s="181" t="str">
        <f t="shared" si="534"/>
        <v xml:space="preserve"> </v>
      </c>
      <c r="R727" s="125"/>
      <c r="S727" s="72">
        <f>S743</f>
        <v>250000</v>
      </c>
    </row>
    <row r="728" spans="1:19" s="2" customFormat="1" ht="105.75" customHeight="1" x14ac:dyDescent="0.2">
      <c r="A728" s="166"/>
      <c r="B728" s="166"/>
      <c r="C728" s="166"/>
      <c r="D728" s="166"/>
      <c r="E728" s="166"/>
      <c r="F728" s="166"/>
      <c r="G728" s="60" t="s">
        <v>936</v>
      </c>
      <c r="H728" s="25" t="s">
        <v>520</v>
      </c>
      <c r="I728" s="166"/>
      <c r="J728" s="166"/>
      <c r="K728" s="166"/>
      <c r="L728" s="166"/>
      <c r="M728" s="166"/>
      <c r="N728" s="228"/>
      <c r="O728" s="166"/>
      <c r="P728" s="166" t="str">
        <f t="shared" si="533"/>
        <v xml:space="preserve"> </v>
      </c>
      <c r="Q728" s="166" t="str">
        <f t="shared" si="534"/>
        <v xml:space="preserve"> </v>
      </c>
      <c r="R728" s="119"/>
      <c r="S728" s="72">
        <f>S732</f>
        <v>0</v>
      </c>
    </row>
    <row r="729" spans="1:19" s="1" customFormat="1" ht="105.75" customHeight="1" x14ac:dyDescent="0.2">
      <c r="A729" s="153"/>
      <c r="B729" s="153"/>
      <c r="C729" s="153"/>
      <c r="D729" s="153"/>
      <c r="E729" s="153"/>
      <c r="F729" s="153"/>
      <c r="G729" s="54">
        <v>3223010101</v>
      </c>
      <c r="H729" s="18" t="s">
        <v>521</v>
      </c>
      <c r="I729" s="153"/>
      <c r="J729" s="153"/>
      <c r="K729" s="153"/>
      <c r="L729" s="153">
        <f t="shared" si="542"/>
        <v>0</v>
      </c>
      <c r="M729" s="153"/>
      <c r="N729" s="215">
        <f t="shared" si="532"/>
        <v>0</v>
      </c>
      <c r="O729" s="153">
        <f t="shared" ref="O729:O731" si="577">M729</f>
        <v>0</v>
      </c>
      <c r="P729" s="155" t="str">
        <f t="shared" si="533"/>
        <v xml:space="preserve"> </v>
      </c>
      <c r="Q729" s="155" t="str">
        <f t="shared" si="534"/>
        <v xml:space="preserve"> </v>
      </c>
      <c r="R729" s="110">
        <f t="shared" si="541"/>
        <v>0</v>
      </c>
      <c r="S729" s="72">
        <f t="shared" si="535"/>
        <v>0</v>
      </c>
    </row>
    <row r="730" spans="1:19" s="1" customFormat="1" ht="105.75" customHeight="1" x14ac:dyDescent="0.2">
      <c r="A730" s="153"/>
      <c r="B730" s="153"/>
      <c r="C730" s="153"/>
      <c r="D730" s="153"/>
      <c r="E730" s="153"/>
      <c r="F730" s="153"/>
      <c r="G730" s="54">
        <v>3223010201</v>
      </c>
      <c r="H730" s="18" t="s">
        <v>522</v>
      </c>
      <c r="I730" s="153"/>
      <c r="J730" s="153"/>
      <c r="K730" s="153"/>
      <c r="L730" s="153">
        <f t="shared" si="542"/>
        <v>0</v>
      </c>
      <c r="M730" s="153"/>
      <c r="N730" s="215">
        <f t="shared" si="532"/>
        <v>0</v>
      </c>
      <c r="O730" s="153">
        <f t="shared" si="577"/>
        <v>0</v>
      </c>
      <c r="P730" s="155" t="str">
        <f t="shared" si="533"/>
        <v xml:space="preserve"> </v>
      </c>
      <c r="Q730" s="155" t="str">
        <f t="shared" si="534"/>
        <v xml:space="preserve"> </v>
      </c>
      <c r="R730" s="110">
        <f t="shared" si="541"/>
        <v>0</v>
      </c>
      <c r="S730" s="72">
        <f t="shared" si="535"/>
        <v>0</v>
      </c>
    </row>
    <row r="731" spans="1:19" s="1" customFormat="1" ht="105.75" customHeight="1" thickBot="1" x14ac:dyDescent="0.25">
      <c r="A731" s="153"/>
      <c r="B731" s="153"/>
      <c r="C731" s="153"/>
      <c r="D731" s="153"/>
      <c r="E731" s="153"/>
      <c r="F731" s="153"/>
      <c r="G731" s="54">
        <v>3223010301</v>
      </c>
      <c r="H731" s="18" t="s">
        <v>523</v>
      </c>
      <c r="I731" s="153"/>
      <c r="J731" s="153"/>
      <c r="K731" s="153"/>
      <c r="L731" s="153">
        <f t="shared" si="542"/>
        <v>0</v>
      </c>
      <c r="M731" s="153"/>
      <c r="N731" s="215">
        <f t="shared" si="532"/>
        <v>0</v>
      </c>
      <c r="O731" s="153">
        <f t="shared" si="577"/>
        <v>0</v>
      </c>
      <c r="P731" s="155" t="str">
        <f t="shared" si="533"/>
        <v xml:space="preserve"> </v>
      </c>
      <c r="Q731" s="155" t="str">
        <f t="shared" si="534"/>
        <v xml:space="preserve"> </v>
      </c>
      <c r="R731" s="110">
        <f t="shared" si="541"/>
        <v>0</v>
      </c>
      <c r="S731" s="72">
        <f t="shared" si="535"/>
        <v>0</v>
      </c>
    </row>
    <row r="732" spans="1:19" s="2" customFormat="1" ht="107.25" customHeight="1" thickBot="1" x14ac:dyDescent="0.25">
      <c r="A732" s="157">
        <f t="shared" ref="A732:E732" si="578">SUM(A729:A731)</f>
        <v>0</v>
      </c>
      <c r="B732" s="157">
        <f t="shared" si="578"/>
        <v>0</v>
      </c>
      <c r="C732" s="157">
        <f t="shared" si="578"/>
        <v>0</v>
      </c>
      <c r="D732" s="157">
        <f t="shared" si="578"/>
        <v>0</v>
      </c>
      <c r="E732" s="157">
        <f t="shared" si="578"/>
        <v>0</v>
      </c>
      <c r="F732" s="157">
        <f t="shared" ref="F732:O732" si="579">SUM(F729:F731)</f>
        <v>0</v>
      </c>
      <c r="G732" s="57"/>
      <c r="H732" s="7" t="s">
        <v>237</v>
      </c>
      <c r="I732" s="157">
        <f t="shared" si="579"/>
        <v>0</v>
      </c>
      <c r="J732" s="157">
        <f t="shared" si="579"/>
        <v>0</v>
      </c>
      <c r="K732" s="157">
        <f t="shared" si="579"/>
        <v>0</v>
      </c>
      <c r="L732" s="157">
        <f t="shared" si="579"/>
        <v>0</v>
      </c>
      <c r="M732" s="157">
        <f t="shared" si="579"/>
        <v>0</v>
      </c>
      <c r="N732" s="217">
        <f t="shared" si="532"/>
        <v>0</v>
      </c>
      <c r="O732" s="157">
        <f t="shared" si="579"/>
        <v>0</v>
      </c>
      <c r="P732" s="157" t="str">
        <f t="shared" si="533"/>
        <v xml:space="preserve"> </v>
      </c>
      <c r="Q732" s="157" t="str">
        <f t="shared" si="534"/>
        <v xml:space="preserve"> </v>
      </c>
      <c r="R732" s="112">
        <f t="shared" si="541"/>
        <v>0</v>
      </c>
      <c r="S732" s="72">
        <f t="shared" si="535"/>
        <v>0</v>
      </c>
    </row>
    <row r="733" spans="1:19" s="2" customFormat="1" ht="105.75" customHeight="1" x14ac:dyDescent="0.2">
      <c r="A733" s="180"/>
      <c r="B733" s="180"/>
      <c r="C733" s="180"/>
      <c r="D733" s="180"/>
      <c r="E733" s="180"/>
      <c r="F733" s="180"/>
      <c r="G733" s="60" t="s">
        <v>1051</v>
      </c>
      <c r="H733" s="17" t="s">
        <v>524</v>
      </c>
      <c r="I733" s="180"/>
      <c r="J733" s="180"/>
      <c r="K733" s="180"/>
      <c r="L733" s="180">
        <f t="shared" si="542"/>
        <v>0</v>
      </c>
      <c r="M733" s="180"/>
      <c r="N733" s="228">
        <f t="shared" si="532"/>
        <v>0</v>
      </c>
      <c r="O733" s="180">
        <f t="shared" ref="O733:O735" si="580">M733</f>
        <v>0</v>
      </c>
      <c r="P733" s="166" t="str">
        <f t="shared" si="533"/>
        <v xml:space="preserve"> </v>
      </c>
      <c r="Q733" s="166" t="str">
        <f t="shared" si="534"/>
        <v xml:space="preserve"> </v>
      </c>
      <c r="R733" s="119">
        <f t="shared" si="541"/>
        <v>0</v>
      </c>
      <c r="S733" s="72">
        <f t="shared" si="535"/>
        <v>0</v>
      </c>
    </row>
    <row r="734" spans="1:19" s="2" customFormat="1" ht="105.75" customHeight="1" x14ac:dyDescent="0.2">
      <c r="A734" s="180"/>
      <c r="B734" s="180"/>
      <c r="C734" s="180"/>
      <c r="D734" s="180"/>
      <c r="E734" s="180"/>
      <c r="F734" s="180"/>
      <c r="G734" s="60" t="s">
        <v>1052</v>
      </c>
      <c r="H734" s="17" t="s">
        <v>525</v>
      </c>
      <c r="I734" s="180"/>
      <c r="J734" s="180"/>
      <c r="K734" s="180"/>
      <c r="L734" s="180">
        <f t="shared" si="542"/>
        <v>0</v>
      </c>
      <c r="M734" s="180"/>
      <c r="N734" s="228">
        <f t="shared" si="532"/>
        <v>0</v>
      </c>
      <c r="O734" s="180">
        <f t="shared" si="580"/>
        <v>0</v>
      </c>
      <c r="P734" s="166" t="str">
        <f t="shared" si="533"/>
        <v xml:space="preserve"> </v>
      </c>
      <c r="Q734" s="166" t="str">
        <f t="shared" si="534"/>
        <v xml:space="preserve"> </v>
      </c>
      <c r="R734" s="119">
        <f t="shared" si="541"/>
        <v>0</v>
      </c>
      <c r="S734" s="72">
        <f t="shared" si="535"/>
        <v>0</v>
      </c>
    </row>
    <row r="735" spans="1:19" s="2" customFormat="1" ht="105.75" customHeight="1" x14ac:dyDescent="0.2">
      <c r="A735" s="180"/>
      <c r="B735" s="180"/>
      <c r="C735" s="180"/>
      <c r="D735" s="180"/>
      <c r="E735" s="180"/>
      <c r="F735" s="180"/>
      <c r="G735" s="60" t="s">
        <v>1053</v>
      </c>
      <c r="H735" s="17" t="s">
        <v>526</v>
      </c>
      <c r="I735" s="180"/>
      <c r="J735" s="180"/>
      <c r="K735" s="180"/>
      <c r="L735" s="180">
        <f t="shared" si="542"/>
        <v>0</v>
      </c>
      <c r="M735" s="180"/>
      <c r="N735" s="228">
        <f t="shared" si="532"/>
        <v>0</v>
      </c>
      <c r="O735" s="180">
        <f t="shared" si="580"/>
        <v>0</v>
      </c>
      <c r="P735" s="166" t="str">
        <f t="shared" si="533"/>
        <v xml:space="preserve"> </v>
      </c>
      <c r="Q735" s="166" t="str">
        <f t="shared" si="534"/>
        <v xml:space="preserve"> </v>
      </c>
      <c r="R735" s="119">
        <f t="shared" si="541"/>
        <v>0</v>
      </c>
      <c r="S735" s="72">
        <f t="shared" si="535"/>
        <v>0</v>
      </c>
    </row>
    <row r="736" spans="1:19" s="2" customFormat="1" ht="105.75" customHeight="1" x14ac:dyDescent="0.2">
      <c r="A736" s="166"/>
      <c r="B736" s="166"/>
      <c r="C736" s="166"/>
      <c r="D736" s="166"/>
      <c r="E736" s="166"/>
      <c r="F736" s="166"/>
      <c r="G736" s="60" t="s">
        <v>937</v>
      </c>
      <c r="H736" s="17" t="s">
        <v>565</v>
      </c>
      <c r="I736" s="166"/>
      <c r="J736" s="166"/>
      <c r="K736" s="166"/>
      <c r="L736" s="166"/>
      <c r="M736" s="166"/>
      <c r="N736" s="228"/>
      <c r="O736" s="166"/>
      <c r="P736" s="166" t="str">
        <f t="shared" si="533"/>
        <v xml:space="preserve"> </v>
      </c>
      <c r="Q736" s="166" t="str">
        <f t="shared" si="534"/>
        <v xml:space="preserve"> </v>
      </c>
      <c r="R736" s="119"/>
      <c r="S736" s="72">
        <f>S740</f>
        <v>0</v>
      </c>
    </row>
    <row r="737" spans="1:19" s="1" customFormat="1" ht="105.75" customHeight="1" x14ac:dyDescent="0.2">
      <c r="A737" s="153"/>
      <c r="B737" s="153"/>
      <c r="C737" s="153"/>
      <c r="D737" s="153"/>
      <c r="E737" s="153"/>
      <c r="F737" s="153"/>
      <c r="G737" s="54">
        <v>3223050101</v>
      </c>
      <c r="H737" s="18" t="s">
        <v>527</v>
      </c>
      <c r="I737" s="153"/>
      <c r="J737" s="153"/>
      <c r="K737" s="153"/>
      <c r="L737" s="153">
        <f t="shared" si="542"/>
        <v>0</v>
      </c>
      <c r="M737" s="153"/>
      <c r="N737" s="215">
        <f t="shared" si="532"/>
        <v>0</v>
      </c>
      <c r="O737" s="153">
        <f t="shared" ref="O737:O739" si="581">M737</f>
        <v>0</v>
      </c>
      <c r="P737" s="155" t="str">
        <f t="shared" si="533"/>
        <v xml:space="preserve"> </v>
      </c>
      <c r="Q737" s="155" t="str">
        <f t="shared" si="534"/>
        <v xml:space="preserve"> </v>
      </c>
      <c r="R737" s="110">
        <f t="shared" si="541"/>
        <v>0</v>
      </c>
      <c r="S737" s="72">
        <f t="shared" si="535"/>
        <v>0</v>
      </c>
    </row>
    <row r="738" spans="1:19" s="1" customFormat="1" ht="105.75" customHeight="1" x14ac:dyDescent="0.2">
      <c r="A738" s="156"/>
      <c r="B738" s="156"/>
      <c r="C738" s="156"/>
      <c r="D738" s="156"/>
      <c r="E738" s="156"/>
      <c r="F738" s="156"/>
      <c r="G738" s="55">
        <v>3223050201</v>
      </c>
      <c r="H738" s="18" t="s">
        <v>600</v>
      </c>
      <c r="I738" s="156"/>
      <c r="J738" s="156"/>
      <c r="K738" s="156"/>
      <c r="L738" s="156">
        <f t="shared" si="542"/>
        <v>0</v>
      </c>
      <c r="M738" s="156"/>
      <c r="N738" s="216">
        <f t="shared" si="532"/>
        <v>0</v>
      </c>
      <c r="O738" s="156">
        <f t="shared" si="581"/>
        <v>0</v>
      </c>
      <c r="P738" s="154" t="str">
        <f t="shared" si="533"/>
        <v xml:space="preserve"> </v>
      </c>
      <c r="Q738" s="154" t="str">
        <f t="shared" si="534"/>
        <v xml:space="preserve"> </v>
      </c>
      <c r="R738" s="111">
        <f t="shared" si="541"/>
        <v>0</v>
      </c>
      <c r="S738" s="72">
        <f t="shared" si="535"/>
        <v>0</v>
      </c>
    </row>
    <row r="739" spans="1:19" s="1" customFormat="1" ht="105.75" customHeight="1" thickBot="1" x14ac:dyDescent="0.25">
      <c r="A739" s="156"/>
      <c r="B739" s="156"/>
      <c r="C739" s="156"/>
      <c r="D739" s="156"/>
      <c r="E739" s="156"/>
      <c r="F739" s="156"/>
      <c r="G739" s="55">
        <v>3223050301</v>
      </c>
      <c r="H739" s="23" t="s">
        <v>601</v>
      </c>
      <c r="I739" s="156"/>
      <c r="J739" s="156"/>
      <c r="K739" s="156"/>
      <c r="L739" s="156">
        <f t="shared" si="542"/>
        <v>0</v>
      </c>
      <c r="M739" s="156"/>
      <c r="N739" s="216">
        <f t="shared" si="532"/>
        <v>0</v>
      </c>
      <c r="O739" s="156">
        <f t="shared" si="581"/>
        <v>0</v>
      </c>
      <c r="P739" s="154" t="str">
        <f t="shared" si="533"/>
        <v xml:space="preserve"> </v>
      </c>
      <c r="Q739" s="154" t="str">
        <f t="shared" si="534"/>
        <v xml:space="preserve"> </v>
      </c>
      <c r="R739" s="111">
        <f t="shared" si="541"/>
        <v>0</v>
      </c>
      <c r="S739" s="72">
        <f t="shared" si="535"/>
        <v>0</v>
      </c>
    </row>
    <row r="740" spans="1:19" s="2" customFormat="1" ht="99.75" customHeight="1" thickBot="1" x14ac:dyDescent="0.25">
      <c r="A740" s="157">
        <f t="shared" ref="A740:E740" si="582">SUM(A737:A739)</f>
        <v>0</v>
      </c>
      <c r="B740" s="157">
        <f t="shared" si="582"/>
        <v>0</v>
      </c>
      <c r="C740" s="157">
        <f t="shared" si="582"/>
        <v>0</v>
      </c>
      <c r="D740" s="157">
        <f t="shared" si="582"/>
        <v>0</v>
      </c>
      <c r="E740" s="157">
        <f t="shared" si="582"/>
        <v>0</v>
      </c>
      <c r="F740" s="157">
        <f t="shared" ref="F740:O740" si="583">SUM(F737:F739)</f>
        <v>0</v>
      </c>
      <c r="G740" s="57"/>
      <c r="H740" s="7" t="s">
        <v>278</v>
      </c>
      <c r="I740" s="157">
        <f t="shared" si="583"/>
        <v>0</v>
      </c>
      <c r="J740" s="157">
        <f t="shared" si="583"/>
        <v>0</v>
      </c>
      <c r="K740" s="157">
        <f t="shared" si="583"/>
        <v>0</v>
      </c>
      <c r="L740" s="157">
        <f t="shared" si="583"/>
        <v>0</v>
      </c>
      <c r="M740" s="157">
        <f t="shared" si="583"/>
        <v>0</v>
      </c>
      <c r="N740" s="217">
        <f t="shared" si="532"/>
        <v>0</v>
      </c>
      <c r="O740" s="157">
        <f t="shared" si="583"/>
        <v>0</v>
      </c>
      <c r="P740" s="157" t="str">
        <f t="shared" si="533"/>
        <v xml:space="preserve"> </v>
      </c>
      <c r="Q740" s="157" t="str">
        <f t="shared" si="534"/>
        <v xml:space="preserve"> </v>
      </c>
      <c r="R740" s="112">
        <f t="shared" si="541"/>
        <v>0</v>
      </c>
      <c r="S740" s="72">
        <f t="shared" si="535"/>
        <v>0</v>
      </c>
    </row>
    <row r="741" spans="1:19" s="2" customFormat="1" ht="105.75" customHeight="1" x14ac:dyDescent="0.2">
      <c r="A741" s="191"/>
      <c r="B741" s="191"/>
      <c r="C741" s="191"/>
      <c r="D741" s="191"/>
      <c r="E741" s="191"/>
      <c r="F741" s="191"/>
      <c r="G741" s="53" t="s">
        <v>1054</v>
      </c>
      <c r="H741" s="22" t="s">
        <v>528</v>
      </c>
      <c r="I741" s="191"/>
      <c r="J741" s="191"/>
      <c r="K741" s="191"/>
      <c r="L741" s="191">
        <f t="shared" si="542"/>
        <v>0</v>
      </c>
      <c r="M741" s="191"/>
      <c r="N741" s="214">
        <f t="shared" si="532"/>
        <v>0</v>
      </c>
      <c r="O741" s="191">
        <f t="shared" ref="O741:O742" si="584">M741</f>
        <v>0</v>
      </c>
      <c r="P741" s="152" t="str">
        <f t="shared" si="533"/>
        <v xml:space="preserve"> </v>
      </c>
      <c r="Q741" s="152" t="str">
        <f t="shared" si="534"/>
        <v xml:space="preserve"> </v>
      </c>
      <c r="R741" s="109">
        <f t="shared" si="541"/>
        <v>0</v>
      </c>
      <c r="S741" s="72">
        <f t="shared" si="535"/>
        <v>0</v>
      </c>
    </row>
    <row r="742" spans="1:19" s="2" customFormat="1" ht="105.75" customHeight="1" thickBot="1" x14ac:dyDescent="0.25">
      <c r="A742" s="180"/>
      <c r="B742" s="180"/>
      <c r="C742" s="180"/>
      <c r="D742" s="180">
        <v>250000</v>
      </c>
      <c r="E742" s="180"/>
      <c r="F742" s="180"/>
      <c r="G742" s="68" t="s">
        <v>1055</v>
      </c>
      <c r="H742" s="31" t="s">
        <v>529</v>
      </c>
      <c r="I742" s="180">
        <v>0</v>
      </c>
      <c r="J742" s="180">
        <v>0</v>
      </c>
      <c r="K742" s="180">
        <v>0</v>
      </c>
      <c r="L742" s="180">
        <f t="shared" si="542"/>
        <v>0</v>
      </c>
      <c r="M742" s="180"/>
      <c r="N742" s="228">
        <f t="shared" si="532"/>
        <v>0</v>
      </c>
      <c r="O742" s="180">
        <f t="shared" si="584"/>
        <v>0</v>
      </c>
      <c r="P742" s="166" t="str">
        <f t="shared" si="533"/>
        <v xml:space="preserve"> </v>
      </c>
      <c r="Q742" s="166" t="str">
        <f t="shared" si="534"/>
        <v xml:space="preserve"> </v>
      </c>
      <c r="R742" s="119">
        <f t="shared" si="541"/>
        <v>0</v>
      </c>
      <c r="S742" s="72">
        <f t="shared" si="535"/>
        <v>250000</v>
      </c>
    </row>
    <row r="743" spans="1:19" s="3" customFormat="1" ht="112.5" customHeight="1" thickBot="1" x14ac:dyDescent="0.25">
      <c r="A743" s="161">
        <f t="shared" ref="A743:E743" si="585">A742+A741+A740+A735+A734+A733+A732</f>
        <v>0</v>
      </c>
      <c r="B743" s="161">
        <f t="shared" si="585"/>
        <v>0</v>
      </c>
      <c r="C743" s="161">
        <f t="shared" si="585"/>
        <v>0</v>
      </c>
      <c r="D743" s="161">
        <f t="shared" si="585"/>
        <v>250000</v>
      </c>
      <c r="E743" s="161">
        <f t="shared" si="585"/>
        <v>0</v>
      </c>
      <c r="F743" s="161">
        <f t="shared" ref="F743:O743" si="586">F742+F741+F740+F735+F734+F733+F732</f>
        <v>0</v>
      </c>
      <c r="G743" s="58"/>
      <c r="H743" s="9" t="s">
        <v>1110</v>
      </c>
      <c r="I743" s="161">
        <f t="shared" si="586"/>
        <v>0</v>
      </c>
      <c r="J743" s="161">
        <f t="shared" si="586"/>
        <v>0</v>
      </c>
      <c r="K743" s="161">
        <f t="shared" si="586"/>
        <v>0</v>
      </c>
      <c r="L743" s="161">
        <f t="shared" si="586"/>
        <v>0</v>
      </c>
      <c r="M743" s="161">
        <f t="shared" si="586"/>
        <v>0</v>
      </c>
      <c r="N743" s="222">
        <f t="shared" si="532"/>
        <v>0</v>
      </c>
      <c r="O743" s="161">
        <f t="shared" si="586"/>
        <v>0</v>
      </c>
      <c r="P743" s="161" t="str">
        <f t="shared" si="533"/>
        <v xml:space="preserve"> </v>
      </c>
      <c r="Q743" s="161" t="str">
        <f t="shared" si="534"/>
        <v xml:space="preserve"> </v>
      </c>
      <c r="R743" s="115">
        <f t="shared" si="541"/>
        <v>0</v>
      </c>
      <c r="S743" s="72">
        <f t="shared" si="535"/>
        <v>250000</v>
      </c>
    </row>
    <row r="744" spans="1:19" s="3" customFormat="1" ht="105.75" customHeight="1" x14ac:dyDescent="0.2">
      <c r="A744" s="181"/>
      <c r="B744" s="181"/>
      <c r="C744" s="181"/>
      <c r="D744" s="181"/>
      <c r="E744" s="181"/>
      <c r="F744" s="181"/>
      <c r="G744" s="59" t="s">
        <v>938</v>
      </c>
      <c r="H744" s="10" t="s">
        <v>530</v>
      </c>
      <c r="I744" s="181"/>
      <c r="J744" s="181"/>
      <c r="K744" s="181"/>
      <c r="L744" s="181"/>
      <c r="M744" s="181"/>
      <c r="N744" s="242"/>
      <c r="O744" s="181"/>
      <c r="P744" s="181" t="str">
        <f t="shared" si="533"/>
        <v xml:space="preserve"> </v>
      </c>
      <c r="Q744" s="181" t="str">
        <f t="shared" si="534"/>
        <v xml:space="preserve"> </v>
      </c>
      <c r="R744" s="125"/>
      <c r="S744" s="72">
        <f>S761</f>
        <v>167792637</v>
      </c>
    </row>
    <row r="745" spans="1:19" s="2" customFormat="1" ht="105.75" customHeight="1" x14ac:dyDescent="0.2">
      <c r="A745" s="180"/>
      <c r="B745" s="180"/>
      <c r="C745" s="180"/>
      <c r="D745" s="180"/>
      <c r="E745" s="180"/>
      <c r="F745" s="180"/>
      <c r="G745" s="60" t="s">
        <v>1056</v>
      </c>
      <c r="H745" s="17" t="s">
        <v>566</v>
      </c>
      <c r="I745" s="180"/>
      <c r="J745" s="180"/>
      <c r="K745" s="180"/>
      <c r="L745" s="180">
        <f t="shared" si="542"/>
        <v>0</v>
      </c>
      <c r="M745" s="180"/>
      <c r="N745" s="228">
        <f t="shared" si="532"/>
        <v>0</v>
      </c>
      <c r="O745" s="180">
        <f t="shared" ref="O745:O752" si="587">M745</f>
        <v>0</v>
      </c>
      <c r="P745" s="166" t="str">
        <f t="shared" si="533"/>
        <v xml:space="preserve"> </v>
      </c>
      <c r="Q745" s="166" t="str">
        <f t="shared" si="534"/>
        <v xml:space="preserve"> </v>
      </c>
      <c r="R745" s="119">
        <f t="shared" si="541"/>
        <v>0</v>
      </c>
      <c r="S745" s="72">
        <f t="shared" si="535"/>
        <v>0</v>
      </c>
    </row>
    <row r="746" spans="1:19" s="2" customFormat="1" ht="105.75" customHeight="1" x14ac:dyDescent="0.2">
      <c r="A746" s="166"/>
      <c r="B746" s="166"/>
      <c r="C746" s="166"/>
      <c r="D746" s="166"/>
      <c r="E746" s="166"/>
      <c r="F746" s="166"/>
      <c r="G746" s="60" t="s">
        <v>939</v>
      </c>
      <c r="H746" s="17" t="s">
        <v>531</v>
      </c>
      <c r="I746" s="166"/>
      <c r="J746" s="166"/>
      <c r="K746" s="166"/>
      <c r="L746" s="166"/>
      <c r="M746" s="166"/>
      <c r="N746" s="228"/>
      <c r="O746" s="166"/>
      <c r="P746" s="166" t="str">
        <f t="shared" si="533"/>
        <v xml:space="preserve"> </v>
      </c>
      <c r="Q746" s="166" t="str">
        <f t="shared" si="534"/>
        <v xml:space="preserve"> </v>
      </c>
      <c r="R746" s="119"/>
      <c r="S746" s="72">
        <f>S753</f>
        <v>167792637</v>
      </c>
    </row>
    <row r="747" spans="1:19" s="1" customFormat="1" ht="105.75" customHeight="1" x14ac:dyDescent="0.2">
      <c r="A747" s="153"/>
      <c r="B747" s="153"/>
      <c r="C747" s="153"/>
      <c r="D747" s="153"/>
      <c r="E747" s="153"/>
      <c r="F747" s="153"/>
      <c r="G747" s="54">
        <v>3224020101</v>
      </c>
      <c r="H747" s="18" t="s">
        <v>468</v>
      </c>
      <c r="I747" s="153"/>
      <c r="J747" s="153"/>
      <c r="K747" s="153"/>
      <c r="L747" s="153">
        <f t="shared" si="542"/>
        <v>0</v>
      </c>
      <c r="M747" s="153"/>
      <c r="N747" s="215">
        <f t="shared" ref="N747:N809" si="588">M747-I747</f>
        <v>0</v>
      </c>
      <c r="O747" s="153">
        <f t="shared" si="587"/>
        <v>0</v>
      </c>
      <c r="P747" s="155" t="str">
        <f t="shared" ref="P747:P810" si="589">IF(O747&gt;I747,O747-I747," ")</f>
        <v xml:space="preserve"> </v>
      </c>
      <c r="Q747" s="155" t="str">
        <f t="shared" ref="Q747:Q810" si="590">IF(I747&gt;O747,I747-O747," ")</f>
        <v xml:space="preserve"> </v>
      </c>
      <c r="R747" s="110">
        <f t="shared" si="541"/>
        <v>0</v>
      </c>
      <c r="S747" s="72">
        <f t="shared" ref="S747:S809" si="591">SUM(A747+B747+C747+D747+E747+F747+I747+J747+K747+L747+M747+O747)</f>
        <v>0</v>
      </c>
    </row>
    <row r="748" spans="1:19" s="1" customFormat="1" ht="105.75" customHeight="1" x14ac:dyDescent="0.2">
      <c r="A748" s="153"/>
      <c r="B748" s="153"/>
      <c r="C748" s="153"/>
      <c r="D748" s="153"/>
      <c r="E748" s="153"/>
      <c r="F748" s="153"/>
      <c r="G748" s="54">
        <v>3224020201</v>
      </c>
      <c r="H748" s="18" t="s">
        <v>532</v>
      </c>
      <c r="I748" s="153"/>
      <c r="J748" s="153"/>
      <c r="K748" s="153"/>
      <c r="L748" s="153">
        <f t="shared" si="542"/>
        <v>0</v>
      </c>
      <c r="M748" s="153"/>
      <c r="N748" s="215">
        <f t="shared" si="588"/>
        <v>0</v>
      </c>
      <c r="O748" s="153">
        <f t="shared" si="587"/>
        <v>0</v>
      </c>
      <c r="P748" s="155" t="str">
        <f t="shared" si="589"/>
        <v xml:space="preserve"> </v>
      </c>
      <c r="Q748" s="155" t="str">
        <f t="shared" si="590"/>
        <v xml:space="preserve"> </v>
      </c>
      <c r="R748" s="110">
        <f t="shared" si="541"/>
        <v>0</v>
      </c>
      <c r="S748" s="72">
        <f t="shared" si="591"/>
        <v>0</v>
      </c>
    </row>
    <row r="749" spans="1:19" s="1" customFormat="1" ht="105.75" customHeight="1" x14ac:dyDescent="0.2">
      <c r="A749" s="153"/>
      <c r="B749" s="153"/>
      <c r="C749" s="153"/>
      <c r="D749" s="153"/>
      <c r="E749" s="153"/>
      <c r="F749" s="153"/>
      <c r="G749" s="54">
        <v>3224020301</v>
      </c>
      <c r="H749" s="18" t="s">
        <v>470</v>
      </c>
      <c r="I749" s="153"/>
      <c r="J749" s="153"/>
      <c r="K749" s="153"/>
      <c r="L749" s="153">
        <f t="shared" si="542"/>
        <v>0</v>
      </c>
      <c r="M749" s="153"/>
      <c r="N749" s="215">
        <f t="shared" si="588"/>
        <v>0</v>
      </c>
      <c r="O749" s="153">
        <f t="shared" si="587"/>
        <v>0</v>
      </c>
      <c r="P749" s="155" t="str">
        <f t="shared" si="589"/>
        <v xml:space="preserve"> </v>
      </c>
      <c r="Q749" s="155" t="str">
        <f t="shared" si="590"/>
        <v xml:space="preserve"> </v>
      </c>
      <c r="R749" s="110">
        <f t="shared" si="541"/>
        <v>0</v>
      </c>
      <c r="S749" s="72">
        <f t="shared" si="591"/>
        <v>0</v>
      </c>
    </row>
    <row r="750" spans="1:19" s="1" customFormat="1" ht="105.75" customHeight="1" x14ac:dyDescent="0.2">
      <c r="A750" s="153"/>
      <c r="B750" s="153"/>
      <c r="C750" s="153"/>
      <c r="D750" s="153"/>
      <c r="E750" s="153"/>
      <c r="F750" s="153"/>
      <c r="G750" s="54">
        <v>3224020401</v>
      </c>
      <c r="H750" s="18" t="s">
        <v>533</v>
      </c>
      <c r="I750" s="153"/>
      <c r="J750" s="153"/>
      <c r="K750" s="153"/>
      <c r="L750" s="153">
        <f t="shared" si="542"/>
        <v>0</v>
      </c>
      <c r="M750" s="153"/>
      <c r="N750" s="215">
        <f t="shared" si="588"/>
        <v>0</v>
      </c>
      <c r="O750" s="153">
        <f t="shared" si="587"/>
        <v>0</v>
      </c>
      <c r="P750" s="155" t="str">
        <f t="shared" si="589"/>
        <v xml:space="preserve"> </v>
      </c>
      <c r="Q750" s="155" t="str">
        <f t="shared" si="590"/>
        <v xml:space="preserve"> </v>
      </c>
      <c r="R750" s="110">
        <f t="shared" si="541"/>
        <v>0</v>
      </c>
      <c r="S750" s="72">
        <f t="shared" si="591"/>
        <v>0</v>
      </c>
    </row>
    <row r="751" spans="1:19" s="1" customFormat="1" ht="105.75" customHeight="1" x14ac:dyDescent="0.2">
      <c r="A751" s="153">
        <v>0</v>
      </c>
      <c r="B751" s="153">
        <v>21523949</v>
      </c>
      <c r="C751" s="153"/>
      <c r="D751" s="153"/>
      <c r="E751" s="153"/>
      <c r="F751" s="153"/>
      <c r="G751" s="54">
        <v>3224020501</v>
      </c>
      <c r="H751" s="18" t="s">
        <v>534</v>
      </c>
      <c r="I751" s="153">
        <v>0</v>
      </c>
      <c r="J751" s="153">
        <v>0</v>
      </c>
      <c r="K751" s="153">
        <v>0</v>
      </c>
      <c r="L751" s="153">
        <f t="shared" si="542"/>
        <v>0</v>
      </c>
      <c r="M751" s="153"/>
      <c r="N751" s="215">
        <f t="shared" si="588"/>
        <v>0</v>
      </c>
      <c r="O751" s="153">
        <f t="shared" si="587"/>
        <v>0</v>
      </c>
      <c r="P751" s="155" t="str">
        <f t="shared" si="589"/>
        <v xml:space="preserve"> </v>
      </c>
      <c r="Q751" s="155" t="str">
        <f t="shared" si="590"/>
        <v xml:space="preserve"> </v>
      </c>
      <c r="R751" s="110">
        <f t="shared" si="541"/>
        <v>0</v>
      </c>
      <c r="S751" s="72">
        <f t="shared" si="591"/>
        <v>21523949</v>
      </c>
    </row>
    <row r="752" spans="1:19" s="1" customFormat="1" ht="105.75" customHeight="1" thickBot="1" x14ac:dyDescent="0.25">
      <c r="A752" s="153">
        <v>298000</v>
      </c>
      <c r="B752" s="153"/>
      <c r="C752" s="153">
        <v>3843000</v>
      </c>
      <c r="D752" s="153">
        <v>18734688</v>
      </c>
      <c r="E752" s="153">
        <v>10784000</v>
      </c>
      <c r="F752" s="153"/>
      <c r="G752" s="54">
        <v>3224020601</v>
      </c>
      <c r="H752" s="18" t="s">
        <v>535</v>
      </c>
      <c r="I752" s="153">
        <v>15986000</v>
      </c>
      <c r="J752" s="153">
        <v>19727000</v>
      </c>
      <c r="K752" s="153">
        <v>25632000</v>
      </c>
      <c r="L752" s="153">
        <f t="shared" si="542"/>
        <v>51264000</v>
      </c>
      <c r="M752" s="153"/>
      <c r="N752" s="215">
        <f t="shared" si="588"/>
        <v>-15986000</v>
      </c>
      <c r="O752" s="153">
        <f t="shared" si="587"/>
        <v>0</v>
      </c>
      <c r="P752" s="155" t="str">
        <f t="shared" si="589"/>
        <v xml:space="preserve"> </v>
      </c>
      <c r="Q752" s="155">
        <f t="shared" si="590"/>
        <v>15986000</v>
      </c>
      <c r="R752" s="110">
        <f t="shared" si="541"/>
        <v>0</v>
      </c>
      <c r="S752" s="72">
        <f t="shared" si="591"/>
        <v>146268688</v>
      </c>
    </row>
    <row r="753" spans="1:19" s="2" customFormat="1" ht="105" customHeight="1" thickBot="1" x14ac:dyDescent="0.25">
      <c r="A753" s="157">
        <f t="shared" ref="A753:E753" si="592">SUM(A747:A752)</f>
        <v>298000</v>
      </c>
      <c r="B753" s="157">
        <f t="shared" si="592"/>
        <v>21523949</v>
      </c>
      <c r="C753" s="157">
        <f t="shared" si="592"/>
        <v>3843000</v>
      </c>
      <c r="D753" s="157">
        <f t="shared" si="592"/>
        <v>18734688</v>
      </c>
      <c r="E753" s="157">
        <f t="shared" si="592"/>
        <v>10784000</v>
      </c>
      <c r="F753" s="157">
        <f t="shared" ref="F753" si="593">SUM(F747:F752)</f>
        <v>0</v>
      </c>
      <c r="G753" s="57"/>
      <c r="H753" s="7" t="s">
        <v>256</v>
      </c>
      <c r="I753" s="157">
        <f t="shared" ref="I753:L753" si="594">SUM(I747:I752)</f>
        <v>15986000</v>
      </c>
      <c r="J753" s="157">
        <f t="shared" si="594"/>
        <v>19727000</v>
      </c>
      <c r="K753" s="157">
        <f t="shared" si="594"/>
        <v>25632000</v>
      </c>
      <c r="L753" s="157">
        <f t="shared" si="594"/>
        <v>51264000</v>
      </c>
      <c r="M753" s="157">
        <f t="shared" ref="M753:O753" si="595">SUM(M747:M752)</f>
        <v>0</v>
      </c>
      <c r="N753" s="217">
        <f t="shared" si="588"/>
        <v>-15986000</v>
      </c>
      <c r="O753" s="157">
        <f t="shared" si="595"/>
        <v>0</v>
      </c>
      <c r="P753" s="157" t="str">
        <f t="shared" si="589"/>
        <v xml:space="preserve"> </v>
      </c>
      <c r="Q753" s="157">
        <f t="shared" si="590"/>
        <v>15986000</v>
      </c>
      <c r="R753" s="112">
        <f t="shared" ref="R753:R816" si="596">IF(O753=0,,O753/I753)</f>
        <v>0</v>
      </c>
      <c r="S753" s="72">
        <f t="shared" si="591"/>
        <v>167792637</v>
      </c>
    </row>
    <row r="754" spans="1:19" s="2" customFormat="1" ht="105.75" customHeight="1" x14ac:dyDescent="0.2">
      <c r="A754" s="166"/>
      <c r="B754" s="166"/>
      <c r="C754" s="166"/>
      <c r="D754" s="166"/>
      <c r="E754" s="166"/>
      <c r="F754" s="166"/>
      <c r="G754" s="60" t="s">
        <v>940</v>
      </c>
      <c r="H754" s="17" t="s">
        <v>536</v>
      </c>
      <c r="I754" s="166"/>
      <c r="J754" s="166"/>
      <c r="K754" s="166"/>
      <c r="L754" s="166"/>
      <c r="M754" s="166"/>
      <c r="N754" s="228"/>
      <c r="O754" s="166"/>
      <c r="P754" s="166" t="str">
        <f t="shared" si="589"/>
        <v xml:space="preserve"> </v>
      </c>
      <c r="Q754" s="166" t="str">
        <f t="shared" si="590"/>
        <v xml:space="preserve"> </v>
      </c>
      <c r="R754" s="119"/>
      <c r="S754" s="72">
        <f>S760</f>
        <v>0</v>
      </c>
    </row>
    <row r="755" spans="1:19" s="1" customFormat="1" ht="105.75" customHeight="1" x14ac:dyDescent="0.2">
      <c r="A755" s="153"/>
      <c r="B755" s="153"/>
      <c r="C755" s="153"/>
      <c r="D755" s="153"/>
      <c r="E755" s="153"/>
      <c r="F755" s="153"/>
      <c r="G755" s="54">
        <v>3224030101</v>
      </c>
      <c r="H755" s="18" t="s">
        <v>537</v>
      </c>
      <c r="I755" s="153"/>
      <c r="J755" s="153"/>
      <c r="K755" s="153"/>
      <c r="L755" s="153">
        <f t="shared" ref="L755:L818" si="597">K755*2</f>
        <v>0</v>
      </c>
      <c r="M755" s="153"/>
      <c r="N755" s="215">
        <f t="shared" si="588"/>
        <v>0</v>
      </c>
      <c r="O755" s="153">
        <f t="shared" ref="O755:O759" si="598">M755</f>
        <v>0</v>
      </c>
      <c r="P755" s="155" t="str">
        <f t="shared" si="589"/>
        <v xml:space="preserve"> </v>
      </c>
      <c r="Q755" s="155" t="str">
        <f t="shared" si="590"/>
        <v xml:space="preserve"> </v>
      </c>
      <c r="R755" s="110">
        <f t="shared" si="596"/>
        <v>0</v>
      </c>
      <c r="S755" s="72">
        <f t="shared" si="591"/>
        <v>0</v>
      </c>
    </row>
    <row r="756" spans="1:19" s="1" customFormat="1" ht="105.75" customHeight="1" x14ac:dyDescent="0.2">
      <c r="A756" s="153"/>
      <c r="B756" s="153"/>
      <c r="C756" s="153"/>
      <c r="D756" s="153"/>
      <c r="E756" s="153"/>
      <c r="F756" s="153"/>
      <c r="G756" s="54">
        <v>3224030201</v>
      </c>
      <c r="H756" s="18" t="s">
        <v>538</v>
      </c>
      <c r="I756" s="153"/>
      <c r="J756" s="153"/>
      <c r="K756" s="153"/>
      <c r="L756" s="153">
        <f t="shared" si="597"/>
        <v>0</v>
      </c>
      <c r="M756" s="153"/>
      <c r="N756" s="215">
        <f t="shared" si="588"/>
        <v>0</v>
      </c>
      <c r="O756" s="153">
        <f t="shared" si="598"/>
        <v>0</v>
      </c>
      <c r="P756" s="155" t="str">
        <f t="shared" si="589"/>
        <v xml:space="preserve"> </v>
      </c>
      <c r="Q756" s="155" t="str">
        <f t="shared" si="590"/>
        <v xml:space="preserve"> </v>
      </c>
      <c r="R756" s="110">
        <f t="shared" si="596"/>
        <v>0</v>
      </c>
      <c r="S756" s="72">
        <f t="shared" si="591"/>
        <v>0</v>
      </c>
    </row>
    <row r="757" spans="1:19" s="1" customFormat="1" ht="105.75" customHeight="1" x14ac:dyDescent="0.2">
      <c r="A757" s="153"/>
      <c r="B757" s="153"/>
      <c r="C757" s="153"/>
      <c r="D757" s="153"/>
      <c r="E757" s="153"/>
      <c r="F757" s="153"/>
      <c r="G757" s="54">
        <v>3224030301</v>
      </c>
      <c r="H757" s="18" t="s">
        <v>539</v>
      </c>
      <c r="I757" s="153"/>
      <c r="J757" s="153"/>
      <c r="K757" s="153"/>
      <c r="L757" s="153">
        <f t="shared" si="597"/>
        <v>0</v>
      </c>
      <c r="M757" s="153"/>
      <c r="N757" s="215">
        <f t="shared" si="588"/>
        <v>0</v>
      </c>
      <c r="O757" s="153">
        <f t="shared" si="598"/>
        <v>0</v>
      </c>
      <c r="P757" s="155" t="str">
        <f t="shared" si="589"/>
        <v xml:space="preserve"> </v>
      </c>
      <c r="Q757" s="155" t="str">
        <f t="shared" si="590"/>
        <v xml:space="preserve"> </v>
      </c>
      <c r="R757" s="110">
        <f t="shared" si="596"/>
        <v>0</v>
      </c>
      <c r="S757" s="72">
        <f t="shared" si="591"/>
        <v>0</v>
      </c>
    </row>
    <row r="758" spans="1:19" s="1" customFormat="1" ht="105.75" customHeight="1" x14ac:dyDescent="0.2">
      <c r="A758" s="153"/>
      <c r="B758" s="153"/>
      <c r="C758" s="153"/>
      <c r="D758" s="153"/>
      <c r="E758" s="153"/>
      <c r="F758" s="153"/>
      <c r="G758" s="54">
        <v>3224030401</v>
      </c>
      <c r="H758" s="18" t="s">
        <v>540</v>
      </c>
      <c r="I758" s="153"/>
      <c r="J758" s="153"/>
      <c r="K758" s="153"/>
      <c r="L758" s="153">
        <f t="shared" si="597"/>
        <v>0</v>
      </c>
      <c r="M758" s="153"/>
      <c r="N758" s="215">
        <f t="shared" si="588"/>
        <v>0</v>
      </c>
      <c r="O758" s="153">
        <f t="shared" si="598"/>
        <v>0</v>
      </c>
      <c r="P758" s="155" t="str">
        <f t="shared" si="589"/>
        <v xml:space="preserve"> </v>
      </c>
      <c r="Q758" s="155" t="str">
        <f t="shared" si="590"/>
        <v xml:space="preserve"> </v>
      </c>
      <c r="R758" s="110">
        <f t="shared" si="596"/>
        <v>0</v>
      </c>
      <c r="S758" s="72">
        <f t="shared" si="591"/>
        <v>0</v>
      </c>
    </row>
    <row r="759" spans="1:19" s="1" customFormat="1" ht="105.75" customHeight="1" thickBot="1" x14ac:dyDescent="0.25">
      <c r="A759" s="153"/>
      <c r="B759" s="153"/>
      <c r="C759" s="153"/>
      <c r="D759" s="153"/>
      <c r="E759" s="153"/>
      <c r="F759" s="153"/>
      <c r="G759" s="54">
        <v>3224030501</v>
      </c>
      <c r="H759" s="18" t="s">
        <v>541</v>
      </c>
      <c r="I759" s="153"/>
      <c r="J759" s="153"/>
      <c r="K759" s="153"/>
      <c r="L759" s="153">
        <f t="shared" si="597"/>
        <v>0</v>
      </c>
      <c r="M759" s="153"/>
      <c r="N759" s="215">
        <f t="shared" si="588"/>
        <v>0</v>
      </c>
      <c r="O759" s="153">
        <f t="shared" si="598"/>
        <v>0</v>
      </c>
      <c r="P759" s="155" t="str">
        <f t="shared" si="589"/>
        <v xml:space="preserve"> </v>
      </c>
      <c r="Q759" s="155" t="str">
        <f t="shared" si="590"/>
        <v xml:space="preserve"> </v>
      </c>
      <c r="R759" s="110">
        <f t="shared" si="596"/>
        <v>0</v>
      </c>
      <c r="S759" s="72">
        <f t="shared" si="591"/>
        <v>0</v>
      </c>
    </row>
    <row r="760" spans="1:19" s="2" customFormat="1" ht="110.25" customHeight="1" thickBot="1" x14ac:dyDescent="0.25">
      <c r="A760" s="157">
        <f t="shared" ref="A760:E760" si="599">SUM(A755:A759)</f>
        <v>0</v>
      </c>
      <c r="B760" s="157">
        <f t="shared" si="599"/>
        <v>0</v>
      </c>
      <c r="C760" s="157">
        <f t="shared" si="599"/>
        <v>0</v>
      </c>
      <c r="D760" s="157">
        <f t="shared" si="599"/>
        <v>0</v>
      </c>
      <c r="E760" s="157">
        <f t="shared" si="599"/>
        <v>0</v>
      </c>
      <c r="F760" s="157">
        <f t="shared" ref="F760:O760" si="600">SUM(F755:F759)</f>
        <v>0</v>
      </c>
      <c r="G760" s="57"/>
      <c r="H760" s="7" t="s">
        <v>266</v>
      </c>
      <c r="I760" s="157">
        <f t="shared" si="600"/>
        <v>0</v>
      </c>
      <c r="J760" s="157">
        <f t="shared" si="600"/>
        <v>0</v>
      </c>
      <c r="K760" s="157">
        <f t="shared" si="600"/>
        <v>0</v>
      </c>
      <c r="L760" s="157">
        <f t="shared" si="600"/>
        <v>0</v>
      </c>
      <c r="M760" s="157">
        <f t="shared" si="600"/>
        <v>0</v>
      </c>
      <c r="N760" s="217">
        <f t="shared" si="588"/>
        <v>0</v>
      </c>
      <c r="O760" s="157">
        <f t="shared" si="600"/>
        <v>0</v>
      </c>
      <c r="P760" s="157" t="str">
        <f t="shared" si="589"/>
        <v xml:space="preserve"> </v>
      </c>
      <c r="Q760" s="157" t="str">
        <f t="shared" si="590"/>
        <v xml:space="preserve"> </v>
      </c>
      <c r="R760" s="112">
        <f t="shared" si="596"/>
        <v>0</v>
      </c>
      <c r="S760" s="72">
        <f t="shared" si="591"/>
        <v>0</v>
      </c>
    </row>
    <row r="761" spans="1:19" s="3" customFormat="1" ht="114.75" customHeight="1" thickBot="1" x14ac:dyDescent="0.25">
      <c r="A761" s="161">
        <f t="shared" ref="A761:E761" si="601">A760+A753+A745</f>
        <v>298000</v>
      </c>
      <c r="B761" s="161">
        <f t="shared" si="601"/>
        <v>21523949</v>
      </c>
      <c r="C761" s="161">
        <f t="shared" si="601"/>
        <v>3843000</v>
      </c>
      <c r="D761" s="161">
        <f t="shared" si="601"/>
        <v>18734688</v>
      </c>
      <c r="E761" s="161">
        <f t="shared" si="601"/>
        <v>10784000</v>
      </c>
      <c r="F761" s="161">
        <f t="shared" ref="F761:O761" si="602">F760+F753+F745</f>
        <v>0</v>
      </c>
      <c r="G761" s="58"/>
      <c r="H761" s="9" t="s">
        <v>1111</v>
      </c>
      <c r="I761" s="161">
        <f t="shared" si="602"/>
        <v>15986000</v>
      </c>
      <c r="J761" s="161">
        <f t="shared" si="602"/>
        <v>19727000</v>
      </c>
      <c r="K761" s="161">
        <f t="shared" si="602"/>
        <v>25632000</v>
      </c>
      <c r="L761" s="161">
        <f t="shared" si="602"/>
        <v>51264000</v>
      </c>
      <c r="M761" s="161">
        <f t="shared" si="602"/>
        <v>0</v>
      </c>
      <c r="N761" s="222">
        <f t="shared" si="588"/>
        <v>-15986000</v>
      </c>
      <c r="O761" s="161">
        <f t="shared" si="602"/>
        <v>0</v>
      </c>
      <c r="P761" s="161" t="str">
        <f t="shared" si="589"/>
        <v xml:space="preserve"> </v>
      </c>
      <c r="Q761" s="161">
        <f t="shared" si="590"/>
        <v>15986000</v>
      </c>
      <c r="R761" s="115">
        <f t="shared" si="596"/>
        <v>0</v>
      </c>
      <c r="S761" s="72">
        <f t="shared" si="591"/>
        <v>167792637</v>
      </c>
    </row>
    <row r="762" spans="1:19" s="3" customFormat="1" ht="105.75" customHeight="1" x14ac:dyDescent="0.2">
      <c r="A762" s="181"/>
      <c r="B762" s="181"/>
      <c r="C762" s="181"/>
      <c r="D762" s="181"/>
      <c r="E762" s="181"/>
      <c r="F762" s="181"/>
      <c r="G762" s="59" t="s">
        <v>941</v>
      </c>
      <c r="H762" s="10" t="s">
        <v>542</v>
      </c>
      <c r="I762" s="181"/>
      <c r="J762" s="181"/>
      <c r="K762" s="181"/>
      <c r="L762" s="181"/>
      <c r="M762" s="181"/>
      <c r="N762" s="242"/>
      <c r="O762" s="181"/>
      <c r="P762" s="181" t="str">
        <f t="shared" si="589"/>
        <v xml:space="preserve"> </v>
      </c>
      <c r="Q762" s="181" t="str">
        <f t="shared" si="590"/>
        <v xml:space="preserve"> </v>
      </c>
      <c r="R762" s="125"/>
      <c r="S762" s="72">
        <f>S766</f>
        <v>0</v>
      </c>
    </row>
    <row r="763" spans="1:19" s="2" customFormat="1" ht="105.75" customHeight="1" x14ac:dyDescent="0.2">
      <c r="A763" s="180"/>
      <c r="B763" s="180"/>
      <c r="C763" s="180"/>
      <c r="D763" s="180"/>
      <c r="E763" s="180"/>
      <c r="F763" s="180"/>
      <c r="G763" s="60" t="s">
        <v>1057</v>
      </c>
      <c r="H763" s="17" t="s">
        <v>543</v>
      </c>
      <c r="I763" s="180"/>
      <c r="J763" s="180"/>
      <c r="K763" s="180"/>
      <c r="L763" s="180">
        <f t="shared" si="597"/>
        <v>0</v>
      </c>
      <c r="M763" s="180"/>
      <c r="N763" s="228">
        <f t="shared" si="588"/>
        <v>0</v>
      </c>
      <c r="O763" s="180">
        <f t="shared" ref="O763:O765" si="603">M763</f>
        <v>0</v>
      </c>
      <c r="P763" s="166" t="str">
        <f t="shared" si="589"/>
        <v xml:space="preserve"> </v>
      </c>
      <c r="Q763" s="166" t="str">
        <f t="shared" si="590"/>
        <v xml:space="preserve"> </v>
      </c>
      <c r="R763" s="119">
        <f t="shared" si="596"/>
        <v>0</v>
      </c>
      <c r="S763" s="72">
        <f t="shared" si="591"/>
        <v>0</v>
      </c>
    </row>
    <row r="764" spans="1:19" s="2" customFormat="1" ht="105.75" customHeight="1" x14ac:dyDescent="0.2">
      <c r="A764" s="180"/>
      <c r="B764" s="180"/>
      <c r="C764" s="180"/>
      <c r="D764" s="180"/>
      <c r="E764" s="180"/>
      <c r="F764" s="180"/>
      <c r="G764" s="60" t="s">
        <v>1058</v>
      </c>
      <c r="H764" s="17" t="s">
        <v>544</v>
      </c>
      <c r="I764" s="180"/>
      <c r="J764" s="180"/>
      <c r="K764" s="180"/>
      <c r="L764" s="180">
        <f t="shared" si="597"/>
        <v>0</v>
      </c>
      <c r="M764" s="180"/>
      <c r="N764" s="228">
        <f t="shared" si="588"/>
        <v>0</v>
      </c>
      <c r="O764" s="180">
        <f t="shared" si="603"/>
        <v>0</v>
      </c>
      <c r="P764" s="166" t="str">
        <f t="shared" si="589"/>
        <v xml:space="preserve"> </v>
      </c>
      <c r="Q764" s="166" t="str">
        <f t="shared" si="590"/>
        <v xml:space="preserve"> </v>
      </c>
      <c r="R764" s="119">
        <f t="shared" si="596"/>
        <v>0</v>
      </c>
      <c r="S764" s="72">
        <f t="shared" si="591"/>
        <v>0</v>
      </c>
    </row>
    <row r="765" spans="1:19" s="2" customFormat="1" ht="105.75" customHeight="1" thickBot="1" x14ac:dyDescent="0.25">
      <c r="A765" s="180"/>
      <c r="B765" s="180"/>
      <c r="C765" s="180"/>
      <c r="D765" s="180"/>
      <c r="E765" s="180"/>
      <c r="F765" s="180"/>
      <c r="G765" s="68" t="s">
        <v>1059</v>
      </c>
      <c r="H765" s="31" t="s">
        <v>545</v>
      </c>
      <c r="I765" s="180"/>
      <c r="J765" s="180"/>
      <c r="K765" s="180"/>
      <c r="L765" s="180">
        <f t="shared" si="597"/>
        <v>0</v>
      </c>
      <c r="M765" s="180"/>
      <c r="N765" s="228">
        <f t="shared" si="588"/>
        <v>0</v>
      </c>
      <c r="O765" s="180">
        <f t="shared" si="603"/>
        <v>0</v>
      </c>
      <c r="P765" s="166" t="str">
        <f t="shared" si="589"/>
        <v xml:space="preserve"> </v>
      </c>
      <c r="Q765" s="166" t="str">
        <f t="shared" si="590"/>
        <v xml:space="preserve"> </v>
      </c>
      <c r="R765" s="119">
        <f t="shared" si="596"/>
        <v>0</v>
      </c>
      <c r="S765" s="72">
        <f t="shared" si="591"/>
        <v>0</v>
      </c>
    </row>
    <row r="766" spans="1:19" s="3" customFormat="1" ht="97.5" customHeight="1" thickBot="1" x14ac:dyDescent="0.25">
      <c r="A766" s="161">
        <f t="shared" ref="A766:E766" si="604">SUM(A763:A765)</f>
        <v>0</v>
      </c>
      <c r="B766" s="161">
        <f t="shared" si="604"/>
        <v>0</v>
      </c>
      <c r="C766" s="161">
        <f t="shared" si="604"/>
        <v>0</v>
      </c>
      <c r="D766" s="161">
        <f t="shared" si="604"/>
        <v>0</v>
      </c>
      <c r="E766" s="161">
        <f t="shared" si="604"/>
        <v>0</v>
      </c>
      <c r="F766" s="161">
        <f t="shared" ref="F766" si="605">SUM(F763:F765)</f>
        <v>0</v>
      </c>
      <c r="G766" s="58"/>
      <c r="H766" s="9" t="s">
        <v>1112</v>
      </c>
      <c r="I766" s="161">
        <f t="shared" ref="I766:L766" si="606">SUM(I763:I765)</f>
        <v>0</v>
      </c>
      <c r="J766" s="161">
        <f t="shared" si="606"/>
        <v>0</v>
      </c>
      <c r="K766" s="161">
        <f t="shared" si="606"/>
        <v>0</v>
      </c>
      <c r="L766" s="161">
        <f t="shared" si="606"/>
        <v>0</v>
      </c>
      <c r="M766" s="161">
        <f t="shared" ref="M766:O766" si="607">SUM(M763:M765)</f>
        <v>0</v>
      </c>
      <c r="N766" s="222">
        <f t="shared" si="588"/>
        <v>0</v>
      </c>
      <c r="O766" s="161">
        <f t="shared" si="607"/>
        <v>0</v>
      </c>
      <c r="P766" s="161" t="str">
        <f t="shared" si="589"/>
        <v xml:space="preserve"> </v>
      </c>
      <c r="Q766" s="161" t="str">
        <f t="shared" si="590"/>
        <v xml:space="preserve"> </v>
      </c>
      <c r="R766" s="115">
        <f t="shared" si="596"/>
        <v>0</v>
      </c>
      <c r="S766" s="72">
        <f t="shared" si="591"/>
        <v>0</v>
      </c>
    </row>
    <row r="767" spans="1:19" s="3" customFormat="1" ht="102.75" customHeight="1" thickBot="1" x14ac:dyDescent="0.25">
      <c r="A767" s="194"/>
      <c r="B767" s="194"/>
      <c r="C767" s="194"/>
      <c r="D767" s="194"/>
      <c r="E767" s="194"/>
      <c r="F767" s="194"/>
      <c r="G767" s="42" t="s">
        <v>1060</v>
      </c>
      <c r="H767" s="9" t="s">
        <v>546</v>
      </c>
      <c r="I767" s="194">
        <v>0</v>
      </c>
      <c r="J767" s="194">
        <v>0</v>
      </c>
      <c r="K767" s="194">
        <v>0</v>
      </c>
      <c r="L767" s="194">
        <f t="shared" si="597"/>
        <v>0</v>
      </c>
      <c r="M767" s="194"/>
      <c r="N767" s="255">
        <f t="shared" si="588"/>
        <v>0</v>
      </c>
      <c r="O767" s="194">
        <f t="shared" ref="O767" si="608">M767</f>
        <v>0</v>
      </c>
      <c r="P767" s="256" t="str">
        <f t="shared" si="589"/>
        <v xml:space="preserve"> </v>
      </c>
      <c r="Q767" s="256" t="str">
        <f t="shared" si="590"/>
        <v xml:space="preserve"> </v>
      </c>
      <c r="R767" s="131">
        <f t="shared" si="596"/>
        <v>0</v>
      </c>
      <c r="S767" s="72">
        <f t="shared" si="591"/>
        <v>0</v>
      </c>
    </row>
    <row r="768" spans="1:19" s="3" customFormat="1" ht="107.25" customHeight="1" thickBot="1" x14ac:dyDescent="0.25">
      <c r="A768" s="161">
        <f t="shared" ref="A768:E768" si="609">A767+A766+A761+A743+A726+A711</f>
        <v>298000</v>
      </c>
      <c r="B768" s="161">
        <f t="shared" si="609"/>
        <v>21523949</v>
      </c>
      <c r="C768" s="161">
        <f t="shared" si="609"/>
        <v>3843000</v>
      </c>
      <c r="D768" s="161">
        <f t="shared" si="609"/>
        <v>18984688</v>
      </c>
      <c r="E768" s="161">
        <f t="shared" si="609"/>
        <v>10784000</v>
      </c>
      <c r="F768" s="161">
        <f t="shared" ref="F768:O768" si="610">F767+F766+F761+F743+F726+F711</f>
        <v>0</v>
      </c>
      <c r="G768" s="58"/>
      <c r="H768" s="9" t="s">
        <v>547</v>
      </c>
      <c r="I768" s="161">
        <f t="shared" si="610"/>
        <v>15986000</v>
      </c>
      <c r="J768" s="161">
        <f t="shared" si="610"/>
        <v>19727000</v>
      </c>
      <c r="K768" s="161">
        <f t="shared" si="610"/>
        <v>25632000</v>
      </c>
      <c r="L768" s="161">
        <f t="shared" si="610"/>
        <v>51264000</v>
      </c>
      <c r="M768" s="161">
        <f t="shared" si="610"/>
        <v>0</v>
      </c>
      <c r="N768" s="222">
        <f t="shared" si="588"/>
        <v>-15986000</v>
      </c>
      <c r="O768" s="161">
        <f t="shared" si="610"/>
        <v>0</v>
      </c>
      <c r="P768" s="161" t="str">
        <f t="shared" si="589"/>
        <v xml:space="preserve"> </v>
      </c>
      <c r="Q768" s="161">
        <f t="shared" si="590"/>
        <v>15986000</v>
      </c>
      <c r="R768" s="115">
        <f t="shared" si="596"/>
        <v>0</v>
      </c>
      <c r="S768" s="72">
        <f t="shared" si="591"/>
        <v>168042637</v>
      </c>
    </row>
    <row r="769" spans="1:19" s="3" customFormat="1" ht="105.75" customHeight="1" x14ac:dyDescent="0.2">
      <c r="A769" s="190"/>
      <c r="B769" s="190"/>
      <c r="C769" s="190"/>
      <c r="D769" s="190"/>
      <c r="E769" s="190"/>
      <c r="F769" s="190"/>
      <c r="G769" s="59" t="s">
        <v>974</v>
      </c>
      <c r="H769" s="10" t="s">
        <v>454</v>
      </c>
      <c r="I769" s="190"/>
      <c r="J769" s="190"/>
      <c r="K769" s="190"/>
      <c r="L769" s="190"/>
      <c r="M769" s="190"/>
      <c r="N769" s="252"/>
      <c r="O769" s="190"/>
      <c r="P769" s="190"/>
      <c r="Q769" s="190"/>
      <c r="R769" s="132"/>
      <c r="S769" s="72">
        <f>S821</f>
        <v>156136019</v>
      </c>
    </row>
    <row r="770" spans="1:19" s="3" customFormat="1" ht="105.75" customHeight="1" x14ac:dyDescent="0.2">
      <c r="A770" s="181"/>
      <c r="B770" s="181"/>
      <c r="C770" s="181"/>
      <c r="D770" s="181"/>
      <c r="E770" s="181"/>
      <c r="F770" s="181"/>
      <c r="G770" s="69" t="s">
        <v>975</v>
      </c>
      <c r="H770" s="4" t="s">
        <v>455</v>
      </c>
      <c r="I770" s="181"/>
      <c r="J770" s="181"/>
      <c r="K770" s="181"/>
      <c r="L770" s="181"/>
      <c r="M770" s="181"/>
      <c r="N770" s="242"/>
      <c r="O770" s="181"/>
      <c r="P770" s="181" t="str">
        <f t="shared" si="589"/>
        <v xml:space="preserve"> </v>
      </c>
      <c r="Q770" s="181" t="str">
        <f t="shared" si="590"/>
        <v xml:space="preserve"> </v>
      </c>
      <c r="R770" s="125"/>
      <c r="S770" s="72">
        <f>S7538</f>
        <v>0</v>
      </c>
    </row>
    <row r="771" spans="1:19" s="2" customFormat="1" ht="105.75" customHeight="1" x14ac:dyDescent="0.2">
      <c r="A771" s="180"/>
      <c r="B771" s="180"/>
      <c r="C771" s="180"/>
      <c r="D771" s="180"/>
      <c r="E771" s="180"/>
      <c r="F771" s="180"/>
      <c r="G771" s="60" t="s">
        <v>1061</v>
      </c>
      <c r="H771" s="17" t="s">
        <v>590</v>
      </c>
      <c r="I771" s="180"/>
      <c r="J771" s="180"/>
      <c r="K771" s="180"/>
      <c r="L771" s="180">
        <f t="shared" si="597"/>
        <v>0</v>
      </c>
      <c r="M771" s="180"/>
      <c r="N771" s="228">
        <f t="shared" si="588"/>
        <v>0</v>
      </c>
      <c r="O771" s="180">
        <f t="shared" ref="O771:O781" si="611">M771</f>
        <v>0</v>
      </c>
      <c r="P771" s="166" t="str">
        <f t="shared" si="589"/>
        <v xml:space="preserve"> </v>
      </c>
      <c r="Q771" s="166" t="str">
        <f t="shared" si="590"/>
        <v xml:space="preserve"> </v>
      </c>
      <c r="R771" s="119">
        <f t="shared" si="596"/>
        <v>0</v>
      </c>
      <c r="S771" s="72">
        <f t="shared" si="591"/>
        <v>0</v>
      </c>
    </row>
    <row r="772" spans="1:19" s="2" customFormat="1" ht="105.75" customHeight="1" x14ac:dyDescent="0.2">
      <c r="A772" s="180"/>
      <c r="B772" s="180"/>
      <c r="C772" s="180"/>
      <c r="D772" s="180"/>
      <c r="E772" s="180"/>
      <c r="F772" s="180"/>
      <c r="G772" s="60" t="s">
        <v>1062</v>
      </c>
      <c r="H772" s="17" t="s">
        <v>591</v>
      </c>
      <c r="I772" s="180"/>
      <c r="J772" s="180"/>
      <c r="K772" s="180"/>
      <c r="L772" s="180">
        <f t="shared" si="597"/>
        <v>0</v>
      </c>
      <c r="M772" s="180"/>
      <c r="N772" s="228">
        <f t="shared" si="588"/>
        <v>0</v>
      </c>
      <c r="O772" s="180">
        <f t="shared" si="611"/>
        <v>0</v>
      </c>
      <c r="P772" s="166" t="str">
        <f t="shared" si="589"/>
        <v xml:space="preserve"> </v>
      </c>
      <c r="Q772" s="166" t="str">
        <f t="shared" si="590"/>
        <v xml:space="preserve"> </v>
      </c>
      <c r="R772" s="119">
        <f t="shared" si="596"/>
        <v>0</v>
      </c>
      <c r="S772" s="72">
        <f t="shared" si="591"/>
        <v>0</v>
      </c>
    </row>
    <row r="773" spans="1:19" s="2" customFormat="1" ht="105.75" customHeight="1" x14ac:dyDescent="0.2">
      <c r="A773" s="180"/>
      <c r="B773" s="180"/>
      <c r="C773" s="180"/>
      <c r="D773" s="180"/>
      <c r="E773" s="180"/>
      <c r="F773" s="180"/>
      <c r="G773" s="60" t="s">
        <v>1063</v>
      </c>
      <c r="H773" s="17" t="s">
        <v>592</v>
      </c>
      <c r="I773" s="180"/>
      <c r="J773" s="180"/>
      <c r="K773" s="180"/>
      <c r="L773" s="180">
        <f t="shared" si="597"/>
        <v>0</v>
      </c>
      <c r="M773" s="180"/>
      <c r="N773" s="228">
        <f t="shared" si="588"/>
        <v>0</v>
      </c>
      <c r="O773" s="180">
        <f t="shared" si="611"/>
        <v>0</v>
      </c>
      <c r="P773" s="166" t="str">
        <f t="shared" si="589"/>
        <v xml:space="preserve"> </v>
      </c>
      <c r="Q773" s="166" t="str">
        <f t="shared" si="590"/>
        <v xml:space="preserve"> </v>
      </c>
      <c r="R773" s="119">
        <f t="shared" si="596"/>
        <v>0</v>
      </c>
      <c r="S773" s="72">
        <f t="shared" si="591"/>
        <v>0</v>
      </c>
    </row>
    <row r="774" spans="1:19" s="2" customFormat="1" ht="105.75" customHeight="1" x14ac:dyDescent="0.2">
      <c r="A774" s="180"/>
      <c r="B774" s="180"/>
      <c r="C774" s="180"/>
      <c r="D774" s="180"/>
      <c r="E774" s="180"/>
      <c r="F774" s="180"/>
      <c r="G774" s="60" t="s">
        <v>1064</v>
      </c>
      <c r="H774" s="17" t="s">
        <v>593</v>
      </c>
      <c r="I774" s="180"/>
      <c r="J774" s="180"/>
      <c r="K774" s="180"/>
      <c r="L774" s="180">
        <f t="shared" si="597"/>
        <v>0</v>
      </c>
      <c r="M774" s="180"/>
      <c r="N774" s="228">
        <f t="shared" si="588"/>
        <v>0</v>
      </c>
      <c r="O774" s="180">
        <f t="shared" si="611"/>
        <v>0</v>
      </c>
      <c r="P774" s="166" t="str">
        <f t="shared" si="589"/>
        <v xml:space="preserve"> </v>
      </c>
      <c r="Q774" s="166" t="str">
        <f t="shared" si="590"/>
        <v xml:space="preserve"> </v>
      </c>
      <c r="R774" s="119">
        <f t="shared" si="596"/>
        <v>0</v>
      </c>
      <c r="S774" s="72">
        <f t="shared" si="591"/>
        <v>0</v>
      </c>
    </row>
    <row r="775" spans="1:19" s="2" customFormat="1" ht="105.75" customHeight="1" x14ac:dyDescent="0.2">
      <c r="A775" s="180"/>
      <c r="B775" s="180"/>
      <c r="C775" s="180"/>
      <c r="D775" s="180"/>
      <c r="E775" s="180"/>
      <c r="F775" s="180"/>
      <c r="G775" s="60" t="s">
        <v>1065</v>
      </c>
      <c r="H775" s="17" t="s">
        <v>594</v>
      </c>
      <c r="I775" s="180"/>
      <c r="J775" s="180"/>
      <c r="K775" s="180"/>
      <c r="L775" s="180">
        <f t="shared" si="597"/>
        <v>0</v>
      </c>
      <c r="M775" s="180"/>
      <c r="N775" s="228">
        <f t="shared" si="588"/>
        <v>0</v>
      </c>
      <c r="O775" s="180">
        <f t="shared" si="611"/>
        <v>0</v>
      </c>
      <c r="P775" s="166" t="str">
        <f t="shared" si="589"/>
        <v xml:space="preserve"> </v>
      </c>
      <c r="Q775" s="166" t="str">
        <f t="shared" si="590"/>
        <v xml:space="preserve"> </v>
      </c>
      <c r="R775" s="119">
        <f t="shared" si="596"/>
        <v>0</v>
      </c>
      <c r="S775" s="72">
        <f t="shared" si="591"/>
        <v>0</v>
      </c>
    </row>
    <row r="776" spans="1:19" s="2" customFormat="1" ht="105.75" customHeight="1" x14ac:dyDescent="0.2">
      <c r="A776" s="180"/>
      <c r="B776" s="180"/>
      <c r="C776" s="180"/>
      <c r="D776" s="180"/>
      <c r="E776" s="180"/>
      <c r="F776" s="180"/>
      <c r="G776" s="60" t="s">
        <v>1066</v>
      </c>
      <c r="H776" s="17" t="s">
        <v>595</v>
      </c>
      <c r="I776" s="180"/>
      <c r="J776" s="180"/>
      <c r="K776" s="180"/>
      <c r="L776" s="180">
        <f t="shared" si="597"/>
        <v>0</v>
      </c>
      <c r="M776" s="180"/>
      <c r="N776" s="228">
        <f t="shared" si="588"/>
        <v>0</v>
      </c>
      <c r="O776" s="180">
        <f t="shared" si="611"/>
        <v>0</v>
      </c>
      <c r="P776" s="166" t="str">
        <f t="shared" si="589"/>
        <v xml:space="preserve"> </v>
      </c>
      <c r="Q776" s="166" t="str">
        <f t="shared" si="590"/>
        <v xml:space="preserve"> </v>
      </c>
      <c r="R776" s="119">
        <f t="shared" si="596"/>
        <v>0</v>
      </c>
      <c r="S776" s="72">
        <f t="shared" si="591"/>
        <v>0</v>
      </c>
    </row>
    <row r="777" spans="1:19" s="2" customFormat="1" ht="105.75" customHeight="1" x14ac:dyDescent="0.2">
      <c r="A777" s="180"/>
      <c r="B777" s="180"/>
      <c r="C777" s="180"/>
      <c r="D777" s="180"/>
      <c r="E777" s="180"/>
      <c r="F777" s="180"/>
      <c r="G777" s="60" t="s">
        <v>1067</v>
      </c>
      <c r="H777" s="17" t="s">
        <v>596</v>
      </c>
      <c r="I777" s="180"/>
      <c r="J777" s="180"/>
      <c r="K777" s="180"/>
      <c r="L777" s="180">
        <f t="shared" si="597"/>
        <v>0</v>
      </c>
      <c r="M777" s="180"/>
      <c r="N777" s="228">
        <f t="shared" si="588"/>
        <v>0</v>
      </c>
      <c r="O777" s="180">
        <f t="shared" si="611"/>
        <v>0</v>
      </c>
      <c r="P777" s="166" t="str">
        <f t="shared" si="589"/>
        <v xml:space="preserve"> </v>
      </c>
      <c r="Q777" s="166" t="str">
        <f t="shared" si="590"/>
        <v xml:space="preserve"> </v>
      </c>
      <c r="R777" s="119">
        <f t="shared" si="596"/>
        <v>0</v>
      </c>
      <c r="S777" s="72">
        <f t="shared" si="591"/>
        <v>0</v>
      </c>
    </row>
    <row r="778" spans="1:19" s="2" customFormat="1" ht="105.75" customHeight="1" x14ac:dyDescent="0.2">
      <c r="A778" s="180"/>
      <c r="B778" s="180"/>
      <c r="C778" s="180"/>
      <c r="D778" s="180"/>
      <c r="E778" s="180"/>
      <c r="F778" s="180"/>
      <c r="G778" s="60" t="s">
        <v>1068</v>
      </c>
      <c r="H778" s="17" t="s">
        <v>597</v>
      </c>
      <c r="I778" s="180"/>
      <c r="J778" s="180"/>
      <c r="K778" s="180"/>
      <c r="L778" s="180">
        <f t="shared" si="597"/>
        <v>0</v>
      </c>
      <c r="M778" s="180"/>
      <c r="N778" s="228">
        <f t="shared" si="588"/>
        <v>0</v>
      </c>
      <c r="O778" s="180">
        <f t="shared" si="611"/>
        <v>0</v>
      </c>
      <c r="P778" s="166" t="str">
        <f t="shared" si="589"/>
        <v xml:space="preserve"> </v>
      </c>
      <c r="Q778" s="166" t="str">
        <f t="shared" si="590"/>
        <v xml:space="preserve"> </v>
      </c>
      <c r="R778" s="119">
        <f t="shared" si="596"/>
        <v>0</v>
      </c>
      <c r="S778" s="72">
        <f t="shared" si="591"/>
        <v>0</v>
      </c>
    </row>
    <row r="779" spans="1:19" s="2" customFormat="1" ht="105.75" customHeight="1" x14ac:dyDescent="0.2">
      <c r="A779" s="180"/>
      <c r="B779" s="180">
        <v>17916154</v>
      </c>
      <c r="C779" s="180">
        <v>3210000</v>
      </c>
      <c r="D779" s="180">
        <v>18263069</v>
      </c>
      <c r="E779" s="180">
        <v>10516000</v>
      </c>
      <c r="F779" s="180"/>
      <c r="G779" s="60" t="s">
        <v>1069</v>
      </c>
      <c r="H779" s="17" t="s">
        <v>585</v>
      </c>
      <c r="I779" s="180">
        <v>13903000</v>
      </c>
      <c r="J779" s="180">
        <v>17644000</v>
      </c>
      <c r="K779" s="180">
        <v>23549000</v>
      </c>
      <c r="L779" s="180">
        <v>35191382</v>
      </c>
      <c r="M779" s="180"/>
      <c r="N779" s="228">
        <f t="shared" si="588"/>
        <v>-13903000</v>
      </c>
      <c r="O779" s="180">
        <f t="shared" si="611"/>
        <v>0</v>
      </c>
      <c r="P779" s="166" t="str">
        <f t="shared" si="589"/>
        <v xml:space="preserve"> </v>
      </c>
      <c r="Q779" s="166">
        <f t="shared" si="590"/>
        <v>13903000</v>
      </c>
      <c r="R779" s="119">
        <f t="shared" si="596"/>
        <v>0</v>
      </c>
      <c r="S779" s="72">
        <f t="shared" si="591"/>
        <v>140192605</v>
      </c>
    </row>
    <row r="780" spans="1:19" s="2" customFormat="1" ht="102.75" customHeight="1" x14ac:dyDescent="0.2">
      <c r="A780" s="180">
        <v>298000</v>
      </c>
      <c r="B780" s="180">
        <v>3607795</v>
      </c>
      <c r="C780" s="180">
        <v>633000</v>
      </c>
      <c r="D780" s="180">
        <v>429173</v>
      </c>
      <c r="E780" s="180">
        <v>268000</v>
      </c>
      <c r="F780" s="180"/>
      <c r="G780" s="60" t="s">
        <v>1070</v>
      </c>
      <c r="H780" s="17" t="s">
        <v>586</v>
      </c>
      <c r="I780" s="180">
        <v>2083000</v>
      </c>
      <c r="J780" s="180">
        <v>2083000</v>
      </c>
      <c r="K780" s="180">
        <v>2083000</v>
      </c>
      <c r="L780" s="180">
        <f t="shared" si="597"/>
        <v>4166000</v>
      </c>
      <c r="M780" s="180"/>
      <c r="N780" s="228">
        <f t="shared" si="588"/>
        <v>-2083000</v>
      </c>
      <c r="O780" s="180">
        <f t="shared" si="611"/>
        <v>0</v>
      </c>
      <c r="P780" s="166" t="str">
        <f t="shared" si="589"/>
        <v xml:space="preserve"> </v>
      </c>
      <c r="Q780" s="166">
        <f t="shared" si="590"/>
        <v>2083000</v>
      </c>
      <c r="R780" s="119">
        <f t="shared" si="596"/>
        <v>0</v>
      </c>
      <c r="S780" s="72">
        <f t="shared" si="591"/>
        <v>15650968</v>
      </c>
    </row>
    <row r="781" spans="1:19" s="2" customFormat="1" ht="105.75" customHeight="1" x14ac:dyDescent="0.2">
      <c r="A781" s="180"/>
      <c r="B781" s="180"/>
      <c r="C781" s="180"/>
      <c r="D781" s="180"/>
      <c r="E781" s="180"/>
      <c r="F781" s="180"/>
      <c r="G781" s="60" t="s">
        <v>1071</v>
      </c>
      <c r="H781" s="17" t="s">
        <v>587</v>
      </c>
      <c r="I781" s="180"/>
      <c r="J781" s="180"/>
      <c r="K781" s="180"/>
      <c r="L781" s="180">
        <f t="shared" si="597"/>
        <v>0</v>
      </c>
      <c r="M781" s="180"/>
      <c r="N781" s="228">
        <f t="shared" si="588"/>
        <v>0</v>
      </c>
      <c r="O781" s="180">
        <f t="shared" si="611"/>
        <v>0</v>
      </c>
      <c r="P781" s="166" t="str">
        <f t="shared" si="589"/>
        <v xml:space="preserve"> </v>
      </c>
      <c r="Q781" s="166" t="str">
        <f t="shared" si="590"/>
        <v xml:space="preserve"> </v>
      </c>
      <c r="R781" s="119">
        <f t="shared" si="596"/>
        <v>0</v>
      </c>
      <c r="S781" s="72">
        <f t="shared" si="591"/>
        <v>0</v>
      </c>
    </row>
    <row r="782" spans="1:19" s="2" customFormat="1" ht="105.75" customHeight="1" x14ac:dyDescent="0.2">
      <c r="A782" s="166"/>
      <c r="B782" s="166"/>
      <c r="C782" s="166"/>
      <c r="D782" s="166"/>
      <c r="E782" s="166"/>
      <c r="F782" s="166"/>
      <c r="G782" s="60" t="s">
        <v>976</v>
      </c>
      <c r="H782" s="17" t="s">
        <v>604</v>
      </c>
      <c r="I782" s="166"/>
      <c r="J782" s="166"/>
      <c r="K782" s="166"/>
      <c r="L782" s="166">
        <f t="shared" si="597"/>
        <v>0</v>
      </c>
      <c r="M782" s="166"/>
      <c r="N782" s="228"/>
      <c r="O782" s="166"/>
      <c r="P782" s="166" t="str">
        <f t="shared" si="589"/>
        <v xml:space="preserve"> </v>
      </c>
      <c r="Q782" s="166" t="str">
        <f t="shared" si="590"/>
        <v xml:space="preserve"> </v>
      </c>
      <c r="R782" s="119"/>
      <c r="S782" s="72">
        <f>S785</f>
        <v>42446</v>
      </c>
    </row>
    <row r="783" spans="1:19" s="1" customFormat="1" ht="105.75" customHeight="1" x14ac:dyDescent="0.2">
      <c r="A783" s="153"/>
      <c r="B783" s="153"/>
      <c r="C783" s="153"/>
      <c r="D783" s="153"/>
      <c r="E783" s="153"/>
      <c r="F783" s="153"/>
      <c r="G783" s="54">
        <v>4231120101</v>
      </c>
      <c r="H783" s="18" t="s">
        <v>605</v>
      </c>
      <c r="I783" s="153"/>
      <c r="J783" s="153"/>
      <c r="K783" s="153"/>
      <c r="L783" s="153">
        <f t="shared" si="597"/>
        <v>0</v>
      </c>
      <c r="M783" s="153"/>
      <c r="N783" s="215">
        <f t="shared" si="588"/>
        <v>0</v>
      </c>
      <c r="O783" s="153">
        <f t="shared" ref="O783:O784" si="612">M783</f>
        <v>0</v>
      </c>
      <c r="P783" s="155" t="str">
        <f t="shared" si="589"/>
        <v xml:space="preserve"> </v>
      </c>
      <c r="Q783" s="155" t="str">
        <f t="shared" si="590"/>
        <v xml:space="preserve"> </v>
      </c>
      <c r="R783" s="110">
        <f t="shared" si="596"/>
        <v>0</v>
      </c>
      <c r="S783" s="72">
        <f t="shared" si="591"/>
        <v>0</v>
      </c>
    </row>
    <row r="784" spans="1:19" s="1" customFormat="1" ht="105.75" customHeight="1" thickBot="1" x14ac:dyDescent="0.25">
      <c r="A784" s="153"/>
      <c r="B784" s="153"/>
      <c r="C784" s="153"/>
      <c r="D784" s="153">
        <v>42446</v>
      </c>
      <c r="E784" s="153"/>
      <c r="F784" s="153"/>
      <c r="G784" s="55">
        <v>4231120201</v>
      </c>
      <c r="H784" s="23" t="s">
        <v>606</v>
      </c>
      <c r="I784" s="153">
        <v>0</v>
      </c>
      <c r="J784" s="153">
        <v>0</v>
      </c>
      <c r="K784" s="153">
        <v>0</v>
      </c>
      <c r="L784" s="153">
        <f t="shared" si="597"/>
        <v>0</v>
      </c>
      <c r="M784" s="153"/>
      <c r="N784" s="215">
        <f t="shared" si="588"/>
        <v>0</v>
      </c>
      <c r="O784" s="153">
        <f t="shared" si="612"/>
        <v>0</v>
      </c>
      <c r="P784" s="155" t="str">
        <f t="shared" si="589"/>
        <v xml:space="preserve"> </v>
      </c>
      <c r="Q784" s="155" t="str">
        <f t="shared" si="590"/>
        <v xml:space="preserve"> </v>
      </c>
      <c r="R784" s="110">
        <f t="shared" si="596"/>
        <v>0</v>
      </c>
      <c r="S784" s="72">
        <f t="shared" si="591"/>
        <v>42446</v>
      </c>
    </row>
    <row r="785" spans="1:19" s="2" customFormat="1" ht="102.75" customHeight="1" thickBot="1" x14ac:dyDescent="0.25">
      <c r="A785" s="157">
        <f t="shared" ref="A785:E785" si="613">SUM(A783:A784)</f>
        <v>0</v>
      </c>
      <c r="B785" s="157">
        <f t="shared" si="613"/>
        <v>0</v>
      </c>
      <c r="C785" s="157">
        <f t="shared" si="613"/>
        <v>0</v>
      </c>
      <c r="D785" s="157">
        <f t="shared" si="613"/>
        <v>42446</v>
      </c>
      <c r="E785" s="157">
        <f t="shared" si="613"/>
        <v>0</v>
      </c>
      <c r="F785" s="157">
        <f t="shared" ref="F785" si="614">SUM(F783:F784)</f>
        <v>0</v>
      </c>
      <c r="G785" s="57"/>
      <c r="H785" s="7" t="s">
        <v>588</v>
      </c>
      <c r="I785" s="157">
        <f t="shared" ref="I785:L785" si="615">SUM(I783:I784)</f>
        <v>0</v>
      </c>
      <c r="J785" s="157">
        <f t="shared" si="615"/>
        <v>0</v>
      </c>
      <c r="K785" s="157">
        <f t="shared" si="615"/>
        <v>0</v>
      </c>
      <c r="L785" s="157">
        <f t="shared" si="615"/>
        <v>0</v>
      </c>
      <c r="M785" s="157">
        <f t="shared" ref="M785:O785" si="616">SUM(M783:M784)</f>
        <v>0</v>
      </c>
      <c r="N785" s="217">
        <f t="shared" si="588"/>
        <v>0</v>
      </c>
      <c r="O785" s="157">
        <f t="shared" si="616"/>
        <v>0</v>
      </c>
      <c r="P785" s="157" t="str">
        <f t="shared" si="589"/>
        <v xml:space="preserve"> </v>
      </c>
      <c r="Q785" s="157" t="str">
        <f t="shared" si="590"/>
        <v xml:space="preserve"> </v>
      </c>
      <c r="R785" s="112">
        <f t="shared" si="596"/>
        <v>0</v>
      </c>
      <c r="S785" s="72">
        <f t="shared" si="591"/>
        <v>42446</v>
      </c>
    </row>
    <row r="786" spans="1:19" s="2" customFormat="1" ht="105.75" customHeight="1" thickBot="1" x14ac:dyDescent="0.25">
      <c r="A786" s="180"/>
      <c r="B786" s="180"/>
      <c r="C786" s="180"/>
      <c r="D786" s="180"/>
      <c r="E786" s="180"/>
      <c r="F786" s="180"/>
      <c r="G786" s="66" t="s">
        <v>1072</v>
      </c>
      <c r="H786" s="38" t="s">
        <v>589</v>
      </c>
      <c r="I786" s="180"/>
      <c r="J786" s="180"/>
      <c r="K786" s="180"/>
      <c r="L786" s="180">
        <f t="shared" si="597"/>
        <v>0</v>
      </c>
      <c r="M786" s="180"/>
      <c r="N786" s="228">
        <f t="shared" si="588"/>
        <v>0</v>
      </c>
      <c r="O786" s="180">
        <f t="shared" ref="O786" si="617">M786</f>
        <v>0</v>
      </c>
      <c r="P786" s="166" t="str">
        <f t="shared" si="589"/>
        <v xml:space="preserve"> </v>
      </c>
      <c r="Q786" s="166" t="str">
        <f t="shared" si="590"/>
        <v xml:space="preserve"> </v>
      </c>
      <c r="R786" s="119">
        <f t="shared" si="596"/>
        <v>0</v>
      </c>
      <c r="S786" s="72">
        <f t="shared" si="591"/>
        <v>0</v>
      </c>
    </row>
    <row r="787" spans="1:19" s="3" customFormat="1" ht="107.25" customHeight="1" thickBot="1" x14ac:dyDescent="0.25">
      <c r="A787" s="161">
        <f t="shared" ref="A787:E787" si="618">A771+A772+A773+A774+A775+A776+A777+A778+A779+A780+A781+A785+A786</f>
        <v>298000</v>
      </c>
      <c r="B787" s="161">
        <f t="shared" si="618"/>
        <v>21523949</v>
      </c>
      <c r="C787" s="161">
        <f t="shared" si="618"/>
        <v>3843000</v>
      </c>
      <c r="D787" s="161">
        <f t="shared" si="618"/>
        <v>18734688</v>
      </c>
      <c r="E787" s="161">
        <f t="shared" si="618"/>
        <v>10784000</v>
      </c>
      <c r="F787" s="161">
        <f t="shared" ref="F787:O787" si="619">F771+F772+F773+F774+F775+F776+F777+F778+F779+F780+F781+F785+F786</f>
        <v>0</v>
      </c>
      <c r="G787" s="58"/>
      <c r="H787" s="9" t="s">
        <v>1113</v>
      </c>
      <c r="I787" s="161">
        <f t="shared" si="619"/>
        <v>15986000</v>
      </c>
      <c r="J787" s="161">
        <f t="shared" si="619"/>
        <v>19727000</v>
      </c>
      <c r="K787" s="161">
        <f t="shared" si="619"/>
        <v>25632000</v>
      </c>
      <c r="L787" s="161">
        <f t="shared" si="619"/>
        <v>39357382</v>
      </c>
      <c r="M787" s="161">
        <f t="shared" si="619"/>
        <v>0</v>
      </c>
      <c r="N787" s="222">
        <f t="shared" si="588"/>
        <v>-15986000</v>
      </c>
      <c r="O787" s="161">
        <f t="shared" si="619"/>
        <v>0</v>
      </c>
      <c r="P787" s="161" t="str">
        <f t="shared" si="589"/>
        <v xml:space="preserve"> </v>
      </c>
      <c r="Q787" s="161">
        <f t="shared" si="590"/>
        <v>15986000</v>
      </c>
      <c r="R787" s="115">
        <f t="shared" si="596"/>
        <v>0</v>
      </c>
      <c r="S787" s="72">
        <f t="shared" si="591"/>
        <v>155886019</v>
      </c>
    </row>
    <row r="788" spans="1:19" s="3" customFormat="1" ht="105.75" customHeight="1" x14ac:dyDescent="0.2">
      <c r="A788" s="181"/>
      <c r="B788" s="181"/>
      <c r="C788" s="181"/>
      <c r="D788" s="181"/>
      <c r="E788" s="181"/>
      <c r="F788" s="181"/>
      <c r="G788" s="59" t="s">
        <v>977</v>
      </c>
      <c r="H788" s="10" t="s">
        <v>457</v>
      </c>
      <c r="I788" s="181"/>
      <c r="J788" s="181"/>
      <c r="K788" s="181"/>
      <c r="L788" s="181"/>
      <c r="M788" s="181"/>
      <c r="N788" s="242"/>
      <c r="O788" s="181"/>
      <c r="P788" s="181" t="str">
        <f t="shared" si="589"/>
        <v xml:space="preserve"> </v>
      </c>
      <c r="Q788" s="181" t="str">
        <f t="shared" si="590"/>
        <v xml:space="preserve"> </v>
      </c>
      <c r="R788" s="125"/>
      <c r="S788" s="72">
        <f>S820</f>
        <v>250000</v>
      </c>
    </row>
    <row r="789" spans="1:19" s="2" customFormat="1" ht="105.75" customHeight="1" x14ac:dyDescent="0.2">
      <c r="A789" s="180"/>
      <c r="B789" s="180"/>
      <c r="C789" s="180"/>
      <c r="D789" s="180"/>
      <c r="E789" s="180"/>
      <c r="F789" s="180"/>
      <c r="G789" s="60" t="s">
        <v>1073</v>
      </c>
      <c r="H789" s="17" t="s">
        <v>458</v>
      </c>
      <c r="I789" s="180"/>
      <c r="J789" s="180"/>
      <c r="K789" s="180"/>
      <c r="L789" s="180">
        <f t="shared" si="597"/>
        <v>0</v>
      </c>
      <c r="M789" s="180"/>
      <c r="N789" s="228">
        <f t="shared" si="588"/>
        <v>0</v>
      </c>
      <c r="O789" s="180">
        <f t="shared" ref="O789" si="620">M789</f>
        <v>0</v>
      </c>
      <c r="P789" s="166" t="str">
        <f t="shared" si="589"/>
        <v xml:space="preserve"> </v>
      </c>
      <c r="Q789" s="166" t="str">
        <f t="shared" si="590"/>
        <v xml:space="preserve"> </v>
      </c>
      <c r="R789" s="119">
        <f t="shared" si="596"/>
        <v>0</v>
      </c>
      <c r="S789" s="72">
        <f t="shared" si="591"/>
        <v>0</v>
      </c>
    </row>
    <row r="790" spans="1:19" s="2" customFormat="1" ht="105.75" customHeight="1" x14ac:dyDescent="0.2">
      <c r="A790" s="166"/>
      <c r="B790" s="166"/>
      <c r="C790" s="166"/>
      <c r="D790" s="166"/>
      <c r="E790" s="166"/>
      <c r="F790" s="166"/>
      <c r="G790" s="60" t="s">
        <v>978</v>
      </c>
      <c r="H790" s="17" t="s">
        <v>459</v>
      </c>
      <c r="I790" s="166"/>
      <c r="J790" s="166"/>
      <c r="K790" s="166"/>
      <c r="L790" s="166"/>
      <c r="M790" s="166"/>
      <c r="N790" s="228"/>
      <c r="O790" s="166"/>
      <c r="P790" s="166" t="str">
        <f t="shared" si="589"/>
        <v xml:space="preserve"> </v>
      </c>
      <c r="Q790" s="166" t="str">
        <f t="shared" si="590"/>
        <v xml:space="preserve"> </v>
      </c>
      <c r="R790" s="119"/>
      <c r="S790" s="72">
        <f>S793</f>
        <v>0</v>
      </c>
    </row>
    <row r="791" spans="1:19" s="1" customFormat="1" ht="105.75" customHeight="1" x14ac:dyDescent="0.2">
      <c r="A791" s="153"/>
      <c r="B791" s="153"/>
      <c r="C791" s="153"/>
      <c r="D791" s="153"/>
      <c r="E791" s="153"/>
      <c r="F791" s="153"/>
      <c r="G791" s="54">
        <v>4232020101</v>
      </c>
      <c r="H791" s="18" t="s">
        <v>460</v>
      </c>
      <c r="I791" s="153"/>
      <c r="J791" s="153"/>
      <c r="K791" s="153"/>
      <c r="L791" s="153">
        <f t="shared" si="597"/>
        <v>0</v>
      </c>
      <c r="M791" s="153"/>
      <c r="N791" s="215">
        <f t="shared" si="588"/>
        <v>0</v>
      </c>
      <c r="O791" s="153">
        <f t="shared" ref="O791:O792" si="621">M791</f>
        <v>0</v>
      </c>
      <c r="P791" s="155" t="str">
        <f t="shared" si="589"/>
        <v xml:space="preserve"> </v>
      </c>
      <c r="Q791" s="155" t="str">
        <f t="shared" si="590"/>
        <v xml:space="preserve"> </v>
      </c>
      <c r="R791" s="110">
        <f t="shared" si="596"/>
        <v>0</v>
      </c>
      <c r="S791" s="72">
        <f t="shared" si="591"/>
        <v>0</v>
      </c>
    </row>
    <row r="792" spans="1:19" s="1" customFormat="1" ht="105.75" customHeight="1" thickBot="1" x14ac:dyDescent="0.25">
      <c r="A792" s="153"/>
      <c r="B792" s="153"/>
      <c r="C792" s="153"/>
      <c r="D792" s="153"/>
      <c r="E792" s="153"/>
      <c r="F792" s="153"/>
      <c r="G792" s="55">
        <v>4232020201</v>
      </c>
      <c r="H792" s="23" t="s">
        <v>461</v>
      </c>
      <c r="I792" s="153"/>
      <c r="J792" s="153"/>
      <c r="K792" s="153"/>
      <c r="L792" s="153">
        <f t="shared" si="597"/>
        <v>0</v>
      </c>
      <c r="M792" s="153"/>
      <c r="N792" s="215">
        <f t="shared" si="588"/>
        <v>0</v>
      </c>
      <c r="O792" s="153">
        <f t="shared" si="621"/>
        <v>0</v>
      </c>
      <c r="P792" s="155" t="str">
        <f t="shared" si="589"/>
        <v xml:space="preserve"> </v>
      </c>
      <c r="Q792" s="155" t="str">
        <f t="shared" si="590"/>
        <v xml:space="preserve"> </v>
      </c>
      <c r="R792" s="110">
        <f t="shared" si="596"/>
        <v>0</v>
      </c>
      <c r="S792" s="72">
        <f t="shared" si="591"/>
        <v>0</v>
      </c>
    </row>
    <row r="793" spans="1:19" s="2" customFormat="1" ht="107.25" customHeight="1" thickBot="1" x14ac:dyDescent="0.25">
      <c r="A793" s="157">
        <f t="shared" ref="A793:E793" si="622">SUM(A791:A792)</f>
        <v>0</v>
      </c>
      <c r="B793" s="157">
        <f t="shared" si="622"/>
        <v>0</v>
      </c>
      <c r="C793" s="157">
        <f t="shared" si="622"/>
        <v>0</v>
      </c>
      <c r="D793" s="157">
        <f t="shared" si="622"/>
        <v>0</v>
      </c>
      <c r="E793" s="157">
        <f t="shared" si="622"/>
        <v>0</v>
      </c>
      <c r="F793" s="157">
        <f t="shared" ref="F793" si="623">SUM(F791:F792)</f>
        <v>0</v>
      </c>
      <c r="G793" s="57"/>
      <c r="H793" s="7" t="s">
        <v>256</v>
      </c>
      <c r="I793" s="157">
        <f t="shared" ref="I793:L793" si="624">SUM(I791:I792)</f>
        <v>0</v>
      </c>
      <c r="J793" s="157">
        <f t="shared" si="624"/>
        <v>0</v>
      </c>
      <c r="K793" s="157">
        <f t="shared" si="624"/>
        <v>0</v>
      </c>
      <c r="L793" s="157">
        <f t="shared" si="624"/>
        <v>0</v>
      </c>
      <c r="M793" s="157">
        <f t="shared" ref="M793:O793" si="625">SUM(M791:M792)</f>
        <v>0</v>
      </c>
      <c r="N793" s="217">
        <f t="shared" si="588"/>
        <v>0</v>
      </c>
      <c r="O793" s="157">
        <f t="shared" si="625"/>
        <v>0</v>
      </c>
      <c r="P793" s="157" t="str">
        <f t="shared" si="589"/>
        <v xml:space="preserve"> </v>
      </c>
      <c r="Q793" s="157" t="str">
        <f t="shared" si="590"/>
        <v xml:space="preserve"> </v>
      </c>
      <c r="R793" s="112">
        <f t="shared" si="596"/>
        <v>0</v>
      </c>
      <c r="S793" s="72">
        <f t="shared" si="591"/>
        <v>0</v>
      </c>
    </row>
    <row r="794" spans="1:19" s="2" customFormat="1" ht="105.75" customHeight="1" x14ac:dyDescent="0.2">
      <c r="A794" s="166"/>
      <c r="B794" s="166"/>
      <c r="C794" s="166"/>
      <c r="D794" s="166"/>
      <c r="E794" s="166"/>
      <c r="F794" s="166"/>
      <c r="G794" s="53" t="s">
        <v>979</v>
      </c>
      <c r="H794" s="22" t="s">
        <v>462</v>
      </c>
      <c r="I794" s="166"/>
      <c r="J794" s="166"/>
      <c r="K794" s="166"/>
      <c r="L794" s="166"/>
      <c r="M794" s="166"/>
      <c r="N794" s="228"/>
      <c r="O794" s="166"/>
      <c r="P794" s="166" t="str">
        <f t="shared" si="589"/>
        <v xml:space="preserve"> </v>
      </c>
      <c r="Q794" s="166" t="str">
        <f t="shared" si="590"/>
        <v xml:space="preserve"> </v>
      </c>
      <c r="R794" s="119"/>
      <c r="S794" s="72">
        <f>S797</f>
        <v>0</v>
      </c>
    </row>
    <row r="795" spans="1:19" s="345" customFormat="1" ht="102.75" customHeight="1" x14ac:dyDescent="0.2">
      <c r="A795" s="338"/>
      <c r="B795" s="338"/>
      <c r="C795" s="338"/>
      <c r="D795" s="338"/>
      <c r="E795" s="338"/>
      <c r="F795" s="338"/>
      <c r="G795" s="339">
        <v>4232030101</v>
      </c>
      <c r="H795" s="340" t="s">
        <v>463</v>
      </c>
      <c r="I795" s="338">
        <v>0</v>
      </c>
      <c r="J795" s="338">
        <v>0</v>
      </c>
      <c r="K795" s="338">
        <v>0</v>
      </c>
      <c r="L795" s="338">
        <f t="shared" si="597"/>
        <v>0</v>
      </c>
      <c r="M795" s="338"/>
      <c r="N795" s="341">
        <f t="shared" si="588"/>
        <v>0</v>
      </c>
      <c r="O795" s="338">
        <f t="shared" ref="O795:O796" si="626">M795</f>
        <v>0</v>
      </c>
      <c r="P795" s="342" t="str">
        <f t="shared" si="589"/>
        <v xml:space="preserve"> </v>
      </c>
      <c r="Q795" s="342" t="str">
        <f t="shared" si="590"/>
        <v xml:space="preserve"> </v>
      </c>
      <c r="R795" s="343">
        <f t="shared" si="596"/>
        <v>0</v>
      </c>
      <c r="S795" s="344">
        <f t="shared" si="591"/>
        <v>0</v>
      </c>
    </row>
    <row r="796" spans="1:19" s="1" customFormat="1" ht="105.75" customHeight="1" thickBot="1" x14ac:dyDescent="0.25">
      <c r="A796" s="167"/>
      <c r="B796" s="167"/>
      <c r="C796" s="167"/>
      <c r="D796" s="167"/>
      <c r="E796" s="167"/>
      <c r="F796" s="167"/>
      <c r="G796" s="56">
        <v>4232030201</v>
      </c>
      <c r="H796" s="24" t="s">
        <v>464</v>
      </c>
      <c r="I796" s="167"/>
      <c r="J796" s="167"/>
      <c r="K796" s="167"/>
      <c r="L796" s="167">
        <f t="shared" si="597"/>
        <v>0</v>
      </c>
      <c r="M796" s="167"/>
      <c r="N796" s="229">
        <f t="shared" si="588"/>
        <v>0</v>
      </c>
      <c r="O796" s="167">
        <f t="shared" si="626"/>
        <v>0</v>
      </c>
      <c r="P796" s="170" t="str">
        <f t="shared" si="589"/>
        <v xml:space="preserve"> </v>
      </c>
      <c r="Q796" s="170" t="str">
        <f t="shared" si="590"/>
        <v xml:space="preserve"> </v>
      </c>
      <c r="R796" s="120">
        <f t="shared" si="596"/>
        <v>0</v>
      </c>
      <c r="S796" s="72">
        <f t="shared" si="591"/>
        <v>0</v>
      </c>
    </row>
    <row r="797" spans="1:19" s="2" customFormat="1" ht="107.25" customHeight="1" thickBot="1" x14ac:dyDescent="0.25">
      <c r="A797" s="157">
        <f t="shared" ref="A797:E797" si="627">SUM(A795:A796)</f>
        <v>0</v>
      </c>
      <c r="B797" s="157">
        <f t="shared" si="627"/>
        <v>0</v>
      </c>
      <c r="C797" s="157">
        <f t="shared" si="627"/>
        <v>0</v>
      </c>
      <c r="D797" s="157">
        <f t="shared" si="627"/>
        <v>0</v>
      </c>
      <c r="E797" s="157">
        <f t="shared" si="627"/>
        <v>0</v>
      </c>
      <c r="F797" s="157">
        <f t="shared" ref="F797:O797" si="628">SUM(F795:F796)</f>
        <v>0</v>
      </c>
      <c r="G797" s="57"/>
      <c r="H797" s="7" t="s">
        <v>266</v>
      </c>
      <c r="I797" s="157">
        <f t="shared" si="628"/>
        <v>0</v>
      </c>
      <c r="J797" s="157">
        <f t="shared" si="628"/>
        <v>0</v>
      </c>
      <c r="K797" s="157">
        <f t="shared" si="628"/>
        <v>0</v>
      </c>
      <c r="L797" s="157">
        <f t="shared" si="628"/>
        <v>0</v>
      </c>
      <c r="M797" s="157">
        <f t="shared" si="628"/>
        <v>0</v>
      </c>
      <c r="N797" s="217">
        <f t="shared" si="588"/>
        <v>0</v>
      </c>
      <c r="O797" s="157">
        <f t="shared" si="628"/>
        <v>0</v>
      </c>
      <c r="P797" s="157" t="str">
        <f t="shared" si="589"/>
        <v xml:space="preserve"> </v>
      </c>
      <c r="Q797" s="157" t="str">
        <f t="shared" si="590"/>
        <v xml:space="preserve"> </v>
      </c>
      <c r="R797" s="112">
        <f t="shared" si="596"/>
        <v>0</v>
      </c>
      <c r="S797" s="72">
        <f t="shared" si="591"/>
        <v>0</v>
      </c>
    </row>
    <row r="798" spans="1:19" s="2" customFormat="1" ht="105.75" customHeight="1" x14ac:dyDescent="0.2">
      <c r="A798" s="180"/>
      <c r="B798" s="180"/>
      <c r="C798" s="180"/>
      <c r="D798" s="180"/>
      <c r="E798" s="180"/>
      <c r="F798" s="180"/>
      <c r="G798" s="53" t="s">
        <v>1074</v>
      </c>
      <c r="H798" s="22" t="s">
        <v>568</v>
      </c>
      <c r="I798" s="180"/>
      <c r="J798" s="180"/>
      <c r="K798" s="180"/>
      <c r="L798" s="180">
        <f t="shared" si="597"/>
        <v>0</v>
      </c>
      <c r="M798" s="180"/>
      <c r="N798" s="228">
        <f t="shared" si="588"/>
        <v>0</v>
      </c>
      <c r="O798" s="180">
        <f t="shared" ref="O798:O800" si="629">M798</f>
        <v>0</v>
      </c>
      <c r="P798" s="166" t="str">
        <f t="shared" si="589"/>
        <v xml:space="preserve"> </v>
      </c>
      <c r="Q798" s="166" t="str">
        <f t="shared" si="590"/>
        <v xml:space="preserve"> </v>
      </c>
      <c r="R798" s="119">
        <f t="shared" si="596"/>
        <v>0</v>
      </c>
      <c r="S798" s="72">
        <f t="shared" si="591"/>
        <v>0</v>
      </c>
    </row>
    <row r="799" spans="1:19" s="2" customFormat="1" ht="105.75" customHeight="1" x14ac:dyDescent="0.2">
      <c r="A799" s="180"/>
      <c r="B799" s="180"/>
      <c r="C799" s="180"/>
      <c r="D799" s="180"/>
      <c r="E799" s="180"/>
      <c r="F799" s="180"/>
      <c r="G799" s="60" t="s">
        <v>1075</v>
      </c>
      <c r="H799" s="17" t="s">
        <v>465</v>
      </c>
      <c r="I799" s="180"/>
      <c r="J799" s="180"/>
      <c r="K799" s="180"/>
      <c r="L799" s="180">
        <f t="shared" si="597"/>
        <v>0</v>
      </c>
      <c r="M799" s="180"/>
      <c r="N799" s="228">
        <f t="shared" si="588"/>
        <v>0</v>
      </c>
      <c r="O799" s="180">
        <f t="shared" si="629"/>
        <v>0</v>
      </c>
      <c r="P799" s="166" t="str">
        <f t="shared" si="589"/>
        <v xml:space="preserve"> </v>
      </c>
      <c r="Q799" s="166" t="str">
        <f t="shared" si="590"/>
        <v xml:space="preserve"> </v>
      </c>
      <c r="R799" s="119">
        <f t="shared" si="596"/>
        <v>0</v>
      </c>
      <c r="S799" s="72">
        <f t="shared" si="591"/>
        <v>0</v>
      </c>
    </row>
    <row r="800" spans="1:19" s="2" customFormat="1" ht="105.75" customHeight="1" x14ac:dyDescent="0.2">
      <c r="A800" s="180"/>
      <c r="B800" s="180"/>
      <c r="C800" s="180"/>
      <c r="D800" s="180"/>
      <c r="E800" s="180"/>
      <c r="F800" s="180"/>
      <c r="G800" s="60" t="s">
        <v>1076</v>
      </c>
      <c r="H800" s="17" t="s">
        <v>466</v>
      </c>
      <c r="I800" s="180"/>
      <c r="J800" s="180"/>
      <c r="K800" s="180"/>
      <c r="L800" s="180">
        <f t="shared" si="597"/>
        <v>0</v>
      </c>
      <c r="M800" s="180"/>
      <c r="N800" s="228">
        <f t="shared" si="588"/>
        <v>0</v>
      </c>
      <c r="O800" s="180">
        <f t="shared" si="629"/>
        <v>0</v>
      </c>
      <c r="P800" s="166" t="str">
        <f t="shared" si="589"/>
        <v xml:space="preserve"> </v>
      </c>
      <c r="Q800" s="166" t="str">
        <f t="shared" si="590"/>
        <v xml:space="preserve"> </v>
      </c>
      <c r="R800" s="119">
        <f t="shared" si="596"/>
        <v>0</v>
      </c>
      <c r="S800" s="72">
        <f t="shared" si="591"/>
        <v>0</v>
      </c>
    </row>
    <row r="801" spans="1:19" s="2" customFormat="1" ht="105.75" customHeight="1" x14ac:dyDescent="0.2">
      <c r="A801" s="166"/>
      <c r="B801" s="166"/>
      <c r="C801" s="166"/>
      <c r="D801" s="166"/>
      <c r="E801" s="166"/>
      <c r="F801" s="166"/>
      <c r="G801" s="60" t="s">
        <v>980</v>
      </c>
      <c r="H801" s="17" t="s">
        <v>467</v>
      </c>
      <c r="I801" s="166"/>
      <c r="J801" s="166"/>
      <c r="K801" s="166"/>
      <c r="L801" s="166"/>
      <c r="M801" s="166"/>
      <c r="N801" s="228"/>
      <c r="O801" s="166"/>
      <c r="P801" s="166" t="str">
        <f t="shared" si="589"/>
        <v xml:space="preserve"> </v>
      </c>
      <c r="Q801" s="166" t="str">
        <f t="shared" si="590"/>
        <v xml:space="preserve"> </v>
      </c>
      <c r="R801" s="119"/>
      <c r="S801" s="72">
        <f>S809</f>
        <v>250000</v>
      </c>
    </row>
    <row r="802" spans="1:19" s="1" customFormat="1" ht="105.75" customHeight="1" x14ac:dyDescent="0.2">
      <c r="A802" s="153"/>
      <c r="B802" s="153"/>
      <c r="C802" s="153"/>
      <c r="D802" s="153"/>
      <c r="E802" s="153"/>
      <c r="F802" s="153"/>
      <c r="G802" s="54">
        <v>4232070101</v>
      </c>
      <c r="H802" s="18" t="s">
        <v>468</v>
      </c>
      <c r="I802" s="153"/>
      <c r="J802" s="153"/>
      <c r="K802" s="153"/>
      <c r="L802" s="153">
        <f t="shared" si="597"/>
        <v>0</v>
      </c>
      <c r="M802" s="153"/>
      <c r="N802" s="215">
        <f t="shared" si="588"/>
        <v>0</v>
      </c>
      <c r="O802" s="153">
        <f t="shared" ref="O802:O808" si="630">M802</f>
        <v>0</v>
      </c>
      <c r="P802" s="155" t="str">
        <f t="shared" si="589"/>
        <v xml:space="preserve"> </v>
      </c>
      <c r="Q802" s="155" t="str">
        <f t="shared" si="590"/>
        <v xml:space="preserve"> </v>
      </c>
      <c r="R802" s="110">
        <f t="shared" si="596"/>
        <v>0</v>
      </c>
      <c r="S802" s="72">
        <f t="shared" si="591"/>
        <v>0</v>
      </c>
    </row>
    <row r="803" spans="1:19" s="1" customFormat="1" ht="105.75" customHeight="1" x14ac:dyDescent="0.2">
      <c r="A803" s="153"/>
      <c r="B803" s="153"/>
      <c r="C803" s="153"/>
      <c r="D803" s="153"/>
      <c r="E803" s="153"/>
      <c r="F803" s="153"/>
      <c r="G803" s="54">
        <v>4232070201</v>
      </c>
      <c r="H803" s="18" t="s">
        <v>469</v>
      </c>
      <c r="I803" s="153"/>
      <c r="J803" s="153"/>
      <c r="K803" s="153"/>
      <c r="L803" s="153">
        <f t="shared" si="597"/>
        <v>0</v>
      </c>
      <c r="M803" s="153"/>
      <c r="N803" s="215">
        <f t="shared" si="588"/>
        <v>0</v>
      </c>
      <c r="O803" s="153">
        <f t="shared" si="630"/>
        <v>0</v>
      </c>
      <c r="P803" s="155" t="str">
        <f t="shared" si="589"/>
        <v xml:space="preserve"> </v>
      </c>
      <c r="Q803" s="155" t="str">
        <f t="shared" si="590"/>
        <v xml:space="preserve"> </v>
      </c>
      <c r="R803" s="110">
        <f t="shared" si="596"/>
        <v>0</v>
      </c>
      <c r="S803" s="72">
        <f t="shared" si="591"/>
        <v>0</v>
      </c>
    </row>
    <row r="804" spans="1:19" s="1" customFormat="1" ht="105.75" customHeight="1" x14ac:dyDescent="0.2">
      <c r="A804" s="153"/>
      <c r="B804" s="153"/>
      <c r="C804" s="153"/>
      <c r="D804" s="153"/>
      <c r="E804" s="153"/>
      <c r="F804" s="153"/>
      <c r="G804" s="54">
        <v>4232070301</v>
      </c>
      <c r="H804" s="18" t="s">
        <v>470</v>
      </c>
      <c r="I804" s="153"/>
      <c r="J804" s="153"/>
      <c r="K804" s="153"/>
      <c r="L804" s="153">
        <f t="shared" si="597"/>
        <v>0</v>
      </c>
      <c r="M804" s="153"/>
      <c r="N804" s="215">
        <f t="shared" si="588"/>
        <v>0</v>
      </c>
      <c r="O804" s="153">
        <f t="shared" si="630"/>
        <v>0</v>
      </c>
      <c r="P804" s="155" t="str">
        <f t="shared" si="589"/>
        <v xml:space="preserve"> </v>
      </c>
      <c r="Q804" s="155" t="str">
        <f t="shared" si="590"/>
        <v xml:space="preserve"> </v>
      </c>
      <c r="R804" s="110">
        <f t="shared" si="596"/>
        <v>0</v>
      </c>
      <c r="S804" s="72">
        <f t="shared" si="591"/>
        <v>0</v>
      </c>
    </row>
    <row r="805" spans="1:19" s="1" customFormat="1" ht="105.75" customHeight="1" x14ac:dyDescent="0.2">
      <c r="A805" s="153"/>
      <c r="B805" s="153"/>
      <c r="C805" s="153"/>
      <c r="D805" s="153"/>
      <c r="E805" s="153"/>
      <c r="F805" s="153"/>
      <c r="G805" s="54">
        <v>4232070401</v>
      </c>
      <c r="H805" s="18" t="s">
        <v>471</v>
      </c>
      <c r="I805" s="153"/>
      <c r="J805" s="153"/>
      <c r="K805" s="153"/>
      <c r="L805" s="153">
        <f t="shared" si="597"/>
        <v>0</v>
      </c>
      <c r="M805" s="153"/>
      <c r="N805" s="215">
        <f t="shared" si="588"/>
        <v>0</v>
      </c>
      <c r="O805" s="153">
        <f t="shared" si="630"/>
        <v>0</v>
      </c>
      <c r="P805" s="155" t="str">
        <f t="shared" si="589"/>
        <v xml:space="preserve"> </v>
      </c>
      <c r="Q805" s="155" t="str">
        <f t="shared" si="590"/>
        <v xml:space="preserve"> </v>
      </c>
      <c r="R805" s="110">
        <f t="shared" si="596"/>
        <v>0</v>
      </c>
      <c r="S805" s="72">
        <f t="shared" si="591"/>
        <v>0</v>
      </c>
    </row>
    <row r="806" spans="1:19" s="1" customFormat="1" ht="105.75" customHeight="1" x14ac:dyDescent="0.2">
      <c r="A806" s="153"/>
      <c r="B806" s="153"/>
      <c r="C806" s="153"/>
      <c r="D806" s="153"/>
      <c r="E806" s="153"/>
      <c r="F806" s="153"/>
      <c r="G806" s="54">
        <v>4232070501</v>
      </c>
      <c r="H806" s="18" t="s">
        <v>472</v>
      </c>
      <c r="I806" s="153"/>
      <c r="J806" s="153"/>
      <c r="K806" s="153"/>
      <c r="L806" s="153">
        <f t="shared" si="597"/>
        <v>0</v>
      </c>
      <c r="M806" s="153"/>
      <c r="N806" s="215">
        <f t="shared" si="588"/>
        <v>0</v>
      </c>
      <c r="O806" s="153">
        <f t="shared" si="630"/>
        <v>0</v>
      </c>
      <c r="P806" s="155" t="str">
        <f t="shared" si="589"/>
        <v xml:space="preserve"> </v>
      </c>
      <c r="Q806" s="155" t="str">
        <f t="shared" si="590"/>
        <v xml:space="preserve"> </v>
      </c>
      <c r="R806" s="110">
        <f t="shared" si="596"/>
        <v>0</v>
      </c>
      <c r="S806" s="72">
        <f t="shared" si="591"/>
        <v>0</v>
      </c>
    </row>
    <row r="807" spans="1:19" s="1" customFormat="1" ht="105.75" customHeight="1" x14ac:dyDescent="0.2">
      <c r="A807" s="156"/>
      <c r="B807" s="156"/>
      <c r="C807" s="156"/>
      <c r="D807" s="156">
        <v>250000</v>
      </c>
      <c r="E807" s="156"/>
      <c r="F807" s="156"/>
      <c r="G807" s="55">
        <v>4232070601</v>
      </c>
      <c r="H807" s="23" t="s">
        <v>473</v>
      </c>
      <c r="I807" s="156">
        <v>0</v>
      </c>
      <c r="J807" s="156">
        <v>0</v>
      </c>
      <c r="K807" s="156">
        <v>0</v>
      </c>
      <c r="L807" s="156">
        <f t="shared" si="597"/>
        <v>0</v>
      </c>
      <c r="M807" s="156"/>
      <c r="N807" s="216">
        <f t="shared" si="588"/>
        <v>0</v>
      </c>
      <c r="O807" s="156">
        <f t="shared" si="630"/>
        <v>0</v>
      </c>
      <c r="P807" s="154" t="str">
        <f t="shared" si="589"/>
        <v xml:space="preserve"> </v>
      </c>
      <c r="Q807" s="154" t="str">
        <f t="shared" si="590"/>
        <v xml:space="preserve"> </v>
      </c>
      <c r="R807" s="111">
        <f t="shared" si="596"/>
        <v>0</v>
      </c>
      <c r="S807" s="72">
        <f t="shared" si="591"/>
        <v>250000</v>
      </c>
    </row>
    <row r="808" spans="1:19" s="1" customFormat="1" ht="105.75" customHeight="1" thickBot="1" x14ac:dyDescent="0.25">
      <c r="A808" s="156"/>
      <c r="B808" s="156"/>
      <c r="C808" s="156"/>
      <c r="D808" s="156"/>
      <c r="E808" s="156"/>
      <c r="F808" s="156"/>
      <c r="G808" s="55">
        <v>4232070701</v>
      </c>
      <c r="H808" s="23" t="s">
        <v>598</v>
      </c>
      <c r="I808" s="156"/>
      <c r="J808" s="156"/>
      <c r="K808" s="156"/>
      <c r="L808" s="156">
        <f t="shared" si="597"/>
        <v>0</v>
      </c>
      <c r="M808" s="156"/>
      <c r="N808" s="216">
        <f t="shared" si="588"/>
        <v>0</v>
      </c>
      <c r="O808" s="156">
        <f t="shared" si="630"/>
        <v>0</v>
      </c>
      <c r="P808" s="154" t="str">
        <f t="shared" si="589"/>
        <v xml:space="preserve"> </v>
      </c>
      <c r="Q808" s="154" t="str">
        <f t="shared" si="590"/>
        <v xml:space="preserve"> </v>
      </c>
      <c r="R808" s="111">
        <f t="shared" si="596"/>
        <v>0</v>
      </c>
      <c r="S808" s="72">
        <f t="shared" si="591"/>
        <v>0</v>
      </c>
    </row>
    <row r="809" spans="1:19" s="2" customFormat="1" ht="107.25" customHeight="1" thickBot="1" x14ac:dyDescent="0.25">
      <c r="A809" s="157">
        <f t="shared" ref="A809:E809" si="631">SUM(A802:A808)</f>
        <v>0</v>
      </c>
      <c r="B809" s="157">
        <f t="shared" si="631"/>
        <v>0</v>
      </c>
      <c r="C809" s="157">
        <f t="shared" si="631"/>
        <v>0</v>
      </c>
      <c r="D809" s="157">
        <f t="shared" si="631"/>
        <v>250000</v>
      </c>
      <c r="E809" s="157">
        <f t="shared" si="631"/>
        <v>0</v>
      </c>
      <c r="F809" s="157">
        <f t="shared" ref="F809:O809" si="632">SUM(F802:F808)</f>
        <v>0</v>
      </c>
      <c r="G809" s="57"/>
      <c r="H809" s="7" t="s">
        <v>377</v>
      </c>
      <c r="I809" s="157">
        <f t="shared" si="632"/>
        <v>0</v>
      </c>
      <c r="J809" s="157">
        <f t="shared" si="632"/>
        <v>0</v>
      </c>
      <c r="K809" s="157">
        <f t="shared" si="632"/>
        <v>0</v>
      </c>
      <c r="L809" s="157">
        <f t="shared" si="632"/>
        <v>0</v>
      </c>
      <c r="M809" s="157">
        <f t="shared" si="632"/>
        <v>0</v>
      </c>
      <c r="N809" s="217">
        <f t="shared" si="588"/>
        <v>0</v>
      </c>
      <c r="O809" s="157">
        <f t="shared" si="632"/>
        <v>0</v>
      </c>
      <c r="P809" s="157" t="str">
        <f t="shared" si="589"/>
        <v xml:space="preserve"> </v>
      </c>
      <c r="Q809" s="157" t="str">
        <f t="shared" si="590"/>
        <v xml:space="preserve"> </v>
      </c>
      <c r="R809" s="112">
        <f t="shared" si="596"/>
        <v>0</v>
      </c>
      <c r="S809" s="72">
        <f t="shared" si="591"/>
        <v>250000</v>
      </c>
    </row>
    <row r="810" spans="1:19" s="2" customFormat="1" ht="105.75" customHeight="1" x14ac:dyDescent="0.2">
      <c r="A810" s="152"/>
      <c r="B810" s="152"/>
      <c r="C810" s="152"/>
      <c r="D810" s="152"/>
      <c r="E810" s="152"/>
      <c r="F810" s="152"/>
      <c r="G810" s="53" t="s">
        <v>981</v>
      </c>
      <c r="H810" s="17" t="s">
        <v>474</v>
      </c>
      <c r="I810" s="152"/>
      <c r="J810" s="152"/>
      <c r="K810" s="152"/>
      <c r="L810" s="152"/>
      <c r="M810" s="152"/>
      <c r="N810" s="214"/>
      <c r="O810" s="152"/>
      <c r="P810" s="152" t="str">
        <f t="shared" si="589"/>
        <v xml:space="preserve"> </v>
      </c>
      <c r="Q810" s="152" t="str">
        <f t="shared" si="590"/>
        <v xml:space="preserve"> </v>
      </c>
      <c r="R810" s="109"/>
      <c r="S810" s="72">
        <f>S816</f>
        <v>0</v>
      </c>
    </row>
    <row r="811" spans="1:19" s="1" customFormat="1" ht="105.75" customHeight="1" x14ac:dyDescent="0.2">
      <c r="A811" s="153"/>
      <c r="B811" s="153"/>
      <c r="C811" s="153"/>
      <c r="D811" s="153"/>
      <c r="E811" s="153"/>
      <c r="F811" s="153"/>
      <c r="G811" s="54" t="s">
        <v>1077</v>
      </c>
      <c r="H811" s="18" t="s">
        <v>475</v>
      </c>
      <c r="I811" s="153"/>
      <c r="J811" s="153"/>
      <c r="K811" s="153"/>
      <c r="L811" s="153">
        <f t="shared" si="597"/>
        <v>0</v>
      </c>
      <c r="M811" s="153"/>
      <c r="N811" s="215">
        <f t="shared" ref="N811:N838" si="633">M811-I811</f>
        <v>0</v>
      </c>
      <c r="O811" s="153">
        <f t="shared" ref="O811:O815" si="634">M811</f>
        <v>0</v>
      </c>
      <c r="P811" s="155" t="str">
        <f t="shared" ref="P811:P838" si="635">IF(O811&gt;I811,O811-I811," ")</f>
        <v xml:space="preserve"> </v>
      </c>
      <c r="Q811" s="155" t="str">
        <f t="shared" ref="Q811:Q838" si="636">IF(I811&gt;O811,I811-O811," ")</f>
        <v xml:space="preserve"> </v>
      </c>
      <c r="R811" s="110">
        <f t="shared" si="596"/>
        <v>0</v>
      </c>
      <c r="S811" s="72">
        <f t="shared" ref="S811:S838" si="637">SUM(A811+B811+C811+D811+E811+F811+I811+J811+K811+L811+M811+O811)</f>
        <v>0</v>
      </c>
    </row>
    <row r="812" spans="1:19" s="1" customFormat="1" ht="105.75" customHeight="1" x14ac:dyDescent="0.2">
      <c r="A812" s="153"/>
      <c r="B812" s="153"/>
      <c r="C812" s="153"/>
      <c r="D812" s="153"/>
      <c r="E812" s="153"/>
      <c r="F812" s="153"/>
      <c r="G812" s="54">
        <v>4232080201</v>
      </c>
      <c r="H812" s="18" t="s">
        <v>476</v>
      </c>
      <c r="I812" s="153"/>
      <c r="J812" s="153"/>
      <c r="K812" s="153"/>
      <c r="L812" s="153">
        <f t="shared" si="597"/>
        <v>0</v>
      </c>
      <c r="M812" s="153"/>
      <c r="N812" s="215">
        <f t="shared" si="633"/>
        <v>0</v>
      </c>
      <c r="O812" s="153">
        <f t="shared" si="634"/>
        <v>0</v>
      </c>
      <c r="P812" s="155" t="str">
        <f t="shared" si="635"/>
        <v xml:space="preserve"> </v>
      </c>
      <c r="Q812" s="155" t="str">
        <f t="shared" si="636"/>
        <v xml:space="preserve"> </v>
      </c>
      <c r="R812" s="110">
        <f t="shared" si="596"/>
        <v>0</v>
      </c>
      <c r="S812" s="72">
        <f t="shared" si="637"/>
        <v>0</v>
      </c>
    </row>
    <row r="813" spans="1:19" s="1" customFormat="1" ht="105.75" customHeight="1" x14ac:dyDescent="0.2">
      <c r="A813" s="153"/>
      <c r="B813" s="153"/>
      <c r="C813" s="153"/>
      <c r="D813" s="153"/>
      <c r="E813" s="153"/>
      <c r="F813" s="153"/>
      <c r="G813" s="54">
        <v>4232080301</v>
      </c>
      <c r="H813" s="18" t="s">
        <v>477</v>
      </c>
      <c r="I813" s="153"/>
      <c r="J813" s="153"/>
      <c r="K813" s="153"/>
      <c r="L813" s="153">
        <f t="shared" si="597"/>
        <v>0</v>
      </c>
      <c r="M813" s="153"/>
      <c r="N813" s="215">
        <f t="shared" si="633"/>
        <v>0</v>
      </c>
      <c r="O813" s="153">
        <f t="shared" si="634"/>
        <v>0</v>
      </c>
      <c r="P813" s="155" t="str">
        <f t="shared" si="635"/>
        <v xml:space="preserve"> </v>
      </c>
      <c r="Q813" s="155" t="str">
        <f t="shared" si="636"/>
        <v xml:space="preserve"> </v>
      </c>
      <c r="R813" s="110">
        <f t="shared" si="596"/>
        <v>0</v>
      </c>
      <c r="S813" s="72">
        <f t="shared" si="637"/>
        <v>0</v>
      </c>
    </row>
    <row r="814" spans="1:19" s="1" customFormat="1" ht="105.75" customHeight="1" x14ac:dyDescent="0.2">
      <c r="A814" s="153"/>
      <c r="B814" s="153"/>
      <c r="C814" s="153"/>
      <c r="D814" s="153"/>
      <c r="E814" s="153"/>
      <c r="F814" s="153"/>
      <c r="G814" s="54">
        <v>4232080401</v>
      </c>
      <c r="H814" s="18" t="s">
        <v>478</v>
      </c>
      <c r="I814" s="153"/>
      <c r="J814" s="153"/>
      <c r="K814" s="153"/>
      <c r="L814" s="153">
        <f t="shared" si="597"/>
        <v>0</v>
      </c>
      <c r="M814" s="153"/>
      <c r="N814" s="215">
        <f t="shared" si="633"/>
        <v>0</v>
      </c>
      <c r="O814" s="153">
        <f t="shared" si="634"/>
        <v>0</v>
      </c>
      <c r="P814" s="155" t="str">
        <f t="shared" si="635"/>
        <v xml:space="preserve"> </v>
      </c>
      <c r="Q814" s="155" t="str">
        <f t="shared" si="636"/>
        <v xml:space="preserve"> </v>
      </c>
      <c r="R814" s="110">
        <f t="shared" si="596"/>
        <v>0</v>
      </c>
      <c r="S814" s="72">
        <f t="shared" si="637"/>
        <v>0</v>
      </c>
    </row>
    <row r="815" spans="1:19" s="1" customFormat="1" ht="105.75" customHeight="1" thickBot="1" x14ac:dyDescent="0.25">
      <c r="A815" s="153"/>
      <c r="B815" s="153"/>
      <c r="C815" s="153"/>
      <c r="D815" s="153"/>
      <c r="E815" s="153"/>
      <c r="F815" s="153"/>
      <c r="G815" s="54">
        <v>4232080501</v>
      </c>
      <c r="H815" s="18" t="s">
        <v>479</v>
      </c>
      <c r="I815" s="153">
        <v>0</v>
      </c>
      <c r="J815" s="153">
        <v>0</v>
      </c>
      <c r="K815" s="153">
        <v>0</v>
      </c>
      <c r="L815" s="153">
        <f t="shared" si="597"/>
        <v>0</v>
      </c>
      <c r="M815" s="153"/>
      <c r="N815" s="215">
        <f t="shared" si="633"/>
        <v>0</v>
      </c>
      <c r="O815" s="153">
        <f t="shared" si="634"/>
        <v>0</v>
      </c>
      <c r="P815" s="155" t="str">
        <f t="shared" si="635"/>
        <v xml:space="preserve"> </v>
      </c>
      <c r="Q815" s="155" t="str">
        <f t="shared" si="636"/>
        <v xml:space="preserve"> </v>
      </c>
      <c r="R815" s="110">
        <f t="shared" si="596"/>
        <v>0</v>
      </c>
      <c r="S815" s="72">
        <f t="shared" si="637"/>
        <v>0</v>
      </c>
    </row>
    <row r="816" spans="1:19" s="2" customFormat="1" ht="107.25" customHeight="1" thickBot="1" x14ac:dyDescent="0.25">
      <c r="A816" s="157">
        <f t="shared" ref="A816:E816" si="638">SUM(A811:A815)</f>
        <v>0</v>
      </c>
      <c r="B816" s="157">
        <f t="shared" si="638"/>
        <v>0</v>
      </c>
      <c r="C816" s="157">
        <f t="shared" si="638"/>
        <v>0</v>
      </c>
      <c r="D816" s="157">
        <f t="shared" si="638"/>
        <v>0</v>
      </c>
      <c r="E816" s="157">
        <f t="shared" si="638"/>
        <v>0</v>
      </c>
      <c r="F816" s="157">
        <f t="shared" ref="F816" si="639">SUM(F811:F815)</f>
        <v>0</v>
      </c>
      <c r="G816" s="57"/>
      <c r="H816" s="7" t="s">
        <v>480</v>
      </c>
      <c r="I816" s="157">
        <f t="shared" ref="I816:L816" si="640">SUM(I811:I815)</f>
        <v>0</v>
      </c>
      <c r="J816" s="157">
        <f t="shared" si="640"/>
        <v>0</v>
      </c>
      <c r="K816" s="157">
        <f t="shared" si="640"/>
        <v>0</v>
      </c>
      <c r="L816" s="157">
        <f t="shared" si="640"/>
        <v>0</v>
      </c>
      <c r="M816" s="157">
        <f t="shared" ref="M816:O816" si="641">SUM(M811:M815)</f>
        <v>0</v>
      </c>
      <c r="N816" s="217">
        <f t="shared" si="633"/>
        <v>0</v>
      </c>
      <c r="O816" s="157">
        <f t="shared" si="641"/>
        <v>0</v>
      </c>
      <c r="P816" s="157" t="str">
        <f t="shared" si="635"/>
        <v xml:space="preserve"> </v>
      </c>
      <c r="Q816" s="157" t="str">
        <f t="shared" si="636"/>
        <v xml:space="preserve"> </v>
      </c>
      <c r="R816" s="112">
        <f t="shared" si="596"/>
        <v>0</v>
      </c>
      <c r="S816" s="72">
        <f t="shared" si="637"/>
        <v>0</v>
      </c>
    </row>
    <row r="817" spans="1:19" s="2" customFormat="1" ht="105.75" customHeight="1" x14ac:dyDescent="0.2">
      <c r="A817" s="180"/>
      <c r="B817" s="180"/>
      <c r="C817" s="180"/>
      <c r="D817" s="180"/>
      <c r="E817" s="180"/>
      <c r="F817" s="180"/>
      <c r="G817" s="60" t="s">
        <v>1078</v>
      </c>
      <c r="H817" s="17" t="s">
        <v>481</v>
      </c>
      <c r="I817" s="180"/>
      <c r="J817" s="180"/>
      <c r="K817" s="180"/>
      <c r="L817" s="180">
        <f t="shared" si="597"/>
        <v>0</v>
      </c>
      <c r="M817" s="180"/>
      <c r="N817" s="228">
        <f t="shared" si="633"/>
        <v>0</v>
      </c>
      <c r="O817" s="180">
        <f t="shared" ref="O817:O819" si="642">M817</f>
        <v>0</v>
      </c>
      <c r="P817" s="166" t="str">
        <f t="shared" si="635"/>
        <v xml:space="preserve"> </v>
      </c>
      <c r="Q817" s="166" t="str">
        <f t="shared" si="636"/>
        <v xml:space="preserve"> </v>
      </c>
      <c r="R817" s="119">
        <f t="shared" ref="R817:R838" si="643">IF(O817=0,,O817/I817)</f>
        <v>0</v>
      </c>
      <c r="S817" s="72">
        <f t="shared" si="637"/>
        <v>0</v>
      </c>
    </row>
    <row r="818" spans="1:19" s="2" customFormat="1" ht="105.75" customHeight="1" x14ac:dyDescent="0.2">
      <c r="A818" s="180"/>
      <c r="B818" s="180"/>
      <c r="C818" s="180"/>
      <c r="D818" s="180"/>
      <c r="E818" s="180"/>
      <c r="F818" s="180"/>
      <c r="G818" s="60" t="s">
        <v>1079</v>
      </c>
      <c r="H818" s="17" t="s">
        <v>567</v>
      </c>
      <c r="I818" s="180"/>
      <c r="J818" s="180"/>
      <c r="K818" s="180"/>
      <c r="L818" s="180">
        <f t="shared" si="597"/>
        <v>0</v>
      </c>
      <c r="M818" s="180"/>
      <c r="N818" s="228">
        <f t="shared" si="633"/>
        <v>0</v>
      </c>
      <c r="O818" s="180">
        <f t="shared" si="642"/>
        <v>0</v>
      </c>
      <c r="P818" s="166" t="str">
        <f t="shared" si="635"/>
        <v xml:space="preserve"> </v>
      </c>
      <c r="Q818" s="166" t="str">
        <f t="shared" si="636"/>
        <v xml:space="preserve"> </v>
      </c>
      <c r="R818" s="119">
        <f t="shared" si="643"/>
        <v>0</v>
      </c>
      <c r="S818" s="72">
        <f t="shared" si="637"/>
        <v>0</v>
      </c>
    </row>
    <row r="819" spans="1:19" s="2" customFormat="1" ht="105.75" customHeight="1" thickBot="1" x14ac:dyDescent="0.25">
      <c r="A819" s="180"/>
      <c r="B819" s="180"/>
      <c r="C819" s="180"/>
      <c r="D819" s="180"/>
      <c r="E819" s="180"/>
      <c r="F819" s="180"/>
      <c r="G819" s="68" t="s">
        <v>1080</v>
      </c>
      <c r="H819" s="31" t="s">
        <v>482</v>
      </c>
      <c r="I819" s="180"/>
      <c r="J819" s="180"/>
      <c r="K819" s="180"/>
      <c r="L819" s="180">
        <f t="shared" ref="L819:L835" si="644">K819*2</f>
        <v>0</v>
      </c>
      <c r="M819" s="180"/>
      <c r="N819" s="228">
        <f t="shared" si="633"/>
        <v>0</v>
      </c>
      <c r="O819" s="180">
        <f t="shared" si="642"/>
        <v>0</v>
      </c>
      <c r="P819" s="166" t="str">
        <f t="shared" si="635"/>
        <v xml:space="preserve"> </v>
      </c>
      <c r="Q819" s="166" t="str">
        <f t="shared" si="636"/>
        <v xml:space="preserve"> </v>
      </c>
      <c r="R819" s="119">
        <f t="shared" si="643"/>
        <v>0</v>
      </c>
      <c r="S819" s="72">
        <f t="shared" si="637"/>
        <v>0</v>
      </c>
    </row>
    <row r="820" spans="1:19" s="3" customFormat="1" ht="110.25" customHeight="1" thickBot="1" x14ac:dyDescent="0.25">
      <c r="A820" s="161">
        <f t="shared" ref="A820:E820" si="645">A819+A818+A817+A816+A809+A800+A799+A798+A797+A793+A789</f>
        <v>0</v>
      </c>
      <c r="B820" s="161">
        <f t="shared" si="645"/>
        <v>0</v>
      </c>
      <c r="C820" s="161">
        <f t="shared" si="645"/>
        <v>0</v>
      </c>
      <c r="D820" s="161">
        <f t="shared" si="645"/>
        <v>250000</v>
      </c>
      <c r="E820" s="161">
        <f t="shared" si="645"/>
        <v>0</v>
      </c>
      <c r="F820" s="161">
        <f t="shared" ref="F820:O820" si="646">F819+F818+F817+F816+F809+F800+F799+F798+F797+F793+F789</f>
        <v>0</v>
      </c>
      <c r="G820" s="58"/>
      <c r="H820" s="9" t="s">
        <v>1114</v>
      </c>
      <c r="I820" s="161">
        <f t="shared" si="646"/>
        <v>0</v>
      </c>
      <c r="J820" s="161">
        <f t="shared" si="646"/>
        <v>0</v>
      </c>
      <c r="K820" s="161">
        <f t="shared" si="646"/>
        <v>0</v>
      </c>
      <c r="L820" s="161">
        <f t="shared" si="646"/>
        <v>0</v>
      </c>
      <c r="M820" s="161">
        <f t="shared" si="646"/>
        <v>0</v>
      </c>
      <c r="N820" s="222">
        <f t="shared" si="633"/>
        <v>0</v>
      </c>
      <c r="O820" s="161">
        <f t="shared" si="646"/>
        <v>0</v>
      </c>
      <c r="P820" s="161" t="str">
        <f t="shared" si="635"/>
        <v xml:space="preserve"> </v>
      </c>
      <c r="Q820" s="161" t="str">
        <f t="shared" si="636"/>
        <v xml:space="preserve"> </v>
      </c>
      <c r="R820" s="115">
        <f t="shared" si="643"/>
        <v>0</v>
      </c>
      <c r="S820" s="72">
        <f t="shared" si="637"/>
        <v>250000</v>
      </c>
    </row>
    <row r="821" spans="1:19" s="3" customFormat="1" ht="107.25" customHeight="1" thickBot="1" x14ac:dyDescent="0.25">
      <c r="A821" s="161">
        <f t="shared" ref="A821:E821" si="647">A820+A787</f>
        <v>298000</v>
      </c>
      <c r="B821" s="161">
        <f t="shared" si="647"/>
        <v>21523949</v>
      </c>
      <c r="C821" s="161">
        <f t="shared" si="647"/>
        <v>3843000</v>
      </c>
      <c r="D821" s="161">
        <f t="shared" si="647"/>
        <v>18984688</v>
      </c>
      <c r="E821" s="161">
        <f t="shared" si="647"/>
        <v>10784000</v>
      </c>
      <c r="F821" s="161">
        <f t="shared" ref="F821:O821" si="648">F820+F787</f>
        <v>0</v>
      </c>
      <c r="G821" s="58"/>
      <c r="H821" s="9" t="s">
        <v>484</v>
      </c>
      <c r="I821" s="161">
        <f t="shared" si="648"/>
        <v>15986000</v>
      </c>
      <c r="J821" s="161">
        <f t="shared" si="648"/>
        <v>19727000</v>
      </c>
      <c r="K821" s="161">
        <f t="shared" si="648"/>
        <v>25632000</v>
      </c>
      <c r="L821" s="161">
        <f t="shared" si="648"/>
        <v>39357382</v>
      </c>
      <c r="M821" s="161">
        <f t="shared" si="648"/>
        <v>0</v>
      </c>
      <c r="N821" s="222">
        <f t="shared" si="633"/>
        <v>-15986000</v>
      </c>
      <c r="O821" s="161">
        <f t="shared" si="648"/>
        <v>0</v>
      </c>
      <c r="P821" s="161" t="str">
        <f t="shared" si="635"/>
        <v xml:space="preserve"> </v>
      </c>
      <c r="Q821" s="161">
        <f t="shared" si="636"/>
        <v>15986000</v>
      </c>
      <c r="R821" s="115">
        <f t="shared" si="643"/>
        <v>0</v>
      </c>
      <c r="S821" s="72">
        <f t="shared" si="637"/>
        <v>156136019</v>
      </c>
    </row>
    <row r="822" spans="1:19" s="3" customFormat="1" ht="105.75" customHeight="1" x14ac:dyDescent="0.2">
      <c r="A822" s="192"/>
      <c r="B822" s="192"/>
      <c r="C822" s="192"/>
      <c r="D822" s="192"/>
      <c r="E822" s="192"/>
      <c r="F822" s="192"/>
      <c r="G822" s="42" t="s">
        <v>982</v>
      </c>
      <c r="H822" s="10" t="s">
        <v>485</v>
      </c>
      <c r="I822" s="192"/>
      <c r="J822" s="192"/>
      <c r="K822" s="192"/>
      <c r="L822" s="192"/>
      <c r="M822" s="192"/>
      <c r="N822" s="253"/>
      <c r="O822" s="192"/>
      <c r="P822" s="192"/>
      <c r="Q822" s="192"/>
      <c r="R822" s="133"/>
      <c r="S822" s="72">
        <f>S837</f>
        <v>0</v>
      </c>
    </row>
    <row r="823" spans="1:19" s="3" customFormat="1" ht="105.75" customHeight="1" x14ac:dyDescent="0.2">
      <c r="A823" s="181"/>
      <c r="B823" s="181"/>
      <c r="C823" s="181"/>
      <c r="D823" s="181"/>
      <c r="E823" s="181"/>
      <c r="F823" s="181"/>
      <c r="G823" s="69" t="s">
        <v>983</v>
      </c>
      <c r="H823" s="4" t="s">
        <v>486</v>
      </c>
      <c r="I823" s="181"/>
      <c r="J823" s="181"/>
      <c r="K823" s="181"/>
      <c r="L823" s="181"/>
      <c r="M823" s="181"/>
      <c r="N823" s="242"/>
      <c r="O823" s="181"/>
      <c r="P823" s="181" t="str">
        <f t="shared" si="635"/>
        <v xml:space="preserve"> </v>
      </c>
      <c r="Q823" s="181" t="str">
        <f t="shared" si="636"/>
        <v xml:space="preserve"> </v>
      </c>
      <c r="R823" s="125"/>
      <c r="S823" s="72">
        <f>S828</f>
        <v>0</v>
      </c>
    </row>
    <row r="824" spans="1:19" s="2" customFormat="1" ht="105.75" customHeight="1" x14ac:dyDescent="0.2">
      <c r="A824" s="180"/>
      <c r="B824" s="180"/>
      <c r="C824" s="180"/>
      <c r="D824" s="180"/>
      <c r="E824" s="180"/>
      <c r="F824" s="180"/>
      <c r="G824" s="60" t="s">
        <v>1081</v>
      </c>
      <c r="H824" s="17" t="s">
        <v>487</v>
      </c>
      <c r="I824" s="180"/>
      <c r="J824" s="180"/>
      <c r="K824" s="180"/>
      <c r="L824" s="180">
        <f t="shared" si="644"/>
        <v>0</v>
      </c>
      <c r="M824" s="180"/>
      <c r="N824" s="228">
        <f t="shared" si="633"/>
        <v>0</v>
      </c>
      <c r="O824" s="180">
        <f t="shared" ref="O824:O827" si="649">M824</f>
        <v>0</v>
      </c>
      <c r="P824" s="166" t="str">
        <f t="shared" si="635"/>
        <v xml:space="preserve"> </v>
      </c>
      <c r="Q824" s="166" t="str">
        <f t="shared" si="636"/>
        <v xml:space="preserve"> </v>
      </c>
      <c r="R824" s="119">
        <f t="shared" si="643"/>
        <v>0</v>
      </c>
      <c r="S824" s="72">
        <f t="shared" si="637"/>
        <v>0</v>
      </c>
    </row>
    <row r="825" spans="1:19" s="2" customFormat="1" ht="105.75" customHeight="1" x14ac:dyDescent="0.2">
      <c r="A825" s="180"/>
      <c r="B825" s="180"/>
      <c r="C825" s="180"/>
      <c r="D825" s="180"/>
      <c r="E825" s="180"/>
      <c r="F825" s="180"/>
      <c r="G825" s="60" t="s">
        <v>1082</v>
      </c>
      <c r="H825" s="17" t="s">
        <v>488</v>
      </c>
      <c r="I825" s="180"/>
      <c r="J825" s="180"/>
      <c r="K825" s="180"/>
      <c r="L825" s="180">
        <f t="shared" si="644"/>
        <v>0</v>
      </c>
      <c r="M825" s="180"/>
      <c r="N825" s="228">
        <f t="shared" si="633"/>
        <v>0</v>
      </c>
      <c r="O825" s="180">
        <f t="shared" si="649"/>
        <v>0</v>
      </c>
      <c r="P825" s="166" t="str">
        <f t="shared" si="635"/>
        <v xml:space="preserve"> </v>
      </c>
      <c r="Q825" s="166" t="str">
        <f t="shared" si="636"/>
        <v xml:space="preserve"> </v>
      </c>
      <c r="R825" s="119">
        <f t="shared" si="643"/>
        <v>0</v>
      </c>
      <c r="S825" s="72">
        <f t="shared" si="637"/>
        <v>0</v>
      </c>
    </row>
    <row r="826" spans="1:19" s="2" customFormat="1" ht="105.75" customHeight="1" x14ac:dyDescent="0.2">
      <c r="A826" s="180"/>
      <c r="B826" s="180"/>
      <c r="C826" s="180"/>
      <c r="D826" s="180"/>
      <c r="E826" s="180"/>
      <c r="F826" s="180"/>
      <c r="G826" s="60" t="s">
        <v>1083</v>
      </c>
      <c r="H826" s="17" t="s">
        <v>489</v>
      </c>
      <c r="I826" s="180"/>
      <c r="J826" s="180"/>
      <c r="K826" s="180"/>
      <c r="L826" s="180">
        <f t="shared" si="644"/>
        <v>0</v>
      </c>
      <c r="M826" s="180"/>
      <c r="N826" s="228">
        <f t="shared" si="633"/>
        <v>0</v>
      </c>
      <c r="O826" s="180">
        <f t="shared" si="649"/>
        <v>0</v>
      </c>
      <c r="P826" s="166" t="str">
        <f t="shared" si="635"/>
        <v xml:space="preserve"> </v>
      </c>
      <c r="Q826" s="166" t="str">
        <f t="shared" si="636"/>
        <v xml:space="preserve"> </v>
      </c>
      <c r="R826" s="119">
        <f t="shared" si="643"/>
        <v>0</v>
      </c>
      <c r="S826" s="72">
        <f t="shared" si="637"/>
        <v>0</v>
      </c>
    </row>
    <row r="827" spans="1:19" s="2" customFormat="1" ht="105.75" customHeight="1" thickBot="1" x14ac:dyDescent="0.25">
      <c r="A827" s="180"/>
      <c r="B827" s="180"/>
      <c r="C827" s="180"/>
      <c r="D827" s="180"/>
      <c r="E827" s="180"/>
      <c r="F827" s="180"/>
      <c r="G827" s="68" t="s">
        <v>1084</v>
      </c>
      <c r="H827" s="31" t="s">
        <v>490</v>
      </c>
      <c r="I827" s="180"/>
      <c r="J827" s="180"/>
      <c r="K827" s="180"/>
      <c r="L827" s="180">
        <f t="shared" si="644"/>
        <v>0</v>
      </c>
      <c r="M827" s="180"/>
      <c r="N827" s="228">
        <f t="shared" si="633"/>
        <v>0</v>
      </c>
      <c r="O827" s="180">
        <f t="shared" si="649"/>
        <v>0</v>
      </c>
      <c r="P827" s="166" t="str">
        <f t="shared" si="635"/>
        <v xml:space="preserve"> </v>
      </c>
      <c r="Q827" s="166" t="str">
        <f t="shared" si="636"/>
        <v xml:space="preserve"> </v>
      </c>
      <c r="R827" s="119">
        <f t="shared" si="643"/>
        <v>0</v>
      </c>
      <c r="S827" s="72">
        <f t="shared" si="637"/>
        <v>0</v>
      </c>
    </row>
    <row r="828" spans="1:19" s="3" customFormat="1" ht="107.25" customHeight="1" thickBot="1" x14ac:dyDescent="0.25">
      <c r="A828" s="161">
        <f t="shared" ref="A828:E828" si="650">SUM(A824:A827)</f>
        <v>0</v>
      </c>
      <c r="B828" s="161">
        <f t="shared" si="650"/>
        <v>0</v>
      </c>
      <c r="C828" s="161">
        <f t="shared" si="650"/>
        <v>0</v>
      </c>
      <c r="D828" s="161">
        <f t="shared" si="650"/>
        <v>0</v>
      </c>
      <c r="E828" s="161">
        <f t="shared" si="650"/>
        <v>0</v>
      </c>
      <c r="F828" s="161">
        <f t="shared" ref="F828" si="651">SUM(F824:F827)</f>
        <v>0</v>
      </c>
      <c r="G828" s="58"/>
      <c r="H828" s="9" t="s">
        <v>1115</v>
      </c>
      <c r="I828" s="161">
        <f t="shared" ref="I828:L828" si="652">SUM(I824:I827)</f>
        <v>0</v>
      </c>
      <c r="J828" s="161">
        <f t="shared" si="652"/>
        <v>0</v>
      </c>
      <c r="K828" s="161">
        <f t="shared" si="652"/>
        <v>0</v>
      </c>
      <c r="L828" s="161">
        <f t="shared" si="652"/>
        <v>0</v>
      </c>
      <c r="M828" s="161">
        <f t="shared" ref="M828:O828" si="653">SUM(M824:M827)</f>
        <v>0</v>
      </c>
      <c r="N828" s="222">
        <f t="shared" si="633"/>
        <v>0</v>
      </c>
      <c r="O828" s="161">
        <f t="shared" si="653"/>
        <v>0</v>
      </c>
      <c r="P828" s="161" t="str">
        <f t="shared" si="635"/>
        <v xml:space="preserve"> </v>
      </c>
      <c r="Q828" s="161" t="str">
        <f t="shared" si="636"/>
        <v xml:space="preserve"> </v>
      </c>
      <c r="R828" s="115">
        <f t="shared" si="643"/>
        <v>0</v>
      </c>
      <c r="S828" s="72">
        <f t="shared" si="637"/>
        <v>0</v>
      </c>
    </row>
    <row r="829" spans="1:19" s="3" customFormat="1" ht="105.75" customHeight="1" x14ac:dyDescent="0.2">
      <c r="A829" s="181"/>
      <c r="B829" s="181"/>
      <c r="C829" s="181"/>
      <c r="D829" s="181"/>
      <c r="E829" s="181"/>
      <c r="F829" s="181"/>
      <c r="G829" s="59" t="s">
        <v>984</v>
      </c>
      <c r="H829" s="10" t="s">
        <v>491</v>
      </c>
      <c r="I829" s="181"/>
      <c r="J829" s="181"/>
      <c r="K829" s="181"/>
      <c r="L829" s="181"/>
      <c r="M829" s="181"/>
      <c r="N829" s="242"/>
      <c r="O829" s="181"/>
      <c r="P829" s="181"/>
      <c r="Q829" s="181"/>
      <c r="R829" s="125"/>
      <c r="S829" s="72">
        <f>S832</f>
        <v>0</v>
      </c>
    </row>
    <row r="830" spans="1:19" s="2" customFormat="1" ht="105.75" customHeight="1" x14ac:dyDescent="0.2">
      <c r="A830" s="180"/>
      <c r="B830" s="180"/>
      <c r="C830" s="180"/>
      <c r="D830" s="180"/>
      <c r="E830" s="180"/>
      <c r="F830" s="180"/>
      <c r="G830" s="60" t="s">
        <v>1085</v>
      </c>
      <c r="H830" s="17" t="s">
        <v>492</v>
      </c>
      <c r="I830" s="180"/>
      <c r="J830" s="180"/>
      <c r="K830" s="180"/>
      <c r="L830" s="180">
        <f t="shared" si="644"/>
        <v>0</v>
      </c>
      <c r="M830" s="180"/>
      <c r="N830" s="228">
        <f t="shared" si="633"/>
        <v>0</v>
      </c>
      <c r="O830" s="180">
        <f t="shared" ref="O830:O831" si="654">M830</f>
        <v>0</v>
      </c>
      <c r="P830" s="166" t="str">
        <f t="shared" si="635"/>
        <v xml:space="preserve"> </v>
      </c>
      <c r="Q830" s="166" t="str">
        <f t="shared" si="636"/>
        <v xml:space="preserve"> </v>
      </c>
      <c r="R830" s="119">
        <f t="shared" si="643"/>
        <v>0</v>
      </c>
      <c r="S830" s="72">
        <f t="shared" si="637"/>
        <v>0</v>
      </c>
    </row>
    <row r="831" spans="1:19" s="2" customFormat="1" ht="105.75" customHeight="1" thickBot="1" x14ac:dyDescent="0.25">
      <c r="A831" s="180"/>
      <c r="B831" s="180"/>
      <c r="C831" s="180"/>
      <c r="D831" s="180"/>
      <c r="E831" s="180"/>
      <c r="F831" s="180"/>
      <c r="G831" s="68" t="s">
        <v>1086</v>
      </c>
      <c r="H831" s="31" t="s">
        <v>493</v>
      </c>
      <c r="I831" s="180"/>
      <c r="J831" s="180"/>
      <c r="K831" s="180"/>
      <c r="L831" s="180">
        <f t="shared" si="644"/>
        <v>0</v>
      </c>
      <c r="M831" s="180"/>
      <c r="N831" s="228">
        <f t="shared" si="633"/>
        <v>0</v>
      </c>
      <c r="O831" s="180">
        <f t="shared" si="654"/>
        <v>0</v>
      </c>
      <c r="P831" s="166" t="str">
        <f t="shared" si="635"/>
        <v xml:space="preserve"> </v>
      </c>
      <c r="Q831" s="166" t="str">
        <f t="shared" si="636"/>
        <v xml:space="preserve"> </v>
      </c>
      <c r="R831" s="119">
        <f t="shared" si="643"/>
        <v>0</v>
      </c>
      <c r="S831" s="72">
        <f t="shared" si="637"/>
        <v>0</v>
      </c>
    </row>
    <row r="832" spans="1:19" s="3" customFormat="1" ht="110.25" customHeight="1" thickBot="1" x14ac:dyDescent="0.25">
      <c r="A832" s="161">
        <f t="shared" ref="A832:E832" si="655">SUM(A830:A831)</f>
        <v>0</v>
      </c>
      <c r="B832" s="161">
        <f t="shared" si="655"/>
        <v>0</v>
      </c>
      <c r="C832" s="161">
        <f t="shared" si="655"/>
        <v>0</v>
      </c>
      <c r="D832" s="161">
        <f t="shared" si="655"/>
        <v>0</v>
      </c>
      <c r="E832" s="161">
        <f t="shared" si="655"/>
        <v>0</v>
      </c>
      <c r="F832" s="161">
        <f t="shared" ref="F832:O832" si="656">SUM(F830:F831)</f>
        <v>0</v>
      </c>
      <c r="G832" s="71"/>
      <c r="H832" s="9" t="s">
        <v>1116</v>
      </c>
      <c r="I832" s="161">
        <f t="shared" si="656"/>
        <v>0</v>
      </c>
      <c r="J832" s="161">
        <f t="shared" si="656"/>
        <v>0</v>
      </c>
      <c r="K832" s="161">
        <f t="shared" si="656"/>
        <v>0</v>
      </c>
      <c r="L832" s="161">
        <f t="shared" si="656"/>
        <v>0</v>
      </c>
      <c r="M832" s="161">
        <f t="shared" si="656"/>
        <v>0</v>
      </c>
      <c r="N832" s="222">
        <f t="shared" si="633"/>
        <v>0</v>
      </c>
      <c r="O832" s="161">
        <f t="shared" si="656"/>
        <v>0</v>
      </c>
      <c r="P832" s="161" t="str">
        <f t="shared" si="635"/>
        <v xml:space="preserve"> </v>
      </c>
      <c r="Q832" s="161" t="str">
        <f t="shared" si="636"/>
        <v xml:space="preserve"> </v>
      </c>
      <c r="R832" s="115">
        <f t="shared" si="643"/>
        <v>0</v>
      </c>
      <c r="S832" s="72">
        <f t="shared" si="637"/>
        <v>0</v>
      </c>
    </row>
    <row r="833" spans="1:19" s="3" customFormat="1" ht="105.75" customHeight="1" x14ac:dyDescent="0.2">
      <c r="A833" s="181"/>
      <c r="B833" s="181"/>
      <c r="C833" s="181"/>
      <c r="D833" s="181"/>
      <c r="E833" s="181"/>
      <c r="F833" s="181"/>
      <c r="G833" s="59"/>
      <c r="H833" s="10" t="s">
        <v>494</v>
      </c>
      <c r="I833" s="181"/>
      <c r="J833" s="181"/>
      <c r="K833" s="181"/>
      <c r="L833" s="181"/>
      <c r="M833" s="181"/>
      <c r="N833" s="242"/>
      <c r="O833" s="181"/>
      <c r="P833" s="181"/>
      <c r="Q833" s="181"/>
      <c r="R833" s="125"/>
      <c r="S833" s="72">
        <f>S836</f>
        <v>0</v>
      </c>
    </row>
    <row r="834" spans="1:19" s="2" customFormat="1" ht="105.75" customHeight="1" x14ac:dyDescent="0.2">
      <c r="A834" s="180"/>
      <c r="B834" s="180"/>
      <c r="C834" s="180"/>
      <c r="D834" s="180"/>
      <c r="E834" s="180"/>
      <c r="F834" s="180"/>
      <c r="G834" s="60" t="s">
        <v>1087</v>
      </c>
      <c r="H834" s="17" t="s">
        <v>495</v>
      </c>
      <c r="I834" s="180"/>
      <c r="J834" s="180"/>
      <c r="K834" s="180"/>
      <c r="L834" s="180">
        <f t="shared" si="644"/>
        <v>0</v>
      </c>
      <c r="M834" s="180"/>
      <c r="N834" s="228">
        <f t="shared" si="633"/>
        <v>0</v>
      </c>
      <c r="O834" s="180">
        <f t="shared" ref="O834:O835" si="657">M834</f>
        <v>0</v>
      </c>
      <c r="P834" s="166" t="str">
        <f t="shared" si="635"/>
        <v xml:space="preserve"> </v>
      </c>
      <c r="Q834" s="166" t="str">
        <f t="shared" si="636"/>
        <v xml:space="preserve"> </v>
      </c>
      <c r="R834" s="119">
        <f t="shared" si="643"/>
        <v>0</v>
      </c>
      <c r="S834" s="72">
        <f t="shared" si="637"/>
        <v>0</v>
      </c>
    </row>
    <row r="835" spans="1:19" s="2" customFormat="1" ht="105.75" customHeight="1" thickBot="1" x14ac:dyDescent="0.25">
      <c r="A835" s="180"/>
      <c r="B835" s="180"/>
      <c r="C835" s="180"/>
      <c r="D835" s="180"/>
      <c r="E835" s="180"/>
      <c r="F835" s="180"/>
      <c r="G835" s="68" t="s">
        <v>1088</v>
      </c>
      <c r="H835" s="31" t="s">
        <v>496</v>
      </c>
      <c r="I835" s="180"/>
      <c r="J835" s="180"/>
      <c r="K835" s="180"/>
      <c r="L835" s="180">
        <f t="shared" si="644"/>
        <v>0</v>
      </c>
      <c r="M835" s="180"/>
      <c r="N835" s="228">
        <f t="shared" si="633"/>
        <v>0</v>
      </c>
      <c r="O835" s="180">
        <f t="shared" si="657"/>
        <v>0</v>
      </c>
      <c r="P835" s="166" t="str">
        <f t="shared" si="635"/>
        <v xml:space="preserve"> </v>
      </c>
      <c r="Q835" s="166" t="str">
        <f t="shared" si="636"/>
        <v xml:space="preserve"> </v>
      </c>
      <c r="R835" s="119">
        <f t="shared" si="643"/>
        <v>0</v>
      </c>
      <c r="S835" s="72">
        <f t="shared" si="637"/>
        <v>0</v>
      </c>
    </row>
    <row r="836" spans="1:19" s="3" customFormat="1" ht="122.25" customHeight="1" thickBot="1" x14ac:dyDescent="0.25">
      <c r="A836" s="161">
        <f t="shared" ref="A836:E836" si="658">SUM(A834:A835)</f>
        <v>0</v>
      </c>
      <c r="B836" s="161">
        <f t="shared" si="658"/>
        <v>0</v>
      </c>
      <c r="C836" s="161">
        <f t="shared" si="658"/>
        <v>0</v>
      </c>
      <c r="D836" s="161">
        <f t="shared" si="658"/>
        <v>0</v>
      </c>
      <c r="E836" s="161">
        <f t="shared" si="658"/>
        <v>0</v>
      </c>
      <c r="F836" s="161">
        <f t="shared" ref="F836:O836" si="659">SUM(F834:F835)</f>
        <v>0</v>
      </c>
      <c r="G836" s="58"/>
      <c r="H836" s="9" t="s">
        <v>1117</v>
      </c>
      <c r="I836" s="161">
        <f t="shared" si="659"/>
        <v>0</v>
      </c>
      <c r="J836" s="161">
        <f t="shared" si="659"/>
        <v>0</v>
      </c>
      <c r="K836" s="161">
        <f t="shared" si="659"/>
        <v>0</v>
      </c>
      <c r="L836" s="161">
        <f t="shared" si="659"/>
        <v>0</v>
      </c>
      <c r="M836" s="161">
        <f t="shared" si="659"/>
        <v>0</v>
      </c>
      <c r="N836" s="222">
        <f t="shared" si="633"/>
        <v>0</v>
      </c>
      <c r="O836" s="161">
        <f t="shared" si="659"/>
        <v>0</v>
      </c>
      <c r="P836" s="161" t="str">
        <f t="shared" si="635"/>
        <v xml:space="preserve"> </v>
      </c>
      <c r="Q836" s="161" t="str">
        <f t="shared" si="636"/>
        <v xml:space="preserve"> </v>
      </c>
      <c r="R836" s="115">
        <f t="shared" si="643"/>
        <v>0</v>
      </c>
      <c r="S836" s="72">
        <f t="shared" si="637"/>
        <v>0</v>
      </c>
    </row>
    <row r="837" spans="1:19" s="3" customFormat="1" ht="97.5" customHeight="1" thickBot="1" x14ac:dyDescent="0.25">
      <c r="A837" s="161">
        <f t="shared" ref="A837:E837" si="660">A836+A832+A828</f>
        <v>0</v>
      </c>
      <c r="B837" s="161">
        <f t="shared" si="660"/>
        <v>0</v>
      </c>
      <c r="C837" s="161">
        <f t="shared" si="660"/>
        <v>0</v>
      </c>
      <c r="D837" s="161">
        <f t="shared" si="660"/>
        <v>0</v>
      </c>
      <c r="E837" s="161">
        <f t="shared" si="660"/>
        <v>0</v>
      </c>
      <c r="F837" s="161">
        <f t="shared" ref="F837:O837" si="661">F836+F832+F828</f>
        <v>0</v>
      </c>
      <c r="G837" s="58"/>
      <c r="H837" s="9" t="s">
        <v>498</v>
      </c>
      <c r="I837" s="161">
        <f t="shared" si="661"/>
        <v>0</v>
      </c>
      <c r="J837" s="161">
        <f t="shared" si="661"/>
        <v>0</v>
      </c>
      <c r="K837" s="161">
        <f t="shared" si="661"/>
        <v>0</v>
      </c>
      <c r="L837" s="161">
        <f t="shared" si="661"/>
        <v>0</v>
      </c>
      <c r="M837" s="161">
        <f t="shared" si="661"/>
        <v>0</v>
      </c>
      <c r="N837" s="222">
        <f t="shared" si="633"/>
        <v>0</v>
      </c>
      <c r="O837" s="161">
        <f t="shared" si="661"/>
        <v>0</v>
      </c>
      <c r="P837" s="161" t="str">
        <f t="shared" si="635"/>
        <v xml:space="preserve"> </v>
      </c>
      <c r="Q837" s="161" t="str">
        <f t="shared" si="636"/>
        <v xml:space="preserve"> </v>
      </c>
      <c r="R837" s="115">
        <f t="shared" si="643"/>
        <v>0</v>
      </c>
      <c r="S837" s="72">
        <f t="shared" si="637"/>
        <v>0</v>
      </c>
    </row>
    <row r="838" spans="1:19" s="3" customFormat="1" ht="180.75" customHeight="1" x14ac:dyDescent="0.2">
      <c r="A838" s="327">
        <f t="shared" ref="A838:E838" si="662">A837+A821</f>
        <v>298000</v>
      </c>
      <c r="B838" s="327">
        <f t="shared" si="662"/>
        <v>21523949</v>
      </c>
      <c r="C838" s="327">
        <f t="shared" si="662"/>
        <v>3843000</v>
      </c>
      <c r="D838" s="327">
        <f t="shared" si="662"/>
        <v>18984688</v>
      </c>
      <c r="E838" s="327">
        <f t="shared" si="662"/>
        <v>10784000</v>
      </c>
      <c r="F838" s="327">
        <f t="shared" ref="F838" si="663">F837+F821</f>
        <v>0</v>
      </c>
      <c r="G838" s="328"/>
      <c r="H838" s="329" t="s">
        <v>548</v>
      </c>
      <c r="I838" s="327">
        <f t="shared" ref="I838:L838" si="664">I837+I821</f>
        <v>15986000</v>
      </c>
      <c r="J838" s="327">
        <f t="shared" si="664"/>
        <v>19727000</v>
      </c>
      <c r="K838" s="327">
        <f t="shared" si="664"/>
        <v>25632000</v>
      </c>
      <c r="L838" s="327">
        <f t="shared" si="664"/>
        <v>39357382</v>
      </c>
      <c r="M838" s="327">
        <f>M837+M821</f>
        <v>0</v>
      </c>
      <c r="N838" s="330">
        <f t="shared" si="633"/>
        <v>-15986000</v>
      </c>
      <c r="O838" s="327">
        <f>O837+O821</f>
        <v>0</v>
      </c>
      <c r="P838" s="327" t="str">
        <f t="shared" si="635"/>
        <v xml:space="preserve"> </v>
      </c>
      <c r="Q838" s="327">
        <f t="shared" si="636"/>
        <v>15986000</v>
      </c>
      <c r="R838" s="331">
        <f t="shared" si="643"/>
        <v>0</v>
      </c>
      <c r="S838" s="72">
        <f t="shared" si="637"/>
        <v>156136019</v>
      </c>
    </row>
    <row r="839" spans="1:19" s="15" customFormat="1" ht="307.5" customHeight="1" x14ac:dyDescent="0.2">
      <c r="A839" s="195">
        <f>IF(A838-A768=0,0,"خطاء")</f>
        <v>0</v>
      </c>
      <c r="B839" s="195">
        <f t="shared" ref="B839:O839" si="665">IF(B838-B768=0,0,"خطاء")</f>
        <v>0</v>
      </c>
      <c r="C839" s="195">
        <f t="shared" si="665"/>
        <v>0</v>
      </c>
      <c r="D839" s="195">
        <f t="shared" si="665"/>
        <v>0</v>
      </c>
      <c r="E839" s="195">
        <f t="shared" si="665"/>
        <v>0</v>
      </c>
      <c r="F839" s="195">
        <f t="shared" si="665"/>
        <v>0</v>
      </c>
      <c r="G839" s="14"/>
      <c r="H839" s="13" t="s">
        <v>1107</v>
      </c>
      <c r="I839" s="195">
        <f t="shared" si="665"/>
        <v>0</v>
      </c>
      <c r="J839" s="195">
        <f t="shared" si="665"/>
        <v>0</v>
      </c>
      <c r="K839" s="195">
        <f t="shared" si="665"/>
        <v>0</v>
      </c>
      <c r="L839" s="195" t="str">
        <f t="shared" si="665"/>
        <v>خطاء</v>
      </c>
      <c r="M839" s="195">
        <f t="shared" si="665"/>
        <v>0</v>
      </c>
      <c r="N839" s="195">
        <f t="shared" si="665"/>
        <v>0</v>
      </c>
      <c r="O839" s="195">
        <f t="shared" si="665"/>
        <v>0</v>
      </c>
      <c r="P839" s="195"/>
      <c r="Q839" s="195"/>
      <c r="R839" s="135">
        <f>IF(R838-R768=0,0,"خطاء")</f>
        <v>0</v>
      </c>
      <c r="S839" s="73"/>
    </row>
    <row r="840" spans="1:19" s="15" customFormat="1" ht="369.75" customHeight="1" x14ac:dyDescent="0.2">
      <c r="A840" s="195">
        <f t="shared" ref="A840:R840" si="666">IF(A767-A568=0,0,"خطاء")</f>
        <v>0</v>
      </c>
      <c r="B840" s="195">
        <f t="shared" si="666"/>
        <v>0</v>
      </c>
      <c r="C840" s="195">
        <f t="shared" si="666"/>
        <v>0</v>
      </c>
      <c r="D840" s="195">
        <f t="shared" si="666"/>
        <v>0</v>
      </c>
      <c r="E840" s="195">
        <f t="shared" si="666"/>
        <v>0</v>
      </c>
      <c r="F840" s="195">
        <f t="shared" si="666"/>
        <v>0</v>
      </c>
      <c r="G840" s="14"/>
      <c r="H840" s="13" t="s">
        <v>1108</v>
      </c>
      <c r="I840" s="195">
        <f t="shared" si="666"/>
        <v>0</v>
      </c>
      <c r="J840" s="195">
        <f t="shared" si="666"/>
        <v>0</v>
      </c>
      <c r="K840" s="195">
        <f t="shared" si="666"/>
        <v>0</v>
      </c>
      <c r="L840" s="195">
        <f t="shared" si="666"/>
        <v>0</v>
      </c>
      <c r="M840" s="195">
        <f t="shared" si="666"/>
        <v>0</v>
      </c>
      <c r="N840" s="195">
        <f t="shared" si="666"/>
        <v>0</v>
      </c>
      <c r="O840" s="195">
        <f t="shared" si="666"/>
        <v>0</v>
      </c>
      <c r="P840" s="195"/>
      <c r="Q840" s="195"/>
      <c r="R840" s="135">
        <f t="shared" si="666"/>
        <v>0</v>
      </c>
      <c r="S840" s="73"/>
    </row>
    <row r="841" spans="1:19" s="15" customFormat="1" ht="409.6" customHeight="1" x14ac:dyDescent="0.2">
      <c r="A841" s="196">
        <f t="shared" ref="A841:R841" si="667">A569-A476</f>
        <v>0</v>
      </c>
      <c r="B841" s="196">
        <f t="shared" si="667"/>
        <v>0</v>
      </c>
      <c r="C841" s="196">
        <f t="shared" si="667"/>
        <v>0</v>
      </c>
      <c r="D841" s="196">
        <f t="shared" si="667"/>
        <v>0</v>
      </c>
      <c r="E841" s="196">
        <f t="shared" si="667"/>
        <v>0</v>
      </c>
      <c r="F841" s="196">
        <f t="shared" si="667"/>
        <v>0</v>
      </c>
      <c r="G841" s="16"/>
      <c r="H841" s="13" t="s">
        <v>549</v>
      </c>
      <c r="I841" s="196">
        <f t="shared" si="667"/>
        <v>0</v>
      </c>
      <c r="J841" s="196">
        <f t="shared" si="667"/>
        <v>0</v>
      </c>
      <c r="K841" s="196">
        <f t="shared" si="667"/>
        <v>0</v>
      </c>
      <c r="L841" s="196">
        <f t="shared" si="667"/>
        <v>-1325934</v>
      </c>
      <c r="M841" s="196">
        <f t="shared" si="667"/>
        <v>0</v>
      </c>
      <c r="N841" s="196">
        <f t="shared" si="667"/>
        <v>0</v>
      </c>
      <c r="O841" s="196">
        <f t="shared" si="667"/>
        <v>0</v>
      </c>
      <c r="P841" s="196"/>
      <c r="Q841" s="196"/>
      <c r="R841" s="136">
        <f t="shared" si="667"/>
        <v>0</v>
      </c>
      <c r="S841" s="73"/>
    </row>
    <row r="842" spans="1:19" s="15" customFormat="1" ht="234.75" customHeight="1" x14ac:dyDescent="0.2">
      <c r="A842" s="196">
        <f t="shared" ref="A842:R842" si="668">A703-A633</f>
        <v>0</v>
      </c>
      <c r="B842" s="196">
        <f t="shared" si="668"/>
        <v>0</v>
      </c>
      <c r="C842" s="196">
        <f t="shared" si="668"/>
        <v>0</v>
      </c>
      <c r="D842" s="196">
        <f t="shared" si="668"/>
        <v>0</v>
      </c>
      <c r="E842" s="196">
        <f t="shared" si="668"/>
        <v>0</v>
      </c>
      <c r="F842" s="196">
        <f t="shared" si="668"/>
        <v>0</v>
      </c>
      <c r="G842" s="16"/>
      <c r="H842" s="13" t="s">
        <v>550</v>
      </c>
      <c r="I842" s="196">
        <f t="shared" si="668"/>
        <v>0</v>
      </c>
      <c r="J842" s="196">
        <f t="shared" si="668"/>
        <v>0</v>
      </c>
      <c r="K842" s="196">
        <f t="shared" si="668"/>
        <v>0</v>
      </c>
      <c r="L842" s="196">
        <f t="shared" si="668"/>
        <v>1000000</v>
      </c>
      <c r="M842" s="196">
        <f t="shared" si="668"/>
        <v>0</v>
      </c>
      <c r="N842" s="196">
        <f t="shared" si="668"/>
        <v>0</v>
      </c>
      <c r="O842" s="196">
        <f t="shared" si="668"/>
        <v>0</v>
      </c>
      <c r="P842" s="196"/>
      <c r="Q842" s="196"/>
      <c r="R842" s="136">
        <f t="shared" si="668"/>
        <v>0</v>
      </c>
      <c r="S842" s="73"/>
    </row>
    <row r="843" spans="1:19" s="15" customFormat="1" ht="150" customHeight="1" x14ac:dyDescent="0.2">
      <c r="A843" s="196">
        <f t="shared" ref="A843:O843" si="669">A838-A768</f>
        <v>0</v>
      </c>
      <c r="B843" s="196">
        <f t="shared" si="669"/>
        <v>0</v>
      </c>
      <c r="C843" s="196">
        <f t="shared" si="669"/>
        <v>0</v>
      </c>
      <c r="D843" s="196">
        <f t="shared" si="669"/>
        <v>0</v>
      </c>
      <c r="E843" s="196">
        <f t="shared" si="669"/>
        <v>0</v>
      </c>
      <c r="F843" s="196">
        <f t="shared" si="669"/>
        <v>0</v>
      </c>
      <c r="G843" s="16"/>
      <c r="H843" s="13" t="s">
        <v>551</v>
      </c>
      <c r="I843" s="196">
        <f t="shared" si="669"/>
        <v>0</v>
      </c>
      <c r="J843" s="196">
        <f t="shared" si="669"/>
        <v>0</v>
      </c>
      <c r="K843" s="196">
        <f t="shared" si="669"/>
        <v>0</v>
      </c>
      <c r="L843" s="196">
        <f t="shared" si="669"/>
        <v>-11906618</v>
      </c>
      <c r="M843" s="196">
        <f t="shared" si="669"/>
        <v>0</v>
      </c>
      <c r="N843" s="196">
        <f t="shared" si="669"/>
        <v>0</v>
      </c>
      <c r="O843" s="196">
        <f t="shared" si="669"/>
        <v>0</v>
      </c>
      <c r="P843" s="196"/>
      <c r="Q843" s="196"/>
      <c r="R843" s="136">
        <f>R838-R768</f>
        <v>0</v>
      </c>
      <c r="S843" s="73"/>
    </row>
    <row r="844" spans="1:19" s="262" customFormat="1" ht="129.75" hidden="1" customHeight="1" x14ac:dyDescent="1.35">
      <c r="A844" s="259"/>
      <c r="B844" s="259"/>
      <c r="C844" s="259"/>
      <c r="D844" s="259"/>
      <c r="E844" s="259"/>
      <c r="F844" s="259"/>
      <c r="G844" s="259"/>
      <c r="H844" s="260"/>
      <c r="I844" s="259"/>
      <c r="J844" s="259"/>
      <c r="K844" s="259"/>
      <c r="L844" s="259"/>
      <c r="M844" s="259"/>
      <c r="N844" s="259"/>
      <c r="O844" s="259"/>
      <c r="P844" s="259"/>
      <c r="Q844" s="259"/>
      <c r="R844" s="259"/>
      <c r="S844" s="261"/>
    </row>
    <row r="845" spans="1:19" s="264" customFormat="1" ht="155.25" hidden="1" customHeight="1" x14ac:dyDescent="1.35">
      <c r="A845" s="263">
        <f t="shared" ref="A845:R845" si="670">A485</f>
        <v>0</v>
      </c>
      <c r="B845" s="263">
        <f t="shared" si="670"/>
        <v>0</v>
      </c>
      <c r="C845" s="263">
        <f t="shared" si="670"/>
        <v>0</v>
      </c>
      <c r="D845" s="263">
        <f t="shared" si="670"/>
        <v>0</v>
      </c>
      <c r="E845" s="263">
        <f t="shared" si="670"/>
        <v>0</v>
      </c>
      <c r="F845" s="263">
        <f t="shared" si="670"/>
        <v>0</v>
      </c>
      <c r="G845" s="263"/>
      <c r="H845" s="22" t="s">
        <v>1132</v>
      </c>
      <c r="I845" s="263">
        <f t="shared" si="670"/>
        <v>0</v>
      </c>
      <c r="J845" s="263">
        <f t="shared" si="670"/>
        <v>0</v>
      </c>
      <c r="K845" s="263">
        <f t="shared" si="670"/>
        <v>0</v>
      </c>
      <c r="L845" s="263">
        <f t="shared" si="670"/>
        <v>0</v>
      </c>
      <c r="M845" s="263">
        <f t="shared" si="670"/>
        <v>0</v>
      </c>
      <c r="N845" s="263">
        <f t="shared" si="670"/>
        <v>0</v>
      </c>
      <c r="O845" s="263">
        <f t="shared" si="670"/>
        <v>0</v>
      </c>
      <c r="P845" s="263" t="str">
        <f t="shared" si="670"/>
        <v xml:space="preserve"> </v>
      </c>
      <c r="Q845" s="263" t="str">
        <f t="shared" si="670"/>
        <v xml:space="preserve"> </v>
      </c>
      <c r="R845" s="263">
        <f t="shared" si="670"/>
        <v>0</v>
      </c>
      <c r="S845" s="261"/>
    </row>
    <row r="846" spans="1:19" s="264" customFormat="1" ht="285" hidden="1" customHeight="1" x14ac:dyDescent="1.35">
      <c r="A846" s="263">
        <f t="shared" ref="A846:R846" si="671">A492</f>
        <v>0</v>
      </c>
      <c r="B846" s="263">
        <f t="shared" si="671"/>
        <v>0</v>
      </c>
      <c r="C846" s="263">
        <f t="shared" si="671"/>
        <v>0</v>
      </c>
      <c r="D846" s="263">
        <f t="shared" si="671"/>
        <v>0</v>
      </c>
      <c r="E846" s="263">
        <f t="shared" si="671"/>
        <v>0</v>
      </c>
      <c r="F846" s="263">
        <f t="shared" si="671"/>
        <v>0</v>
      </c>
      <c r="G846" s="263"/>
      <c r="H846" s="22" t="s">
        <v>361</v>
      </c>
      <c r="I846" s="263">
        <f t="shared" si="671"/>
        <v>0</v>
      </c>
      <c r="J846" s="263">
        <f t="shared" si="671"/>
        <v>0</v>
      </c>
      <c r="K846" s="263">
        <f t="shared" si="671"/>
        <v>0</v>
      </c>
      <c r="L846" s="263">
        <f t="shared" si="671"/>
        <v>0</v>
      </c>
      <c r="M846" s="263">
        <f t="shared" si="671"/>
        <v>0</v>
      </c>
      <c r="N846" s="263">
        <f t="shared" si="671"/>
        <v>0</v>
      </c>
      <c r="O846" s="263">
        <f t="shared" si="671"/>
        <v>0</v>
      </c>
      <c r="P846" s="263" t="str">
        <f t="shared" si="671"/>
        <v xml:space="preserve"> </v>
      </c>
      <c r="Q846" s="263" t="str">
        <f t="shared" si="671"/>
        <v xml:space="preserve"> </v>
      </c>
      <c r="R846" s="263">
        <f t="shared" si="671"/>
        <v>0</v>
      </c>
      <c r="S846" s="261"/>
    </row>
    <row r="847" spans="1:19" s="264" customFormat="1" ht="127.5" hidden="1" customHeight="1" x14ac:dyDescent="1.35">
      <c r="A847" s="263">
        <f t="shared" ref="A847:R847" si="672">A521</f>
        <v>22000000</v>
      </c>
      <c r="B847" s="263">
        <f t="shared" si="672"/>
        <v>25028835</v>
      </c>
      <c r="C847" s="263">
        <f t="shared" si="672"/>
        <v>18818000</v>
      </c>
      <c r="D847" s="263">
        <f t="shared" si="672"/>
        <v>32085379</v>
      </c>
      <c r="E847" s="263">
        <f t="shared" si="672"/>
        <v>30818000</v>
      </c>
      <c r="F847" s="263">
        <f t="shared" si="672"/>
        <v>0</v>
      </c>
      <c r="G847" s="263"/>
      <c r="H847" s="22" t="str">
        <f t="shared" si="672"/>
        <v>جملة مجموعة ( 1 ) ايرادات النشاط</v>
      </c>
      <c r="I847" s="263">
        <f t="shared" si="672"/>
        <v>39423000</v>
      </c>
      <c r="J847" s="263">
        <f t="shared" si="672"/>
        <v>45523000</v>
      </c>
      <c r="K847" s="263">
        <f t="shared" si="672"/>
        <v>54623000</v>
      </c>
      <c r="L847" s="263">
        <f t="shared" si="672"/>
        <v>109223000</v>
      </c>
      <c r="M847" s="263">
        <f t="shared" si="672"/>
        <v>0</v>
      </c>
      <c r="N847" s="263">
        <f t="shared" si="672"/>
        <v>-39423000</v>
      </c>
      <c r="O847" s="263">
        <f t="shared" si="672"/>
        <v>0</v>
      </c>
      <c r="P847" s="263" t="str">
        <f t="shared" si="672"/>
        <v xml:space="preserve"> </v>
      </c>
      <c r="Q847" s="263">
        <f t="shared" si="672"/>
        <v>39423000</v>
      </c>
      <c r="R847" s="263">
        <f t="shared" si="672"/>
        <v>0</v>
      </c>
      <c r="S847" s="261"/>
    </row>
    <row r="848" spans="1:19" s="264" customFormat="1" ht="127.5" hidden="1" customHeight="1" x14ac:dyDescent="1.35">
      <c r="A848" s="263">
        <f t="shared" ref="A848:R848" si="673">A454</f>
        <v>0</v>
      </c>
      <c r="B848" s="263">
        <f t="shared" si="673"/>
        <v>17916154</v>
      </c>
      <c r="C848" s="263">
        <f t="shared" si="673"/>
        <v>3210000</v>
      </c>
      <c r="D848" s="263">
        <f t="shared" si="673"/>
        <v>18263069</v>
      </c>
      <c r="E848" s="263">
        <f t="shared" si="673"/>
        <v>10516000</v>
      </c>
      <c r="F848" s="263">
        <f t="shared" si="673"/>
        <v>0</v>
      </c>
      <c r="G848" s="263"/>
      <c r="H848" s="263" t="str">
        <f t="shared" si="673"/>
        <v>نوع (2) الفائض المرحل ( أرباح مرحلة )</v>
      </c>
      <c r="I848" s="263">
        <f t="shared" si="673"/>
        <v>13903000</v>
      </c>
      <c r="J848" s="263">
        <f t="shared" si="673"/>
        <v>17644000</v>
      </c>
      <c r="K848" s="263">
        <f t="shared" si="673"/>
        <v>23549000</v>
      </c>
      <c r="L848" s="263">
        <f t="shared" si="673"/>
        <v>47098000</v>
      </c>
      <c r="M848" s="263">
        <f t="shared" si="673"/>
        <v>0</v>
      </c>
      <c r="N848" s="263">
        <f t="shared" si="673"/>
        <v>-13903000</v>
      </c>
      <c r="O848" s="263">
        <f t="shared" si="673"/>
        <v>0</v>
      </c>
      <c r="P848" s="263" t="str">
        <f t="shared" si="673"/>
        <v xml:space="preserve"> </v>
      </c>
      <c r="Q848" s="263">
        <f t="shared" si="673"/>
        <v>13903000</v>
      </c>
      <c r="R848" s="263">
        <f t="shared" si="673"/>
        <v>0</v>
      </c>
      <c r="S848" s="261"/>
    </row>
    <row r="849" spans="1:19" s="264" customFormat="1" ht="127.5" hidden="1" customHeight="1" x14ac:dyDescent="1.35">
      <c r="A849" s="259"/>
      <c r="B849" s="259"/>
      <c r="C849" s="259"/>
      <c r="D849" s="259"/>
      <c r="E849" s="259"/>
      <c r="F849" s="259"/>
      <c r="G849" s="259"/>
      <c r="H849" s="260"/>
      <c r="I849" s="259"/>
      <c r="J849" s="259"/>
      <c r="K849" s="259"/>
      <c r="L849" s="259"/>
      <c r="M849" s="259"/>
      <c r="N849" s="259"/>
      <c r="O849" s="259"/>
      <c r="P849" s="259"/>
      <c r="Q849" s="259"/>
      <c r="R849" s="259"/>
      <c r="S849" s="261"/>
    </row>
    <row r="850" spans="1:19" s="264" customFormat="1" ht="127.5" hidden="1" customHeight="1" x14ac:dyDescent="1.35">
      <c r="A850" s="259"/>
      <c r="B850" s="259"/>
      <c r="C850" s="259"/>
      <c r="D850" s="259"/>
      <c r="E850" s="259"/>
      <c r="F850" s="259"/>
      <c r="G850" s="259"/>
      <c r="H850" s="260"/>
      <c r="I850" s="259"/>
      <c r="J850" s="259"/>
      <c r="K850" s="259"/>
      <c r="L850" s="259"/>
      <c r="M850" s="259"/>
      <c r="N850" s="259"/>
      <c r="O850" s="259"/>
      <c r="P850" s="259"/>
      <c r="Q850" s="259"/>
      <c r="R850" s="259"/>
      <c r="S850" s="261"/>
    </row>
    <row r="851" spans="1:19" s="264" customFormat="1" ht="127.5" hidden="1" customHeight="1" x14ac:dyDescent="1.35">
      <c r="A851" s="259"/>
      <c r="B851" s="259"/>
      <c r="C851" s="259"/>
      <c r="D851" s="259"/>
      <c r="E851" s="259"/>
      <c r="F851" s="259"/>
      <c r="G851" s="259"/>
      <c r="H851" s="260"/>
      <c r="I851" s="259"/>
      <c r="J851" s="259"/>
      <c r="K851" s="259"/>
      <c r="L851" s="259"/>
      <c r="M851" s="259"/>
      <c r="N851" s="259"/>
      <c r="O851" s="259"/>
      <c r="P851" s="259"/>
      <c r="Q851" s="259"/>
      <c r="R851" s="259"/>
      <c r="S851" s="261"/>
    </row>
    <row r="852" spans="1:19" ht="57.75" customHeight="1" x14ac:dyDescent="0.2"/>
  </sheetData>
  <sheetProtection password="CC6B" sheet="1" formatCells="0" formatRows="0" sort="0" autoFilter="0"/>
  <autoFilter ref="A1:S843" xr:uid="{00000000-0009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</autoFilter>
  <mergeCells count="14">
    <mergeCell ref="N3:N4"/>
    <mergeCell ref="O3:O4"/>
    <mergeCell ref="P3:Q3"/>
    <mergeCell ref="R3:R4"/>
    <mergeCell ref="A1:R1"/>
    <mergeCell ref="D2:O2"/>
    <mergeCell ref="P2:R2"/>
    <mergeCell ref="A3:B3"/>
    <mergeCell ref="C3:D3"/>
    <mergeCell ref="G3:G4"/>
    <mergeCell ref="H3:H4"/>
    <mergeCell ref="J3:M3"/>
    <mergeCell ref="I3:I4"/>
    <mergeCell ref="E3:F3"/>
  </mergeCells>
  <dataValidations count="3">
    <dataValidation operator="greaterThanOrEqual" allowBlank="1" showInputMessage="1" showErrorMessage="1" sqref="H195 I87:O87 A87:F87 I110:O110 A110:F110 I195:O196 A195:F196 H13 H20 H103 H28:O28 A28:F28 H33:O33 A33:F33 H38:O38 A38:F38 H41:O41 A41:F41 I46:O46 A46:F46 I59:O59 A59:F59 I66:O66 M109 I165:O165 H502 H347 A66:F66 M86 A165:F165 M193:M194 I287:M287 I331:M331 M384" xr:uid="{E8B364A3-E7BD-44A2-B33B-9AC1E8F7A49D}"/>
    <dataValidation type="custom" operator="greaterThanOrEqual" allowBlank="1" showInputMessage="1" showErrorMessage="1" sqref="H196" xr:uid="{19F1B1C6-A1F7-45BA-8FFE-BEAF0441E1E3}">
      <formula1>0</formula1>
    </dataValidation>
    <dataValidation type="whole" operator="greaterThanOrEqual" allowBlank="1" showInputMessage="1" showErrorMessage="1" sqref="A47:F58 A111:F164 P5:R838 H348:H501 G5:G838 A60:F65 M67:M85 A67:F86 A166:F194 M88:M108 H5:H12 H14:H19 H21:H27 I332:L838 M166:M192 H29:O32 I5:O27 H34:O37 A29:F32 H39:O40 A34:F37 I42:O45 A39:F40 A5:F27 A42:F45 I60:O65 I47:O58 I111:O164 A88:F109 H104:H194 H503:H838 H197:H346 H42:H102 I67:L86 N67:O86 I88:L109 N88:O109 I166:L194 N166:O194 N197:O838 I197:M286 I288:M330 M385:M838 M332:M383 A197:F838" xr:uid="{91CB82F9-70CD-4402-8172-6FE66EB7569A}">
      <formula1>0</formula1>
    </dataValidation>
  </dataValidations>
  <printOptions horizontalCentered="1"/>
  <pageMargins left="0.196850393700787" right="0.196850393700787" top="0.55118110236220497" bottom="0.39370078740157499" header="0.31496062992126" footer="0"/>
  <pageSetup paperSize="9" scale="19" orientation="landscape" r:id="rId1"/>
  <headerFooter>
    <oddHeader>&amp;L&amp;"Arial,غامق"&amp;24&amp;N/&amp;P&amp;R&amp;"Arial,غامق"&amp;14  &amp;22 قطاع موازنات الامن والعدالة 
ولخدمات العامة والحماية الاجتماعية
الادارة المركزية للدفاع والامن والعدالة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52"/>
  <sheetViews>
    <sheetView rightToLeft="1" view="pageBreakPreview" zoomScale="30" zoomScaleNormal="100" zoomScaleSheetLayoutView="30" workbookViewId="0">
      <selection activeCell="U8" sqref="U8"/>
    </sheetView>
  </sheetViews>
  <sheetFormatPr defaultColWidth="31.85546875" defaultRowHeight="34.5" x14ac:dyDescent="0.2"/>
  <cols>
    <col min="1" max="7" width="39.42578125" customWidth="1"/>
    <col min="8" max="8" width="39.42578125" style="39" customWidth="1"/>
    <col min="9" max="9" width="46.140625" customWidth="1"/>
    <col min="10" max="14" width="39.42578125" customWidth="1"/>
    <col min="15" max="15" width="46.140625" customWidth="1"/>
    <col min="16" max="18" width="39.42578125" customWidth="1"/>
    <col min="19" max="19" width="31.85546875" style="72"/>
  </cols>
  <sheetData>
    <row r="1" spans="1:19" ht="78" customHeight="1" x14ac:dyDescent="0.2">
      <c r="A1" s="731" t="str">
        <f>'الاطار الموازنى  راي الجهه عام'!A1:R1</f>
        <v>مشروع موازنة السنة المالية 2026/ 2027</v>
      </c>
      <c r="B1" s="731"/>
      <c r="C1" s="731"/>
      <c r="D1" s="731"/>
      <c r="E1" s="731"/>
      <c r="F1" s="731"/>
      <c r="G1" s="731"/>
      <c r="H1" s="731"/>
      <c r="I1" s="731"/>
      <c r="J1" s="731"/>
      <c r="K1" s="731"/>
      <c r="L1" s="731"/>
      <c r="M1" s="731"/>
      <c r="N1" s="731"/>
      <c r="O1" s="731"/>
      <c r="P1" s="731"/>
      <c r="Q1" s="731"/>
      <c r="R1" s="731"/>
      <c r="S1" s="74"/>
    </row>
    <row r="2" spans="1:19" ht="80.25" customHeight="1" thickBot="1" x14ac:dyDescent="0.25">
      <c r="A2" s="257"/>
      <c r="B2" s="257"/>
      <c r="C2" s="258"/>
      <c r="D2" s="744" t="str">
        <f>'الاطار الموازنى  راي الجهه عام'!D2:O2</f>
        <v>جهاز تنمية شبه جزيرة سيناء</v>
      </c>
      <c r="E2" s="744"/>
      <c r="F2" s="744"/>
      <c r="G2" s="744"/>
      <c r="H2" s="744"/>
      <c r="I2" s="744"/>
      <c r="J2" s="744"/>
      <c r="K2" s="744"/>
      <c r="L2" s="744"/>
      <c r="M2" s="744"/>
      <c r="N2" s="744"/>
      <c r="O2" s="744"/>
      <c r="P2" s="732" t="s">
        <v>1141</v>
      </c>
      <c r="Q2" s="732"/>
      <c r="R2" s="732"/>
    </row>
    <row r="3" spans="1:19" ht="120" customHeight="1" thickBot="1" x14ac:dyDescent="0.25">
      <c r="A3" s="727" t="str">
        <f>'الاطار الموازنى  راي الجهه عام'!A3:B3</f>
        <v>موازنة السنة المالية
2022/ 2023</v>
      </c>
      <c r="B3" s="733"/>
      <c r="C3" s="727" t="str">
        <f>'الاطار الموازنى  راي الجهه عام'!C3:D3</f>
        <v>موازنة السنة المالية
2023/ 2024</v>
      </c>
      <c r="D3" s="733"/>
      <c r="E3" s="734" t="str">
        <f>'الاطار الموازنى  راي الجهه عام'!E3:F3</f>
        <v>موازنة السنة المالية
2024/ 2025</v>
      </c>
      <c r="F3" s="735"/>
      <c r="G3" s="736" t="s">
        <v>628</v>
      </c>
      <c r="H3" s="738" t="s">
        <v>0</v>
      </c>
      <c r="I3" s="734" t="s">
        <v>1197</v>
      </c>
      <c r="J3" s="746"/>
      <c r="K3" s="746"/>
      <c r="L3" s="735"/>
      <c r="M3" s="745" t="s">
        <v>1131</v>
      </c>
      <c r="N3" s="745" t="s">
        <v>1118</v>
      </c>
      <c r="O3" s="725" t="s">
        <v>1147</v>
      </c>
      <c r="P3" s="727" t="s">
        <v>1119</v>
      </c>
      <c r="Q3" s="728"/>
      <c r="R3" s="729" t="s">
        <v>1122</v>
      </c>
    </row>
    <row r="4" spans="1:19" ht="115.5" customHeight="1" thickBot="1" x14ac:dyDescent="0.25">
      <c r="A4" s="94" t="s">
        <v>1125</v>
      </c>
      <c r="B4" s="94" t="s">
        <v>1126</v>
      </c>
      <c r="C4" s="94" t="s">
        <v>1125</v>
      </c>
      <c r="D4" s="94" t="s">
        <v>1126</v>
      </c>
      <c r="E4" s="94" t="s">
        <v>1125</v>
      </c>
      <c r="F4" s="94" t="s">
        <v>1126</v>
      </c>
      <c r="G4" s="737"/>
      <c r="H4" s="739"/>
      <c r="I4" s="351" t="s">
        <v>1198</v>
      </c>
      <c r="J4" s="351" t="s">
        <v>1199</v>
      </c>
      <c r="K4" s="351" t="s">
        <v>1200</v>
      </c>
      <c r="L4" s="351" t="s">
        <v>1130</v>
      </c>
      <c r="M4" s="724"/>
      <c r="N4" s="724"/>
      <c r="O4" s="726"/>
      <c r="P4" s="95" t="s">
        <v>1120</v>
      </c>
      <c r="Q4" s="96" t="s">
        <v>1121</v>
      </c>
      <c r="R4" s="730"/>
    </row>
    <row r="5" spans="1:19" ht="87.75" customHeight="1" x14ac:dyDescent="0.2">
      <c r="A5" s="353"/>
      <c r="B5" s="354"/>
      <c r="C5" s="354"/>
      <c r="D5" s="354"/>
      <c r="E5" s="137"/>
      <c r="F5" s="137"/>
      <c r="G5" s="75" t="s">
        <v>629</v>
      </c>
      <c r="H5" s="76" t="s">
        <v>1</v>
      </c>
      <c r="I5" s="137"/>
      <c r="J5" s="137"/>
      <c r="K5" s="137"/>
      <c r="L5" s="137"/>
      <c r="M5" s="137"/>
      <c r="N5" s="197"/>
      <c r="O5" s="137"/>
      <c r="P5" s="137"/>
      <c r="Q5" s="137"/>
      <c r="R5" s="97"/>
      <c r="S5" s="72">
        <f>S437</f>
        <v>252751683</v>
      </c>
    </row>
    <row r="6" spans="1:19" s="3" customFormat="1" ht="87.75" customHeight="1" x14ac:dyDescent="0.2">
      <c r="A6" s="355"/>
      <c r="B6" s="355"/>
      <c r="C6" s="355"/>
      <c r="D6" s="355"/>
      <c r="E6" s="138"/>
      <c r="F6" s="138"/>
      <c r="G6" s="43">
        <v>3111000000</v>
      </c>
      <c r="H6" s="4" t="s">
        <v>2</v>
      </c>
      <c r="I6" s="138"/>
      <c r="J6" s="138"/>
      <c r="K6" s="138"/>
      <c r="L6" s="138"/>
      <c r="M6" s="138"/>
      <c r="N6" s="198"/>
      <c r="O6" s="138"/>
      <c r="P6" s="138"/>
      <c r="Q6" s="138"/>
      <c r="R6" s="98"/>
      <c r="S6" s="72">
        <f>S70</f>
        <v>11803801</v>
      </c>
    </row>
    <row r="7" spans="1:19" s="2" customFormat="1" ht="99" customHeight="1" x14ac:dyDescent="0.2">
      <c r="A7" s="356"/>
      <c r="B7" s="356"/>
      <c r="C7" s="356"/>
      <c r="D7" s="356"/>
      <c r="E7" s="139"/>
      <c r="F7" s="139"/>
      <c r="G7" s="44" t="s">
        <v>630</v>
      </c>
      <c r="H7" s="17" t="s">
        <v>3</v>
      </c>
      <c r="I7" s="139"/>
      <c r="J7" s="139"/>
      <c r="K7" s="139"/>
      <c r="L7" s="139"/>
      <c r="M7" s="139"/>
      <c r="N7" s="199"/>
      <c r="O7" s="139"/>
      <c r="P7" s="139"/>
      <c r="Q7" s="139"/>
      <c r="R7" s="99"/>
      <c r="S7" s="72">
        <f>S21</f>
        <v>0</v>
      </c>
    </row>
    <row r="8" spans="1:19" s="1" customFormat="1" ht="99" customHeight="1" x14ac:dyDescent="0.2">
      <c r="A8" s="357"/>
      <c r="B8" s="357"/>
      <c r="C8" s="357"/>
      <c r="D8" s="357"/>
      <c r="E8" s="140"/>
      <c r="F8" s="140"/>
      <c r="G8" s="45" t="s">
        <v>631</v>
      </c>
      <c r="H8" s="18" t="s">
        <v>603</v>
      </c>
      <c r="I8" s="140"/>
      <c r="J8" s="140"/>
      <c r="K8" s="140"/>
      <c r="L8" s="140"/>
      <c r="M8" s="140"/>
      <c r="N8" s="200"/>
      <c r="O8" s="140"/>
      <c r="P8" s="140"/>
      <c r="Q8" s="140"/>
      <c r="R8" s="100"/>
      <c r="S8" s="72">
        <f>S12</f>
        <v>0</v>
      </c>
    </row>
    <row r="9" spans="1:19" ht="99" customHeight="1" x14ac:dyDescent="0.2">
      <c r="A9" s="358">
        <f>'الاطار الموازنى  راي الجهه عام'!A9</f>
        <v>0</v>
      </c>
      <c r="B9" s="358">
        <f>'الاطار الموازنى  راي الجهه عام'!B9</f>
        <v>0</v>
      </c>
      <c r="C9" s="358">
        <f>'الاطار الموازنى  راي الجهه عام'!C9</f>
        <v>0</v>
      </c>
      <c r="D9" s="358">
        <f>'الاطار الموازنى  راي الجهه عام'!D9</f>
        <v>0</v>
      </c>
      <c r="E9" s="358">
        <f>'الاطار الموازنى  راي الجهه عام'!E9</f>
        <v>0</v>
      </c>
      <c r="F9" s="358">
        <f>'الاطار الموازنى  راي الجهه عام'!F9</f>
        <v>0</v>
      </c>
      <c r="G9" s="46" t="s">
        <v>632</v>
      </c>
      <c r="H9" s="19" t="s">
        <v>4</v>
      </c>
      <c r="I9" s="141"/>
      <c r="J9" s="141"/>
      <c r="K9" s="141"/>
      <c r="L9" s="141">
        <f>K9*2</f>
        <v>0</v>
      </c>
      <c r="M9" s="358">
        <f>'الاطار الموازنى  راي الجهه عام'!I9</f>
        <v>0</v>
      </c>
      <c r="N9" s="201">
        <f t="shared" ref="N9:N80" si="0">M9-I9</f>
        <v>0</v>
      </c>
      <c r="O9" s="141"/>
      <c r="P9" s="202" t="str">
        <f t="shared" ref="P9:P80" si="1">IF(O9&gt;I9,O9-I9," ")</f>
        <v xml:space="preserve"> </v>
      </c>
      <c r="Q9" s="202" t="str">
        <f t="shared" ref="Q9:Q80" si="2">IF(I9&gt;O9,I9-O9," ")</f>
        <v xml:space="preserve"> </v>
      </c>
      <c r="R9" s="101">
        <f>IF(O9=0,,O9/I9)</f>
        <v>0</v>
      </c>
      <c r="S9" s="72">
        <f t="shared" ref="S9:S80" si="3">SUM(A9+B9+C9+D9+E9+F9+I9+J9+K9+L9+M9+O9)</f>
        <v>0</v>
      </c>
    </row>
    <row r="10" spans="1:19" ht="105.75" customHeight="1" x14ac:dyDescent="0.2">
      <c r="A10" s="358">
        <f>'الاطار الموازنى  راي الجهه عام'!A10</f>
        <v>0</v>
      </c>
      <c r="B10" s="358">
        <f>'الاطار الموازنى  راي الجهه عام'!B10</f>
        <v>0</v>
      </c>
      <c r="C10" s="358">
        <f>'الاطار الموازنى  راي الجهه عام'!C10</f>
        <v>0</v>
      </c>
      <c r="D10" s="358">
        <f>'الاطار الموازنى  راي الجهه عام'!D10</f>
        <v>0</v>
      </c>
      <c r="E10" s="141">
        <f>'الاطار الموازنى  راي الجهه عام'!E10</f>
        <v>0</v>
      </c>
      <c r="F10" s="358">
        <f>'الاطار الموازنى  راي الجهه عام'!F10</f>
        <v>0</v>
      </c>
      <c r="G10" s="46" t="s">
        <v>633</v>
      </c>
      <c r="H10" s="19" t="s">
        <v>5</v>
      </c>
      <c r="I10" s="141"/>
      <c r="J10" s="141"/>
      <c r="K10" s="141"/>
      <c r="L10" s="141">
        <f t="shared" ref="L10:L11" si="4">K10*2</f>
        <v>0</v>
      </c>
      <c r="M10" s="358">
        <f>'الاطار الموازنى  راي الجهه عام'!I10</f>
        <v>0</v>
      </c>
      <c r="N10" s="201">
        <f t="shared" si="0"/>
        <v>0</v>
      </c>
      <c r="O10" s="141"/>
      <c r="P10" s="202" t="str">
        <f t="shared" si="1"/>
        <v xml:space="preserve"> </v>
      </c>
      <c r="Q10" s="202" t="str">
        <f t="shared" si="2"/>
        <v xml:space="preserve"> </v>
      </c>
      <c r="R10" s="101">
        <f t="shared" ref="R10:R84" si="5">IF(O10=0,,O10/I10)</f>
        <v>0</v>
      </c>
      <c r="S10" s="72">
        <f t="shared" si="3"/>
        <v>0</v>
      </c>
    </row>
    <row r="11" spans="1:19" ht="105.75" customHeight="1" thickBot="1" x14ac:dyDescent="0.25">
      <c r="A11" s="359">
        <f>'الاطار الموازنى  راي الجهه عام'!A11</f>
        <v>0</v>
      </c>
      <c r="B11" s="359">
        <f>'الاطار الموازنى  راي الجهه عام'!B11</f>
        <v>0</v>
      </c>
      <c r="C11" s="359">
        <f>'الاطار الموازنى  راي الجهه عام'!C11</f>
        <v>0</v>
      </c>
      <c r="D11" s="359">
        <f>'الاطار الموازنى  راي الجهه عام'!D11</f>
        <v>0</v>
      </c>
      <c r="E11" s="142">
        <f>'الاطار الموازنى  راي الجهه عام'!E11</f>
        <v>0</v>
      </c>
      <c r="F11" s="359">
        <f>'الاطار الموازنى  راي الجهه عام'!F11</f>
        <v>0</v>
      </c>
      <c r="G11" s="77" t="s">
        <v>1089</v>
      </c>
      <c r="H11" s="78" t="s">
        <v>1090</v>
      </c>
      <c r="I11" s="142"/>
      <c r="J11" s="142"/>
      <c r="K11" s="142"/>
      <c r="L11" s="142">
        <f t="shared" si="4"/>
        <v>0</v>
      </c>
      <c r="M11" s="359">
        <f>'الاطار الموازنى  راي الجهه عام'!I11</f>
        <v>0</v>
      </c>
      <c r="N11" s="203">
        <f t="shared" si="0"/>
        <v>0</v>
      </c>
      <c r="O11" s="142"/>
      <c r="P11" s="204" t="str">
        <f t="shared" si="1"/>
        <v xml:space="preserve"> </v>
      </c>
      <c r="Q11" s="204" t="str">
        <f t="shared" si="2"/>
        <v xml:space="preserve"> </v>
      </c>
      <c r="R11" s="102">
        <f t="shared" si="5"/>
        <v>0</v>
      </c>
      <c r="S11" s="72">
        <f t="shared" si="3"/>
        <v>0</v>
      </c>
    </row>
    <row r="12" spans="1:19" s="1" customFormat="1" ht="102.75" customHeight="1" thickBot="1" x14ac:dyDescent="0.25">
      <c r="A12" s="360">
        <f t="shared" ref="A12:E12" si="6">SUM(A9:A11)</f>
        <v>0</v>
      </c>
      <c r="B12" s="360">
        <f t="shared" si="6"/>
        <v>0</v>
      </c>
      <c r="C12" s="360">
        <f t="shared" si="6"/>
        <v>0</v>
      </c>
      <c r="D12" s="360">
        <f t="shared" si="6"/>
        <v>0</v>
      </c>
      <c r="E12" s="143">
        <f t="shared" si="6"/>
        <v>0</v>
      </c>
      <c r="F12" s="360">
        <f>'الاطار الموازنى  راي الجهه عام'!F12</f>
        <v>0</v>
      </c>
      <c r="G12" s="47"/>
      <c r="H12" s="5" t="s">
        <v>6</v>
      </c>
      <c r="I12" s="143">
        <f t="shared" ref="I12" si="7">SUM(I9:I11)</f>
        <v>0</v>
      </c>
      <c r="J12" s="143">
        <f t="shared" ref="I12:J12" si="8">SUM(J9:J11)</f>
        <v>0</v>
      </c>
      <c r="K12" s="143">
        <f t="shared" ref="K12:O12" si="9">SUM(K9:K11)</f>
        <v>0</v>
      </c>
      <c r="L12" s="143">
        <f t="shared" si="9"/>
        <v>0</v>
      </c>
      <c r="M12" s="360">
        <f>'الاطار الموازنى  راي الجهه عام'!I12</f>
        <v>0</v>
      </c>
      <c r="N12" s="205">
        <f t="shared" si="0"/>
        <v>0</v>
      </c>
      <c r="O12" s="143">
        <f t="shared" si="9"/>
        <v>0</v>
      </c>
      <c r="P12" s="143" t="str">
        <f t="shared" si="1"/>
        <v xml:space="preserve"> </v>
      </c>
      <c r="Q12" s="143" t="str">
        <f t="shared" si="2"/>
        <v xml:space="preserve"> </v>
      </c>
      <c r="R12" s="103">
        <f t="shared" si="5"/>
        <v>0</v>
      </c>
      <c r="S12" s="72">
        <f t="shared" si="3"/>
        <v>0</v>
      </c>
    </row>
    <row r="13" spans="1:19" s="1" customFormat="1" ht="87.75" customHeight="1" thickBot="1" x14ac:dyDescent="0.25">
      <c r="A13" s="361">
        <f t="shared" ref="A13:E13" si="10">A12/A847</f>
        <v>0</v>
      </c>
      <c r="B13" s="361">
        <f t="shared" si="10"/>
        <v>0</v>
      </c>
      <c r="C13" s="361">
        <f t="shared" si="10"/>
        <v>0</v>
      </c>
      <c r="D13" s="361">
        <f t="shared" si="10"/>
        <v>0</v>
      </c>
      <c r="E13" s="269">
        <f t="shared" si="10"/>
        <v>0</v>
      </c>
      <c r="F13" s="361" t="e">
        <f>'الاطار الموازنى  راي الجهه عام'!F13</f>
        <v>#DIV/0!</v>
      </c>
      <c r="G13" s="266"/>
      <c r="H13" s="267" t="s">
        <v>1136</v>
      </c>
      <c r="I13" s="270">
        <f>I12/I847</f>
        <v>0</v>
      </c>
      <c r="J13" s="270">
        <f>J12/J847</f>
        <v>0</v>
      </c>
      <c r="K13" s="270" t="e">
        <f>K12/K847</f>
        <v>#DIV/0!</v>
      </c>
      <c r="L13" s="270" t="e">
        <f>L12/L847</f>
        <v>#DIV/0!</v>
      </c>
      <c r="M13" s="396">
        <f>'الاطار الموازنى  راي الجهه عام'!I13</f>
        <v>0</v>
      </c>
      <c r="N13" s="270"/>
      <c r="O13" s="270">
        <f>O12/O847</f>
        <v>0</v>
      </c>
      <c r="P13" s="270"/>
      <c r="Q13" s="265"/>
      <c r="R13" s="268"/>
      <c r="S13" s="72">
        <v>1</v>
      </c>
    </row>
    <row r="14" spans="1:19" s="1" customFormat="1" ht="105.75" customHeight="1" thickBot="1" x14ac:dyDescent="0.25">
      <c r="A14" s="362"/>
      <c r="B14" s="363"/>
      <c r="C14" s="363"/>
      <c r="D14" s="363"/>
      <c r="E14" s="144"/>
      <c r="F14" s="363"/>
      <c r="G14" s="56" t="s">
        <v>634</v>
      </c>
      <c r="H14" s="24" t="s">
        <v>7</v>
      </c>
      <c r="I14" s="144"/>
      <c r="J14" s="144"/>
      <c r="K14" s="144"/>
      <c r="L14" s="144"/>
      <c r="M14" s="363"/>
      <c r="N14" s="206"/>
      <c r="O14" s="144"/>
      <c r="P14" s="144" t="str">
        <f t="shared" si="1"/>
        <v xml:space="preserve"> </v>
      </c>
      <c r="Q14" s="144" t="str">
        <f t="shared" si="2"/>
        <v xml:space="preserve"> </v>
      </c>
      <c r="R14" s="104"/>
      <c r="S14" s="72">
        <f>S19</f>
        <v>0</v>
      </c>
    </row>
    <row r="15" spans="1:19" ht="105.75" customHeight="1" x14ac:dyDescent="0.2">
      <c r="A15" s="353">
        <f>'الاطار الموازنى  راي الجهه عام'!A15</f>
        <v>0</v>
      </c>
      <c r="B15" s="354">
        <f>'الاطار الموازنى  راي الجهه عام'!B15</f>
        <v>0</v>
      </c>
      <c r="C15" s="354">
        <f>'الاطار الموازنى  راي الجهه عام'!C15</f>
        <v>0</v>
      </c>
      <c r="D15" s="354">
        <f>'الاطار الموازنى  راي الجهه عام'!D15</f>
        <v>0</v>
      </c>
      <c r="E15" s="145">
        <f>'الاطار الموازنى  راي الجهه عام'!E15</f>
        <v>0</v>
      </c>
      <c r="F15" s="354">
        <f>'الاطار الموازنى  راي الجهه عام'!F15</f>
        <v>0</v>
      </c>
      <c r="G15" s="79" t="s">
        <v>635</v>
      </c>
      <c r="H15" s="80" t="s">
        <v>8</v>
      </c>
      <c r="I15" s="145"/>
      <c r="J15" s="145"/>
      <c r="K15" s="145"/>
      <c r="L15" s="145">
        <f t="shared" ref="L15:L89" si="11">K15*2</f>
        <v>0</v>
      </c>
      <c r="M15" s="354">
        <f>'الاطار الموازنى  راي الجهه عام'!I15</f>
        <v>0</v>
      </c>
      <c r="N15" s="207">
        <f t="shared" si="0"/>
        <v>0</v>
      </c>
      <c r="O15" s="145"/>
      <c r="P15" s="137" t="str">
        <f t="shared" si="1"/>
        <v xml:space="preserve"> </v>
      </c>
      <c r="Q15" s="137" t="str">
        <f t="shared" si="2"/>
        <v xml:space="preserve"> </v>
      </c>
      <c r="R15" s="97">
        <f t="shared" si="5"/>
        <v>0</v>
      </c>
      <c r="S15" s="72">
        <f t="shared" si="3"/>
        <v>0</v>
      </c>
    </row>
    <row r="16" spans="1:19" ht="105.75" customHeight="1" x14ac:dyDescent="0.2">
      <c r="A16" s="364">
        <f>'الاطار الموازنى  راي الجهه عام'!A16</f>
        <v>0</v>
      </c>
      <c r="B16" s="365">
        <f>'الاطار الموازنى  راي الجهه عام'!B16</f>
        <v>0</v>
      </c>
      <c r="C16" s="365">
        <f>'الاطار الموازنى  راي الجهه عام'!C16</f>
        <v>0</v>
      </c>
      <c r="D16" s="365">
        <f>'الاطار الموازنى  راي الجهه عام'!D16</f>
        <v>0</v>
      </c>
      <c r="E16" s="147">
        <f>'الاطار الموازنى  راي الجهه عام'!E16</f>
        <v>0</v>
      </c>
      <c r="F16" s="365">
        <f>'الاطار الموازنى  راي الجهه عام'!F16</f>
        <v>0</v>
      </c>
      <c r="G16" s="49" t="s">
        <v>636</v>
      </c>
      <c r="H16" s="19" t="s">
        <v>9</v>
      </c>
      <c r="I16" s="147"/>
      <c r="J16" s="147"/>
      <c r="K16" s="147"/>
      <c r="L16" s="147">
        <f>K16*2</f>
        <v>0</v>
      </c>
      <c r="M16" s="365">
        <f>'الاطار الموازنى  راي الجهه عام'!I16</f>
        <v>0</v>
      </c>
      <c r="N16" s="208">
        <f t="shared" si="0"/>
        <v>0</v>
      </c>
      <c r="O16" s="147"/>
      <c r="P16" s="209" t="str">
        <f t="shared" si="1"/>
        <v xml:space="preserve"> </v>
      </c>
      <c r="Q16" s="209" t="str">
        <f t="shared" si="2"/>
        <v xml:space="preserve"> </v>
      </c>
      <c r="R16" s="105">
        <f t="shared" si="5"/>
        <v>0</v>
      </c>
      <c r="S16" s="72">
        <f t="shared" si="3"/>
        <v>0</v>
      </c>
    </row>
    <row r="17" spans="1:19" ht="105.75" customHeight="1" x14ac:dyDescent="0.2">
      <c r="A17" s="364">
        <f>'الاطار الموازنى  راي الجهه عام'!A17</f>
        <v>0</v>
      </c>
      <c r="B17" s="365">
        <f>'الاطار الموازنى  راي الجهه عام'!B17</f>
        <v>0</v>
      </c>
      <c r="C17" s="365">
        <f>'الاطار الموازنى  راي الجهه عام'!C17</f>
        <v>0</v>
      </c>
      <c r="D17" s="365">
        <f>'الاطار الموازنى  راي الجهه عام'!D17</f>
        <v>0</v>
      </c>
      <c r="E17" s="147">
        <f>'الاطار الموازنى  راي الجهه عام'!E17</f>
        <v>0</v>
      </c>
      <c r="F17" s="365">
        <f>'الاطار الموازنى  راي الجهه عام'!F17</f>
        <v>0</v>
      </c>
      <c r="G17" s="49" t="s">
        <v>637</v>
      </c>
      <c r="H17" s="19" t="s">
        <v>10</v>
      </c>
      <c r="I17" s="147"/>
      <c r="J17" s="147"/>
      <c r="K17" s="147"/>
      <c r="L17" s="147">
        <f t="shared" si="11"/>
        <v>0</v>
      </c>
      <c r="M17" s="365">
        <f>'الاطار الموازنى  راي الجهه عام'!I17</f>
        <v>0</v>
      </c>
      <c r="N17" s="208">
        <f t="shared" si="0"/>
        <v>0</v>
      </c>
      <c r="O17" s="147"/>
      <c r="P17" s="209" t="str">
        <f t="shared" si="1"/>
        <v xml:space="preserve"> </v>
      </c>
      <c r="Q17" s="209" t="str">
        <f t="shared" si="2"/>
        <v xml:space="preserve"> </v>
      </c>
      <c r="R17" s="105">
        <f t="shared" si="5"/>
        <v>0</v>
      </c>
      <c r="S17" s="72">
        <f t="shared" si="3"/>
        <v>0</v>
      </c>
    </row>
    <row r="18" spans="1:19" ht="105.75" customHeight="1" thickBot="1" x14ac:dyDescent="0.25">
      <c r="A18" s="366">
        <f>'الاطار الموازنى  راي الجهه عام'!A18</f>
        <v>0</v>
      </c>
      <c r="B18" s="367">
        <f>'الاطار الموازنى  راي الجهه عام'!B18</f>
        <v>0</v>
      </c>
      <c r="C18" s="367">
        <f>'الاطار الموازنى  راي الجهه عام'!C18</f>
        <v>0</v>
      </c>
      <c r="D18" s="367">
        <f>'الاطار الموازنى  راي الجهه عام'!D18</f>
        <v>0</v>
      </c>
      <c r="E18" s="149">
        <f>'الاطار الموازنى  راي الجهه عام'!E18</f>
        <v>0</v>
      </c>
      <c r="F18" s="367">
        <f>'الاطار الموازنى  راي الجهه عام'!F18</f>
        <v>0</v>
      </c>
      <c r="G18" s="81" t="s">
        <v>638</v>
      </c>
      <c r="H18" s="78" t="s">
        <v>11</v>
      </c>
      <c r="I18" s="149"/>
      <c r="J18" s="149"/>
      <c r="K18" s="149"/>
      <c r="L18" s="149">
        <f t="shared" si="11"/>
        <v>0</v>
      </c>
      <c r="M18" s="367">
        <f>'الاطار الموازنى  راي الجهه عام'!I18</f>
        <v>0</v>
      </c>
      <c r="N18" s="210">
        <f t="shared" si="0"/>
        <v>0</v>
      </c>
      <c r="O18" s="149"/>
      <c r="P18" s="211" t="str">
        <f t="shared" si="1"/>
        <v xml:space="preserve"> </v>
      </c>
      <c r="Q18" s="211" t="str">
        <f t="shared" si="2"/>
        <v xml:space="preserve"> </v>
      </c>
      <c r="R18" s="106">
        <f t="shared" si="5"/>
        <v>0</v>
      </c>
      <c r="S18" s="72">
        <f t="shared" si="3"/>
        <v>0</v>
      </c>
    </row>
    <row r="19" spans="1:19" s="1" customFormat="1" ht="87.75" customHeight="1" thickBot="1" x14ac:dyDescent="0.25">
      <c r="A19" s="360">
        <f t="shared" ref="A19:E19" si="12">SUM(A15:A18)</f>
        <v>0</v>
      </c>
      <c r="B19" s="368">
        <f t="shared" si="12"/>
        <v>0</v>
      </c>
      <c r="C19" s="368">
        <f t="shared" si="12"/>
        <v>0</v>
      </c>
      <c r="D19" s="368">
        <f t="shared" si="12"/>
        <v>0</v>
      </c>
      <c r="E19" s="150">
        <f t="shared" si="12"/>
        <v>0</v>
      </c>
      <c r="F19" s="368">
        <f>'الاطار الموازنى  راي الجهه عام'!F19</f>
        <v>0</v>
      </c>
      <c r="G19" s="51"/>
      <c r="H19" s="5" t="s">
        <v>12</v>
      </c>
      <c r="I19" s="150">
        <f t="shared" ref="I19" si="13">SUM(I15:I18)</f>
        <v>0</v>
      </c>
      <c r="J19" s="150">
        <f t="shared" ref="I19:J19" si="14">SUM(J15:J18)</f>
        <v>0</v>
      </c>
      <c r="K19" s="150">
        <f t="shared" ref="K19:O19" si="15">SUM(K15:K18)</f>
        <v>0</v>
      </c>
      <c r="L19" s="150">
        <f t="shared" si="15"/>
        <v>0</v>
      </c>
      <c r="M19" s="368">
        <f>'الاطار الموازنى  راي الجهه عام'!I19</f>
        <v>0</v>
      </c>
      <c r="N19" s="212">
        <f t="shared" si="0"/>
        <v>0</v>
      </c>
      <c r="O19" s="150">
        <f t="shared" si="15"/>
        <v>0</v>
      </c>
      <c r="P19" s="150" t="str">
        <f t="shared" si="1"/>
        <v xml:space="preserve"> </v>
      </c>
      <c r="Q19" s="150" t="str">
        <f t="shared" si="2"/>
        <v xml:space="preserve"> </v>
      </c>
      <c r="R19" s="107">
        <f t="shared" si="5"/>
        <v>0</v>
      </c>
      <c r="S19" s="72">
        <f t="shared" si="3"/>
        <v>0</v>
      </c>
    </row>
    <row r="20" spans="1:19" s="1" customFormat="1" ht="87.75" customHeight="1" thickBot="1" x14ac:dyDescent="0.25">
      <c r="A20" s="361">
        <f t="shared" ref="A20:E20" si="16">A19/A847</f>
        <v>0</v>
      </c>
      <c r="B20" s="361">
        <f t="shared" si="16"/>
        <v>0</v>
      </c>
      <c r="C20" s="361">
        <f t="shared" si="16"/>
        <v>0</v>
      </c>
      <c r="D20" s="361">
        <f t="shared" si="16"/>
        <v>0</v>
      </c>
      <c r="E20" s="269">
        <f t="shared" si="16"/>
        <v>0</v>
      </c>
      <c r="F20" s="361" t="e">
        <f>'الاطار الموازنى  راي الجهه عام'!F20</f>
        <v>#DIV/0!</v>
      </c>
      <c r="G20" s="266"/>
      <c r="H20" s="267" t="s">
        <v>1136</v>
      </c>
      <c r="I20" s="270">
        <f>I19/I847</f>
        <v>0</v>
      </c>
      <c r="J20" s="270">
        <f>J19/J847</f>
        <v>0</v>
      </c>
      <c r="K20" s="270" t="e">
        <f>K19/K847</f>
        <v>#DIV/0!</v>
      </c>
      <c r="L20" s="270" t="e">
        <f>L19/L847</f>
        <v>#DIV/0!</v>
      </c>
      <c r="M20" s="396">
        <f>'الاطار الموازنى  راي الجهه عام'!I20</f>
        <v>0</v>
      </c>
      <c r="N20" s="270"/>
      <c r="O20" s="270">
        <f>O19/O847</f>
        <v>0</v>
      </c>
      <c r="P20" s="270"/>
      <c r="Q20" s="265"/>
      <c r="R20" s="268"/>
      <c r="S20" s="72">
        <v>1</v>
      </c>
    </row>
    <row r="21" spans="1:19" s="2" customFormat="1" ht="84.75" customHeight="1" thickBot="1" x14ac:dyDescent="0.25">
      <c r="A21" s="369">
        <f t="shared" ref="A21:E21" si="17">A12+A19</f>
        <v>0</v>
      </c>
      <c r="B21" s="370">
        <f t="shared" si="17"/>
        <v>0</v>
      </c>
      <c r="C21" s="370">
        <f t="shared" si="17"/>
        <v>0</v>
      </c>
      <c r="D21" s="370">
        <f t="shared" si="17"/>
        <v>0</v>
      </c>
      <c r="E21" s="151">
        <f t="shared" si="17"/>
        <v>0</v>
      </c>
      <c r="F21" s="370">
        <f>'الاطار الموازنى  راي الجهه عام'!F21</f>
        <v>0</v>
      </c>
      <c r="G21" s="52"/>
      <c r="H21" s="6" t="s">
        <v>13</v>
      </c>
      <c r="I21" s="151">
        <f>I12+I19</f>
        <v>0</v>
      </c>
      <c r="J21" s="151">
        <f>J12+J19</f>
        <v>0</v>
      </c>
      <c r="K21" s="151">
        <f>K12+K19</f>
        <v>0</v>
      </c>
      <c r="L21" s="151">
        <f t="shared" si="11"/>
        <v>0</v>
      </c>
      <c r="M21" s="370">
        <f>'الاطار الموازنى  راي الجهه عام'!I21</f>
        <v>0</v>
      </c>
      <c r="N21" s="213">
        <f t="shared" si="0"/>
        <v>0</v>
      </c>
      <c r="O21" s="151">
        <f>O12+O19</f>
        <v>0</v>
      </c>
      <c r="P21" s="151" t="str">
        <f t="shared" si="1"/>
        <v xml:space="preserve"> </v>
      </c>
      <c r="Q21" s="151" t="str">
        <f t="shared" si="2"/>
        <v xml:space="preserve"> </v>
      </c>
      <c r="R21" s="108">
        <f t="shared" si="5"/>
        <v>0</v>
      </c>
      <c r="S21" s="72">
        <f t="shared" si="3"/>
        <v>0</v>
      </c>
    </row>
    <row r="22" spans="1:19" s="2" customFormat="1" ht="87.75" customHeight="1" x14ac:dyDescent="0.2">
      <c r="A22" s="371"/>
      <c r="B22" s="372"/>
      <c r="C22" s="372"/>
      <c r="D22" s="372"/>
      <c r="E22" s="152"/>
      <c r="F22" s="372"/>
      <c r="G22" s="53" t="s">
        <v>639</v>
      </c>
      <c r="H22" s="22" t="s">
        <v>14</v>
      </c>
      <c r="I22" s="152"/>
      <c r="J22" s="152"/>
      <c r="K22" s="152"/>
      <c r="L22" s="152"/>
      <c r="M22" s="372"/>
      <c r="N22" s="214"/>
      <c r="O22" s="152"/>
      <c r="P22" s="152" t="str">
        <f t="shared" si="1"/>
        <v xml:space="preserve"> </v>
      </c>
      <c r="Q22" s="152" t="str">
        <f t="shared" si="2"/>
        <v xml:space="preserve"> </v>
      </c>
      <c r="R22" s="109"/>
      <c r="S22" s="72">
        <f>S40</f>
        <v>3812998</v>
      </c>
    </row>
    <row r="23" spans="1:19" s="1" customFormat="1" ht="105.75" customHeight="1" x14ac:dyDescent="0.2">
      <c r="A23" s="357">
        <f>'الاطار الموازنى  راي الجهه عام'!A23</f>
        <v>0</v>
      </c>
      <c r="B23" s="373">
        <f>'الاطار الموازنى  راي الجهه عام'!B23</f>
        <v>0</v>
      </c>
      <c r="C23" s="373">
        <f>'الاطار الموازنى  راي الجهه عام'!C23</f>
        <v>0</v>
      </c>
      <c r="D23" s="373">
        <f>'الاطار الموازنى  راي الجهه عام'!D23</f>
        <v>0</v>
      </c>
      <c r="E23" s="153">
        <f>'الاطار الموازنى  راي الجهه عام'!E23</f>
        <v>0</v>
      </c>
      <c r="F23" s="373">
        <f>'الاطار الموازنى  راي الجهه عام'!F23</f>
        <v>0</v>
      </c>
      <c r="G23" s="54">
        <v>3111020101</v>
      </c>
      <c r="H23" s="18" t="s">
        <v>15</v>
      </c>
      <c r="I23" s="153"/>
      <c r="J23" s="153"/>
      <c r="K23" s="153"/>
      <c r="L23" s="153">
        <f t="shared" si="11"/>
        <v>0</v>
      </c>
      <c r="M23" s="373">
        <f>'الاطار الموازنى  راي الجهه عام'!I23</f>
        <v>0</v>
      </c>
      <c r="N23" s="215">
        <f t="shared" si="0"/>
        <v>0</v>
      </c>
      <c r="O23" s="153"/>
      <c r="P23" s="155" t="str">
        <f t="shared" si="1"/>
        <v xml:space="preserve"> </v>
      </c>
      <c r="Q23" s="155" t="str">
        <f t="shared" si="2"/>
        <v xml:space="preserve"> </v>
      </c>
      <c r="R23" s="110">
        <f t="shared" si="5"/>
        <v>0</v>
      </c>
      <c r="S23" s="72">
        <f t="shared" si="3"/>
        <v>0</v>
      </c>
    </row>
    <row r="24" spans="1:19" s="1" customFormat="1" ht="87.75" customHeight="1" thickBot="1" x14ac:dyDescent="0.25">
      <c r="A24" s="374"/>
      <c r="B24" s="375"/>
      <c r="C24" s="375"/>
      <c r="D24" s="375"/>
      <c r="E24" s="154"/>
      <c r="F24" s="375"/>
      <c r="G24" s="55" t="s">
        <v>640</v>
      </c>
      <c r="H24" s="23" t="s">
        <v>16</v>
      </c>
      <c r="I24" s="154"/>
      <c r="J24" s="154"/>
      <c r="K24" s="154"/>
      <c r="L24" s="154"/>
      <c r="M24" s="375"/>
      <c r="N24" s="216"/>
      <c r="O24" s="154"/>
      <c r="P24" s="154" t="str">
        <f t="shared" si="1"/>
        <v xml:space="preserve"> </v>
      </c>
      <c r="Q24" s="154" t="str">
        <f t="shared" si="2"/>
        <v xml:space="preserve"> </v>
      </c>
      <c r="R24" s="111"/>
      <c r="S24" s="72">
        <f>S27</f>
        <v>3340758</v>
      </c>
    </row>
    <row r="25" spans="1:19" ht="99" customHeight="1" x14ac:dyDescent="0.2">
      <c r="A25" s="353">
        <f>'الاطار الموازنى  راي الجهه عام'!A25</f>
        <v>0</v>
      </c>
      <c r="B25" s="354">
        <f>'الاطار الموازنى  راي الجهه عام'!B25</f>
        <v>0</v>
      </c>
      <c r="C25" s="354">
        <f>'الاطار الموازنى  راي الجهه عام'!C25</f>
        <v>0</v>
      </c>
      <c r="D25" s="354">
        <f>'الاطار الموازنى  راي الجهه عام'!D25</f>
        <v>0</v>
      </c>
      <c r="E25" s="145">
        <f>'الاطار الموازنى  راي الجهه عام'!E25</f>
        <v>0</v>
      </c>
      <c r="F25" s="354">
        <f>'الاطار الموازنى  راي الجهه عام'!F25</f>
        <v>0</v>
      </c>
      <c r="G25" s="79" t="s">
        <v>641</v>
      </c>
      <c r="H25" s="80" t="s">
        <v>17</v>
      </c>
      <c r="I25" s="145"/>
      <c r="J25" s="145"/>
      <c r="K25" s="145"/>
      <c r="L25" s="145">
        <f t="shared" si="11"/>
        <v>0</v>
      </c>
      <c r="M25" s="354">
        <f>'الاطار الموازنى  راي الجهه عام'!I25</f>
        <v>0</v>
      </c>
      <c r="N25" s="207">
        <f t="shared" si="0"/>
        <v>0</v>
      </c>
      <c r="O25" s="145"/>
      <c r="P25" s="137" t="str">
        <f t="shared" si="1"/>
        <v xml:space="preserve"> </v>
      </c>
      <c r="Q25" s="137" t="str">
        <f t="shared" si="2"/>
        <v xml:space="preserve"> </v>
      </c>
      <c r="R25" s="97">
        <f t="shared" si="5"/>
        <v>0</v>
      </c>
      <c r="S25" s="72">
        <f t="shared" si="3"/>
        <v>0</v>
      </c>
    </row>
    <row r="26" spans="1:19" ht="95.25" customHeight="1" thickBot="1" x14ac:dyDescent="0.25">
      <c r="A26" s="367">
        <f>'الاطار الموازنى  راي الجهه عام'!A26</f>
        <v>200000</v>
      </c>
      <c r="B26" s="367">
        <f>'الاطار الموازنى  راي الجهه عام'!B26</f>
        <v>177868</v>
      </c>
      <c r="C26" s="367">
        <f>'الاطار الموازنى  راي الجهه عام'!C26</f>
        <v>265000</v>
      </c>
      <c r="D26" s="367">
        <f>'الاطار الموازنى  راي الجهه عام'!D26</f>
        <v>267890</v>
      </c>
      <c r="E26" s="149">
        <f>'الاطار الموازنى  راي الجهه عام'!E26</f>
        <v>450000</v>
      </c>
      <c r="F26" s="367">
        <f>'الاطار الموازنى  راي الجهه عام'!F26</f>
        <v>0</v>
      </c>
      <c r="G26" s="81" t="s">
        <v>642</v>
      </c>
      <c r="H26" s="78" t="s">
        <v>18</v>
      </c>
      <c r="I26" s="149">
        <v>495000</v>
      </c>
      <c r="J26" s="149">
        <v>495000</v>
      </c>
      <c r="K26" s="149"/>
      <c r="L26" s="149">
        <f>K26*2</f>
        <v>0</v>
      </c>
      <c r="M26" s="367">
        <f>'الاطار الموازنى  راي الجهه عام'!I26</f>
        <v>495000</v>
      </c>
      <c r="N26" s="210">
        <f t="shared" si="0"/>
        <v>0</v>
      </c>
      <c r="O26" s="149">
        <v>495000</v>
      </c>
      <c r="P26" s="211" t="str">
        <f t="shared" si="1"/>
        <v xml:space="preserve"> </v>
      </c>
      <c r="Q26" s="211" t="str">
        <f t="shared" si="2"/>
        <v xml:space="preserve"> </v>
      </c>
      <c r="R26" s="106">
        <f t="shared" si="5"/>
        <v>1</v>
      </c>
      <c r="S26" s="72">
        <f t="shared" si="3"/>
        <v>3340758</v>
      </c>
    </row>
    <row r="27" spans="1:19" s="1" customFormat="1" ht="85.5" customHeight="1" thickBot="1" x14ac:dyDescent="0.25">
      <c r="A27" s="360">
        <f t="shared" ref="A27:E27" si="18">SUM(A25:A26)</f>
        <v>200000</v>
      </c>
      <c r="B27" s="368">
        <f t="shared" si="18"/>
        <v>177868</v>
      </c>
      <c r="C27" s="368">
        <f t="shared" si="18"/>
        <v>265000</v>
      </c>
      <c r="D27" s="368">
        <f t="shared" si="18"/>
        <v>267890</v>
      </c>
      <c r="E27" s="150">
        <f t="shared" si="18"/>
        <v>450000</v>
      </c>
      <c r="F27" s="368">
        <f>'الاطار الموازنى  راي الجهه عام'!F27</f>
        <v>0</v>
      </c>
      <c r="G27" s="51"/>
      <c r="H27" s="5" t="s">
        <v>12</v>
      </c>
      <c r="I27" s="150">
        <f t="shared" ref="I27" si="19">SUM(I25:I26)</f>
        <v>495000</v>
      </c>
      <c r="J27" s="150">
        <f t="shared" ref="I27:J27" si="20">SUM(J25:J26)</f>
        <v>495000</v>
      </c>
      <c r="K27" s="150">
        <f t="shared" ref="K27:O27" si="21">SUM(K25:K26)</f>
        <v>0</v>
      </c>
      <c r="L27" s="150">
        <f t="shared" si="21"/>
        <v>0</v>
      </c>
      <c r="M27" s="368">
        <f>'الاطار الموازنى  راي الجهه عام'!I27</f>
        <v>495000</v>
      </c>
      <c r="N27" s="212">
        <f t="shared" si="0"/>
        <v>0</v>
      </c>
      <c r="O27" s="150">
        <f t="shared" si="21"/>
        <v>495000</v>
      </c>
      <c r="P27" s="150" t="str">
        <f t="shared" si="1"/>
        <v xml:space="preserve"> </v>
      </c>
      <c r="Q27" s="150" t="str">
        <f t="shared" si="2"/>
        <v xml:space="preserve"> </v>
      </c>
      <c r="R27" s="107">
        <f t="shared" si="5"/>
        <v>1</v>
      </c>
      <c r="S27" s="72">
        <f t="shared" si="3"/>
        <v>3340758</v>
      </c>
    </row>
    <row r="28" spans="1:19" s="1" customFormat="1" ht="75" customHeight="1" thickBot="1" x14ac:dyDescent="0.25">
      <c r="A28" s="361">
        <f t="shared" ref="A28:E28" si="22">A27/A847</f>
        <v>9.0909090909090905E-3</v>
      </c>
      <c r="B28" s="361">
        <f t="shared" si="22"/>
        <v>7.106523335984276E-3</v>
      </c>
      <c r="C28" s="361">
        <f t="shared" si="22"/>
        <v>1.4082261664363906E-2</v>
      </c>
      <c r="D28" s="361">
        <f t="shared" si="22"/>
        <v>8.3492858226795457E-3</v>
      </c>
      <c r="E28" s="269">
        <f t="shared" si="22"/>
        <v>1.4601856058147835E-2</v>
      </c>
      <c r="F28" s="361" t="e">
        <f>'الاطار الموازنى  راي الجهه عام'!F28</f>
        <v>#DIV/0!</v>
      </c>
      <c r="G28" s="266"/>
      <c r="H28" s="267" t="s">
        <v>1136</v>
      </c>
      <c r="I28" s="270">
        <f>I27/I847</f>
        <v>1.2556122060725972E-2</v>
      </c>
      <c r="J28" s="270">
        <f>J27/J847</f>
        <v>1.2556122060725972E-2</v>
      </c>
      <c r="K28" s="270" t="e">
        <f>K27/K847</f>
        <v>#DIV/0!</v>
      </c>
      <c r="L28" s="270" t="e">
        <f>L27/L847</f>
        <v>#DIV/0!</v>
      </c>
      <c r="M28" s="396">
        <f>'الاطار الموازنى  راي الجهه عام'!I28</f>
        <v>1.2556122060725972E-2</v>
      </c>
      <c r="N28" s="270"/>
      <c r="O28" s="270">
        <f>O27/O847</f>
        <v>1.2556122060725972E-2</v>
      </c>
      <c r="P28" s="270"/>
      <c r="Q28" s="265"/>
      <c r="R28" s="268"/>
      <c r="S28" s="72">
        <v>1</v>
      </c>
    </row>
    <row r="29" spans="1:19" s="1" customFormat="1" ht="87.75" customHeight="1" thickBot="1" x14ac:dyDescent="0.25">
      <c r="A29" s="362"/>
      <c r="B29" s="363"/>
      <c r="C29" s="363"/>
      <c r="D29" s="363"/>
      <c r="E29" s="144"/>
      <c r="F29" s="363"/>
      <c r="G29" s="56" t="s">
        <v>643</v>
      </c>
      <c r="H29" s="24" t="s">
        <v>19</v>
      </c>
      <c r="I29" s="144"/>
      <c r="J29" s="144"/>
      <c r="K29" s="144"/>
      <c r="L29" s="144"/>
      <c r="M29" s="363"/>
      <c r="N29" s="206"/>
      <c r="O29" s="144"/>
      <c r="P29" s="144" t="str">
        <f t="shared" si="1"/>
        <v xml:space="preserve"> </v>
      </c>
      <c r="Q29" s="144" t="str">
        <f t="shared" si="2"/>
        <v xml:space="preserve"> </v>
      </c>
      <c r="R29" s="104"/>
      <c r="S29" s="72">
        <f>S32</f>
        <v>414315</v>
      </c>
    </row>
    <row r="30" spans="1:19" ht="99" customHeight="1" thickBot="1" x14ac:dyDescent="0.25">
      <c r="A30" s="353">
        <f>'الاطار الموازنى  راي الجهه عام'!A30</f>
        <v>0</v>
      </c>
      <c r="B30" s="354">
        <f>'الاطار الموازنى  راي الجهه عام'!B30</f>
        <v>0</v>
      </c>
      <c r="C30" s="354">
        <f>'الاطار الموازنى  راي الجهه عام'!C30</f>
        <v>0</v>
      </c>
      <c r="D30" s="354">
        <f>'الاطار الموازنى  راي الجهه عام'!D30</f>
        <v>0</v>
      </c>
      <c r="E30" s="145">
        <f>'الاطار الموازنى  راي الجهه عام'!E30</f>
        <v>0</v>
      </c>
      <c r="F30" s="354">
        <f>'الاطار الموازنى  راي الجهه عام'!F30</f>
        <v>0</v>
      </c>
      <c r="G30" s="79" t="s">
        <v>644</v>
      </c>
      <c r="H30" s="80" t="s">
        <v>20</v>
      </c>
      <c r="I30" s="145"/>
      <c r="J30" s="145"/>
      <c r="K30" s="145"/>
      <c r="L30" s="145">
        <f t="shared" si="11"/>
        <v>0</v>
      </c>
      <c r="M30" s="354">
        <f>'الاطار الموازنى  راي الجهه عام'!I30</f>
        <v>0</v>
      </c>
      <c r="N30" s="207">
        <f t="shared" si="0"/>
        <v>0</v>
      </c>
      <c r="O30" s="145"/>
      <c r="P30" s="137" t="str">
        <f t="shared" si="1"/>
        <v xml:space="preserve"> </v>
      </c>
      <c r="Q30" s="137" t="str">
        <f t="shared" si="2"/>
        <v xml:space="preserve"> </v>
      </c>
      <c r="R30" s="97">
        <f t="shared" si="5"/>
        <v>0</v>
      </c>
      <c r="S30" s="72">
        <f t="shared" si="3"/>
        <v>0</v>
      </c>
    </row>
    <row r="31" spans="1:19" ht="105" customHeight="1" thickBot="1" x14ac:dyDescent="0.25">
      <c r="A31" s="367">
        <f>'الاطار الموازنى  راي الجهه عام'!A31</f>
        <v>15000</v>
      </c>
      <c r="B31" s="367">
        <f>'الاطار الموازنى  راي الجهه عام'!B31</f>
        <v>17422</v>
      </c>
      <c r="C31" s="367">
        <f>'الاطار الموازنى  راي الجهه عام'!C31</f>
        <v>23000</v>
      </c>
      <c r="D31" s="367">
        <f>'الاطار الموازنى  راي الجهه عام'!D31</f>
        <v>29893</v>
      </c>
      <c r="E31" s="149">
        <f>'الاطار الموازنى  راي الجهه عام'!E31</f>
        <v>45000</v>
      </c>
      <c r="F31" s="367">
        <f>'الاطار الموازنى  راي الجهه عام'!F31</f>
        <v>0</v>
      </c>
      <c r="G31" s="81" t="s">
        <v>645</v>
      </c>
      <c r="H31" s="78" t="s">
        <v>21</v>
      </c>
      <c r="I31" s="149">
        <v>60000</v>
      </c>
      <c r="J31" s="145">
        <v>60000</v>
      </c>
      <c r="K31" s="149"/>
      <c r="L31" s="149">
        <f>K31*2</f>
        <v>0</v>
      </c>
      <c r="M31" s="367">
        <f>'الاطار الموازنى  راي الجهه عام'!I31</f>
        <v>82000</v>
      </c>
      <c r="N31" s="210">
        <f t="shared" si="0"/>
        <v>22000</v>
      </c>
      <c r="O31" s="149">
        <v>82000</v>
      </c>
      <c r="P31" s="211">
        <f t="shared" si="1"/>
        <v>22000</v>
      </c>
      <c r="Q31" s="211" t="str">
        <f t="shared" si="2"/>
        <v xml:space="preserve"> </v>
      </c>
      <c r="R31" s="106">
        <f t="shared" si="5"/>
        <v>1.3666666666666667</v>
      </c>
      <c r="S31" s="72">
        <f t="shared" si="3"/>
        <v>414315</v>
      </c>
    </row>
    <row r="32" spans="1:19" s="1" customFormat="1" ht="110.25" customHeight="1" thickBot="1" x14ac:dyDescent="0.25">
      <c r="A32" s="360">
        <f t="shared" ref="A32:E32" si="23">SUM(A30:A31)</f>
        <v>15000</v>
      </c>
      <c r="B32" s="368">
        <f t="shared" si="23"/>
        <v>17422</v>
      </c>
      <c r="C32" s="368">
        <f t="shared" si="23"/>
        <v>23000</v>
      </c>
      <c r="D32" s="368">
        <f t="shared" si="23"/>
        <v>29893</v>
      </c>
      <c r="E32" s="150">
        <f t="shared" si="23"/>
        <v>45000</v>
      </c>
      <c r="F32" s="368">
        <f>'الاطار الموازنى  راي الجهه عام'!F32</f>
        <v>0</v>
      </c>
      <c r="G32" s="51"/>
      <c r="H32" s="5" t="s">
        <v>22</v>
      </c>
      <c r="I32" s="150">
        <f t="shared" ref="I32" si="24">SUM(I30:I31)</f>
        <v>60000</v>
      </c>
      <c r="J32" s="150">
        <f t="shared" ref="I32:J32" si="25">SUM(J30:J31)</f>
        <v>60000</v>
      </c>
      <c r="K32" s="150">
        <f t="shared" ref="K32:O32" si="26">SUM(K30:K31)</f>
        <v>0</v>
      </c>
      <c r="L32" s="150">
        <f t="shared" si="26"/>
        <v>0</v>
      </c>
      <c r="M32" s="368">
        <f>'الاطار الموازنى  راي الجهه عام'!I32</f>
        <v>82000</v>
      </c>
      <c r="N32" s="212">
        <f t="shared" si="0"/>
        <v>22000</v>
      </c>
      <c r="O32" s="150">
        <f t="shared" si="26"/>
        <v>82000</v>
      </c>
      <c r="P32" s="150">
        <f t="shared" si="1"/>
        <v>22000</v>
      </c>
      <c r="Q32" s="150" t="str">
        <f t="shared" si="2"/>
        <v xml:space="preserve"> </v>
      </c>
      <c r="R32" s="107">
        <f t="shared" si="5"/>
        <v>1.3666666666666667</v>
      </c>
      <c r="S32" s="72">
        <f t="shared" si="3"/>
        <v>414315</v>
      </c>
    </row>
    <row r="33" spans="1:19" s="1" customFormat="1" ht="107.25" customHeight="1" thickBot="1" x14ac:dyDescent="0.25">
      <c r="A33" s="361">
        <f t="shared" ref="A33:E33" si="27">A32/A847</f>
        <v>6.8181818181818187E-4</v>
      </c>
      <c r="B33" s="361">
        <f t="shared" si="27"/>
        <v>6.9607714462139366E-4</v>
      </c>
      <c r="C33" s="361">
        <f t="shared" si="27"/>
        <v>1.2222340312466786E-3</v>
      </c>
      <c r="D33" s="361">
        <f t="shared" si="27"/>
        <v>9.31670465852998E-4</v>
      </c>
      <c r="E33" s="269">
        <f t="shared" si="27"/>
        <v>1.4601856058147837E-3</v>
      </c>
      <c r="F33" s="361" t="e">
        <f>'الاطار الموازنى  راي الجهه عام'!F33</f>
        <v>#DIV/0!</v>
      </c>
      <c r="G33" s="266"/>
      <c r="H33" s="267" t="s">
        <v>1136</v>
      </c>
      <c r="I33" s="270">
        <f>I32/I847</f>
        <v>1.5219541891789057E-3</v>
      </c>
      <c r="J33" s="270">
        <f>J32/J847</f>
        <v>1.5219541891789057E-3</v>
      </c>
      <c r="K33" s="270" t="e">
        <f>K32/K847</f>
        <v>#DIV/0!</v>
      </c>
      <c r="L33" s="270" t="e">
        <f>L32/L847</f>
        <v>#DIV/0!</v>
      </c>
      <c r="M33" s="396">
        <f>'الاطار الموازنى  راي الجهه عام'!I33</f>
        <v>2.0800040585445046E-3</v>
      </c>
      <c r="N33" s="270"/>
      <c r="O33" s="270">
        <f>O32/O847</f>
        <v>2.0800040585445046E-3</v>
      </c>
      <c r="P33" s="270"/>
      <c r="Q33" s="265"/>
      <c r="R33" s="268"/>
      <c r="S33" s="72">
        <v>1</v>
      </c>
    </row>
    <row r="34" spans="1:19" s="1" customFormat="1" ht="105.75" customHeight="1" x14ac:dyDescent="0.2">
      <c r="A34" s="357"/>
      <c r="B34" s="373"/>
      <c r="C34" s="373"/>
      <c r="D34" s="373"/>
      <c r="E34" s="155"/>
      <c r="F34" s="373"/>
      <c r="G34" s="48" t="s">
        <v>646</v>
      </c>
      <c r="H34" s="21" t="s">
        <v>23</v>
      </c>
      <c r="I34" s="155"/>
      <c r="J34" s="155"/>
      <c r="K34" s="155"/>
      <c r="L34" s="155"/>
      <c r="M34" s="373"/>
      <c r="N34" s="215"/>
      <c r="O34" s="155"/>
      <c r="P34" s="155" t="str">
        <f t="shared" si="1"/>
        <v xml:space="preserve"> </v>
      </c>
      <c r="Q34" s="155" t="str">
        <f t="shared" si="2"/>
        <v xml:space="preserve"> </v>
      </c>
      <c r="R34" s="110"/>
      <c r="S34" s="72">
        <f>S36</f>
        <v>0</v>
      </c>
    </row>
    <row r="35" spans="1:19" ht="87.75" customHeight="1" x14ac:dyDescent="0.2">
      <c r="A35" s="364">
        <f>'الاطار الموازنى  راي الجهه عام'!A35</f>
        <v>0</v>
      </c>
      <c r="B35" s="365">
        <f>'الاطار الموازنى  راي الجهه عام'!B35</f>
        <v>0</v>
      </c>
      <c r="C35" s="365">
        <f>'الاطار الموازنى  راي الجهه عام'!C35</f>
        <v>14000</v>
      </c>
      <c r="D35" s="365">
        <f>'الاطار الموازنى  راي الجهه عام'!D35</f>
        <v>1925</v>
      </c>
      <c r="E35" s="147">
        <f>'الاطار الموازنى  راي الجهه عام'!E35</f>
        <v>14000</v>
      </c>
      <c r="F35" s="365">
        <f>'الاطار الموازنى  راي الجهه عام'!F35</f>
        <v>0</v>
      </c>
      <c r="G35" s="49" t="s">
        <v>647</v>
      </c>
      <c r="H35" s="19" t="s">
        <v>24</v>
      </c>
      <c r="I35" s="147">
        <v>7000</v>
      </c>
      <c r="J35" s="147">
        <v>7000</v>
      </c>
      <c r="K35" s="147"/>
      <c r="L35" s="147">
        <f>K35*2</f>
        <v>0</v>
      </c>
      <c r="M35" s="365">
        <f>'الاطار الموازنى  راي الجهه عام'!I35</f>
        <v>7000</v>
      </c>
      <c r="N35" s="208">
        <f t="shared" si="0"/>
        <v>0</v>
      </c>
      <c r="O35" s="147">
        <v>7000</v>
      </c>
      <c r="P35" s="209" t="str">
        <f t="shared" si="1"/>
        <v xml:space="preserve"> </v>
      </c>
      <c r="Q35" s="209" t="str">
        <f t="shared" si="2"/>
        <v xml:space="preserve"> </v>
      </c>
      <c r="R35" s="105">
        <f t="shared" si="5"/>
        <v>1</v>
      </c>
      <c r="S35" s="72">
        <f t="shared" si="3"/>
        <v>57925</v>
      </c>
    </row>
    <row r="36" spans="1:19" s="1" customFormat="1" ht="105.75" customHeight="1" thickBot="1" x14ac:dyDescent="0.25">
      <c r="A36" s="374">
        <f>'الاطار الموازنى  راي الجهه عام'!A36</f>
        <v>0</v>
      </c>
      <c r="B36" s="375">
        <f>'الاطار الموازنى  راي الجهه عام'!B36</f>
        <v>0</v>
      </c>
      <c r="C36" s="375">
        <f>'الاطار الموازنى  راي الجهه عام'!C36</f>
        <v>0</v>
      </c>
      <c r="D36" s="375">
        <f>'الاطار الموازنى  راي الجهه عام'!D36</f>
        <v>0</v>
      </c>
      <c r="E36" s="156">
        <f>'الاطار الموازنى  راي الجهه عام'!E36</f>
        <v>0</v>
      </c>
      <c r="F36" s="375">
        <f>'الاطار الموازنى  راي الجهه عام'!F36</f>
        <v>0</v>
      </c>
      <c r="G36" s="55" t="s">
        <v>648</v>
      </c>
      <c r="H36" s="23" t="s">
        <v>25</v>
      </c>
      <c r="I36" s="156"/>
      <c r="J36" s="156"/>
      <c r="K36" s="156"/>
      <c r="L36" s="156">
        <f t="shared" si="11"/>
        <v>0</v>
      </c>
      <c r="M36" s="375">
        <f>'الاطار الموازنى  راي الجهه عام'!I36</f>
        <v>0</v>
      </c>
      <c r="N36" s="216">
        <f t="shared" si="0"/>
        <v>0</v>
      </c>
      <c r="O36" s="156"/>
      <c r="P36" s="154" t="str">
        <f t="shared" si="1"/>
        <v xml:space="preserve"> </v>
      </c>
      <c r="Q36" s="154" t="str">
        <f t="shared" si="2"/>
        <v xml:space="preserve"> </v>
      </c>
      <c r="R36" s="111">
        <f t="shared" si="5"/>
        <v>0</v>
      </c>
      <c r="S36" s="72">
        <f t="shared" si="3"/>
        <v>0</v>
      </c>
    </row>
    <row r="37" spans="1:19" s="1" customFormat="1" ht="87.75" customHeight="1" thickBot="1" x14ac:dyDescent="0.25">
      <c r="A37" s="360">
        <f t="shared" ref="A37:E37" si="28">SUM(A35:A36)</f>
        <v>0</v>
      </c>
      <c r="B37" s="368">
        <f t="shared" si="28"/>
        <v>0</v>
      </c>
      <c r="C37" s="368">
        <f t="shared" si="28"/>
        <v>14000</v>
      </c>
      <c r="D37" s="368">
        <f t="shared" si="28"/>
        <v>1925</v>
      </c>
      <c r="E37" s="150">
        <f t="shared" si="28"/>
        <v>14000</v>
      </c>
      <c r="F37" s="368">
        <f>'الاطار الموازنى  راي الجهه عام'!F37</f>
        <v>0</v>
      </c>
      <c r="G37" s="51"/>
      <c r="H37" s="5" t="s">
        <v>26</v>
      </c>
      <c r="I37" s="150">
        <f t="shared" ref="I37" si="29">SUM(I35:I36)</f>
        <v>7000</v>
      </c>
      <c r="J37" s="150">
        <f t="shared" ref="I37:J37" si="30">SUM(J35:J36)</f>
        <v>7000</v>
      </c>
      <c r="K37" s="150">
        <f t="shared" ref="K37:O37" si="31">SUM(K35:K36)</f>
        <v>0</v>
      </c>
      <c r="L37" s="150">
        <f t="shared" si="31"/>
        <v>0</v>
      </c>
      <c r="M37" s="368">
        <f>'الاطار الموازنى  راي الجهه عام'!I37</f>
        <v>7000</v>
      </c>
      <c r="N37" s="212">
        <f t="shared" si="0"/>
        <v>0</v>
      </c>
      <c r="O37" s="150">
        <f t="shared" si="31"/>
        <v>7000</v>
      </c>
      <c r="P37" s="150" t="str">
        <f t="shared" si="1"/>
        <v xml:space="preserve"> </v>
      </c>
      <c r="Q37" s="150" t="str">
        <f t="shared" si="2"/>
        <v xml:space="preserve"> </v>
      </c>
      <c r="R37" s="107">
        <f t="shared" si="5"/>
        <v>1</v>
      </c>
      <c r="S37" s="72">
        <f t="shared" si="3"/>
        <v>57925</v>
      </c>
    </row>
    <row r="38" spans="1:19" s="1" customFormat="1" ht="87.75" customHeight="1" thickBot="1" x14ac:dyDescent="0.25">
      <c r="A38" s="361">
        <f t="shared" ref="A38:E38" si="32">A37/A847</f>
        <v>0</v>
      </c>
      <c r="B38" s="361">
        <f t="shared" si="32"/>
        <v>0</v>
      </c>
      <c r="C38" s="361">
        <f t="shared" si="32"/>
        <v>7.4396854075884787E-4</v>
      </c>
      <c r="D38" s="361">
        <f t="shared" si="32"/>
        <v>5.9996174581574992E-5</v>
      </c>
      <c r="E38" s="269">
        <f t="shared" si="32"/>
        <v>4.5427996625348822E-4</v>
      </c>
      <c r="F38" s="361" t="e">
        <f>'الاطار الموازنى  راي الجهه عام'!F38</f>
        <v>#DIV/0!</v>
      </c>
      <c r="G38" s="266"/>
      <c r="H38" s="267" t="s">
        <v>1136</v>
      </c>
      <c r="I38" s="270">
        <f>I37/I847</f>
        <v>1.7756132207087232E-4</v>
      </c>
      <c r="J38" s="270">
        <f>J37/J847</f>
        <v>1.7756132207087232E-4</v>
      </c>
      <c r="K38" s="270" t="e">
        <f>K37/K847</f>
        <v>#DIV/0!</v>
      </c>
      <c r="L38" s="270" t="e">
        <f>L37/L847</f>
        <v>#DIV/0!</v>
      </c>
      <c r="M38" s="396">
        <f>'الاطار الموازنى  راي الجهه عام'!I38</f>
        <v>1.7756132207087232E-4</v>
      </c>
      <c r="N38" s="270"/>
      <c r="O38" s="270">
        <f>O37/O847</f>
        <v>1.7756132207087232E-4</v>
      </c>
      <c r="P38" s="270"/>
      <c r="Q38" s="265"/>
      <c r="R38" s="268"/>
      <c r="S38" s="72">
        <v>1</v>
      </c>
    </row>
    <row r="39" spans="1:19" s="1" customFormat="1" ht="126" customHeight="1" thickBot="1" x14ac:dyDescent="0.25">
      <c r="A39" s="374">
        <f>'الاطار الموازنى  راي الجهه عام'!A39</f>
        <v>0</v>
      </c>
      <c r="B39" s="375">
        <f>'الاطار الموازنى  راي الجهه عام'!B39</f>
        <v>0</v>
      </c>
      <c r="C39" s="375">
        <f>'الاطار الموازنى  راي الجهه عام'!C39</f>
        <v>0</v>
      </c>
      <c r="D39" s="375">
        <f>'الاطار الموازنى  راي الجهه عام'!D39</f>
        <v>0</v>
      </c>
      <c r="E39" s="156">
        <f>'الاطار الموازنى  راي الجهه عام'!E39</f>
        <v>0</v>
      </c>
      <c r="F39" s="375">
        <f>'الاطار الموازنى  راي الجهه عام'!F39</f>
        <v>0</v>
      </c>
      <c r="G39" s="56">
        <v>3111020501</v>
      </c>
      <c r="H39" s="24" t="s">
        <v>27</v>
      </c>
      <c r="I39" s="156"/>
      <c r="J39" s="156"/>
      <c r="K39" s="156"/>
      <c r="L39" s="156">
        <f t="shared" si="11"/>
        <v>0</v>
      </c>
      <c r="M39" s="375">
        <f>'الاطار الموازنى  راي الجهه عام'!I39</f>
        <v>0</v>
      </c>
      <c r="N39" s="216">
        <f t="shared" si="0"/>
        <v>0</v>
      </c>
      <c r="O39" s="156"/>
      <c r="P39" s="154" t="str">
        <f t="shared" si="1"/>
        <v xml:space="preserve"> </v>
      </c>
      <c r="Q39" s="154" t="str">
        <f t="shared" si="2"/>
        <v xml:space="preserve"> </v>
      </c>
      <c r="R39" s="111">
        <f t="shared" si="5"/>
        <v>0</v>
      </c>
      <c r="S39" s="72">
        <f t="shared" si="3"/>
        <v>0</v>
      </c>
    </row>
    <row r="40" spans="1:19" s="2" customFormat="1" ht="108" customHeight="1" thickBot="1" x14ac:dyDescent="0.25">
      <c r="A40" s="376">
        <f t="shared" ref="A40:E40" si="33">A23+A27+A32+A37+A39</f>
        <v>215000</v>
      </c>
      <c r="B40" s="377">
        <f t="shared" si="33"/>
        <v>195290</v>
      </c>
      <c r="C40" s="377">
        <f t="shared" si="33"/>
        <v>302000</v>
      </c>
      <c r="D40" s="377">
        <f t="shared" si="33"/>
        <v>299708</v>
      </c>
      <c r="E40" s="157">
        <f t="shared" si="33"/>
        <v>509000</v>
      </c>
      <c r="F40" s="377">
        <f>'الاطار الموازنى  راي الجهه عام'!F40</f>
        <v>0</v>
      </c>
      <c r="G40" s="57"/>
      <c r="H40" s="7" t="s">
        <v>28</v>
      </c>
      <c r="I40" s="157">
        <f>I23+I27+I32+I37+I39</f>
        <v>562000</v>
      </c>
      <c r="J40" s="157">
        <f>J23+J27+J32+J37+J39</f>
        <v>562000</v>
      </c>
      <c r="K40" s="157">
        <f>K23+K27+K32+K37+K39</f>
        <v>0</v>
      </c>
      <c r="L40" s="157">
        <f>L23+L27+L32+L37+L39</f>
        <v>0</v>
      </c>
      <c r="M40" s="377">
        <f>'الاطار الموازنى  راي الجهه عام'!I40</f>
        <v>584000</v>
      </c>
      <c r="N40" s="217">
        <f t="shared" si="0"/>
        <v>22000</v>
      </c>
      <c r="O40" s="157">
        <f>O23+O27+O32+O37+O39</f>
        <v>584000</v>
      </c>
      <c r="P40" s="157">
        <f t="shared" si="1"/>
        <v>22000</v>
      </c>
      <c r="Q40" s="157" t="str">
        <f t="shared" si="2"/>
        <v xml:space="preserve"> </v>
      </c>
      <c r="R40" s="112">
        <f t="shared" si="5"/>
        <v>1.0391459074733096</v>
      </c>
      <c r="S40" s="72">
        <f t="shared" si="3"/>
        <v>3812998</v>
      </c>
    </row>
    <row r="41" spans="1:19" s="1" customFormat="1" ht="112.5" customHeight="1" thickBot="1" x14ac:dyDescent="0.25">
      <c r="A41" s="361">
        <f t="shared" ref="A41:E41" si="34">A40/A847</f>
        <v>9.7727272727272732E-3</v>
      </c>
      <c r="B41" s="361">
        <f t="shared" si="34"/>
        <v>7.8026004806056697E-3</v>
      </c>
      <c r="C41" s="361">
        <f t="shared" si="34"/>
        <v>1.6048464236369433E-2</v>
      </c>
      <c r="D41" s="361">
        <f t="shared" si="34"/>
        <v>9.3409524631141178E-3</v>
      </c>
      <c r="E41" s="269">
        <f t="shared" si="34"/>
        <v>1.6516321630216109E-2</v>
      </c>
      <c r="F41" s="361" t="e">
        <f>'الاطار الموازنى  راي الجهه عام'!F41</f>
        <v>#DIV/0!</v>
      </c>
      <c r="G41" s="266"/>
      <c r="H41" s="267" t="s">
        <v>1136</v>
      </c>
      <c r="I41" s="270">
        <f t="shared" ref="I41:J41" si="35">I40/I847</f>
        <v>1.425563757197575E-2</v>
      </c>
      <c r="J41" s="270">
        <f t="shared" si="35"/>
        <v>1.425563757197575E-2</v>
      </c>
      <c r="K41" s="270" t="e">
        <f t="shared" ref="K41:O41" si="36">K40/K847</f>
        <v>#DIV/0!</v>
      </c>
      <c r="L41" s="270" t="e">
        <f t="shared" si="36"/>
        <v>#DIV/0!</v>
      </c>
      <c r="M41" s="396">
        <f>'الاطار الموازنى  راي الجهه عام'!I41</f>
        <v>1.481368744134135E-2</v>
      </c>
      <c r="N41" s="270" t="e">
        <f t="shared" si="36"/>
        <v>#DIV/0!</v>
      </c>
      <c r="O41" s="270">
        <f t="shared" si="36"/>
        <v>1.481368744134135E-2</v>
      </c>
      <c r="P41" s="270"/>
      <c r="Q41" s="265"/>
      <c r="R41" s="268"/>
      <c r="S41" s="72">
        <v>1</v>
      </c>
    </row>
    <row r="42" spans="1:19" s="2" customFormat="1" ht="87.75" customHeight="1" x14ac:dyDescent="0.2">
      <c r="A42" s="371"/>
      <c r="B42" s="372"/>
      <c r="C42" s="372"/>
      <c r="D42" s="372"/>
      <c r="E42" s="152"/>
      <c r="F42" s="372"/>
      <c r="G42" s="53" t="s">
        <v>649</v>
      </c>
      <c r="H42" s="22" t="s">
        <v>29</v>
      </c>
      <c r="I42" s="152"/>
      <c r="J42" s="152"/>
      <c r="K42" s="152"/>
      <c r="L42" s="152"/>
      <c r="M42" s="372"/>
      <c r="N42" s="214"/>
      <c r="O42" s="152"/>
      <c r="P42" s="152" t="str">
        <f t="shared" si="1"/>
        <v xml:space="preserve"> </v>
      </c>
      <c r="Q42" s="152" t="str">
        <f t="shared" si="2"/>
        <v xml:space="preserve"> </v>
      </c>
      <c r="R42" s="109"/>
      <c r="S42" s="72">
        <f>S45</f>
        <v>2906243</v>
      </c>
    </row>
    <row r="43" spans="1:19" s="1" customFormat="1" ht="87.75" customHeight="1" x14ac:dyDescent="0.2">
      <c r="A43" s="373">
        <f>'الاطار الموازنى  راي الجهه عام'!A43</f>
        <v>50000</v>
      </c>
      <c r="B43" s="373">
        <f>'الاطار الموازنى  راي الجهه عام'!B43</f>
        <v>43600</v>
      </c>
      <c r="C43" s="373">
        <f>'الاطار الموازنى  راي الجهه عام'!C43</f>
        <v>100000</v>
      </c>
      <c r="D43" s="373">
        <f>'الاطار الموازنى  راي الجهه عام'!D43</f>
        <v>41228</v>
      </c>
      <c r="E43" s="153">
        <f>'الاطار الموازنى  راي الجهه عام'!E43</f>
        <v>175000</v>
      </c>
      <c r="F43" s="373">
        <f>'الاطار الموازنى  راي الجهه عام'!F43</f>
        <v>0</v>
      </c>
      <c r="G43" s="54">
        <v>3111030101</v>
      </c>
      <c r="H43" s="18" t="s">
        <v>30</v>
      </c>
      <c r="I43" s="153">
        <v>192000</v>
      </c>
      <c r="J43" s="153">
        <v>192000</v>
      </c>
      <c r="K43" s="153">
        <v>0</v>
      </c>
      <c r="L43" s="153">
        <f t="shared" si="11"/>
        <v>0</v>
      </c>
      <c r="M43" s="373">
        <f>'الاطار الموازنى  راي الجهه عام'!I43</f>
        <v>192000</v>
      </c>
      <c r="N43" s="215">
        <f t="shared" si="0"/>
        <v>0</v>
      </c>
      <c r="O43" s="153">
        <v>192000</v>
      </c>
      <c r="P43" s="155" t="str">
        <f t="shared" si="1"/>
        <v xml:space="preserve"> </v>
      </c>
      <c r="Q43" s="155" t="str">
        <f t="shared" si="2"/>
        <v xml:space="preserve"> </v>
      </c>
      <c r="R43" s="110">
        <f t="shared" si="5"/>
        <v>1</v>
      </c>
      <c r="S43" s="72">
        <f t="shared" si="3"/>
        <v>1177828</v>
      </c>
    </row>
    <row r="44" spans="1:19" s="1" customFormat="1" ht="92.25" customHeight="1" thickBot="1" x14ac:dyDescent="0.25">
      <c r="A44" s="375">
        <f>'الاطار الموازنى  راي الجهه عام'!A44</f>
        <v>100000</v>
      </c>
      <c r="B44" s="375">
        <f>'الاطار الموازنى  راي الجهه عام'!B44</f>
        <v>35632</v>
      </c>
      <c r="C44" s="375">
        <f>'الاطار الموازنى  راي الجهه عام'!C44</f>
        <v>130000</v>
      </c>
      <c r="D44" s="375">
        <f>'الاطار الموازنى  راي الجهه عام'!D44</f>
        <v>112783</v>
      </c>
      <c r="E44" s="156">
        <f>'الاطار الموازنى  راي الجهه عام'!E44</f>
        <v>250000</v>
      </c>
      <c r="F44" s="375">
        <f>'الاطار الموازنى  راي الجهه عام'!F44</f>
        <v>0</v>
      </c>
      <c r="G44" s="55">
        <v>3111030201</v>
      </c>
      <c r="H44" s="23" t="s">
        <v>31</v>
      </c>
      <c r="I44" s="156">
        <v>275000</v>
      </c>
      <c r="J44" s="156">
        <v>275000</v>
      </c>
      <c r="K44" s="156"/>
      <c r="L44" s="156">
        <f>K44*2</f>
        <v>0</v>
      </c>
      <c r="M44" s="375">
        <f>'الاطار الموازنى  راي الجهه عام'!I44</f>
        <v>275000</v>
      </c>
      <c r="N44" s="216">
        <f t="shared" si="0"/>
        <v>0</v>
      </c>
      <c r="O44" s="156">
        <v>275000</v>
      </c>
      <c r="P44" s="154" t="str">
        <f t="shared" si="1"/>
        <v xml:space="preserve"> </v>
      </c>
      <c r="Q44" s="154" t="str">
        <f t="shared" si="2"/>
        <v xml:space="preserve"> </v>
      </c>
      <c r="R44" s="111">
        <f t="shared" si="5"/>
        <v>1</v>
      </c>
      <c r="S44" s="72">
        <f t="shared" si="3"/>
        <v>1728415</v>
      </c>
    </row>
    <row r="45" spans="1:19" s="2" customFormat="1" ht="97.5" customHeight="1" thickBot="1" x14ac:dyDescent="0.25">
      <c r="A45" s="376">
        <f t="shared" ref="A45:E45" si="37">SUM(A43:A44)</f>
        <v>150000</v>
      </c>
      <c r="B45" s="377">
        <f t="shared" si="37"/>
        <v>79232</v>
      </c>
      <c r="C45" s="377">
        <f t="shared" si="37"/>
        <v>230000</v>
      </c>
      <c r="D45" s="377">
        <f t="shared" si="37"/>
        <v>154011</v>
      </c>
      <c r="E45" s="157">
        <f t="shared" si="37"/>
        <v>425000</v>
      </c>
      <c r="F45" s="377">
        <f>'الاطار الموازنى  راي الجهه عام'!F45</f>
        <v>0</v>
      </c>
      <c r="G45" s="57"/>
      <c r="H45" s="7" t="s">
        <v>32</v>
      </c>
      <c r="I45" s="157">
        <f t="shared" ref="I45" si="38">SUM(I43:I44)</f>
        <v>467000</v>
      </c>
      <c r="J45" s="157">
        <f t="shared" ref="I45:J45" si="39">SUM(J43:J44)</f>
        <v>467000</v>
      </c>
      <c r="K45" s="157">
        <f t="shared" ref="K45:O45" si="40">SUM(K43:K44)</f>
        <v>0</v>
      </c>
      <c r="L45" s="157">
        <f t="shared" si="40"/>
        <v>0</v>
      </c>
      <c r="M45" s="377">
        <f>'الاطار الموازنى  راي الجهه عام'!I45</f>
        <v>467000</v>
      </c>
      <c r="N45" s="217">
        <f t="shared" si="0"/>
        <v>0</v>
      </c>
      <c r="O45" s="157">
        <f t="shared" si="40"/>
        <v>467000</v>
      </c>
      <c r="P45" s="157" t="str">
        <f t="shared" si="1"/>
        <v xml:space="preserve"> </v>
      </c>
      <c r="Q45" s="157" t="str">
        <f t="shared" si="2"/>
        <v xml:space="preserve"> </v>
      </c>
      <c r="R45" s="112">
        <f t="shared" si="5"/>
        <v>1</v>
      </c>
      <c r="S45" s="72">
        <f t="shared" si="3"/>
        <v>2906243</v>
      </c>
    </row>
    <row r="46" spans="1:19" s="1" customFormat="1" ht="102.75" customHeight="1" x14ac:dyDescent="0.2">
      <c r="A46" s="378">
        <f t="shared" ref="A46:E46" si="41">A45/A847</f>
        <v>6.8181818181818179E-3</v>
      </c>
      <c r="B46" s="378">
        <f t="shared" si="41"/>
        <v>3.1656287637838519E-3</v>
      </c>
      <c r="C46" s="378">
        <f t="shared" si="41"/>
        <v>1.2222340312466787E-2</v>
      </c>
      <c r="D46" s="378">
        <f t="shared" si="41"/>
        <v>4.8000368018093226E-3</v>
      </c>
      <c r="E46" s="294">
        <f t="shared" si="41"/>
        <v>1.3790641832695178E-2</v>
      </c>
      <c r="F46" s="378" t="e">
        <f>'الاطار الموازنى  راي الجهه عام'!F46</f>
        <v>#DIV/0!</v>
      </c>
      <c r="G46" s="311"/>
      <c r="H46" s="312" t="s">
        <v>1136</v>
      </c>
      <c r="I46" s="313">
        <f>I45/I847</f>
        <v>1.1845876772442483E-2</v>
      </c>
      <c r="J46" s="313">
        <f>J45/J847</f>
        <v>1.1845876772442483E-2</v>
      </c>
      <c r="K46" s="313" t="e">
        <f>K45/K847</f>
        <v>#DIV/0!</v>
      </c>
      <c r="L46" s="313" t="e">
        <f>L45/L847</f>
        <v>#DIV/0!</v>
      </c>
      <c r="M46" s="435">
        <f>'الاطار الموازنى  راي الجهه عام'!I46</f>
        <v>1.1845876772442483E-2</v>
      </c>
      <c r="N46" s="313"/>
      <c r="O46" s="313">
        <f>O45/O847</f>
        <v>1.1845876772442483E-2</v>
      </c>
      <c r="P46" s="313"/>
      <c r="Q46" s="314"/>
      <c r="R46" s="315"/>
      <c r="S46" s="72">
        <v>1</v>
      </c>
    </row>
    <row r="47" spans="1:19" s="2" customFormat="1" ht="99" customHeight="1" x14ac:dyDescent="0.2">
      <c r="A47" s="371"/>
      <c r="B47" s="372"/>
      <c r="C47" s="372"/>
      <c r="D47" s="372"/>
      <c r="E47" s="152"/>
      <c r="F47" s="372"/>
      <c r="G47" s="53" t="s">
        <v>650</v>
      </c>
      <c r="H47" s="22" t="s">
        <v>33</v>
      </c>
      <c r="I47" s="152"/>
      <c r="J47" s="152"/>
      <c r="K47" s="152"/>
      <c r="L47" s="152"/>
      <c r="M47" s="372"/>
      <c r="N47" s="214"/>
      <c r="O47" s="152"/>
      <c r="P47" s="152" t="str">
        <f t="shared" si="1"/>
        <v xml:space="preserve"> </v>
      </c>
      <c r="Q47" s="152" t="str">
        <f t="shared" si="2"/>
        <v xml:space="preserve"> </v>
      </c>
      <c r="R47" s="109"/>
      <c r="S47" s="72">
        <f>S50</f>
        <v>0</v>
      </c>
    </row>
    <row r="48" spans="1:19" s="1" customFormat="1" ht="99" customHeight="1" x14ac:dyDescent="0.2">
      <c r="A48" s="357">
        <f>'الاطار الموازنى  راي الجهه عام'!A48</f>
        <v>0</v>
      </c>
      <c r="B48" s="373">
        <f>'الاطار الموازنى  راي الجهه عام'!B48</f>
        <v>0</v>
      </c>
      <c r="C48" s="373">
        <f>'الاطار الموازنى  راي الجهه عام'!C48</f>
        <v>0</v>
      </c>
      <c r="D48" s="373">
        <f>'الاطار الموازنى  راي الجهه عام'!D48</f>
        <v>0</v>
      </c>
      <c r="E48" s="153">
        <f>'الاطار الموازنى  راي الجهه عام'!E48</f>
        <v>0</v>
      </c>
      <c r="F48" s="373">
        <f>'الاطار الموازنى  راي الجهه عام'!F48</f>
        <v>0</v>
      </c>
      <c r="G48" s="54">
        <v>3111040101</v>
      </c>
      <c r="H48" s="18" t="s">
        <v>34</v>
      </c>
      <c r="I48" s="153"/>
      <c r="J48" s="153"/>
      <c r="K48" s="153"/>
      <c r="L48" s="153">
        <f t="shared" si="11"/>
        <v>0</v>
      </c>
      <c r="M48" s="373">
        <f>'الاطار الموازنى  راي الجهه عام'!I48</f>
        <v>0</v>
      </c>
      <c r="N48" s="215">
        <f t="shared" si="0"/>
        <v>0</v>
      </c>
      <c r="O48" s="153"/>
      <c r="P48" s="155" t="str">
        <f t="shared" si="1"/>
        <v xml:space="preserve"> </v>
      </c>
      <c r="Q48" s="155" t="str">
        <f t="shared" si="2"/>
        <v xml:space="preserve"> </v>
      </c>
      <c r="R48" s="110">
        <f t="shared" si="5"/>
        <v>0</v>
      </c>
      <c r="S48" s="72">
        <f t="shared" si="3"/>
        <v>0</v>
      </c>
    </row>
    <row r="49" spans="1:19" s="1" customFormat="1" ht="105.75" customHeight="1" thickBot="1" x14ac:dyDescent="0.25">
      <c r="A49" s="374">
        <f>'الاطار الموازنى  راي الجهه عام'!A49</f>
        <v>0</v>
      </c>
      <c r="B49" s="375">
        <f>'الاطار الموازنى  راي الجهه عام'!B49</f>
        <v>0</v>
      </c>
      <c r="C49" s="375">
        <f>'الاطار الموازنى  راي الجهه عام'!C49</f>
        <v>0</v>
      </c>
      <c r="D49" s="375">
        <f>'الاطار الموازنى  راي الجهه عام'!D49</f>
        <v>0</v>
      </c>
      <c r="E49" s="156">
        <f>'الاطار الموازنى  راي الجهه عام'!E49</f>
        <v>0</v>
      </c>
      <c r="F49" s="375">
        <f>'الاطار الموازنى  راي الجهه عام'!F49</f>
        <v>0</v>
      </c>
      <c r="G49" s="55">
        <v>3111040201</v>
      </c>
      <c r="H49" s="23" t="s">
        <v>35</v>
      </c>
      <c r="I49" s="156"/>
      <c r="J49" s="156"/>
      <c r="K49" s="156"/>
      <c r="L49" s="156">
        <f t="shared" si="11"/>
        <v>0</v>
      </c>
      <c r="M49" s="375">
        <f>'الاطار الموازنى  راي الجهه عام'!I49</f>
        <v>0</v>
      </c>
      <c r="N49" s="216">
        <f t="shared" si="0"/>
        <v>0</v>
      </c>
      <c r="O49" s="156"/>
      <c r="P49" s="154" t="str">
        <f t="shared" si="1"/>
        <v xml:space="preserve"> </v>
      </c>
      <c r="Q49" s="154" t="str">
        <f t="shared" si="2"/>
        <v xml:space="preserve"> </v>
      </c>
      <c r="R49" s="111">
        <f t="shared" si="5"/>
        <v>0</v>
      </c>
      <c r="S49" s="72">
        <f t="shared" si="3"/>
        <v>0</v>
      </c>
    </row>
    <row r="50" spans="1:19" s="2" customFormat="1" ht="84.75" customHeight="1" thickBot="1" x14ac:dyDescent="0.25">
      <c r="A50" s="376">
        <f t="shared" ref="A50:E50" si="42">SUM(A48:A49)</f>
        <v>0</v>
      </c>
      <c r="B50" s="377">
        <f t="shared" si="42"/>
        <v>0</v>
      </c>
      <c r="C50" s="377">
        <f t="shared" si="42"/>
        <v>0</v>
      </c>
      <c r="D50" s="377">
        <f t="shared" si="42"/>
        <v>0</v>
      </c>
      <c r="E50" s="157">
        <f t="shared" si="42"/>
        <v>0</v>
      </c>
      <c r="F50" s="377">
        <f>'الاطار الموازنى  راي الجهه عام'!F50</f>
        <v>0</v>
      </c>
      <c r="G50" s="57"/>
      <c r="H50" s="7" t="s">
        <v>36</v>
      </c>
      <c r="I50" s="157">
        <f t="shared" ref="I50" si="43">SUM(I48:I49)</f>
        <v>0</v>
      </c>
      <c r="J50" s="157">
        <f t="shared" ref="I50:J50" si="44">SUM(J48:J49)</f>
        <v>0</v>
      </c>
      <c r="K50" s="157">
        <f t="shared" ref="K50:O50" si="45">SUM(K48:K49)</f>
        <v>0</v>
      </c>
      <c r="L50" s="157">
        <f t="shared" si="45"/>
        <v>0</v>
      </c>
      <c r="M50" s="377">
        <f>'الاطار الموازنى  راي الجهه عام'!I50</f>
        <v>0</v>
      </c>
      <c r="N50" s="217">
        <f t="shared" si="0"/>
        <v>0</v>
      </c>
      <c r="O50" s="157">
        <f t="shared" si="45"/>
        <v>0</v>
      </c>
      <c r="P50" s="157" t="str">
        <f t="shared" si="1"/>
        <v xml:space="preserve"> </v>
      </c>
      <c r="Q50" s="157" t="str">
        <f t="shared" si="2"/>
        <v xml:space="preserve"> </v>
      </c>
      <c r="R50" s="112">
        <f t="shared" si="5"/>
        <v>0</v>
      </c>
      <c r="S50" s="72">
        <f t="shared" si="3"/>
        <v>0</v>
      </c>
    </row>
    <row r="51" spans="1:19" s="1" customFormat="1" ht="87.75" customHeight="1" thickBot="1" x14ac:dyDescent="0.25">
      <c r="A51" s="361">
        <f t="shared" ref="A51:E51" si="46">A50/A847</f>
        <v>0</v>
      </c>
      <c r="B51" s="361">
        <f t="shared" si="46"/>
        <v>0</v>
      </c>
      <c r="C51" s="361">
        <f t="shared" si="46"/>
        <v>0</v>
      </c>
      <c r="D51" s="361">
        <f t="shared" si="46"/>
        <v>0</v>
      </c>
      <c r="E51" s="269">
        <f t="shared" si="46"/>
        <v>0</v>
      </c>
      <c r="F51" s="361" t="e">
        <f>'الاطار الموازنى  راي الجهه عام'!F51</f>
        <v>#DIV/0!</v>
      </c>
      <c r="G51" s="266"/>
      <c r="H51" s="267" t="s">
        <v>1136</v>
      </c>
      <c r="I51" s="270">
        <f>I50/I847</f>
        <v>0</v>
      </c>
      <c r="J51" s="270">
        <f>J50/J847</f>
        <v>0</v>
      </c>
      <c r="K51" s="270" t="e">
        <f>K50/K847</f>
        <v>#DIV/0!</v>
      </c>
      <c r="L51" s="270" t="e">
        <f>L50/L847</f>
        <v>#DIV/0!</v>
      </c>
      <c r="M51" s="396">
        <f>'الاطار الموازنى  راي الجهه عام'!I51</f>
        <v>0</v>
      </c>
      <c r="N51" s="270"/>
      <c r="O51" s="270">
        <f>O50/O847</f>
        <v>0</v>
      </c>
      <c r="P51" s="270"/>
      <c r="Q51" s="265"/>
      <c r="R51" s="268"/>
      <c r="S51" s="72">
        <v>1</v>
      </c>
    </row>
    <row r="52" spans="1:19" s="2" customFormat="1" ht="99" customHeight="1" x14ac:dyDescent="0.2">
      <c r="A52" s="371"/>
      <c r="B52" s="372"/>
      <c r="C52" s="372"/>
      <c r="D52" s="372"/>
      <c r="E52" s="152"/>
      <c r="F52" s="372"/>
      <c r="G52" s="53" t="s">
        <v>651</v>
      </c>
      <c r="H52" s="22" t="s">
        <v>37</v>
      </c>
      <c r="I52" s="152"/>
      <c r="J52" s="152"/>
      <c r="K52" s="152"/>
      <c r="L52" s="152"/>
      <c r="M52" s="372"/>
      <c r="N52" s="214"/>
      <c r="O52" s="152"/>
      <c r="P52" s="152" t="str">
        <f t="shared" si="1"/>
        <v xml:space="preserve"> </v>
      </c>
      <c r="Q52" s="152" t="str">
        <f t="shared" si="2"/>
        <v xml:space="preserve"> </v>
      </c>
      <c r="R52" s="109"/>
      <c r="S52" s="72">
        <f>S58</f>
        <v>3117591</v>
      </c>
    </row>
    <row r="53" spans="1:19" s="1" customFormat="1" ht="99" customHeight="1" x14ac:dyDescent="0.2">
      <c r="A53" s="357"/>
      <c r="B53" s="373"/>
      <c r="C53" s="373"/>
      <c r="D53" s="373"/>
      <c r="E53" s="155"/>
      <c r="F53" s="373"/>
      <c r="G53" s="54" t="s">
        <v>652</v>
      </c>
      <c r="H53" s="18" t="s">
        <v>38</v>
      </c>
      <c r="I53" s="155"/>
      <c r="J53" s="155"/>
      <c r="K53" s="155"/>
      <c r="L53" s="155"/>
      <c r="M53" s="373"/>
      <c r="N53" s="215"/>
      <c r="O53" s="155"/>
      <c r="P53" s="155" t="str">
        <f t="shared" si="1"/>
        <v xml:space="preserve"> </v>
      </c>
      <c r="Q53" s="155" t="str">
        <f t="shared" si="2"/>
        <v xml:space="preserve"> </v>
      </c>
      <c r="R53" s="110"/>
      <c r="S53" s="72">
        <f>S56</f>
        <v>2676358</v>
      </c>
    </row>
    <row r="54" spans="1:19" ht="99" customHeight="1" x14ac:dyDescent="0.2">
      <c r="A54" s="364">
        <f>'الاطار الموازنى  راي الجهه عام'!A54</f>
        <v>0</v>
      </c>
      <c r="B54" s="365">
        <f>'الاطار الموازنى  راي الجهه عام'!B54</f>
        <v>0</v>
      </c>
      <c r="C54" s="365">
        <f>'الاطار الموازنى  راي الجهه عام'!C54</f>
        <v>0</v>
      </c>
      <c r="D54" s="365">
        <f>'الاطار الموازنى  راي الجهه عام'!D54</f>
        <v>0</v>
      </c>
      <c r="E54" s="147">
        <f>'الاطار الموازنى  راي الجهه عام'!E54</f>
        <v>0</v>
      </c>
      <c r="F54" s="365">
        <f>'الاطار الموازنى  راي الجهه عام'!F54</f>
        <v>0</v>
      </c>
      <c r="G54" s="49" t="s">
        <v>653</v>
      </c>
      <c r="H54" s="19" t="s">
        <v>39</v>
      </c>
      <c r="I54" s="147"/>
      <c r="J54" s="147"/>
      <c r="K54" s="147"/>
      <c r="L54" s="147">
        <f t="shared" si="11"/>
        <v>0</v>
      </c>
      <c r="M54" s="365">
        <f>'الاطار الموازنى  راي الجهه عام'!I54</f>
        <v>0</v>
      </c>
      <c r="N54" s="208">
        <f t="shared" si="0"/>
        <v>0</v>
      </c>
      <c r="O54" s="147"/>
      <c r="P54" s="209" t="str">
        <f t="shared" si="1"/>
        <v xml:space="preserve"> </v>
      </c>
      <c r="Q54" s="209" t="str">
        <f t="shared" si="2"/>
        <v xml:space="preserve"> </v>
      </c>
      <c r="R54" s="105">
        <f t="shared" si="5"/>
        <v>0</v>
      </c>
      <c r="S54" s="72">
        <f t="shared" si="3"/>
        <v>0</v>
      </c>
    </row>
    <row r="55" spans="1:19" ht="95.25" customHeight="1" thickBot="1" x14ac:dyDescent="0.25">
      <c r="A55" s="379">
        <f>'الاطار الموازنى  راي الجهه عام'!A55</f>
        <v>190000</v>
      </c>
      <c r="B55" s="379">
        <f>'الاطار الموازنى  راي الجهه عام'!B55</f>
        <v>178813</v>
      </c>
      <c r="C55" s="379">
        <f>'الاطار الموازنى  راي الجهه عام'!C55</f>
        <v>348000</v>
      </c>
      <c r="D55" s="379">
        <f>'الاطار الموازنى  راي الجهه عام'!D55</f>
        <v>79545</v>
      </c>
      <c r="E55" s="158">
        <f>'الاطار الموازنى  راي الجهه عام'!E55</f>
        <v>348000</v>
      </c>
      <c r="F55" s="379">
        <f>'الاطار الموازنى  راي الجهه عام'!F55</f>
        <v>0</v>
      </c>
      <c r="G55" s="50" t="s">
        <v>654</v>
      </c>
      <c r="H55" s="20" t="s">
        <v>40</v>
      </c>
      <c r="I55" s="158">
        <v>383000</v>
      </c>
      <c r="J55" s="158">
        <v>383000</v>
      </c>
      <c r="K55" s="158"/>
      <c r="L55" s="158">
        <f>K55*2</f>
        <v>0</v>
      </c>
      <c r="M55" s="379">
        <f>'الاطار الموازنى  راي الجهه عام'!I55</f>
        <v>383000</v>
      </c>
      <c r="N55" s="218">
        <f t="shared" si="0"/>
        <v>0</v>
      </c>
      <c r="O55" s="158">
        <v>383000</v>
      </c>
      <c r="P55" s="219" t="str">
        <f t="shared" si="1"/>
        <v xml:space="preserve"> </v>
      </c>
      <c r="Q55" s="219" t="str">
        <f t="shared" si="2"/>
        <v xml:space="preserve"> </v>
      </c>
      <c r="R55" s="113">
        <f t="shared" si="5"/>
        <v>1</v>
      </c>
      <c r="S55" s="72">
        <f t="shared" si="3"/>
        <v>2676358</v>
      </c>
    </row>
    <row r="56" spans="1:19" s="1" customFormat="1" ht="95.25" customHeight="1" thickBot="1" x14ac:dyDescent="0.25">
      <c r="A56" s="360">
        <f t="shared" ref="A56:E56" si="47">SUM(A54:A55)</f>
        <v>190000</v>
      </c>
      <c r="B56" s="368">
        <f t="shared" si="47"/>
        <v>178813</v>
      </c>
      <c r="C56" s="368">
        <f t="shared" si="47"/>
        <v>348000</v>
      </c>
      <c r="D56" s="368">
        <f t="shared" si="47"/>
        <v>79545</v>
      </c>
      <c r="E56" s="150">
        <f t="shared" si="47"/>
        <v>348000</v>
      </c>
      <c r="F56" s="368">
        <f>'الاطار الموازنى  راي الجهه عام'!F56</f>
        <v>0</v>
      </c>
      <c r="G56" s="51"/>
      <c r="H56" s="5" t="s">
        <v>6</v>
      </c>
      <c r="I56" s="150">
        <f t="shared" ref="I56" si="48">SUM(I54:I55)</f>
        <v>383000</v>
      </c>
      <c r="J56" s="150">
        <f t="shared" ref="I56:J56" si="49">SUM(J54:J55)</f>
        <v>383000</v>
      </c>
      <c r="K56" s="150">
        <f t="shared" ref="K56:O56" si="50">SUM(K54:K55)</f>
        <v>0</v>
      </c>
      <c r="L56" s="150">
        <f t="shared" si="50"/>
        <v>0</v>
      </c>
      <c r="M56" s="368">
        <f>'الاطار الموازنى  راي الجهه عام'!I56</f>
        <v>383000</v>
      </c>
      <c r="N56" s="212">
        <f t="shared" si="0"/>
        <v>0</v>
      </c>
      <c r="O56" s="150">
        <f t="shared" si="50"/>
        <v>383000</v>
      </c>
      <c r="P56" s="150" t="str">
        <f t="shared" si="1"/>
        <v xml:space="preserve"> </v>
      </c>
      <c r="Q56" s="150" t="str">
        <f t="shared" si="2"/>
        <v xml:space="preserve"> </v>
      </c>
      <c r="R56" s="107">
        <f t="shared" si="5"/>
        <v>1</v>
      </c>
      <c r="S56" s="72">
        <f t="shared" si="3"/>
        <v>2676358</v>
      </c>
    </row>
    <row r="57" spans="1:19" s="1" customFormat="1" ht="99.75" customHeight="1" thickBot="1" x14ac:dyDescent="0.25">
      <c r="A57" s="375">
        <f>'الاطار الموازنى  راي الجهه عام'!A57</f>
        <v>40000</v>
      </c>
      <c r="B57" s="375">
        <f>'الاطار الموازنى  راي الجهه عام'!B57</f>
        <v>10206</v>
      </c>
      <c r="C57" s="375">
        <f>'الاطار الموازنى  راي الجهه عام'!C57</f>
        <v>60000</v>
      </c>
      <c r="D57" s="375">
        <f>'الاطار الموازنى  راي الجهه عام'!D57</f>
        <v>7027</v>
      </c>
      <c r="E57" s="156">
        <f>'الاطار الموازنى  راي الجهه عام'!E57</f>
        <v>60000</v>
      </c>
      <c r="F57" s="375">
        <f>'الاطار الموازنى  راي الجهه عام'!F57</f>
        <v>0</v>
      </c>
      <c r="G57" s="56">
        <v>3111050201</v>
      </c>
      <c r="H57" s="24" t="s">
        <v>41</v>
      </c>
      <c r="I57" s="156">
        <v>66000</v>
      </c>
      <c r="J57" s="156">
        <v>66000</v>
      </c>
      <c r="K57" s="156"/>
      <c r="L57" s="156">
        <f>K57*2</f>
        <v>0</v>
      </c>
      <c r="M57" s="375">
        <f>'الاطار الموازنى  راي الجهه عام'!I57</f>
        <v>66000</v>
      </c>
      <c r="N57" s="216">
        <f t="shared" si="0"/>
        <v>0</v>
      </c>
      <c r="O57" s="156">
        <v>66000</v>
      </c>
      <c r="P57" s="154" t="str">
        <f t="shared" si="1"/>
        <v xml:space="preserve"> </v>
      </c>
      <c r="Q57" s="154" t="str">
        <f t="shared" si="2"/>
        <v xml:space="preserve"> </v>
      </c>
      <c r="R57" s="111">
        <f t="shared" si="5"/>
        <v>1</v>
      </c>
      <c r="S57" s="72">
        <f t="shared" si="3"/>
        <v>441233</v>
      </c>
    </row>
    <row r="58" spans="1:19" s="2" customFormat="1" ht="105" customHeight="1" thickBot="1" x14ac:dyDescent="0.25">
      <c r="A58" s="376">
        <f t="shared" ref="A58:E58" si="51">SUM(A56:A57)</f>
        <v>230000</v>
      </c>
      <c r="B58" s="377">
        <f t="shared" si="51"/>
        <v>189019</v>
      </c>
      <c r="C58" s="377">
        <f t="shared" si="51"/>
        <v>408000</v>
      </c>
      <c r="D58" s="377">
        <f t="shared" si="51"/>
        <v>86572</v>
      </c>
      <c r="E58" s="157">
        <f t="shared" si="51"/>
        <v>408000</v>
      </c>
      <c r="F58" s="377">
        <f>'الاطار الموازنى  راي الجهه عام'!F58</f>
        <v>0</v>
      </c>
      <c r="G58" s="57"/>
      <c r="H58" s="7" t="s">
        <v>42</v>
      </c>
      <c r="I58" s="157">
        <f>SUM(I56:I57)</f>
        <v>449000</v>
      </c>
      <c r="J58" s="157">
        <f>SUM(J56:J57)</f>
        <v>449000</v>
      </c>
      <c r="K58" s="157">
        <f>SUM(K56:K57)</f>
        <v>0</v>
      </c>
      <c r="L58" s="157">
        <f>SUM(L56:L57)</f>
        <v>0</v>
      </c>
      <c r="M58" s="377">
        <f>'الاطار الموازنى  راي الجهه عام'!I58</f>
        <v>449000</v>
      </c>
      <c r="N58" s="217">
        <f t="shared" si="0"/>
        <v>0</v>
      </c>
      <c r="O58" s="157">
        <f>SUM(O56:O57)</f>
        <v>449000</v>
      </c>
      <c r="P58" s="157" t="str">
        <f t="shared" si="1"/>
        <v xml:space="preserve"> </v>
      </c>
      <c r="Q58" s="157" t="str">
        <f t="shared" si="2"/>
        <v xml:space="preserve"> </v>
      </c>
      <c r="R58" s="112">
        <f t="shared" si="5"/>
        <v>1</v>
      </c>
      <c r="S58" s="72">
        <f t="shared" si="3"/>
        <v>3117591</v>
      </c>
    </row>
    <row r="59" spans="1:19" s="1" customFormat="1" ht="97.5" customHeight="1" thickBot="1" x14ac:dyDescent="0.25">
      <c r="A59" s="361">
        <f t="shared" ref="A59:E59" si="52">A58/A847</f>
        <v>1.0454545454545454E-2</v>
      </c>
      <c r="B59" s="361">
        <f t="shared" si="52"/>
        <v>7.5520494661457478E-3</v>
      </c>
      <c r="C59" s="361">
        <f t="shared" si="52"/>
        <v>2.1681368902114997E-2</v>
      </c>
      <c r="D59" s="361">
        <f t="shared" si="52"/>
        <v>2.698176013442135E-3</v>
      </c>
      <c r="E59" s="269">
        <f t="shared" si="52"/>
        <v>1.3239016159387371E-2</v>
      </c>
      <c r="F59" s="361" t="e">
        <f>'الاطار الموازنى  راي الجهه عام'!F59</f>
        <v>#DIV/0!</v>
      </c>
      <c r="G59" s="266"/>
      <c r="H59" s="267" t="s">
        <v>1136</v>
      </c>
      <c r="I59" s="270">
        <f>I58/I847</f>
        <v>1.1389290515688811E-2</v>
      </c>
      <c r="J59" s="270">
        <f>J58/J847</f>
        <v>1.1389290515688811E-2</v>
      </c>
      <c r="K59" s="270" t="e">
        <f>K58/K847</f>
        <v>#DIV/0!</v>
      </c>
      <c r="L59" s="270" t="e">
        <f>L58/L847</f>
        <v>#DIV/0!</v>
      </c>
      <c r="M59" s="396">
        <f>'الاطار الموازنى  راي الجهه عام'!I59</f>
        <v>1.1389290515688811E-2</v>
      </c>
      <c r="N59" s="270"/>
      <c r="O59" s="270">
        <f>O58/O847</f>
        <v>1.1389290515688811E-2</v>
      </c>
      <c r="P59" s="270"/>
      <c r="Q59" s="265"/>
      <c r="R59" s="268"/>
      <c r="S59" s="72">
        <v>1</v>
      </c>
    </row>
    <row r="60" spans="1:19" s="2" customFormat="1" ht="99" customHeight="1" x14ac:dyDescent="0.2">
      <c r="A60" s="371"/>
      <c r="B60" s="372"/>
      <c r="C60" s="372"/>
      <c r="D60" s="372"/>
      <c r="E60" s="152"/>
      <c r="F60" s="372"/>
      <c r="G60" s="53" t="s">
        <v>655</v>
      </c>
      <c r="H60" s="22" t="s">
        <v>43</v>
      </c>
      <c r="I60" s="152"/>
      <c r="J60" s="152"/>
      <c r="K60" s="152"/>
      <c r="L60" s="152"/>
      <c r="M60" s="372"/>
      <c r="N60" s="214"/>
      <c r="O60" s="152"/>
      <c r="P60" s="152" t="str">
        <f t="shared" si="1"/>
        <v xml:space="preserve"> </v>
      </c>
      <c r="Q60" s="152" t="str">
        <f t="shared" si="2"/>
        <v xml:space="preserve"> </v>
      </c>
      <c r="R60" s="109"/>
      <c r="S60" s="72">
        <f>S65</f>
        <v>1966969</v>
      </c>
    </row>
    <row r="61" spans="1:19" s="1" customFormat="1" ht="90" customHeight="1" x14ac:dyDescent="0.2">
      <c r="A61" s="373">
        <f>'الاطار الموازنى  راي الجهه عام'!A61</f>
        <v>120000</v>
      </c>
      <c r="B61" s="373">
        <f>'الاطار الموازنى  راي الجهه عام'!B61</f>
        <v>0</v>
      </c>
      <c r="C61" s="373">
        <f>'الاطار الموازنى  راي الجهه عام'!C61</f>
        <v>150000</v>
      </c>
      <c r="D61" s="373">
        <f>'الاطار الموازنى  راي الجهه عام'!D61</f>
        <v>56171</v>
      </c>
      <c r="E61" s="153">
        <f>'الاطار الموازنى  راي الجهه عام'!E61</f>
        <v>150000</v>
      </c>
      <c r="F61" s="373">
        <f>'الاطار الموازنى  راي الجهه عام'!F61</f>
        <v>0</v>
      </c>
      <c r="G61" s="54">
        <v>3111060101</v>
      </c>
      <c r="H61" s="18" t="s">
        <v>44</v>
      </c>
      <c r="I61" s="153">
        <v>165000</v>
      </c>
      <c r="J61" s="153">
        <v>165000</v>
      </c>
      <c r="K61" s="153"/>
      <c r="L61" s="153">
        <f t="shared" si="11"/>
        <v>0</v>
      </c>
      <c r="M61" s="373">
        <f>'الاطار الموازنى  راي الجهه عام'!I61</f>
        <v>165000</v>
      </c>
      <c r="N61" s="215">
        <f t="shared" si="0"/>
        <v>0</v>
      </c>
      <c r="O61" s="153">
        <v>165000</v>
      </c>
      <c r="P61" s="155" t="str">
        <f t="shared" si="1"/>
        <v xml:space="preserve"> </v>
      </c>
      <c r="Q61" s="155" t="str">
        <f t="shared" si="2"/>
        <v xml:space="preserve"> </v>
      </c>
      <c r="R61" s="110">
        <f t="shared" si="5"/>
        <v>1</v>
      </c>
      <c r="S61" s="72">
        <f t="shared" si="3"/>
        <v>1136171</v>
      </c>
    </row>
    <row r="62" spans="1:19" s="1" customFormat="1" ht="105.75" customHeight="1" x14ac:dyDescent="0.2">
      <c r="A62" s="373">
        <f>'الاطار الموازنى  راي الجهه عام'!A62</f>
        <v>5000</v>
      </c>
      <c r="B62" s="373">
        <f>'الاطار الموازنى  راي الجهه عام'!B62</f>
        <v>0</v>
      </c>
      <c r="C62" s="373">
        <f>'الاطار الموازنى  راي الجهه عام'!C62</f>
        <v>5000</v>
      </c>
      <c r="D62" s="373">
        <f>'الاطار الموازنى  راي الجهه عام'!D62</f>
        <v>0</v>
      </c>
      <c r="E62" s="153">
        <f>'الاطار الموازنى  راي الجهه عام'!E62</f>
        <v>5000</v>
      </c>
      <c r="F62" s="373">
        <f>'الاطار الموازنى  راي الجهه عام'!F62</f>
        <v>0</v>
      </c>
      <c r="G62" s="54">
        <v>3111060201</v>
      </c>
      <c r="H62" s="18" t="s">
        <v>45</v>
      </c>
      <c r="I62" s="153">
        <v>6000</v>
      </c>
      <c r="J62" s="153">
        <v>6000</v>
      </c>
      <c r="K62" s="153"/>
      <c r="L62" s="153">
        <f t="shared" si="11"/>
        <v>0</v>
      </c>
      <c r="M62" s="373">
        <f>'الاطار الموازنى  راي الجهه عام'!I62</f>
        <v>6000</v>
      </c>
      <c r="N62" s="215">
        <f t="shared" si="0"/>
        <v>0</v>
      </c>
      <c r="O62" s="153">
        <v>6000</v>
      </c>
      <c r="P62" s="155" t="str">
        <f t="shared" si="1"/>
        <v xml:space="preserve"> </v>
      </c>
      <c r="Q62" s="155" t="str">
        <f t="shared" si="2"/>
        <v xml:space="preserve"> </v>
      </c>
      <c r="R62" s="110">
        <f t="shared" si="5"/>
        <v>1</v>
      </c>
      <c r="S62" s="72">
        <f t="shared" si="3"/>
        <v>39000</v>
      </c>
    </row>
    <row r="63" spans="1:19" s="1" customFormat="1" ht="105.75" customHeight="1" x14ac:dyDescent="0.2">
      <c r="A63" s="373">
        <f>'الاطار الموازنى  راي الجهه عام'!A63</f>
        <v>0</v>
      </c>
      <c r="B63" s="373">
        <f>'الاطار الموازنى  راي الجهه عام'!B63</f>
        <v>0</v>
      </c>
      <c r="C63" s="373">
        <f>'الاطار الموازنى  راي الجهه عام'!C63</f>
        <v>0</v>
      </c>
      <c r="D63" s="373">
        <f>'الاطار الموازنى  راي الجهه عام'!D63</f>
        <v>0</v>
      </c>
      <c r="E63" s="153">
        <f>'الاطار الموازنى  راي الجهه عام'!E63</f>
        <v>0</v>
      </c>
      <c r="F63" s="373">
        <f>'الاطار الموازنى  راي الجهه عام'!F63</f>
        <v>0</v>
      </c>
      <c r="G63" s="54">
        <v>3111060301</v>
      </c>
      <c r="H63" s="18" t="s">
        <v>46</v>
      </c>
      <c r="I63" s="153">
        <v>0</v>
      </c>
      <c r="J63" s="153">
        <v>0</v>
      </c>
      <c r="K63" s="153"/>
      <c r="L63" s="153">
        <f t="shared" si="11"/>
        <v>0</v>
      </c>
      <c r="M63" s="373">
        <f>'الاطار الموازنى  راي الجهه عام'!I63</f>
        <v>0</v>
      </c>
      <c r="N63" s="215">
        <f t="shared" si="0"/>
        <v>0</v>
      </c>
      <c r="O63" s="153">
        <v>0</v>
      </c>
      <c r="P63" s="155" t="str">
        <f t="shared" si="1"/>
        <v xml:space="preserve"> </v>
      </c>
      <c r="Q63" s="155" t="str">
        <f t="shared" si="2"/>
        <v xml:space="preserve"> </v>
      </c>
      <c r="R63" s="110">
        <f t="shared" si="5"/>
        <v>0</v>
      </c>
      <c r="S63" s="72">
        <f t="shared" si="3"/>
        <v>0</v>
      </c>
    </row>
    <row r="64" spans="1:19" s="1" customFormat="1" ht="95.25" customHeight="1" thickBot="1" x14ac:dyDescent="0.25">
      <c r="A64" s="375">
        <f>'الاطار الموازنى  راي الجهه عام'!A64</f>
        <v>55000</v>
      </c>
      <c r="B64" s="375">
        <f>'الاطار الموازنى  راي الجهه عام'!B64</f>
        <v>54111</v>
      </c>
      <c r="C64" s="375">
        <f>'الاطار الموازنى  راي الجهه عام'!C64</f>
        <v>75000</v>
      </c>
      <c r="D64" s="375">
        <f>'الاطار الموازنى  راي الجهه عام'!D64</f>
        <v>72687</v>
      </c>
      <c r="E64" s="156">
        <f>'الاطار الموازنى  راي الجهه عام'!E64</f>
        <v>75000</v>
      </c>
      <c r="F64" s="375">
        <f>'الاطار الموازنى  راي الجهه عام'!F64</f>
        <v>0</v>
      </c>
      <c r="G64" s="55">
        <v>3111060401</v>
      </c>
      <c r="H64" s="23" t="s">
        <v>47</v>
      </c>
      <c r="I64" s="156">
        <v>100000</v>
      </c>
      <c r="J64" s="156">
        <v>100000</v>
      </c>
      <c r="K64" s="156"/>
      <c r="L64" s="156">
        <f t="shared" si="11"/>
        <v>0</v>
      </c>
      <c r="M64" s="375">
        <f>'الاطار الموازنى  راي الجهه عام'!I64</f>
        <v>130000</v>
      </c>
      <c r="N64" s="216">
        <f t="shared" si="0"/>
        <v>30000</v>
      </c>
      <c r="O64" s="156">
        <v>130000</v>
      </c>
      <c r="P64" s="154">
        <f t="shared" si="1"/>
        <v>30000</v>
      </c>
      <c r="Q64" s="154" t="str">
        <f t="shared" si="2"/>
        <v xml:space="preserve"> </v>
      </c>
      <c r="R64" s="111">
        <f t="shared" si="5"/>
        <v>1.3</v>
      </c>
      <c r="S64" s="72">
        <f t="shared" si="3"/>
        <v>791798</v>
      </c>
    </row>
    <row r="65" spans="1:19" s="2" customFormat="1" ht="102.75" customHeight="1" thickBot="1" x14ac:dyDescent="0.25">
      <c r="A65" s="376">
        <f t="shared" ref="A65:E65" si="53">SUM(A61:A64)</f>
        <v>180000</v>
      </c>
      <c r="B65" s="377">
        <f t="shared" si="53"/>
        <v>54111</v>
      </c>
      <c r="C65" s="377">
        <f t="shared" si="53"/>
        <v>230000</v>
      </c>
      <c r="D65" s="377">
        <f t="shared" si="53"/>
        <v>128858</v>
      </c>
      <c r="E65" s="157">
        <f t="shared" si="53"/>
        <v>230000</v>
      </c>
      <c r="F65" s="377">
        <f>'الاطار الموازنى  راي الجهه عام'!F65</f>
        <v>0</v>
      </c>
      <c r="G65" s="57"/>
      <c r="H65" s="7" t="s">
        <v>48</v>
      </c>
      <c r="I65" s="157">
        <f t="shared" ref="I65" si="54">SUM(I61:I64)</f>
        <v>271000</v>
      </c>
      <c r="J65" s="157">
        <f t="shared" ref="I65:J65" si="55">SUM(J61:J64)</f>
        <v>271000</v>
      </c>
      <c r="K65" s="157">
        <f t="shared" ref="K65:O65" si="56">SUM(K61:K64)</f>
        <v>0</v>
      </c>
      <c r="L65" s="157">
        <f t="shared" si="56"/>
        <v>0</v>
      </c>
      <c r="M65" s="377">
        <f>'الاطار الموازنى  راي الجهه عام'!I65</f>
        <v>301000</v>
      </c>
      <c r="N65" s="217">
        <f t="shared" si="0"/>
        <v>30000</v>
      </c>
      <c r="O65" s="157">
        <f t="shared" si="56"/>
        <v>301000</v>
      </c>
      <c r="P65" s="157">
        <f t="shared" si="1"/>
        <v>30000</v>
      </c>
      <c r="Q65" s="157" t="str">
        <f t="shared" si="2"/>
        <v xml:space="preserve"> </v>
      </c>
      <c r="R65" s="112">
        <f t="shared" si="5"/>
        <v>1.1107011070110702</v>
      </c>
      <c r="S65" s="72">
        <f t="shared" si="3"/>
        <v>1966969</v>
      </c>
    </row>
    <row r="66" spans="1:19" s="1" customFormat="1" ht="105" customHeight="1" thickBot="1" x14ac:dyDescent="0.25">
      <c r="A66" s="361">
        <f t="shared" ref="A66:E66" si="57">A65/A847</f>
        <v>8.1818181818181825E-3</v>
      </c>
      <c r="B66" s="361">
        <f t="shared" si="57"/>
        <v>2.1619464110095416E-3</v>
      </c>
      <c r="C66" s="361">
        <f t="shared" si="57"/>
        <v>1.2222340312466787E-2</v>
      </c>
      <c r="D66" s="361">
        <f t="shared" si="57"/>
        <v>4.016097176224722E-3</v>
      </c>
      <c r="E66" s="269">
        <f t="shared" si="57"/>
        <v>7.463170874164449E-3</v>
      </c>
      <c r="F66" s="361" t="e">
        <f>'الاطار الموازنى  راي الجهه عام'!F66</f>
        <v>#DIV/0!</v>
      </c>
      <c r="G66" s="266"/>
      <c r="H66" s="267" t="s">
        <v>1136</v>
      </c>
      <c r="I66" s="270" t="e">
        <f>I65/$J$845</f>
        <v>#DIV/0!</v>
      </c>
      <c r="J66" s="270" t="e">
        <f>J65/$J$845</f>
        <v>#DIV/0!</v>
      </c>
      <c r="K66" s="270" t="e">
        <f>K65/$K$845</f>
        <v>#DIV/0!</v>
      </c>
      <c r="L66" s="270" t="e">
        <f>L65/$L$845</f>
        <v>#DIV/0!</v>
      </c>
      <c r="M66" s="396">
        <f>'الاطار الموازنى  راي الجهه عام'!I66</f>
        <v>7.6351368490475101E-3</v>
      </c>
      <c r="N66" s="270"/>
      <c r="O66" s="270" t="e">
        <f>O65/$O$845</f>
        <v>#DIV/0!</v>
      </c>
      <c r="P66" s="270"/>
      <c r="Q66" s="265"/>
      <c r="R66" s="268"/>
      <c r="S66" s="72">
        <v>1</v>
      </c>
    </row>
    <row r="67" spans="1:19" s="3" customFormat="1" ht="105.75" customHeight="1" thickBot="1" x14ac:dyDescent="0.25">
      <c r="A67" s="380">
        <f>'الاطار الموازنى  راي الجهه عام'!A67</f>
        <v>0</v>
      </c>
      <c r="B67" s="381">
        <f>'الاطار الموازنى  راي الجهه عام'!B67</f>
        <v>0</v>
      </c>
      <c r="C67" s="381">
        <f>'الاطار الموازنى  راي الجهه عام'!C67</f>
        <v>0</v>
      </c>
      <c r="D67" s="381">
        <f>'الاطار الموازنى  راي الجهه عام'!D67</f>
        <v>0</v>
      </c>
      <c r="E67" s="159">
        <f>'الاطار الموازنى  راي الجهه عام'!E67</f>
        <v>0</v>
      </c>
      <c r="F67" s="381">
        <f>'الاطار الموازنى  راي الجهه عام'!F67</f>
        <v>0</v>
      </c>
      <c r="G67" s="42">
        <v>3111980101</v>
      </c>
      <c r="H67" s="8" t="s">
        <v>49</v>
      </c>
      <c r="I67" s="159"/>
      <c r="J67" s="159"/>
      <c r="K67" s="159"/>
      <c r="L67" s="159">
        <f t="shared" si="11"/>
        <v>0</v>
      </c>
      <c r="M67" s="381">
        <f>'الاطار الموازنى  راي الجهه عام'!I67</f>
        <v>0</v>
      </c>
      <c r="N67" s="220">
        <f t="shared" si="0"/>
        <v>0</v>
      </c>
      <c r="O67" s="159"/>
      <c r="P67" s="221" t="str">
        <f t="shared" si="1"/>
        <v xml:space="preserve"> </v>
      </c>
      <c r="Q67" s="221" t="str">
        <f t="shared" si="2"/>
        <v xml:space="preserve"> </v>
      </c>
      <c r="R67" s="114">
        <f t="shared" si="5"/>
        <v>0</v>
      </c>
      <c r="S67" s="72">
        <f t="shared" si="3"/>
        <v>0</v>
      </c>
    </row>
    <row r="68" spans="1:19" s="3" customFormat="1" ht="110.25" customHeight="1" thickBot="1" x14ac:dyDescent="0.25">
      <c r="A68" s="160">
        <f t="shared" ref="A68:E68" si="58">A67+A65+A58+A50+A45+A40+A21</f>
        <v>775000</v>
      </c>
      <c r="B68" s="161">
        <f t="shared" si="58"/>
        <v>517652</v>
      </c>
      <c r="C68" s="161">
        <f t="shared" si="58"/>
        <v>1170000</v>
      </c>
      <c r="D68" s="161">
        <f t="shared" si="58"/>
        <v>669149</v>
      </c>
      <c r="E68" s="161">
        <f t="shared" si="58"/>
        <v>1572000</v>
      </c>
      <c r="F68" s="161">
        <f>'الاطار الموازنى  راي الجهه عام'!F68</f>
        <v>0</v>
      </c>
      <c r="G68" s="58"/>
      <c r="H68" s="9" t="s">
        <v>50</v>
      </c>
      <c r="I68" s="161">
        <f>I67+I65+I58+I50+I45+I40+I21</f>
        <v>1749000</v>
      </c>
      <c r="J68" s="161">
        <f>J67+J65+J58+J50+J45+J40+J21</f>
        <v>1749000</v>
      </c>
      <c r="K68" s="161">
        <f>K67+K65+K58+K50+K45+K40+K21</f>
        <v>0</v>
      </c>
      <c r="L68" s="161">
        <f>L67+L65+L58+L50+L45+L40+L21</f>
        <v>0</v>
      </c>
      <c r="M68" s="161">
        <f>'الاطار الموازنى  راي الجهه عام'!I68</f>
        <v>1801000</v>
      </c>
      <c r="N68" s="222">
        <f t="shared" si="0"/>
        <v>52000</v>
      </c>
      <c r="O68" s="161">
        <f>O67+O65+O58+O50+O45+O40+O21</f>
        <v>1801000</v>
      </c>
      <c r="P68" s="161">
        <f t="shared" si="1"/>
        <v>52000</v>
      </c>
      <c r="Q68" s="161" t="str">
        <f t="shared" si="2"/>
        <v xml:space="preserve"> </v>
      </c>
      <c r="R68" s="115">
        <f t="shared" si="5"/>
        <v>1.029731275014294</v>
      </c>
      <c r="S68" s="72">
        <f t="shared" si="3"/>
        <v>11803801</v>
      </c>
    </row>
    <row r="69" spans="1:19" s="3" customFormat="1" ht="105.75" customHeight="1" thickBot="1" x14ac:dyDescent="0.25">
      <c r="A69" s="382">
        <f>'الاطار الموازنى  راي الجهه عام'!A69</f>
        <v>0</v>
      </c>
      <c r="B69" s="383">
        <f>'الاطار الموازنى  راي الجهه عام'!B69</f>
        <v>0</v>
      </c>
      <c r="C69" s="383">
        <f>'الاطار الموازنى  راي الجهه عام'!C69</f>
        <v>0</v>
      </c>
      <c r="D69" s="383">
        <f>'الاطار الموازنى  راي الجهه عام'!D69</f>
        <v>0</v>
      </c>
      <c r="E69" s="162">
        <f>'الاطار الموازنى  راي الجهه عام'!E69</f>
        <v>0</v>
      </c>
      <c r="F69" s="383">
        <f>'الاطار الموازنى  راي الجهه عام'!F69</f>
        <v>0</v>
      </c>
      <c r="G69" s="58">
        <v>3111990101</v>
      </c>
      <c r="H69" s="9" t="s">
        <v>51</v>
      </c>
      <c r="I69" s="172"/>
      <c r="J69" s="172"/>
      <c r="K69" s="172"/>
      <c r="L69" s="172">
        <f t="shared" si="11"/>
        <v>0</v>
      </c>
      <c r="M69" s="401">
        <f>'الاطار الموازنى  راي الجهه عام'!I69</f>
        <v>0</v>
      </c>
      <c r="N69" s="223">
        <f t="shared" si="0"/>
        <v>0</v>
      </c>
      <c r="O69" s="172"/>
      <c r="P69" s="224" t="str">
        <f t="shared" si="1"/>
        <v xml:space="preserve"> </v>
      </c>
      <c r="Q69" s="224" t="str">
        <f t="shared" si="2"/>
        <v xml:space="preserve"> </v>
      </c>
      <c r="R69" s="116">
        <f t="shared" si="5"/>
        <v>0</v>
      </c>
      <c r="S69" s="72">
        <f t="shared" si="3"/>
        <v>0</v>
      </c>
    </row>
    <row r="70" spans="1:19" s="3" customFormat="1" ht="110.25" customHeight="1" thickBot="1" x14ac:dyDescent="0.25">
      <c r="A70" s="163">
        <f t="shared" ref="A70:E70" si="59">A68-A69</f>
        <v>775000</v>
      </c>
      <c r="B70" s="164">
        <f t="shared" si="59"/>
        <v>517652</v>
      </c>
      <c r="C70" s="164">
        <f t="shared" si="59"/>
        <v>1170000</v>
      </c>
      <c r="D70" s="164">
        <f t="shared" si="59"/>
        <v>669149</v>
      </c>
      <c r="E70" s="164">
        <f t="shared" si="59"/>
        <v>1572000</v>
      </c>
      <c r="F70" s="164">
        <f>'الاطار الموازنى  راي الجهه عام'!F70</f>
        <v>0</v>
      </c>
      <c r="G70" s="82"/>
      <c r="H70" s="83" t="s">
        <v>52</v>
      </c>
      <c r="I70" s="225">
        <f t="shared" ref="I70" si="60">I68-I69</f>
        <v>1749000</v>
      </c>
      <c r="J70" s="225">
        <f t="shared" ref="I70:J70" si="61">J68-J69</f>
        <v>1749000</v>
      </c>
      <c r="K70" s="225">
        <f t="shared" ref="K70:O70" si="62">K68-K69</f>
        <v>0</v>
      </c>
      <c r="L70" s="225">
        <f t="shared" si="62"/>
        <v>0</v>
      </c>
      <c r="M70" s="225">
        <f>'الاطار الموازنى  راي الجهه عام'!I70</f>
        <v>1801000</v>
      </c>
      <c r="N70" s="226">
        <f t="shared" si="0"/>
        <v>52000</v>
      </c>
      <c r="O70" s="225">
        <f t="shared" si="62"/>
        <v>1801000</v>
      </c>
      <c r="P70" s="225">
        <f t="shared" si="1"/>
        <v>52000</v>
      </c>
      <c r="Q70" s="225" t="str">
        <f t="shared" si="2"/>
        <v xml:space="preserve"> </v>
      </c>
      <c r="R70" s="117">
        <f t="shared" si="5"/>
        <v>1.029731275014294</v>
      </c>
      <c r="S70" s="72">
        <f t="shared" si="3"/>
        <v>11803801</v>
      </c>
    </row>
    <row r="71" spans="1:19" s="277" customFormat="1" ht="110.25" customHeight="1" thickTop="1" x14ac:dyDescent="0.2">
      <c r="A71" s="384"/>
      <c r="B71" s="385"/>
      <c r="C71" s="386">
        <f>(C70-A70)/A70</f>
        <v>0.50967741935483868</v>
      </c>
      <c r="D71" s="386">
        <f>(D70-B70)/B70</f>
        <v>0.29266186550037476</v>
      </c>
      <c r="E71" s="271">
        <f>(E70-C70)/C70</f>
        <v>0.34358974358974359</v>
      </c>
      <c r="F71" s="386">
        <f>'الاطار الموازنى  راي الجهه عام'!F71</f>
        <v>-1</v>
      </c>
      <c r="G71" s="272"/>
      <c r="H71" s="281" t="s">
        <v>1137</v>
      </c>
      <c r="I71" s="271"/>
      <c r="J71" s="273"/>
      <c r="K71" s="273"/>
      <c r="L71" s="273"/>
      <c r="M71" s="386" t="e">
        <f>'الاطار الموازنى  راي الجهه عام'!I71</f>
        <v>#DIV/0!</v>
      </c>
      <c r="N71" s="275"/>
      <c r="O71" s="271">
        <f>(O70-J70)/J70</f>
        <v>2.9731275014293884E-2</v>
      </c>
      <c r="P71" s="273"/>
      <c r="Q71" s="273"/>
      <c r="R71" s="274"/>
      <c r="S71" s="276">
        <v>1</v>
      </c>
    </row>
    <row r="72" spans="1:19" s="3" customFormat="1" ht="110.25" customHeight="1" x14ac:dyDescent="0.2">
      <c r="A72" s="387">
        <f>'الاطار الموازنى  راي الجهه عام'!A72</f>
        <v>0</v>
      </c>
      <c r="B72" s="388">
        <f>'الاطار الموازنى  راي الجهه عام'!B72</f>
        <v>0</v>
      </c>
      <c r="C72" s="388">
        <f>'الاطار الموازنى  راي الجهه عام'!C72</f>
        <v>0</v>
      </c>
      <c r="D72" s="388">
        <f>'الاطار الموازنى  راي الجهه عام'!D72</f>
        <v>0</v>
      </c>
      <c r="E72" s="165">
        <f>'الاطار الموازنى  راي الجهه عام'!E72</f>
        <v>0</v>
      </c>
      <c r="F72" s="388">
        <f>'الاطار الموازنى  راي الجهه عام'!F72</f>
        <v>0</v>
      </c>
      <c r="G72" s="59" t="s">
        <v>656</v>
      </c>
      <c r="H72" s="10" t="s">
        <v>53</v>
      </c>
      <c r="I72" s="165"/>
      <c r="J72" s="165"/>
      <c r="K72" s="165"/>
      <c r="L72" s="165">
        <f t="shared" si="11"/>
        <v>0</v>
      </c>
      <c r="M72" s="388">
        <f>'الاطار الموازنى  راي الجهه عام'!I72</f>
        <v>0</v>
      </c>
      <c r="N72" s="227">
        <f t="shared" si="0"/>
        <v>0</v>
      </c>
      <c r="O72" s="165"/>
      <c r="P72" s="165" t="str">
        <f t="shared" si="1"/>
        <v xml:space="preserve"> </v>
      </c>
      <c r="Q72" s="165" t="str">
        <f t="shared" si="2"/>
        <v xml:space="preserve"> </v>
      </c>
      <c r="R72" s="118"/>
      <c r="S72" s="72">
        <f>S191</f>
        <v>173615160</v>
      </c>
    </row>
    <row r="73" spans="1:19" s="2" customFormat="1" ht="110.25" customHeight="1" x14ac:dyDescent="0.2">
      <c r="A73" s="389">
        <f>'الاطار الموازنى  راي الجهه عام'!A73</f>
        <v>0</v>
      </c>
      <c r="B73" s="390">
        <f>'الاطار الموازنى  راي الجهه عام'!B73</f>
        <v>0</v>
      </c>
      <c r="C73" s="390">
        <f>'الاطار الموازنى  راي الجهه عام'!C73</f>
        <v>0</v>
      </c>
      <c r="D73" s="390">
        <f>'الاطار الموازنى  راي الجهه عام'!D73</f>
        <v>0</v>
      </c>
      <c r="E73" s="166">
        <f>'الاطار الموازنى  راي الجهه عام'!E73</f>
        <v>0</v>
      </c>
      <c r="F73" s="390">
        <f>'الاطار الموازنى  راي الجهه عام'!F73</f>
        <v>0</v>
      </c>
      <c r="G73" s="60" t="s">
        <v>657</v>
      </c>
      <c r="H73" s="25" t="s">
        <v>54</v>
      </c>
      <c r="I73" s="166"/>
      <c r="J73" s="166"/>
      <c r="K73" s="166"/>
      <c r="L73" s="166">
        <f t="shared" si="11"/>
        <v>0</v>
      </c>
      <c r="M73" s="390">
        <f>'الاطار الموازنى  راي الجهه عام'!I73</f>
        <v>0</v>
      </c>
      <c r="N73" s="228">
        <f t="shared" si="0"/>
        <v>0</v>
      </c>
      <c r="O73" s="166"/>
      <c r="P73" s="166" t="str">
        <f t="shared" si="1"/>
        <v xml:space="preserve"> </v>
      </c>
      <c r="Q73" s="166" t="str">
        <f t="shared" si="2"/>
        <v xml:space="preserve"> </v>
      </c>
      <c r="R73" s="119"/>
      <c r="S73" s="72">
        <f>S164</f>
        <v>125433330</v>
      </c>
    </row>
    <row r="74" spans="1:19" s="1" customFormat="1" ht="105.75" customHeight="1" x14ac:dyDescent="0.2">
      <c r="A74" s="357"/>
      <c r="B74" s="373"/>
      <c r="C74" s="373"/>
      <c r="D74" s="373"/>
      <c r="E74" s="155"/>
      <c r="F74" s="373"/>
      <c r="G74" s="54" t="s">
        <v>658</v>
      </c>
      <c r="H74" s="18" t="s">
        <v>55</v>
      </c>
      <c r="I74" s="155"/>
      <c r="J74" s="155"/>
      <c r="K74" s="155"/>
      <c r="L74" s="155"/>
      <c r="M74" s="373"/>
      <c r="N74" s="215"/>
      <c r="O74" s="155"/>
      <c r="P74" s="155" t="str">
        <f t="shared" si="1"/>
        <v xml:space="preserve"> </v>
      </c>
      <c r="Q74" s="155" t="str">
        <f t="shared" si="2"/>
        <v xml:space="preserve"> </v>
      </c>
      <c r="R74" s="110"/>
      <c r="S74" s="72">
        <f>S78</f>
        <v>8563489</v>
      </c>
    </row>
    <row r="75" spans="1:19" ht="99.75" customHeight="1" x14ac:dyDescent="0.2">
      <c r="A75" s="365">
        <f>'الاطار الموازنى  راي الجهه عام'!A75</f>
        <v>769000</v>
      </c>
      <c r="B75" s="365">
        <f>'الاطار الموازنى  راي الجهه عام'!B75</f>
        <v>753200</v>
      </c>
      <c r="C75" s="365">
        <f>'الاطار الموازنى  راي الجهه عام'!C75</f>
        <v>789000</v>
      </c>
      <c r="D75" s="365">
        <f>'الاطار الموازنى  راي الجهه عام'!D75</f>
        <v>718289</v>
      </c>
      <c r="E75" s="147">
        <f>'الاطار الموازنى  راي الجهه عام'!E75</f>
        <v>850000</v>
      </c>
      <c r="F75" s="365">
        <f>'الاطار الموازنى  راي الجهه عام'!F75</f>
        <v>0</v>
      </c>
      <c r="G75" s="49" t="s">
        <v>659</v>
      </c>
      <c r="H75" s="19" t="s">
        <v>56</v>
      </c>
      <c r="I75" s="147">
        <v>1171000</v>
      </c>
      <c r="J75" s="147">
        <v>1171000</v>
      </c>
      <c r="K75" s="147"/>
      <c r="L75" s="147">
        <f>K75*2</f>
        <v>0</v>
      </c>
      <c r="M75" s="365">
        <f>'الاطار الموازنى  راي الجهه عام'!I75</f>
        <v>1171000</v>
      </c>
      <c r="N75" s="208">
        <f t="shared" si="0"/>
        <v>0</v>
      </c>
      <c r="O75" s="147">
        <v>1171000</v>
      </c>
      <c r="P75" s="209" t="str">
        <f t="shared" si="1"/>
        <v xml:space="preserve"> </v>
      </c>
      <c r="Q75" s="209" t="str">
        <f t="shared" si="2"/>
        <v xml:space="preserve"> </v>
      </c>
      <c r="R75" s="105">
        <f t="shared" si="5"/>
        <v>1</v>
      </c>
      <c r="S75" s="72">
        <f t="shared" si="3"/>
        <v>8563489</v>
      </c>
    </row>
    <row r="76" spans="1:19" ht="105.75" customHeight="1" x14ac:dyDescent="0.2">
      <c r="A76" s="364">
        <f>'الاطار الموازنى  راي الجهه عام'!A76</f>
        <v>0</v>
      </c>
      <c r="B76" s="365">
        <f>'الاطار الموازنى  راي الجهه عام'!B76</f>
        <v>0</v>
      </c>
      <c r="C76" s="365">
        <f>'الاطار الموازنى  راي الجهه عام'!C76</f>
        <v>0</v>
      </c>
      <c r="D76" s="365">
        <f>'الاطار الموازنى  راي الجهه عام'!D76</f>
        <v>0</v>
      </c>
      <c r="E76" s="147">
        <f>'الاطار الموازنى  راي الجهه عام'!E76</f>
        <v>0</v>
      </c>
      <c r="F76" s="365">
        <f>'الاطار الموازنى  راي الجهه عام'!F76</f>
        <v>0</v>
      </c>
      <c r="G76" s="49" t="s">
        <v>660</v>
      </c>
      <c r="H76" s="19" t="s">
        <v>57</v>
      </c>
      <c r="I76" s="147"/>
      <c r="J76" s="147"/>
      <c r="K76" s="147"/>
      <c r="L76" s="147">
        <f t="shared" si="11"/>
        <v>0</v>
      </c>
      <c r="M76" s="365">
        <f>'الاطار الموازنى  راي الجهه عام'!I76</f>
        <v>0</v>
      </c>
      <c r="N76" s="208">
        <f t="shared" si="0"/>
        <v>0</v>
      </c>
      <c r="O76" s="147">
        <v>0</v>
      </c>
      <c r="P76" s="209" t="str">
        <f t="shared" si="1"/>
        <v xml:space="preserve"> </v>
      </c>
      <c r="Q76" s="209" t="str">
        <f t="shared" si="2"/>
        <v xml:space="preserve"> </v>
      </c>
      <c r="R76" s="105">
        <f t="shared" si="5"/>
        <v>0</v>
      </c>
      <c r="S76" s="72">
        <f t="shared" si="3"/>
        <v>0</v>
      </c>
    </row>
    <row r="77" spans="1:19" ht="105.75" customHeight="1" thickBot="1" x14ac:dyDescent="0.25">
      <c r="A77" s="391">
        <f>'الاطار الموازنى  راي الجهه عام'!A77</f>
        <v>0</v>
      </c>
      <c r="B77" s="379">
        <f>'الاطار الموازنى  راي الجهه عام'!B77</f>
        <v>0</v>
      </c>
      <c r="C77" s="379">
        <f>'الاطار الموازنى  راي الجهه عام'!C77</f>
        <v>0</v>
      </c>
      <c r="D77" s="379">
        <f>'الاطار الموازنى  راي الجهه عام'!D77</f>
        <v>0</v>
      </c>
      <c r="E77" s="158">
        <f>'الاطار الموازنى  راي الجهه عام'!E77</f>
        <v>0</v>
      </c>
      <c r="F77" s="379">
        <f>'الاطار الموازنى  راي الجهه عام'!F77</f>
        <v>0</v>
      </c>
      <c r="G77" s="50" t="s">
        <v>661</v>
      </c>
      <c r="H77" s="19" t="s">
        <v>607</v>
      </c>
      <c r="I77" s="158"/>
      <c r="J77" s="158"/>
      <c r="K77" s="158"/>
      <c r="L77" s="158">
        <f t="shared" si="11"/>
        <v>0</v>
      </c>
      <c r="M77" s="379">
        <f>'الاطار الموازنى  راي الجهه عام'!I77</f>
        <v>0</v>
      </c>
      <c r="N77" s="218">
        <f t="shared" si="0"/>
        <v>0</v>
      </c>
      <c r="O77" s="158">
        <v>0</v>
      </c>
      <c r="P77" s="219" t="str">
        <f t="shared" si="1"/>
        <v xml:space="preserve"> </v>
      </c>
      <c r="Q77" s="219" t="str">
        <f t="shared" si="2"/>
        <v xml:space="preserve"> </v>
      </c>
      <c r="R77" s="113">
        <f t="shared" si="5"/>
        <v>0</v>
      </c>
      <c r="S77" s="72">
        <f t="shared" si="3"/>
        <v>0</v>
      </c>
    </row>
    <row r="78" spans="1:19" s="1" customFormat="1" ht="95.25" customHeight="1" x14ac:dyDescent="0.2">
      <c r="A78" s="392">
        <f t="shared" ref="A78:E78" si="63">SUM(A75:A77)</f>
        <v>769000</v>
      </c>
      <c r="B78" s="393">
        <f t="shared" si="63"/>
        <v>753200</v>
      </c>
      <c r="C78" s="393">
        <f t="shared" si="63"/>
        <v>789000</v>
      </c>
      <c r="D78" s="393">
        <f t="shared" si="63"/>
        <v>718289</v>
      </c>
      <c r="E78" s="316">
        <f t="shared" si="63"/>
        <v>850000</v>
      </c>
      <c r="F78" s="393">
        <f>'الاطار الموازنى  راي الجهه عام'!F78</f>
        <v>0</v>
      </c>
      <c r="G78" s="317"/>
      <c r="H78" s="318" t="s">
        <v>6</v>
      </c>
      <c r="I78" s="316">
        <f t="shared" ref="I78" si="64">SUM(I75:I77)</f>
        <v>1171000</v>
      </c>
      <c r="J78" s="316">
        <f t="shared" ref="I78:J78" si="65">SUM(J75:J77)</f>
        <v>1171000</v>
      </c>
      <c r="K78" s="316">
        <f t="shared" ref="K78:O78" si="66">SUM(K75:K77)</f>
        <v>0</v>
      </c>
      <c r="L78" s="316">
        <f t="shared" si="66"/>
        <v>0</v>
      </c>
      <c r="M78" s="393">
        <f>'الاطار الموازنى  راي الجهه عام'!I78</f>
        <v>1171000</v>
      </c>
      <c r="N78" s="319">
        <f t="shared" si="0"/>
        <v>0</v>
      </c>
      <c r="O78" s="316">
        <f t="shared" si="66"/>
        <v>1171000</v>
      </c>
      <c r="P78" s="316" t="str">
        <f t="shared" si="1"/>
        <v xml:space="preserve"> </v>
      </c>
      <c r="Q78" s="316" t="str">
        <f t="shared" si="2"/>
        <v xml:space="preserve"> </v>
      </c>
      <c r="R78" s="320">
        <f t="shared" si="5"/>
        <v>1</v>
      </c>
      <c r="S78" s="72">
        <f t="shared" si="3"/>
        <v>8563489</v>
      </c>
    </row>
    <row r="79" spans="1:19" s="1" customFormat="1" ht="105.75" customHeight="1" x14ac:dyDescent="0.2">
      <c r="A79" s="394"/>
      <c r="B79" s="395"/>
      <c r="C79" s="395"/>
      <c r="D79" s="395"/>
      <c r="E79" s="170"/>
      <c r="F79" s="395"/>
      <c r="G79" s="48" t="s">
        <v>662</v>
      </c>
      <c r="H79" s="21" t="s">
        <v>58</v>
      </c>
      <c r="I79" s="170"/>
      <c r="J79" s="170"/>
      <c r="K79" s="170"/>
      <c r="L79" s="170"/>
      <c r="M79" s="395"/>
      <c r="N79" s="229"/>
      <c r="O79" s="170"/>
      <c r="P79" s="170" t="str">
        <f t="shared" si="1"/>
        <v xml:space="preserve"> </v>
      </c>
      <c r="Q79" s="170" t="str">
        <f t="shared" si="2"/>
        <v xml:space="preserve"> </v>
      </c>
      <c r="R79" s="120"/>
      <c r="S79" s="72">
        <f>S85</f>
        <v>31622378</v>
      </c>
    </row>
    <row r="80" spans="1:19" ht="105.75" customHeight="1" x14ac:dyDescent="0.2">
      <c r="A80" s="364">
        <f>'الاطار الموازنى  راي الجهه عام'!A80</f>
        <v>0</v>
      </c>
      <c r="B80" s="365">
        <f>'الاطار الموازنى  راي الجهه عام'!B80</f>
        <v>0</v>
      </c>
      <c r="C80" s="365">
        <f>'الاطار الموازنى  راي الجهه عام'!C80</f>
        <v>0</v>
      </c>
      <c r="D80" s="365">
        <f>'الاطار الموازنى  راي الجهه عام'!D80</f>
        <v>0</v>
      </c>
      <c r="E80" s="147">
        <f>'الاطار الموازنى  راي الجهه عام'!E80</f>
        <v>0</v>
      </c>
      <c r="F80" s="365">
        <f>'الاطار الموازنى  راي الجهه عام'!F80</f>
        <v>0</v>
      </c>
      <c r="G80" s="49" t="s">
        <v>663</v>
      </c>
      <c r="H80" s="19" t="s">
        <v>59</v>
      </c>
      <c r="I80" s="147"/>
      <c r="J80" s="147"/>
      <c r="K80" s="147"/>
      <c r="L80" s="147">
        <f t="shared" si="11"/>
        <v>0</v>
      </c>
      <c r="M80" s="365">
        <f>'الاطار الموازنى  راي الجهه عام'!I80</f>
        <v>0</v>
      </c>
      <c r="N80" s="208">
        <f t="shared" si="0"/>
        <v>0</v>
      </c>
      <c r="O80" s="147">
        <v>0</v>
      </c>
      <c r="P80" s="209" t="str">
        <f t="shared" si="1"/>
        <v xml:space="preserve"> </v>
      </c>
      <c r="Q80" s="209" t="str">
        <f t="shared" si="2"/>
        <v xml:space="preserve"> </v>
      </c>
      <c r="R80" s="105">
        <f t="shared" si="5"/>
        <v>0</v>
      </c>
      <c r="S80" s="72">
        <f t="shared" si="3"/>
        <v>0</v>
      </c>
    </row>
    <row r="81" spans="1:19" ht="105.75" customHeight="1" x14ac:dyDescent="0.2">
      <c r="A81" s="364">
        <f>'الاطار الموازنى  راي الجهه عام'!A81</f>
        <v>0</v>
      </c>
      <c r="B81" s="365">
        <f>'الاطار الموازنى  راي الجهه عام'!B81</f>
        <v>0</v>
      </c>
      <c r="C81" s="365">
        <f>'الاطار الموازنى  راي الجهه عام'!C81</f>
        <v>0</v>
      </c>
      <c r="D81" s="365">
        <f>'الاطار الموازنى  راي الجهه عام'!D81</f>
        <v>0</v>
      </c>
      <c r="E81" s="147">
        <f>'الاطار الموازنى  راي الجهه عام'!E81</f>
        <v>0</v>
      </c>
      <c r="F81" s="365">
        <f>'الاطار الموازنى  راي الجهه عام'!F81</f>
        <v>0</v>
      </c>
      <c r="G81" s="49" t="s">
        <v>664</v>
      </c>
      <c r="H81" s="19" t="s">
        <v>60</v>
      </c>
      <c r="I81" s="147"/>
      <c r="J81" s="147"/>
      <c r="K81" s="147"/>
      <c r="L81" s="147">
        <f t="shared" si="11"/>
        <v>0</v>
      </c>
      <c r="M81" s="365">
        <f>'الاطار الموازنى  راي الجهه عام'!I81</f>
        <v>0</v>
      </c>
      <c r="N81" s="208">
        <f t="shared" ref="N81:N148" si="67">M81-I81</f>
        <v>0</v>
      </c>
      <c r="O81" s="147">
        <v>0</v>
      </c>
      <c r="P81" s="209" t="str">
        <f t="shared" ref="P81:P148" si="68">IF(O81&gt;I81,O81-I81," ")</f>
        <v xml:space="preserve"> </v>
      </c>
      <c r="Q81" s="209" t="str">
        <f t="shared" ref="Q81:Q148" si="69">IF(I81&gt;O81,I81-O81," ")</f>
        <v xml:space="preserve"> </v>
      </c>
      <c r="R81" s="105">
        <f t="shared" si="5"/>
        <v>0</v>
      </c>
      <c r="S81" s="72">
        <f t="shared" ref="S81:S148" si="70">SUM(A81+B81+C81+D81+E81+F81+I81+J81+K81+L81+M81+O81)</f>
        <v>0</v>
      </c>
    </row>
    <row r="82" spans="1:19" ht="105.75" customHeight="1" x14ac:dyDescent="0.2">
      <c r="A82" s="365">
        <f>'الاطار الموازنى  راي الجهه عام'!A82</f>
        <v>720000</v>
      </c>
      <c r="B82" s="365">
        <f>'الاطار الموازنى  راي الجهه عام'!B82</f>
        <v>633633</v>
      </c>
      <c r="C82" s="365">
        <f>'الاطار الموازنى  راي الجهه عام'!C82</f>
        <v>675000</v>
      </c>
      <c r="D82" s="365">
        <f>'الاطار الموازنى  راي الجهه عام'!D82</f>
        <v>959831</v>
      </c>
      <c r="E82" s="147">
        <f>'الاطار الموازنى  راي الجهه عام'!E82</f>
        <v>1090000</v>
      </c>
      <c r="F82" s="365">
        <f>'الاطار الموازنى  راي الجهه عام'!F82</f>
        <v>0</v>
      </c>
      <c r="G82" s="49" t="s">
        <v>665</v>
      </c>
      <c r="H82" s="19" t="s">
        <v>61</v>
      </c>
      <c r="I82" s="147">
        <v>1476000</v>
      </c>
      <c r="J82" s="147">
        <v>1476000</v>
      </c>
      <c r="K82" s="147"/>
      <c r="L82" s="147">
        <f>K82*2</f>
        <v>0</v>
      </c>
      <c r="M82" s="365">
        <f>'الاطار الموازنى  راي الجهه عام'!I82</f>
        <v>1476000</v>
      </c>
      <c r="N82" s="208">
        <f t="shared" si="67"/>
        <v>0</v>
      </c>
      <c r="O82" s="147">
        <v>1476000</v>
      </c>
      <c r="P82" s="209" t="str">
        <f t="shared" si="68"/>
        <v xml:space="preserve"> </v>
      </c>
      <c r="Q82" s="209" t="str">
        <f t="shared" si="69"/>
        <v xml:space="preserve"> </v>
      </c>
      <c r="R82" s="105">
        <f t="shared" si="5"/>
        <v>1</v>
      </c>
      <c r="S82" s="72">
        <f t="shared" si="70"/>
        <v>9982464</v>
      </c>
    </row>
    <row r="83" spans="1:19" ht="87.75" customHeight="1" x14ac:dyDescent="0.2">
      <c r="A83" s="365">
        <f>'الاطار الموازنى  راي الجهه عام'!A83</f>
        <v>1914000</v>
      </c>
      <c r="B83" s="365">
        <f>'الاطار الموازنى  راي الجهه عام'!B83</f>
        <v>1878701</v>
      </c>
      <c r="C83" s="365">
        <f>'الاطار الموازنى  راي الجهه عام'!C83</f>
        <v>1790000</v>
      </c>
      <c r="D83" s="365">
        <f>'الاطار الموازنى  راي الجهه عام'!D83</f>
        <v>1842213</v>
      </c>
      <c r="E83" s="147">
        <f>'الاطار الموازنى  راي الجهه عام'!E83</f>
        <v>2463000</v>
      </c>
      <c r="F83" s="365">
        <f>'الاطار الموازنى  راي الجهه عام'!F83</f>
        <v>0</v>
      </c>
      <c r="G83" s="49" t="s">
        <v>666</v>
      </c>
      <c r="H83" s="19" t="s">
        <v>62</v>
      </c>
      <c r="I83" s="147">
        <v>2938000</v>
      </c>
      <c r="J83" s="147">
        <v>2938000</v>
      </c>
      <c r="K83" s="147"/>
      <c r="L83" s="147">
        <f>K83*2</f>
        <v>0</v>
      </c>
      <c r="M83" s="365">
        <f>'الاطار الموازنى  راي الجهه عام'!I83</f>
        <v>2938000</v>
      </c>
      <c r="N83" s="208">
        <f t="shared" si="67"/>
        <v>0</v>
      </c>
      <c r="O83" s="147">
        <v>2938000</v>
      </c>
      <c r="P83" s="209" t="str">
        <f t="shared" si="68"/>
        <v xml:space="preserve"> </v>
      </c>
      <c r="Q83" s="209" t="str">
        <f t="shared" si="69"/>
        <v xml:space="preserve"> </v>
      </c>
      <c r="R83" s="105">
        <f t="shared" si="5"/>
        <v>1</v>
      </c>
      <c r="S83" s="72">
        <f t="shared" si="70"/>
        <v>21639914</v>
      </c>
    </row>
    <row r="84" spans="1:19" ht="105.75" customHeight="1" thickBot="1" x14ac:dyDescent="0.25">
      <c r="A84" s="391">
        <f>'الاطار الموازنى  راي الجهه عام'!A84</f>
        <v>0</v>
      </c>
      <c r="B84" s="379">
        <f>'الاطار الموازنى  راي الجهه عام'!B84</f>
        <v>0</v>
      </c>
      <c r="C84" s="379">
        <f>'الاطار الموازنى  راي الجهه عام'!C84</f>
        <v>0</v>
      </c>
      <c r="D84" s="379">
        <f>'الاطار الموازنى  راي الجهه عام'!D84</f>
        <v>0</v>
      </c>
      <c r="E84" s="158">
        <f>'الاطار الموازنى  راي الجهه عام'!E84</f>
        <v>0</v>
      </c>
      <c r="F84" s="379">
        <f>'الاطار الموازنى  راي الجهه عام'!F84</f>
        <v>0</v>
      </c>
      <c r="G84" s="50" t="s">
        <v>667</v>
      </c>
      <c r="H84" s="20" t="s">
        <v>63</v>
      </c>
      <c r="I84" s="158"/>
      <c r="J84" s="158"/>
      <c r="K84" s="158"/>
      <c r="L84" s="158">
        <f t="shared" si="11"/>
        <v>0</v>
      </c>
      <c r="M84" s="379">
        <f>'الاطار الموازنى  راي الجهه عام'!I84</f>
        <v>0</v>
      </c>
      <c r="N84" s="218">
        <f t="shared" si="67"/>
        <v>0</v>
      </c>
      <c r="O84" s="158">
        <v>0</v>
      </c>
      <c r="P84" s="219" t="str">
        <f t="shared" si="68"/>
        <v xml:space="preserve"> </v>
      </c>
      <c r="Q84" s="219" t="str">
        <f t="shared" si="69"/>
        <v xml:space="preserve"> </v>
      </c>
      <c r="R84" s="113">
        <f t="shared" si="5"/>
        <v>0</v>
      </c>
      <c r="S84" s="72">
        <f t="shared" si="70"/>
        <v>0</v>
      </c>
    </row>
    <row r="85" spans="1:19" s="1" customFormat="1" ht="92.25" customHeight="1" thickBot="1" x14ac:dyDescent="0.25">
      <c r="A85" s="360">
        <f t="shared" ref="A85:E85" si="71">SUM(A80:A84)</f>
        <v>2634000</v>
      </c>
      <c r="B85" s="368">
        <f t="shared" si="71"/>
        <v>2512334</v>
      </c>
      <c r="C85" s="368">
        <f t="shared" si="71"/>
        <v>2465000</v>
      </c>
      <c r="D85" s="368">
        <f t="shared" si="71"/>
        <v>2802044</v>
      </c>
      <c r="E85" s="150">
        <f t="shared" si="71"/>
        <v>3553000</v>
      </c>
      <c r="F85" s="368">
        <f>'الاطار الموازنى  راي الجهه عام'!F85</f>
        <v>0</v>
      </c>
      <c r="G85" s="51"/>
      <c r="H85" s="5" t="s">
        <v>12</v>
      </c>
      <c r="I85" s="150">
        <f t="shared" ref="I85" si="72">SUM(I80:I84)</f>
        <v>4414000</v>
      </c>
      <c r="J85" s="150">
        <f t="shared" ref="I85:J85" si="73">SUM(J80:J84)</f>
        <v>4414000</v>
      </c>
      <c r="K85" s="150">
        <f t="shared" ref="K85:O85" si="74">SUM(K80:K84)</f>
        <v>0</v>
      </c>
      <c r="L85" s="150">
        <f t="shared" si="74"/>
        <v>0</v>
      </c>
      <c r="M85" s="368">
        <f>'الاطار الموازنى  راي الجهه عام'!I85</f>
        <v>4414000</v>
      </c>
      <c r="N85" s="212">
        <f t="shared" si="67"/>
        <v>0</v>
      </c>
      <c r="O85" s="150">
        <f t="shared" si="74"/>
        <v>4414000</v>
      </c>
      <c r="P85" s="150" t="str">
        <f t="shared" si="68"/>
        <v xml:space="preserve"> </v>
      </c>
      <c r="Q85" s="150" t="str">
        <f t="shared" si="69"/>
        <v xml:space="preserve"> </v>
      </c>
      <c r="R85" s="107">
        <f t="shared" ref="R85:R151" si="75">IF(O85=0,,O85/I85)</f>
        <v>1</v>
      </c>
      <c r="S85" s="72">
        <f t="shared" si="70"/>
        <v>31622378</v>
      </c>
    </row>
    <row r="86" spans="1:19" s="1" customFormat="1" ht="105.75" customHeight="1" thickBot="1" x14ac:dyDescent="0.25">
      <c r="A86" s="361" t="e">
        <f>A85/$A$845</f>
        <v>#DIV/0!</v>
      </c>
      <c r="B86" s="396" t="e">
        <f>B85/$B$845</f>
        <v>#DIV/0!</v>
      </c>
      <c r="C86" s="396" t="e">
        <f>C85/$C$845</f>
        <v>#DIV/0!</v>
      </c>
      <c r="D86" s="396" t="e">
        <f>D85/$D$845</f>
        <v>#DIV/0!</v>
      </c>
      <c r="E86" s="270" t="e">
        <f>E85/$E$845</f>
        <v>#DIV/0!</v>
      </c>
      <c r="F86" s="396" t="e">
        <f>'الاطار الموازنى  راي الجهه عام'!F86</f>
        <v>#DIV/0!</v>
      </c>
      <c r="G86" s="266"/>
      <c r="H86" s="267" t="s">
        <v>1135</v>
      </c>
      <c r="I86" s="270" t="e">
        <f>I85/$J$845</f>
        <v>#DIV/0!</v>
      </c>
      <c r="J86" s="270" t="e">
        <f>J85/$J$845</f>
        <v>#DIV/0!</v>
      </c>
      <c r="K86" s="270" t="e">
        <f>K85/$K$845</f>
        <v>#DIV/0!</v>
      </c>
      <c r="L86" s="270" t="e">
        <f>L85/$L$845</f>
        <v>#DIV/0!</v>
      </c>
      <c r="M86" s="396" t="e">
        <f>'الاطار الموازنى  راي الجهه عام'!I86</f>
        <v>#DIV/0!</v>
      </c>
      <c r="N86" s="270"/>
      <c r="O86" s="270" t="e">
        <f>O85/$O$845</f>
        <v>#DIV/0!</v>
      </c>
      <c r="P86" s="270"/>
      <c r="Q86" s="265"/>
      <c r="R86" s="268"/>
      <c r="S86" s="72">
        <v>1</v>
      </c>
    </row>
    <row r="87" spans="1:19" s="1" customFormat="1" ht="114.75" customHeight="1" thickBot="1" x14ac:dyDescent="0.25">
      <c r="A87" s="361">
        <f t="shared" ref="A87:E87" si="76">A85/A847</f>
        <v>0.11972727272727272</v>
      </c>
      <c r="B87" s="361">
        <f t="shared" si="76"/>
        <v>0.10037758449404457</v>
      </c>
      <c r="C87" s="361">
        <f t="shared" si="76"/>
        <v>0.13099160378361144</v>
      </c>
      <c r="D87" s="361">
        <f t="shared" si="76"/>
        <v>8.7330868056755689E-2</v>
      </c>
      <c r="E87" s="269">
        <f t="shared" si="76"/>
        <v>0.11528976572133169</v>
      </c>
      <c r="F87" s="361" t="e">
        <f>'الاطار الموازنى  راي الجهه عام'!F87</f>
        <v>#DIV/0!</v>
      </c>
      <c r="G87" s="266"/>
      <c r="H87" s="267" t="s">
        <v>1136</v>
      </c>
      <c r="I87" s="270">
        <f>I85/I847</f>
        <v>0.1119650965172615</v>
      </c>
      <c r="J87" s="270">
        <f>J85/J847</f>
        <v>0.1119650965172615</v>
      </c>
      <c r="K87" s="270" t="e">
        <f>K85/K847</f>
        <v>#DIV/0!</v>
      </c>
      <c r="L87" s="270" t="e">
        <f>L85/L847</f>
        <v>#DIV/0!</v>
      </c>
      <c r="M87" s="396">
        <f>'الاطار الموازنى  راي الجهه عام'!I87</f>
        <v>0.1119650965172615</v>
      </c>
      <c r="N87" s="270"/>
      <c r="O87" s="270">
        <f>O85/O847</f>
        <v>0.1119650965172615</v>
      </c>
      <c r="P87" s="346"/>
      <c r="Q87" s="347"/>
      <c r="R87" s="348"/>
      <c r="S87" s="72">
        <v>1</v>
      </c>
    </row>
    <row r="88" spans="1:19" s="1" customFormat="1" ht="105" customHeight="1" x14ac:dyDescent="0.2">
      <c r="A88" s="395">
        <f>'الاطار الموازنى  راي الجهه عام'!A88</f>
        <v>189000</v>
      </c>
      <c r="B88" s="395">
        <f>'الاطار الموازنى  راي الجهه عام'!B88</f>
        <v>172350</v>
      </c>
      <c r="C88" s="395">
        <f>'الاطار الموازنى  راي الجهه عام'!C88</f>
        <v>216000</v>
      </c>
      <c r="D88" s="395">
        <f>'الاطار الموازنى  راي الجهه عام'!D88</f>
        <v>160762</v>
      </c>
      <c r="E88" s="167">
        <f>'الاطار الموازنى  راي الجهه عام'!E88</f>
        <v>300000</v>
      </c>
      <c r="F88" s="395">
        <f>'الاطار الموازنى  راي الجهه عام'!F88</f>
        <v>0</v>
      </c>
      <c r="G88" s="48">
        <v>3112010301</v>
      </c>
      <c r="H88" s="21" t="s">
        <v>64</v>
      </c>
      <c r="I88" s="167">
        <v>300000</v>
      </c>
      <c r="J88" s="167">
        <v>300000</v>
      </c>
      <c r="K88" s="167"/>
      <c r="L88" s="167">
        <f>K88*2</f>
        <v>0</v>
      </c>
      <c r="M88" s="395">
        <f>'الاطار الموازنى  راي الجهه عام'!I88</f>
        <v>300000</v>
      </c>
      <c r="N88" s="229">
        <f t="shared" si="67"/>
        <v>0</v>
      </c>
      <c r="O88" s="167">
        <v>300000</v>
      </c>
      <c r="P88" s="170" t="str">
        <f t="shared" si="68"/>
        <v xml:space="preserve"> </v>
      </c>
      <c r="Q88" s="170" t="str">
        <f t="shared" si="69"/>
        <v xml:space="preserve"> </v>
      </c>
      <c r="R88" s="120">
        <f t="shared" si="75"/>
        <v>1</v>
      </c>
      <c r="S88" s="72">
        <f t="shared" si="70"/>
        <v>2238112</v>
      </c>
    </row>
    <row r="89" spans="1:19" s="1" customFormat="1" ht="105.75" customHeight="1" x14ac:dyDescent="0.2">
      <c r="A89" s="357">
        <f>'الاطار الموازنى  راي الجهه عام'!A89</f>
        <v>0</v>
      </c>
      <c r="B89" s="373">
        <f>'الاطار الموازنى  راي الجهه عام'!B89</f>
        <v>0</v>
      </c>
      <c r="C89" s="373">
        <f>'الاطار الموازنى  راي الجهه عام'!C89</f>
        <v>0</v>
      </c>
      <c r="D89" s="373">
        <f>'الاطار الموازنى  راي الجهه عام'!D89</f>
        <v>0</v>
      </c>
      <c r="E89" s="153">
        <f>'الاطار الموازنى  راي الجهه عام'!E89</f>
        <v>0</v>
      </c>
      <c r="F89" s="373">
        <f>'الاطار الموازنى  راي الجهه عام'!F89</f>
        <v>0</v>
      </c>
      <c r="G89" s="54">
        <v>3112010401</v>
      </c>
      <c r="H89" s="18" t="s">
        <v>65</v>
      </c>
      <c r="I89" s="153"/>
      <c r="J89" s="153"/>
      <c r="K89" s="153"/>
      <c r="L89" s="153">
        <f t="shared" si="11"/>
        <v>0</v>
      </c>
      <c r="M89" s="373">
        <f>'الاطار الموازنى  راي الجهه عام'!I89</f>
        <v>0</v>
      </c>
      <c r="N89" s="215">
        <f t="shared" si="67"/>
        <v>0</v>
      </c>
      <c r="O89" s="153"/>
      <c r="P89" s="155" t="str">
        <f t="shared" si="68"/>
        <v xml:space="preserve"> </v>
      </c>
      <c r="Q89" s="155" t="str">
        <f t="shared" si="69"/>
        <v xml:space="preserve"> </v>
      </c>
      <c r="R89" s="110">
        <f t="shared" si="75"/>
        <v>0</v>
      </c>
      <c r="S89" s="72">
        <f t="shared" si="70"/>
        <v>0</v>
      </c>
    </row>
    <row r="90" spans="1:19" s="1" customFormat="1" ht="110.25" customHeight="1" x14ac:dyDescent="0.2">
      <c r="A90" s="357"/>
      <c r="B90" s="373"/>
      <c r="C90" s="373"/>
      <c r="D90" s="373"/>
      <c r="E90" s="155"/>
      <c r="F90" s="373"/>
      <c r="G90" s="54" t="s">
        <v>668</v>
      </c>
      <c r="H90" s="18" t="s">
        <v>66</v>
      </c>
      <c r="I90" s="155"/>
      <c r="J90" s="155"/>
      <c r="K90" s="155"/>
      <c r="L90" s="155"/>
      <c r="M90" s="373"/>
      <c r="N90" s="215"/>
      <c r="O90" s="155"/>
      <c r="P90" s="155" t="str">
        <f t="shared" si="68"/>
        <v xml:space="preserve"> </v>
      </c>
      <c r="Q90" s="155" t="str">
        <f t="shared" si="69"/>
        <v xml:space="preserve"> </v>
      </c>
      <c r="R90" s="110"/>
      <c r="S90" s="72">
        <f>S108</f>
        <v>77422499</v>
      </c>
    </row>
    <row r="91" spans="1:19" ht="97.5" customHeight="1" x14ac:dyDescent="0.2">
      <c r="A91" s="365">
        <f>'الاطار الموازنى  راي الجهه عام'!A91</f>
        <v>1518000</v>
      </c>
      <c r="B91" s="365">
        <f>'الاطار الموازنى  راي الجهه عام'!B91</f>
        <v>1114802</v>
      </c>
      <c r="C91" s="365">
        <f>'الاطار الموازنى  راي الجهه عام'!C91</f>
        <v>1736000</v>
      </c>
      <c r="D91" s="365">
        <f>'الاطار الموازنى  راي الجهه عام'!D91</f>
        <v>822068</v>
      </c>
      <c r="E91" s="147">
        <f>'الاطار الموازنى  راي الجهه عام'!E91</f>
        <v>1600000</v>
      </c>
      <c r="F91" s="365">
        <f>'الاطار الموازنى  راي الجهه عام'!F91</f>
        <v>0</v>
      </c>
      <c r="G91" s="49" t="s">
        <v>669</v>
      </c>
      <c r="H91" s="19" t="s">
        <v>67</v>
      </c>
      <c r="I91" s="147">
        <v>1550000</v>
      </c>
      <c r="J91" s="147">
        <v>1550000</v>
      </c>
      <c r="K91" s="147"/>
      <c r="L91" s="147">
        <f>K91*2</f>
        <v>0</v>
      </c>
      <c r="M91" s="365">
        <f>'الاطار الموازنى  راي الجهه عام'!I91</f>
        <v>1550000</v>
      </c>
      <c r="N91" s="208">
        <f t="shared" si="67"/>
        <v>0</v>
      </c>
      <c r="O91" s="147">
        <v>1550000</v>
      </c>
      <c r="P91" s="209" t="str">
        <f t="shared" si="68"/>
        <v xml:space="preserve"> </v>
      </c>
      <c r="Q91" s="209" t="str">
        <f t="shared" si="69"/>
        <v xml:space="preserve"> </v>
      </c>
      <c r="R91" s="105">
        <f t="shared" si="75"/>
        <v>1</v>
      </c>
      <c r="S91" s="72">
        <f t="shared" si="70"/>
        <v>12990870</v>
      </c>
    </row>
    <row r="92" spans="1:19" ht="97.5" customHeight="1" x14ac:dyDescent="0.2">
      <c r="A92" s="365">
        <f>'الاطار الموازنى  راي الجهه عام'!A92</f>
        <v>919000</v>
      </c>
      <c r="B92" s="365">
        <f>'الاطار الموازنى  راي الجهه عام'!B92</f>
        <v>610929</v>
      </c>
      <c r="C92" s="365">
        <f>'الاطار الموازنى  راي الجهه عام'!C92</f>
        <v>1068000</v>
      </c>
      <c r="D92" s="365">
        <f>'الاطار الموازنى  راي الجهه عام'!D92</f>
        <v>522412</v>
      </c>
      <c r="E92" s="147">
        <f>'الاطار الموازنى  راي الجهه عام'!E92</f>
        <v>980000</v>
      </c>
      <c r="F92" s="365">
        <f>'الاطار الموازنى  راي الجهه عام'!F92</f>
        <v>0</v>
      </c>
      <c r="G92" s="49" t="s">
        <v>670</v>
      </c>
      <c r="H92" s="19" t="s">
        <v>68</v>
      </c>
      <c r="I92" s="147">
        <v>927000</v>
      </c>
      <c r="J92" s="147">
        <v>927000</v>
      </c>
      <c r="K92" s="147"/>
      <c r="L92" s="147">
        <f>K92*2</f>
        <v>0</v>
      </c>
      <c r="M92" s="365">
        <f>'الاطار الموازنى  راي الجهه عام'!I92</f>
        <v>927000</v>
      </c>
      <c r="N92" s="208">
        <f t="shared" si="67"/>
        <v>0</v>
      </c>
      <c r="O92" s="147">
        <v>927000</v>
      </c>
      <c r="P92" s="209" t="str">
        <f t="shared" si="68"/>
        <v xml:space="preserve"> </v>
      </c>
      <c r="Q92" s="209" t="str">
        <f t="shared" si="69"/>
        <v xml:space="preserve"> </v>
      </c>
      <c r="R92" s="105">
        <f t="shared" si="75"/>
        <v>1</v>
      </c>
      <c r="S92" s="72">
        <f t="shared" si="70"/>
        <v>7808341</v>
      </c>
    </row>
    <row r="93" spans="1:19" ht="97.5" customHeight="1" x14ac:dyDescent="0.2">
      <c r="A93" s="365">
        <f>'الاطار الموازنى  راي الجهه عام'!A93</f>
        <v>0</v>
      </c>
      <c r="B93" s="365">
        <f>'الاطار الموازنى  راي الجهه عام'!B93</f>
        <v>0</v>
      </c>
      <c r="C93" s="365">
        <f>'الاطار الموازنى  راي الجهه عام'!C93</f>
        <v>0</v>
      </c>
      <c r="D93" s="365">
        <f>'الاطار الموازنى  راي الجهه عام'!D93</f>
        <v>0</v>
      </c>
      <c r="E93" s="147">
        <f>'الاطار الموازنى  راي الجهه عام'!E93</f>
        <v>0</v>
      </c>
      <c r="F93" s="365">
        <f>'الاطار الموازنى  راي الجهه عام'!F93</f>
        <v>0</v>
      </c>
      <c r="G93" s="49" t="s">
        <v>671</v>
      </c>
      <c r="H93" s="19" t="s">
        <v>69</v>
      </c>
      <c r="I93" s="147">
        <v>0</v>
      </c>
      <c r="J93" s="147">
        <v>0</v>
      </c>
      <c r="K93" s="147"/>
      <c r="L93" s="147">
        <f t="shared" ref="L93:L156" si="77">K93*2</f>
        <v>0</v>
      </c>
      <c r="M93" s="365">
        <f>'الاطار الموازنى  راي الجهه عام'!I93</f>
        <v>0</v>
      </c>
      <c r="N93" s="208">
        <f t="shared" si="67"/>
        <v>0</v>
      </c>
      <c r="O93" s="147">
        <v>0</v>
      </c>
      <c r="P93" s="209" t="str">
        <f t="shared" si="68"/>
        <v xml:space="preserve"> </v>
      </c>
      <c r="Q93" s="209" t="str">
        <f t="shared" si="69"/>
        <v xml:space="preserve"> </v>
      </c>
      <c r="R93" s="105">
        <f t="shared" si="75"/>
        <v>0</v>
      </c>
      <c r="S93" s="72">
        <f t="shared" si="70"/>
        <v>0</v>
      </c>
    </row>
    <row r="94" spans="1:19" ht="97.5" customHeight="1" x14ac:dyDescent="0.2">
      <c r="A94" s="365">
        <f>'الاطار الموازنى  راي الجهه عام'!A94</f>
        <v>1176000</v>
      </c>
      <c r="B94" s="365">
        <f>'الاطار الموازنى  راي الجهه عام'!B94</f>
        <v>1174027</v>
      </c>
      <c r="C94" s="365">
        <f>'الاطار الموازنى  راي الجهه عام'!C94</f>
        <v>1368000</v>
      </c>
      <c r="D94" s="365">
        <f>'الاطار الموازنى  راي الجهه عام'!D94</f>
        <v>1310260</v>
      </c>
      <c r="E94" s="147">
        <f>'الاطار الموازنى  راي الجهه عام'!E94</f>
        <v>2100000</v>
      </c>
      <c r="F94" s="365">
        <f>'الاطار الموازنى  راي الجهه عام'!F94</f>
        <v>0</v>
      </c>
      <c r="G94" s="49" t="s">
        <v>672</v>
      </c>
      <c r="H94" s="19" t="s">
        <v>70</v>
      </c>
      <c r="I94" s="147">
        <v>2810000</v>
      </c>
      <c r="J94" s="147">
        <v>2810000</v>
      </c>
      <c r="K94" s="147"/>
      <c r="L94" s="147">
        <f t="shared" si="77"/>
        <v>0</v>
      </c>
      <c r="M94" s="365">
        <f>'الاطار الموازنى  راي الجهه عام'!I94</f>
        <v>2810000</v>
      </c>
      <c r="N94" s="208">
        <f t="shared" si="67"/>
        <v>0</v>
      </c>
      <c r="O94" s="147">
        <v>2810000</v>
      </c>
      <c r="P94" s="209" t="str">
        <f t="shared" si="68"/>
        <v xml:space="preserve"> </v>
      </c>
      <c r="Q94" s="209" t="str">
        <f t="shared" si="69"/>
        <v xml:space="preserve"> </v>
      </c>
      <c r="R94" s="105">
        <f t="shared" si="75"/>
        <v>1</v>
      </c>
      <c r="S94" s="72">
        <f t="shared" si="70"/>
        <v>18368287</v>
      </c>
    </row>
    <row r="95" spans="1:19" ht="97.5" customHeight="1" x14ac:dyDescent="0.2">
      <c r="A95" s="365">
        <f>'الاطار الموازنى  راي الجهه عام'!A95</f>
        <v>1578000</v>
      </c>
      <c r="B95" s="365">
        <f>'الاطار الموازنى  راي الجهه عام'!B95</f>
        <v>1091871</v>
      </c>
      <c r="C95" s="365">
        <f>'الاطار الموازنى  راي الجهه عام'!C95</f>
        <v>1758000</v>
      </c>
      <c r="D95" s="365">
        <f>'الاطار الموازنى  راي الجهه عام'!D95</f>
        <v>1123286</v>
      </c>
      <c r="E95" s="147">
        <f>'الاطار الموازنى  راي الجهه عام'!E95</f>
        <v>1695000</v>
      </c>
      <c r="F95" s="365">
        <f>'الاطار الموازنى  راي الجهه عام'!F95</f>
        <v>0</v>
      </c>
      <c r="G95" s="49" t="s">
        <v>673</v>
      </c>
      <c r="H95" s="19" t="s">
        <v>71</v>
      </c>
      <c r="I95" s="147">
        <v>1893000</v>
      </c>
      <c r="J95" s="147">
        <v>1893000</v>
      </c>
      <c r="K95" s="147"/>
      <c r="L95" s="147">
        <f t="shared" si="77"/>
        <v>0</v>
      </c>
      <c r="M95" s="365">
        <f>'الاطار الموازنى  راي الجهه عام'!I95</f>
        <v>1893000</v>
      </c>
      <c r="N95" s="208">
        <f t="shared" si="67"/>
        <v>0</v>
      </c>
      <c r="O95" s="147">
        <v>1893000</v>
      </c>
      <c r="P95" s="209" t="str">
        <f t="shared" si="68"/>
        <v xml:space="preserve"> </v>
      </c>
      <c r="Q95" s="209" t="str">
        <f t="shared" si="69"/>
        <v xml:space="preserve"> </v>
      </c>
      <c r="R95" s="105">
        <f t="shared" si="75"/>
        <v>1</v>
      </c>
      <c r="S95" s="72">
        <f t="shared" si="70"/>
        <v>14818157</v>
      </c>
    </row>
    <row r="96" spans="1:19" ht="97.5" customHeight="1" x14ac:dyDescent="0.2">
      <c r="A96" s="365">
        <f>'الاطار الموازنى  راي الجهه عام'!A96</f>
        <v>660000</v>
      </c>
      <c r="B96" s="365">
        <f>'الاطار الموازنى  راي الجهه عام'!B96</f>
        <v>308607</v>
      </c>
      <c r="C96" s="365">
        <f>'الاطار الموازنى  راي الجهه عام'!C96</f>
        <v>660000</v>
      </c>
      <c r="D96" s="365">
        <f>'الاطار الموازنى  راي الجهه عام'!D96</f>
        <v>342190</v>
      </c>
      <c r="E96" s="147">
        <f>'الاطار الموازنى  راي الجهه عام'!E96</f>
        <v>660000</v>
      </c>
      <c r="F96" s="365">
        <f>'الاطار الموازنى  راي الجهه عام'!F96</f>
        <v>0</v>
      </c>
      <c r="G96" s="49" t="s">
        <v>674</v>
      </c>
      <c r="H96" s="19" t="s">
        <v>72</v>
      </c>
      <c r="I96" s="147">
        <v>660000</v>
      </c>
      <c r="J96" s="147">
        <v>660000</v>
      </c>
      <c r="K96" s="147"/>
      <c r="L96" s="147">
        <f t="shared" si="77"/>
        <v>0</v>
      </c>
      <c r="M96" s="365">
        <f>'الاطار الموازنى  راي الجهه عام'!I96</f>
        <v>660000</v>
      </c>
      <c r="N96" s="208">
        <f t="shared" si="67"/>
        <v>0</v>
      </c>
      <c r="O96" s="147">
        <v>660000</v>
      </c>
      <c r="P96" s="209" t="str">
        <f t="shared" si="68"/>
        <v xml:space="preserve"> </v>
      </c>
      <c r="Q96" s="209" t="str">
        <f t="shared" si="69"/>
        <v xml:space="preserve"> </v>
      </c>
      <c r="R96" s="105">
        <f t="shared" si="75"/>
        <v>1</v>
      </c>
      <c r="S96" s="72">
        <f t="shared" si="70"/>
        <v>5270797</v>
      </c>
    </row>
    <row r="97" spans="1:19" ht="97.5" customHeight="1" x14ac:dyDescent="0.2">
      <c r="A97" s="364">
        <f>'الاطار الموازنى  راي الجهه عام'!A97</f>
        <v>0</v>
      </c>
      <c r="B97" s="365">
        <f>'الاطار الموازنى  راي الجهه عام'!B97</f>
        <v>0</v>
      </c>
      <c r="C97" s="365">
        <f>'الاطار الموازنى  راي الجهه عام'!C97</f>
        <v>0</v>
      </c>
      <c r="D97" s="365">
        <f>'الاطار الموازنى  راي الجهه عام'!D97</f>
        <v>0</v>
      </c>
      <c r="E97" s="147">
        <f>'الاطار الموازنى  راي الجهه عام'!E97</f>
        <v>0</v>
      </c>
      <c r="F97" s="365">
        <f>'الاطار الموازنى  راي الجهه عام'!F97</f>
        <v>0</v>
      </c>
      <c r="G97" s="49" t="s">
        <v>675</v>
      </c>
      <c r="H97" s="19" t="s">
        <v>73</v>
      </c>
      <c r="I97" s="147">
        <v>0</v>
      </c>
      <c r="J97" s="147">
        <v>0</v>
      </c>
      <c r="K97" s="147"/>
      <c r="L97" s="147">
        <f t="shared" si="77"/>
        <v>0</v>
      </c>
      <c r="M97" s="365">
        <f>'الاطار الموازنى  راي الجهه عام'!I97</f>
        <v>0</v>
      </c>
      <c r="N97" s="208">
        <f t="shared" si="67"/>
        <v>0</v>
      </c>
      <c r="O97" s="147">
        <v>0</v>
      </c>
      <c r="P97" s="209" t="str">
        <f t="shared" si="68"/>
        <v xml:space="preserve"> </v>
      </c>
      <c r="Q97" s="209" t="str">
        <f t="shared" si="69"/>
        <v xml:space="preserve"> </v>
      </c>
      <c r="R97" s="105">
        <f t="shared" si="75"/>
        <v>0</v>
      </c>
      <c r="S97" s="72">
        <f t="shared" si="70"/>
        <v>0</v>
      </c>
    </row>
    <row r="98" spans="1:19" ht="97.5" customHeight="1" x14ac:dyDescent="0.2">
      <c r="A98" s="364">
        <f>'الاطار الموازنى  راي الجهه عام'!A98</f>
        <v>0</v>
      </c>
      <c r="B98" s="365">
        <f>'الاطار الموازنى  راي الجهه عام'!B98</f>
        <v>0</v>
      </c>
      <c r="C98" s="365">
        <f>'الاطار الموازنى  راي الجهه عام'!C98</f>
        <v>0</v>
      </c>
      <c r="D98" s="365">
        <f>'الاطار الموازنى  راي الجهه عام'!D98</f>
        <v>0</v>
      </c>
      <c r="E98" s="147">
        <f>'الاطار الموازنى  راي الجهه عام'!E98</f>
        <v>0</v>
      </c>
      <c r="F98" s="365">
        <f>'الاطار الموازنى  راي الجهه عام'!F98</f>
        <v>0</v>
      </c>
      <c r="G98" s="49" t="s">
        <v>676</v>
      </c>
      <c r="H98" s="19" t="s">
        <v>74</v>
      </c>
      <c r="I98" s="147">
        <v>0</v>
      </c>
      <c r="J98" s="147">
        <v>0</v>
      </c>
      <c r="K98" s="147"/>
      <c r="L98" s="147">
        <f t="shared" si="77"/>
        <v>0</v>
      </c>
      <c r="M98" s="365">
        <f>'الاطار الموازنى  راي الجهه عام'!I98</f>
        <v>0</v>
      </c>
      <c r="N98" s="208">
        <f t="shared" si="67"/>
        <v>0</v>
      </c>
      <c r="O98" s="147">
        <v>0</v>
      </c>
      <c r="P98" s="209" t="str">
        <f t="shared" si="68"/>
        <v xml:space="preserve"> </v>
      </c>
      <c r="Q98" s="209" t="str">
        <f t="shared" si="69"/>
        <v xml:space="preserve"> </v>
      </c>
      <c r="R98" s="105">
        <f t="shared" si="75"/>
        <v>0</v>
      </c>
      <c r="S98" s="72">
        <f t="shared" si="70"/>
        <v>0</v>
      </c>
    </row>
    <row r="99" spans="1:19" ht="97.5" customHeight="1" x14ac:dyDescent="0.2">
      <c r="A99" s="364">
        <f>'الاطار الموازنى  راي الجهه عام'!A99</f>
        <v>0</v>
      </c>
      <c r="B99" s="365">
        <f>'الاطار الموازنى  راي الجهه عام'!B99</f>
        <v>0</v>
      </c>
      <c r="C99" s="365">
        <f>'الاطار الموازنى  راي الجهه عام'!C99</f>
        <v>0</v>
      </c>
      <c r="D99" s="365">
        <f>'الاطار الموازنى  راي الجهه عام'!D99</f>
        <v>0</v>
      </c>
      <c r="E99" s="147">
        <f>'الاطار الموازنى  راي الجهه عام'!E99</f>
        <v>0</v>
      </c>
      <c r="F99" s="365">
        <f>'الاطار الموازنى  راي الجهه عام'!F99</f>
        <v>0</v>
      </c>
      <c r="G99" s="49" t="s">
        <v>677</v>
      </c>
      <c r="H99" s="19" t="s">
        <v>75</v>
      </c>
      <c r="I99" s="147">
        <v>0</v>
      </c>
      <c r="J99" s="147">
        <v>0</v>
      </c>
      <c r="K99" s="147"/>
      <c r="L99" s="147">
        <f t="shared" si="77"/>
        <v>0</v>
      </c>
      <c r="M99" s="365">
        <f>'الاطار الموازنى  راي الجهه عام'!I99</f>
        <v>0</v>
      </c>
      <c r="N99" s="208">
        <f t="shared" si="67"/>
        <v>0</v>
      </c>
      <c r="O99" s="147">
        <v>0</v>
      </c>
      <c r="P99" s="209" t="str">
        <f t="shared" si="68"/>
        <v xml:space="preserve"> </v>
      </c>
      <c r="Q99" s="209" t="str">
        <f t="shared" si="69"/>
        <v xml:space="preserve"> </v>
      </c>
      <c r="R99" s="105">
        <f t="shared" si="75"/>
        <v>0</v>
      </c>
      <c r="S99" s="72">
        <f t="shared" si="70"/>
        <v>0</v>
      </c>
    </row>
    <row r="100" spans="1:19" ht="97.5" customHeight="1" x14ac:dyDescent="0.2">
      <c r="A100" s="365">
        <f>'الاطار الموازنى  راي الجهه عام'!A100</f>
        <v>200000</v>
      </c>
      <c r="B100" s="365">
        <f>'الاطار الموازنى  راي الجهه عام'!B100</f>
        <v>191304</v>
      </c>
      <c r="C100" s="365">
        <f>'الاطار الموازنى  راي الجهه عام'!C100</f>
        <v>200000</v>
      </c>
      <c r="D100" s="365">
        <f>'الاطار الموازنى  راي الجهه عام'!D100</f>
        <v>103105</v>
      </c>
      <c r="E100" s="147">
        <f>'الاطار الموازنى  راي الجهه عام'!E100</f>
        <v>200000</v>
      </c>
      <c r="F100" s="365">
        <f>'الاطار الموازنى  راي الجهه عام'!F100</f>
        <v>0</v>
      </c>
      <c r="G100" s="49" t="s">
        <v>678</v>
      </c>
      <c r="H100" s="19" t="s">
        <v>76</v>
      </c>
      <c r="I100" s="147">
        <v>200000</v>
      </c>
      <c r="J100" s="147">
        <v>200000</v>
      </c>
      <c r="K100" s="147"/>
      <c r="L100" s="147">
        <f t="shared" si="77"/>
        <v>0</v>
      </c>
      <c r="M100" s="365">
        <f>'الاطار الموازنى  راي الجهه عام'!I100</f>
        <v>200000</v>
      </c>
      <c r="N100" s="208">
        <f t="shared" si="67"/>
        <v>0</v>
      </c>
      <c r="O100" s="147">
        <v>200000</v>
      </c>
      <c r="P100" s="209" t="str">
        <f t="shared" si="68"/>
        <v xml:space="preserve"> </v>
      </c>
      <c r="Q100" s="209" t="str">
        <f t="shared" si="69"/>
        <v xml:space="preserve"> </v>
      </c>
      <c r="R100" s="105">
        <f t="shared" si="75"/>
        <v>1</v>
      </c>
      <c r="S100" s="72">
        <f t="shared" si="70"/>
        <v>1694409</v>
      </c>
    </row>
    <row r="101" spans="1:19" ht="97.5" customHeight="1" x14ac:dyDescent="0.2">
      <c r="A101" s="397">
        <f>'الاطار الموازنى  راي الجهه عام'!A101</f>
        <v>0</v>
      </c>
      <c r="B101" s="398">
        <f>'الاطار الموازنى  راي الجهه عام'!B101</f>
        <v>0</v>
      </c>
      <c r="C101" s="398">
        <f>'الاطار الموازنى  راي الجهه عام'!C101</f>
        <v>0</v>
      </c>
      <c r="D101" s="398">
        <f>'الاطار الموازنى  راي الجهه عام'!D101</f>
        <v>0</v>
      </c>
      <c r="E101" s="168">
        <f>'الاطار الموازنى  راي الجهه عام'!E101</f>
        <v>0</v>
      </c>
      <c r="F101" s="398">
        <f>'الاطار الموازنى  راي الجهه عام'!F101</f>
        <v>0</v>
      </c>
      <c r="G101" s="61" t="s">
        <v>679</v>
      </c>
      <c r="H101" s="19" t="s">
        <v>77</v>
      </c>
      <c r="I101" s="168">
        <v>0</v>
      </c>
      <c r="J101" s="147">
        <v>0</v>
      </c>
      <c r="K101" s="168"/>
      <c r="L101" s="168">
        <f t="shared" si="77"/>
        <v>0</v>
      </c>
      <c r="M101" s="398">
        <f>'الاطار الموازنى  راي الجهه عام'!I101</f>
        <v>0</v>
      </c>
      <c r="N101" s="230">
        <f t="shared" si="67"/>
        <v>0</v>
      </c>
      <c r="O101" s="168">
        <v>0</v>
      </c>
      <c r="P101" s="231" t="str">
        <f t="shared" si="68"/>
        <v xml:space="preserve"> </v>
      </c>
      <c r="Q101" s="231" t="str">
        <f t="shared" si="69"/>
        <v xml:space="preserve"> </v>
      </c>
      <c r="R101" s="121">
        <f t="shared" si="75"/>
        <v>0</v>
      </c>
      <c r="S101" s="72">
        <f t="shared" si="70"/>
        <v>0</v>
      </c>
    </row>
    <row r="102" spans="1:19" ht="97.5" customHeight="1" x14ac:dyDescent="0.2">
      <c r="A102" s="365">
        <f>'الاطار الموازنى  راي الجهه عام'!A102</f>
        <v>740000</v>
      </c>
      <c r="B102" s="365">
        <f>'الاطار الموازنى  راي الجهه عام'!B102</f>
        <v>727564</v>
      </c>
      <c r="C102" s="365">
        <f>'الاطار الموازنى  راي الجهه عام'!C102</f>
        <v>801000</v>
      </c>
      <c r="D102" s="365">
        <f>'الاطار الموازنى  راي الجهه عام'!D102</f>
        <v>659540</v>
      </c>
      <c r="E102" s="147">
        <f>'الاطار الموازنى  راي الجهه عام'!E102</f>
        <v>740000</v>
      </c>
      <c r="F102" s="365">
        <f>'الاطار الموازنى  راي الجهه عام'!F102</f>
        <v>0</v>
      </c>
      <c r="G102" s="49" t="s">
        <v>680</v>
      </c>
      <c r="H102" s="19" t="s">
        <v>78</v>
      </c>
      <c r="I102" s="147">
        <v>700000</v>
      </c>
      <c r="J102" s="147">
        <v>700000</v>
      </c>
      <c r="K102" s="147"/>
      <c r="L102" s="147">
        <f t="shared" si="77"/>
        <v>0</v>
      </c>
      <c r="M102" s="365">
        <f>'الاطار الموازنى  راي الجهه عام'!I102</f>
        <v>700000</v>
      </c>
      <c r="N102" s="208">
        <f t="shared" si="67"/>
        <v>0</v>
      </c>
      <c r="O102" s="147">
        <v>700000</v>
      </c>
      <c r="P102" s="209" t="str">
        <f t="shared" si="68"/>
        <v xml:space="preserve"> </v>
      </c>
      <c r="Q102" s="209" t="str">
        <f t="shared" si="69"/>
        <v xml:space="preserve"> </v>
      </c>
      <c r="R102" s="105">
        <f t="shared" si="75"/>
        <v>1</v>
      </c>
      <c r="S102" s="72">
        <f t="shared" si="70"/>
        <v>6468104</v>
      </c>
    </row>
    <row r="103" spans="1:19" ht="97.5" customHeight="1" x14ac:dyDescent="0.2">
      <c r="A103" s="365">
        <f>'الاطار الموازنى  راي الجهه عام'!A103</f>
        <v>3000</v>
      </c>
      <c r="B103" s="365">
        <f>'الاطار الموازنى  راي الجهه عام'!B103</f>
        <v>1152</v>
      </c>
      <c r="C103" s="365">
        <f>'الاطار الموازنى  راي الجهه عام'!C103</f>
        <v>6000</v>
      </c>
      <c r="D103" s="365">
        <f>'الاطار الموازنى  راي الجهه عام'!D103</f>
        <v>1442</v>
      </c>
      <c r="E103" s="147">
        <f>'الاطار الموازنى  راي الجهه عام'!E103</f>
        <v>6000</v>
      </c>
      <c r="F103" s="365">
        <f>'الاطار الموازنى  راي الجهه عام'!F103</f>
        <v>0</v>
      </c>
      <c r="G103" s="49" t="s">
        <v>681</v>
      </c>
      <c r="H103" s="19" t="s">
        <v>1192</v>
      </c>
      <c r="I103" s="147">
        <v>4000</v>
      </c>
      <c r="J103" s="147">
        <v>4000</v>
      </c>
      <c r="K103" s="147"/>
      <c r="L103" s="147">
        <f t="shared" si="77"/>
        <v>0</v>
      </c>
      <c r="M103" s="365">
        <f>'الاطار الموازنى  راي الجهه عام'!I103</f>
        <v>4000</v>
      </c>
      <c r="N103" s="208">
        <f t="shared" si="67"/>
        <v>0</v>
      </c>
      <c r="O103" s="147">
        <v>4000</v>
      </c>
      <c r="P103" s="209" t="str">
        <f t="shared" si="68"/>
        <v xml:space="preserve"> </v>
      </c>
      <c r="Q103" s="209" t="str">
        <f t="shared" si="69"/>
        <v xml:space="preserve"> </v>
      </c>
      <c r="R103" s="105">
        <f t="shared" si="75"/>
        <v>1</v>
      </c>
      <c r="S103" s="72">
        <f t="shared" si="70"/>
        <v>33594</v>
      </c>
    </row>
    <row r="104" spans="1:19" ht="97.5" customHeight="1" x14ac:dyDescent="0.2">
      <c r="A104" s="365">
        <f>'الاطار الموازنى  راي الجهه عام'!A104</f>
        <v>173000</v>
      </c>
      <c r="B104" s="365">
        <f>'الاطار الموازنى  راي الجهه عام'!B104</f>
        <v>136277</v>
      </c>
      <c r="C104" s="365">
        <f>'الاطار الموازنى  راي الجهه عام'!C104</f>
        <v>203000</v>
      </c>
      <c r="D104" s="365">
        <f>'الاطار الموازنى  راي الجهه عام'!D104</f>
        <v>149631</v>
      </c>
      <c r="E104" s="147">
        <f>'الاطار الموازنى  راي الجهه عام'!E104</f>
        <v>203000</v>
      </c>
      <c r="F104" s="365">
        <f>'الاطار الموازنى  راي الجهه عام'!F104</f>
        <v>0</v>
      </c>
      <c r="G104" s="49" t="s">
        <v>682</v>
      </c>
      <c r="H104" s="19" t="s">
        <v>80</v>
      </c>
      <c r="I104" s="147">
        <v>228000</v>
      </c>
      <c r="J104" s="147">
        <v>228000</v>
      </c>
      <c r="K104" s="147"/>
      <c r="L104" s="147">
        <f t="shared" si="77"/>
        <v>0</v>
      </c>
      <c r="M104" s="365">
        <f>'الاطار الموازنى  راي الجهه عام'!I104</f>
        <v>228000</v>
      </c>
      <c r="N104" s="208">
        <f t="shared" si="67"/>
        <v>0</v>
      </c>
      <c r="O104" s="147">
        <v>228000</v>
      </c>
      <c r="P104" s="209" t="str">
        <f t="shared" si="68"/>
        <v xml:space="preserve"> </v>
      </c>
      <c r="Q104" s="209" t="str">
        <f t="shared" si="69"/>
        <v xml:space="preserve"> </v>
      </c>
      <c r="R104" s="105">
        <f t="shared" si="75"/>
        <v>1</v>
      </c>
      <c r="S104" s="72">
        <f t="shared" si="70"/>
        <v>1776908</v>
      </c>
    </row>
    <row r="105" spans="1:19" ht="97.5" customHeight="1" x14ac:dyDescent="0.2">
      <c r="A105" s="365">
        <f>'الاطار الموازنى  راي الجهه عام'!A105</f>
        <v>11000</v>
      </c>
      <c r="B105" s="365">
        <f>'الاطار الموازنى  راي الجهه عام'!B105</f>
        <v>11000</v>
      </c>
      <c r="C105" s="365">
        <f>'الاطار الموازنى  راي الجهه عام'!C105</f>
        <v>24000</v>
      </c>
      <c r="D105" s="365">
        <f>'الاطار الموازنى  راي الجهه عام'!D105</f>
        <v>17350</v>
      </c>
      <c r="E105" s="147">
        <f>'الاطار الموازنى  راي الجهه عام'!E105</f>
        <v>24000</v>
      </c>
      <c r="F105" s="365">
        <f>'الاطار الموازنى  راي الجهه عام'!F105</f>
        <v>0</v>
      </c>
      <c r="G105" s="49" t="s">
        <v>683</v>
      </c>
      <c r="H105" s="19" t="s">
        <v>608</v>
      </c>
      <c r="I105" s="147">
        <v>25000</v>
      </c>
      <c r="J105" s="147">
        <v>25000</v>
      </c>
      <c r="K105" s="147"/>
      <c r="L105" s="147">
        <f t="shared" si="77"/>
        <v>0</v>
      </c>
      <c r="M105" s="365">
        <f>'الاطار الموازنى  راي الجهه عام'!I105</f>
        <v>25000</v>
      </c>
      <c r="N105" s="208">
        <f t="shared" si="67"/>
        <v>0</v>
      </c>
      <c r="O105" s="147">
        <v>25000</v>
      </c>
      <c r="P105" s="209" t="str">
        <f t="shared" si="68"/>
        <v xml:space="preserve"> </v>
      </c>
      <c r="Q105" s="209" t="str">
        <f t="shared" si="69"/>
        <v xml:space="preserve"> </v>
      </c>
      <c r="R105" s="105">
        <f t="shared" si="75"/>
        <v>1</v>
      </c>
      <c r="S105" s="72">
        <f t="shared" si="70"/>
        <v>187350</v>
      </c>
    </row>
    <row r="106" spans="1:19" ht="97.5" customHeight="1" x14ac:dyDescent="0.2">
      <c r="A106" s="365">
        <f>'الاطار الموازنى  راي الجهه عام'!A106</f>
        <v>492000</v>
      </c>
      <c r="B106" s="365">
        <f>'الاطار الموازنى  راي الجهه عام'!B106</f>
        <v>492986</v>
      </c>
      <c r="C106" s="365">
        <f>'الاطار الموازنى  راي الجهه عام'!C106</f>
        <v>469000</v>
      </c>
      <c r="D106" s="365">
        <f>'الاطار الموازنى  راي الجهه عام'!D106</f>
        <v>614696</v>
      </c>
      <c r="E106" s="147">
        <f>'الاطار الموازنى  راي الجهه عام'!E106</f>
        <v>745000</v>
      </c>
      <c r="F106" s="365">
        <f>'الاطار الموازنى  راي الجهه عام'!F106</f>
        <v>0</v>
      </c>
      <c r="G106" s="49" t="s">
        <v>684</v>
      </c>
      <c r="H106" s="19" t="s">
        <v>609</v>
      </c>
      <c r="I106" s="147">
        <v>1298000</v>
      </c>
      <c r="J106" s="147">
        <v>1298000</v>
      </c>
      <c r="K106" s="147"/>
      <c r="L106" s="147">
        <f t="shared" si="77"/>
        <v>0</v>
      </c>
      <c r="M106" s="365">
        <f>'الاطار الموازنى  راي الجهه عام'!I106</f>
        <v>1298000</v>
      </c>
      <c r="N106" s="208">
        <f t="shared" si="67"/>
        <v>0</v>
      </c>
      <c r="O106" s="147">
        <v>1298000</v>
      </c>
      <c r="P106" s="209" t="str">
        <f t="shared" si="68"/>
        <v xml:space="preserve"> </v>
      </c>
      <c r="Q106" s="209" t="str">
        <f t="shared" si="69"/>
        <v xml:space="preserve"> </v>
      </c>
      <c r="R106" s="105">
        <f t="shared" si="75"/>
        <v>1</v>
      </c>
      <c r="S106" s="72">
        <f t="shared" si="70"/>
        <v>8005682</v>
      </c>
    </row>
    <row r="107" spans="1:19" ht="97.5" customHeight="1" thickBot="1" x14ac:dyDescent="0.25">
      <c r="A107" s="391">
        <f>'الاطار الموازنى  راي الجهه عام'!A107</f>
        <v>0</v>
      </c>
      <c r="B107" s="379">
        <f>'الاطار الموازنى  راي الجهه عام'!B107</f>
        <v>0</v>
      </c>
      <c r="C107" s="379">
        <f>'الاطار الموازنى  راي الجهه عام'!C107</f>
        <v>0</v>
      </c>
      <c r="D107" s="379">
        <f>'الاطار الموازنى  راي الجهه عام'!D107</f>
        <v>0</v>
      </c>
      <c r="E107" s="158">
        <f>'الاطار الموازنى  راي الجهه عام'!E107</f>
        <v>0</v>
      </c>
      <c r="F107" s="379">
        <f>'الاطار الموازنى  راي الجهه عام'!F107</f>
        <v>0</v>
      </c>
      <c r="G107" s="50" t="s">
        <v>685</v>
      </c>
      <c r="H107" s="19" t="s">
        <v>610</v>
      </c>
      <c r="I107" s="158"/>
      <c r="J107" s="147"/>
      <c r="K107" s="158"/>
      <c r="L107" s="158">
        <f t="shared" si="77"/>
        <v>0</v>
      </c>
      <c r="M107" s="379">
        <f>'الاطار الموازنى  راي الجهه عام'!I107</f>
        <v>0</v>
      </c>
      <c r="N107" s="218">
        <f t="shared" si="67"/>
        <v>0</v>
      </c>
      <c r="O107" s="158">
        <v>0</v>
      </c>
      <c r="P107" s="219" t="str">
        <f t="shared" si="68"/>
        <v xml:space="preserve"> </v>
      </c>
      <c r="Q107" s="219" t="str">
        <f t="shared" si="69"/>
        <v xml:space="preserve"> </v>
      </c>
      <c r="R107" s="113">
        <f t="shared" si="75"/>
        <v>0</v>
      </c>
      <c r="S107" s="72">
        <f t="shared" si="70"/>
        <v>0</v>
      </c>
    </row>
    <row r="108" spans="1:19" s="1" customFormat="1" ht="77.25" customHeight="1" thickBot="1" x14ac:dyDescent="0.25">
      <c r="A108" s="360">
        <f t="shared" ref="A108:E108" si="78">SUM(A91:A107)</f>
        <v>7470000</v>
      </c>
      <c r="B108" s="368">
        <f t="shared" si="78"/>
        <v>5860519</v>
      </c>
      <c r="C108" s="368">
        <f t="shared" si="78"/>
        <v>8293000</v>
      </c>
      <c r="D108" s="368">
        <f t="shared" si="78"/>
        <v>5665980</v>
      </c>
      <c r="E108" s="150">
        <f t="shared" si="78"/>
        <v>8953000</v>
      </c>
      <c r="F108" s="368">
        <f>'الاطار الموازنى  راي الجهه عام'!F108</f>
        <v>0</v>
      </c>
      <c r="G108" s="51"/>
      <c r="H108" s="5" t="s">
        <v>81</v>
      </c>
      <c r="I108" s="150">
        <f t="shared" ref="I108" si="79">SUM(I91:I107)</f>
        <v>10295000</v>
      </c>
      <c r="J108" s="150">
        <f t="shared" ref="I108:J108" si="80">SUM(J91:J107)</f>
        <v>10295000</v>
      </c>
      <c r="K108" s="150">
        <f t="shared" ref="K108:O108" si="81">SUM(K91:K107)</f>
        <v>0</v>
      </c>
      <c r="L108" s="150">
        <f t="shared" si="81"/>
        <v>0</v>
      </c>
      <c r="M108" s="368">
        <f>'الاطار الموازنى  راي الجهه عام'!I108</f>
        <v>10295000</v>
      </c>
      <c r="N108" s="212">
        <f t="shared" si="67"/>
        <v>0</v>
      </c>
      <c r="O108" s="150">
        <f t="shared" si="81"/>
        <v>10295000</v>
      </c>
      <c r="P108" s="150" t="str">
        <f t="shared" si="68"/>
        <v xml:space="preserve"> </v>
      </c>
      <c r="Q108" s="150" t="str">
        <f t="shared" si="69"/>
        <v xml:space="preserve"> </v>
      </c>
      <c r="R108" s="107">
        <f t="shared" si="75"/>
        <v>1</v>
      </c>
      <c r="S108" s="72">
        <f t="shared" si="70"/>
        <v>77422499</v>
      </c>
    </row>
    <row r="109" spans="1:19" s="1" customFormat="1" ht="110.25" customHeight="1" thickBot="1" x14ac:dyDescent="0.25">
      <c r="A109" s="361" t="e">
        <f>A108/$A$845</f>
        <v>#DIV/0!</v>
      </c>
      <c r="B109" s="396" t="e">
        <f>B108/$B$845</f>
        <v>#DIV/0!</v>
      </c>
      <c r="C109" s="396" t="e">
        <f>C108/$C$845</f>
        <v>#DIV/0!</v>
      </c>
      <c r="D109" s="396" t="e">
        <f>D108/$D$845</f>
        <v>#DIV/0!</v>
      </c>
      <c r="E109" s="270" t="e">
        <f>E108/$E$845</f>
        <v>#DIV/0!</v>
      </c>
      <c r="F109" s="396" t="e">
        <f>'الاطار الموازنى  راي الجهه عام'!F109</f>
        <v>#DIV/0!</v>
      </c>
      <c r="G109" s="266"/>
      <c r="H109" s="267" t="s">
        <v>1135</v>
      </c>
      <c r="I109" s="270" t="e">
        <f>I108/$J$845</f>
        <v>#DIV/0!</v>
      </c>
      <c r="J109" s="270" t="e">
        <f>J108/$J$845</f>
        <v>#DIV/0!</v>
      </c>
      <c r="K109" s="270" t="e">
        <f>K108/$K$845</f>
        <v>#DIV/0!</v>
      </c>
      <c r="L109" s="270" t="e">
        <f>L108/$L$845</f>
        <v>#DIV/0!</v>
      </c>
      <c r="M109" s="396" t="e">
        <f>'الاطار الموازنى  راي الجهه عام'!I109</f>
        <v>#DIV/0!</v>
      </c>
      <c r="N109" s="270"/>
      <c r="O109" s="270" t="e">
        <f>O108/$O$845</f>
        <v>#DIV/0!</v>
      </c>
      <c r="P109" s="270"/>
      <c r="Q109" s="265"/>
      <c r="R109" s="268"/>
      <c r="S109" s="72"/>
    </row>
    <row r="110" spans="1:19" s="1" customFormat="1" ht="99.75" customHeight="1" x14ac:dyDescent="0.2">
      <c r="A110" s="378">
        <f t="shared" ref="A110:E110" si="82">A108/A847</f>
        <v>0.33954545454545454</v>
      </c>
      <c r="B110" s="378">
        <f t="shared" si="82"/>
        <v>0.23415069059346949</v>
      </c>
      <c r="C110" s="378">
        <f t="shared" si="82"/>
        <v>0.44069507917950901</v>
      </c>
      <c r="D110" s="378">
        <f t="shared" si="82"/>
        <v>0.17659071441855181</v>
      </c>
      <c r="E110" s="294">
        <f t="shared" si="82"/>
        <v>0.29051203841910572</v>
      </c>
      <c r="F110" s="378" t="e">
        <f>'الاطار الموازنى  راي الجهه عام'!F110</f>
        <v>#DIV/0!</v>
      </c>
      <c r="G110" s="311"/>
      <c r="H110" s="312" t="s">
        <v>1136</v>
      </c>
      <c r="I110" s="313">
        <f>I108/I847</f>
        <v>0.26114197295994723</v>
      </c>
      <c r="J110" s="313">
        <f>J108/J847</f>
        <v>0.26114197295994723</v>
      </c>
      <c r="K110" s="313" t="e">
        <f>K108/K847</f>
        <v>#DIV/0!</v>
      </c>
      <c r="L110" s="313" t="e">
        <f>L108/L847</f>
        <v>#DIV/0!</v>
      </c>
      <c r="M110" s="435">
        <f>'الاطار الموازنى  راي الجهه عام'!I110</f>
        <v>0.26114197295994723</v>
      </c>
      <c r="N110" s="313"/>
      <c r="O110" s="313">
        <f>O108/O847</f>
        <v>0.26114197295994723</v>
      </c>
      <c r="P110" s="313"/>
      <c r="Q110" s="314"/>
      <c r="R110" s="315"/>
      <c r="S110" s="72">
        <v>1</v>
      </c>
    </row>
    <row r="111" spans="1:19" s="1" customFormat="1" ht="94.5" customHeight="1" x14ac:dyDescent="0.2">
      <c r="A111" s="394"/>
      <c r="B111" s="395"/>
      <c r="C111" s="395"/>
      <c r="D111" s="395"/>
      <c r="E111" s="170"/>
      <c r="F111" s="395"/>
      <c r="G111" s="48" t="s">
        <v>686</v>
      </c>
      <c r="H111" s="21" t="s">
        <v>82</v>
      </c>
      <c r="I111" s="170"/>
      <c r="J111" s="170"/>
      <c r="K111" s="170"/>
      <c r="L111" s="170"/>
      <c r="M111" s="395"/>
      <c r="N111" s="229"/>
      <c r="O111" s="170"/>
      <c r="P111" s="170" t="str">
        <f t="shared" si="68"/>
        <v xml:space="preserve"> </v>
      </c>
      <c r="Q111" s="170" t="str">
        <f t="shared" si="69"/>
        <v xml:space="preserve"> </v>
      </c>
      <c r="R111" s="120"/>
      <c r="S111" s="72">
        <f>S151</f>
        <v>766518</v>
      </c>
    </row>
    <row r="112" spans="1:19" ht="99.75" customHeight="1" x14ac:dyDescent="0.2">
      <c r="A112" s="365">
        <f>'الاطار الموازنى  راي الجهه عام'!A112</f>
        <v>2000</v>
      </c>
      <c r="B112" s="365">
        <f>'الاطار الموازنى  راي الجهه عام'!B112</f>
        <v>1000</v>
      </c>
      <c r="C112" s="365">
        <f>'الاطار الموازنى  راي الجهه عام'!C112</f>
        <v>1000</v>
      </c>
      <c r="D112" s="365">
        <f>'الاطار الموازنى  راي الجهه عام'!D112</f>
        <v>1000</v>
      </c>
      <c r="E112" s="147">
        <f>'الاطار الموازنى  راي الجهه عام'!E112</f>
        <v>1000</v>
      </c>
      <c r="F112" s="365">
        <f>'الاطار الموازنى  راي الجهه عام'!F112</f>
        <v>0</v>
      </c>
      <c r="G112" s="49" t="s">
        <v>687</v>
      </c>
      <c r="H112" s="19" t="s">
        <v>83</v>
      </c>
      <c r="I112" s="147">
        <v>1000</v>
      </c>
      <c r="J112" s="147">
        <v>1000</v>
      </c>
      <c r="K112" s="147"/>
      <c r="L112" s="147">
        <f t="shared" si="77"/>
        <v>0</v>
      </c>
      <c r="M112" s="365">
        <f>'الاطار الموازنى  راي الجهه عام'!I112</f>
        <v>1000</v>
      </c>
      <c r="N112" s="208">
        <f t="shared" si="67"/>
        <v>0</v>
      </c>
      <c r="O112" s="147">
        <v>1000</v>
      </c>
      <c r="P112" s="209" t="str">
        <f t="shared" si="68"/>
        <v xml:space="preserve"> </v>
      </c>
      <c r="Q112" s="209" t="str">
        <f t="shared" si="69"/>
        <v xml:space="preserve"> </v>
      </c>
      <c r="R112" s="105">
        <f t="shared" si="75"/>
        <v>1</v>
      </c>
      <c r="S112" s="72">
        <f t="shared" si="70"/>
        <v>10000</v>
      </c>
    </row>
    <row r="113" spans="1:19" ht="105.75" customHeight="1" x14ac:dyDescent="0.2">
      <c r="A113" s="364">
        <f>'الاطار الموازنى  راي الجهه عام'!A113</f>
        <v>0</v>
      </c>
      <c r="B113" s="365">
        <f>'الاطار الموازنى  راي الجهه عام'!B113</f>
        <v>0</v>
      </c>
      <c r="C113" s="365">
        <f>'الاطار الموازنى  راي الجهه عام'!C113</f>
        <v>0</v>
      </c>
      <c r="D113" s="365">
        <f>'الاطار الموازنى  راي الجهه عام'!D113</f>
        <v>0</v>
      </c>
      <c r="E113" s="147">
        <f>'الاطار الموازنى  راي الجهه عام'!E113</f>
        <v>0</v>
      </c>
      <c r="F113" s="365">
        <f>'الاطار الموازنى  راي الجهه عام'!F113</f>
        <v>0</v>
      </c>
      <c r="G113" s="49" t="s">
        <v>688</v>
      </c>
      <c r="H113" s="19" t="s">
        <v>84</v>
      </c>
      <c r="I113" s="147">
        <v>0</v>
      </c>
      <c r="J113" s="147">
        <v>0</v>
      </c>
      <c r="K113" s="147"/>
      <c r="L113" s="147">
        <f t="shared" si="77"/>
        <v>0</v>
      </c>
      <c r="M113" s="365">
        <f>'الاطار الموازنى  راي الجهه عام'!I113</f>
        <v>0</v>
      </c>
      <c r="N113" s="208">
        <f t="shared" si="67"/>
        <v>0</v>
      </c>
      <c r="O113" s="147">
        <v>0</v>
      </c>
      <c r="P113" s="209" t="str">
        <f t="shared" si="68"/>
        <v xml:space="preserve"> </v>
      </c>
      <c r="Q113" s="209" t="str">
        <f t="shared" si="69"/>
        <v xml:space="preserve"> </v>
      </c>
      <c r="R113" s="105">
        <f t="shared" si="75"/>
        <v>0</v>
      </c>
      <c r="S113" s="72">
        <f t="shared" si="70"/>
        <v>0</v>
      </c>
    </row>
    <row r="114" spans="1:19" ht="105.75" customHeight="1" x14ac:dyDescent="0.2">
      <c r="A114" s="364">
        <f>'الاطار الموازنى  راي الجهه عام'!A114</f>
        <v>0</v>
      </c>
      <c r="B114" s="365">
        <f>'الاطار الموازنى  راي الجهه عام'!B114</f>
        <v>0</v>
      </c>
      <c r="C114" s="365">
        <f>'الاطار الموازنى  راي الجهه عام'!C114</f>
        <v>0</v>
      </c>
      <c r="D114" s="365">
        <f>'الاطار الموازنى  راي الجهه عام'!D114</f>
        <v>0</v>
      </c>
      <c r="E114" s="147">
        <f>'الاطار الموازنى  راي الجهه عام'!E114</f>
        <v>0</v>
      </c>
      <c r="F114" s="365">
        <f>'الاطار الموازنى  راي الجهه عام'!F114</f>
        <v>0</v>
      </c>
      <c r="G114" s="49" t="s">
        <v>689</v>
      </c>
      <c r="H114" s="19" t="s">
        <v>85</v>
      </c>
      <c r="I114" s="147">
        <v>0</v>
      </c>
      <c r="J114" s="147">
        <v>0</v>
      </c>
      <c r="K114" s="147"/>
      <c r="L114" s="147">
        <f t="shared" si="77"/>
        <v>0</v>
      </c>
      <c r="M114" s="365">
        <f>'الاطار الموازنى  راي الجهه عام'!I114</f>
        <v>0</v>
      </c>
      <c r="N114" s="208">
        <f t="shared" si="67"/>
        <v>0</v>
      </c>
      <c r="O114" s="147">
        <v>0</v>
      </c>
      <c r="P114" s="209" t="str">
        <f t="shared" si="68"/>
        <v xml:space="preserve"> </v>
      </c>
      <c r="Q114" s="209" t="str">
        <f t="shared" si="69"/>
        <v xml:space="preserve"> </v>
      </c>
      <c r="R114" s="105">
        <f t="shared" si="75"/>
        <v>0</v>
      </c>
      <c r="S114" s="72">
        <f t="shared" si="70"/>
        <v>0</v>
      </c>
    </row>
    <row r="115" spans="1:19" ht="105.75" customHeight="1" x14ac:dyDescent="0.2">
      <c r="A115" s="364">
        <f>'الاطار الموازنى  راي الجهه عام'!A115</f>
        <v>0</v>
      </c>
      <c r="B115" s="365">
        <f>'الاطار الموازنى  راي الجهه عام'!B115</f>
        <v>0</v>
      </c>
      <c r="C115" s="365">
        <f>'الاطار الموازنى  راي الجهه عام'!C115</f>
        <v>0</v>
      </c>
      <c r="D115" s="365">
        <f>'الاطار الموازنى  راي الجهه عام'!D115</f>
        <v>0</v>
      </c>
      <c r="E115" s="147">
        <f>'الاطار الموازنى  راي الجهه عام'!E115</f>
        <v>0</v>
      </c>
      <c r="F115" s="365">
        <f>'الاطار الموازنى  راي الجهه عام'!F115</f>
        <v>0</v>
      </c>
      <c r="G115" s="49" t="s">
        <v>690</v>
      </c>
      <c r="H115" s="19" t="s">
        <v>86</v>
      </c>
      <c r="I115" s="147">
        <v>0</v>
      </c>
      <c r="J115" s="147">
        <v>0</v>
      </c>
      <c r="K115" s="147"/>
      <c r="L115" s="147">
        <f t="shared" si="77"/>
        <v>0</v>
      </c>
      <c r="M115" s="365">
        <f>'الاطار الموازنى  راي الجهه عام'!I115</f>
        <v>0</v>
      </c>
      <c r="N115" s="208">
        <f t="shared" si="67"/>
        <v>0</v>
      </c>
      <c r="O115" s="147">
        <v>0</v>
      </c>
      <c r="P115" s="209" t="str">
        <f t="shared" si="68"/>
        <v xml:space="preserve"> </v>
      </c>
      <c r="Q115" s="209" t="str">
        <f t="shared" si="69"/>
        <v xml:space="preserve"> </v>
      </c>
      <c r="R115" s="105">
        <f t="shared" si="75"/>
        <v>0</v>
      </c>
      <c r="S115" s="72">
        <f t="shared" si="70"/>
        <v>0</v>
      </c>
    </row>
    <row r="116" spans="1:19" ht="105.75" customHeight="1" x14ac:dyDescent="0.2">
      <c r="A116" s="364">
        <f>'الاطار الموازنى  راي الجهه عام'!A116</f>
        <v>0</v>
      </c>
      <c r="B116" s="365">
        <f>'الاطار الموازنى  راي الجهه عام'!B116</f>
        <v>0</v>
      </c>
      <c r="C116" s="365">
        <f>'الاطار الموازنى  راي الجهه عام'!C116</f>
        <v>0</v>
      </c>
      <c r="D116" s="365">
        <f>'الاطار الموازنى  راي الجهه عام'!D116</f>
        <v>0</v>
      </c>
      <c r="E116" s="147">
        <f>'الاطار الموازنى  راي الجهه عام'!E116</f>
        <v>0</v>
      </c>
      <c r="F116" s="365">
        <f>'الاطار الموازنى  راي الجهه عام'!F116</f>
        <v>0</v>
      </c>
      <c r="G116" s="49" t="s">
        <v>691</v>
      </c>
      <c r="H116" s="19" t="s">
        <v>87</v>
      </c>
      <c r="I116" s="147">
        <v>0</v>
      </c>
      <c r="J116" s="147">
        <v>0</v>
      </c>
      <c r="K116" s="147"/>
      <c r="L116" s="147">
        <f t="shared" si="77"/>
        <v>0</v>
      </c>
      <c r="M116" s="365">
        <f>'الاطار الموازنى  راي الجهه عام'!I116</f>
        <v>0</v>
      </c>
      <c r="N116" s="208">
        <f t="shared" si="67"/>
        <v>0</v>
      </c>
      <c r="O116" s="147">
        <v>0</v>
      </c>
      <c r="P116" s="209" t="str">
        <f t="shared" si="68"/>
        <v xml:space="preserve"> </v>
      </c>
      <c r="Q116" s="209" t="str">
        <f t="shared" si="69"/>
        <v xml:space="preserve"> </v>
      </c>
      <c r="R116" s="105">
        <f t="shared" si="75"/>
        <v>0</v>
      </c>
      <c r="S116" s="72">
        <f t="shared" si="70"/>
        <v>0</v>
      </c>
    </row>
    <row r="117" spans="1:19" ht="105.75" customHeight="1" x14ac:dyDescent="0.2">
      <c r="A117" s="364">
        <f>'الاطار الموازنى  راي الجهه عام'!A117</f>
        <v>0</v>
      </c>
      <c r="B117" s="365">
        <f>'الاطار الموازنى  راي الجهه عام'!B117</f>
        <v>0</v>
      </c>
      <c r="C117" s="365">
        <f>'الاطار الموازنى  راي الجهه عام'!C117</f>
        <v>0</v>
      </c>
      <c r="D117" s="365">
        <f>'الاطار الموازنى  راي الجهه عام'!D117</f>
        <v>0</v>
      </c>
      <c r="E117" s="147">
        <f>'الاطار الموازنى  راي الجهه عام'!E117</f>
        <v>0</v>
      </c>
      <c r="F117" s="365">
        <f>'الاطار الموازنى  راي الجهه عام'!F117</f>
        <v>0</v>
      </c>
      <c r="G117" s="49" t="s">
        <v>692</v>
      </c>
      <c r="H117" s="19" t="s">
        <v>88</v>
      </c>
      <c r="I117" s="147">
        <v>0</v>
      </c>
      <c r="J117" s="147">
        <v>0</v>
      </c>
      <c r="K117" s="147"/>
      <c r="L117" s="147">
        <f t="shared" si="77"/>
        <v>0</v>
      </c>
      <c r="M117" s="365">
        <f>'الاطار الموازنى  راي الجهه عام'!I117</f>
        <v>0</v>
      </c>
      <c r="N117" s="208">
        <f t="shared" si="67"/>
        <v>0</v>
      </c>
      <c r="O117" s="147">
        <v>0</v>
      </c>
      <c r="P117" s="209" t="str">
        <f t="shared" si="68"/>
        <v xml:space="preserve"> </v>
      </c>
      <c r="Q117" s="209" t="str">
        <f t="shared" si="69"/>
        <v xml:space="preserve"> </v>
      </c>
      <c r="R117" s="105">
        <f t="shared" si="75"/>
        <v>0</v>
      </c>
      <c r="S117" s="72">
        <f t="shared" si="70"/>
        <v>0</v>
      </c>
    </row>
    <row r="118" spans="1:19" ht="105" customHeight="1" x14ac:dyDescent="0.2">
      <c r="A118" s="365">
        <f>'الاطار الموازنى  راي الجهه عام'!A118</f>
        <v>400</v>
      </c>
      <c r="B118" s="365">
        <f>'الاطار الموازنى  راي الجهه عام'!B118</f>
        <v>0</v>
      </c>
      <c r="C118" s="365">
        <f>'الاطار الموازنى  راي الجهه عام'!C118</f>
        <v>0</v>
      </c>
      <c r="D118" s="365">
        <f>'الاطار الموازنى  راي الجهه عام'!D118</f>
        <v>0</v>
      </c>
      <c r="E118" s="147">
        <f>'الاطار الموازنى  راي الجهه عام'!E118</f>
        <v>0</v>
      </c>
      <c r="F118" s="365">
        <f>'الاطار الموازنى  راي الجهه عام'!F118</f>
        <v>0</v>
      </c>
      <c r="G118" s="49" t="s">
        <v>693</v>
      </c>
      <c r="H118" s="19" t="s">
        <v>89</v>
      </c>
      <c r="I118" s="147">
        <v>0</v>
      </c>
      <c r="J118" s="147">
        <v>0</v>
      </c>
      <c r="K118" s="147"/>
      <c r="L118" s="147">
        <f t="shared" si="77"/>
        <v>0</v>
      </c>
      <c r="M118" s="365">
        <f>'الاطار الموازنى  راي الجهه عام'!I118</f>
        <v>0</v>
      </c>
      <c r="N118" s="208">
        <f t="shared" si="67"/>
        <v>0</v>
      </c>
      <c r="O118" s="147">
        <v>0</v>
      </c>
      <c r="P118" s="209" t="str">
        <f t="shared" si="68"/>
        <v xml:space="preserve"> </v>
      </c>
      <c r="Q118" s="209" t="str">
        <f t="shared" si="69"/>
        <v xml:space="preserve"> </v>
      </c>
      <c r="R118" s="105">
        <f t="shared" si="75"/>
        <v>0</v>
      </c>
      <c r="S118" s="72">
        <f t="shared" si="70"/>
        <v>400</v>
      </c>
    </row>
    <row r="119" spans="1:19" ht="110.25" customHeight="1" x14ac:dyDescent="0.2">
      <c r="A119" s="365">
        <f>'الاطار الموازنى  راي الجهه عام'!A119</f>
        <v>400</v>
      </c>
      <c r="B119" s="365">
        <f>'الاطار الموازنى  راي الجهه عام'!B119</f>
        <v>346</v>
      </c>
      <c r="C119" s="365">
        <f>'الاطار الموازنى  راي الجهه عام'!C119</f>
        <v>400</v>
      </c>
      <c r="D119" s="365">
        <f>'الاطار الموازنى  راي الجهه عام'!D119</f>
        <v>346</v>
      </c>
      <c r="E119" s="147">
        <f>'الاطار الموازنى  راي الجهه عام'!E119</f>
        <v>400</v>
      </c>
      <c r="F119" s="365">
        <f>'الاطار الموازنى  راي الجهه عام'!F119</f>
        <v>0</v>
      </c>
      <c r="G119" s="49" t="s">
        <v>694</v>
      </c>
      <c r="H119" s="19" t="s">
        <v>90</v>
      </c>
      <c r="I119" s="147">
        <v>1000</v>
      </c>
      <c r="J119" s="147">
        <v>1000</v>
      </c>
      <c r="K119" s="147"/>
      <c r="L119" s="147">
        <f t="shared" si="77"/>
        <v>0</v>
      </c>
      <c r="M119" s="365">
        <f>'الاطار الموازنى  راي الجهه عام'!I119</f>
        <v>1000</v>
      </c>
      <c r="N119" s="208">
        <f t="shared" si="67"/>
        <v>0</v>
      </c>
      <c r="O119" s="147">
        <v>1000</v>
      </c>
      <c r="P119" s="209" t="str">
        <f t="shared" si="68"/>
        <v xml:space="preserve"> </v>
      </c>
      <c r="Q119" s="209" t="str">
        <f t="shared" si="69"/>
        <v xml:space="preserve"> </v>
      </c>
      <c r="R119" s="105">
        <f t="shared" si="75"/>
        <v>1</v>
      </c>
      <c r="S119" s="72">
        <f t="shared" si="70"/>
        <v>5892</v>
      </c>
    </row>
    <row r="120" spans="1:19" ht="105.75" customHeight="1" x14ac:dyDescent="0.2">
      <c r="A120" s="365">
        <f>'الاطار الموازنى  راي الجهه عام'!A120</f>
        <v>0</v>
      </c>
      <c r="B120" s="365">
        <f>'الاطار الموازنى  راي الجهه عام'!B120</f>
        <v>0</v>
      </c>
      <c r="C120" s="365">
        <f>'الاطار الموازنى  راي الجهه عام'!C120</f>
        <v>0</v>
      </c>
      <c r="D120" s="365">
        <f>'الاطار الموازنى  راي الجهه عام'!D120</f>
        <v>0</v>
      </c>
      <c r="E120" s="147">
        <f>'الاطار الموازنى  راي الجهه عام'!E120</f>
        <v>0</v>
      </c>
      <c r="F120" s="365">
        <f>'الاطار الموازنى  راي الجهه عام'!F120</f>
        <v>0</v>
      </c>
      <c r="G120" s="49" t="s">
        <v>695</v>
      </c>
      <c r="H120" s="19" t="s">
        <v>91</v>
      </c>
      <c r="I120" s="147">
        <v>0</v>
      </c>
      <c r="J120" s="147">
        <v>0</v>
      </c>
      <c r="K120" s="147"/>
      <c r="L120" s="147">
        <f t="shared" si="77"/>
        <v>0</v>
      </c>
      <c r="M120" s="365">
        <f>'الاطار الموازنى  راي الجهه عام'!I120</f>
        <v>0</v>
      </c>
      <c r="N120" s="208">
        <f t="shared" si="67"/>
        <v>0</v>
      </c>
      <c r="O120" s="147">
        <v>0</v>
      </c>
      <c r="P120" s="209" t="str">
        <f t="shared" si="68"/>
        <v xml:space="preserve"> </v>
      </c>
      <c r="Q120" s="209" t="str">
        <f t="shared" si="69"/>
        <v xml:space="preserve"> </v>
      </c>
      <c r="R120" s="105">
        <f t="shared" si="75"/>
        <v>0</v>
      </c>
      <c r="S120" s="72">
        <f t="shared" si="70"/>
        <v>0</v>
      </c>
    </row>
    <row r="121" spans="1:19" ht="105.75" customHeight="1" x14ac:dyDescent="0.2">
      <c r="A121" s="365">
        <f>'الاطار الموازنى  راي الجهه عام'!A121</f>
        <v>0</v>
      </c>
      <c r="B121" s="365">
        <f>'الاطار الموازنى  راي الجهه عام'!B121</f>
        <v>0</v>
      </c>
      <c r="C121" s="365">
        <f>'الاطار الموازنى  راي الجهه عام'!C121</f>
        <v>0</v>
      </c>
      <c r="D121" s="365">
        <f>'الاطار الموازنى  راي الجهه عام'!D121</f>
        <v>0</v>
      </c>
      <c r="E121" s="147">
        <f>'الاطار الموازنى  راي الجهه عام'!E121</f>
        <v>0</v>
      </c>
      <c r="F121" s="365">
        <f>'الاطار الموازنى  راي الجهه عام'!F121</f>
        <v>0</v>
      </c>
      <c r="G121" s="49" t="s">
        <v>696</v>
      </c>
      <c r="H121" s="19" t="s">
        <v>92</v>
      </c>
      <c r="I121" s="147">
        <v>0</v>
      </c>
      <c r="J121" s="147">
        <v>0</v>
      </c>
      <c r="K121" s="147"/>
      <c r="L121" s="147">
        <f t="shared" si="77"/>
        <v>0</v>
      </c>
      <c r="M121" s="365">
        <f>'الاطار الموازنى  راي الجهه عام'!I121</f>
        <v>0</v>
      </c>
      <c r="N121" s="208">
        <f t="shared" si="67"/>
        <v>0</v>
      </c>
      <c r="O121" s="147">
        <v>0</v>
      </c>
      <c r="P121" s="209" t="str">
        <f t="shared" si="68"/>
        <v xml:space="preserve"> </v>
      </c>
      <c r="Q121" s="209" t="str">
        <f t="shared" si="69"/>
        <v xml:space="preserve"> </v>
      </c>
      <c r="R121" s="105">
        <f t="shared" si="75"/>
        <v>0</v>
      </c>
      <c r="S121" s="72">
        <f t="shared" si="70"/>
        <v>0</v>
      </c>
    </row>
    <row r="122" spans="1:19" ht="105.75" customHeight="1" x14ac:dyDescent="0.2">
      <c r="A122" s="365">
        <f>'الاطار الموازنى  راي الجهه عام'!A122</f>
        <v>0</v>
      </c>
      <c r="B122" s="365">
        <f>'الاطار الموازنى  راي الجهه عام'!B122</f>
        <v>0</v>
      </c>
      <c r="C122" s="365">
        <f>'الاطار الموازنى  راي الجهه عام'!C122</f>
        <v>0</v>
      </c>
      <c r="D122" s="365">
        <f>'الاطار الموازنى  راي الجهه عام'!D122</f>
        <v>0</v>
      </c>
      <c r="E122" s="147">
        <f>'الاطار الموازنى  راي الجهه عام'!E122</f>
        <v>0</v>
      </c>
      <c r="F122" s="365">
        <f>'الاطار الموازنى  راي الجهه عام'!F122</f>
        <v>0</v>
      </c>
      <c r="G122" s="49" t="s">
        <v>697</v>
      </c>
      <c r="H122" s="19" t="s">
        <v>93</v>
      </c>
      <c r="I122" s="147">
        <v>0</v>
      </c>
      <c r="J122" s="147">
        <v>0</v>
      </c>
      <c r="K122" s="147"/>
      <c r="L122" s="147">
        <f t="shared" si="77"/>
        <v>0</v>
      </c>
      <c r="M122" s="365">
        <f>'الاطار الموازنى  راي الجهه عام'!I122</f>
        <v>0</v>
      </c>
      <c r="N122" s="208">
        <f t="shared" si="67"/>
        <v>0</v>
      </c>
      <c r="O122" s="147">
        <v>0</v>
      </c>
      <c r="P122" s="209" t="str">
        <f t="shared" si="68"/>
        <v xml:space="preserve"> </v>
      </c>
      <c r="Q122" s="209" t="str">
        <f t="shared" si="69"/>
        <v xml:space="preserve"> </v>
      </c>
      <c r="R122" s="105">
        <f t="shared" si="75"/>
        <v>0</v>
      </c>
      <c r="S122" s="72">
        <f t="shared" si="70"/>
        <v>0</v>
      </c>
    </row>
    <row r="123" spans="1:19" ht="94.5" customHeight="1" x14ac:dyDescent="0.2">
      <c r="A123" s="365">
        <f>'الاطار الموازنى  راي الجهه عام'!A123</f>
        <v>400</v>
      </c>
      <c r="B123" s="365">
        <f>'الاطار الموازنى  راي الجهه عام'!B123</f>
        <v>396</v>
      </c>
      <c r="C123" s="365">
        <f>'الاطار الموازنى  راي الجهه عام'!C123</f>
        <v>400</v>
      </c>
      <c r="D123" s="365">
        <f>'الاطار الموازنى  راي الجهه عام'!D123</f>
        <v>329</v>
      </c>
      <c r="E123" s="147">
        <f>'الاطار الموازنى  راي الجهه عام'!E123</f>
        <v>400</v>
      </c>
      <c r="F123" s="365">
        <f>'الاطار الموازنى  راي الجهه عام'!F123</f>
        <v>0</v>
      </c>
      <c r="G123" s="49" t="s">
        <v>698</v>
      </c>
      <c r="H123" s="19" t="s">
        <v>94</v>
      </c>
      <c r="I123" s="147">
        <v>1000</v>
      </c>
      <c r="J123" s="147">
        <v>1000</v>
      </c>
      <c r="K123" s="147"/>
      <c r="L123" s="147">
        <f t="shared" si="77"/>
        <v>0</v>
      </c>
      <c r="M123" s="365">
        <f>'الاطار الموازنى  راي الجهه عام'!I123</f>
        <v>1000</v>
      </c>
      <c r="N123" s="208">
        <f t="shared" si="67"/>
        <v>0</v>
      </c>
      <c r="O123" s="147">
        <v>1000</v>
      </c>
      <c r="P123" s="209" t="str">
        <f t="shared" si="68"/>
        <v xml:space="preserve"> </v>
      </c>
      <c r="Q123" s="209" t="str">
        <f t="shared" si="69"/>
        <v xml:space="preserve"> </v>
      </c>
      <c r="R123" s="105">
        <f t="shared" si="75"/>
        <v>1</v>
      </c>
      <c r="S123" s="72">
        <f t="shared" si="70"/>
        <v>5925</v>
      </c>
    </row>
    <row r="124" spans="1:19" ht="105.75" customHeight="1" x14ac:dyDescent="0.2">
      <c r="A124" s="364">
        <f>'الاطار الموازنى  راي الجهه عام'!A124</f>
        <v>0</v>
      </c>
      <c r="B124" s="365">
        <f>'الاطار الموازنى  راي الجهه عام'!B124</f>
        <v>0</v>
      </c>
      <c r="C124" s="365">
        <f>'الاطار الموازنى  راي الجهه عام'!C124</f>
        <v>0</v>
      </c>
      <c r="D124" s="365">
        <f>'الاطار الموازنى  راي الجهه عام'!D124</f>
        <v>0</v>
      </c>
      <c r="E124" s="147">
        <f>'الاطار الموازنى  راي الجهه عام'!E124</f>
        <v>0</v>
      </c>
      <c r="F124" s="365">
        <f>'الاطار الموازنى  راي الجهه عام'!F124</f>
        <v>0</v>
      </c>
      <c r="G124" s="49" t="s">
        <v>699</v>
      </c>
      <c r="H124" s="19" t="s">
        <v>95</v>
      </c>
      <c r="I124" s="147">
        <v>0</v>
      </c>
      <c r="J124" s="147">
        <v>0</v>
      </c>
      <c r="K124" s="147"/>
      <c r="L124" s="147">
        <f t="shared" si="77"/>
        <v>0</v>
      </c>
      <c r="M124" s="365">
        <f>'الاطار الموازنى  راي الجهه عام'!I124</f>
        <v>0</v>
      </c>
      <c r="N124" s="208">
        <f t="shared" si="67"/>
        <v>0</v>
      </c>
      <c r="O124" s="147">
        <v>0</v>
      </c>
      <c r="P124" s="209" t="str">
        <f t="shared" si="68"/>
        <v xml:space="preserve"> </v>
      </c>
      <c r="Q124" s="209" t="str">
        <f t="shared" si="69"/>
        <v xml:space="preserve"> </v>
      </c>
      <c r="R124" s="105">
        <f t="shared" si="75"/>
        <v>0</v>
      </c>
      <c r="S124" s="72">
        <f t="shared" si="70"/>
        <v>0</v>
      </c>
    </row>
    <row r="125" spans="1:19" ht="107.25" customHeight="1" x14ac:dyDescent="0.2">
      <c r="A125" s="365">
        <f>'الاطار الموازنى  راي الجهه عام'!A125</f>
        <v>112500</v>
      </c>
      <c r="B125" s="365">
        <f>'الاطار الموازنى  راي الجهه عام'!B125</f>
        <v>57008</v>
      </c>
      <c r="C125" s="365">
        <f>'الاطار الموازنى  راي الجهه عام'!C125</f>
        <v>117000</v>
      </c>
      <c r="D125" s="365">
        <f>'الاطار الموازنى  راي الجهه عام'!D125</f>
        <v>53695</v>
      </c>
      <c r="E125" s="147">
        <f>'الاطار الموازنى  راي الجهه عام'!E125</f>
        <v>65000</v>
      </c>
      <c r="F125" s="365">
        <f>'الاطار الموازنى  راي الجهه عام'!F125</f>
        <v>0</v>
      </c>
      <c r="G125" s="49" t="s">
        <v>700</v>
      </c>
      <c r="H125" s="19" t="s">
        <v>96</v>
      </c>
      <c r="I125" s="147">
        <v>31000</v>
      </c>
      <c r="J125" s="147">
        <v>31000</v>
      </c>
      <c r="K125" s="147"/>
      <c r="L125" s="147">
        <f t="shared" si="77"/>
        <v>0</v>
      </c>
      <c r="M125" s="365">
        <f>'الاطار الموازنى  راي الجهه عام'!I125</f>
        <v>31000</v>
      </c>
      <c r="N125" s="208">
        <f t="shared" si="67"/>
        <v>0</v>
      </c>
      <c r="O125" s="147">
        <v>31000</v>
      </c>
      <c r="P125" s="209" t="str">
        <f t="shared" si="68"/>
        <v xml:space="preserve"> </v>
      </c>
      <c r="Q125" s="209" t="str">
        <f t="shared" si="69"/>
        <v xml:space="preserve"> </v>
      </c>
      <c r="R125" s="105">
        <f t="shared" si="75"/>
        <v>1</v>
      </c>
      <c r="S125" s="72">
        <f t="shared" si="70"/>
        <v>529203</v>
      </c>
    </row>
    <row r="126" spans="1:19" ht="105.75" customHeight="1" x14ac:dyDescent="0.2">
      <c r="A126" s="364">
        <f>'الاطار الموازنى  راي الجهه عام'!A126</f>
        <v>0</v>
      </c>
      <c r="B126" s="365">
        <f>'الاطار الموازنى  راي الجهه عام'!B126</f>
        <v>0</v>
      </c>
      <c r="C126" s="365">
        <f>'الاطار الموازنى  راي الجهه عام'!C126</f>
        <v>0</v>
      </c>
      <c r="D126" s="365">
        <f>'الاطار الموازنى  راي الجهه عام'!D126</f>
        <v>0</v>
      </c>
      <c r="E126" s="147">
        <f>'الاطار الموازنى  راي الجهه عام'!E126</f>
        <v>0</v>
      </c>
      <c r="F126" s="365">
        <f>'الاطار الموازنى  راي الجهه عام'!F126</f>
        <v>0</v>
      </c>
      <c r="G126" s="49" t="s">
        <v>701</v>
      </c>
      <c r="H126" s="19" t="s">
        <v>97</v>
      </c>
      <c r="I126" s="147">
        <v>0</v>
      </c>
      <c r="J126" s="147">
        <v>0</v>
      </c>
      <c r="K126" s="147"/>
      <c r="L126" s="147">
        <f t="shared" si="77"/>
        <v>0</v>
      </c>
      <c r="M126" s="365">
        <f>'الاطار الموازنى  راي الجهه عام'!I126</f>
        <v>0</v>
      </c>
      <c r="N126" s="208">
        <f t="shared" si="67"/>
        <v>0</v>
      </c>
      <c r="O126" s="147">
        <v>0</v>
      </c>
      <c r="P126" s="209" t="str">
        <f t="shared" si="68"/>
        <v xml:space="preserve"> </v>
      </c>
      <c r="Q126" s="209" t="str">
        <f t="shared" si="69"/>
        <v xml:space="preserve"> </v>
      </c>
      <c r="R126" s="105">
        <f t="shared" si="75"/>
        <v>0</v>
      </c>
      <c r="S126" s="72">
        <f t="shared" si="70"/>
        <v>0</v>
      </c>
    </row>
    <row r="127" spans="1:19" ht="105.75" customHeight="1" x14ac:dyDescent="0.2">
      <c r="A127" s="364">
        <f>'الاطار الموازنى  راي الجهه عام'!A127</f>
        <v>0</v>
      </c>
      <c r="B127" s="365">
        <f>'الاطار الموازنى  راي الجهه عام'!B127</f>
        <v>0</v>
      </c>
      <c r="C127" s="365">
        <f>'الاطار الموازنى  راي الجهه عام'!C127</f>
        <v>0</v>
      </c>
      <c r="D127" s="365">
        <f>'الاطار الموازنى  راي الجهه عام'!D127</f>
        <v>0</v>
      </c>
      <c r="E127" s="147">
        <f>'الاطار الموازنى  راي الجهه عام'!E127</f>
        <v>0</v>
      </c>
      <c r="F127" s="365">
        <f>'الاطار الموازنى  راي الجهه عام'!F127</f>
        <v>0</v>
      </c>
      <c r="G127" s="49" t="s">
        <v>702</v>
      </c>
      <c r="H127" s="19" t="s">
        <v>98</v>
      </c>
      <c r="I127" s="147">
        <v>0</v>
      </c>
      <c r="J127" s="147">
        <v>0</v>
      </c>
      <c r="K127" s="147"/>
      <c r="L127" s="147">
        <f t="shared" si="77"/>
        <v>0</v>
      </c>
      <c r="M127" s="365">
        <f>'الاطار الموازنى  راي الجهه عام'!I127</f>
        <v>0</v>
      </c>
      <c r="N127" s="208">
        <f t="shared" si="67"/>
        <v>0</v>
      </c>
      <c r="O127" s="147">
        <f t="shared" ref="O127:O148" si="83">M127</f>
        <v>0</v>
      </c>
      <c r="P127" s="209" t="str">
        <f t="shared" si="68"/>
        <v xml:space="preserve"> </v>
      </c>
      <c r="Q127" s="209" t="str">
        <f t="shared" si="69"/>
        <v xml:space="preserve"> </v>
      </c>
      <c r="R127" s="105">
        <f t="shared" si="75"/>
        <v>0</v>
      </c>
      <c r="S127" s="72">
        <f t="shared" si="70"/>
        <v>0</v>
      </c>
    </row>
    <row r="128" spans="1:19" ht="105.75" customHeight="1" x14ac:dyDescent="0.2">
      <c r="A128" s="364">
        <f>'الاطار الموازنى  راي الجهه عام'!A128</f>
        <v>0</v>
      </c>
      <c r="B128" s="365">
        <f>'الاطار الموازنى  راي الجهه عام'!B128</f>
        <v>0</v>
      </c>
      <c r="C128" s="365">
        <f>'الاطار الموازنى  راي الجهه عام'!C128</f>
        <v>0</v>
      </c>
      <c r="D128" s="365">
        <f>'الاطار الموازنى  راي الجهه عام'!D128</f>
        <v>0</v>
      </c>
      <c r="E128" s="147">
        <f>'الاطار الموازنى  راي الجهه عام'!E128</f>
        <v>0</v>
      </c>
      <c r="F128" s="365">
        <f>'الاطار الموازنى  راي الجهه عام'!F128</f>
        <v>0</v>
      </c>
      <c r="G128" s="49" t="s">
        <v>703</v>
      </c>
      <c r="H128" s="19" t="s">
        <v>99</v>
      </c>
      <c r="I128" s="147">
        <v>0</v>
      </c>
      <c r="J128" s="147">
        <v>0</v>
      </c>
      <c r="K128" s="147"/>
      <c r="L128" s="147">
        <f t="shared" si="77"/>
        <v>0</v>
      </c>
      <c r="M128" s="365">
        <f>'الاطار الموازنى  راي الجهه عام'!I128</f>
        <v>0</v>
      </c>
      <c r="N128" s="208">
        <f t="shared" si="67"/>
        <v>0</v>
      </c>
      <c r="O128" s="147">
        <f t="shared" si="83"/>
        <v>0</v>
      </c>
      <c r="P128" s="209" t="str">
        <f t="shared" si="68"/>
        <v xml:space="preserve"> </v>
      </c>
      <c r="Q128" s="209" t="str">
        <f t="shared" si="69"/>
        <v xml:space="preserve"> </v>
      </c>
      <c r="R128" s="105">
        <f t="shared" si="75"/>
        <v>0</v>
      </c>
      <c r="S128" s="72">
        <f t="shared" si="70"/>
        <v>0</v>
      </c>
    </row>
    <row r="129" spans="1:19" ht="105.75" customHeight="1" x14ac:dyDescent="0.2">
      <c r="A129" s="364">
        <f>'الاطار الموازنى  راي الجهه عام'!A129</f>
        <v>0</v>
      </c>
      <c r="B129" s="365">
        <f>'الاطار الموازنى  راي الجهه عام'!B129</f>
        <v>0</v>
      </c>
      <c r="C129" s="365">
        <f>'الاطار الموازنى  راي الجهه عام'!C129</f>
        <v>0</v>
      </c>
      <c r="D129" s="365">
        <f>'الاطار الموازنى  راي الجهه عام'!D129</f>
        <v>0</v>
      </c>
      <c r="E129" s="147">
        <f>'الاطار الموازنى  راي الجهه عام'!E129</f>
        <v>0</v>
      </c>
      <c r="F129" s="365">
        <f>'الاطار الموازنى  راي الجهه عام'!F129</f>
        <v>0</v>
      </c>
      <c r="G129" s="49" t="s">
        <v>704</v>
      </c>
      <c r="H129" s="19" t="s">
        <v>100</v>
      </c>
      <c r="I129" s="147">
        <v>0</v>
      </c>
      <c r="J129" s="147">
        <v>0</v>
      </c>
      <c r="K129" s="147"/>
      <c r="L129" s="147">
        <f t="shared" si="77"/>
        <v>0</v>
      </c>
      <c r="M129" s="365">
        <f>'الاطار الموازنى  راي الجهه عام'!I129</f>
        <v>0</v>
      </c>
      <c r="N129" s="208">
        <f t="shared" si="67"/>
        <v>0</v>
      </c>
      <c r="O129" s="147">
        <f t="shared" si="83"/>
        <v>0</v>
      </c>
      <c r="P129" s="209" t="str">
        <f t="shared" si="68"/>
        <v xml:space="preserve"> </v>
      </c>
      <c r="Q129" s="209" t="str">
        <f t="shared" si="69"/>
        <v xml:space="preserve"> </v>
      </c>
      <c r="R129" s="105">
        <f t="shared" si="75"/>
        <v>0</v>
      </c>
      <c r="S129" s="72">
        <f t="shared" si="70"/>
        <v>0</v>
      </c>
    </row>
    <row r="130" spans="1:19" ht="105.75" customHeight="1" x14ac:dyDescent="0.2">
      <c r="A130" s="364">
        <f>'الاطار الموازنى  راي الجهه عام'!A130</f>
        <v>0</v>
      </c>
      <c r="B130" s="365">
        <f>'الاطار الموازنى  راي الجهه عام'!B130</f>
        <v>0</v>
      </c>
      <c r="C130" s="365">
        <f>'الاطار الموازنى  راي الجهه عام'!C130</f>
        <v>0</v>
      </c>
      <c r="D130" s="365">
        <f>'الاطار الموازنى  راي الجهه عام'!D130</f>
        <v>0</v>
      </c>
      <c r="E130" s="147">
        <f>'الاطار الموازنى  راي الجهه عام'!E130</f>
        <v>0</v>
      </c>
      <c r="F130" s="365">
        <f>'الاطار الموازنى  راي الجهه عام'!F130</f>
        <v>0</v>
      </c>
      <c r="G130" s="49" t="s">
        <v>705</v>
      </c>
      <c r="H130" s="19" t="s">
        <v>101</v>
      </c>
      <c r="I130" s="147">
        <v>0</v>
      </c>
      <c r="J130" s="147">
        <v>0</v>
      </c>
      <c r="K130" s="147"/>
      <c r="L130" s="147">
        <f t="shared" si="77"/>
        <v>0</v>
      </c>
      <c r="M130" s="365">
        <f>'الاطار الموازنى  راي الجهه عام'!I130</f>
        <v>0</v>
      </c>
      <c r="N130" s="208">
        <f t="shared" si="67"/>
        <v>0</v>
      </c>
      <c r="O130" s="147">
        <f t="shared" si="83"/>
        <v>0</v>
      </c>
      <c r="P130" s="209" t="str">
        <f t="shared" si="68"/>
        <v xml:space="preserve"> </v>
      </c>
      <c r="Q130" s="209" t="str">
        <f t="shared" si="69"/>
        <v xml:space="preserve"> </v>
      </c>
      <c r="R130" s="105">
        <f t="shared" si="75"/>
        <v>0</v>
      </c>
      <c r="S130" s="72">
        <f t="shared" si="70"/>
        <v>0</v>
      </c>
    </row>
    <row r="131" spans="1:19" ht="105.75" customHeight="1" x14ac:dyDescent="0.2">
      <c r="A131" s="364">
        <f>'الاطار الموازنى  راي الجهه عام'!A131</f>
        <v>0</v>
      </c>
      <c r="B131" s="365">
        <f>'الاطار الموازنى  راي الجهه عام'!B131</f>
        <v>0</v>
      </c>
      <c r="C131" s="365">
        <f>'الاطار الموازنى  راي الجهه عام'!C131</f>
        <v>0</v>
      </c>
      <c r="D131" s="365">
        <f>'الاطار الموازنى  راي الجهه عام'!D131</f>
        <v>0</v>
      </c>
      <c r="E131" s="147">
        <f>'الاطار الموازنى  راي الجهه عام'!E131</f>
        <v>0</v>
      </c>
      <c r="F131" s="365">
        <f>'الاطار الموازنى  راي الجهه عام'!F131</f>
        <v>0</v>
      </c>
      <c r="G131" s="49" t="s">
        <v>706</v>
      </c>
      <c r="H131" s="19" t="s">
        <v>102</v>
      </c>
      <c r="I131" s="147">
        <v>0</v>
      </c>
      <c r="J131" s="147">
        <v>0</v>
      </c>
      <c r="K131" s="147"/>
      <c r="L131" s="147">
        <f t="shared" si="77"/>
        <v>0</v>
      </c>
      <c r="M131" s="365">
        <f>'الاطار الموازنى  راي الجهه عام'!I131</f>
        <v>0</v>
      </c>
      <c r="N131" s="208">
        <f t="shared" si="67"/>
        <v>0</v>
      </c>
      <c r="O131" s="147">
        <f t="shared" si="83"/>
        <v>0</v>
      </c>
      <c r="P131" s="209" t="str">
        <f t="shared" si="68"/>
        <v xml:space="preserve"> </v>
      </c>
      <c r="Q131" s="209" t="str">
        <f t="shared" si="69"/>
        <v xml:space="preserve"> </v>
      </c>
      <c r="R131" s="105">
        <f t="shared" si="75"/>
        <v>0</v>
      </c>
      <c r="S131" s="72">
        <f t="shared" si="70"/>
        <v>0</v>
      </c>
    </row>
    <row r="132" spans="1:19" ht="105.75" customHeight="1" x14ac:dyDescent="0.2">
      <c r="A132" s="364">
        <f>'الاطار الموازنى  راي الجهه عام'!A132</f>
        <v>0</v>
      </c>
      <c r="B132" s="365">
        <f>'الاطار الموازنى  راي الجهه عام'!B132</f>
        <v>0</v>
      </c>
      <c r="C132" s="365">
        <f>'الاطار الموازنى  راي الجهه عام'!C132</f>
        <v>0</v>
      </c>
      <c r="D132" s="365">
        <f>'الاطار الموازنى  راي الجهه عام'!D132</f>
        <v>0</v>
      </c>
      <c r="E132" s="147">
        <f>'الاطار الموازنى  راي الجهه عام'!E132</f>
        <v>0</v>
      </c>
      <c r="F132" s="365">
        <f>'الاطار الموازنى  راي الجهه عام'!F132</f>
        <v>0</v>
      </c>
      <c r="G132" s="49" t="s">
        <v>707</v>
      </c>
      <c r="H132" s="19" t="s">
        <v>103</v>
      </c>
      <c r="I132" s="147">
        <v>0</v>
      </c>
      <c r="J132" s="147">
        <v>0</v>
      </c>
      <c r="K132" s="147"/>
      <c r="L132" s="147">
        <f t="shared" si="77"/>
        <v>0</v>
      </c>
      <c r="M132" s="365">
        <f>'الاطار الموازنى  راي الجهه عام'!I132</f>
        <v>0</v>
      </c>
      <c r="N132" s="208">
        <f t="shared" si="67"/>
        <v>0</v>
      </c>
      <c r="O132" s="147">
        <f t="shared" si="83"/>
        <v>0</v>
      </c>
      <c r="P132" s="209" t="str">
        <f t="shared" si="68"/>
        <v xml:space="preserve"> </v>
      </c>
      <c r="Q132" s="209" t="str">
        <f t="shared" si="69"/>
        <v xml:space="preserve"> </v>
      </c>
      <c r="R132" s="105">
        <f t="shared" si="75"/>
        <v>0</v>
      </c>
      <c r="S132" s="72">
        <f t="shared" si="70"/>
        <v>0</v>
      </c>
    </row>
    <row r="133" spans="1:19" ht="105.75" customHeight="1" x14ac:dyDescent="0.2">
      <c r="A133" s="364">
        <f>'الاطار الموازنى  راي الجهه عام'!A133</f>
        <v>0</v>
      </c>
      <c r="B133" s="365">
        <f>'الاطار الموازنى  راي الجهه عام'!B133</f>
        <v>0</v>
      </c>
      <c r="C133" s="365">
        <f>'الاطار الموازنى  راي الجهه عام'!C133</f>
        <v>0</v>
      </c>
      <c r="D133" s="365">
        <f>'الاطار الموازنى  راي الجهه عام'!D133</f>
        <v>0</v>
      </c>
      <c r="E133" s="147">
        <f>'الاطار الموازنى  راي الجهه عام'!E133</f>
        <v>0</v>
      </c>
      <c r="F133" s="365">
        <f>'الاطار الموازنى  راي الجهه عام'!F133</f>
        <v>0</v>
      </c>
      <c r="G133" s="49" t="s">
        <v>708</v>
      </c>
      <c r="H133" s="19" t="s">
        <v>104</v>
      </c>
      <c r="I133" s="147">
        <v>0</v>
      </c>
      <c r="J133" s="147">
        <v>0</v>
      </c>
      <c r="K133" s="147"/>
      <c r="L133" s="147">
        <f t="shared" si="77"/>
        <v>0</v>
      </c>
      <c r="M133" s="365">
        <f>'الاطار الموازنى  راي الجهه عام'!I133</f>
        <v>0</v>
      </c>
      <c r="N133" s="208">
        <f t="shared" si="67"/>
        <v>0</v>
      </c>
      <c r="O133" s="147">
        <f t="shared" si="83"/>
        <v>0</v>
      </c>
      <c r="P133" s="209" t="str">
        <f t="shared" si="68"/>
        <v xml:space="preserve"> </v>
      </c>
      <c r="Q133" s="209" t="str">
        <f t="shared" si="69"/>
        <v xml:space="preserve"> </v>
      </c>
      <c r="R133" s="105">
        <f t="shared" si="75"/>
        <v>0</v>
      </c>
      <c r="S133" s="72">
        <f t="shared" si="70"/>
        <v>0</v>
      </c>
    </row>
    <row r="134" spans="1:19" ht="105.75" customHeight="1" x14ac:dyDescent="0.2">
      <c r="A134" s="364">
        <f>'الاطار الموازنى  راي الجهه عام'!A134</f>
        <v>0</v>
      </c>
      <c r="B134" s="365">
        <f>'الاطار الموازنى  راي الجهه عام'!B134</f>
        <v>0</v>
      </c>
      <c r="C134" s="365">
        <f>'الاطار الموازنى  راي الجهه عام'!C134</f>
        <v>0</v>
      </c>
      <c r="D134" s="365">
        <f>'الاطار الموازنى  راي الجهه عام'!D134</f>
        <v>0</v>
      </c>
      <c r="E134" s="147">
        <f>'الاطار الموازنى  راي الجهه عام'!E134</f>
        <v>0</v>
      </c>
      <c r="F134" s="365">
        <f>'الاطار الموازنى  راي الجهه عام'!F134</f>
        <v>0</v>
      </c>
      <c r="G134" s="49" t="s">
        <v>709</v>
      </c>
      <c r="H134" s="19" t="s">
        <v>105</v>
      </c>
      <c r="I134" s="147">
        <v>0</v>
      </c>
      <c r="J134" s="147">
        <v>0</v>
      </c>
      <c r="K134" s="147"/>
      <c r="L134" s="147">
        <f t="shared" si="77"/>
        <v>0</v>
      </c>
      <c r="M134" s="365">
        <f>'الاطار الموازنى  راي الجهه عام'!I134</f>
        <v>0</v>
      </c>
      <c r="N134" s="208">
        <f t="shared" si="67"/>
        <v>0</v>
      </c>
      <c r="O134" s="147">
        <f t="shared" si="83"/>
        <v>0</v>
      </c>
      <c r="P134" s="209" t="str">
        <f t="shared" si="68"/>
        <v xml:space="preserve"> </v>
      </c>
      <c r="Q134" s="209" t="str">
        <f t="shared" si="69"/>
        <v xml:space="preserve"> </v>
      </c>
      <c r="R134" s="105">
        <f t="shared" si="75"/>
        <v>0</v>
      </c>
      <c r="S134" s="72">
        <f t="shared" si="70"/>
        <v>0</v>
      </c>
    </row>
    <row r="135" spans="1:19" ht="105.75" customHeight="1" x14ac:dyDescent="0.2">
      <c r="A135" s="364">
        <f>'الاطار الموازنى  راي الجهه عام'!A135</f>
        <v>0</v>
      </c>
      <c r="B135" s="365">
        <f>'الاطار الموازنى  راي الجهه عام'!B135</f>
        <v>0</v>
      </c>
      <c r="C135" s="365">
        <f>'الاطار الموازنى  راي الجهه عام'!C135</f>
        <v>0</v>
      </c>
      <c r="D135" s="365">
        <f>'الاطار الموازنى  راي الجهه عام'!D135</f>
        <v>0</v>
      </c>
      <c r="E135" s="147">
        <f>'الاطار الموازنى  راي الجهه عام'!E135</f>
        <v>0</v>
      </c>
      <c r="F135" s="365">
        <f>'الاطار الموازنى  راي الجهه عام'!F135</f>
        <v>0</v>
      </c>
      <c r="G135" s="49" t="s">
        <v>710</v>
      </c>
      <c r="H135" s="19" t="s">
        <v>106</v>
      </c>
      <c r="I135" s="147">
        <v>0</v>
      </c>
      <c r="J135" s="147">
        <v>0</v>
      </c>
      <c r="K135" s="147"/>
      <c r="L135" s="147">
        <f t="shared" si="77"/>
        <v>0</v>
      </c>
      <c r="M135" s="365">
        <f>'الاطار الموازنى  راي الجهه عام'!I135</f>
        <v>0</v>
      </c>
      <c r="N135" s="208">
        <f t="shared" si="67"/>
        <v>0</v>
      </c>
      <c r="O135" s="147">
        <f t="shared" si="83"/>
        <v>0</v>
      </c>
      <c r="P135" s="209" t="str">
        <f t="shared" si="68"/>
        <v xml:space="preserve"> </v>
      </c>
      <c r="Q135" s="209" t="str">
        <f t="shared" si="69"/>
        <v xml:space="preserve"> </v>
      </c>
      <c r="R135" s="105">
        <f t="shared" si="75"/>
        <v>0</v>
      </c>
      <c r="S135" s="72">
        <f t="shared" si="70"/>
        <v>0</v>
      </c>
    </row>
    <row r="136" spans="1:19" ht="102.75" customHeight="1" x14ac:dyDescent="0.2">
      <c r="A136" s="364">
        <f>'الاطار الموازنى  راي الجهه عام'!A136</f>
        <v>18500</v>
      </c>
      <c r="B136" s="365">
        <f>'الاطار الموازنى  راي الجهه عام'!B136</f>
        <v>18500</v>
      </c>
      <c r="C136" s="365">
        <f>'الاطار الموازنى  راي الجهه عام'!C136</f>
        <v>21500</v>
      </c>
      <c r="D136" s="365">
        <f>'الاطار الموازنى  راي الجهه عام'!D136</f>
        <v>16557</v>
      </c>
      <c r="E136" s="147">
        <f>'الاطار الموازنى  راي الجهه عام'!E136</f>
        <v>21000</v>
      </c>
      <c r="F136" s="365">
        <f>'الاطار الموازنى  راي الجهه عام'!F136</f>
        <v>0</v>
      </c>
      <c r="G136" s="49" t="s">
        <v>711</v>
      </c>
      <c r="H136" s="19" t="s">
        <v>107</v>
      </c>
      <c r="I136" s="147">
        <v>20000</v>
      </c>
      <c r="J136" s="147">
        <v>20000</v>
      </c>
      <c r="K136" s="147"/>
      <c r="L136" s="147">
        <f t="shared" si="77"/>
        <v>0</v>
      </c>
      <c r="M136" s="365">
        <f>'الاطار الموازنى  راي الجهه عام'!I136</f>
        <v>20000</v>
      </c>
      <c r="N136" s="208">
        <f t="shared" si="67"/>
        <v>0</v>
      </c>
      <c r="O136" s="147">
        <v>20000</v>
      </c>
      <c r="P136" s="209" t="str">
        <f t="shared" si="68"/>
        <v xml:space="preserve"> </v>
      </c>
      <c r="Q136" s="209" t="str">
        <f t="shared" si="69"/>
        <v xml:space="preserve"> </v>
      </c>
      <c r="R136" s="105">
        <f t="shared" si="75"/>
        <v>1</v>
      </c>
      <c r="S136" s="72">
        <f t="shared" si="70"/>
        <v>176057</v>
      </c>
    </row>
    <row r="137" spans="1:19" ht="105.75" customHeight="1" x14ac:dyDescent="0.2">
      <c r="A137" s="364">
        <f>'الاطار الموازنى  راي الجهه عام'!A137</f>
        <v>0</v>
      </c>
      <c r="B137" s="365">
        <f>'الاطار الموازنى  راي الجهه عام'!B137</f>
        <v>0</v>
      </c>
      <c r="C137" s="365">
        <f>'الاطار الموازنى  راي الجهه عام'!C137</f>
        <v>0</v>
      </c>
      <c r="D137" s="365">
        <f>'الاطار الموازنى  راي الجهه عام'!D137</f>
        <v>0</v>
      </c>
      <c r="E137" s="147">
        <f>'الاطار الموازنى  راي الجهه عام'!E137</f>
        <v>0</v>
      </c>
      <c r="F137" s="365">
        <f>'الاطار الموازنى  راي الجهه عام'!F137</f>
        <v>0</v>
      </c>
      <c r="G137" s="49" t="s">
        <v>712</v>
      </c>
      <c r="H137" s="19" t="s">
        <v>108</v>
      </c>
      <c r="I137" s="147">
        <v>0</v>
      </c>
      <c r="J137" s="147">
        <v>0</v>
      </c>
      <c r="K137" s="147"/>
      <c r="L137" s="147">
        <f t="shared" si="77"/>
        <v>0</v>
      </c>
      <c r="M137" s="365">
        <f>'الاطار الموازنى  راي الجهه عام'!I137</f>
        <v>0</v>
      </c>
      <c r="N137" s="208">
        <f t="shared" si="67"/>
        <v>0</v>
      </c>
      <c r="O137" s="147">
        <v>0</v>
      </c>
      <c r="P137" s="209" t="str">
        <f t="shared" si="68"/>
        <v xml:space="preserve"> </v>
      </c>
      <c r="Q137" s="209" t="str">
        <f t="shared" si="69"/>
        <v xml:space="preserve"> </v>
      </c>
      <c r="R137" s="105">
        <f t="shared" si="75"/>
        <v>0</v>
      </c>
      <c r="S137" s="72">
        <f t="shared" si="70"/>
        <v>0</v>
      </c>
    </row>
    <row r="138" spans="1:19" ht="105.75" customHeight="1" x14ac:dyDescent="0.2">
      <c r="A138" s="364">
        <f>'الاطار الموازنى  راي الجهه عام'!A138</f>
        <v>0</v>
      </c>
      <c r="B138" s="365">
        <f>'الاطار الموازنى  راي الجهه عام'!B138</f>
        <v>0</v>
      </c>
      <c r="C138" s="365">
        <f>'الاطار الموازنى  راي الجهه عام'!C138</f>
        <v>0</v>
      </c>
      <c r="D138" s="365">
        <f>'الاطار الموازنى  راي الجهه عام'!D138</f>
        <v>0</v>
      </c>
      <c r="E138" s="147">
        <f>'الاطار الموازنى  راي الجهه عام'!E138</f>
        <v>0</v>
      </c>
      <c r="F138" s="365">
        <f>'الاطار الموازنى  راي الجهه عام'!F138</f>
        <v>0</v>
      </c>
      <c r="G138" s="49" t="s">
        <v>713</v>
      </c>
      <c r="H138" s="19" t="s">
        <v>109</v>
      </c>
      <c r="I138" s="147">
        <v>0</v>
      </c>
      <c r="J138" s="147">
        <v>0</v>
      </c>
      <c r="K138" s="147"/>
      <c r="L138" s="147">
        <f t="shared" si="77"/>
        <v>0</v>
      </c>
      <c r="M138" s="365">
        <f>'الاطار الموازنى  راي الجهه عام'!I138</f>
        <v>0</v>
      </c>
      <c r="N138" s="208">
        <f t="shared" si="67"/>
        <v>0</v>
      </c>
      <c r="O138" s="147">
        <v>0</v>
      </c>
      <c r="P138" s="209" t="str">
        <f t="shared" si="68"/>
        <v xml:space="preserve"> </v>
      </c>
      <c r="Q138" s="209" t="str">
        <f t="shared" si="69"/>
        <v xml:space="preserve"> </v>
      </c>
      <c r="R138" s="105">
        <f t="shared" si="75"/>
        <v>0</v>
      </c>
      <c r="S138" s="72">
        <f t="shared" si="70"/>
        <v>0</v>
      </c>
    </row>
    <row r="139" spans="1:19" ht="114.75" customHeight="1" x14ac:dyDescent="0.2">
      <c r="A139" s="364">
        <f>'الاطار الموازنى  راي الجهه عام'!A139</f>
        <v>200</v>
      </c>
      <c r="B139" s="365">
        <f>'الاطار الموازنى  راي الجهه عام'!B139</f>
        <v>72</v>
      </c>
      <c r="C139" s="365">
        <f>'الاطار الموازنى  راي الجهه عام'!C139</f>
        <v>200</v>
      </c>
      <c r="D139" s="365">
        <f>'الاطار الموازنى  راي الجهه عام'!D139</f>
        <v>72</v>
      </c>
      <c r="E139" s="147">
        <f>'الاطار الموازنى  راي الجهه عام'!E139</f>
        <v>200</v>
      </c>
      <c r="F139" s="365">
        <f>'الاطار الموازنى  راي الجهه عام'!F139</f>
        <v>0</v>
      </c>
      <c r="G139" s="49" t="s">
        <v>714</v>
      </c>
      <c r="H139" s="19" t="s">
        <v>110</v>
      </c>
      <c r="I139" s="147">
        <v>0</v>
      </c>
      <c r="J139" s="147">
        <v>0</v>
      </c>
      <c r="K139" s="147"/>
      <c r="L139" s="147">
        <f t="shared" si="77"/>
        <v>0</v>
      </c>
      <c r="M139" s="365">
        <f>'الاطار الموازنى  راي الجهه عام'!I139</f>
        <v>0</v>
      </c>
      <c r="N139" s="208">
        <f t="shared" si="67"/>
        <v>0</v>
      </c>
      <c r="O139" s="147">
        <v>0</v>
      </c>
      <c r="P139" s="209" t="str">
        <f t="shared" si="68"/>
        <v xml:space="preserve"> </v>
      </c>
      <c r="Q139" s="209" t="str">
        <f t="shared" si="69"/>
        <v xml:space="preserve"> </v>
      </c>
      <c r="R139" s="105">
        <f t="shared" si="75"/>
        <v>0</v>
      </c>
      <c r="S139" s="72">
        <f t="shared" si="70"/>
        <v>744</v>
      </c>
    </row>
    <row r="140" spans="1:19" ht="105.75" customHeight="1" x14ac:dyDescent="0.2">
      <c r="A140" s="364">
        <f>'الاطار الموازنى  راي الجهه عام'!A140</f>
        <v>0</v>
      </c>
      <c r="B140" s="365">
        <f>'الاطار الموازنى  راي الجهه عام'!B140</f>
        <v>0</v>
      </c>
      <c r="C140" s="365">
        <f>'الاطار الموازنى  راي الجهه عام'!C140</f>
        <v>0</v>
      </c>
      <c r="D140" s="365">
        <f>'الاطار الموازنى  راي الجهه عام'!D140</f>
        <v>0</v>
      </c>
      <c r="E140" s="147">
        <f>'الاطار الموازنى  راي الجهه عام'!E140</f>
        <v>0</v>
      </c>
      <c r="F140" s="365">
        <f>'الاطار الموازنى  راي الجهه عام'!F140</f>
        <v>0</v>
      </c>
      <c r="G140" s="49" t="s">
        <v>715</v>
      </c>
      <c r="H140" s="19" t="s">
        <v>111</v>
      </c>
      <c r="I140" s="147">
        <v>0</v>
      </c>
      <c r="J140" s="147">
        <v>0</v>
      </c>
      <c r="K140" s="147"/>
      <c r="L140" s="147">
        <f t="shared" si="77"/>
        <v>0</v>
      </c>
      <c r="M140" s="365">
        <f>'الاطار الموازنى  راي الجهه عام'!I140</f>
        <v>0</v>
      </c>
      <c r="N140" s="208">
        <f t="shared" si="67"/>
        <v>0</v>
      </c>
      <c r="O140" s="147">
        <f t="shared" si="83"/>
        <v>0</v>
      </c>
      <c r="P140" s="209" t="str">
        <f t="shared" si="68"/>
        <v xml:space="preserve"> </v>
      </c>
      <c r="Q140" s="209" t="str">
        <f t="shared" si="69"/>
        <v xml:space="preserve"> </v>
      </c>
      <c r="R140" s="105">
        <f t="shared" si="75"/>
        <v>0</v>
      </c>
      <c r="S140" s="72">
        <f t="shared" si="70"/>
        <v>0</v>
      </c>
    </row>
    <row r="141" spans="1:19" ht="105.75" customHeight="1" x14ac:dyDescent="0.2">
      <c r="A141" s="364">
        <f>'الاطار الموازنى  راي الجهه عام'!A141</f>
        <v>0</v>
      </c>
      <c r="B141" s="365">
        <f>'الاطار الموازنى  راي الجهه عام'!B141</f>
        <v>0</v>
      </c>
      <c r="C141" s="365">
        <f>'الاطار الموازنى  راي الجهه عام'!C141</f>
        <v>0</v>
      </c>
      <c r="D141" s="365">
        <f>'الاطار الموازنى  راي الجهه عام'!D141</f>
        <v>0</v>
      </c>
      <c r="E141" s="147">
        <f>'الاطار الموازنى  راي الجهه عام'!E141</f>
        <v>0</v>
      </c>
      <c r="F141" s="365">
        <f>'الاطار الموازنى  راي الجهه عام'!F141</f>
        <v>0</v>
      </c>
      <c r="G141" s="49" t="s">
        <v>716</v>
      </c>
      <c r="H141" s="19" t="s">
        <v>112</v>
      </c>
      <c r="I141" s="147">
        <v>0</v>
      </c>
      <c r="J141" s="147">
        <v>0</v>
      </c>
      <c r="K141" s="147"/>
      <c r="L141" s="147">
        <f t="shared" si="77"/>
        <v>0</v>
      </c>
      <c r="M141" s="365">
        <f>'الاطار الموازنى  راي الجهه عام'!I141</f>
        <v>0</v>
      </c>
      <c r="N141" s="208">
        <f t="shared" si="67"/>
        <v>0</v>
      </c>
      <c r="O141" s="147">
        <f t="shared" si="83"/>
        <v>0</v>
      </c>
      <c r="P141" s="209" t="str">
        <f t="shared" si="68"/>
        <v xml:space="preserve"> </v>
      </c>
      <c r="Q141" s="209" t="str">
        <f t="shared" si="69"/>
        <v xml:space="preserve"> </v>
      </c>
      <c r="R141" s="105">
        <f t="shared" si="75"/>
        <v>0</v>
      </c>
      <c r="S141" s="72">
        <f t="shared" si="70"/>
        <v>0</v>
      </c>
    </row>
    <row r="142" spans="1:19" ht="94.5" customHeight="1" x14ac:dyDescent="0.2">
      <c r="A142" s="364">
        <f>'الاطار الموازنى  راي الجهه عام'!A142</f>
        <v>1000</v>
      </c>
      <c r="B142" s="365">
        <f>'الاطار الموازنى  راي الجهه عام'!B142</f>
        <v>500</v>
      </c>
      <c r="C142" s="365">
        <f>'الاطار الموازنى  راي الجهه عام'!C142</f>
        <v>1000</v>
      </c>
      <c r="D142" s="365">
        <f>'الاطار الموازنى  راي الجهه عام'!D142</f>
        <v>501</v>
      </c>
      <c r="E142" s="147">
        <f>'الاطار الموازنى  راي الجهه عام'!E142</f>
        <v>500</v>
      </c>
      <c r="F142" s="365">
        <f>'الاطار الموازنى  راي الجهه عام'!F142</f>
        <v>0</v>
      </c>
      <c r="G142" s="49" t="s">
        <v>717</v>
      </c>
      <c r="H142" s="19" t="s">
        <v>113</v>
      </c>
      <c r="I142" s="147">
        <v>0</v>
      </c>
      <c r="J142" s="147">
        <v>0</v>
      </c>
      <c r="K142" s="147"/>
      <c r="L142" s="147">
        <f t="shared" si="77"/>
        <v>0</v>
      </c>
      <c r="M142" s="365">
        <f>'الاطار الموازنى  راي الجهه عام'!I142</f>
        <v>0</v>
      </c>
      <c r="N142" s="208">
        <f t="shared" si="67"/>
        <v>0</v>
      </c>
      <c r="O142" s="147">
        <f t="shared" si="83"/>
        <v>0</v>
      </c>
      <c r="P142" s="209" t="str">
        <f t="shared" si="68"/>
        <v xml:space="preserve"> </v>
      </c>
      <c r="Q142" s="209" t="str">
        <f t="shared" si="69"/>
        <v xml:space="preserve"> </v>
      </c>
      <c r="R142" s="105">
        <f t="shared" si="75"/>
        <v>0</v>
      </c>
      <c r="S142" s="72">
        <f t="shared" si="70"/>
        <v>3501</v>
      </c>
    </row>
    <row r="143" spans="1:19" ht="105.75" customHeight="1" x14ac:dyDescent="0.2">
      <c r="A143" s="364">
        <f>'الاطار الموازنى  راي الجهه عام'!A143</f>
        <v>0</v>
      </c>
      <c r="B143" s="365">
        <f>'الاطار الموازنى  راي الجهه عام'!B143</f>
        <v>0</v>
      </c>
      <c r="C143" s="365">
        <f>'الاطار الموازنى  راي الجهه عام'!C143</f>
        <v>0</v>
      </c>
      <c r="D143" s="365">
        <f>'الاطار الموازنى  راي الجهه عام'!D143</f>
        <v>0</v>
      </c>
      <c r="E143" s="147">
        <f>'الاطار الموازنى  راي الجهه عام'!E143</f>
        <v>0</v>
      </c>
      <c r="F143" s="365">
        <f>'الاطار الموازنى  راي الجهه عام'!F143</f>
        <v>0</v>
      </c>
      <c r="G143" s="49" t="s">
        <v>718</v>
      </c>
      <c r="H143" s="19" t="s">
        <v>114</v>
      </c>
      <c r="I143" s="147">
        <v>0</v>
      </c>
      <c r="J143" s="147">
        <v>0</v>
      </c>
      <c r="K143" s="147"/>
      <c r="L143" s="147">
        <f t="shared" si="77"/>
        <v>0</v>
      </c>
      <c r="M143" s="365">
        <f>'الاطار الموازنى  راي الجهه عام'!I143</f>
        <v>0</v>
      </c>
      <c r="N143" s="208">
        <f t="shared" si="67"/>
        <v>0</v>
      </c>
      <c r="O143" s="147">
        <f t="shared" si="83"/>
        <v>0</v>
      </c>
      <c r="P143" s="209" t="str">
        <f t="shared" si="68"/>
        <v xml:space="preserve"> </v>
      </c>
      <c r="Q143" s="209" t="str">
        <f t="shared" si="69"/>
        <v xml:space="preserve"> </v>
      </c>
      <c r="R143" s="105">
        <f t="shared" si="75"/>
        <v>0</v>
      </c>
      <c r="S143" s="72">
        <f t="shared" si="70"/>
        <v>0</v>
      </c>
    </row>
    <row r="144" spans="1:19" ht="105.75" customHeight="1" x14ac:dyDescent="0.2">
      <c r="A144" s="364">
        <f>'الاطار الموازنى  راي الجهه عام'!A144</f>
        <v>100</v>
      </c>
      <c r="B144" s="365">
        <f>'الاطار الموازنى  راي الجهه عام'!B144</f>
        <v>48</v>
      </c>
      <c r="C144" s="365">
        <f>'الاطار الموازنى  راي الجهه عام'!C144</f>
        <v>100</v>
      </c>
      <c r="D144" s="365">
        <f>'الاطار الموازنى  راي الجهه عام'!D144</f>
        <v>48</v>
      </c>
      <c r="E144" s="147">
        <f>'الاطار الموازنى  راي الجهه عام'!E144</f>
        <v>100</v>
      </c>
      <c r="F144" s="365">
        <f>'الاطار الموازنى  راي الجهه عام'!F144</f>
        <v>0</v>
      </c>
      <c r="G144" s="49" t="s">
        <v>719</v>
      </c>
      <c r="H144" s="19" t="s">
        <v>115</v>
      </c>
      <c r="I144" s="147">
        <v>0</v>
      </c>
      <c r="J144" s="147">
        <v>0</v>
      </c>
      <c r="K144" s="147"/>
      <c r="L144" s="147">
        <f t="shared" si="77"/>
        <v>0</v>
      </c>
      <c r="M144" s="365">
        <f>'الاطار الموازنى  راي الجهه عام'!I144</f>
        <v>0</v>
      </c>
      <c r="N144" s="208">
        <f t="shared" si="67"/>
        <v>0</v>
      </c>
      <c r="O144" s="147">
        <f t="shared" si="83"/>
        <v>0</v>
      </c>
      <c r="P144" s="209" t="str">
        <f t="shared" si="68"/>
        <v xml:space="preserve"> </v>
      </c>
      <c r="Q144" s="209" t="str">
        <f t="shared" si="69"/>
        <v xml:space="preserve"> </v>
      </c>
      <c r="R144" s="105">
        <f t="shared" si="75"/>
        <v>0</v>
      </c>
      <c r="S144" s="72">
        <f t="shared" si="70"/>
        <v>396</v>
      </c>
    </row>
    <row r="145" spans="1:19" ht="105.75" customHeight="1" x14ac:dyDescent="0.2">
      <c r="A145" s="364">
        <f>'الاطار الموازنى  راي الجهه عام'!A145</f>
        <v>0</v>
      </c>
      <c r="B145" s="365">
        <f>'الاطار الموازنى  راي الجهه عام'!B145</f>
        <v>0</v>
      </c>
      <c r="C145" s="365">
        <f>'الاطار الموازنى  راي الجهه عام'!C145</f>
        <v>0</v>
      </c>
      <c r="D145" s="365">
        <f>'الاطار الموازنى  راي الجهه عام'!D145</f>
        <v>0</v>
      </c>
      <c r="E145" s="147">
        <f>'الاطار الموازنى  راي الجهه عام'!E145</f>
        <v>0</v>
      </c>
      <c r="F145" s="365">
        <f>'الاطار الموازنى  راي الجهه عام'!F145</f>
        <v>0</v>
      </c>
      <c r="G145" s="49" t="s">
        <v>720</v>
      </c>
      <c r="H145" s="19" t="s">
        <v>116</v>
      </c>
      <c r="I145" s="147">
        <v>0</v>
      </c>
      <c r="J145" s="147">
        <v>0</v>
      </c>
      <c r="K145" s="147"/>
      <c r="L145" s="147">
        <f t="shared" si="77"/>
        <v>0</v>
      </c>
      <c r="M145" s="365">
        <f>'الاطار الموازنى  راي الجهه عام'!I145</f>
        <v>0</v>
      </c>
      <c r="N145" s="208">
        <f t="shared" si="67"/>
        <v>0</v>
      </c>
      <c r="O145" s="147">
        <f t="shared" si="83"/>
        <v>0</v>
      </c>
      <c r="P145" s="209" t="str">
        <f t="shared" si="68"/>
        <v xml:space="preserve"> </v>
      </c>
      <c r="Q145" s="209" t="str">
        <f t="shared" si="69"/>
        <v xml:space="preserve"> </v>
      </c>
      <c r="R145" s="105">
        <f t="shared" si="75"/>
        <v>0</v>
      </c>
      <c r="S145" s="72">
        <f t="shared" si="70"/>
        <v>0</v>
      </c>
    </row>
    <row r="146" spans="1:19" ht="105.75" customHeight="1" x14ac:dyDescent="0.2">
      <c r="A146" s="364">
        <f>'الاطار الموازنى  راي الجهه عام'!A146</f>
        <v>0</v>
      </c>
      <c r="B146" s="365">
        <f>'الاطار الموازنى  راي الجهه عام'!B146</f>
        <v>0</v>
      </c>
      <c r="C146" s="365">
        <f>'الاطار الموازنى  راي الجهه عام'!C146</f>
        <v>0</v>
      </c>
      <c r="D146" s="365">
        <f>'الاطار الموازنى  راي الجهه عام'!D146</f>
        <v>0</v>
      </c>
      <c r="E146" s="147">
        <f>'الاطار الموازنى  راي الجهه عام'!E146</f>
        <v>0</v>
      </c>
      <c r="F146" s="365">
        <f>'الاطار الموازنى  راي الجهه عام'!F146</f>
        <v>0</v>
      </c>
      <c r="G146" s="49" t="s">
        <v>721</v>
      </c>
      <c r="H146" s="19" t="s">
        <v>117</v>
      </c>
      <c r="I146" s="147">
        <v>0</v>
      </c>
      <c r="J146" s="147">
        <v>0</v>
      </c>
      <c r="K146" s="147"/>
      <c r="L146" s="147">
        <f t="shared" si="77"/>
        <v>0</v>
      </c>
      <c r="M146" s="365">
        <f>'الاطار الموازنى  راي الجهه عام'!I146</f>
        <v>0</v>
      </c>
      <c r="N146" s="208">
        <f t="shared" si="67"/>
        <v>0</v>
      </c>
      <c r="O146" s="147">
        <f t="shared" si="83"/>
        <v>0</v>
      </c>
      <c r="P146" s="209" t="str">
        <f t="shared" si="68"/>
        <v xml:space="preserve"> </v>
      </c>
      <c r="Q146" s="209" t="str">
        <f t="shared" si="69"/>
        <v xml:space="preserve"> </v>
      </c>
      <c r="R146" s="105">
        <f t="shared" si="75"/>
        <v>0</v>
      </c>
      <c r="S146" s="72">
        <f t="shared" si="70"/>
        <v>0</v>
      </c>
    </row>
    <row r="147" spans="1:19" ht="105.75" customHeight="1" x14ac:dyDescent="0.2">
      <c r="A147" s="364">
        <f>'الاطار الموازنى  راي الجهه عام'!A147</f>
        <v>0</v>
      </c>
      <c r="B147" s="365">
        <f>'الاطار الموازنى  راي الجهه عام'!B147</f>
        <v>0</v>
      </c>
      <c r="C147" s="365">
        <f>'الاطار الموازنى  راي الجهه عام'!C147</f>
        <v>0</v>
      </c>
      <c r="D147" s="365">
        <f>'الاطار الموازنى  راي الجهه عام'!D147</f>
        <v>0</v>
      </c>
      <c r="E147" s="147">
        <f>'الاطار الموازنى  راي الجهه عام'!E147</f>
        <v>0</v>
      </c>
      <c r="F147" s="365">
        <f>'الاطار الموازنى  راي الجهه عام'!F147</f>
        <v>0</v>
      </c>
      <c r="G147" s="49" t="s">
        <v>722</v>
      </c>
      <c r="H147" s="19" t="s">
        <v>118</v>
      </c>
      <c r="I147" s="147">
        <v>0</v>
      </c>
      <c r="J147" s="147">
        <v>0</v>
      </c>
      <c r="K147" s="147"/>
      <c r="L147" s="147">
        <f t="shared" si="77"/>
        <v>0</v>
      </c>
      <c r="M147" s="365">
        <f>'الاطار الموازنى  راي الجهه عام'!I147</f>
        <v>0</v>
      </c>
      <c r="N147" s="208">
        <f t="shared" si="67"/>
        <v>0</v>
      </c>
      <c r="O147" s="147">
        <f t="shared" si="83"/>
        <v>0</v>
      </c>
      <c r="P147" s="209" t="str">
        <f t="shared" si="68"/>
        <v xml:space="preserve"> </v>
      </c>
      <c r="Q147" s="209" t="str">
        <f t="shared" si="69"/>
        <v xml:space="preserve"> </v>
      </c>
      <c r="R147" s="105">
        <f t="shared" si="75"/>
        <v>0</v>
      </c>
      <c r="S147" s="72">
        <f t="shared" si="70"/>
        <v>0</v>
      </c>
    </row>
    <row r="148" spans="1:19" ht="105" customHeight="1" x14ac:dyDescent="0.2">
      <c r="A148" s="379">
        <f>'الاطار الموازنى  راي الجهه عام'!A148</f>
        <v>9800</v>
      </c>
      <c r="B148" s="379">
        <f>'الاطار الموازنى  راي الجهه عام'!B148</f>
        <v>4893</v>
      </c>
      <c r="C148" s="379">
        <f>'الاطار الموازنى  راي الجهه عام'!C148</f>
        <v>9800</v>
      </c>
      <c r="D148" s="379">
        <f>'الاطار الموازنى  راي الجهه عام'!D148</f>
        <v>4907</v>
      </c>
      <c r="E148" s="158">
        <f>'الاطار الموازنى  راي الجهه عام'!E148</f>
        <v>5000</v>
      </c>
      <c r="F148" s="379">
        <f>'الاطار الموازنى  راي الجهه عام'!F148</f>
        <v>0</v>
      </c>
      <c r="G148" s="50" t="s">
        <v>723</v>
      </c>
      <c r="H148" s="20" t="s">
        <v>119</v>
      </c>
      <c r="I148" s="158">
        <v>0</v>
      </c>
      <c r="J148" s="158">
        <v>0</v>
      </c>
      <c r="K148" s="158"/>
      <c r="L148" s="158">
        <f t="shared" si="77"/>
        <v>0</v>
      </c>
      <c r="M148" s="379">
        <f>'الاطار الموازنى  راي الجهه عام'!I148</f>
        <v>0</v>
      </c>
      <c r="N148" s="218">
        <f t="shared" si="67"/>
        <v>0</v>
      </c>
      <c r="O148" s="158">
        <f t="shared" si="83"/>
        <v>0</v>
      </c>
      <c r="P148" s="219" t="str">
        <f t="shared" si="68"/>
        <v xml:space="preserve"> </v>
      </c>
      <c r="Q148" s="219" t="str">
        <f t="shared" si="69"/>
        <v xml:space="preserve"> </v>
      </c>
      <c r="R148" s="113">
        <f t="shared" si="75"/>
        <v>0</v>
      </c>
      <c r="S148" s="72">
        <f t="shared" si="70"/>
        <v>34400</v>
      </c>
    </row>
    <row r="149" spans="1:19" ht="105.75" customHeight="1" x14ac:dyDescent="0.2">
      <c r="A149" s="364">
        <f>'الاطار الموازنى  راي الجهه عام'!A149</f>
        <v>0</v>
      </c>
      <c r="B149" s="365">
        <f>'الاطار الموازنى  راي الجهه عام'!B149</f>
        <v>0</v>
      </c>
      <c r="C149" s="365">
        <f>'الاطار الموازنى  راي الجهه عام'!C149</f>
        <v>0</v>
      </c>
      <c r="D149" s="365">
        <f>'الاطار الموازنى  راي الجهه عام'!D149</f>
        <v>0</v>
      </c>
      <c r="E149" s="147">
        <f>'الاطار الموازنى  راي الجهه عام'!E149</f>
        <v>0</v>
      </c>
      <c r="F149" s="365">
        <f>'الاطار الموازنى  راي الجهه عام'!F149</f>
        <v>0</v>
      </c>
      <c r="G149" s="49" t="s">
        <v>724</v>
      </c>
      <c r="H149" s="19" t="s">
        <v>120</v>
      </c>
      <c r="I149" s="147"/>
      <c r="J149" s="147"/>
      <c r="K149" s="147"/>
      <c r="L149" s="147">
        <f t="shared" si="77"/>
        <v>0</v>
      </c>
      <c r="M149" s="365">
        <f>'الاطار الموازنى  راي الجهه عام'!I149</f>
        <v>0</v>
      </c>
      <c r="N149" s="208">
        <f t="shared" ref="N149:N218" si="84">M149-I149</f>
        <v>0</v>
      </c>
      <c r="O149" s="147"/>
      <c r="P149" s="209" t="str">
        <f t="shared" ref="P149:P218" si="85">IF(O149&gt;I149,O149-I149," ")</f>
        <v xml:space="preserve"> </v>
      </c>
      <c r="Q149" s="209" t="str">
        <f t="shared" ref="Q149:Q218" si="86">IF(I149&gt;O149,I149-O149," ")</f>
        <v xml:space="preserve"> </v>
      </c>
      <c r="R149" s="105">
        <f t="shared" si="75"/>
        <v>0</v>
      </c>
      <c r="S149" s="72">
        <f t="shared" ref="S149:S218" si="87">SUM(A149+B149+C149+D149+E149+F149+I149+J149+K149+L149+M149+O149)</f>
        <v>0</v>
      </c>
    </row>
    <row r="150" spans="1:19" ht="105.75" customHeight="1" thickBot="1" x14ac:dyDescent="0.25">
      <c r="A150" s="391">
        <f>'الاطار الموازنى  راي الجهه عام'!A150</f>
        <v>0</v>
      </c>
      <c r="B150" s="379">
        <f>'الاطار الموازنى  راي الجهه عام'!B150</f>
        <v>0</v>
      </c>
      <c r="C150" s="379">
        <f>'الاطار الموازنى  راي الجهه عام'!C150</f>
        <v>0</v>
      </c>
      <c r="D150" s="379">
        <f>'الاطار الموازنى  راي الجهه عام'!D150</f>
        <v>0</v>
      </c>
      <c r="E150" s="158">
        <f>'الاطار الموازنى  راي الجهه عام'!E150</f>
        <v>0</v>
      </c>
      <c r="F150" s="379">
        <f>'الاطار الموازنى  راي الجهه عام'!F150</f>
        <v>0</v>
      </c>
      <c r="G150" s="50" t="s">
        <v>725</v>
      </c>
      <c r="H150" s="20" t="s">
        <v>121</v>
      </c>
      <c r="I150" s="158"/>
      <c r="J150" s="158"/>
      <c r="K150" s="158"/>
      <c r="L150" s="158">
        <f t="shared" si="77"/>
        <v>0</v>
      </c>
      <c r="M150" s="379">
        <f>'الاطار الموازنى  راي الجهه عام'!I150</f>
        <v>0</v>
      </c>
      <c r="N150" s="218">
        <f t="shared" si="84"/>
        <v>0</v>
      </c>
      <c r="O150" s="158"/>
      <c r="P150" s="219" t="str">
        <f t="shared" si="85"/>
        <v xml:space="preserve"> </v>
      </c>
      <c r="Q150" s="219" t="str">
        <f t="shared" si="86"/>
        <v xml:space="preserve"> </v>
      </c>
      <c r="R150" s="113">
        <f t="shared" si="75"/>
        <v>0</v>
      </c>
      <c r="S150" s="72">
        <f t="shared" si="87"/>
        <v>0</v>
      </c>
    </row>
    <row r="151" spans="1:19" s="1" customFormat="1" ht="102.75" customHeight="1" thickBot="1" x14ac:dyDescent="0.25">
      <c r="A151" s="360">
        <f t="shared" ref="A151:E151" si="88">SUM(A112:A150)</f>
        <v>145300</v>
      </c>
      <c r="B151" s="368">
        <f t="shared" si="88"/>
        <v>82763</v>
      </c>
      <c r="C151" s="368">
        <f t="shared" si="88"/>
        <v>151400</v>
      </c>
      <c r="D151" s="368">
        <f t="shared" si="88"/>
        <v>77455</v>
      </c>
      <c r="E151" s="150">
        <f t="shared" si="88"/>
        <v>93600</v>
      </c>
      <c r="F151" s="368">
        <f>'الاطار الموازنى  راي الجهه عام'!F151</f>
        <v>0</v>
      </c>
      <c r="G151" s="51"/>
      <c r="H151" s="5" t="s">
        <v>122</v>
      </c>
      <c r="I151" s="150">
        <f t="shared" ref="I151" si="89">SUM(I112:I150)</f>
        <v>54000</v>
      </c>
      <c r="J151" s="150">
        <f t="shared" ref="I151:J151" si="90">SUM(J112:J150)</f>
        <v>54000</v>
      </c>
      <c r="K151" s="150">
        <f t="shared" ref="K151:O151" si="91">SUM(K112:K150)</f>
        <v>0</v>
      </c>
      <c r="L151" s="150">
        <f t="shared" si="91"/>
        <v>0</v>
      </c>
      <c r="M151" s="368">
        <f>'الاطار الموازنى  راي الجهه عام'!I151</f>
        <v>54000</v>
      </c>
      <c r="N151" s="212">
        <f t="shared" si="84"/>
        <v>0</v>
      </c>
      <c r="O151" s="150">
        <f t="shared" si="91"/>
        <v>54000</v>
      </c>
      <c r="P151" s="150" t="str">
        <f t="shared" si="85"/>
        <v xml:space="preserve"> </v>
      </c>
      <c r="Q151" s="150" t="str">
        <f t="shared" si="86"/>
        <v xml:space="preserve"> </v>
      </c>
      <c r="R151" s="107">
        <f t="shared" si="75"/>
        <v>1</v>
      </c>
      <c r="S151" s="72">
        <f t="shared" si="87"/>
        <v>766518</v>
      </c>
    </row>
    <row r="152" spans="1:19" s="1" customFormat="1" ht="94.5" customHeight="1" x14ac:dyDescent="0.2">
      <c r="A152" s="394"/>
      <c r="B152" s="395"/>
      <c r="C152" s="395"/>
      <c r="D152" s="395"/>
      <c r="E152" s="170"/>
      <c r="F152" s="395"/>
      <c r="G152" s="48" t="s">
        <v>726</v>
      </c>
      <c r="H152" s="21" t="s">
        <v>123</v>
      </c>
      <c r="I152" s="170"/>
      <c r="J152" s="170"/>
      <c r="K152" s="170"/>
      <c r="L152" s="170"/>
      <c r="M152" s="395"/>
      <c r="N152" s="229"/>
      <c r="O152" s="170"/>
      <c r="P152" s="170" t="str">
        <f t="shared" si="85"/>
        <v xml:space="preserve"> </v>
      </c>
      <c r="Q152" s="170" t="str">
        <f t="shared" si="86"/>
        <v xml:space="preserve"> </v>
      </c>
      <c r="R152" s="120"/>
      <c r="S152" s="72">
        <f>S163</f>
        <v>4820334</v>
      </c>
    </row>
    <row r="153" spans="1:19" ht="95.25" customHeight="1" x14ac:dyDescent="0.2">
      <c r="A153" s="365">
        <f>'الاطار الموازنى  راي الجهه عام'!A153</f>
        <v>3700</v>
      </c>
      <c r="B153" s="365">
        <f>'الاطار الموازنى  راي الجهه عام'!B153</f>
        <v>2327</v>
      </c>
      <c r="C153" s="365">
        <f>'الاطار الموازنى  راي الجهه عام'!C153</f>
        <v>3600</v>
      </c>
      <c r="D153" s="365">
        <f>'الاطار الموازنى  راي الجهه عام'!D153</f>
        <v>1893</v>
      </c>
      <c r="E153" s="147">
        <f>'الاطار الموازنى  راي الجهه عام'!E153</f>
        <v>3100</v>
      </c>
      <c r="F153" s="365">
        <f>'الاطار الموازنى  راي الجهه عام'!F153</f>
        <v>0</v>
      </c>
      <c r="G153" s="49" t="s">
        <v>727</v>
      </c>
      <c r="H153" s="19" t="s">
        <v>124</v>
      </c>
      <c r="I153" s="147">
        <v>3000</v>
      </c>
      <c r="J153" s="147">
        <v>3000</v>
      </c>
      <c r="K153" s="147"/>
      <c r="L153" s="147">
        <f t="shared" si="77"/>
        <v>0</v>
      </c>
      <c r="M153" s="365">
        <f>'الاطار الموازنى  راي الجهه عام'!I153</f>
        <v>3000</v>
      </c>
      <c r="N153" s="208">
        <f t="shared" si="84"/>
        <v>0</v>
      </c>
      <c r="O153" s="147">
        <v>3000</v>
      </c>
      <c r="P153" s="209" t="str">
        <f t="shared" si="85"/>
        <v xml:space="preserve"> </v>
      </c>
      <c r="Q153" s="209" t="str">
        <f t="shared" si="86"/>
        <v xml:space="preserve"> </v>
      </c>
      <c r="R153" s="105">
        <f t="shared" ref="R153:R222" si="92">IF(O153=0,,O153/I153)</f>
        <v>1</v>
      </c>
      <c r="S153" s="72">
        <f t="shared" si="87"/>
        <v>26620</v>
      </c>
    </row>
    <row r="154" spans="1:19" ht="94.5" customHeight="1" x14ac:dyDescent="0.2">
      <c r="A154" s="365">
        <f>'الاطار الموازنى  راي الجهه عام'!A154</f>
        <v>2500</v>
      </c>
      <c r="B154" s="365">
        <f>'الاطار الموازنى  راي الجهه عام'!B154</f>
        <v>2500</v>
      </c>
      <c r="C154" s="365">
        <f>'الاطار الموازنى  راي الجهه عام'!C154</f>
        <v>2400</v>
      </c>
      <c r="D154" s="365">
        <f>'الاطار الموازنى  راي الجهه عام'!D154</f>
        <v>2137</v>
      </c>
      <c r="E154" s="147">
        <f>'الاطار الموازنى  راي الجهه عام'!E154</f>
        <v>2100</v>
      </c>
      <c r="F154" s="365">
        <f>'الاطار الموازنى  راي الجهه عام'!F154</f>
        <v>0</v>
      </c>
      <c r="G154" s="49" t="s">
        <v>728</v>
      </c>
      <c r="H154" s="19" t="s">
        <v>125</v>
      </c>
      <c r="I154" s="147">
        <v>2000</v>
      </c>
      <c r="J154" s="147">
        <v>2000</v>
      </c>
      <c r="K154" s="147"/>
      <c r="L154" s="147">
        <f t="shared" si="77"/>
        <v>0</v>
      </c>
      <c r="M154" s="365">
        <f>'الاطار الموازنى  راي الجهه عام'!I154</f>
        <v>2000</v>
      </c>
      <c r="N154" s="208">
        <f t="shared" si="84"/>
        <v>0</v>
      </c>
      <c r="O154" s="147">
        <v>2000</v>
      </c>
      <c r="P154" s="209" t="str">
        <f t="shared" si="85"/>
        <v xml:space="preserve"> </v>
      </c>
      <c r="Q154" s="209" t="str">
        <f t="shared" si="86"/>
        <v xml:space="preserve"> </v>
      </c>
      <c r="R154" s="105">
        <f t="shared" si="92"/>
        <v>1</v>
      </c>
      <c r="S154" s="72">
        <f t="shared" si="87"/>
        <v>19637</v>
      </c>
    </row>
    <row r="155" spans="1:19" ht="105.75" customHeight="1" x14ac:dyDescent="0.2">
      <c r="A155" s="365">
        <f>'الاطار الموازنى  راي الجهه عام'!A155</f>
        <v>0</v>
      </c>
      <c r="B155" s="365">
        <f>'الاطار الموازنى  راي الجهه عام'!B155</f>
        <v>0</v>
      </c>
      <c r="C155" s="365">
        <f>'الاطار الموازنى  راي الجهه عام'!C155</f>
        <v>0</v>
      </c>
      <c r="D155" s="365">
        <f>'الاطار الموازنى  راي الجهه عام'!D155</f>
        <v>0</v>
      </c>
      <c r="E155" s="147">
        <f>'الاطار الموازنى  راي الجهه عام'!E155</f>
        <v>0</v>
      </c>
      <c r="F155" s="365">
        <f>'الاطار الموازنى  راي الجهه عام'!F155</f>
        <v>0</v>
      </c>
      <c r="G155" s="49" t="s">
        <v>729</v>
      </c>
      <c r="H155" s="19" t="s">
        <v>126</v>
      </c>
      <c r="I155" s="147">
        <v>0</v>
      </c>
      <c r="J155" s="147">
        <v>0</v>
      </c>
      <c r="K155" s="147"/>
      <c r="L155" s="147">
        <f t="shared" si="77"/>
        <v>0</v>
      </c>
      <c r="M155" s="365">
        <f>'الاطار الموازنى  راي الجهه عام'!I155</f>
        <v>0</v>
      </c>
      <c r="N155" s="208">
        <f t="shared" si="84"/>
        <v>0</v>
      </c>
      <c r="O155" s="147">
        <v>0</v>
      </c>
      <c r="P155" s="209" t="str">
        <f t="shared" si="85"/>
        <v xml:space="preserve"> </v>
      </c>
      <c r="Q155" s="209" t="str">
        <f t="shared" si="86"/>
        <v xml:space="preserve"> </v>
      </c>
      <c r="R155" s="105">
        <f t="shared" si="92"/>
        <v>0</v>
      </c>
      <c r="S155" s="72">
        <f t="shared" si="87"/>
        <v>0</v>
      </c>
    </row>
    <row r="156" spans="1:19" ht="92.25" customHeight="1" x14ac:dyDescent="0.2">
      <c r="A156" s="365">
        <f>'الاطار الموازنى  راي الجهه عام'!A156</f>
        <v>13800</v>
      </c>
      <c r="B156" s="365">
        <f>'الاطار الموازنى  راي الجهه عام'!B156</f>
        <v>11575</v>
      </c>
      <c r="C156" s="365">
        <f>'الاطار الموازنى  راي الجهه عام'!C156</f>
        <v>14600</v>
      </c>
      <c r="D156" s="365">
        <f>'الاطار الموازنى  راي الجهه عام'!D156</f>
        <v>8822</v>
      </c>
      <c r="E156" s="147">
        <f>'الاطار الموازنى  راي الجهه عام'!E156</f>
        <v>9200</v>
      </c>
      <c r="F156" s="365">
        <f>'الاطار الموازنى  راي الجهه عام'!F156</f>
        <v>0</v>
      </c>
      <c r="G156" s="49" t="s">
        <v>730</v>
      </c>
      <c r="H156" s="19" t="s">
        <v>127</v>
      </c>
      <c r="I156" s="147">
        <v>7000</v>
      </c>
      <c r="J156" s="147">
        <v>7000</v>
      </c>
      <c r="K156" s="147"/>
      <c r="L156" s="147">
        <f t="shared" si="77"/>
        <v>0</v>
      </c>
      <c r="M156" s="365">
        <f>'الاطار الموازنى  راي الجهه عام'!I156</f>
        <v>7000</v>
      </c>
      <c r="N156" s="208">
        <f t="shared" si="84"/>
        <v>0</v>
      </c>
      <c r="O156" s="147">
        <v>7000</v>
      </c>
      <c r="P156" s="209" t="str">
        <f t="shared" si="85"/>
        <v xml:space="preserve"> </v>
      </c>
      <c r="Q156" s="209" t="str">
        <f t="shared" si="86"/>
        <v xml:space="preserve"> </v>
      </c>
      <c r="R156" s="105">
        <f t="shared" si="92"/>
        <v>1</v>
      </c>
      <c r="S156" s="72">
        <f t="shared" si="87"/>
        <v>85997</v>
      </c>
    </row>
    <row r="157" spans="1:19" ht="92.25" customHeight="1" x14ac:dyDescent="0.2">
      <c r="A157" s="365">
        <f>'الاطار الموازنى  راي الجهه عام'!A157</f>
        <v>7700</v>
      </c>
      <c r="B157" s="365">
        <f>'الاطار الموازنى  راي الجهه عام'!B157</f>
        <v>5285</v>
      </c>
      <c r="C157" s="365">
        <f>'الاطار الموازنى  راي الجهه عام'!C157</f>
        <v>6000</v>
      </c>
      <c r="D157" s="365">
        <f>'الاطار الموازنى  راي الجهه عام'!D157</f>
        <v>4404</v>
      </c>
      <c r="E157" s="147">
        <f>'الاطار الموازنى  راي الجهه عام'!E157</f>
        <v>6000</v>
      </c>
      <c r="F157" s="365">
        <f>'الاطار الموازنى  راي الجهه عام'!F157</f>
        <v>0</v>
      </c>
      <c r="G157" s="49" t="s">
        <v>731</v>
      </c>
      <c r="H157" s="19" t="s">
        <v>128</v>
      </c>
      <c r="I157" s="147">
        <v>5000</v>
      </c>
      <c r="J157" s="147">
        <v>5000</v>
      </c>
      <c r="K157" s="147"/>
      <c r="L157" s="147">
        <f t="shared" ref="L157:L224" si="93">K157*2</f>
        <v>0</v>
      </c>
      <c r="M157" s="365">
        <f>'الاطار الموازنى  راي الجهه عام'!I157</f>
        <v>6000</v>
      </c>
      <c r="N157" s="208">
        <f t="shared" si="84"/>
        <v>1000</v>
      </c>
      <c r="O157" s="147">
        <v>6000</v>
      </c>
      <c r="P157" s="209">
        <f t="shared" si="85"/>
        <v>1000</v>
      </c>
      <c r="Q157" s="209" t="str">
        <f t="shared" si="86"/>
        <v xml:space="preserve"> </v>
      </c>
      <c r="R157" s="105">
        <f t="shared" si="92"/>
        <v>1.2</v>
      </c>
      <c r="S157" s="72">
        <f t="shared" si="87"/>
        <v>51389</v>
      </c>
    </row>
    <row r="158" spans="1:19" ht="94.5" customHeight="1" x14ac:dyDescent="0.2">
      <c r="A158" s="365">
        <f>'الاطار الموازنى  راي الجهه عام'!A158</f>
        <v>0</v>
      </c>
      <c r="B158" s="365">
        <f>'الاطار الموازنى  راي الجهه عام'!B158</f>
        <v>0</v>
      </c>
      <c r="C158" s="365">
        <f>'الاطار الموازنى  راي الجهه عام'!C158</f>
        <v>140000</v>
      </c>
      <c r="D158" s="365">
        <f>'الاطار الموازنى  راي الجهه عام'!D158</f>
        <v>0</v>
      </c>
      <c r="E158" s="147">
        <f>'الاطار الموازنى  راي الجهه عام'!E158</f>
        <v>0</v>
      </c>
      <c r="F158" s="365">
        <f>'الاطار الموازنى  راي الجهه عام'!F158</f>
        <v>0</v>
      </c>
      <c r="G158" s="49" t="s">
        <v>732</v>
      </c>
      <c r="H158" s="19" t="s">
        <v>129</v>
      </c>
      <c r="I158" s="147">
        <v>0</v>
      </c>
      <c r="J158" s="147">
        <v>0</v>
      </c>
      <c r="K158" s="147"/>
      <c r="L158" s="147">
        <f t="shared" si="93"/>
        <v>0</v>
      </c>
      <c r="M158" s="365">
        <f>'الاطار الموازنى  راي الجهه عام'!I158</f>
        <v>0</v>
      </c>
      <c r="N158" s="208">
        <f t="shared" si="84"/>
        <v>0</v>
      </c>
      <c r="O158" s="147">
        <v>0</v>
      </c>
      <c r="P158" s="209" t="str">
        <f t="shared" si="85"/>
        <v xml:space="preserve"> </v>
      </c>
      <c r="Q158" s="209" t="str">
        <f t="shared" si="86"/>
        <v xml:space="preserve"> </v>
      </c>
      <c r="R158" s="105">
        <f t="shared" si="92"/>
        <v>0</v>
      </c>
      <c r="S158" s="72">
        <f t="shared" si="87"/>
        <v>140000</v>
      </c>
    </row>
    <row r="159" spans="1:19" ht="95.25" customHeight="1" x14ac:dyDescent="0.2">
      <c r="A159" s="365">
        <f>'الاطار الموازنى  راي الجهه عام'!A159</f>
        <v>10000</v>
      </c>
      <c r="B159" s="365">
        <f>'الاطار الموازنى  راي الجهه عام'!B159</f>
        <v>7182</v>
      </c>
      <c r="C159" s="365">
        <f>'الاطار الموازنى  راي الجهه عام'!C159</f>
        <v>10000</v>
      </c>
      <c r="D159" s="365">
        <f>'الاطار الموازنى  راي الجهه عام'!D159</f>
        <v>6101</v>
      </c>
      <c r="E159" s="147">
        <f>'الاطار الموازنى  راي الجهه عام'!E159</f>
        <v>20000</v>
      </c>
      <c r="F159" s="365">
        <f>'الاطار الموازنى  راي الجهه عام'!F159</f>
        <v>0</v>
      </c>
      <c r="G159" s="49" t="s">
        <v>733</v>
      </c>
      <c r="H159" s="19" t="s">
        <v>130</v>
      </c>
      <c r="I159" s="147">
        <v>20000</v>
      </c>
      <c r="J159" s="147">
        <v>20000</v>
      </c>
      <c r="K159" s="147"/>
      <c r="L159" s="147">
        <f t="shared" si="93"/>
        <v>0</v>
      </c>
      <c r="M159" s="365">
        <f>'الاطار الموازنى  راي الجهه عام'!I159</f>
        <v>20000</v>
      </c>
      <c r="N159" s="208">
        <f t="shared" si="84"/>
        <v>0</v>
      </c>
      <c r="O159" s="147">
        <v>20000</v>
      </c>
      <c r="P159" s="209" t="str">
        <f t="shared" si="85"/>
        <v xml:space="preserve"> </v>
      </c>
      <c r="Q159" s="209" t="str">
        <f t="shared" si="86"/>
        <v xml:space="preserve"> </v>
      </c>
      <c r="R159" s="105">
        <f t="shared" si="92"/>
        <v>1</v>
      </c>
      <c r="S159" s="72">
        <f t="shared" si="87"/>
        <v>133283</v>
      </c>
    </row>
    <row r="160" spans="1:19" ht="94.5" customHeight="1" x14ac:dyDescent="0.2">
      <c r="A160" s="364">
        <f>'الاطار الموازنى  راي الجهه عام'!A160</f>
        <v>0</v>
      </c>
      <c r="B160" s="365">
        <f>'الاطار الموازنى  راي الجهه عام'!B160</f>
        <v>113022</v>
      </c>
      <c r="C160" s="365">
        <f>'الاطار الموازنى  راي الجهه عام'!C160</f>
        <v>180000</v>
      </c>
      <c r="D160" s="365">
        <f>'الاطار الموازنى  راي الجهه عام'!D160</f>
        <v>246627</v>
      </c>
      <c r="E160" s="147">
        <f>'الاطار الموازنى  راي الجهه عام'!E160</f>
        <v>305000</v>
      </c>
      <c r="F160" s="365">
        <f>'الاطار الموازنى  راي الجهه عام'!F160</f>
        <v>0</v>
      </c>
      <c r="G160" s="49">
        <v>3112010708</v>
      </c>
      <c r="H160" s="19" t="s">
        <v>1098</v>
      </c>
      <c r="I160" s="147">
        <v>339000</v>
      </c>
      <c r="J160" s="147">
        <v>339000</v>
      </c>
      <c r="K160" s="147"/>
      <c r="L160" s="147">
        <f t="shared" si="93"/>
        <v>0</v>
      </c>
      <c r="M160" s="365">
        <f>'الاطار الموازنى  راي الجهه عام'!I160</f>
        <v>339000</v>
      </c>
      <c r="N160" s="208">
        <f t="shared" si="84"/>
        <v>0</v>
      </c>
      <c r="O160" s="147">
        <v>339000</v>
      </c>
      <c r="P160" s="209" t="str">
        <f t="shared" si="85"/>
        <v xml:space="preserve"> </v>
      </c>
      <c r="Q160" s="209" t="str">
        <f t="shared" si="86"/>
        <v xml:space="preserve"> </v>
      </c>
      <c r="R160" s="105">
        <f t="shared" si="92"/>
        <v>1</v>
      </c>
      <c r="S160" s="72">
        <f t="shared" si="87"/>
        <v>2200649</v>
      </c>
    </row>
    <row r="161" spans="1:19" ht="94.5" customHeight="1" x14ac:dyDescent="0.2">
      <c r="A161" s="364">
        <f>'الاطار الموازنى  راي الجهه عام'!A161</f>
        <v>0</v>
      </c>
      <c r="B161" s="365">
        <f>'الاطار الموازنى  راي الجهه عام'!B161</f>
        <v>40570</v>
      </c>
      <c r="C161" s="365">
        <f>'الاطار الموازنى  راي الجهه عام'!C161</f>
        <v>7000</v>
      </c>
      <c r="D161" s="365">
        <f>'الاطار الموازنى  راي الجهه عام'!D161</f>
        <v>233189</v>
      </c>
      <c r="E161" s="147">
        <f>'الاطار الموازنى  راي الجهه عام'!E161</f>
        <v>230000</v>
      </c>
      <c r="F161" s="365">
        <f>'الاطار الموازنى  راي الجهه عام'!F161</f>
        <v>0</v>
      </c>
      <c r="G161" s="49">
        <v>3112010709</v>
      </c>
      <c r="H161" s="19" t="s">
        <v>1099</v>
      </c>
      <c r="I161" s="147">
        <v>413000</v>
      </c>
      <c r="J161" s="147">
        <v>413000</v>
      </c>
      <c r="K161" s="147"/>
      <c r="L161" s="147">
        <f>K161*2</f>
        <v>0</v>
      </c>
      <c r="M161" s="365">
        <f>'الاطار الموازنى  راي الجهه عام'!I161</f>
        <v>413000</v>
      </c>
      <c r="N161" s="208">
        <f t="shared" si="84"/>
        <v>0</v>
      </c>
      <c r="O161" s="147">
        <v>413000</v>
      </c>
      <c r="P161" s="209" t="str">
        <f t="shared" si="85"/>
        <v xml:space="preserve"> </v>
      </c>
      <c r="Q161" s="209" t="str">
        <f t="shared" si="86"/>
        <v xml:space="preserve"> </v>
      </c>
      <c r="R161" s="105">
        <f t="shared" si="92"/>
        <v>1</v>
      </c>
      <c r="S161" s="72">
        <f t="shared" si="87"/>
        <v>2162759</v>
      </c>
    </row>
    <row r="162" spans="1:19" ht="105.75" customHeight="1" thickBot="1" x14ac:dyDescent="0.25">
      <c r="A162" s="366">
        <f>'الاطار الموازنى  راي الجهه عام'!A162</f>
        <v>0</v>
      </c>
      <c r="B162" s="367">
        <f>'الاطار الموازنى  راي الجهه عام'!B162</f>
        <v>0</v>
      </c>
      <c r="C162" s="367">
        <f>'الاطار الموازنى  راي الجهه عام'!C162</f>
        <v>0</v>
      </c>
      <c r="D162" s="367">
        <f>'الاطار الموازنى  راي الجهه عام'!D162</f>
        <v>0</v>
      </c>
      <c r="E162" s="149">
        <f>'الاطار الموازنى  راي الجهه عام'!E162</f>
        <v>0</v>
      </c>
      <c r="F162" s="367">
        <f>'الاطار الموازنى  راي الجهه عام'!F162</f>
        <v>0</v>
      </c>
      <c r="G162" s="81">
        <v>3112010710</v>
      </c>
      <c r="H162" s="78" t="s">
        <v>1100</v>
      </c>
      <c r="I162" s="149"/>
      <c r="J162" s="149"/>
      <c r="K162" s="149"/>
      <c r="L162" s="149">
        <f t="shared" si="93"/>
        <v>0</v>
      </c>
      <c r="M162" s="367">
        <f>'الاطار الموازنى  راي الجهه عام'!I162</f>
        <v>0</v>
      </c>
      <c r="N162" s="210">
        <f t="shared" si="84"/>
        <v>0</v>
      </c>
      <c r="O162" s="149">
        <v>0</v>
      </c>
      <c r="P162" s="211" t="str">
        <f t="shared" si="85"/>
        <v xml:space="preserve"> </v>
      </c>
      <c r="Q162" s="211" t="str">
        <f t="shared" si="86"/>
        <v xml:space="preserve"> </v>
      </c>
      <c r="R162" s="106">
        <f t="shared" si="92"/>
        <v>0</v>
      </c>
      <c r="S162" s="72">
        <f t="shared" si="87"/>
        <v>0</v>
      </c>
    </row>
    <row r="163" spans="1:19" s="1" customFormat="1" ht="92.25" customHeight="1" thickBot="1" x14ac:dyDescent="0.25">
      <c r="A163" s="360">
        <f t="shared" ref="A163:E163" si="94">SUM(A153:A162)</f>
        <v>37700</v>
      </c>
      <c r="B163" s="368">
        <f t="shared" si="94"/>
        <v>182461</v>
      </c>
      <c r="C163" s="368">
        <f t="shared" si="94"/>
        <v>363600</v>
      </c>
      <c r="D163" s="368">
        <f t="shared" si="94"/>
        <v>503173</v>
      </c>
      <c r="E163" s="150">
        <f t="shared" si="94"/>
        <v>575400</v>
      </c>
      <c r="F163" s="368">
        <f>'الاطار الموازنى  راي الجهه عام'!F163</f>
        <v>0</v>
      </c>
      <c r="G163" s="51"/>
      <c r="H163" s="5" t="s">
        <v>131</v>
      </c>
      <c r="I163" s="150">
        <f t="shared" ref="I163" si="95">SUM(I153:I162)</f>
        <v>789000</v>
      </c>
      <c r="J163" s="150">
        <f t="shared" ref="I163:J163" si="96">SUM(J153:J162)</f>
        <v>789000</v>
      </c>
      <c r="K163" s="150">
        <f t="shared" ref="K163:O163" si="97">SUM(K153:K162)</f>
        <v>0</v>
      </c>
      <c r="L163" s="150">
        <f t="shared" si="97"/>
        <v>0</v>
      </c>
      <c r="M163" s="368">
        <f>'الاطار الموازنى  راي الجهه عام'!I163</f>
        <v>790000</v>
      </c>
      <c r="N163" s="212">
        <f t="shared" si="84"/>
        <v>1000</v>
      </c>
      <c r="O163" s="150">
        <f t="shared" si="97"/>
        <v>790000</v>
      </c>
      <c r="P163" s="150">
        <f t="shared" si="85"/>
        <v>1000</v>
      </c>
      <c r="Q163" s="150" t="str">
        <f t="shared" si="86"/>
        <v xml:space="preserve"> </v>
      </c>
      <c r="R163" s="107">
        <f t="shared" si="92"/>
        <v>1.0012674271229405</v>
      </c>
      <c r="S163" s="72">
        <f t="shared" si="87"/>
        <v>4820334</v>
      </c>
    </row>
    <row r="164" spans="1:19" s="2" customFormat="1" ht="84.75" customHeight="1" thickBot="1" x14ac:dyDescent="0.25">
      <c r="A164" s="369">
        <f t="shared" ref="A164:E164" si="98">A163+A151+A108+A89+A88+A85+A78</f>
        <v>11245000</v>
      </c>
      <c r="B164" s="370">
        <f t="shared" si="98"/>
        <v>9563627</v>
      </c>
      <c r="C164" s="370">
        <f t="shared" si="98"/>
        <v>12278000</v>
      </c>
      <c r="D164" s="370">
        <f t="shared" si="98"/>
        <v>9927703</v>
      </c>
      <c r="E164" s="151">
        <f t="shared" si="98"/>
        <v>14325000</v>
      </c>
      <c r="F164" s="370">
        <f>'الاطار الموازنى  راي الجهه عام'!F164</f>
        <v>0</v>
      </c>
      <c r="G164" s="52"/>
      <c r="H164" s="7" t="s">
        <v>132</v>
      </c>
      <c r="I164" s="151">
        <f>I163+I151+I108+I89+I88+I85+I78</f>
        <v>17023000</v>
      </c>
      <c r="J164" s="151">
        <f>J163+J151+J108+J89+J88+J85+J78</f>
        <v>17023000</v>
      </c>
      <c r="K164" s="151">
        <f>K163+K151+K108+K89+K88+K85+K78</f>
        <v>0</v>
      </c>
      <c r="L164" s="151">
        <f t="shared" si="93"/>
        <v>0</v>
      </c>
      <c r="M164" s="370">
        <f>'الاطار الموازنى  راي الجهه عام'!I164</f>
        <v>17024000</v>
      </c>
      <c r="N164" s="213">
        <f t="shared" si="84"/>
        <v>1000</v>
      </c>
      <c r="O164" s="151">
        <f>O163+O151+O108+O89+O88+O85+O78</f>
        <v>17024000</v>
      </c>
      <c r="P164" s="151">
        <f t="shared" si="85"/>
        <v>1000</v>
      </c>
      <c r="Q164" s="151" t="str">
        <f t="shared" si="86"/>
        <v xml:space="preserve"> </v>
      </c>
      <c r="R164" s="108">
        <f t="shared" si="92"/>
        <v>1.0000587440521647</v>
      </c>
      <c r="S164" s="72">
        <f t="shared" si="87"/>
        <v>125433330</v>
      </c>
    </row>
    <row r="165" spans="1:19" s="1" customFormat="1" ht="92.25" customHeight="1" x14ac:dyDescent="0.2">
      <c r="A165" s="378">
        <f>A164/A847</f>
        <v>0.51113636363636361</v>
      </c>
      <c r="B165" s="378">
        <f t="shared" ref="B165:E165" si="99">B164/B847</f>
        <v>0.38210436083021843</v>
      </c>
      <c r="C165" s="378">
        <f t="shared" si="99"/>
        <v>0.6524604102455096</v>
      </c>
      <c r="D165" s="378">
        <f t="shared" si="99"/>
        <v>0.30941517006858482</v>
      </c>
      <c r="E165" s="294">
        <f t="shared" si="99"/>
        <v>0.46482575118437275</v>
      </c>
      <c r="F165" s="378" t="e">
        <f>'الاطار الموازنى  راي الجهه عام'!F165</f>
        <v>#DIV/0!</v>
      </c>
      <c r="G165" s="311"/>
      <c r="H165" s="312" t="s">
        <v>1136</v>
      </c>
      <c r="I165" s="313">
        <f t="shared" ref="I165:J165" si="100">I164/I847</f>
        <v>0.43180376937320852</v>
      </c>
      <c r="J165" s="313">
        <f t="shared" si="100"/>
        <v>0.43180376937320852</v>
      </c>
      <c r="K165" s="313" t="e">
        <f t="shared" ref="K165" si="101">K164/K847</f>
        <v>#DIV/0!</v>
      </c>
      <c r="L165" s="313" t="e">
        <f t="shared" ref="L165" si="102">L164/L847</f>
        <v>#DIV/0!</v>
      </c>
      <c r="M165" s="435">
        <f>'الاطار الموازنى  راي الجهه عام'!I165</f>
        <v>0.43182913527636152</v>
      </c>
      <c r="N165" s="313" t="e">
        <f t="shared" ref="N165" si="103">N164/N847</f>
        <v>#DIV/0!</v>
      </c>
      <c r="O165" s="313">
        <f t="shared" ref="O165" si="104">O164/O847</f>
        <v>0.43182913527636152</v>
      </c>
      <c r="P165" s="313"/>
      <c r="Q165" s="314"/>
      <c r="R165" s="315"/>
      <c r="S165" s="72">
        <v>1</v>
      </c>
    </row>
    <row r="166" spans="1:19" s="2" customFormat="1" ht="96.75" customHeight="1" x14ac:dyDescent="0.2">
      <c r="A166" s="371"/>
      <c r="B166" s="372"/>
      <c r="C166" s="372"/>
      <c r="D166" s="372"/>
      <c r="E166" s="152"/>
      <c r="F166" s="372"/>
      <c r="G166" s="53" t="s">
        <v>734</v>
      </c>
      <c r="H166" s="22" t="s">
        <v>133</v>
      </c>
      <c r="I166" s="152"/>
      <c r="J166" s="152"/>
      <c r="K166" s="152"/>
      <c r="L166" s="152"/>
      <c r="M166" s="372"/>
      <c r="N166" s="214"/>
      <c r="O166" s="152"/>
      <c r="P166" s="152" t="str">
        <f t="shared" si="85"/>
        <v xml:space="preserve"> </v>
      </c>
      <c r="Q166" s="152" t="str">
        <f t="shared" si="86"/>
        <v xml:space="preserve"> </v>
      </c>
      <c r="R166" s="109"/>
      <c r="S166" s="72">
        <f>S172</f>
        <v>20006613</v>
      </c>
    </row>
    <row r="167" spans="1:19" ht="112.5" customHeight="1" x14ac:dyDescent="0.2">
      <c r="A167" s="365">
        <f>'الاطار الموازنى  راي الجهه عام'!A167</f>
        <v>400000</v>
      </c>
      <c r="B167" s="365">
        <f>'الاطار الموازنى  راي الجهه عام'!B167</f>
        <v>438050</v>
      </c>
      <c r="C167" s="365">
        <f>'الاطار الموازنى  راي الجهه عام'!C167</f>
        <v>500000</v>
      </c>
      <c r="D167" s="365">
        <f>'الاطار الموازنى  راي الجهه عام'!D167</f>
        <v>565896</v>
      </c>
      <c r="E167" s="147">
        <f>'الاطار الموازنى  راي الجهه عام'!E167</f>
        <v>700000</v>
      </c>
      <c r="F167" s="365">
        <f>'الاطار الموازنى  راي الجهه عام'!F167</f>
        <v>0</v>
      </c>
      <c r="G167" s="49">
        <v>3112020101</v>
      </c>
      <c r="H167" s="19" t="s">
        <v>134</v>
      </c>
      <c r="I167" s="147">
        <v>966000</v>
      </c>
      <c r="J167" s="147">
        <v>966000</v>
      </c>
      <c r="K167" s="147"/>
      <c r="L167" s="147">
        <f>K167*2</f>
        <v>0</v>
      </c>
      <c r="M167" s="365">
        <f>'الاطار الموازنى  راي الجهه عام'!I167</f>
        <v>966000</v>
      </c>
      <c r="N167" s="208">
        <f t="shared" si="84"/>
        <v>0</v>
      </c>
      <c r="O167" s="147">
        <v>966000</v>
      </c>
      <c r="P167" s="209" t="str">
        <f t="shared" si="85"/>
        <v xml:space="preserve"> </v>
      </c>
      <c r="Q167" s="209" t="str">
        <f t="shared" si="86"/>
        <v xml:space="preserve"> </v>
      </c>
      <c r="R167" s="105">
        <f t="shared" si="92"/>
        <v>1</v>
      </c>
      <c r="S167" s="72">
        <f t="shared" si="87"/>
        <v>6467946</v>
      </c>
    </row>
    <row r="168" spans="1:19" ht="107.25" customHeight="1" x14ac:dyDescent="0.2">
      <c r="A168" s="365">
        <f>'الاطار الموازنى  راي الجهه عام'!A168</f>
        <v>234000</v>
      </c>
      <c r="B168" s="365">
        <f>'الاطار الموازنى  راي الجهه عام'!B168</f>
        <v>226095</v>
      </c>
      <c r="C168" s="365">
        <f>'الاطار الموازنى  راي الجهه عام'!C168</f>
        <v>300000</v>
      </c>
      <c r="D168" s="365">
        <f>'الاطار الموازنى  راي الجهه عام'!D168</f>
        <v>299772</v>
      </c>
      <c r="E168" s="147">
        <f>'الاطار الموازنى  راي الجهه عام'!E168</f>
        <v>405000</v>
      </c>
      <c r="F168" s="365">
        <f>'الاطار الموازنى  راي الجهه عام'!F168</f>
        <v>0</v>
      </c>
      <c r="G168" s="49">
        <v>3112020201</v>
      </c>
      <c r="H168" s="19" t="s">
        <v>135</v>
      </c>
      <c r="I168" s="147">
        <v>516000</v>
      </c>
      <c r="J168" s="147">
        <v>516000</v>
      </c>
      <c r="K168" s="147"/>
      <c r="L168" s="147">
        <f t="shared" si="93"/>
        <v>0</v>
      </c>
      <c r="M168" s="365">
        <f>'الاطار الموازنى  راي الجهه عام'!I168</f>
        <v>594000</v>
      </c>
      <c r="N168" s="208">
        <f t="shared" si="84"/>
        <v>78000</v>
      </c>
      <c r="O168" s="147">
        <v>594000</v>
      </c>
      <c r="P168" s="209">
        <f t="shared" si="85"/>
        <v>78000</v>
      </c>
      <c r="Q168" s="209" t="str">
        <f t="shared" si="86"/>
        <v xml:space="preserve"> </v>
      </c>
      <c r="R168" s="105">
        <f t="shared" si="92"/>
        <v>1.1511627906976745</v>
      </c>
      <c r="S168" s="72">
        <f t="shared" si="87"/>
        <v>3684867</v>
      </c>
    </row>
    <row r="169" spans="1:19" ht="107.25" customHeight="1" x14ac:dyDescent="0.2">
      <c r="A169" s="365">
        <f>'الاطار الموازنى  راي الجهه عام'!A169</f>
        <v>998000</v>
      </c>
      <c r="B169" s="365">
        <f>'الاطار الموازنى  راي الجهه عام'!B169</f>
        <v>818800</v>
      </c>
      <c r="C169" s="365">
        <f>'الاطار الموازنى  راي الجهه عام'!C169</f>
        <v>1131000</v>
      </c>
      <c r="D169" s="365">
        <f>'الاطار الموازنى  راي الجهه عام'!D169</f>
        <v>680000</v>
      </c>
      <c r="E169" s="147">
        <f>'الاطار الموازنى  راي الجهه عام'!E169</f>
        <v>968000</v>
      </c>
      <c r="F169" s="365">
        <f>'الاطار الموازنى  راي الجهه عام'!F169</f>
        <v>0</v>
      </c>
      <c r="G169" s="49">
        <v>3112020301</v>
      </c>
      <c r="H169" s="19" t="s">
        <v>136</v>
      </c>
      <c r="I169" s="147">
        <v>1202000</v>
      </c>
      <c r="J169" s="147">
        <v>1202000</v>
      </c>
      <c r="K169" s="147"/>
      <c r="L169" s="147">
        <f>K169*2</f>
        <v>0</v>
      </c>
      <c r="M169" s="365">
        <f>'الاطار الموازنى  راي الجهه عام'!I169</f>
        <v>1202000</v>
      </c>
      <c r="N169" s="208">
        <f t="shared" si="84"/>
        <v>0</v>
      </c>
      <c r="O169" s="147">
        <v>1202000</v>
      </c>
      <c r="P169" s="209" t="str">
        <f t="shared" si="85"/>
        <v xml:space="preserve"> </v>
      </c>
      <c r="Q169" s="209" t="str">
        <f t="shared" si="86"/>
        <v xml:space="preserve"> </v>
      </c>
      <c r="R169" s="105">
        <f t="shared" si="92"/>
        <v>1</v>
      </c>
      <c r="S169" s="72">
        <f t="shared" si="87"/>
        <v>9403800</v>
      </c>
    </row>
    <row r="170" spans="1:19" ht="110.25" customHeight="1" x14ac:dyDescent="0.2">
      <c r="A170" s="365">
        <f>'الاطار الموازنى  راي الجهه عام'!A170</f>
        <v>50000</v>
      </c>
      <c r="B170" s="365">
        <f>'الاطار الموازنى  راي الجهه عام'!B170</f>
        <v>50000</v>
      </c>
      <c r="C170" s="365">
        <f>'الاطار الموازنى  راي الجهه عام'!C170</f>
        <v>50000</v>
      </c>
      <c r="D170" s="365">
        <f>'الاطار الموازنى  راي الجهه عام'!D170</f>
        <v>50000</v>
      </c>
      <c r="E170" s="147">
        <f>'الاطار الموازنى  راي الجهه عام'!E170</f>
        <v>50000</v>
      </c>
      <c r="F170" s="365">
        <f>'الاطار الموازنى  راي الجهه عام'!F170</f>
        <v>0</v>
      </c>
      <c r="G170" s="49">
        <v>3112020401</v>
      </c>
      <c r="H170" s="19" t="s">
        <v>137</v>
      </c>
      <c r="I170" s="147">
        <v>50000</v>
      </c>
      <c r="J170" s="147">
        <v>50000</v>
      </c>
      <c r="K170" s="147"/>
      <c r="L170" s="147">
        <f>K170*2</f>
        <v>0</v>
      </c>
      <c r="M170" s="365">
        <f>'الاطار الموازنى  راي الجهه عام'!I170</f>
        <v>50000</v>
      </c>
      <c r="N170" s="208">
        <f t="shared" si="84"/>
        <v>0</v>
      </c>
      <c r="O170" s="147">
        <v>50000</v>
      </c>
      <c r="P170" s="209" t="str">
        <f t="shared" si="85"/>
        <v xml:space="preserve"> </v>
      </c>
      <c r="Q170" s="209" t="str">
        <f t="shared" si="86"/>
        <v xml:space="preserve"> </v>
      </c>
      <c r="R170" s="105">
        <f t="shared" si="92"/>
        <v>1</v>
      </c>
      <c r="S170" s="72">
        <f t="shared" si="87"/>
        <v>450000</v>
      </c>
    </row>
    <row r="171" spans="1:19" ht="105.75" customHeight="1" thickBot="1" x14ac:dyDescent="0.25">
      <c r="A171" s="391">
        <f>'الاطار الموازنى  راي الجهه عام'!A171</f>
        <v>0</v>
      </c>
      <c r="B171" s="379">
        <f>'الاطار الموازنى  راي الجهه عام'!B171</f>
        <v>0</v>
      </c>
      <c r="C171" s="379">
        <f>'الاطار الموازنى  راي الجهه عام'!C171</f>
        <v>0</v>
      </c>
      <c r="D171" s="379">
        <f>'الاطار الموازنى  راي الجهه عام'!D171</f>
        <v>0</v>
      </c>
      <c r="E171" s="158">
        <f>'الاطار الموازنى  راي الجهه عام'!E171</f>
        <v>0</v>
      </c>
      <c r="F171" s="379">
        <f>'الاطار الموازنى  راي الجهه عام'!F171</f>
        <v>0</v>
      </c>
      <c r="G171" s="50">
        <v>3112020501</v>
      </c>
      <c r="H171" s="20" t="s">
        <v>138</v>
      </c>
      <c r="I171" s="158"/>
      <c r="J171" s="158"/>
      <c r="K171" s="158"/>
      <c r="L171" s="158">
        <f t="shared" si="93"/>
        <v>0</v>
      </c>
      <c r="M171" s="379">
        <f>'الاطار الموازنى  راي الجهه عام'!I171</f>
        <v>0</v>
      </c>
      <c r="N171" s="218">
        <f t="shared" si="84"/>
        <v>0</v>
      </c>
      <c r="O171" s="158">
        <v>0</v>
      </c>
      <c r="P171" s="219" t="str">
        <f t="shared" si="85"/>
        <v xml:space="preserve"> </v>
      </c>
      <c r="Q171" s="219" t="str">
        <f t="shared" si="86"/>
        <v xml:space="preserve"> </v>
      </c>
      <c r="R171" s="113">
        <f t="shared" si="92"/>
        <v>0</v>
      </c>
      <c r="S171" s="72">
        <f t="shared" si="87"/>
        <v>0</v>
      </c>
    </row>
    <row r="172" spans="1:19" s="2" customFormat="1" ht="92.25" customHeight="1" thickBot="1" x14ac:dyDescent="0.25">
      <c r="A172" s="376">
        <f t="shared" ref="A172:E172" si="105">SUM(A167:A171)</f>
        <v>1682000</v>
      </c>
      <c r="B172" s="377">
        <f t="shared" si="105"/>
        <v>1532945</v>
      </c>
      <c r="C172" s="377">
        <f t="shared" si="105"/>
        <v>1981000</v>
      </c>
      <c r="D172" s="377">
        <f t="shared" si="105"/>
        <v>1595668</v>
      </c>
      <c r="E172" s="157">
        <f t="shared" si="105"/>
        <v>2123000</v>
      </c>
      <c r="F172" s="377">
        <f>'الاطار الموازنى  راي الجهه عام'!F172</f>
        <v>0</v>
      </c>
      <c r="G172" s="57"/>
      <c r="H172" s="7" t="s">
        <v>552</v>
      </c>
      <c r="I172" s="157">
        <f t="shared" ref="I172" si="106">SUM(I167:I171)</f>
        <v>2734000</v>
      </c>
      <c r="J172" s="157">
        <f t="shared" ref="I172:J172" si="107">SUM(J167:J171)</f>
        <v>2734000</v>
      </c>
      <c r="K172" s="157">
        <f t="shared" ref="K172:O172" si="108">SUM(K167:K171)</f>
        <v>0</v>
      </c>
      <c r="L172" s="157">
        <f t="shared" si="108"/>
        <v>0</v>
      </c>
      <c r="M172" s="377">
        <f>'الاطار الموازنى  راي الجهه عام'!I172</f>
        <v>2812000</v>
      </c>
      <c r="N172" s="217">
        <f t="shared" si="84"/>
        <v>78000</v>
      </c>
      <c r="O172" s="157">
        <f t="shared" si="108"/>
        <v>2812000</v>
      </c>
      <c r="P172" s="157">
        <f t="shared" si="85"/>
        <v>78000</v>
      </c>
      <c r="Q172" s="157" t="str">
        <f t="shared" si="86"/>
        <v xml:space="preserve"> </v>
      </c>
      <c r="R172" s="112">
        <f t="shared" si="92"/>
        <v>1.0285296269202633</v>
      </c>
      <c r="S172" s="72">
        <f t="shared" si="87"/>
        <v>20006613</v>
      </c>
    </row>
    <row r="173" spans="1:19" s="2" customFormat="1" ht="96.75" customHeight="1" x14ac:dyDescent="0.2">
      <c r="A173" s="389"/>
      <c r="B173" s="390"/>
      <c r="C173" s="390"/>
      <c r="D173" s="390"/>
      <c r="E173" s="166"/>
      <c r="F173" s="390"/>
      <c r="G173" s="53" t="s">
        <v>735</v>
      </c>
      <c r="H173" s="26" t="s">
        <v>139</v>
      </c>
      <c r="I173" s="166"/>
      <c r="J173" s="166"/>
      <c r="K173" s="166"/>
      <c r="L173" s="166"/>
      <c r="M173" s="390"/>
      <c r="N173" s="228"/>
      <c r="O173" s="166"/>
      <c r="P173" s="166" t="str">
        <f t="shared" si="85"/>
        <v xml:space="preserve"> </v>
      </c>
      <c r="Q173" s="166" t="str">
        <f t="shared" si="86"/>
        <v xml:space="preserve"> </v>
      </c>
      <c r="R173" s="119"/>
      <c r="S173" s="72">
        <f>S183+S188</f>
        <v>28175217</v>
      </c>
    </row>
    <row r="174" spans="1:19" ht="107.25" customHeight="1" x14ac:dyDescent="0.2">
      <c r="A174" s="365">
        <f>'الاطار الموازنى  راي الجهه عام'!A174</f>
        <v>994000</v>
      </c>
      <c r="B174" s="365">
        <f>'الاطار الموازنى  راي الجهه عام'!B174</f>
        <v>611119</v>
      </c>
      <c r="C174" s="365">
        <f>'الاطار الموازنى  راي الجهه عام'!C174</f>
        <v>1219000</v>
      </c>
      <c r="D174" s="365">
        <f>'الاطار الموازنى  راي الجهه عام'!D174</f>
        <v>797534</v>
      </c>
      <c r="E174" s="147">
        <f>'الاطار الموازنى  راي الجهه عام'!E174</f>
        <v>1300000</v>
      </c>
      <c r="F174" s="365">
        <f>'الاطار الموازنى  راي الجهه عام'!F174</f>
        <v>0</v>
      </c>
      <c r="G174" s="49">
        <v>3112030101</v>
      </c>
      <c r="H174" s="19" t="s">
        <v>140</v>
      </c>
      <c r="I174" s="147">
        <v>1841000</v>
      </c>
      <c r="J174" s="147">
        <v>1841000</v>
      </c>
      <c r="K174" s="147"/>
      <c r="L174" s="147">
        <f t="shared" si="93"/>
        <v>0</v>
      </c>
      <c r="M174" s="365">
        <f>'الاطار الموازنى  راي الجهه عام'!I174</f>
        <v>1841000</v>
      </c>
      <c r="N174" s="208">
        <f t="shared" si="84"/>
        <v>0</v>
      </c>
      <c r="O174" s="147">
        <v>1841000</v>
      </c>
      <c r="P174" s="209" t="str">
        <f t="shared" si="85"/>
        <v xml:space="preserve"> </v>
      </c>
      <c r="Q174" s="209" t="str">
        <f t="shared" si="86"/>
        <v xml:space="preserve"> </v>
      </c>
      <c r="R174" s="105">
        <f t="shared" si="92"/>
        <v>1</v>
      </c>
      <c r="S174" s="72">
        <f t="shared" si="87"/>
        <v>12285653</v>
      </c>
    </row>
    <row r="175" spans="1:19" ht="110.25" customHeight="1" x14ac:dyDescent="0.2">
      <c r="A175" s="365">
        <f>'الاطار الموازنى  راي الجهه عام'!A175</f>
        <v>249000</v>
      </c>
      <c r="B175" s="365">
        <f>'الاطار الموازنى  راي الجهه عام'!B175</f>
        <v>156903</v>
      </c>
      <c r="C175" s="365">
        <f>'الاطار الموازنى  راي الجهه عام'!C175</f>
        <v>305000</v>
      </c>
      <c r="D175" s="365">
        <f>'الاطار الموازنى  راي الجهه عام'!D175</f>
        <v>199291</v>
      </c>
      <c r="E175" s="147">
        <f>'الاطار الموازنى  راي الجهه عام'!E175</f>
        <v>322000</v>
      </c>
      <c r="F175" s="365">
        <f>'الاطار الموازنى  راي الجهه عام'!F175</f>
        <v>0</v>
      </c>
      <c r="G175" s="49">
        <v>3112030201</v>
      </c>
      <c r="H175" s="19" t="s">
        <v>141</v>
      </c>
      <c r="I175" s="147">
        <v>460000</v>
      </c>
      <c r="J175" s="147">
        <v>460000</v>
      </c>
      <c r="K175" s="147"/>
      <c r="L175" s="147">
        <f t="shared" si="93"/>
        <v>0</v>
      </c>
      <c r="M175" s="365">
        <f>'الاطار الموازنى  راي الجهه عام'!I175</f>
        <v>460000</v>
      </c>
      <c r="N175" s="208">
        <f t="shared" si="84"/>
        <v>0</v>
      </c>
      <c r="O175" s="147">
        <v>460000</v>
      </c>
      <c r="P175" s="209" t="str">
        <f t="shared" si="85"/>
        <v xml:space="preserve"> </v>
      </c>
      <c r="Q175" s="209" t="str">
        <f t="shared" si="86"/>
        <v xml:space="preserve"> </v>
      </c>
      <c r="R175" s="105">
        <f t="shared" si="92"/>
        <v>1</v>
      </c>
      <c r="S175" s="72">
        <f t="shared" si="87"/>
        <v>3072194</v>
      </c>
    </row>
    <row r="176" spans="1:19" ht="107.25" customHeight="1" x14ac:dyDescent="0.2">
      <c r="A176" s="365">
        <f>'الاطار الموازنى  راي الجهه عام'!A176</f>
        <v>107000</v>
      </c>
      <c r="B176" s="365">
        <f>'الاطار الموازنى  راي الجهه عام'!B176</f>
        <v>62640</v>
      </c>
      <c r="C176" s="365">
        <f>'الاطار الموازنى  راي الجهه عام'!C176</f>
        <v>130000</v>
      </c>
      <c r="D176" s="365">
        <f>'الاطار الموازنى  راي الجهه عام'!D176</f>
        <v>86464</v>
      </c>
      <c r="E176" s="147">
        <f>'الاطار الموازنى  راي الجهه عام'!E176</f>
        <v>140000</v>
      </c>
      <c r="F176" s="365">
        <f>'الاطار الموازنى  راي الجهه عام'!F176</f>
        <v>0</v>
      </c>
      <c r="G176" s="49">
        <v>311203301</v>
      </c>
      <c r="H176" s="19" t="s">
        <v>142</v>
      </c>
      <c r="I176" s="147">
        <v>197000</v>
      </c>
      <c r="J176" s="147">
        <v>197000</v>
      </c>
      <c r="K176" s="147"/>
      <c r="L176" s="147">
        <f t="shared" si="93"/>
        <v>0</v>
      </c>
      <c r="M176" s="365">
        <f>'الاطار الموازنى  راي الجهه عام'!I176</f>
        <v>197000</v>
      </c>
      <c r="N176" s="208">
        <f t="shared" si="84"/>
        <v>0</v>
      </c>
      <c r="O176" s="147">
        <v>197000</v>
      </c>
      <c r="P176" s="209" t="str">
        <f t="shared" si="85"/>
        <v xml:space="preserve"> </v>
      </c>
      <c r="Q176" s="209" t="str">
        <f t="shared" si="86"/>
        <v xml:space="preserve"> </v>
      </c>
      <c r="R176" s="105">
        <f t="shared" si="92"/>
        <v>1</v>
      </c>
      <c r="S176" s="72">
        <f t="shared" si="87"/>
        <v>1314104</v>
      </c>
    </row>
    <row r="177" spans="1:19" ht="105.75" customHeight="1" x14ac:dyDescent="0.2">
      <c r="A177" s="365">
        <f>'الاطار الموازنى  راي الجهه عام'!A177</f>
        <v>0</v>
      </c>
      <c r="B177" s="365">
        <f>'الاطار الموازنى  راي الجهه عام'!B177</f>
        <v>0</v>
      </c>
      <c r="C177" s="365">
        <f>'الاطار الموازنى  راي الجهه عام'!C177</f>
        <v>0</v>
      </c>
      <c r="D177" s="365">
        <f>'الاطار الموازنى  راي الجهه عام'!D177</f>
        <v>0</v>
      </c>
      <c r="E177" s="147">
        <f>'الاطار الموازنى  راي الجهه عام'!E177</f>
        <v>0</v>
      </c>
      <c r="F177" s="365">
        <f>'الاطار الموازنى  راي الجهه عام'!F177</f>
        <v>0</v>
      </c>
      <c r="G177" s="49">
        <v>3112030401</v>
      </c>
      <c r="H177" s="19" t="s">
        <v>143</v>
      </c>
      <c r="I177" s="147">
        <v>0</v>
      </c>
      <c r="J177" s="147">
        <v>0</v>
      </c>
      <c r="K177" s="147"/>
      <c r="L177" s="147">
        <f t="shared" si="93"/>
        <v>0</v>
      </c>
      <c r="M177" s="365">
        <f>'الاطار الموازنى  راي الجهه عام'!I177</f>
        <v>0</v>
      </c>
      <c r="N177" s="208">
        <f t="shared" si="84"/>
        <v>0</v>
      </c>
      <c r="O177" s="147">
        <v>0</v>
      </c>
      <c r="P177" s="209" t="str">
        <f t="shared" si="85"/>
        <v xml:space="preserve"> </v>
      </c>
      <c r="Q177" s="209" t="str">
        <f t="shared" si="86"/>
        <v xml:space="preserve"> </v>
      </c>
      <c r="R177" s="105">
        <f t="shared" si="92"/>
        <v>0</v>
      </c>
      <c r="S177" s="72">
        <f t="shared" si="87"/>
        <v>0</v>
      </c>
    </row>
    <row r="178" spans="1:19" ht="105" customHeight="1" x14ac:dyDescent="0.2">
      <c r="A178" s="365">
        <f>'الاطار الموازنى  راي الجهه عام'!A178</f>
        <v>83000</v>
      </c>
      <c r="B178" s="365">
        <f>'الاطار الموازنى  راي الجهه عام'!B178</f>
        <v>50997</v>
      </c>
      <c r="C178" s="365">
        <f>'الاطار الموازنى  راي الجهه عام'!C178</f>
        <v>102000</v>
      </c>
      <c r="D178" s="365">
        <f>'الاطار الموازنى  راي الجهه عام'!D178</f>
        <v>66523</v>
      </c>
      <c r="E178" s="147">
        <f>'الاطار الموازنى  راي الجهه عام'!E178</f>
        <v>121000</v>
      </c>
      <c r="F178" s="365">
        <f>'الاطار الموازنى  راي الجهه عام'!F178</f>
        <v>0</v>
      </c>
      <c r="G178" s="49">
        <v>3112030501</v>
      </c>
      <c r="H178" s="19" t="s">
        <v>144</v>
      </c>
      <c r="I178" s="147">
        <v>153000</v>
      </c>
      <c r="J178" s="147">
        <v>153000</v>
      </c>
      <c r="K178" s="147"/>
      <c r="L178" s="147">
        <f t="shared" si="93"/>
        <v>0</v>
      </c>
      <c r="M178" s="365">
        <f>'الاطار الموازنى  راي الجهه عام'!I178</f>
        <v>153000</v>
      </c>
      <c r="N178" s="208">
        <f t="shared" si="84"/>
        <v>0</v>
      </c>
      <c r="O178" s="147">
        <v>153000</v>
      </c>
      <c r="P178" s="209" t="str">
        <f t="shared" si="85"/>
        <v xml:space="preserve"> </v>
      </c>
      <c r="Q178" s="209" t="str">
        <f t="shared" si="86"/>
        <v xml:space="preserve"> </v>
      </c>
      <c r="R178" s="105">
        <f t="shared" si="92"/>
        <v>1</v>
      </c>
      <c r="S178" s="72">
        <f t="shared" si="87"/>
        <v>1035520</v>
      </c>
    </row>
    <row r="179" spans="1:19" ht="105.75" customHeight="1" x14ac:dyDescent="0.2">
      <c r="A179" s="364">
        <f>'الاطار الموازنى  راي الجهه عام'!A179</f>
        <v>0</v>
      </c>
      <c r="B179" s="365">
        <f>'الاطار الموازنى  راي الجهه عام'!B179</f>
        <v>0</v>
      </c>
      <c r="C179" s="365">
        <f>'الاطار الموازنى  راي الجهه عام'!C179</f>
        <v>0</v>
      </c>
      <c r="D179" s="365">
        <f>'الاطار الموازنى  راي الجهه عام'!D179</f>
        <v>0</v>
      </c>
      <c r="E179" s="147">
        <f>'الاطار الموازنى  راي الجهه عام'!E179</f>
        <v>0</v>
      </c>
      <c r="F179" s="365">
        <f>'الاطار الموازنى  راي الجهه عام'!F179</f>
        <v>0</v>
      </c>
      <c r="G179" s="49">
        <v>3112030601</v>
      </c>
      <c r="H179" s="19" t="s">
        <v>145</v>
      </c>
      <c r="I179" s="147">
        <v>0</v>
      </c>
      <c r="J179" s="147">
        <v>0</v>
      </c>
      <c r="K179" s="147"/>
      <c r="L179" s="147">
        <f t="shared" si="93"/>
        <v>0</v>
      </c>
      <c r="M179" s="365">
        <f>'الاطار الموازنى  راي الجهه عام'!I179</f>
        <v>0</v>
      </c>
      <c r="N179" s="208">
        <f t="shared" si="84"/>
        <v>0</v>
      </c>
      <c r="O179" s="147">
        <v>0</v>
      </c>
      <c r="P179" s="209" t="str">
        <f t="shared" si="85"/>
        <v xml:space="preserve"> </v>
      </c>
      <c r="Q179" s="209" t="str">
        <f t="shared" si="86"/>
        <v xml:space="preserve"> </v>
      </c>
      <c r="R179" s="105">
        <f t="shared" si="92"/>
        <v>0</v>
      </c>
      <c r="S179" s="72">
        <f t="shared" si="87"/>
        <v>0</v>
      </c>
    </row>
    <row r="180" spans="1:19" ht="96.75" customHeight="1" x14ac:dyDescent="0.2">
      <c r="A180" s="391">
        <f>'الاطار الموازنى  راي الجهه عام'!A180</f>
        <v>0</v>
      </c>
      <c r="B180" s="379">
        <f>'الاطار الموازنى  راي الجهه عام'!B180</f>
        <v>0</v>
      </c>
      <c r="C180" s="379">
        <f>'الاطار الموازنى  راي الجهه عام'!C180</f>
        <v>0</v>
      </c>
      <c r="D180" s="379">
        <f>'الاطار الموازنى  راي الجهه عام'!D180</f>
        <v>6746</v>
      </c>
      <c r="E180" s="158">
        <f>'الاطار الموازنى  راي الجهه عام'!E180</f>
        <v>0</v>
      </c>
      <c r="F180" s="379">
        <f>'الاطار الموازنى  راي الجهه عام'!F180</f>
        <v>0</v>
      </c>
      <c r="G180" s="50">
        <v>3112030701</v>
      </c>
      <c r="H180" s="11" t="s">
        <v>1105</v>
      </c>
      <c r="I180" s="158">
        <v>17000</v>
      </c>
      <c r="J180" s="158">
        <v>17000</v>
      </c>
      <c r="K180" s="158"/>
      <c r="L180" s="158">
        <f t="shared" si="93"/>
        <v>0</v>
      </c>
      <c r="M180" s="379">
        <f>'الاطار الموازنى  راي الجهه عام'!I180</f>
        <v>16000</v>
      </c>
      <c r="N180" s="218">
        <f t="shared" si="84"/>
        <v>-1000</v>
      </c>
      <c r="O180" s="158">
        <v>16000</v>
      </c>
      <c r="P180" s="219" t="str">
        <f t="shared" si="85"/>
        <v xml:space="preserve"> </v>
      </c>
      <c r="Q180" s="219">
        <f t="shared" si="86"/>
        <v>1000</v>
      </c>
      <c r="R180" s="113">
        <f t="shared" si="92"/>
        <v>0.94117647058823528</v>
      </c>
      <c r="S180" s="72">
        <f t="shared" si="87"/>
        <v>72746</v>
      </c>
    </row>
    <row r="181" spans="1:19" ht="105.75" customHeight="1" x14ac:dyDescent="0.2">
      <c r="A181" s="391">
        <f>'الاطار الموازنى  راي الجهه عام'!A181</f>
        <v>0</v>
      </c>
      <c r="B181" s="379">
        <f>'الاطار الموازنى  راي الجهه عام'!B181</f>
        <v>0</v>
      </c>
      <c r="C181" s="379">
        <f>'الاطار الموازنى  راي الجهه عام'!C181</f>
        <v>0</v>
      </c>
      <c r="D181" s="379">
        <f>'الاطار الموازنى  راي الجهه عام'!D181</f>
        <v>0</v>
      </c>
      <c r="E181" s="158">
        <f>'الاطار الموازنى  راي الجهه عام'!E181</f>
        <v>0</v>
      </c>
      <c r="F181" s="379">
        <f>'الاطار الموازنى  راي الجهه عام'!F181</f>
        <v>0</v>
      </c>
      <c r="G181" s="50">
        <v>3112030801</v>
      </c>
      <c r="H181" s="11" t="s">
        <v>611</v>
      </c>
      <c r="I181" s="158"/>
      <c r="J181" s="158"/>
      <c r="K181" s="158"/>
      <c r="L181" s="158">
        <f t="shared" si="93"/>
        <v>0</v>
      </c>
      <c r="M181" s="379">
        <f>'الاطار الموازنى  راي الجهه عام'!I181</f>
        <v>0</v>
      </c>
      <c r="N181" s="218">
        <f t="shared" si="84"/>
        <v>0</v>
      </c>
      <c r="O181" s="158">
        <v>0</v>
      </c>
      <c r="P181" s="219" t="str">
        <f t="shared" si="85"/>
        <v xml:space="preserve"> </v>
      </c>
      <c r="Q181" s="219" t="str">
        <f t="shared" si="86"/>
        <v xml:space="preserve"> </v>
      </c>
      <c r="R181" s="113">
        <f t="shared" si="92"/>
        <v>0</v>
      </c>
      <c r="S181" s="72">
        <f t="shared" si="87"/>
        <v>0</v>
      </c>
    </row>
    <row r="182" spans="1:19" ht="105.75" customHeight="1" thickBot="1" x14ac:dyDescent="0.25">
      <c r="A182" s="391">
        <f>'الاطار الموازنى  راي الجهه عام'!A182</f>
        <v>0</v>
      </c>
      <c r="B182" s="379">
        <f>'الاطار الموازنى  راي الجهه عام'!B182</f>
        <v>0</v>
      </c>
      <c r="C182" s="379">
        <f>'الاطار الموازنى  راي الجهه عام'!C182</f>
        <v>0</v>
      </c>
      <c r="D182" s="379">
        <f>'الاطار الموازنى  راي الجهه عام'!D182</f>
        <v>0</v>
      </c>
      <c r="E182" s="158">
        <f>'الاطار الموازنى  راي الجهه عام'!E182</f>
        <v>0</v>
      </c>
      <c r="F182" s="379">
        <f>'الاطار الموازنى  راي الجهه عام'!F182</f>
        <v>0</v>
      </c>
      <c r="G182" s="50">
        <v>3112030901</v>
      </c>
      <c r="H182" s="11" t="s">
        <v>612</v>
      </c>
      <c r="I182" s="158"/>
      <c r="J182" s="158"/>
      <c r="K182" s="158"/>
      <c r="L182" s="158">
        <f t="shared" si="93"/>
        <v>0</v>
      </c>
      <c r="M182" s="379">
        <f>'الاطار الموازنى  راي الجهه عام'!I182</f>
        <v>0</v>
      </c>
      <c r="N182" s="218">
        <f t="shared" si="84"/>
        <v>0</v>
      </c>
      <c r="O182" s="158">
        <v>0</v>
      </c>
      <c r="P182" s="219" t="str">
        <f t="shared" si="85"/>
        <v xml:space="preserve"> </v>
      </c>
      <c r="Q182" s="219" t="str">
        <f t="shared" si="86"/>
        <v xml:space="preserve"> </v>
      </c>
      <c r="R182" s="113">
        <f t="shared" si="92"/>
        <v>0</v>
      </c>
      <c r="S182" s="72">
        <f t="shared" si="87"/>
        <v>0</v>
      </c>
    </row>
    <row r="183" spans="1:19" s="2" customFormat="1" ht="99.75" customHeight="1" thickBot="1" x14ac:dyDescent="0.25">
      <c r="A183" s="376">
        <f t="shared" ref="A183:E183" si="109">SUM(A174:A182)</f>
        <v>1433000</v>
      </c>
      <c r="B183" s="377">
        <f t="shared" si="109"/>
        <v>881659</v>
      </c>
      <c r="C183" s="377">
        <f t="shared" si="109"/>
        <v>1756000</v>
      </c>
      <c r="D183" s="377">
        <f t="shared" si="109"/>
        <v>1156558</v>
      </c>
      <c r="E183" s="157">
        <f t="shared" si="109"/>
        <v>1883000</v>
      </c>
      <c r="F183" s="377">
        <f>'الاطار الموازنى  راي الجهه عام'!F183</f>
        <v>0</v>
      </c>
      <c r="G183" s="57"/>
      <c r="H183" s="7" t="s">
        <v>146</v>
      </c>
      <c r="I183" s="157">
        <f t="shared" ref="I183" si="110">SUM(I174:I182)</f>
        <v>2668000</v>
      </c>
      <c r="J183" s="157">
        <f t="shared" ref="I183:J183" si="111">SUM(J174:J182)</f>
        <v>2668000</v>
      </c>
      <c r="K183" s="157">
        <f t="shared" ref="K183:O183" si="112">SUM(K174:K182)</f>
        <v>0</v>
      </c>
      <c r="L183" s="157">
        <f t="shared" si="112"/>
        <v>0</v>
      </c>
      <c r="M183" s="377">
        <f>'الاطار الموازنى  راي الجهه عام'!I183</f>
        <v>2667000</v>
      </c>
      <c r="N183" s="217">
        <f t="shared" si="84"/>
        <v>-1000</v>
      </c>
      <c r="O183" s="157">
        <f t="shared" si="112"/>
        <v>2667000</v>
      </c>
      <c r="P183" s="157" t="str">
        <f t="shared" si="85"/>
        <v xml:space="preserve"> </v>
      </c>
      <c r="Q183" s="157">
        <f t="shared" si="86"/>
        <v>1000</v>
      </c>
      <c r="R183" s="112">
        <f t="shared" si="92"/>
        <v>0.9996251874062968</v>
      </c>
      <c r="S183" s="72">
        <f t="shared" si="87"/>
        <v>17780217</v>
      </c>
    </row>
    <row r="184" spans="1:19" ht="105.75" customHeight="1" x14ac:dyDescent="0.2">
      <c r="A184" s="353">
        <f>'الاطار الموازنى  راي الجهه عام'!A184</f>
        <v>0</v>
      </c>
      <c r="B184" s="354">
        <f>'الاطار الموازنى  راي الجهه عام'!B184</f>
        <v>0</v>
      </c>
      <c r="C184" s="354">
        <f>'الاطار الموازنى  راي الجهه عام'!C184</f>
        <v>0</v>
      </c>
      <c r="D184" s="354">
        <f>'الاطار الموازنى  راي الجهه عام'!D184</f>
        <v>0</v>
      </c>
      <c r="E184" s="137">
        <f>'الاطار الموازنى  راي الجهه عام'!E184</f>
        <v>0</v>
      </c>
      <c r="F184" s="354">
        <f>'الاطار الموازنى  راي الجهه عام'!F184</f>
        <v>0</v>
      </c>
      <c r="G184" s="79" t="s">
        <v>736</v>
      </c>
      <c r="H184" s="84" t="s">
        <v>147</v>
      </c>
      <c r="I184" s="137"/>
      <c r="J184" s="137"/>
      <c r="K184" s="137"/>
      <c r="L184" s="137">
        <f t="shared" si="93"/>
        <v>0</v>
      </c>
      <c r="M184" s="354">
        <f>'الاطار الموازنى  راي الجهه عام'!I184</f>
        <v>0</v>
      </c>
      <c r="N184" s="207">
        <f t="shared" si="84"/>
        <v>0</v>
      </c>
      <c r="O184" s="137"/>
      <c r="P184" s="137" t="str">
        <f t="shared" si="85"/>
        <v xml:space="preserve"> </v>
      </c>
      <c r="Q184" s="137" t="str">
        <f t="shared" si="86"/>
        <v xml:space="preserve"> </v>
      </c>
      <c r="R184" s="97"/>
      <c r="S184" s="72">
        <f t="shared" si="87"/>
        <v>0</v>
      </c>
    </row>
    <row r="185" spans="1:19" ht="112.5" customHeight="1" x14ac:dyDescent="0.2">
      <c r="A185" s="399">
        <f>'الاطار الموازنى  راي الجهه عام'!A185</f>
        <v>1362000</v>
      </c>
      <c r="B185" s="399">
        <f>'الاطار الموازنى  راي الجهه عام'!B185</f>
        <v>0</v>
      </c>
      <c r="C185" s="399">
        <f>'الاطار الموازنى  راي الجهه عام'!C185</f>
        <v>1362000</v>
      </c>
      <c r="D185" s="399">
        <f>'الاطار الموازنى  راي الجهه عام'!D185</f>
        <v>0</v>
      </c>
      <c r="E185" s="171">
        <f>'الاطار الموازنى  راي الجهه عام'!E185</f>
        <v>1362000</v>
      </c>
      <c r="F185" s="399">
        <f>'الاطار الموازنى  راي الجهه عام'!F185</f>
        <v>0</v>
      </c>
      <c r="G185" s="62">
        <v>3112980101</v>
      </c>
      <c r="H185" s="27" t="s">
        <v>148</v>
      </c>
      <c r="I185" s="171">
        <v>1362000</v>
      </c>
      <c r="J185" s="171">
        <v>1362000</v>
      </c>
      <c r="K185" s="171"/>
      <c r="L185" s="171">
        <f t="shared" si="93"/>
        <v>0</v>
      </c>
      <c r="M185" s="399">
        <f>'الاطار الموازنى  راي الجهه عام'!I185</f>
        <v>1362000</v>
      </c>
      <c r="N185" s="232">
        <f t="shared" si="84"/>
        <v>0</v>
      </c>
      <c r="O185" s="171">
        <v>1362000</v>
      </c>
      <c r="P185" s="233" t="str">
        <f t="shared" si="85"/>
        <v xml:space="preserve"> </v>
      </c>
      <c r="Q185" s="233" t="str">
        <f t="shared" si="86"/>
        <v xml:space="preserve"> </v>
      </c>
      <c r="R185" s="122">
        <f t="shared" si="92"/>
        <v>1</v>
      </c>
      <c r="S185" s="72">
        <f t="shared" si="87"/>
        <v>9534000</v>
      </c>
    </row>
    <row r="186" spans="1:19" ht="112.5" customHeight="1" x14ac:dyDescent="0.2">
      <c r="A186" s="365">
        <f>'الاطار الموازنى  راي الجهه عام'!A186</f>
        <v>123000</v>
      </c>
      <c r="B186" s="365">
        <f>'الاطار الموازنى  راي الجهه عام'!B186</f>
        <v>0</v>
      </c>
      <c r="C186" s="365">
        <f>'الاطار الموازنى  راي الجهه عام'!C186</f>
        <v>123000</v>
      </c>
      <c r="D186" s="365">
        <f>'الاطار الموازنى  راي الجهه عام'!D186</f>
        <v>0</v>
      </c>
      <c r="E186" s="147">
        <f>'الاطار الموازنى  راي الجهه عام'!E186</f>
        <v>123000</v>
      </c>
      <c r="F186" s="365">
        <f>'الاطار الموازنى  راي الجهه عام'!F186</f>
        <v>0</v>
      </c>
      <c r="G186" s="49">
        <v>3112980201</v>
      </c>
      <c r="H186" s="28" t="s">
        <v>149</v>
      </c>
      <c r="I186" s="147">
        <v>123000</v>
      </c>
      <c r="J186" s="147">
        <v>123000</v>
      </c>
      <c r="K186" s="147"/>
      <c r="L186" s="147">
        <f t="shared" si="93"/>
        <v>0</v>
      </c>
      <c r="M186" s="365">
        <f>'الاطار الموازنى  راي الجهه عام'!I186</f>
        <v>123000</v>
      </c>
      <c r="N186" s="208">
        <f t="shared" si="84"/>
        <v>0</v>
      </c>
      <c r="O186" s="147">
        <v>123000</v>
      </c>
      <c r="P186" s="209" t="str">
        <f t="shared" si="85"/>
        <v xml:space="preserve"> </v>
      </c>
      <c r="Q186" s="209" t="str">
        <f t="shared" si="86"/>
        <v xml:space="preserve"> </v>
      </c>
      <c r="R186" s="105">
        <f t="shared" si="92"/>
        <v>1</v>
      </c>
      <c r="S186" s="72">
        <f t="shared" si="87"/>
        <v>861000</v>
      </c>
    </row>
    <row r="187" spans="1:19" ht="105.75" customHeight="1" thickBot="1" x14ac:dyDescent="0.25">
      <c r="A187" s="391">
        <f>'الاطار الموازنى  راي الجهه عام'!A187</f>
        <v>0</v>
      </c>
      <c r="B187" s="379">
        <f>'الاطار الموازنى  راي الجهه عام'!B187</f>
        <v>0</v>
      </c>
      <c r="C187" s="379">
        <f>'الاطار الموازنى  راي الجهه عام'!C187</f>
        <v>0</v>
      </c>
      <c r="D187" s="379">
        <f>'الاطار الموازنى  راي الجهه عام'!D187</f>
        <v>0</v>
      </c>
      <c r="E187" s="158">
        <f>'الاطار الموازنى  راي الجهه عام'!E187</f>
        <v>0</v>
      </c>
      <c r="F187" s="379">
        <f>'الاطار الموازنى  راي الجهه عام'!F187</f>
        <v>0</v>
      </c>
      <c r="G187" s="50">
        <v>3112980301</v>
      </c>
      <c r="H187" s="29" t="s">
        <v>150</v>
      </c>
      <c r="I187" s="158"/>
      <c r="J187" s="158"/>
      <c r="K187" s="158"/>
      <c r="L187" s="158">
        <f t="shared" si="93"/>
        <v>0</v>
      </c>
      <c r="M187" s="379">
        <f>'الاطار الموازنى  راي الجهه عام'!I187</f>
        <v>0</v>
      </c>
      <c r="N187" s="218">
        <f t="shared" si="84"/>
        <v>0</v>
      </c>
      <c r="O187" s="158"/>
      <c r="P187" s="219" t="str">
        <f t="shared" si="85"/>
        <v xml:space="preserve"> </v>
      </c>
      <c r="Q187" s="219" t="str">
        <f t="shared" si="86"/>
        <v xml:space="preserve"> </v>
      </c>
      <c r="R187" s="113">
        <f t="shared" si="92"/>
        <v>0</v>
      </c>
      <c r="S187" s="72">
        <f t="shared" si="87"/>
        <v>0</v>
      </c>
    </row>
    <row r="188" spans="1:19" s="2" customFormat="1" ht="117.75" customHeight="1" thickBot="1" x14ac:dyDescent="0.25">
      <c r="A188" s="376">
        <f t="shared" ref="A188:E188" si="113">SUM(A185:A187)</f>
        <v>1485000</v>
      </c>
      <c r="B188" s="377">
        <f t="shared" si="113"/>
        <v>0</v>
      </c>
      <c r="C188" s="377">
        <f t="shared" si="113"/>
        <v>1485000</v>
      </c>
      <c r="D188" s="377">
        <f t="shared" si="113"/>
        <v>0</v>
      </c>
      <c r="E188" s="157">
        <f t="shared" si="113"/>
        <v>1485000</v>
      </c>
      <c r="F188" s="377">
        <f>'الاطار الموازنى  راي الجهه عام'!F188</f>
        <v>0</v>
      </c>
      <c r="G188" s="57"/>
      <c r="H188" s="7" t="s">
        <v>151</v>
      </c>
      <c r="I188" s="157">
        <f t="shared" ref="I188" si="114">SUM(I185:I187)</f>
        <v>1485000</v>
      </c>
      <c r="J188" s="157">
        <f t="shared" ref="I188:J188" si="115">SUM(J185:J187)</f>
        <v>1485000</v>
      </c>
      <c r="K188" s="157">
        <f t="shared" ref="K188:O188" si="116">SUM(K185:K187)</f>
        <v>0</v>
      </c>
      <c r="L188" s="157">
        <f t="shared" si="116"/>
        <v>0</v>
      </c>
      <c r="M188" s="377">
        <f>'الاطار الموازنى  راي الجهه عام'!I188</f>
        <v>1485000</v>
      </c>
      <c r="N188" s="217">
        <f t="shared" si="84"/>
        <v>0</v>
      </c>
      <c r="O188" s="157">
        <f t="shared" si="116"/>
        <v>1485000</v>
      </c>
      <c r="P188" s="157" t="str">
        <f t="shared" si="85"/>
        <v xml:space="preserve"> </v>
      </c>
      <c r="Q188" s="157" t="str">
        <f t="shared" si="86"/>
        <v xml:space="preserve"> </v>
      </c>
      <c r="R188" s="112">
        <f t="shared" si="92"/>
        <v>1</v>
      </c>
      <c r="S188" s="72">
        <f t="shared" si="87"/>
        <v>10395000</v>
      </c>
    </row>
    <row r="189" spans="1:19" s="3" customFormat="1" ht="112.5" customHeight="1" thickBot="1" x14ac:dyDescent="0.25">
      <c r="A189" s="382">
        <f t="shared" ref="A189:E189" si="117">A188+A183+A172+A164</f>
        <v>15845000</v>
      </c>
      <c r="B189" s="383">
        <f t="shared" si="117"/>
        <v>11978231</v>
      </c>
      <c r="C189" s="383">
        <f t="shared" si="117"/>
        <v>17500000</v>
      </c>
      <c r="D189" s="383">
        <f t="shared" si="117"/>
        <v>12679929</v>
      </c>
      <c r="E189" s="161">
        <f t="shared" si="117"/>
        <v>19816000</v>
      </c>
      <c r="F189" s="383">
        <f>'الاطار الموازنى  راي الجهه عام'!F189</f>
        <v>0</v>
      </c>
      <c r="G189" s="42"/>
      <c r="H189" s="8" t="s">
        <v>152</v>
      </c>
      <c r="I189" s="161">
        <f t="shared" ref="I189" si="118">I188+I183+I172+I164</f>
        <v>23910000</v>
      </c>
      <c r="J189" s="161">
        <f t="shared" ref="I189:J189" si="119">J188+J183+J172+J164</f>
        <v>23910000</v>
      </c>
      <c r="K189" s="161">
        <f t="shared" ref="K189:O189" si="120">K188+K183+K172+K164</f>
        <v>0</v>
      </c>
      <c r="L189" s="161">
        <f t="shared" si="120"/>
        <v>0</v>
      </c>
      <c r="M189" s="383">
        <f>'الاطار الموازنى  راي الجهه عام'!I189</f>
        <v>23988000</v>
      </c>
      <c r="N189" s="222">
        <f t="shared" si="84"/>
        <v>78000</v>
      </c>
      <c r="O189" s="161">
        <f t="shared" si="120"/>
        <v>23988000</v>
      </c>
      <c r="P189" s="161">
        <f t="shared" si="85"/>
        <v>78000</v>
      </c>
      <c r="Q189" s="161" t="str">
        <f t="shared" si="86"/>
        <v xml:space="preserve"> </v>
      </c>
      <c r="R189" s="115">
        <f t="shared" si="92"/>
        <v>1.0032622333751569</v>
      </c>
      <c r="S189" s="72">
        <f t="shared" si="87"/>
        <v>173615160</v>
      </c>
    </row>
    <row r="190" spans="1:19" s="3" customFormat="1" ht="105.75" customHeight="1" thickBot="1" x14ac:dyDescent="0.25">
      <c r="A190" s="400">
        <f>'الاطار الموازنى  راي الجهه عام'!A190</f>
        <v>0</v>
      </c>
      <c r="B190" s="401">
        <f>'الاطار الموازنى  راي الجهه عام'!B190</f>
        <v>0</v>
      </c>
      <c r="C190" s="401">
        <f>'الاطار الموازنى  راي الجهه عام'!C190</f>
        <v>0</v>
      </c>
      <c r="D190" s="401">
        <f>'الاطار الموازنى  راي الجهه عام'!D190</f>
        <v>0</v>
      </c>
      <c r="E190" s="172">
        <f>'الاطار الموازنى  راي الجهه عام'!E190</f>
        <v>0</v>
      </c>
      <c r="F190" s="401">
        <f>'الاطار الموازنى  راي الجهه عام'!F190</f>
        <v>0</v>
      </c>
      <c r="G190" s="71">
        <v>3112990101</v>
      </c>
      <c r="H190" s="9" t="s">
        <v>153</v>
      </c>
      <c r="I190" s="172"/>
      <c r="J190" s="172"/>
      <c r="K190" s="172"/>
      <c r="L190" s="172">
        <f t="shared" si="93"/>
        <v>0</v>
      </c>
      <c r="M190" s="401">
        <f>'الاطار الموازنى  راي الجهه عام'!I190</f>
        <v>0</v>
      </c>
      <c r="N190" s="223">
        <f t="shared" si="84"/>
        <v>0</v>
      </c>
      <c r="O190" s="172"/>
      <c r="P190" s="224" t="str">
        <f t="shared" si="85"/>
        <v xml:space="preserve"> </v>
      </c>
      <c r="Q190" s="224" t="str">
        <f t="shared" si="86"/>
        <v xml:space="preserve"> </v>
      </c>
      <c r="R190" s="116">
        <f t="shared" si="92"/>
        <v>0</v>
      </c>
      <c r="S190" s="72">
        <f t="shared" si="87"/>
        <v>0</v>
      </c>
    </row>
    <row r="191" spans="1:19" s="3" customFormat="1" ht="112.5" customHeight="1" thickBot="1" x14ac:dyDescent="0.25">
      <c r="A191" s="402">
        <f t="shared" ref="A191:E191" si="121">A189-A190</f>
        <v>15845000</v>
      </c>
      <c r="B191" s="403">
        <f t="shared" si="121"/>
        <v>11978231</v>
      </c>
      <c r="C191" s="403">
        <f t="shared" si="121"/>
        <v>17500000</v>
      </c>
      <c r="D191" s="403">
        <f t="shared" si="121"/>
        <v>12679929</v>
      </c>
      <c r="E191" s="185">
        <f t="shared" si="121"/>
        <v>19816000</v>
      </c>
      <c r="F191" s="403">
        <f>'الاطار الموازنى  راي الجهه عام'!F191</f>
        <v>0</v>
      </c>
      <c r="G191" s="284"/>
      <c r="H191" s="285" t="s">
        <v>154</v>
      </c>
      <c r="I191" s="185">
        <f>I189-I190</f>
        <v>23910000</v>
      </c>
      <c r="J191" s="185">
        <f>J189-J190</f>
        <v>23910000</v>
      </c>
      <c r="K191" s="185">
        <f>K189-K190</f>
        <v>0</v>
      </c>
      <c r="L191" s="185">
        <f>L189-L190</f>
        <v>0</v>
      </c>
      <c r="M191" s="403">
        <f>'الاطار الموازنى  راي الجهه عام'!I191</f>
        <v>23988000</v>
      </c>
      <c r="N191" s="247">
        <f t="shared" si="84"/>
        <v>78000</v>
      </c>
      <c r="O191" s="185">
        <f>O189-O190</f>
        <v>23988000</v>
      </c>
      <c r="P191" s="185">
        <f t="shared" si="85"/>
        <v>78000</v>
      </c>
      <c r="Q191" s="185" t="str">
        <f t="shared" si="86"/>
        <v xml:space="preserve"> </v>
      </c>
      <c r="R191" s="128">
        <f t="shared" si="92"/>
        <v>1.0032622333751569</v>
      </c>
      <c r="S191" s="72">
        <f t="shared" si="87"/>
        <v>173615160</v>
      </c>
    </row>
    <row r="192" spans="1:19" s="277" customFormat="1" ht="96.75" customHeight="1" x14ac:dyDescent="0.2">
      <c r="A192" s="404"/>
      <c r="B192" s="405"/>
      <c r="C192" s="406">
        <f>(C191-A191)/A191</f>
        <v>0.10444935310823604</v>
      </c>
      <c r="D192" s="406">
        <f>(D191-B191)/B191</f>
        <v>5.858110433836182E-2</v>
      </c>
      <c r="E192" s="287">
        <f>(E191-C191)/C191</f>
        <v>0.13234285714285715</v>
      </c>
      <c r="F192" s="458">
        <f>'الاطار الموازنى  راي الجهه عام'!F192</f>
        <v>-1</v>
      </c>
      <c r="G192" s="290"/>
      <c r="H192" s="292" t="s">
        <v>1137</v>
      </c>
      <c r="I192" s="294"/>
      <c r="J192" s="296"/>
      <c r="K192" s="296"/>
      <c r="L192" s="297"/>
      <c r="M192" s="378" t="e">
        <f>'الاطار الموازنى  راي الجهه عام'!I192</f>
        <v>#DIV/0!</v>
      </c>
      <c r="N192" s="299"/>
      <c r="O192" s="294">
        <f>(O191-J191)/J191</f>
        <v>3.2622333751568381E-3</v>
      </c>
      <c r="P192" s="296"/>
      <c r="Q192" s="297"/>
      <c r="R192" s="300"/>
      <c r="S192" s="276">
        <v>1</v>
      </c>
    </row>
    <row r="193" spans="1:19" s="1" customFormat="1" ht="110.25" customHeight="1" x14ac:dyDescent="0.2">
      <c r="A193" s="407" t="e">
        <f>A191/$A$845</f>
        <v>#DIV/0!</v>
      </c>
      <c r="B193" s="408" t="e">
        <f>B191/$B$845</f>
        <v>#DIV/0!</v>
      </c>
      <c r="C193" s="408" t="e">
        <f>C191/$C$845</f>
        <v>#DIV/0!</v>
      </c>
      <c r="D193" s="408" t="e">
        <f>D191/$D$845</f>
        <v>#DIV/0!</v>
      </c>
      <c r="E193" s="286" t="e">
        <f>E191/$E$845</f>
        <v>#DIV/0!</v>
      </c>
      <c r="F193" s="459" t="e">
        <f>'الاطار الموازنى  راي الجهه عام'!F193</f>
        <v>#DIV/0!</v>
      </c>
      <c r="G193" s="291"/>
      <c r="H193" s="293" t="s">
        <v>1133</v>
      </c>
      <c r="I193" s="295" t="e">
        <f>I191/$J$845</f>
        <v>#DIV/0!</v>
      </c>
      <c r="J193" s="295" t="e">
        <f>J191/$J$845</f>
        <v>#DIV/0!</v>
      </c>
      <c r="K193" s="295" t="e">
        <f>K191/$K$845</f>
        <v>#DIV/0!</v>
      </c>
      <c r="L193" s="298" t="e">
        <f>L191/$L$845</f>
        <v>#DIV/0!</v>
      </c>
      <c r="M193" s="448" t="e">
        <f>'الاطار الموازنى  راي الجهه عام'!I193</f>
        <v>#DIV/0!</v>
      </c>
      <c r="N193" s="298"/>
      <c r="O193" s="295" t="e">
        <f>O191/$O$845</f>
        <v>#DIV/0!</v>
      </c>
      <c r="P193" s="295"/>
      <c r="Q193" s="302"/>
      <c r="R193" s="301"/>
      <c r="S193" s="72"/>
    </row>
    <row r="194" spans="1:19" s="1" customFormat="1" ht="90" customHeight="1" x14ac:dyDescent="0.2">
      <c r="A194" s="407">
        <f>A191/$A$847</f>
        <v>0.72022727272727272</v>
      </c>
      <c r="B194" s="408">
        <f>B191/$B$847</f>
        <v>0.47857724900100224</v>
      </c>
      <c r="C194" s="408">
        <f>C191/$C$847</f>
        <v>0.92996067594855991</v>
      </c>
      <c r="D194" s="408">
        <f>D191/$D$847</f>
        <v>0.3951933682940133</v>
      </c>
      <c r="E194" s="286">
        <f>E191/$E$847</f>
        <v>0.64300084366279442</v>
      </c>
      <c r="F194" s="459" t="e">
        <f>'الاطار الموازنى  راي الجهه عام'!F194</f>
        <v>#DIV/0!</v>
      </c>
      <c r="G194" s="291"/>
      <c r="H194" s="293" t="s">
        <v>1134</v>
      </c>
      <c r="I194" s="295">
        <f>I191/$J$847</f>
        <v>0.60649874438779394</v>
      </c>
      <c r="J194" s="295">
        <f>J191/$J$847</f>
        <v>0.60649874438779394</v>
      </c>
      <c r="K194" s="295" t="e">
        <f>K191/$K$847</f>
        <v>#DIV/0!</v>
      </c>
      <c r="L194" s="298" t="e">
        <f>L191/$L$847</f>
        <v>#DIV/0!</v>
      </c>
      <c r="M194" s="448">
        <f>'الاطار الموازنى  راي الجهه عام'!I194</f>
        <v>0.60847728483372654</v>
      </c>
      <c r="N194" s="298"/>
      <c r="O194" s="295">
        <f>O191/$O$847</f>
        <v>0.60847728483372654</v>
      </c>
      <c r="P194" s="295"/>
      <c r="Q194" s="302"/>
      <c r="R194" s="301"/>
      <c r="S194" s="72">
        <v>1</v>
      </c>
    </row>
    <row r="195" spans="1:19" s="1" customFormat="1" ht="96.75" customHeight="1" x14ac:dyDescent="0.2">
      <c r="A195" s="409">
        <f t="shared" ref="A195:E195" si="122">A847/A191</f>
        <v>1.3884506153360681</v>
      </c>
      <c r="B195" s="409">
        <f t="shared" si="122"/>
        <v>2.0895268257892172</v>
      </c>
      <c r="C195" s="409">
        <f t="shared" si="122"/>
        <v>1.0753142857142857</v>
      </c>
      <c r="D195" s="409">
        <f t="shared" si="122"/>
        <v>2.5304068342969428</v>
      </c>
      <c r="E195" s="306">
        <f t="shared" si="122"/>
        <v>1.5552079127977392</v>
      </c>
      <c r="F195" s="409" t="e">
        <f>'الاطار الموازنى  راي الجهه عام'!F195</f>
        <v>#DIV/0!</v>
      </c>
      <c r="G195" s="307"/>
      <c r="H195" s="308" t="s">
        <v>1140</v>
      </c>
      <c r="I195" s="309">
        <f>I847/I191</f>
        <v>1.6488080301129235</v>
      </c>
      <c r="J195" s="309">
        <f>J847/J191</f>
        <v>1.6488080301129235</v>
      </c>
      <c r="K195" s="309" t="e">
        <f>K847/K191</f>
        <v>#DIV/0!</v>
      </c>
      <c r="L195" s="310" t="e">
        <f>L847/L191</f>
        <v>#DIV/0!</v>
      </c>
      <c r="M195" s="449">
        <f>'الاطار الموازنى  راي الجهه عام'!I195</f>
        <v>1.6434467233616807</v>
      </c>
      <c r="N195" s="310"/>
      <c r="O195" s="309">
        <f>O847/O191</f>
        <v>1.6434467233616807</v>
      </c>
      <c r="P195" s="303"/>
      <c r="Q195" s="304"/>
      <c r="R195" s="305"/>
      <c r="S195" s="72">
        <v>1</v>
      </c>
    </row>
    <row r="196" spans="1:19" s="1" customFormat="1" ht="127.5" customHeight="1" x14ac:dyDescent="0.2">
      <c r="A196" s="410">
        <f t="shared" ref="A196:E196" si="123">A848/A191</f>
        <v>0</v>
      </c>
      <c r="B196" s="410">
        <f t="shared" si="123"/>
        <v>1.4957262053136227</v>
      </c>
      <c r="C196" s="410">
        <f t="shared" si="123"/>
        <v>0.18342857142857144</v>
      </c>
      <c r="D196" s="410">
        <f t="shared" si="123"/>
        <v>1.4403131910281202</v>
      </c>
      <c r="E196" s="321">
        <f t="shared" si="123"/>
        <v>0.53068227694792092</v>
      </c>
      <c r="F196" s="410" t="e">
        <f>'الاطار الموازنى  راي الجهه عام'!F196</f>
        <v>#DIV/0!</v>
      </c>
      <c r="G196" s="322"/>
      <c r="H196" s="323" t="s">
        <v>1139</v>
      </c>
      <c r="I196" s="324">
        <f>I848/I191</f>
        <v>0.5885821831869511</v>
      </c>
      <c r="J196" s="324">
        <f>J848/J191</f>
        <v>0.5885821831869511</v>
      </c>
      <c r="K196" s="324" t="e">
        <f>K848/K191</f>
        <v>#DIV/0!</v>
      </c>
      <c r="L196" s="325" t="e">
        <f>L848/L191</f>
        <v>#DIV/0!</v>
      </c>
      <c r="M196" s="450">
        <f>'الاطار الموازنى  راي الجهه عام'!I196</f>
        <v>0.57958145739536437</v>
      </c>
      <c r="N196" s="325"/>
      <c r="O196" s="324">
        <f>O848/O191</f>
        <v>0.57958145739536437</v>
      </c>
      <c r="P196" s="295"/>
      <c r="Q196" s="302"/>
      <c r="R196" s="301"/>
      <c r="S196" s="72">
        <v>1</v>
      </c>
    </row>
    <row r="197" spans="1:19" s="3" customFormat="1" ht="123.75" customHeight="1" x14ac:dyDescent="0.2">
      <c r="A197" s="387"/>
      <c r="B197" s="388"/>
      <c r="C197" s="388"/>
      <c r="D197" s="388"/>
      <c r="E197" s="165"/>
      <c r="F197" s="388"/>
      <c r="G197" s="59" t="s">
        <v>737</v>
      </c>
      <c r="H197" s="10" t="s">
        <v>155</v>
      </c>
      <c r="I197" s="165"/>
      <c r="J197" s="165"/>
      <c r="K197" s="165"/>
      <c r="L197" s="165"/>
      <c r="M197" s="388"/>
      <c r="N197" s="227"/>
      <c r="O197" s="165"/>
      <c r="P197" s="165" t="str">
        <f t="shared" si="85"/>
        <v xml:space="preserve"> </v>
      </c>
      <c r="Q197" s="165" t="str">
        <f t="shared" si="86"/>
        <v xml:space="preserve"> </v>
      </c>
      <c r="R197" s="118"/>
      <c r="S197" s="72">
        <f>S382</f>
        <v>65581245</v>
      </c>
    </row>
    <row r="198" spans="1:19" s="2" customFormat="1" ht="123.75" customHeight="1" x14ac:dyDescent="0.2">
      <c r="A198" s="389"/>
      <c r="B198" s="390"/>
      <c r="C198" s="390"/>
      <c r="D198" s="390"/>
      <c r="E198" s="166"/>
      <c r="F198" s="390"/>
      <c r="G198" s="60" t="s">
        <v>738</v>
      </c>
      <c r="H198" s="25" t="s">
        <v>156</v>
      </c>
      <c r="I198" s="166"/>
      <c r="J198" s="166"/>
      <c r="K198" s="166"/>
      <c r="L198" s="166"/>
      <c r="M198" s="390"/>
      <c r="N198" s="228"/>
      <c r="O198" s="166"/>
      <c r="P198" s="166" t="str">
        <f t="shared" si="85"/>
        <v xml:space="preserve"> </v>
      </c>
      <c r="Q198" s="166" t="str">
        <f t="shared" si="86"/>
        <v xml:space="preserve"> </v>
      </c>
      <c r="R198" s="119"/>
      <c r="S198" s="72">
        <f>S286</f>
        <v>34887774</v>
      </c>
    </row>
    <row r="199" spans="1:19" s="1" customFormat="1" ht="123.75" customHeight="1" x14ac:dyDescent="0.2">
      <c r="A199" s="357"/>
      <c r="B199" s="373"/>
      <c r="C199" s="373"/>
      <c r="D199" s="373"/>
      <c r="E199" s="155"/>
      <c r="F199" s="373"/>
      <c r="G199" s="54" t="s">
        <v>739</v>
      </c>
      <c r="H199" s="18" t="s">
        <v>157</v>
      </c>
      <c r="I199" s="155"/>
      <c r="J199" s="155"/>
      <c r="K199" s="155"/>
      <c r="L199" s="155"/>
      <c r="M199" s="373"/>
      <c r="N199" s="215"/>
      <c r="O199" s="155"/>
      <c r="P199" s="155" t="str">
        <f t="shared" si="85"/>
        <v xml:space="preserve"> </v>
      </c>
      <c r="Q199" s="155" t="str">
        <f t="shared" si="86"/>
        <v xml:space="preserve"> </v>
      </c>
      <c r="R199" s="110"/>
      <c r="S199" s="72">
        <f>S209</f>
        <v>8189090</v>
      </c>
    </row>
    <row r="200" spans="1:19" ht="105.75" customHeight="1" x14ac:dyDescent="0.2">
      <c r="A200" s="364">
        <f>'الاطار الموازنى  راي الجهه عام'!A200</f>
        <v>0</v>
      </c>
      <c r="B200" s="365">
        <f>'الاطار الموازنى  راي الجهه عام'!B200</f>
        <v>0</v>
      </c>
      <c r="C200" s="365">
        <f>'الاطار الموازنى  راي الجهه عام'!C200</f>
        <v>0</v>
      </c>
      <c r="D200" s="365">
        <f>'الاطار الموازنى  راي الجهه عام'!D200</f>
        <v>0</v>
      </c>
      <c r="E200" s="147">
        <f>'الاطار الموازنى  راي الجهه عام'!E200</f>
        <v>0</v>
      </c>
      <c r="F200" s="365">
        <f>'الاطار الموازنى  راي الجهه عام'!F200</f>
        <v>0</v>
      </c>
      <c r="G200" s="49" t="s">
        <v>740</v>
      </c>
      <c r="H200" s="19" t="s">
        <v>158</v>
      </c>
      <c r="I200" s="147"/>
      <c r="J200" s="147"/>
      <c r="K200" s="147"/>
      <c r="L200" s="147">
        <f t="shared" si="93"/>
        <v>0</v>
      </c>
      <c r="M200" s="365">
        <f>'الاطار الموازنى  راي الجهه عام'!I200</f>
        <v>0</v>
      </c>
      <c r="N200" s="208">
        <f t="shared" si="84"/>
        <v>0</v>
      </c>
      <c r="O200" s="147">
        <v>0</v>
      </c>
      <c r="P200" s="209" t="str">
        <f t="shared" si="85"/>
        <v xml:space="preserve"> </v>
      </c>
      <c r="Q200" s="209" t="str">
        <f t="shared" si="86"/>
        <v xml:space="preserve"> </v>
      </c>
      <c r="R200" s="105">
        <f t="shared" si="92"/>
        <v>0</v>
      </c>
      <c r="S200" s="72">
        <f t="shared" si="87"/>
        <v>0</v>
      </c>
    </row>
    <row r="201" spans="1:19" ht="125.25" customHeight="1" x14ac:dyDescent="0.2">
      <c r="A201" s="365">
        <f>'الاطار الموازنى  راي الجهه عام'!A201</f>
        <v>4000</v>
      </c>
      <c r="B201" s="365">
        <f>'الاطار الموازنى  راي الجهه عام'!B201</f>
        <v>3290</v>
      </c>
      <c r="C201" s="365">
        <f>'الاطار الموازنى  راي الجهه عام'!C201</f>
        <v>13000</v>
      </c>
      <c r="D201" s="365">
        <f>'الاطار الموازنى  راي الجهه عام'!D201</f>
        <v>1351</v>
      </c>
      <c r="E201" s="147">
        <f>'الاطار الموازنى  راي الجهه عام'!E201</f>
        <v>13000</v>
      </c>
      <c r="F201" s="365">
        <f>'الاطار الموازنى  راي الجهه عام'!F201</f>
        <v>0</v>
      </c>
      <c r="G201" s="49" t="s">
        <v>741</v>
      </c>
      <c r="H201" s="19" t="s">
        <v>159</v>
      </c>
      <c r="I201" s="147">
        <v>220000</v>
      </c>
      <c r="J201" s="147">
        <v>220000</v>
      </c>
      <c r="K201" s="147"/>
      <c r="L201" s="147">
        <f t="shared" si="93"/>
        <v>0</v>
      </c>
      <c r="M201" s="365">
        <f>'الاطار الموازنى  راي الجهه عام'!I201</f>
        <v>220000</v>
      </c>
      <c r="N201" s="208">
        <f t="shared" si="84"/>
        <v>0</v>
      </c>
      <c r="O201" s="147">
        <v>220000</v>
      </c>
      <c r="P201" s="209" t="str">
        <f t="shared" si="85"/>
        <v xml:space="preserve"> </v>
      </c>
      <c r="Q201" s="209" t="str">
        <f t="shared" si="86"/>
        <v xml:space="preserve"> </v>
      </c>
      <c r="R201" s="105">
        <f t="shared" si="92"/>
        <v>1</v>
      </c>
      <c r="S201" s="72">
        <f t="shared" si="87"/>
        <v>914641</v>
      </c>
    </row>
    <row r="202" spans="1:19" ht="123.75" customHeight="1" x14ac:dyDescent="0.2">
      <c r="A202" s="365">
        <f>'الاطار الموازنى  راي الجهه عام'!A202</f>
        <v>2000</v>
      </c>
      <c r="B202" s="365">
        <f>'الاطار الموازنى  راي الجهه عام'!B202</f>
        <v>0</v>
      </c>
      <c r="C202" s="365">
        <f>'الاطار الموازنى  راي الجهه عام'!C202</f>
        <v>5000</v>
      </c>
      <c r="D202" s="365">
        <f>'الاطار الموازنى  راي الجهه عام'!D202</f>
        <v>0</v>
      </c>
      <c r="E202" s="147">
        <f>'الاطار الموازنى  راي الجهه عام'!E202</f>
        <v>5000</v>
      </c>
      <c r="F202" s="365">
        <f>'الاطار الموازنى  راي الجهه عام'!F202</f>
        <v>0</v>
      </c>
      <c r="G202" s="49" t="s">
        <v>742</v>
      </c>
      <c r="H202" s="19" t="s">
        <v>160</v>
      </c>
      <c r="I202" s="147">
        <v>22000</v>
      </c>
      <c r="J202" s="147">
        <v>22000</v>
      </c>
      <c r="K202" s="147"/>
      <c r="L202" s="147">
        <f t="shared" si="93"/>
        <v>0</v>
      </c>
      <c r="M202" s="365">
        <f>'الاطار الموازنى  راي الجهه عام'!I202</f>
        <v>22000</v>
      </c>
      <c r="N202" s="208">
        <f t="shared" si="84"/>
        <v>0</v>
      </c>
      <c r="O202" s="147">
        <v>22000</v>
      </c>
      <c r="P202" s="209" t="str">
        <f t="shared" si="85"/>
        <v xml:space="preserve"> </v>
      </c>
      <c r="Q202" s="209" t="str">
        <f t="shared" si="86"/>
        <v xml:space="preserve"> </v>
      </c>
      <c r="R202" s="105">
        <f t="shared" si="92"/>
        <v>1</v>
      </c>
      <c r="S202" s="72">
        <f t="shared" si="87"/>
        <v>100000</v>
      </c>
    </row>
    <row r="203" spans="1:19" ht="105.75" customHeight="1" x14ac:dyDescent="0.2">
      <c r="A203" s="365">
        <f>'الاطار الموازنى  راي الجهه عام'!A203</f>
        <v>0</v>
      </c>
      <c r="B203" s="365">
        <f>'الاطار الموازنى  راي الجهه عام'!B203</f>
        <v>0</v>
      </c>
      <c r="C203" s="365">
        <f>'الاطار الموازنى  راي الجهه عام'!C203</f>
        <v>0</v>
      </c>
      <c r="D203" s="365">
        <f>'الاطار الموازنى  راي الجهه عام'!D203</f>
        <v>0</v>
      </c>
      <c r="E203" s="147">
        <f>'الاطار الموازنى  راي الجهه عام'!E203</f>
        <v>0</v>
      </c>
      <c r="F203" s="365">
        <f>'الاطار الموازنى  راي الجهه عام'!F203</f>
        <v>0</v>
      </c>
      <c r="G203" s="49" t="s">
        <v>743</v>
      </c>
      <c r="H203" s="19" t="s">
        <v>161</v>
      </c>
      <c r="I203" s="147">
        <v>0</v>
      </c>
      <c r="J203" s="147">
        <v>0</v>
      </c>
      <c r="K203" s="147"/>
      <c r="L203" s="147">
        <f t="shared" si="93"/>
        <v>0</v>
      </c>
      <c r="M203" s="365">
        <f>'الاطار الموازنى  راي الجهه عام'!I203</f>
        <v>0</v>
      </c>
      <c r="N203" s="208">
        <f t="shared" si="84"/>
        <v>0</v>
      </c>
      <c r="O203" s="147">
        <v>0</v>
      </c>
      <c r="P203" s="209" t="str">
        <f t="shared" si="85"/>
        <v xml:space="preserve"> </v>
      </c>
      <c r="Q203" s="209" t="str">
        <f t="shared" si="86"/>
        <v xml:space="preserve"> </v>
      </c>
      <c r="R203" s="105">
        <f t="shared" si="92"/>
        <v>0</v>
      </c>
      <c r="S203" s="72">
        <f t="shared" si="87"/>
        <v>0</v>
      </c>
    </row>
    <row r="204" spans="1:19" ht="112.5" customHeight="1" x14ac:dyDescent="0.2">
      <c r="A204" s="365">
        <f>'الاطار الموازنى  راي الجهه عام'!A204</f>
        <v>280000</v>
      </c>
      <c r="B204" s="365">
        <f>'الاطار الموازنى  راي الجهه عام'!B204</f>
        <v>184419</v>
      </c>
      <c r="C204" s="365">
        <f>'الاطار الموازنى  راي الجهه عام'!C204</f>
        <v>285000</v>
      </c>
      <c r="D204" s="365">
        <f>'الاطار الموازنى  راي الجهه عام'!D204</f>
        <v>201443</v>
      </c>
      <c r="E204" s="147">
        <f>'الاطار الموازنى  راي الجهه عام'!E204</f>
        <v>285000</v>
      </c>
      <c r="F204" s="365">
        <f>'الاطار الموازنى  راي الجهه عام'!F204</f>
        <v>0</v>
      </c>
      <c r="G204" s="49" t="s">
        <v>744</v>
      </c>
      <c r="H204" s="19" t="s">
        <v>162</v>
      </c>
      <c r="I204" s="147">
        <v>330000</v>
      </c>
      <c r="J204" s="147">
        <v>330000</v>
      </c>
      <c r="K204" s="147"/>
      <c r="L204" s="147">
        <f t="shared" si="93"/>
        <v>0</v>
      </c>
      <c r="M204" s="365">
        <f>'الاطار الموازنى  راي الجهه عام'!I204</f>
        <v>330000</v>
      </c>
      <c r="N204" s="208">
        <f t="shared" si="84"/>
        <v>0</v>
      </c>
      <c r="O204" s="147">
        <v>330000</v>
      </c>
      <c r="P204" s="209" t="str">
        <f t="shared" si="85"/>
        <v xml:space="preserve"> </v>
      </c>
      <c r="Q204" s="209" t="str">
        <f t="shared" si="86"/>
        <v xml:space="preserve"> </v>
      </c>
      <c r="R204" s="105">
        <f t="shared" si="92"/>
        <v>1</v>
      </c>
      <c r="S204" s="72">
        <f t="shared" si="87"/>
        <v>2555862</v>
      </c>
    </row>
    <row r="205" spans="1:19" ht="107.25" customHeight="1" x14ac:dyDescent="0.2">
      <c r="A205" s="365">
        <f>'الاطار الموازنى  راي الجهه عام'!A205</f>
        <v>90000</v>
      </c>
      <c r="B205" s="365">
        <f>'الاطار الموازنى  راي الجهه عام'!B205</f>
        <v>38260</v>
      </c>
      <c r="C205" s="365">
        <f>'الاطار الموازنى  راي الجهه عام'!C205</f>
        <v>90000</v>
      </c>
      <c r="D205" s="365">
        <f>'الاطار الموازنى  راي الجهه عام'!D205</f>
        <v>85657</v>
      </c>
      <c r="E205" s="147">
        <f>'الاطار الموازنى  راي الجهه عام'!E205</f>
        <v>90000</v>
      </c>
      <c r="F205" s="365">
        <f>'الاطار الموازنى  راي الجهه عام'!F205</f>
        <v>0</v>
      </c>
      <c r="G205" s="49" t="s">
        <v>745</v>
      </c>
      <c r="H205" s="19" t="s">
        <v>163</v>
      </c>
      <c r="I205" s="147">
        <v>156000</v>
      </c>
      <c r="J205" s="147">
        <v>156000</v>
      </c>
      <c r="K205" s="147"/>
      <c r="L205" s="147">
        <f t="shared" si="93"/>
        <v>0</v>
      </c>
      <c r="M205" s="365">
        <f>'الاطار الموازنى  راي الجهه عام'!I205</f>
        <v>156000</v>
      </c>
      <c r="N205" s="208">
        <f t="shared" si="84"/>
        <v>0</v>
      </c>
      <c r="O205" s="147">
        <v>156000</v>
      </c>
      <c r="P205" s="209" t="str">
        <f t="shared" si="85"/>
        <v xml:space="preserve"> </v>
      </c>
      <c r="Q205" s="209" t="str">
        <f t="shared" si="86"/>
        <v xml:space="preserve"> </v>
      </c>
      <c r="R205" s="105">
        <f t="shared" si="92"/>
        <v>1</v>
      </c>
      <c r="S205" s="72">
        <f t="shared" si="87"/>
        <v>1017917</v>
      </c>
    </row>
    <row r="206" spans="1:19" ht="107.25" customHeight="1" x14ac:dyDescent="0.2">
      <c r="A206" s="365">
        <f>'الاطار الموازنى  راي الجهه عام'!A206</f>
        <v>2000</v>
      </c>
      <c r="B206" s="365">
        <f>'الاطار الموازنى  راي الجهه عام'!B206</f>
        <v>0</v>
      </c>
      <c r="C206" s="365">
        <f>'الاطار الموازنى  راي الجهه عام'!C206</f>
        <v>5000</v>
      </c>
      <c r="D206" s="365">
        <f>'الاطار الموازنى  راي الجهه عام'!D206</f>
        <v>0</v>
      </c>
      <c r="E206" s="147">
        <f>'الاطار الموازنى  راي الجهه عام'!E206</f>
        <v>5000</v>
      </c>
      <c r="F206" s="365">
        <f>'الاطار الموازنى  راي الجهه عام'!F206</f>
        <v>0</v>
      </c>
      <c r="G206" s="49" t="s">
        <v>746</v>
      </c>
      <c r="H206" s="19" t="s">
        <v>164</v>
      </c>
      <c r="I206" s="147">
        <v>6000</v>
      </c>
      <c r="J206" s="147">
        <v>6000</v>
      </c>
      <c r="K206" s="147"/>
      <c r="L206" s="147">
        <f t="shared" si="93"/>
        <v>0</v>
      </c>
      <c r="M206" s="365">
        <f>'الاطار الموازنى  راي الجهه عام'!I206</f>
        <v>6000</v>
      </c>
      <c r="N206" s="208">
        <f t="shared" si="84"/>
        <v>0</v>
      </c>
      <c r="O206" s="147">
        <v>6000</v>
      </c>
      <c r="P206" s="209" t="str">
        <f t="shared" si="85"/>
        <v xml:space="preserve"> </v>
      </c>
      <c r="Q206" s="209" t="str">
        <f t="shared" si="86"/>
        <v xml:space="preserve"> </v>
      </c>
      <c r="R206" s="105">
        <f t="shared" si="92"/>
        <v>1</v>
      </c>
      <c r="S206" s="72">
        <f t="shared" si="87"/>
        <v>36000</v>
      </c>
    </row>
    <row r="207" spans="1:19" ht="105" customHeight="1" x14ac:dyDescent="0.2">
      <c r="A207" s="365">
        <f>'الاطار الموازنى  راي الجهه عام'!A207</f>
        <v>5000</v>
      </c>
      <c r="B207" s="365">
        <f>'الاطار الموازنى  راي الجهه عام'!B207</f>
        <v>4970</v>
      </c>
      <c r="C207" s="365">
        <f>'الاطار الموازنى  راي الجهه عام'!C207</f>
        <v>10000</v>
      </c>
      <c r="D207" s="365">
        <f>'الاطار الموازنى  راي الجهه عام'!D207</f>
        <v>0</v>
      </c>
      <c r="E207" s="147">
        <f>'الاطار الموازنى  راي الجهه عام'!E207</f>
        <v>10000</v>
      </c>
      <c r="F207" s="365">
        <f>'الاطار الموازنى  راي الجهه عام'!F207</f>
        <v>0</v>
      </c>
      <c r="G207" s="49" t="s">
        <v>747</v>
      </c>
      <c r="H207" s="19" t="s">
        <v>165</v>
      </c>
      <c r="I207" s="147">
        <v>11000</v>
      </c>
      <c r="J207" s="147">
        <v>11000</v>
      </c>
      <c r="K207" s="147"/>
      <c r="L207" s="147">
        <f t="shared" si="93"/>
        <v>0</v>
      </c>
      <c r="M207" s="365">
        <f>'الاطار الموازنى  راي الجهه عام'!I207</f>
        <v>11000</v>
      </c>
      <c r="N207" s="208">
        <f t="shared" si="84"/>
        <v>0</v>
      </c>
      <c r="O207" s="147">
        <v>11000</v>
      </c>
      <c r="P207" s="209" t="str">
        <f t="shared" si="85"/>
        <v xml:space="preserve"> </v>
      </c>
      <c r="Q207" s="209" t="str">
        <f t="shared" si="86"/>
        <v xml:space="preserve"> </v>
      </c>
      <c r="R207" s="105">
        <f t="shared" si="92"/>
        <v>1</v>
      </c>
      <c r="S207" s="72">
        <f t="shared" si="87"/>
        <v>73970</v>
      </c>
    </row>
    <row r="208" spans="1:19" ht="110.25" customHeight="1" thickBot="1" x14ac:dyDescent="0.25">
      <c r="A208" s="379">
        <f>'الاطار الموازنى  راي الجهه عام'!A208</f>
        <v>1000</v>
      </c>
      <c r="B208" s="379">
        <f>'الاطار الموازنى  راي الجهه عام'!B208</f>
        <v>0</v>
      </c>
      <c r="C208" s="379">
        <f>'الاطار الموازنى  راي الجهه عام'!C208</f>
        <v>100000</v>
      </c>
      <c r="D208" s="379">
        <f>'الاطار الموازنى  راي الجهه عام'!D208</f>
        <v>209700</v>
      </c>
      <c r="E208" s="158">
        <f>'الاطار الموازنى  راي الجهه عام'!E208</f>
        <v>100000</v>
      </c>
      <c r="F208" s="379">
        <f>'الاطار الموازنى  راي الجهه عام'!F208</f>
        <v>0</v>
      </c>
      <c r="G208" s="50" t="s">
        <v>748</v>
      </c>
      <c r="H208" s="19" t="s">
        <v>166</v>
      </c>
      <c r="I208" s="158">
        <v>770000</v>
      </c>
      <c r="J208" s="158">
        <v>770000</v>
      </c>
      <c r="K208" s="158"/>
      <c r="L208" s="158">
        <f t="shared" si="93"/>
        <v>0</v>
      </c>
      <c r="M208" s="379">
        <f>'الاطار الموازنى  راي الجهه عام'!I208</f>
        <v>770000</v>
      </c>
      <c r="N208" s="218">
        <f t="shared" si="84"/>
        <v>0</v>
      </c>
      <c r="O208" s="158">
        <v>770000</v>
      </c>
      <c r="P208" s="219" t="str">
        <f t="shared" si="85"/>
        <v xml:space="preserve"> </v>
      </c>
      <c r="Q208" s="219" t="str">
        <f t="shared" si="86"/>
        <v xml:space="preserve"> </v>
      </c>
      <c r="R208" s="113">
        <f t="shared" si="92"/>
        <v>1</v>
      </c>
      <c r="S208" s="72">
        <f t="shared" si="87"/>
        <v>3490700</v>
      </c>
    </row>
    <row r="209" spans="1:19" s="1" customFormat="1" ht="107.25" customHeight="1" thickBot="1" x14ac:dyDescent="0.25">
      <c r="A209" s="360">
        <f t="shared" ref="A209:E209" si="124">SUM(A200:A208)</f>
        <v>384000</v>
      </c>
      <c r="B209" s="368">
        <f t="shared" si="124"/>
        <v>230939</v>
      </c>
      <c r="C209" s="368">
        <f t="shared" si="124"/>
        <v>508000</v>
      </c>
      <c r="D209" s="368">
        <f t="shared" si="124"/>
        <v>498151</v>
      </c>
      <c r="E209" s="150">
        <f t="shared" si="124"/>
        <v>508000</v>
      </c>
      <c r="F209" s="368">
        <f>'الاطار الموازنى  راي الجهه عام'!F209</f>
        <v>0</v>
      </c>
      <c r="G209" s="51"/>
      <c r="H209" s="5" t="s">
        <v>167</v>
      </c>
      <c r="I209" s="150">
        <f t="shared" ref="I209" si="125">SUM(I200:I208)</f>
        <v>1515000</v>
      </c>
      <c r="J209" s="150">
        <f t="shared" ref="I209:J209" si="126">SUM(J200:J208)</f>
        <v>1515000</v>
      </c>
      <c r="K209" s="150">
        <f t="shared" ref="K209:O209" si="127">SUM(K200:K208)</f>
        <v>0</v>
      </c>
      <c r="L209" s="150">
        <f t="shared" si="127"/>
        <v>0</v>
      </c>
      <c r="M209" s="368">
        <f>'الاطار الموازنى  راي الجهه عام'!I209</f>
        <v>1515000</v>
      </c>
      <c r="N209" s="212">
        <f t="shared" si="84"/>
        <v>0</v>
      </c>
      <c r="O209" s="150">
        <f t="shared" si="127"/>
        <v>1515000</v>
      </c>
      <c r="P209" s="150" t="str">
        <f t="shared" si="85"/>
        <v xml:space="preserve"> </v>
      </c>
      <c r="Q209" s="150" t="str">
        <f t="shared" si="86"/>
        <v xml:space="preserve"> </v>
      </c>
      <c r="R209" s="107">
        <f t="shared" si="92"/>
        <v>1</v>
      </c>
      <c r="S209" s="72">
        <f t="shared" si="87"/>
        <v>8189090</v>
      </c>
    </row>
    <row r="210" spans="1:19" s="1" customFormat="1" ht="105.75" customHeight="1" x14ac:dyDescent="0.2">
      <c r="A210" s="394"/>
      <c r="B210" s="395"/>
      <c r="C210" s="395"/>
      <c r="D210" s="395"/>
      <c r="E210" s="170"/>
      <c r="F210" s="395"/>
      <c r="G210" s="48" t="s">
        <v>749</v>
      </c>
      <c r="H210" s="18" t="s">
        <v>168</v>
      </c>
      <c r="I210" s="170"/>
      <c r="J210" s="170"/>
      <c r="K210" s="170"/>
      <c r="L210" s="170"/>
      <c r="M210" s="395"/>
      <c r="N210" s="229"/>
      <c r="O210" s="170"/>
      <c r="P210" s="170" t="str">
        <f t="shared" si="85"/>
        <v xml:space="preserve"> </v>
      </c>
      <c r="Q210" s="170" t="str">
        <f t="shared" si="86"/>
        <v xml:space="preserve"> </v>
      </c>
      <c r="R210" s="120"/>
      <c r="S210" s="72">
        <f>S213</f>
        <v>0</v>
      </c>
    </row>
    <row r="211" spans="1:19" ht="105.75" customHeight="1" x14ac:dyDescent="0.2">
      <c r="A211" s="364">
        <f>'الاطار الموازنى  راي الجهه عام'!A211</f>
        <v>0</v>
      </c>
      <c r="B211" s="365">
        <f>'الاطار الموازنى  راي الجهه عام'!B211</f>
        <v>0</v>
      </c>
      <c r="C211" s="365">
        <f>'الاطار الموازنى  راي الجهه عام'!C211</f>
        <v>0</v>
      </c>
      <c r="D211" s="365">
        <f>'الاطار الموازنى  راي الجهه عام'!D211</f>
        <v>0</v>
      </c>
      <c r="E211" s="147">
        <f>'الاطار الموازنى  راي الجهه عام'!E211</f>
        <v>0</v>
      </c>
      <c r="F211" s="365">
        <f>'الاطار الموازنى  راي الجهه عام'!F211</f>
        <v>0</v>
      </c>
      <c r="G211" s="49" t="s">
        <v>750</v>
      </c>
      <c r="H211" s="19" t="s">
        <v>169</v>
      </c>
      <c r="I211" s="147"/>
      <c r="J211" s="147"/>
      <c r="K211" s="147"/>
      <c r="L211" s="147">
        <f t="shared" si="93"/>
        <v>0</v>
      </c>
      <c r="M211" s="365">
        <f>'الاطار الموازنى  راي الجهه عام'!I211</f>
        <v>0</v>
      </c>
      <c r="N211" s="208">
        <f t="shared" si="84"/>
        <v>0</v>
      </c>
      <c r="O211" s="147"/>
      <c r="P211" s="209" t="str">
        <f t="shared" si="85"/>
        <v xml:space="preserve"> </v>
      </c>
      <c r="Q211" s="209" t="str">
        <f t="shared" si="86"/>
        <v xml:space="preserve"> </v>
      </c>
      <c r="R211" s="105">
        <f t="shared" si="92"/>
        <v>0</v>
      </c>
      <c r="S211" s="72">
        <f t="shared" si="87"/>
        <v>0</v>
      </c>
    </row>
    <row r="212" spans="1:19" ht="105.75" customHeight="1" thickBot="1" x14ac:dyDescent="0.25">
      <c r="A212" s="391">
        <f>'الاطار الموازنى  راي الجهه عام'!A212</f>
        <v>0</v>
      </c>
      <c r="B212" s="379">
        <f>'الاطار الموازنى  راي الجهه عام'!B212</f>
        <v>0</v>
      </c>
      <c r="C212" s="379">
        <f>'الاطار الموازنى  راي الجهه عام'!C212</f>
        <v>0</v>
      </c>
      <c r="D212" s="379">
        <f>'الاطار الموازنى  راي الجهه عام'!D212</f>
        <v>0</v>
      </c>
      <c r="E212" s="158">
        <f>'الاطار الموازنى  راي الجهه عام'!E212</f>
        <v>0</v>
      </c>
      <c r="F212" s="379">
        <f>'الاطار الموازنى  راي الجهه عام'!F212</f>
        <v>0</v>
      </c>
      <c r="G212" s="50" t="s">
        <v>751</v>
      </c>
      <c r="H212" s="19" t="s">
        <v>170</v>
      </c>
      <c r="I212" s="158"/>
      <c r="J212" s="158"/>
      <c r="K212" s="158"/>
      <c r="L212" s="158">
        <f t="shared" si="93"/>
        <v>0</v>
      </c>
      <c r="M212" s="379">
        <f>'الاطار الموازنى  راي الجهه عام'!I212</f>
        <v>0</v>
      </c>
      <c r="N212" s="218">
        <f t="shared" si="84"/>
        <v>0</v>
      </c>
      <c r="O212" s="158"/>
      <c r="P212" s="219" t="str">
        <f t="shared" si="85"/>
        <v xml:space="preserve"> </v>
      </c>
      <c r="Q212" s="219" t="str">
        <f t="shared" si="86"/>
        <v xml:space="preserve"> </v>
      </c>
      <c r="R212" s="113">
        <f t="shared" si="92"/>
        <v>0</v>
      </c>
      <c r="S212" s="72">
        <f t="shared" si="87"/>
        <v>0</v>
      </c>
    </row>
    <row r="213" spans="1:19" s="1" customFormat="1" ht="102.75" customHeight="1" thickBot="1" x14ac:dyDescent="0.25">
      <c r="A213" s="360">
        <f t="shared" ref="A213:E213" si="128">SUM(A211:A212)</f>
        <v>0</v>
      </c>
      <c r="B213" s="368">
        <f t="shared" si="128"/>
        <v>0</v>
      </c>
      <c r="C213" s="368">
        <f t="shared" si="128"/>
        <v>0</v>
      </c>
      <c r="D213" s="368">
        <f t="shared" si="128"/>
        <v>0</v>
      </c>
      <c r="E213" s="150">
        <f t="shared" si="128"/>
        <v>0</v>
      </c>
      <c r="F213" s="368">
        <f>'الاطار الموازنى  راي الجهه عام'!F213</f>
        <v>0</v>
      </c>
      <c r="G213" s="51"/>
      <c r="H213" s="5" t="s">
        <v>171</v>
      </c>
      <c r="I213" s="150">
        <f t="shared" ref="I213:J213" si="129">SUM(I211:I212)</f>
        <v>0</v>
      </c>
      <c r="J213" s="150">
        <f t="shared" si="129"/>
        <v>0</v>
      </c>
      <c r="K213" s="150">
        <f t="shared" ref="K213:O213" si="130">SUM(K211:K212)</f>
        <v>0</v>
      </c>
      <c r="L213" s="150">
        <f t="shared" si="130"/>
        <v>0</v>
      </c>
      <c r="M213" s="368">
        <f>'الاطار الموازنى  راي الجهه عام'!I213</f>
        <v>0</v>
      </c>
      <c r="N213" s="212">
        <f t="shared" si="84"/>
        <v>0</v>
      </c>
      <c r="O213" s="150">
        <f t="shared" si="130"/>
        <v>0</v>
      </c>
      <c r="P213" s="150" t="str">
        <f t="shared" si="85"/>
        <v xml:space="preserve"> </v>
      </c>
      <c r="Q213" s="150" t="str">
        <f t="shared" si="86"/>
        <v xml:space="preserve"> </v>
      </c>
      <c r="R213" s="107">
        <f t="shared" si="92"/>
        <v>0</v>
      </c>
      <c r="S213" s="72">
        <f t="shared" si="87"/>
        <v>0</v>
      </c>
    </row>
    <row r="214" spans="1:19" s="1" customFormat="1" ht="105.75" customHeight="1" x14ac:dyDescent="0.2">
      <c r="A214" s="394">
        <f>'الاطار الموازنى  راي الجهه عام'!A214</f>
        <v>0</v>
      </c>
      <c r="B214" s="395">
        <f>'الاطار الموازنى  راي الجهه عام'!B214</f>
        <v>0</v>
      </c>
      <c r="C214" s="395">
        <f>'الاطار الموازنى  راي الجهه عام'!C214</f>
        <v>0</v>
      </c>
      <c r="D214" s="395">
        <f>'الاطار الموازنى  راي الجهه عام'!D214</f>
        <v>0</v>
      </c>
      <c r="E214" s="167">
        <f>'الاطار الموازنى  راي الجهه عام'!E214</f>
        <v>0</v>
      </c>
      <c r="F214" s="395">
        <f>'الاطار الموازنى  راي الجهه عام'!F214</f>
        <v>0</v>
      </c>
      <c r="G214" s="48">
        <v>3113010301</v>
      </c>
      <c r="H214" s="18" t="s">
        <v>172</v>
      </c>
      <c r="I214" s="167"/>
      <c r="J214" s="167"/>
      <c r="K214" s="167"/>
      <c r="L214" s="167">
        <f t="shared" si="93"/>
        <v>0</v>
      </c>
      <c r="M214" s="395">
        <f>'الاطار الموازنى  راي الجهه عام'!I214</f>
        <v>0</v>
      </c>
      <c r="N214" s="229">
        <f t="shared" si="84"/>
        <v>0</v>
      </c>
      <c r="O214" s="167"/>
      <c r="P214" s="170" t="str">
        <f t="shared" si="85"/>
        <v xml:space="preserve"> </v>
      </c>
      <c r="Q214" s="170" t="str">
        <f t="shared" si="86"/>
        <v xml:space="preserve"> </v>
      </c>
      <c r="R214" s="120">
        <f t="shared" si="92"/>
        <v>0</v>
      </c>
      <c r="S214" s="72">
        <f t="shared" si="87"/>
        <v>0</v>
      </c>
    </row>
    <row r="215" spans="1:19" s="1" customFormat="1" ht="123.75" customHeight="1" x14ac:dyDescent="0.2">
      <c r="A215" s="357"/>
      <c r="B215" s="373"/>
      <c r="C215" s="373"/>
      <c r="D215" s="373"/>
      <c r="E215" s="155"/>
      <c r="F215" s="373"/>
      <c r="G215" s="54" t="s">
        <v>752</v>
      </c>
      <c r="H215" s="18" t="s">
        <v>173</v>
      </c>
      <c r="I215" s="155"/>
      <c r="J215" s="155"/>
      <c r="K215" s="155"/>
      <c r="L215" s="155"/>
      <c r="M215" s="373"/>
      <c r="N215" s="215"/>
      <c r="O215" s="155"/>
      <c r="P215" s="155" t="str">
        <f t="shared" si="85"/>
        <v xml:space="preserve"> </v>
      </c>
      <c r="Q215" s="155" t="str">
        <f t="shared" si="86"/>
        <v xml:space="preserve"> </v>
      </c>
      <c r="R215" s="110"/>
      <c r="S215" s="72">
        <f>S225</f>
        <v>1523667</v>
      </c>
    </row>
    <row r="216" spans="1:19" ht="97.5" customHeight="1" x14ac:dyDescent="0.2">
      <c r="A216" s="365">
        <f>'الاطار الموازنى  راي الجهه عام'!A216</f>
        <v>35000</v>
      </c>
      <c r="B216" s="365">
        <f>'الاطار الموازنى  راي الجهه عام'!B216</f>
        <v>30395</v>
      </c>
      <c r="C216" s="365">
        <f>'الاطار الموازنى  راي الجهه عام'!C216</f>
        <v>60000</v>
      </c>
      <c r="D216" s="365">
        <f>'الاطار الموازنى  راي الجهه عام'!D216</f>
        <v>17180</v>
      </c>
      <c r="E216" s="147">
        <f>'الاطار الموازنى  راي الجهه عام'!E216</f>
        <v>60000</v>
      </c>
      <c r="F216" s="365">
        <f>'الاطار الموازنى  راي الجهه عام'!F216</f>
        <v>0</v>
      </c>
      <c r="G216" s="49" t="s">
        <v>753</v>
      </c>
      <c r="H216" s="19" t="s">
        <v>174</v>
      </c>
      <c r="I216" s="147">
        <v>66000</v>
      </c>
      <c r="J216" s="147">
        <v>66000</v>
      </c>
      <c r="K216" s="147"/>
      <c r="L216" s="147">
        <f t="shared" si="93"/>
        <v>0</v>
      </c>
      <c r="M216" s="365">
        <f>'الاطار الموازنى  راي الجهه عام'!I216</f>
        <v>66000</v>
      </c>
      <c r="N216" s="208">
        <f t="shared" si="84"/>
        <v>0</v>
      </c>
      <c r="O216" s="147">
        <v>66000</v>
      </c>
      <c r="P216" s="209" t="str">
        <f t="shared" si="85"/>
        <v xml:space="preserve"> </v>
      </c>
      <c r="Q216" s="209" t="str">
        <f t="shared" si="86"/>
        <v xml:space="preserve"> </v>
      </c>
      <c r="R216" s="105">
        <f t="shared" si="92"/>
        <v>1</v>
      </c>
      <c r="S216" s="72">
        <f t="shared" si="87"/>
        <v>466575</v>
      </c>
    </row>
    <row r="217" spans="1:19" ht="105.75" customHeight="1" x14ac:dyDescent="0.2">
      <c r="A217" s="365">
        <f>'الاطار الموازنى  راي الجهه عام'!A217</f>
        <v>0</v>
      </c>
      <c r="B217" s="365">
        <f>'الاطار الموازنى  راي الجهه عام'!B217</f>
        <v>0</v>
      </c>
      <c r="C217" s="365">
        <f>'الاطار الموازنى  راي الجهه عام'!C217</f>
        <v>0</v>
      </c>
      <c r="D217" s="365">
        <f>'الاطار الموازنى  راي الجهه عام'!D217</f>
        <v>0</v>
      </c>
      <c r="E217" s="147">
        <f>'الاطار الموازنى  راي الجهه عام'!E217</f>
        <v>0</v>
      </c>
      <c r="F217" s="365">
        <f>'الاطار الموازنى  راي الجهه عام'!F217</f>
        <v>0</v>
      </c>
      <c r="G217" s="49" t="s">
        <v>754</v>
      </c>
      <c r="H217" s="19" t="s">
        <v>175</v>
      </c>
      <c r="I217" s="147">
        <v>0</v>
      </c>
      <c r="J217" s="147">
        <v>0</v>
      </c>
      <c r="K217" s="147"/>
      <c r="L217" s="147">
        <f t="shared" si="93"/>
        <v>0</v>
      </c>
      <c r="M217" s="365">
        <f>'الاطار الموازنى  راي الجهه عام'!I217</f>
        <v>0</v>
      </c>
      <c r="N217" s="208">
        <f t="shared" si="84"/>
        <v>0</v>
      </c>
      <c r="O217" s="147">
        <v>0</v>
      </c>
      <c r="P217" s="209" t="str">
        <f t="shared" si="85"/>
        <v xml:space="preserve"> </v>
      </c>
      <c r="Q217" s="209" t="str">
        <f t="shared" si="86"/>
        <v xml:space="preserve"> </v>
      </c>
      <c r="R217" s="105">
        <f t="shared" si="92"/>
        <v>0</v>
      </c>
      <c r="S217" s="72">
        <f t="shared" si="87"/>
        <v>0</v>
      </c>
    </row>
    <row r="218" spans="1:19" ht="102.75" customHeight="1" x14ac:dyDescent="0.2">
      <c r="A218" s="365">
        <f>'الاطار الموازنى  راي الجهه عام'!A218</f>
        <v>50000</v>
      </c>
      <c r="B218" s="365">
        <f>'الاطار الموازنى  راي الجهه عام'!B218</f>
        <v>39200</v>
      </c>
      <c r="C218" s="365">
        <f>'الاطار الموازنى  راي الجهه عام'!C218</f>
        <v>50000</v>
      </c>
      <c r="D218" s="365">
        <f>'الاطار الموازنى  راي الجهه عام'!D218</f>
        <v>44688</v>
      </c>
      <c r="E218" s="147">
        <f>'الاطار الموازنى  راي الجهه عام'!E218</f>
        <v>50000</v>
      </c>
      <c r="F218" s="365">
        <f>'الاطار الموازنى  راي الجهه عام'!F218</f>
        <v>0</v>
      </c>
      <c r="G218" s="49" t="s">
        <v>755</v>
      </c>
      <c r="H218" s="19" t="s">
        <v>176</v>
      </c>
      <c r="I218" s="147">
        <v>50000</v>
      </c>
      <c r="J218" s="147">
        <v>50000</v>
      </c>
      <c r="K218" s="147"/>
      <c r="L218" s="147">
        <f t="shared" si="93"/>
        <v>0</v>
      </c>
      <c r="M218" s="365">
        <f>'الاطار الموازنى  راي الجهه عام'!I218</f>
        <v>50000</v>
      </c>
      <c r="N218" s="208">
        <f t="shared" si="84"/>
        <v>0</v>
      </c>
      <c r="O218" s="147">
        <v>50000</v>
      </c>
      <c r="P218" s="209" t="str">
        <f t="shared" si="85"/>
        <v xml:space="preserve"> </v>
      </c>
      <c r="Q218" s="209" t="str">
        <f t="shared" si="86"/>
        <v xml:space="preserve"> </v>
      </c>
      <c r="R218" s="105">
        <f t="shared" si="92"/>
        <v>1</v>
      </c>
      <c r="S218" s="72">
        <f t="shared" si="87"/>
        <v>433888</v>
      </c>
    </row>
    <row r="219" spans="1:19" ht="105.75" customHeight="1" x14ac:dyDescent="0.2">
      <c r="A219" s="365">
        <f>'الاطار الموازنى  راي الجهه عام'!A219</f>
        <v>0</v>
      </c>
      <c r="B219" s="365">
        <f>'الاطار الموازنى  راي الجهه عام'!B219</f>
        <v>0</v>
      </c>
      <c r="C219" s="365">
        <f>'الاطار الموازنى  راي الجهه عام'!C219</f>
        <v>0</v>
      </c>
      <c r="D219" s="365">
        <f>'الاطار الموازنى  راي الجهه عام'!D219</f>
        <v>0</v>
      </c>
      <c r="E219" s="147">
        <f>'الاطار الموازنى  راي الجهه عام'!E219</f>
        <v>0</v>
      </c>
      <c r="F219" s="365">
        <f>'الاطار الموازنى  راي الجهه عام'!F219</f>
        <v>0</v>
      </c>
      <c r="G219" s="49" t="s">
        <v>756</v>
      </c>
      <c r="H219" s="19" t="s">
        <v>177</v>
      </c>
      <c r="I219" s="147">
        <v>0</v>
      </c>
      <c r="J219" s="147">
        <v>0</v>
      </c>
      <c r="K219" s="147"/>
      <c r="L219" s="147">
        <f t="shared" si="93"/>
        <v>0</v>
      </c>
      <c r="M219" s="365">
        <f>'الاطار الموازنى  راي الجهه عام'!I219</f>
        <v>0</v>
      </c>
      <c r="N219" s="208">
        <f t="shared" ref="N219:N281" si="131">M219-I219</f>
        <v>0</v>
      </c>
      <c r="O219" s="147">
        <v>0</v>
      </c>
      <c r="P219" s="209" t="str">
        <f t="shared" ref="P219:P282" si="132">IF(O219&gt;I219,O219-I219," ")</f>
        <v xml:space="preserve"> </v>
      </c>
      <c r="Q219" s="209" t="str">
        <f t="shared" ref="Q219:Q282" si="133">IF(I219&gt;O219,I219-O219," ")</f>
        <v xml:space="preserve"> </v>
      </c>
      <c r="R219" s="105">
        <f t="shared" si="92"/>
        <v>0</v>
      </c>
      <c r="S219" s="72">
        <f t="shared" ref="S219:S281" si="134">SUM(A219+B219+C219+D219+E219+F219+I219+J219+K219+L219+M219+O219)</f>
        <v>0</v>
      </c>
    </row>
    <row r="220" spans="1:19" ht="110.25" customHeight="1" x14ac:dyDescent="0.2">
      <c r="A220" s="365">
        <f>'الاطار الموازنى  راي الجهه عام'!A220</f>
        <v>50000</v>
      </c>
      <c r="B220" s="365">
        <f>'الاطار الموازنى  راي الجهه عام'!B220</f>
        <v>49762</v>
      </c>
      <c r="C220" s="365">
        <f>'الاطار الموازنى  راي الجهه عام'!C220</f>
        <v>50000</v>
      </c>
      <c r="D220" s="365">
        <f>'الاطار الموازنى  راي الجهه عام'!D220</f>
        <v>28770</v>
      </c>
      <c r="E220" s="147">
        <f>'الاطار الموازنى  راي الجهه عام'!E220</f>
        <v>50000</v>
      </c>
      <c r="F220" s="365">
        <f>'الاطار الموازنى  راي الجهه عام'!F220</f>
        <v>0</v>
      </c>
      <c r="G220" s="49" t="s">
        <v>757</v>
      </c>
      <c r="H220" s="19" t="s">
        <v>178</v>
      </c>
      <c r="I220" s="147">
        <v>50000</v>
      </c>
      <c r="J220" s="147">
        <v>50000</v>
      </c>
      <c r="K220" s="147"/>
      <c r="L220" s="147">
        <f t="shared" si="93"/>
        <v>0</v>
      </c>
      <c r="M220" s="365">
        <f>'الاطار الموازنى  راي الجهه عام'!I220</f>
        <v>50000</v>
      </c>
      <c r="N220" s="208">
        <f t="shared" si="131"/>
        <v>0</v>
      </c>
      <c r="O220" s="147">
        <v>50000</v>
      </c>
      <c r="P220" s="209" t="str">
        <f t="shared" si="132"/>
        <v xml:space="preserve"> </v>
      </c>
      <c r="Q220" s="209" t="str">
        <f t="shared" si="133"/>
        <v xml:space="preserve"> </v>
      </c>
      <c r="R220" s="105">
        <f t="shared" si="92"/>
        <v>1</v>
      </c>
      <c r="S220" s="72">
        <f t="shared" si="134"/>
        <v>428532</v>
      </c>
    </row>
    <row r="221" spans="1:19" ht="107.25" customHeight="1" x14ac:dyDescent="0.2">
      <c r="A221" s="365">
        <f>'الاطار الموازنى  راي الجهه عام'!A221</f>
        <v>25000</v>
      </c>
      <c r="B221" s="365">
        <f>'الاطار الموازنى  راي الجهه عام'!B221</f>
        <v>11007</v>
      </c>
      <c r="C221" s="365">
        <f>'الاطار الموازنى  راي الجهه عام'!C221</f>
        <v>25000</v>
      </c>
      <c r="D221" s="365">
        <f>'الاطار الموازنى  راي الجهه عام'!D221</f>
        <v>20665</v>
      </c>
      <c r="E221" s="147">
        <f>'الاطار الموازنى  راي الجهه عام'!E221</f>
        <v>25000</v>
      </c>
      <c r="F221" s="365">
        <f>'الاطار الموازنى  راي الجهه عام'!F221</f>
        <v>0</v>
      </c>
      <c r="G221" s="49" t="s">
        <v>758</v>
      </c>
      <c r="H221" s="19" t="s">
        <v>179</v>
      </c>
      <c r="I221" s="147">
        <v>22000</v>
      </c>
      <c r="J221" s="147">
        <v>22000</v>
      </c>
      <c r="K221" s="147"/>
      <c r="L221" s="147">
        <f t="shared" si="93"/>
        <v>0</v>
      </c>
      <c r="M221" s="365">
        <f>'الاطار الموازنى  راي الجهه عام'!I221</f>
        <v>22000</v>
      </c>
      <c r="N221" s="208">
        <f t="shared" si="131"/>
        <v>0</v>
      </c>
      <c r="O221" s="147">
        <v>22000</v>
      </c>
      <c r="P221" s="209" t="str">
        <f t="shared" si="132"/>
        <v xml:space="preserve"> </v>
      </c>
      <c r="Q221" s="209" t="str">
        <f t="shared" si="133"/>
        <v xml:space="preserve"> </v>
      </c>
      <c r="R221" s="105">
        <f t="shared" si="92"/>
        <v>1</v>
      </c>
      <c r="S221" s="72">
        <f t="shared" si="134"/>
        <v>194672</v>
      </c>
    </row>
    <row r="222" spans="1:19" ht="105.75" customHeight="1" x14ac:dyDescent="0.2">
      <c r="A222" s="364">
        <f>'الاطار الموازنى  راي الجهه عام'!A222</f>
        <v>0</v>
      </c>
      <c r="B222" s="365">
        <f>'الاطار الموازنى  راي الجهه عام'!B222</f>
        <v>0</v>
      </c>
      <c r="C222" s="365">
        <f>'الاطار الموازنى  راي الجهه عام'!C222</f>
        <v>0</v>
      </c>
      <c r="D222" s="365">
        <f>'الاطار الموازنى  راي الجهه عام'!D222</f>
        <v>0</v>
      </c>
      <c r="E222" s="147">
        <f>'الاطار الموازنى  راي الجهه عام'!E222</f>
        <v>0</v>
      </c>
      <c r="F222" s="365">
        <f>'الاطار الموازنى  راي الجهه عام'!F222</f>
        <v>0</v>
      </c>
      <c r="G222" s="49" t="s">
        <v>759</v>
      </c>
      <c r="H222" s="19" t="s">
        <v>180</v>
      </c>
      <c r="I222" s="147"/>
      <c r="J222" s="147"/>
      <c r="K222" s="147"/>
      <c r="L222" s="147">
        <f t="shared" si="93"/>
        <v>0</v>
      </c>
      <c r="M222" s="365">
        <f>'الاطار الموازنى  راي الجهه عام'!I222</f>
        <v>0</v>
      </c>
      <c r="N222" s="208">
        <f t="shared" si="131"/>
        <v>0</v>
      </c>
      <c r="O222" s="147">
        <v>0</v>
      </c>
      <c r="P222" s="209" t="str">
        <f t="shared" si="132"/>
        <v xml:space="preserve"> </v>
      </c>
      <c r="Q222" s="209" t="str">
        <f t="shared" si="133"/>
        <v xml:space="preserve"> </v>
      </c>
      <c r="R222" s="105">
        <f t="shared" si="92"/>
        <v>0</v>
      </c>
      <c r="S222" s="72">
        <f t="shared" si="134"/>
        <v>0</v>
      </c>
    </row>
    <row r="223" spans="1:19" ht="105.75" customHeight="1" x14ac:dyDescent="0.2">
      <c r="A223" s="391">
        <f>'الاطار الموازنى  راي الجهه عام'!A223</f>
        <v>0</v>
      </c>
      <c r="B223" s="379">
        <f>'الاطار الموازنى  راي الجهه عام'!B223</f>
        <v>0</v>
      </c>
      <c r="C223" s="379">
        <f>'الاطار الموازنى  راي الجهه عام'!C223</f>
        <v>0</v>
      </c>
      <c r="D223" s="379">
        <f>'الاطار الموازنى  راي الجهه عام'!D223</f>
        <v>0</v>
      </c>
      <c r="E223" s="158">
        <f>'الاطار الموازنى  راي الجهه عام'!E223</f>
        <v>0</v>
      </c>
      <c r="F223" s="379">
        <f>'الاطار الموازنى  راي الجهه عام'!F223</f>
        <v>0</v>
      </c>
      <c r="G223" s="50" t="s">
        <v>760</v>
      </c>
      <c r="H223" s="19" t="s">
        <v>181</v>
      </c>
      <c r="I223" s="158"/>
      <c r="J223" s="158"/>
      <c r="K223" s="158"/>
      <c r="L223" s="158">
        <f t="shared" si="93"/>
        <v>0</v>
      </c>
      <c r="M223" s="379">
        <f>'الاطار الموازنى  راي الجهه عام'!I223</f>
        <v>0</v>
      </c>
      <c r="N223" s="218">
        <f t="shared" si="131"/>
        <v>0</v>
      </c>
      <c r="O223" s="158">
        <v>0</v>
      </c>
      <c r="P223" s="219" t="str">
        <f t="shared" si="132"/>
        <v xml:space="preserve"> </v>
      </c>
      <c r="Q223" s="219" t="str">
        <f t="shared" si="133"/>
        <v xml:space="preserve"> </v>
      </c>
      <c r="R223" s="113">
        <f t="shared" ref="R223:R286" si="135">IF(O223=0,,O223/I223)</f>
        <v>0</v>
      </c>
      <c r="S223" s="72">
        <f t="shared" si="134"/>
        <v>0</v>
      </c>
    </row>
    <row r="224" spans="1:19" ht="105.75" customHeight="1" thickBot="1" x14ac:dyDescent="0.25">
      <c r="A224" s="391">
        <f>'الاطار الموازنى  راي الجهه عام'!A224</f>
        <v>0</v>
      </c>
      <c r="B224" s="379">
        <f>'الاطار الموازنى  راي الجهه عام'!B224</f>
        <v>0</v>
      </c>
      <c r="C224" s="379">
        <f>'الاطار الموازنى  راي الجهه عام'!C224</f>
        <v>0</v>
      </c>
      <c r="D224" s="379">
        <f>'الاطار الموازنى  راي الجهه عام'!D224</f>
        <v>0</v>
      </c>
      <c r="E224" s="158">
        <f>'الاطار الموازنى  راي الجهه عام'!E224</f>
        <v>0</v>
      </c>
      <c r="F224" s="379">
        <f>'الاطار الموازنى  راي الجهه عام'!F224</f>
        <v>0</v>
      </c>
      <c r="G224" s="50" t="s">
        <v>761</v>
      </c>
      <c r="H224" s="19" t="s">
        <v>182</v>
      </c>
      <c r="I224" s="158"/>
      <c r="J224" s="158"/>
      <c r="K224" s="158"/>
      <c r="L224" s="158">
        <f t="shared" si="93"/>
        <v>0</v>
      </c>
      <c r="M224" s="379">
        <f>'الاطار الموازنى  راي الجهه عام'!I224</f>
        <v>0</v>
      </c>
      <c r="N224" s="218">
        <f t="shared" si="131"/>
        <v>0</v>
      </c>
      <c r="O224" s="158">
        <v>0</v>
      </c>
      <c r="P224" s="219" t="str">
        <f t="shared" si="132"/>
        <v xml:space="preserve"> </v>
      </c>
      <c r="Q224" s="219" t="str">
        <f t="shared" si="133"/>
        <v xml:space="preserve"> </v>
      </c>
      <c r="R224" s="113">
        <f t="shared" si="135"/>
        <v>0</v>
      </c>
      <c r="S224" s="72">
        <f t="shared" si="134"/>
        <v>0</v>
      </c>
    </row>
    <row r="225" spans="1:19" s="1" customFormat="1" ht="112.5" customHeight="1" x14ac:dyDescent="0.2">
      <c r="A225" s="392">
        <f t="shared" ref="A225:E225" si="136">SUM(A216:A224)</f>
        <v>160000</v>
      </c>
      <c r="B225" s="393">
        <f t="shared" si="136"/>
        <v>130364</v>
      </c>
      <c r="C225" s="393">
        <f t="shared" si="136"/>
        <v>185000</v>
      </c>
      <c r="D225" s="393">
        <f t="shared" si="136"/>
        <v>111303</v>
      </c>
      <c r="E225" s="316">
        <f t="shared" si="136"/>
        <v>185000</v>
      </c>
      <c r="F225" s="393">
        <f>'الاطار الموازنى  راي الجهه عام'!F225</f>
        <v>0</v>
      </c>
      <c r="G225" s="317"/>
      <c r="H225" s="318" t="s">
        <v>183</v>
      </c>
      <c r="I225" s="316">
        <f t="shared" ref="I225" si="137">SUM(I216:I224)</f>
        <v>188000</v>
      </c>
      <c r="J225" s="316">
        <f t="shared" ref="I225:J225" si="138">SUM(J216:J224)</f>
        <v>188000</v>
      </c>
      <c r="K225" s="316">
        <f t="shared" ref="K225:O225" si="139">SUM(K216:K224)</f>
        <v>0</v>
      </c>
      <c r="L225" s="316">
        <f t="shared" si="139"/>
        <v>0</v>
      </c>
      <c r="M225" s="393">
        <f>'الاطار الموازنى  راي الجهه عام'!I225</f>
        <v>188000</v>
      </c>
      <c r="N225" s="319">
        <f t="shared" si="131"/>
        <v>0</v>
      </c>
      <c r="O225" s="316">
        <f t="shared" si="139"/>
        <v>188000</v>
      </c>
      <c r="P225" s="316" t="str">
        <f t="shared" si="132"/>
        <v xml:space="preserve"> </v>
      </c>
      <c r="Q225" s="316" t="str">
        <f t="shared" si="133"/>
        <v xml:space="preserve"> </v>
      </c>
      <c r="R225" s="320">
        <f t="shared" si="135"/>
        <v>1</v>
      </c>
      <c r="S225" s="72">
        <f t="shared" si="134"/>
        <v>1523667</v>
      </c>
    </row>
    <row r="226" spans="1:19" s="1" customFormat="1" ht="126" customHeight="1" x14ac:dyDescent="0.2">
      <c r="A226" s="394"/>
      <c r="B226" s="395"/>
      <c r="C226" s="395"/>
      <c r="D226" s="395"/>
      <c r="E226" s="170"/>
      <c r="F226" s="395"/>
      <c r="G226" s="48" t="s">
        <v>762</v>
      </c>
      <c r="H226" s="21" t="s">
        <v>184</v>
      </c>
      <c r="I226" s="170"/>
      <c r="J226" s="170"/>
      <c r="K226" s="170"/>
      <c r="L226" s="170"/>
      <c r="M226" s="395"/>
      <c r="N226" s="229"/>
      <c r="O226" s="170"/>
      <c r="P226" s="170" t="str">
        <f t="shared" si="132"/>
        <v xml:space="preserve"> </v>
      </c>
      <c r="Q226" s="170" t="str">
        <f t="shared" si="133"/>
        <v xml:space="preserve"> </v>
      </c>
      <c r="R226" s="120"/>
      <c r="S226" s="72">
        <f>S239</f>
        <v>4718725</v>
      </c>
    </row>
    <row r="227" spans="1:19" ht="105.75" customHeight="1" x14ac:dyDescent="0.2">
      <c r="A227" s="364">
        <f>'الاطار الموازنى  راي الجهه عام'!A227</f>
        <v>0</v>
      </c>
      <c r="B227" s="365">
        <f>'الاطار الموازنى  راي الجهه عام'!B227</f>
        <v>0</v>
      </c>
      <c r="C227" s="365">
        <f>'الاطار الموازنى  راي الجهه عام'!C227</f>
        <v>0</v>
      </c>
      <c r="D227" s="365">
        <f>'الاطار الموازنى  راي الجهه عام'!D227</f>
        <v>0</v>
      </c>
      <c r="E227" s="147">
        <f>'الاطار الموازنى  راي الجهه عام'!E227</f>
        <v>0</v>
      </c>
      <c r="F227" s="365">
        <f>'الاطار الموازنى  راي الجهه عام'!F227</f>
        <v>0</v>
      </c>
      <c r="G227" s="49" t="s">
        <v>763</v>
      </c>
      <c r="H227" s="19" t="s">
        <v>185</v>
      </c>
      <c r="I227" s="147"/>
      <c r="J227" s="147"/>
      <c r="K227" s="147"/>
      <c r="L227" s="147">
        <f t="shared" ref="L227:L291" si="140">K227*2</f>
        <v>0</v>
      </c>
      <c r="M227" s="365">
        <f>'الاطار الموازنى  راي الجهه عام'!I227</f>
        <v>0</v>
      </c>
      <c r="N227" s="208">
        <f t="shared" si="131"/>
        <v>0</v>
      </c>
      <c r="O227" s="147">
        <v>0</v>
      </c>
      <c r="P227" s="209" t="str">
        <f t="shared" si="132"/>
        <v xml:space="preserve"> </v>
      </c>
      <c r="Q227" s="209" t="str">
        <f t="shared" si="133"/>
        <v xml:space="preserve"> </v>
      </c>
      <c r="R227" s="105">
        <f t="shared" si="135"/>
        <v>0</v>
      </c>
      <c r="S227" s="72">
        <f t="shared" si="134"/>
        <v>0</v>
      </c>
    </row>
    <row r="228" spans="1:19" ht="105.75" customHeight="1" x14ac:dyDescent="0.2">
      <c r="A228" s="364">
        <f>'الاطار الموازنى  راي الجهه عام'!A228</f>
        <v>0</v>
      </c>
      <c r="B228" s="365">
        <f>'الاطار الموازنى  راي الجهه عام'!B228</f>
        <v>0</v>
      </c>
      <c r="C228" s="365">
        <f>'الاطار الموازنى  راي الجهه عام'!C228</f>
        <v>0</v>
      </c>
      <c r="D228" s="365">
        <f>'الاطار الموازنى  راي الجهه عام'!D228</f>
        <v>0</v>
      </c>
      <c r="E228" s="147">
        <f>'الاطار الموازنى  راي الجهه عام'!E228</f>
        <v>0</v>
      </c>
      <c r="F228" s="365">
        <f>'الاطار الموازنى  راي الجهه عام'!F228</f>
        <v>0</v>
      </c>
      <c r="G228" s="49" t="s">
        <v>764</v>
      </c>
      <c r="H228" s="19" t="s">
        <v>186</v>
      </c>
      <c r="I228" s="147"/>
      <c r="J228" s="147"/>
      <c r="K228" s="147"/>
      <c r="L228" s="147">
        <f t="shared" si="140"/>
        <v>0</v>
      </c>
      <c r="M228" s="365">
        <f>'الاطار الموازنى  راي الجهه عام'!I228</f>
        <v>0</v>
      </c>
      <c r="N228" s="208">
        <f t="shared" si="131"/>
        <v>0</v>
      </c>
      <c r="O228" s="147">
        <v>0</v>
      </c>
      <c r="P228" s="209" t="str">
        <f t="shared" si="132"/>
        <v xml:space="preserve"> </v>
      </c>
      <c r="Q228" s="209" t="str">
        <f t="shared" si="133"/>
        <v xml:space="preserve"> </v>
      </c>
      <c r="R228" s="105">
        <f t="shared" si="135"/>
        <v>0</v>
      </c>
      <c r="S228" s="72">
        <f t="shared" si="134"/>
        <v>0</v>
      </c>
    </row>
    <row r="229" spans="1:19" ht="99.75" customHeight="1" x14ac:dyDescent="0.2">
      <c r="A229" s="365">
        <f>'الاطار الموازنى  راي الجهه عام'!A229</f>
        <v>261000</v>
      </c>
      <c r="B229" s="365">
        <f>'الاطار الموازنى  راي الجهه عام'!B229</f>
        <v>225017</v>
      </c>
      <c r="C229" s="365">
        <f>'الاطار الموازنى  راي الجهه عام'!C229</f>
        <v>275000</v>
      </c>
      <c r="D229" s="365">
        <f>'الاطار الموازنى  راي الجهه عام'!D229</f>
        <v>162116</v>
      </c>
      <c r="E229" s="147">
        <f>'الاطار الموازنى  راي الجهه عام'!E229</f>
        <v>231000</v>
      </c>
      <c r="F229" s="365">
        <f>'الاطار الموازنى  راي الجهه عام'!F229</f>
        <v>0</v>
      </c>
      <c r="G229" s="49" t="s">
        <v>765</v>
      </c>
      <c r="H229" s="19" t="s">
        <v>187</v>
      </c>
      <c r="I229" s="147">
        <v>66000</v>
      </c>
      <c r="J229" s="147">
        <v>66000</v>
      </c>
      <c r="K229" s="147"/>
      <c r="L229" s="147">
        <f t="shared" si="140"/>
        <v>0</v>
      </c>
      <c r="M229" s="365">
        <f>'الاطار الموازنى  راي الجهه عام'!I229</f>
        <v>66000</v>
      </c>
      <c r="N229" s="208">
        <f t="shared" si="131"/>
        <v>0</v>
      </c>
      <c r="O229" s="147">
        <v>66000</v>
      </c>
      <c r="P229" s="209" t="str">
        <f t="shared" si="132"/>
        <v xml:space="preserve"> </v>
      </c>
      <c r="Q229" s="209" t="str">
        <f t="shared" si="133"/>
        <v xml:space="preserve"> </v>
      </c>
      <c r="R229" s="105">
        <f t="shared" si="135"/>
        <v>1</v>
      </c>
      <c r="S229" s="72">
        <f t="shared" si="134"/>
        <v>1418133</v>
      </c>
    </row>
    <row r="230" spans="1:19" ht="95.25" customHeight="1" x14ac:dyDescent="0.2">
      <c r="A230" s="365">
        <f>'الاطار الموازنى  راي الجهه عام'!A230</f>
        <v>38000</v>
      </c>
      <c r="B230" s="365">
        <f>'الاطار الموازنى  راي الجهه عام'!B230</f>
        <v>19423</v>
      </c>
      <c r="C230" s="365">
        <f>'الاطار الموازنى  راي الجهه عام'!C230</f>
        <v>40000</v>
      </c>
      <c r="D230" s="365">
        <f>'الاطار الموازنى  راي الجهه عام'!D230</f>
        <v>11450</v>
      </c>
      <c r="E230" s="147">
        <f>'الاطار الموازنى  راي الجهه عام'!E230</f>
        <v>30000</v>
      </c>
      <c r="F230" s="365">
        <f>'الاطار الموازنى  راي الجهه عام'!F230</f>
        <v>0</v>
      </c>
      <c r="G230" s="49" t="s">
        <v>766</v>
      </c>
      <c r="H230" s="19" t="s">
        <v>188</v>
      </c>
      <c r="I230" s="147">
        <v>11000</v>
      </c>
      <c r="J230" s="147">
        <v>11000</v>
      </c>
      <c r="K230" s="147"/>
      <c r="L230" s="147">
        <f t="shared" si="140"/>
        <v>0</v>
      </c>
      <c r="M230" s="365">
        <f>'الاطار الموازنى  راي الجهه عام'!I230</f>
        <v>11000</v>
      </c>
      <c r="N230" s="208">
        <f t="shared" si="131"/>
        <v>0</v>
      </c>
      <c r="O230" s="147">
        <v>11000</v>
      </c>
      <c r="P230" s="209" t="str">
        <f t="shared" si="132"/>
        <v xml:space="preserve"> </v>
      </c>
      <c r="Q230" s="209" t="str">
        <f t="shared" si="133"/>
        <v xml:space="preserve"> </v>
      </c>
      <c r="R230" s="105">
        <f t="shared" si="135"/>
        <v>1</v>
      </c>
      <c r="S230" s="72">
        <f t="shared" si="134"/>
        <v>182873</v>
      </c>
    </row>
    <row r="231" spans="1:19" ht="99.75" customHeight="1" x14ac:dyDescent="0.2">
      <c r="A231" s="365">
        <f>'الاطار الموازنى  راي الجهه عام'!A231</f>
        <v>35000</v>
      </c>
      <c r="B231" s="365">
        <f>'الاطار الموازنى  راي الجهه عام'!B231</f>
        <v>33475</v>
      </c>
      <c r="C231" s="365">
        <f>'الاطار الموازنى  راي الجهه عام'!C231</f>
        <v>95000</v>
      </c>
      <c r="D231" s="365">
        <f>'الاطار الموازنى  راي الجهه عام'!D231</f>
        <v>54101</v>
      </c>
      <c r="E231" s="147">
        <f>'الاطار الموازنى  راي الجهه عام'!E231</f>
        <v>95000</v>
      </c>
      <c r="F231" s="365">
        <f>'الاطار الموازنى  راي الجهه عام'!F231</f>
        <v>0</v>
      </c>
      <c r="G231" s="49" t="s">
        <v>767</v>
      </c>
      <c r="H231" s="19" t="s">
        <v>189</v>
      </c>
      <c r="I231" s="147">
        <v>105000</v>
      </c>
      <c r="J231" s="147">
        <v>105000</v>
      </c>
      <c r="K231" s="147"/>
      <c r="L231" s="147">
        <f t="shared" si="140"/>
        <v>0</v>
      </c>
      <c r="M231" s="365">
        <f>'الاطار الموازنى  راي الجهه عام'!I231</f>
        <v>105000</v>
      </c>
      <c r="N231" s="208">
        <f t="shared" si="131"/>
        <v>0</v>
      </c>
      <c r="O231" s="147">
        <v>105000</v>
      </c>
      <c r="P231" s="209" t="str">
        <f t="shared" si="132"/>
        <v xml:space="preserve"> </v>
      </c>
      <c r="Q231" s="209" t="str">
        <f t="shared" si="133"/>
        <v xml:space="preserve"> </v>
      </c>
      <c r="R231" s="105">
        <f t="shared" si="135"/>
        <v>1</v>
      </c>
      <c r="S231" s="72">
        <f t="shared" si="134"/>
        <v>732576</v>
      </c>
    </row>
    <row r="232" spans="1:19" ht="105.75" customHeight="1" x14ac:dyDescent="0.2">
      <c r="A232" s="365">
        <f>'الاطار الموازنى  راي الجهه عام'!A232</f>
        <v>0</v>
      </c>
      <c r="B232" s="365">
        <f>'الاطار الموازنى  راي الجهه عام'!B232</f>
        <v>0</v>
      </c>
      <c r="C232" s="365">
        <f>'الاطار الموازنى  راي الجهه عام'!C232</f>
        <v>0</v>
      </c>
      <c r="D232" s="365">
        <f>'الاطار الموازنى  راي الجهه عام'!D232</f>
        <v>0</v>
      </c>
      <c r="E232" s="147">
        <f>'الاطار الموازنى  راي الجهه عام'!E232</f>
        <v>0</v>
      </c>
      <c r="F232" s="365">
        <f>'الاطار الموازنى  راي الجهه عام'!F232</f>
        <v>0</v>
      </c>
      <c r="G232" s="49" t="s">
        <v>768</v>
      </c>
      <c r="H232" s="19" t="s">
        <v>190</v>
      </c>
      <c r="I232" s="147">
        <v>0</v>
      </c>
      <c r="J232" s="147">
        <v>0</v>
      </c>
      <c r="K232" s="147"/>
      <c r="L232" s="147">
        <f t="shared" si="140"/>
        <v>0</v>
      </c>
      <c r="M232" s="365">
        <f>'الاطار الموازنى  راي الجهه عام'!I232</f>
        <v>0</v>
      </c>
      <c r="N232" s="208">
        <f t="shared" si="131"/>
        <v>0</v>
      </c>
      <c r="O232" s="147">
        <v>0</v>
      </c>
      <c r="P232" s="209" t="str">
        <f t="shared" si="132"/>
        <v xml:space="preserve"> </v>
      </c>
      <c r="Q232" s="209" t="str">
        <f t="shared" si="133"/>
        <v xml:space="preserve"> </v>
      </c>
      <c r="R232" s="105">
        <f t="shared" si="135"/>
        <v>0</v>
      </c>
      <c r="S232" s="72">
        <f t="shared" si="134"/>
        <v>0</v>
      </c>
    </row>
    <row r="233" spans="1:19" ht="107.25" customHeight="1" x14ac:dyDescent="0.2">
      <c r="A233" s="365">
        <f>'الاطار الموازنى  راي الجهه عام'!A233</f>
        <v>6000</v>
      </c>
      <c r="B233" s="365">
        <f>'الاطار الموازنى  راي الجهه عام'!B233</f>
        <v>2360</v>
      </c>
      <c r="C233" s="365">
        <f>'الاطار الموازنى  راي الجهه عام'!C233</f>
        <v>6000</v>
      </c>
      <c r="D233" s="365">
        <f>'الاطار الموازنى  راي الجهه عام'!D233</f>
        <v>6385</v>
      </c>
      <c r="E233" s="147">
        <f>'الاطار الموازنى  راي الجهه عام'!E233</f>
        <v>10000</v>
      </c>
      <c r="F233" s="365">
        <f>'الاطار الموازنى  راي الجهه عام'!F233</f>
        <v>0</v>
      </c>
      <c r="G233" s="49" t="s">
        <v>769</v>
      </c>
      <c r="H233" s="19" t="s">
        <v>191</v>
      </c>
      <c r="I233" s="147">
        <v>11000</v>
      </c>
      <c r="J233" s="147">
        <v>11000</v>
      </c>
      <c r="K233" s="147"/>
      <c r="L233" s="147">
        <f t="shared" si="140"/>
        <v>0</v>
      </c>
      <c r="M233" s="365">
        <f>'الاطار الموازنى  راي الجهه عام'!I233</f>
        <v>11000</v>
      </c>
      <c r="N233" s="208">
        <f t="shared" si="131"/>
        <v>0</v>
      </c>
      <c r="O233" s="147">
        <v>11000</v>
      </c>
      <c r="P233" s="209" t="str">
        <f t="shared" si="132"/>
        <v xml:space="preserve"> </v>
      </c>
      <c r="Q233" s="209" t="str">
        <f t="shared" si="133"/>
        <v xml:space="preserve"> </v>
      </c>
      <c r="R233" s="105">
        <f t="shared" si="135"/>
        <v>1</v>
      </c>
      <c r="S233" s="72">
        <f t="shared" si="134"/>
        <v>74745</v>
      </c>
    </row>
    <row r="234" spans="1:19" ht="105.75" customHeight="1" x14ac:dyDescent="0.2">
      <c r="A234" s="365">
        <f>'الاطار الموازنى  راي الجهه عام'!A234</f>
        <v>0</v>
      </c>
      <c r="B234" s="365">
        <f>'الاطار الموازنى  راي الجهه عام'!B234</f>
        <v>0</v>
      </c>
      <c r="C234" s="365">
        <f>'الاطار الموازنى  راي الجهه عام'!C234</f>
        <v>0</v>
      </c>
      <c r="D234" s="365">
        <f>'الاطار الموازنى  راي الجهه عام'!D234</f>
        <v>0</v>
      </c>
      <c r="E234" s="147">
        <f>'الاطار الموازنى  راي الجهه عام'!E234</f>
        <v>0</v>
      </c>
      <c r="F234" s="365">
        <f>'الاطار الموازنى  راي الجهه عام'!F234</f>
        <v>0</v>
      </c>
      <c r="G234" s="49" t="s">
        <v>770</v>
      </c>
      <c r="H234" s="19" t="s">
        <v>192</v>
      </c>
      <c r="I234" s="147">
        <v>0</v>
      </c>
      <c r="J234" s="147">
        <v>0</v>
      </c>
      <c r="K234" s="147"/>
      <c r="L234" s="147">
        <f t="shared" si="140"/>
        <v>0</v>
      </c>
      <c r="M234" s="365">
        <f>'الاطار الموازنى  راي الجهه عام'!I234</f>
        <v>0</v>
      </c>
      <c r="N234" s="208">
        <f t="shared" si="131"/>
        <v>0</v>
      </c>
      <c r="O234" s="147">
        <v>0</v>
      </c>
      <c r="P234" s="209" t="str">
        <f t="shared" si="132"/>
        <v xml:space="preserve"> </v>
      </c>
      <c r="Q234" s="209" t="str">
        <f t="shared" si="133"/>
        <v xml:space="preserve"> </v>
      </c>
      <c r="R234" s="105">
        <f t="shared" si="135"/>
        <v>0</v>
      </c>
      <c r="S234" s="72">
        <f t="shared" si="134"/>
        <v>0</v>
      </c>
    </row>
    <row r="235" spans="1:19" ht="105.75" customHeight="1" x14ac:dyDescent="0.2">
      <c r="A235" s="365">
        <f>'الاطار الموازنى  راي الجهه عام'!A235</f>
        <v>0</v>
      </c>
      <c r="B235" s="365">
        <f>'الاطار الموازنى  راي الجهه عام'!B235</f>
        <v>0</v>
      </c>
      <c r="C235" s="365">
        <f>'الاطار الموازنى  راي الجهه عام'!C235</f>
        <v>0</v>
      </c>
      <c r="D235" s="365">
        <f>'الاطار الموازنى  راي الجهه عام'!D235</f>
        <v>0</v>
      </c>
      <c r="E235" s="147">
        <f>'الاطار الموازنى  راي الجهه عام'!E235</f>
        <v>0</v>
      </c>
      <c r="F235" s="365">
        <f>'الاطار الموازنى  راي الجهه عام'!F235</f>
        <v>0</v>
      </c>
      <c r="G235" s="49" t="s">
        <v>771</v>
      </c>
      <c r="H235" s="19" t="s">
        <v>193</v>
      </c>
      <c r="I235" s="147">
        <v>0</v>
      </c>
      <c r="J235" s="147">
        <v>0</v>
      </c>
      <c r="K235" s="147"/>
      <c r="L235" s="147">
        <f t="shared" si="140"/>
        <v>0</v>
      </c>
      <c r="M235" s="365">
        <f>'الاطار الموازنى  راي الجهه عام'!I235</f>
        <v>0</v>
      </c>
      <c r="N235" s="208">
        <f t="shared" si="131"/>
        <v>0</v>
      </c>
      <c r="O235" s="147">
        <v>0</v>
      </c>
      <c r="P235" s="209" t="str">
        <f t="shared" si="132"/>
        <v xml:space="preserve"> </v>
      </c>
      <c r="Q235" s="209" t="str">
        <f t="shared" si="133"/>
        <v xml:space="preserve"> </v>
      </c>
      <c r="R235" s="105">
        <f t="shared" si="135"/>
        <v>0</v>
      </c>
      <c r="S235" s="72">
        <f t="shared" si="134"/>
        <v>0</v>
      </c>
    </row>
    <row r="236" spans="1:19" ht="105.75" customHeight="1" x14ac:dyDescent="0.2">
      <c r="A236" s="365">
        <f>'الاطار الموازنى  راي الجهه عام'!A236</f>
        <v>0</v>
      </c>
      <c r="B236" s="365">
        <f>'الاطار الموازنى  راي الجهه عام'!B236</f>
        <v>0</v>
      </c>
      <c r="C236" s="365">
        <f>'الاطار الموازنى  راي الجهه عام'!C236</f>
        <v>0</v>
      </c>
      <c r="D236" s="365">
        <f>'الاطار الموازنى  راي الجهه عام'!D236</f>
        <v>0</v>
      </c>
      <c r="E236" s="147">
        <f>'الاطار الموازنى  راي الجهه عام'!E236</f>
        <v>0</v>
      </c>
      <c r="F236" s="365">
        <f>'الاطار الموازنى  راي الجهه عام'!F236</f>
        <v>0</v>
      </c>
      <c r="G236" s="49" t="s">
        <v>772</v>
      </c>
      <c r="H236" s="19" t="s">
        <v>194</v>
      </c>
      <c r="I236" s="147">
        <v>0</v>
      </c>
      <c r="J236" s="147">
        <v>0</v>
      </c>
      <c r="K236" s="147"/>
      <c r="L236" s="147">
        <f t="shared" si="140"/>
        <v>0</v>
      </c>
      <c r="M236" s="365">
        <f>'الاطار الموازنى  راي الجهه عام'!I236</f>
        <v>0</v>
      </c>
      <c r="N236" s="208">
        <f t="shared" si="131"/>
        <v>0</v>
      </c>
      <c r="O236" s="147">
        <v>0</v>
      </c>
      <c r="P236" s="209" t="str">
        <f t="shared" si="132"/>
        <v xml:space="preserve"> </v>
      </c>
      <c r="Q236" s="209" t="str">
        <f t="shared" si="133"/>
        <v xml:space="preserve"> </v>
      </c>
      <c r="R236" s="105">
        <f t="shared" si="135"/>
        <v>0</v>
      </c>
      <c r="S236" s="72">
        <f t="shared" si="134"/>
        <v>0</v>
      </c>
    </row>
    <row r="237" spans="1:19" ht="120" customHeight="1" x14ac:dyDescent="0.2">
      <c r="A237" s="365">
        <f>'الاطار الموازنى  راي الجهه عام'!A237</f>
        <v>124000</v>
      </c>
      <c r="B237" s="365">
        <f>'الاطار الموازنى  راي الجهه عام'!B237</f>
        <v>109025</v>
      </c>
      <c r="C237" s="365">
        <f>'الاطار الموازنى  راي الجهه عام'!C237</f>
        <v>150000</v>
      </c>
      <c r="D237" s="365">
        <f>'الاطار الموازنى  راي الجهه عام'!D237</f>
        <v>100168</v>
      </c>
      <c r="E237" s="147">
        <f>'الاطار الموازنى  راي الجهه عام'!E237</f>
        <v>125000</v>
      </c>
      <c r="F237" s="365">
        <f>'الاطار الموازنى  راي الجهه عام'!F237</f>
        <v>0</v>
      </c>
      <c r="G237" s="49" t="s">
        <v>773</v>
      </c>
      <c r="H237" s="19" t="s">
        <v>195</v>
      </c>
      <c r="I237" s="147">
        <v>207000</v>
      </c>
      <c r="J237" s="147">
        <v>207000</v>
      </c>
      <c r="K237" s="147"/>
      <c r="L237" s="147">
        <f t="shared" si="140"/>
        <v>0</v>
      </c>
      <c r="M237" s="365">
        <f>'الاطار الموازنى  راي الجهه عام'!I237</f>
        <v>207000</v>
      </c>
      <c r="N237" s="208">
        <f t="shared" si="131"/>
        <v>0</v>
      </c>
      <c r="O237" s="147">
        <v>207000</v>
      </c>
      <c r="P237" s="209" t="str">
        <f t="shared" si="132"/>
        <v xml:space="preserve"> </v>
      </c>
      <c r="Q237" s="209" t="str">
        <f t="shared" si="133"/>
        <v xml:space="preserve"> </v>
      </c>
      <c r="R237" s="105">
        <f t="shared" si="135"/>
        <v>1</v>
      </c>
      <c r="S237" s="72">
        <f t="shared" si="134"/>
        <v>1436193</v>
      </c>
    </row>
    <row r="238" spans="1:19" ht="132.75" customHeight="1" thickBot="1" x14ac:dyDescent="0.25">
      <c r="A238" s="379">
        <f>'الاطار الموازنى  راي الجهه عام'!A238</f>
        <v>55000</v>
      </c>
      <c r="B238" s="379">
        <f>'الاطار الموازنى  راي الجهه عام'!B238</f>
        <v>21205</v>
      </c>
      <c r="C238" s="379">
        <f>'الاطار الموازنى  راي الجهه عام'!C238</f>
        <v>125000</v>
      </c>
      <c r="D238" s="379">
        <f>'الاطار الموازنى  راي الجهه عام'!D238</f>
        <v>0</v>
      </c>
      <c r="E238" s="158">
        <f>'الاطار الموازنى  راي الجهه عام'!E238</f>
        <v>125000</v>
      </c>
      <c r="F238" s="379">
        <f>'الاطار الموازنى  راي الجهه عام'!F238</f>
        <v>0</v>
      </c>
      <c r="G238" s="50" t="s">
        <v>774</v>
      </c>
      <c r="H238" s="19" t="s">
        <v>196</v>
      </c>
      <c r="I238" s="158">
        <v>137000</v>
      </c>
      <c r="J238" s="158">
        <v>137000</v>
      </c>
      <c r="K238" s="158"/>
      <c r="L238" s="158">
        <f t="shared" si="140"/>
        <v>0</v>
      </c>
      <c r="M238" s="379">
        <f>'الاطار الموازنى  راي الجهه عام'!I238</f>
        <v>137000</v>
      </c>
      <c r="N238" s="218">
        <f t="shared" si="131"/>
        <v>0</v>
      </c>
      <c r="O238" s="158">
        <v>137000</v>
      </c>
      <c r="P238" s="219" t="str">
        <f t="shared" si="132"/>
        <v xml:space="preserve"> </v>
      </c>
      <c r="Q238" s="219" t="str">
        <f t="shared" si="133"/>
        <v xml:space="preserve"> </v>
      </c>
      <c r="R238" s="113">
        <f t="shared" si="135"/>
        <v>1</v>
      </c>
      <c r="S238" s="72">
        <f t="shared" si="134"/>
        <v>874205</v>
      </c>
    </row>
    <row r="239" spans="1:19" s="1" customFormat="1" ht="140.25" customHeight="1" thickBot="1" x14ac:dyDescent="0.25">
      <c r="A239" s="360">
        <f t="shared" ref="A239:E239" si="141">SUM(A227:A238)</f>
        <v>519000</v>
      </c>
      <c r="B239" s="368">
        <f t="shared" si="141"/>
        <v>410505</v>
      </c>
      <c r="C239" s="368">
        <f t="shared" si="141"/>
        <v>691000</v>
      </c>
      <c r="D239" s="368">
        <f t="shared" si="141"/>
        <v>334220</v>
      </c>
      <c r="E239" s="150">
        <f t="shared" si="141"/>
        <v>616000</v>
      </c>
      <c r="F239" s="368">
        <f>'الاطار الموازنى  راي الجهه عام'!F239</f>
        <v>0</v>
      </c>
      <c r="G239" s="51"/>
      <c r="H239" s="5" t="s">
        <v>197</v>
      </c>
      <c r="I239" s="150">
        <f t="shared" ref="I239" si="142">SUM(I227:I238)</f>
        <v>537000</v>
      </c>
      <c r="J239" s="150">
        <f t="shared" ref="I239:J239" si="143">SUM(J227:J238)</f>
        <v>537000</v>
      </c>
      <c r="K239" s="150">
        <f t="shared" ref="K239:O239" si="144">SUM(K227:K238)</f>
        <v>0</v>
      </c>
      <c r="L239" s="150">
        <f t="shared" si="144"/>
        <v>0</v>
      </c>
      <c r="M239" s="368">
        <f>'الاطار الموازنى  راي الجهه عام'!I239</f>
        <v>537000</v>
      </c>
      <c r="N239" s="212">
        <f t="shared" si="131"/>
        <v>0</v>
      </c>
      <c r="O239" s="150">
        <f t="shared" si="144"/>
        <v>537000</v>
      </c>
      <c r="P239" s="150" t="str">
        <f t="shared" si="132"/>
        <v xml:space="preserve"> </v>
      </c>
      <c r="Q239" s="150" t="str">
        <f t="shared" si="133"/>
        <v xml:space="preserve"> </v>
      </c>
      <c r="R239" s="107">
        <f t="shared" si="135"/>
        <v>1</v>
      </c>
      <c r="S239" s="72">
        <f t="shared" si="134"/>
        <v>4718725</v>
      </c>
    </row>
    <row r="240" spans="1:19" s="1" customFormat="1" ht="126" customHeight="1" x14ac:dyDescent="0.2">
      <c r="A240" s="357"/>
      <c r="B240" s="373"/>
      <c r="C240" s="373"/>
      <c r="D240" s="373"/>
      <c r="E240" s="155"/>
      <c r="F240" s="373"/>
      <c r="G240" s="54" t="s">
        <v>775</v>
      </c>
      <c r="H240" s="18" t="s">
        <v>198</v>
      </c>
      <c r="I240" s="155"/>
      <c r="J240" s="155"/>
      <c r="K240" s="155"/>
      <c r="L240" s="155"/>
      <c r="M240" s="373"/>
      <c r="N240" s="215"/>
      <c r="O240" s="155"/>
      <c r="P240" s="155" t="str">
        <f t="shared" si="132"/>
        <v xml:space="preserve"> </v>
      </c>
      <c r="Q240" s="155" t="str">
        <f t="shared" si="133"/>
        <v xml:space="preserve"> </v>
      </c>
      <c r="R240" s="110"/>
      <c r="S240" s="72">
        <f>S246</f>
        <v>35000</v>
      </c>
    </row>
    <row r="241" spans="1:19" ht="105.75" customHeight="1" x14ac:dyDescent="0.2">
      <c r="A241" s="364">
        <f>'الاطار الموازنى  راي الجهه عام'!A241</f>
        <v>0</v>
      </c>
      <c r="B241" s="365">
        <f>'الاطار الموازنى  راي الجهه عام'!B241</f>
        <v>0</v>
      </c>
      <c r="C241" s="365">
        <f>'الاطار الموازنى  راي الجهه عام'!C241</f>
        <v>0</v>
      </c>
      <c r="D241" s="365">
        <f>'الاطار الموازنى  راي الجهه عام'!D241</f>
        <v>0</v>
      </c>
      <c r="E241" s="147">
        <f>'الاطار الموازنى  راي الجهه عام'!E241</f>
        <v>0</v>
      </c>
      <c r="F241" s="365">
        <f>'الاطار الموازنى  راي الجهه عام'!F241</f>
        <v>0</v>
      </c>
      <c r="G241" s="49" t="s">
        <v>776</v>
      </c>
      <c r="H241" s="19" t="s">
        <v>199</v>
      </c>
      <c r="I241" s="147"/>
      <c r="J241" s="147"/>
      <c r="K241" s="147"/>
      <c r="L241" s="147">
        <f t="shared" si="140"/>
        <v>0</v>
      </c>
      <c r="M241" s="365">
        <f>'الاطار الموازنى  راي الجهه عام'!I241</f>
        <v>0</v>
      </c>
      <c r="N241" s="208">
        <f t="shared" si="131"/>
        <v>0</v>
      </c>
      <c r="O241" s="147">
        <v>0</v>
      </c>
      <c r="P241" s="209" t="str">
        <f t="shared" si="132"/>
        <v xml:space="preserve"> </v>
      </c>
      <c r="Q241" s="209" t="str">
        <f t="shared" si="133"/>
        <v xml:space="preserve"> </v>
      </c>
      <c r="R241" s="105">
        <f t="shared" si="135"/>
        <v>0</v>
      </c>
      <c r="S241" s="72">
        <f t="shared" si="134"/>
        <v>0</v>
      </c>
    </row>
    <row r="242" spans="1:19" ht="105.75" customHeight="1" x14ac:dyDescent="0.2">
      <c r="A242" s="364">
        <f>'الاطار الموازنى  راي الجهه عام'!A242</f>
        <v>0</v>
      </c>
      <c r="B242" s="365">
        <f>'الاطار الموازنى  راي الجهه عام'!B242</f>
        <v>0</v>
      </c>
      <c r="C242" s="365">
        <f>'الاطار الموازنى  راي الجهه عام'!C242</f>
        <v>0</v>
      </c>
      <c r="D242" s="365">
        <f>'الاطار الموازنى  راي الجهه عام'!D242</f>
        <v>0</v>
      </c>
      <c r="E242" s="147">
        <f>'الاطار الموازنى  راي الجهه عام'!E242</f>
        <v>0</v>
      </c>
      <c r="F242" s="365">
        <f>'الاطار الموازنى  راي الجهه عام'!F242</f>
        <v>0</v>
      </c>
      <c r="G242" s="49" t="s">
        <v>777</v>
      </c>
      <c r="H242" s="19" t="s">
        <v>200</v>
      </c>
      <c r="I242" s="147"/>
      <c r="J242" s="147"/>
      <c r="K242" s="147"/>
      <c r="L242" s="147">
        <f t="shared" si="140"/>
        <v>0</v>
      </c>
      <c r="M242" s="365">
        <f>'الاطار الموازنى  راي الجهه عام'!I242</f>
        <v>0</v>
      </c>
      <c r="N242" s="208">
        <f t="shared" si="131"/>
        <v>0</v>
      </c>
      <c r="O242" s="147">
        <v>0</v>
      </c>
      <c r="P242" s="209" t="str">
        <f t="shared" si="132"/>
        <v xml:space="preserve"> </v>
      </c>
      <c r="Q242" s="209" t="str">
        <f t="shared" si="133"/>
        <v xml:space="preserve"> </v>
      </c>
      <c r="R242" s="105">
        <f t="shared" si="135"/>
        <v>0</v>
      </c>
      <c r="S242" s="72">
        <f t="shared" si="134"/>
        <v>0</v>
      </c>
    </row>
    <row r="243" spans="1:19" ht="126" customHeight="1" x14ac:dyDescent="0.2">
      <c r="A243" s="364">
        <f>'الاطار الموازنى  راي الجهه عام'!A243</f>
        <v>0</v>
      </c>
      <c r="B243" s="365">
        <f>'الاطار الموازنى  راي الجهه عام'!B243</f>
        <v>0</v>
      </c>
      <c r="C243" s="365">
        <f>'الاطار الموازنى  راي الجهه عام'!C243</f>
        <v>0</v>
      </c>
      <c r="D243" s="365">
        <f>'الاطار الموازنى  راي الجهه عام'!D243</f>
        <v>0</v>
      </c>
      <c r="E243" s="147">
        <f>'الاطار الموازنى  راي الجهه عام'!E243</f>
        <v>0</v>
      </c>
      <c r="F243" s="365">
        <f>'الاطار الموازنى  راي الجهه عام'!F243</f>
        <v>0</v>
      </c>
      <c r="G243" s="49" t="s">
        <v>778</v>
      </c>
      <c r="H243" s="19" t="s">
        <v>201</v>
      </c>
      <c r="I243" s="147"/>
      <c r="J243" s="147"/>
      <c r="K243" s="147"/>
      <c r="L243" s="147">
        <f t="shared" si="140"/>
        <v>0</v>
      </c>
      <c r="M243" s="365">
        <f>'الاطار الموازنى  راي الجهه عام'!I243</f>
        <v>0</v>
      </c>
      <c r="N243" s="208">
        <f t="shared" si="131"/>
        <v>0</v>
      </c>
      <c r="O243" s="147">
        <v>0</v>
      </c>
      <c r="P243" s="209" t="str">
        <f t="shared" si="132"/>
        <v xml:space="preserve"> </v>
      </c>
      <c r="Q243" s="209" t="str">
        <f t="shared" si="133"/>
        <v xml:space="preserve"> </v>
      </c>
      <c r="R243" s="105">
        <f t="shared" si="135"/>
        <v>0</v>
      </c>
      <c r="S243" s="72">
        <f t="shared" si="134"/>
        <v>0</v>
      </c>
    </row>
    <row r="244" spans="1:19" ht="126" customHeight="1" x14ac:dyDescent="0.2">
      <c r="A244" s="365">
        <f>'الاطار الموازنى  راي الجهه عام'!A244</f>
        <v>1000</v>
      </c>
      <c r="B244" s="365">
        <f>'الاطار الموازنى  راي الجهه عام'!B244</f>
        <v>0</v>
      </c>
      <c r="C244" s="365">
        <f>'الاطار الموازنى  راي الجهه عام'!C244</f>
        <v>5000</v>
      </c>
      <c r="D244" s="365">
        <f>'الاطار الموازنى  راي الجهه عام'!D244</f>
        <v>0</v>
      </c>
      <c r="E244" s="147">
        <f>'الاطار الموازنى  راي الجهه عام'!E244</f>
        <v>5000</v>
      </c>
      <c r="F244" s="365">
        <f>'الاطار الموازنى  راي الجهه عام'!F244</f>
        <v>0</v>
      </c>
      <c r="G244" s="49" t="s">
        <v>779</v>
      </c>
      <c r="H244" s="19" t="s">
        <v>202</v>
      </c>
      <c r="I244" s="147">
        <v>6000</v>
      </c>
      <c r="J244" s="147">
        <v>6000</v>
      </c>
      <c r="K244" s="147"/>
      <c r="L244" s="147">
        <f t="shared" si="140"/>
        <v>0</v>
      </c>
      <c r="M244" s="365">
        <f>'الاطار الموازنى  راي الجهه عام'!I244</f>
        <v>6000</v>
      </c>
      <c r="N244" s="208">
        <f t="shared" si="131"/>
        <v>0</v>
      </c>
      <c r="O244" s="147">
        <v>6000</v>
      </c>
      <c r="P244" s="209" t="str">
        <f t="shared" si="132"/>
        <v xml:space="preserve"> </v>
      </c>
      <c r="Q244" s="209" t="str">
        <f t="shared" si="133"/>
        <v xml:space="preserve"> </v>
      </c>
      <c r="R244" s="105">
        <f t="shared" si="135"/>
        <v>1</v>
      </c>
      <c r="S244" s="72">
        <f t="shared" si="134"/>
        <v>35000</v>
      </c>
    </row>
    <row r="245" spans="1:19" ht="105.75" customHeight="1" thickBot="1" x14ac:dyDescent="0.25">
      <c r="A245" s="391">
        <f>'الاطار الموازنى  راي الجهه عام'!A245</f>
        <v>0</v>
      </c>
      <c r="B245" s="379">
        <f>'الاطار الموازنى  راي الجهه عام'!B245</f>
        <v>0</v>
      </c>
      <c r="C245" s="379">
        <f>'الاطار الموازنى  راي الجهه عام'!C245</f>
        <v>0</v>
      </c>
      <c r="D245" s="379">
        <f>'الاطار الموازنى  راي الجهه عام'!D245</f>
        <v>0</v>
      </c>
      <c r="E245" s="158">
        <f>'الاطار الموازنى  راي الجهه عام'!E245</f>
        <v>0</v>
      </c>
      <c r="F245" s="379">
        <f>'الاطار الموازنى  راي الجهه عام'!F245</f>
        <v>0</v>
      </c>
      <c r="G245" s="50" t="s">
        <v>780</v>
      </c>
      <c r="H245" s="19" t="s">
        <v>203</v>
      </c>
      <c r="I245" s="158"/>
      <c r="J245" s="158"/>
      <c r="K245" s="158"/>
      <c r="L245" s="158">
        <f t="shared" si="140"/>
        <v>0</v>
      </c>
      <c r="M245" s="379">
        <f>'الاطار الموازنى  راي الجهه عام'!I245</f>
        <v>0</v>
      </c>
      <c r="N245" s="218">
        <f t="shared" si="131"/>
        <v>0</v>
      </c>
      <c r="O245" s="158">
        <v>0</v>
      </c>
      <c r="P245" s="219" t="str">
        <f t="shared" si="132"/>
        <v xml:space="preserve"> </v>
      </c>
      <c r="Q245" s="219" t="str">
        <f t="shared" si="133"/>
        <v xml:space="preserve"> </v>
      </c>
      <c r="R245" s="113">
        <f t="shared" si="135"/>
        <v>0</v>
      </c>
      <c r="S245" s="72">
        <f t="shared" si="134"/>
        <v>0</v>
      </c>
    </row>
    <row r="246" spans="1:19" s="1" customFormat="1" ht="137.25" customHeight="1" thickBot="1" x14ac:dyDescent="0.25">
      <c r="A246" s="360">
        <f t="shared" ref="A246:E246" si="145">SUM(A241:A245)</f>
        <v>1000</v>
      </c>
      <c r="B246" s="368">
        <f t="shared" si="145"/>
        <v>0</v>
      </c>
      <c r="C246" s="368">
        <f t="shared" si="145"/>
        <v>5000</v>
      </c>
      <c r="D246" s="368">
        <f t="shared" si="145"/>
        <v>0</v>
      </c>
      <c r="E246" s="150">
        <f t="shared" si="145"/>
        <v>5000</v>
      </c>
      <c r="F246" s="368">
        <f>'الاطار الموازنى  راي الجهه عام'!F246</f>
        <v>0</v>
      </c>
      <c r="G246" s="51"/>
      <c r="H246" s="5" t="s">
        <v>204</v>
      </c>
      <c r="I246" s="150">
        <f t="shared" ref="I246" si="146">SUM(I241:I245)</f>
        <v>6000</v>
      </c>
      <c r="J246" s="150">
        <f t="shared" ref="I246:J246" si="147">SUM(J241:J245)</f>
        <v>6000</v>
      </c>
      <c r="K246" s="150">
        <f t="shared" ref="K246:O246" si="148">SUM(K241:K245)</f>
        <v>0</v>
      </c>
      <c r="L246" s="150">
        <f t="shared" si="148"/>
        <v>0</v>
      </c>
      <c r="M246" s="368">
        <f>'الاطار الموازنى  راي الجهه عام'!I246</f>
        <v>6000</v>
      </c>
      <c r="N246" s="212">
        <f t="shared" si="131"/>
        <v>0</v>
      </c>
      <c r="O246" s="150">
        <f t="shared" si="148"/>
        <v>6000</v>
      </c>
      <c r="P246" s="150" t="str">
        <f t="shared" si="132"/>
        <v xml:space="preserve"> </v>
      </c>
      <c r="Q246" s="150" t="str">
        <f t="shared" si="133"/>
        <v xml:space="preserve"> </v>
      </c>
      <c r="R246" s="107">
        <f t="shared" si="135"/>
        <v>1</v>
      </c>
      <c r="S246" s="72">
        <f t="shared" si="134"/>
        <v>35000</v>
      </c>
    </row>
    <row r="247" spans="1:19" s="1" customFormat="1" ht="126" customHeight="1" x14ac:dyDescent="0.2">
      <c r="A247" s="357"/>
      <c r="B247" s="373"/>
      <c r="C247" s="373"/>
      <c r="D247" s="373"/>
      <c r="E247" s="155"/>
      <c r="F247" s="373"/>
      <c r="G247" s="54" t="s">
        <v>781</v>
      </c>
      <c r="H247" s="18" t="s">
        <v>205</v>
      </c>
      <c r="I247" s="155"/>
      <c r="J247" s="155"/>
      <c r="K247" s="155"/>
      <c r="L247" s="155"/>
      <c r="M247" s="373"/>
      <c r="N247" s="215"/>
      <c r="O247" s="155"/>
      <c r="P247" s="155" t="str">
        <f t="shared" si="132"/>
        <v xml:space="preserve"> </v>
      </c>
      <c r="Q247" s="155" t="str">
        <f t="shared" si="133"/>
        <v xml:space="preserve"> </v>
      </c>
      <c r="R247" s="110"/>
      <c r="S247" s="72">
        <f>S257</f>
        <v>2442523</v>
      </c>
    </row>
    <row r="248" spans="1:19" ht="105.75" customHeight="1" x14ac:dyDescent="0.2">
      <c r="A248" s="364">
        <f>'الاطار الموازنى  راي الجهه عام'!A248</f>
        <v>0</v>
      </c>
      <c r="B248" s="365">
        <f>'الاطار الموازنى  راي الجهه عام'!B248</f>
        <v>0</v>
      </c>
      <c r="C248" s="365">
        <f>'الاطار الموازنى  راي الجهه عام'!C248</f>
        <v>0</v>
      </c>
      <c r="D248" s="365">
        <f>'الاطار الموازنى  راي الجهه عام'!D248</f>
        <v>0</v>
      </c>
      <c r="E248" s="147">
        <f>'الاطار الموازنى  راي الجهه عام'!E248</f>
        <v>0</v>
      </c>
      <c r="F248" s="365">
        <f>'الاطار الموازنى  راي الجهه عام'!F248</f>
        <v>0</v>
      </c>
      <c r="G248" s="49" t="s">
        <v>782</v>
      </c>
      <c r="H248" s="19" t="s">
        <v>206</v>
      </c>
      <c r="I248" s="147"/>
      <c r="J248" s="147"/>
      <c r="K248" s="147"/>
      <c r="L248" s="147">
        <f t="shared" si="140"/>
        <v>0</v>
      </c>
      <c r="M248" s="365">
        <f>'الاطار الموازنى  راي الجهه عام'!I248</f>
        <v>0</v>
      </c>
      <c r="N248" s="208">
        <f t="shared" si="131"/>
        <v>0</v>
      </c>
      <c r="O248" s="147">
        <v>0</v>
      </c>
      <c r="P248" s="209" t="str">
        <f t="shared" si="132"/>
        <v xml:space="preserve"> </v>
      </c>
      <c r="Q248" s="209" t="str">
        <f t="shared" si="133"/>
        <v xml:space="preserve"> </v>
      </c>
      <c r="R248" s="105">
        <f t="shared" si="135"/>
        <v>0</v>
      </c>
      <c r="S248" s="72">
        <f t="shared" si="134"/>
        <v>0</v>
      </c>
    </row>
    <row r="249" spans="1:19" ht="105.75" customHeight="1" x14ac:dyDescent="0.2">
      <c r="A249" s="364">
        <f>'الاطار الموازنى  راي الجهه عام'!A249</f>
        <v>0</v>
      </c>
      <c r="B249" s="365">
        <f>'الاطار الموازنى  راي الجهه عام'!B249</f>
        <v>0</v>
      </c>
      <c r="C249" s="365">
        <f>'الاطار الموازنى  راي الجهه عام'!C249</f>
        <v>0</v>
      </c>
      <c r="D249" s="365">
        <f>'الاطار الموازنى  راي الجهه عام'!D249</f>
        <v>0</v>
      </c>
      <c r="E249" s="147">
        <f>'الاطار الموازنى  راي الجهه عام'!E249</f>
        <v>0</v>
      </c>
      <c r="F249" s="365">
        <f>'الاطار الموازنى  راي الجهه عام'!F249</f>
        <v>0</v>
      </c>
      <c r="G249" s="49" t="s">
        <v>783</v>
      </c>
      <c r="H249" s="19" t="s">
        <v>207</v>
      </c>
      <c r="I249" s="147"/>
      <c r="J249" s="147"/>
      <c r="K249" s="147"/>
      <c r="L249" s="147">
        <f t="shared" si="140"/>
        <v>0</v>
      </c>
      <c r="M249" s="365">
        <f>'الاطار الموازنى  راي الجهه عام'!I249</f>
        <v>0</v>
      </c>
      <c r="N249" s="208">
        <f t="shared" si="131"/>
        <v>0</v>
      </c>
      <c r="O249" s="147">
        <v>0</v>
      </c>
      <c r="P249" s="209" t="str">
        <f t="shared" si="132"/>
        <v xml:space="preserve"> </v>
      </c>
      <c r="Q249" s="209" t="str">
        <f t="shared" si="133"/>
        <v xml:space="preserve"> </v>
      </c>
      <c r="R249" s="105">
        <f t="shared" si="135"/>
        <v>0</v>
      </c>
      <c r="S249" s="72">
        <f t="shared" si="134"/>
        <v>0</v>
      </c>
    </row>
    <row r="250" spans="1:19" ht="126" customHeight="1" x14ac:dyDescent="0.2">
      <c r="A250" s="364">
        <f>'الاطار الموازنى  راي الجهه عام'!A250</f>
        <v>0</v>
      </c>
      <c r="B250" s="365">
        <f>'الاطار الموازنى  راي الجهه عام'!B250</f>
        <v>0</v>
      </c>
      <c r="C250" s="365">
        <f>'الاطار الموازنى  راي الجهه عام'!C250</f>
        <v>30000</v>
      </c>
      <c r="D250" s="365">
        <f>'الاطار الموازنى  راي الجهه عام'!D250</f>
        <v>28750</v>
      </c>
      <c r="E250" s="147">
        <f>'الاطار الموازنى  راي الجهه عام'!E250</f>
        <v>30000</v>
      </c>
      <c r="F250" s="365">
        <f>'الاطار الموازنى  راي الجهه عام'!F250</f>
        <v>0</v>
      </c>
      <c r="G250" s="49" t="s">
        <v>784</v>
      </c>
      <c r="H250" s="19" t="s">
        <v>208</v>
      </c>
      <c r="I250" s="147">
        <v>34000</v>
      </c>
      <c r="J250" s="147">
        <v>34000</v>
      </c>
      <c r="K250" s="147"/>
      <c r="L250" s="147">
        <f>K250</f>
        <v>0</v>
      </c>
      <c r="M250" s="365">
        <f>'الاطار الموازنى  راي الجهه عام'!I250</f>
        <v>38000</v>
      </c>
      <c r="N250" s="208">
        <f t="shared" si="131"/>
        <v>4000</v>
      </c>
      <c r="O250" s="147">
        <v>38000</v>
      </c>
      <c r="P250" s="209">
        <f t="shared" si="132"/>
        <v>4000</v>
      </c>
      <c r="Q250" s="209" t="str">
        <f t="shared" si="133"/>
        <v xml:space="preserve"> </v>
      </c>
      <c r="R250" s="105">
        <f t="shared" si="135"/>
        <v>1.1176470588235294</v>
      </c>
      <c r="S250" s="72">
        <f t="shared" si="134"/>
        <v>232750</v>
      </c>
    </row>
    <row r="251" spans="1:19" ht="105.75" customHeight="1" x14ac:dyDescent="0.2">
      <c r="A251" s="364">
        <f>'الاطار الموازنى  راي الجهه عام'!A251</f>
        <v>0</v>
      </c>
      <c r="B251" s="365">
        <f>'الاطار الموازنى  راي الجهه عام'!B251</f>
        <v>0</v>
      </c>
      <c r="C251" s="365">
        <f>'الاطار الموازنى  راي الجهه عام'!C251</f>
        <v>0</v>
      </c>
      <c r="D251" s="365">
        <f>'الاطار الموازنى  راي الجهه عام'!D251</f>
        <v>0</v>
      </c>
      <c r="E251" s="147">
        <f>'الاطار الموازنى  راي الجهه عام'!E251</f>
        <v>0</v>
      </c>
      <c r="F251" s="365">
        <f>'الاطار الموازنى  راي الجهه عام'!F251</f>
        <v>0</v>
      </c>
      <c r="G251" s="49" t="s">
        <v>785</v>
      </c>
      <c r="H251" s="19" t="s">
        <v>209</v>
      </c>
      <c r="I251" s="147">
        <v>0</v>
      </c>
      <c r="J251" s="147">
        <v>0</v>
      </c>
      <c r="K251" s="147"/>
      <c r="L251" s="147">
        <f t="shared" si="140"/>
        <v>0</v>
      </c>
      <c r="M251" s="365">
        <f>'الاطار الموازنى  راي الجهه عام'!I251</f>
        <v>0</v>
      </c>
      <c r="N251" s="208">
        <f t="shared" si="131"/>
        <v>0</v>
      </c>
      <c r="O251" s="147">
        <v>0</v>
      </c>
      <c r="P251" s="209" t="str">
        <f t="shared" si="132"/>
        <v xml:space="preserve"> </v>
      </c>
      <c r="Q251" s="209" t="str">
        <f t="shared" si="133"/>
        <v xml:space="preserve"> </v>
      </c>
      <c r="R251" s="105">
        <f t="shared" si="135"/>
        <v>0</v>
      </c>
      <c r="S251" s="72">
        <f t="shared" si="134"/>
        <v>0</v>
      </c>
    </row>
    <row r="252" spans="1:19" ht="105.75" customHeight="1" x14ac:dyDescent="0.2">
      <c r="A252" s="364">
        <f>'الاطار الموازنى  راي الجهه عام'!A252</f>
        <v>0</v>
      </c>
      <c r="B252" s="365">
        <f>'الاطار الموازنى  راي الجهه عام'!B252</f>
        <v>0</v>
      </c>
      <c r="C252" s="365">
        <f>'الاطار الموازنى  راي الجهه عام'!C252</f>
        <v>0</v>
      </c>
      <c r="D252" s="365">
        <f>'الاطار الموازنى  راي الجهه عام'!D252</f>
        <v>0</v>
      </c>
      <c r="E252" s="147">
        <f>'الاطار الموازنى  راي الجهه عام'!E252</f>
        <v>0</v>
      </c>
      <c r="F252" s="365">
        <f>'الاطار الموازنى  راي الجهه عام'!F252</f>
        <v>0</v>
      </c>
      <c r="G252" s="49" t="s">
        <v>786</v>
      </c>
      <c r="H252" s="19" t="s">
        <v>210</v>
      </c>
      <c r="I252" s="147">
        <v>0</v>
      </c>
      <c r="J252" s="147">
        <v>0</v>
      </c>
      <c r="K252" s="147"/>
      <c r="L252" s="147">
        <f t="shared" si="140"/>
        <v>0</v>
      </c>
      <c r="M252" s="365">
        <f>'الاطار الموازنى  راي الجهه عام'!I252</f>
        <v>0</v>
      </c>
      <c r="N252" s="208">
        <f t="shared" si="131"/>
        <v>0</v>
      </c>
      <c r="O252" s="147">
        <v>0</v>
      </c>
      <c r="P252" s="209" t="str">
        <f t="shared" si="132"/>
        <v xml:space="preserve"> </v>
      </c>
      <c r="Q252" s="209" t="str">
        <f t="shared" si="133"/>
        <v xml:space="preserve"> </v>
      </c>
      <c r="R252" s="105">
        <f t="shared" si="135"/>
        <v>0</v>
      </c>
      <c r="S252" s="72">
        <f t="shared" si="134"/>
        <v>0</v>
      </c>
    </row>
    <row r="253" spans="1:19" ht="112.5" customHeight="1" x14ac:dyDescent="0.2">
      <c r="A253" s="365">
        <f>'الاطار الموازنى  راي الجهه عام'!A253</f>
        <v>223000</v>
      </c>
      <c r="B253" s="365">
        <f>'الاطار الموازنى  راي الجهه عام'!B253</f>
        <v>222856</v>
      </c>
      <c r="C253" s="365">
        <f>'الاطار الموازنى  راي الجهه عام'!C253</f>
        <v>208000</v>
      </c>
      <c r="D253" s="365">
        <f>'الاطار الموازنى  راي الجهه عام'!D253</f>
        <v>207917</v>
      </c>
      <c r="E253" s="147">
        <f>'الاطار الموازنى  راي الجهه عام'!E253</f>
        <v>239000</v>
      </c>
      <c r="F253" s="365">
        <f>'الاطار الموازنى  راي الجهه عام'!F253</f>
        <v>0</v>
      </c>
      <c r="G253" s="49" t="s">
        <v>787</v>
      </c>
      <c r="H253" s="19" t="s">
        <v>211</v>
      </c>
      <c r="I253" s="147">
        <v>272000</v>
      </c>
      <c r="J253" s="147">
        <v>272000</v>
      </c>
      <c r="K253" s="147"/>
      <c r="L253" s="147">
        <f t="shared" si="140"/>
        <v>0</v>
      </c>
      <c r="M253" s="365">
        <f>'الاطار الموازنى  راي الجهه عام'!I253</f>
        <v>275000</v>
      </c>
      <c r="N253" s="208">
        <f t="shared" si="131"/>
        <v>3000</v>
      </c>
      <c r="O253" s="147">
        <v>275000</v>
      </c>
      <c r="P253" s="209">
        <f t="shared" si="132"/>
        <v>3000</v>
      </c>
      <c r="Q253" s="209" t="str">
        <f t="shared" si="133"/>
        <v xml:space="preserve"> </v>
      </c>
      <c r="R253" s="105">
        <f t="shared" si="135"/>
        <v>1.0110294117647058</v>
      </c>
      <c r="S253" s="72">
        <f t="shared" si="134"/>
        <v>2194773</v>
      </c>
    </row>
    <row r="254" spans="1:19" ht="105.75" customHeight="1" x14ac:dyDescent="0.2">
      <c r="A254" s="364">
        <f>'الاطار الموازنى  راي الجهه عام'!A254</f>
        <v>0</v>
      </c>
      <c r="B254" s="365">
        <f>'الاطار الموازنى  راي الجهه عام'!B254</f>
        <v>0</v>
      </c>
      <c r="C254" s="365">
        <f>'الاطار الموازنى  راي الجهه عام'!C254</f>
        <v>0</v>
      </c>
      <c r="D254" s="365">
        <f>'الاطار الموازنى  راي الجهه عام'!D254</f>
        <v>0</v>
      </c>
      <c r="E254" s="147">
        <f>'الاطار الموازنى  راي الجهه عام'!E254</f>
        <v>0</v>
      </c>
      <c r="F254" s="365">
        <f>'الاطار الموازنى  راي الجهه عام'!F254</f>
        <v>0</v>
      </c>
      <c r="G254" s="49" t="s">
        <v>788</v>
      </c>
      <c r="H254" s="19" t="s">
        <v>212</v>
      </c>
      <c r="I254" s="147">
        <v>0</v>
      </c>
      <c r="J254" s="147">
        <v>0</v>
      </c>
      <c r="K254" s="147"/>
      <c r="L254" s="147">
        <f t="shared" si="140"/>
        <v>0</v>
      </c>
      <c r="M254" s="365">
        <f>'الاطار الموازنى  راي الجهه عام'!I254</f>
        <v>0</v>
      </c>
      <c r="N254" s="208">
        <f t="shared" si="131"/>
        <v>0</v>
      </c>
      <c r="O254" s="147">
        <v>0</v>
      </c>
      <c r="P254" s="209" t="str">
        <f t="shared" si="132"/>
        <v xml:space="preserve"> </v>
      </c>
      <c r="Q254" s="209" t="str">
        <f t="shared" si="133"/>
        <v xml:space="preserve"> </v>
      </c>
      <c r="R254" s="105">
        <f t="shared" si="135"/>
        <v>0</v>
      </c>
      <c r="S254" s="72">
        <f t="shared" si="134"/>
        <v>0</v>
      </c>
    </row>
    <row r="255" spans="1:19" ht="105.75" customHeight="1" x14ac:dyDescent="0.2">
      <c r="A255" s="364">
        <f>'الاطار الموازنى  راي الجهه عام'!A255</f>
        <v>0</v>
      </c>
      <c r="B255" s="365">
        <f>'الاطار الموازنى  راي الجهه عام'!B255</f>
        <v>0</v>
      </c>
      <c r="C255" s="365">
        <f>'الاطار الموازنى  راي الجهه عام'!C255</f>
        <v>0</v>
      </c>
      <c r="D255" s="365">
        <f>'الاطار الموازنى  راي الجهه عام'!D255</f>
        <v>0</v>
      </c>
      <c r="E255" s="147">
        <f>'الاطار الموازنى  راي الجهه عام'!E255</f>
        <v>0</v>
      </c>
      <c r="F255" s="365">
        <f>'الاطار الموازنى  راي الجهه عام'!F255</f>
        <v>0</v>
      </c>
      <c r="G255" s="49" t="s">
        <v>789</v>
      </c>
      <c r="H255" s="19" t="s">
        <v>213</v>
      </c>
      <c r="I255" s="147">
        <v>0</v>
      </c>
      <c r="J255" s="147">
        <v>0</v>
      </c>
      <c r="K255" s="147"/>
      <c r="L255" s="147">
        <f t="shared" si="140"/>
        <v>0</v>
      </c>
      <c r="M255" s="365">
        <f>'الاطار الموازنى  راي الجهه عام'!I255</f>
        <v>0</v>
      </c>
      <c r="N255" s="208">
        <f t="shared" si="131"/>
        <v>0</v>
      </c>
      <c r="O255" s="147">
        <v>0</v>
      </c>
      <c r="P255" s="209" t="str">
        <f t="shared" si="132"/>
        <v xml:space="preserve"> </v>
      </c>
      <c r="Q255" s="209" t="str">
        <f t="shared" si="133"/>
        <v xml:space="preserve"> </v>
      </c>
      <c r="R255" s="105">
        <f t="shared" si="135"/>
        <v>0</v>
      </c>
      <c r="S255" s="72">
        <f t="shared" si="134"/>
        <v>0</v>
      </c>
    </row>
    <row r="256" spans="1:19" ht="126" customHeight="1" thickBot="1" x14ac:dyDescent="0.25">
      <c r="A256" s="391">
        <f>'الاطار الموازنى  راي الجهه عام'!A256</f>
        <v>0</v>
      </c>
      <c r="B256" s="379">
        <f>'الاطار الموازنى  راي الجهه عام'!B256</f>
        <v>0</v>
      </c>
      <c r="C256" s="379">
        <f>'الاطار الموازنى  راي الجهه عام'!C256</f>
        <v>15000</v>
      </c>
      <c r="D256" s="379">
        <f>'الاطار الموازنى  راي الجهه عام'!D256</f>
        <v>0</v>
      </c>
      <c r="E256" s="158">
        <f>'الاطار الموازنى  راي الجهه عام'!E256</f>
        <v>0</v>
      </c>
      <c r="F256" s="379">
        <f>'الاطار الموازنى  راي الجهه عام'!F256</f>
        <v>0</v>
      </c>
      <c r="G256" s="50" t="s">
        <v>790</v>
      </c>
      <c r="H256" s="19" t="s">
        <v>214</v>
      </c>
      <c r="I256" s="158">
        <v>0</v>
      </c>
      <c r="J256" s="158">
        <v>0</v>
      </c>
      <c r="K256" s="158"/>
      <c r="L256" s="158">
        <f t="shared" si="140"/>
        <v>0</v>
      </c>
      <c r="M256" s="379">
        <f>'الاطار الموازنى  راي الجهه عام'!I256</f>
        <v>0</v>
      </c>
      <c r="N256" s="218">
        <f t="shared" si="131"/>
        <v>0</v>
      </c>
      <c r="O256" s="158">
        <v>0</v>
      </c>
      <c r="P256" s="219" t="str">
        <f t="shared" si="132"/>
        <v xml:space="preserve"> </v>
      </c>
      <c r="Q256" s="219" t="str">
        <f t="shared" si="133"/>
        <v xml:space="preserve"> </v>
      </c>
      <c r="R256" s="113">
        <f t="shared" si="135"/>
        <v>0</v>
      </c>
      <c r="S256" s="72">
        <f t="shared" si="134"/>
        <v>15000</v>
      </c>
    </row>
    <row r="257" spans="1:19" s="1" customFormat="1" ht="90" customHeight="1" x14ac:dyDescent="0.2">
      <c r="A257" s="392">
        <f t="shared" ref="A257:E257" si="149">SUM(A248:A256)</f>
        <v>223000</v>
      </c>
      <c r="B257" s="393">
        <f t="shared" si="149"/>
        <v>222856</v>
      </c>
      <c r="C257" s="393">
        <f t="shared" si="149"/>
        <v>253000</v>
      </c>
      <c r="D257" s="393">
        <f t="shared" si="149"/>
        <v>236667</v>
      </c>
      <c r="E257" s="316">
        <f t="shared" si="149"/>
        <v>269000</v>
      </c>
      <c r="F257" s="393">
        <f>'الاطار الموازنى  راي الجهه عام'!F257</f>
        <v>0</v>
      </c>
      <c r="G257" s="317"/>
      <c r="H257" s="318" t="s">
        <v>215</v>
      </c>
      <c r="I257" s="316">
        <f t="shared" ref="I257" si="150">SUM(I248:I256)</f>
        <v>306000</v>
      </c>
      <c r="J257" s="316">
        <f t="shared" ref="I257:J257" si="151">SUM(J248:J256)</f>
        <v>306000</v>
      </c>
      <c r="K257" s="316">
        <f t="shared" ref="K257:O257" si="152">SUM(K248:K256)</f>
        <v>0</v>
      </c>
      <c r="L257" s="316">
        <f t="shared" si="152"/>
        <v>0</v>
      </c>
      <c r="M257" s="393">
        <f>'الاطار الموازنى  راي الجهه عام'!I257</f>
        <v>313000</v>
      </c>
      <c r="N257" s="319">
        <f t="shared" si="131"/>
        <v>7000</v>
      </c>
      <c r="O257" s="316">
        <f t="shared" si="152"/>
        <v>313000</v>
      </c>
      <c r="P257" s="316">
        <f t="shared" si="132"/>
        <v>7000</v>
      </c>
      <c r="Q257" s="316" t="str">
        <f t="shared" si="133"/>
        <v xml:space="preserve"> </v>
      </c>
      <c r="R257" s="320">
        <f t="shared" si="135"/>
        <v>1.022875816993464</v>
      </c>
      <c r="S257" s="72">
        <f t="shared" si="134"/>
        <v>2442523</v>
      </c>
    </row>
    <row r="258" spans="1:19" s="1" customFormat="1" ht="92.25" customHeight="1" x14ac:dyDescent="0.2">
      <c r="A258" s="394"/>
      <c r="B258" s="395"/>
      <c r="C258" s="395"/>
      <c r="D258" s="395"/>
      <c r="E258" s="170"/>
      <c r="F258" s="395"/>
      <c r="G258" s="48" t="s">
        <v>791</v>
      </c>
      <c r="H258" s="21" t="s">
        <v>216</v>
      </c>
      <c r="I258" s="170"/>
      <c r="J258" s="170"/>
      <c r="K258" s="170"/>
      <c r="L258" s="170"/>
      <c r="M258" s="395"/>
      <c r="N258" s="229"/>
      <c r="O258" s="234"/>
      <c r="P258" s="169" t="str">
        <f t="shared" si="132"/>
        <v xml:space="preserve"> </v>
      </c>
      <c r="Q258" s="169" t="str">
        <f t="shared" si="133"/>
        <v xml:space="preserve"> </v>
      </c>
      <c r="R258" s="120"/>
      <c r="S258" s="72">
        <f>S281</f>
        <v>3839049</v>
      </c>
    </row>
    <row r="259" spans="1:19" ht="105.75" customHeight="1" x14ac:dyDescent="0.2">
      <c r="A259" s="364">
        <f>'الاطار الموازنى  راي الجهه عام'!A259</f>
        <v>0</v>
      </c>
      <c r="B259" s="364">
        <f>'الاطار الموازنى  راي الجهه عام'!B259</f>
        <v>0</v>
      </c>
      <c r="C259" s="364">
        <f>'الاطار الموازنى  راي الجهه عام'!C259</f>
        <v>0</v>
      </c>
      <c r="D259" s="364">
        <f>'الاطار الموازنى  راي الجهه عام'!D259</f>
        <v>0</v>
      </c>
      <c r="E259" s="146">
        <f>'الاطار الموازنى  راي الجهه عام'!E259</f>
        <v>0</v>
      </c>
      <c r="F259" s="364">
        <f>'الاطار الموازنى  راي الجهه عام'!F259</f>
        <v>0</v>
      </c>
      <c r="G259" s="64" t="s">
        <v>792</v>
      </c>
      <c r="H259" s="19" t="s">
        <v>217</v>
      </c>
      <c r="I259" s="146"/>
      <c r="J259" s="146"/>
      <c r="K259" s="146"/>
      <c r="L259" s="146">
        <f t="shared" si="140"/>
        <v>0</v>
      </c>
      <c r="M259" s="364">
        <f>'الاطار الموازنى  راي الجهه عام'!I259</f>
        <v>0</v>
      </c>
      <c r="N259" s="235">
        <f t="shared" si="131"/>
        <v>0</v>
      </c>
      <c r="O259" s="175">
        <v>0</v>
      </c>
      <c r="P259" s="236" t="str">
        <f t="shared" si="132"/>
        <v xml:space="preserve"> </v>
      </c>
      <c r="Q259" s="236" t="str">
        <f t="shared" si="133"/>
        <v xml:space="preserve"> </v>
      </c>
      <c r="R259" s="105">
        <f t="shared" si="135"/>
        <v>0</v>
      </c>
      <c r="S259" s="72">
        <f t="shared" si="134"/>
        <v>0</v>
      </c>
    </row>
    <row r="260" spans="1:19" ht="102.75" customHeight="1" x14ac:dyDescent="0.2">
      <c r="A260" s="364">
        <f>'الاطار الموازنى  راي الجهه عام'!A260</f>
        <v>150000</v>
      </c>
      <c r="B260" s="364">
        <f>'الاطار الموازنى  راي الجهه عام'!B260</f>
        <v>131037</v>
      </c>
      <c r="C260" s="364">
        <f>'الاطار الموازنى  راي الجهه عام'!C260</f>
        <v>145000</v>
      </c>
      <c r="D260" s="364">
        <f>'الاطار الموازنى  راي الجهه عام'!D260</f>
        <v>126149</v>
      </c>
      <c r="E260" s="146">
        <f>'الاطار الموازنى  راي الجهه عام'!E260</f>
        <v>145000</v>
      </c>
      <c r="F260" s="364">
        <f>'الاطار الموازنى  راي الجهه عام'!F260</f>
        <v>0</v>
      </c>
      <c r="G260" s="64" t="s">
        <v>793</v>
      </c>
      <c r="H260" s="19" t="s">
        <v>218</v>
      </c>
      <c r="I260" s="175">
        <v>159000</v>
      </c>
      <c r="J260" s="146">
        <v>159000</v>
      </c>
      <c r="K260" s="146"/>
      <c r="L260" s="146">
        <f t="shared" si="140"/>
        <v>0</v>
      </c>
      <c r="M260" s="364">
        <f>'الاطار الموازنى  راي الجهه عام'!I260</f>
        <v>159000</v>
      </c>
      <c r="N260" s="235">
        <f t="shared" si="131"/>
        <v>0</v>
      </c>
      <c r="O260" s="175">
        <v>159000</v>
      </c>
      <c r="P260" s="236" t="str">
        <f t="shared" si="132"/>
        <v xml:space="preserve"> </v>
      </c>
      <c r="Q260" s="236" t="str">
        <f t="shared" si="133"/>
        <v xml:space="preserve"> </v>
      </c>
      <c r="R260" s="105">
        <f t="shared" si="135"/>
        <v>1</v>
      </c>
      <c r="S260" s="72">
        <f t="shared" si="134"/>
        <v>1333186</v>
      </c>
    </row>
    <row r="261" spans="1:19" ht="105" customHeight="1" x14ac:dyDescent="0.2">
      <c r="A261" s="365">
        <f>'الاطار الموازنى  راي الجهه عام'!A261</f>
        <v>200000</v>
      </c>
      <c r="B261" s="365">
        <f>'الاطار الموازنى  راي الجهه عام'!B261</f>
        <v>49667</v>
      </c>
      <c r="C261" s="365">
        <f>'الاطار الموازنى  راي الجهه عام'!C261</f>
        <v>200000</v>
      </c>
      <c r="D261" s="365">
        <f>'الاطار الموازنى  راي الجهه عام'!D261</f>
        <v>83969</v>
      </c>
      <c r="E261" s="146">
        <f>'الاطار الموازنى  راي الجهه عام'!E261</f>
        <v>200000</v>
      </c>
      <c r="F261" s="365">
        <f>'الاطار الموازنى  راي الجهه عام'!F261</f>
        <v>0</v>
      </c>
      <c r="G261" s="49" t="s">
        <v>794</v>
      </c>
      <c r="H261" s="19" t="s">
        <v>219</v>
      </c>
      <c r="I261" s="175">
        <v>200000</v>
      </c>
      <c r="J261" s="146">
        <v>200000</v>
      </c>
      <c r="K261" s="146"/>
      <c r="L261" s="146">
        <f t="shared" si="140"/>
        <v>0</v>
      </c>
      <c r="M261" s="364">
        <f>'الاطار الموازنى  راي الجهه عام'!I261</f>
        <v>200000</v>
      </c>
      <c r="N261" s="235">
        <f t="shared" si="131"/>
        <v>0</v>
      </c>
      <c r="O261" s="175">
        <v>200000</v>
      </c>
      <c r="P261" s="236" t="str">
        <f t="shared" si="132"/>
        <v xml:space="preserve"> </v>
      </c>
      <c r="Q261" s="236" t="str">
        <f t="shared" si="133"/>
        <v xml:space="preserve"> </v>
      </c>
      <c r="R261" s="105">
        <f t="shared" si="135"/>
        <v>1</v>
      </c>
      <c r="S261" s="72">
        <f t="shared" si="134"/>
        <v>1533636</v>
      </c>
    </row>
    <row r="262" spans="1:19" ht="105.75" customHeight="1" x14ac:dyDescent="0.2">
      <c r="A262" s="365">
        <f>'الاطار الموازنى  راي الجهه عام'!A262</f>
        <v>0</v>
      </c>
      <c r="B262" s="365">
        <f>'الاطار الموازنى  راي الجهه عام'!B262</f>
        <v>0</v>
      </c>
      <c r="C262" s="365">
        <f>'الاطار الموازنى  راي الجهه عام'!C262</f>
        <v>0</v>
      </c>
      <c r="D262" s="365">
        <f>'الاطار الموازنى  راي الجهه عام'!D262</f>
        <v>0</v>
      </c>
      <c r="E262" s="147">
        <f>'الاطار الموازنى  راي الجهه عام'!E262</f>
        <v>0</v>
      </c>
      <c r="F262" s="365">
        <f>'الاطار الموازنى  راي الجهه عام'!F262</f>
        <v>0</v>
      </c>
      <c r="G262" s="49" t="s">
        <v>795</v>
      </c>
      <c r="H262" s="19" t="s">
        <v>220</v>
      </c>
      <c r="I262" s="175">
        <v>0</v>
      </c>
      <c r="J262" s="146">
        <v>0</v>
      </c>
      <c r="K262" s="147"/>
      <c r="L262" s="147">
        <f t="shared" si="140"/>
        <v>0</v>
      </c>
      <c r="M262" s="365">
        <f>'الاطار الموازنى  راي الجهه عام'!I262</f>
        <v>0</v>
      </c>
      <c r="N262" s="208">
        <f t="shared" si="131"/>
        <v>0</v>
      </c>
      <c r="O262" s="175">
        <v>0</v>
      </c>
      <c r="P262" s="236" t="str">
        <f t="shared" si="132"/>
        <v xml:space="preserve"> </v>
      </c>
      <c r="Q262" s="236" t="str">
        <f t="shared" si="133"/>
        <v xml:space="preserve"> </v>
      </c>
      <c r="R262" s="105">
        <f t="shared" si="135"/>
        <v>0</v>
      </c>
      <c r="S262" s="72">
        <f t="shared" si="134"/>
        <v>0</v>
      </c>
    </row>
    <row r="263" spans="1:19" ht="99.75" customHeight="1" x14ac:dyDescent="0.2">
      <c r="A263" s="365">
        <f>'الاطار الموازنى  راي الجهه عام'!A263</f>
        <v>15000</v>
      </c>
      <c r="B263" s="365">
        <f>'الاطار الموازنى  راي الجهه عام'!B263</f>
        <v>1690</v>
      </c>
      <c r="C263" s="365">
        <f>'الاطار الموازنى  راي الجهه عام'!C263</f>
        <v>15000</v>
      </c>
      <c r="D263" s="365">
        <f>'الاطار الموازنى  راي الجهه عام'!D263</f>
        <v>888</v>
      </c>
      <c r="E263" s="147">
        <f>'الاطار الموازنى  راي الجهه عام'!E263</f>
        <v>10000</v>
      </c>
      <c r="F263" s="365">
        <f>'الاطار الموازنى  راي الجهه عام'!F263</f>
        <v>0</v>
      </c>
      <c r="G263" s="49" t="s">
        <v>796</v>
      </c>
      <c r="H263" s="19" t="s">
        <v>221</v>
      </c>
      <c r="I263" s="175">
        <v>5000</v>
      </c>
      <c r="J263" s="349">
        <v>5000</v>
      </c>
      <c r="K263" s="147">
        <v>0</v>
      </c>
      <c r="L263" s="147">
        <f t="shared" si="140"/>
        <v>0</v>
      </c>
      <c r="M263" s="365">
        <f>'الاطار الموازنى  راي الجهه عام'!I263</f>
        <v>5000</v>
      </c>
      <c r="N263" s="208">
        <f t="shared" si="131"/>
        <v>0</v>
      </c>
      <c r="O263" s="175">
        <v>5000</v>
      </c>
      <c r="P263" s="236" t="str">
        <f t="shared" si="132"/>
        <v xml:space="preserve"> </v>
      </c>
      <c r="Q263" s="236" t="str">
        <f t="shared" si="133"/>
        <v xml:space="preserve"> </v>
      </c>
      <c r="R263" s="105">
        <f t="shared" si="135"/>
        <v>1</v>
      </c>
      <c r="S263" s="72">
        <f t="shared" si="134"/>
        <v>62578</v>
      </c>
    </row>
    <row r="264" spans="1:19" ht="107.25" customHeight="1" x14ac:dyDescent="0.2">
      <c r="A264" s="365">
        <f>'الاطار الموازنى  راي الجهه عام'!A264</f>
        <v>0</v>
      </c>
      <c r="B264" s="365">
        <f>'الاطار الموازنى  راي الجهه عام'!B264</f>
        <v>0</v>
      </c>
      <c r="C264" s="365">
        <f>'الاطار الموازنى  راي الجهه عام'!C264</f>
        <v>0</v>
      </c>
      <c r="D264" s="365">
        <f>'الاطار الموازنى  راي الجهه عام'!D264</f>
        <v>0</v>
      </c>
      <c r="E264" s="147">
        <f>'الاطار الموازنى  راي الجهه عام'!E264</f>
        <v>0</v>
      </c>
      <c r="F264" s="365">
        <f>'الاطار الموازنى  راي الجهه عام'!F264</f>
        <v>0</v>
      </c>
      <c r="G264" s="49" t="s">
        <v>797</v>
      </c>
      <c r="H264" s="19" t="s">
        <v>222</v>
      </c>
      <c r="I264" s="175">
        <v>0</v>
      </c>
      <c r="J264" s="349">
        <v>0</v>
      </c>
      <c r="K264" s="147"/>
      <c r="L264" s="147">
        <f t="shared" si="140"/>
        <v>0</v>
      </c>
      <c r="M264" s="365">
        <f>'الاطار الموازنى  راي الجهه عام'!I264</f>
        <v>0</v>
      </c>
      <c r="N264" s="208">
        <f t="shared" si="131"/>
        <v>0</v>
      </c>
      <c r="O264" s="175">
        <v>0</v>
      </c>
      <c r="P264" s="236" t="str">
        <f t="shared" si="132"/>
        <v xml:space="preserve"> </v>
      </c>
      <c r="Q264" s="236" t="str">
        <f t="shared" si="133"/>
        <v xml:space="preserve"> </v>
      </c>
      <c r="R264" s="105">
        <f t="shared" si="135"/>
        <v>0</v>
      </c>
      <c r="S264" s="72">
        <f t="shared" si="134"/>
        <v>0</v>
      </c>
    </row>
    <row r="265" spans="1:19" ht="105.75" customHeight="1" x14ac:dyDescent="0.2">
      <c r="A265" s="365">
        <f>'الاطار الموازنى  راي الجهه عام'!A265</f>
        <v>0</v>
      </c>
      <c r="B265" s="365">
        <f>'الاطار الموازنى  راي الجهه عام'!B265</f>
        <v>0</v>
      </c>
      <c r="C265" s="365">
        <f>'الاطار الموازنى  راي الجهه عام'!C265</f>
        <v>0</v>
      </c>
      <c r="D265" s="365">
        <f>'الاطار الموازنى  راي الجهه عام'!D265</f>
        <v>0</v>
      </c>
      <c r="E265" s="147">
        <f>'الاطار الموازنى  راي الجهه عام'!E265</f>
        <v>0</v>
      </c>
      <c r="F265" s="365">
        <f>'الاطار الموازنى  راي الجهه عام'!F265</f>
        <v>0</v>
      </c>
      <c r="G265" s="49" t="s">
        <v>798</v>
      </c>
      <c r="H265" s="19" t="s">
        <v>223</v>
      </c>
      <c r="I265" s="175">
        <v>0</v>
      </c>
      <c r="J265" s="349">
        <v>0</v>
      </c>
      <c r="K265" s="147"/>
      <c r="L265" s="147">
        <f t="shared" si="140"/>
        <v>0</v>
      </c>
      <c r="M265" s="365">
        <f>'الاطار الموازنى  راي الجهه عام'!I265</f>
        <v>0</v>
      </c>
      <c r="N265" s="208">
        <f t="shared" si="131"/>
        <v>0</v>
      </c>
      <c r="O265" s="175">
        <v>0</v>
      </c>
      <c r="P265" s="236" t="str">
        <f t="shared" si="132"/>
        <v xml:space="preserve"> </v>
      </c>
      <c r="Q265" s="236" t="str">
        <f t="shared" si="133"/>
        <v xml:space="preserve"> </v>
      </c>
      <c r="R265" s="105">
        <f t="shared" si="135"/>
        <v>0</v>
      </c>
      <c r="S265" s="72">
        <f t="shared" si="134"/>
        <v>0</v>
      </c>
    </row>
    <row r="266" spans="1:19" ht="105.75" customHeight="1" x14ac:dyDescent="0.2">
      <c r="A266" s="365">
        <f>'الاطار الموازنى  راي الجهه عام'!A266</f>
        <v>0</v>
      </c>
      <c r="B266" s="365">
        <f>'الاطار الموازنى  راي الجهه عام'!B266</f>
        <v>0</v>
      </c>
      <c r="C266" s="365">
        <f>'الاطار الموازنى  راي الجهه عام'!C266</f>
        <v>0</v>
      </c>
      <c r="D266" s="365">
        <f>'الاطار الموازنى  راي الجهه عام'!D266</f>
        <v>0</v>
      </c>
      <c r="E266" s="147">
        <f>'الاطار الموازنى  راي الجهه عام'!E266</f>
        <v>0</v>
      </c>
      <c r="F266" s="365">
        <f>'الاطار الموازنى  راي الجهه عام'!F266</f>
        <v>0</v>
      </c>
      <c r="G266" s="49" t="s">
        <v>799</v>
      </c>
      <c r="H266" s="19" t="s">
        <v>224</v>
      </c>
      <c r="I266" s="175">
        <v>0</v>
      </c>
      <c r="J266" s="349">
        <v>0</v>
      </c>
      <c r="K266" s="147"/>
      <c r="L266" s="147">
        <f t="shared" si="140"/>
        <v>0</v>
      </c>
      <c r="M266" s="365">
        <f>'الاطار الموازنى  راي الجهه عام'!I266</f>
        <v>0</v>
      </c>
      <c r="N266" s="208">
        <f t="shared" si="131"/>
        <v>0</v>
      </c>
      <c r="O266" s="175">
        <v>0</v>
      </c>
      <c r="P266" s="236" t="str">
        <f t="shared" si="132"/>
        <v xml:space="preserve"> </v>
      </c>
      <c r="Q266" s="236" t="str">
        <f t="shared" si="133"/>
        <v xml:space="preserve"> </v>
      </c>
      <c r="R266" s="105">
        <f t="shared" si="135"/>
        <v>0</v>
      </c>
      <c r="S266" s="72">
        <f t="shared" si="134"/>
        <v>0</v>
      </c>
    </row>
    <row r="267" spans="1:19" ht="105.75" customHeight="1" x14ac:dyDescent="0.2">
      <c r="A267" s="365">
        <f>'الاطار الموازنى  راي الجهه عام'!A267</f>
        <v>0</v>
      </c>
      <c r="B267" s="365">
        <f>'الاطار الموازنى  راي الجهه عام'!B267</f>
        <v>0</v>
      </c>
      <c r="C267" s="365">
        <f>'الاطار الموازنى  راي الجهه عام'!C267</f>
        <v>0</v>
      </c>
      <c r="D267" s="365">
        <f>'الاطار الموازنى  راي الجهه عام'!D267</f>
        <v>0</v>
      </c>
      <c r="E267" s="147">
        <f>'الاطار الموازنى  راي الجهه عام'!E267</f>
        <v>0</v>
      </c>
      <c r="F267" s="365">
        <f>'الاطار الموازنى  راي الجهه عام'!F267</f>
        <v>0</v>
      </c>
      <c r="G267" s="49" t="s">
        <v>800</v>
      </c>
      <c r="H267" s="19" t="s">
        <v>225</v>
      </c>
      <c r="I267" s="175">
        <v>0</v>
      </c>
      <c r="J267" s="349">
        <v>0</v>
      </c>
      <c r="K267" s="147"/>
      <c r="L267" s="147">
        <f t="shared" si="140"/>
        <v>0</v>
      </c>
      <c r="M267" s="365">
        <f>'الاطار الموازنى  راي الجهه عام'!I267</f>
        <v>0</v>
      </c>
      <c r="N267" s="208">
        <f t="shared" si="131"/>
        <v>0</v>
      </c>
      <c r="O267" s="175">
        <v>0</v>
      </c>
      <c r="P267" s="236" t="str">
        <f t="shared" si="132"/>
        <v xml:space="preserve"> </v>
      </c>
      <c r="Q267" s="236" t="str">
        <f t="shared" si="133"/>
        <v xml:space="preserve"> </v>
      </c>
      <c r="R267" s="105">
        <f t="shared" si="135"/>
        <v>0</v>
      </c>
      <c r="S267" s="72">
        <f t="shared" si="134"/>
        <v>0</v>
      </c>
    </row>
    <row r="268" spans="1:19" ht="105.75" customHeight="1" x14ac:dyDescent="0.2">
      <c r="A268" s="365">
        <f>'الاطار الموازنى  راي الجهه عام'!A268</f>
        <v>0</v>
      </c>
      <c r="B268" s="365">
        <f>'الاطار الموازنى  راي الجهه عام'!B268</f>
        <v>0</v>
      </c>
      <c r="C268" s="365">
        <f>'الاطار الموازنى  راي الجهه عام'!C268</f>
        <v>0</v>
      </c>
      <c r="D268" s="365">
        <f>'الاطار الموازنى  راي الجهه عام'!D268</f>
        <v>0</v>
      </c>
      <c r="E268" s="147">
        <f>'الاطار الموازنى  راي الجهه عام'!E268</f>
        <v>0</v>
      </c>
      <c r="F268" s="365">
        <f>'الاطار الموازنى  راي الجهه عام'!F268</f>
        <v>0</v>
      </c>
      <c r="G268" s="49" t="s">
        <v>801</v>
      </c>
      <c r="H268" s="19" t="s">
        <v>226</v>
      </c>
      <c r="I268" s="175">
        <v>0</v>
      </c>
      <c r="J268" s="349">
        <v>0</v>
      </c>
      <c r="K268" s="147"/>
      <c r="L268" s="147">
        <f t="shared" si="140"/>
        <v>0</v>
      </c>
      <c r="M268" s="365">
        <f>'الاطار الموازنى  راي الجهه عام'!I268</f>
        <v>0</v>
      </c>
      <c r="N268" s="208">
        <f t="shared" si="131"/>
        <v>0</v>
      </c>
      <c r="O268" s="175">
        <v>0</v>
      </c>
      <c r="P268" s="236" t="str">
        <f t="shared" si="132"/>
        <v xml:space="preserve"> </v>
      </c>
      <c r="Q268" s="236" t="str">
        <f t="shared" si="133"/>
        <v xml:space="preserve"> </v>
      </c>
      <c r="R268" s="105">
        <f t="shared" si="135"/>
        <v>0</v>
      </c>
      <c r="S268" s="72">
        <f t="shared" si="134"/>
        <v>0</v>
      </c>
    </row>
    <row r="269" spans="1:19" ht="105.75" customHeight="1" x14ac:dyDescent="0.2">
      <c r="A269" s="365">
        <f>'الاطار الموازنى  راي الجهه عام'!A269</f>
        <v>0</v>
      </c>
      <c r="B269" s="365">
        <f>'الاطار الموازنى  راي الجهه عام'!B269</f>
        <v>0</v>
      </c>
      <c r="C269" s="365">
        <f>'الاطار الموازنى  راي الجهه عام'!C269</f>
        <v>0</v>
      </c>
      <c r="D269" s="365">
        <f>'الاطار الموازنى  راي الجهه عام'!D269</f>
        <v>0</v>
      </c>
      <c r="E269" s="147">
        <f>'الاطار الموازنى  راي الجهه عام'!E269</f>
        <v>0</v>
      </c>
      <c r="F269" s="365">
        <f>'الاطار الموازنى  راي الجهه عام'!F269</f>
        <v>0</v>
      </c>
      <c r="G269" s="49" t="s">
        <v>802</v>
      </c>
      <c r="H269" s="19" t="s">
        <v>227</v>
      </c>
      <c r="I269" s="175">
        <v>0</v>
      </c>
      <c r="J269" s="349">
        <v>0</v>
      </c>
      <c r="K269" s="147"/>
      <c r="L269" s="147">
        <f t="shared" si="140"/>
        <v>0</v>
      </c>
      <c r="M269" s="365">
        <f>'الاطار الموازنى  راي الجهه عام'!I269</f>
        <v>0</v>
      </c>
      <c r="N269" s="208">
        <f t="shared" si="131"/>
        <v>0</v>
      </c>
      <c r="O269" s="175">
        <v>0</v>
      </c>
      <c r="P269" s="236" t="str">
        <f t="shared" si="132"/>
        <v xml:space="preserve"> </v>
      </c>
      <c r="Q269" s="236" t="str">
        <f t="shared" si="133"/>
        <v xml:space="preserve"> </v>
      </c>
      <c r="R269" s="105">
        <f t="shared" si="135"/>
        <v>0</v>
      </c>
      <c r="S269" s="72">
        <f t="shared" si="134"/>
        <v>0</v>
      </c>
    </row>
    <row r="270" spans="1:19" ht="105.75" customHeight="1" x14ac:dyDescent="0.2">
      <c r="A270" s="365">
        <f>'الاطار الموازنى  راي الجهه عام'!A270</f>
        <v>0</v>
      </c>
      <c r="B270" s="365">
        <f>'الاطار الموازنى  راي الجهه عام'!B270</f>
        <v>0</v>
      </c>
      <c r="C270" s="365">
        <f>'الاطار الموازنى  راي الجهه عام'!C270</f>
        <v>0</v>
      </c>
      <c r="D270" s="365">
        <f>'الاطار الموازنى  راي الجهه عام'!D270</f>
        <v>0</v>
      </c>
      <c r="E270" s="147">
        <f>'الاطار الموازنى  راي الجهه عام'!E270</f>
        <v>0</v>
      </c>
      <c r="F270" s="365">
        <f>'الاطار الموازنى  راي الجهه عام'!F270</f>
        <v>0</v>
      </c>
      <c r="G270" s="49" t="s">
        <v>803</v>
      </c>
      <c r="H270" s="19" t="s">
        <v>228</v>
      </c>
      <c r="I270" s="175">
        <v>0</v>
      </c>
      <c r="J270" s="349">
        <v>0</v>
      </c>
      <c r="K270" s="147"/>
      <c r="L270" s="147">
        <f t="shared" si="140"/>
        <v>0</v>
      </c>
      <c r="M270" s="365">
        <f>'الاطار الموازنى  راي الجهه عام'!I270</f>
        <v>0</v>
      </c>
      <c r="N270" s="208">
        <f t="shared" si="131"/>
        <v>0</v>
      </c>
      <c r="O270" s="175">
        <v>0</v>
      </c>
      <c r="P270" s="236" t="str">
        <f t="shared" si="132"/>
        <v xml:space="preserve"> </v>
      </c>
      <c r="Q270" s="236" t="str">
        <f t="shared" si="133"/>
        <v xml:space="preserve"> </v>
      </c>
      <c r="R270" s="105">
        <f t="shared" si="135"/>
        <v>0</v>
      </c>
      <c r="S270" s="72">
        <f t="shared" si="134"/>
        <v>0</v>
      </c>
    </row>
    <row r="271" spans="1:19" ht="114.75" customHeight="1" x14ac:dyDescent="0.2">
      <c r="A271" s="365">
        <f>'الاطار الموازنى  راي الجهه عام'!A271</f>
        <v>85000</v>
      </c>
      <c r="B271" s="365">
        <f>'الاطار الموازنى  راي الجهه عام'!B271</f>
        <v>77941</v>
      </c>
      <c r="C271" s="365">
        <f>'الاطار الموازنى  راي الجهه عام'!C271</f>
        <v>100000</v>
      </c>
      <c r="D271" s="365">
        <f>'الاطار الموازنى  راي الجهه عام'!D271</f>
        <v>89892</v>
      </c>
      <c r="E271" s="147">
        <f>'الاطار الموازنى  راي الجهه عام'!E271</f>
        <v>84000</v>
      </c>
      <c r="F271" s="365">
        <f>'الاطار الموازنى  راي الجهه عام'!F271</f>
        <v>0</v>
      </c>
      <c r="G271" s="49" t="s">
        <v>804</v>
      </c>
      <c r="H271" s="19" t="s">
        <v>229</v>
      </c>
      <c r="I271" s="175">
        <v>80000</v>
      </c>
      <c r="J271" s="349">
        <v>80000</v>
      </c>
      <c r="K271" s="147"/>
      <c r="L271" s="147">
        <f t="shared" si="140"/>
        <v>0</v>
      </c>
      <c r="M271" s="365">
        <f>'الاطار الموازنى  راي الجهه عام'!I271</f>
        <v>102000</v>
      </c>
      <c r="N271" s="208">
        <f t="shared" si="131"/>
        <v>22000</v>
      </c>
      <c r="O271" s="175">
        <v>102000</v>
      </c>
      <c r="P271" s="236">
        <f t="shared" si="132"/>
        <v>22000</v>
      </c>
      <c r="Q271" s="236" t="str">
        <f t="shared" si="133"/>
        <v xml:space="preserve"> </v>
      </c>
      <c r="R271" s="105">
        <f t="shared" si="135"/>
        <v>1.2749999999999999</v>
      </c>
      <c r="S271" s="72">
        <f t="shared" si="134"/>
        <v>800833</v>
      </c>
    </row>
    <row r="272" spans="1:19" ht="107.25" customHeight="1" x14ac:dyDescent="0.2">
      <c r="A272" s="365">
        <f>'الاطار الموازنى  راي الجهه عام'!A272</f>
        <v>10000</v>
      </c>
      <c r="B272" s="365">
        <f>'الاطار الموازنى  راي الجهه عام'!B272</f>
        <v>0</v>
      </c>
      <c r="C272" s="365">
        <f>'الاطار الموازنى  راي الجهه عام'!C272</f>
        <v>10000</v>
      </c>
      <c r="D272" s="365">
        <f>'الاطار الموازنى  راي الجهه عام'!D272</f>
        <v>0</v>
      </c>
      <c r="E272" s="147">
        <f>'الاطار الموازنى  راي الجهه عام'!E272</f>
        <v>10000</v>
      </c>
      <c r="F272" s="365">
        <f>'الاطار الموازنى  راي الجهه عام'!F272</f>
        <v>0</v>
      </c>
      <c r="G272" s="49" t="s">
        <v>805</v>
      </c>
      <c r="H272" s="19" t="s">
        <v>230</v>
      </c>
      <c r="I272" s="175">
        <v>10000</v>
      </c>
      <c r="J272" s="349">
        <v>10000</v>
      </c>
      <c r="K272" s="147">
        <v>0</v>
      </c>
      <c r="L272" s="147">
        <f t="shared" si="140"/>
        <v>0</v>
      </c>
      <c r="M272" s="365">
        <f>'الاطار الموازنى  راي الجهه عام'!I272</f>
        <v>10000</v>
      </c>
      <c r="N272" s="208">
        <f t="shared" si="131"/>
        <v>0</v>
      </c>
      <c r="O272" s="175">
        <v>10000</v>
      </c>
      <c r="P272" s="236" t="str">
        <f t="shared" si="132"/>
        <v xml:space="preserve"> </v>
      </c>
      <c r="Q272" s="236" t="str">
        <f t="shared" si="133"/>
        <v xml:space="preserve"> </v>
      </c>
      <c r="R272" s="105">
        <f t="shared" si="135"/>
        <v>1</v>
      </c>
      <c r="S272" s="72">
        <f t="shared" si="134"/>
        <v>70000</v>
      </c>
    </row>
    <row r="273" spans="1:19" ht="105.75" customHeight="1" x14ac:dyDescent="0.2">
      <c r="A273" s="364">
        <f>'الاطار الموازنى  راي الجهه عام'!A273</f>
        <v>0</v>
      </c>
      <c r="B273" s="365">
        <f>'الاطار الموازنى  راي الجهه عام'!B273</f>
        <v>0</v>
      </c>
      <c r="C273" s="365">
        <f>'الاطار الموازنى  راي الجهه عام'!C273</f>
        <v>0</v>
      </c>
      <c r="D273" s="365">
        <f>'الاطار الموازنى  راي الجهه عام'!D273</f>
        <v>0</v>
      </c>
      <c r="E273" s="147">
        <f>'الاطار الموازنى  راي الجهه عام'!E273</f>
        <v>0</v>
      </c>
      <c r="F273" s="365">
        <f>'الاطار الموازنى  راي الجهه عام'!F273</f>
        <v>0</v>
      </c>
      <c r="G273" s="49" t="s">
        <v>806</v>
      </c>
      <c r="H273" s="19" t="s">
        <v>231</v>
      </c>
      <c r="I273" s="147">
        <v>0</v>
      </c>
      <c r="J273" s="147">
        <v>0</v>
      </c>
      <c r="K273" s="147"/>
      <c r="L273" s="147">
        <f t="shared" si="140"/>
        <v>0</v>
      </c>
      <c r="M273" s="365">
        <f>'الاطار الموازنى  راي الجهه عام'!I273</f>
        <v>0</v>
      </c>
      <c r="N273" s="208">
        <f t="shared" si="131"/>
        <v>0</v>
      </c>
      <c r="O273" s="175">
        <v>0</v>
      </c>
      <c r="P273" s="236" t="str">
        <f t="shared" si="132"/>
        <v xml:space="preserve"> </v>
      </c>
      <c r="Q273" s="236" t="str">
        <f t="shared" si="133"/>
        <v xml:space="preserve"> </v>
      </c>
      <c r="R273" s="105">
        <f t="shared" si="135"/>
        <v>0</v>
      </c>
      <c r="S273" s="72">
        <f t="shared" si="134"/>
        <v>0</v>
      </c>
    </row>
    <row r="274" spans="1:19" ht="105.75" customHeight="1" x14ac:dyDescent="0.2">
      <c r="A274" s="364">
        <f>'الاطار الموازنى  راي الجهه عام'!A274</f>
        <v>0</v>
      </c>
      <c r="B274" s="365">
        <f>'الاطار الموازنى  راي الجهه عام'!B274</f>
        <v>0</v>
      </c>
      <c r="C274" s="365">
        <f>'الاطار الموازنى  راي الجهه عام'!C274</f>
        <v>0</v>
      </c>
      <c r="D274" s="365">
        <f>'الاطار الموازنى  راي الجهه عام'!D274</f>
        <v>0</v>
      </c>
      <c r="E274" s="147">
        <f>'الاطار الموازنى  راي الجهه عام'!E274</f>
        <v>0</v>
      </c>
      <c r="F274" s="365">
        <f>'الاطار الموازنى  راي الجهه عام'!F274</f>
        <v>0</v>
      </c>
      <c r="G274" s="49" t="s">
        <v>807</v>
      </c>
      <c r="H274" s="19" t="s">
        <v>232</v>
      </c>
      <c r="I274" s="147">
        <v>0</v>
      </c>
      <c r="J274" s="147">
        <v>0</v>
      </c>
      <c r="K274" s="147"/>
      <c r="L274" s="147">
        <f t="shared" si="140"/>
        <v>0</v>
      </c>
      <c r="M274" s="365">
        <f>'الاطار الموازنى  راي الجهه عام'!I274</f>
        <v>0</v>
      </c>
      <c r="N274" s="208">
        <f t="shared" si="131"/>
        <v>0</v>
      </c>
      <c r="O274" s="175">
        <v>0</v>
      </c>
      <c r="P274" s="236" t="str">
        <f t="shared" si="132"/>
        <v xml:space="preserve"> </v>
      </c>
      <c r="Q274" s="236" t="str">
        <f t="shared" si="133"/>
        <v xml:space="preserve"> </v>
      </c>
      <c r="R274" s="105">
        <f t="shared" si="135"/>
        <v>0</v>
      </c>
      <c r="S274" s="72">
        <f t="shared" si="134"/>
        <v>0</v>
      </c>
    </row>
    <row r="275" spans="1:19" ht="105.75" customHeight="1" x14ac:dyDescent="0.2">
      <c r="A275" s="364">
        <f>'الاطار الموازنى  راي الجهه عام'!A275</f>
        <v>0</v>
      </c>
      <c r="B275" s="365">
        <f>'الاطار الموازنى  راي الجهه عام'!B275</f>
        <v>0</v>
      </c>
      <c r="C275" s="365">
        <f>'الاطار الموازنى  راي الجهه عام'!C275</f>
        <v>0</v>
      </c>
      <c r="D275" s="365">
        <f>'الاطار الموازنى  راي الجهه عام'!D275</f>
        <v>0</v>
      </c>
      <c r="E275" s="147">
        <f>'الاطار الموازنى  راي الجهه عام'!E275</f>
        <v>0</v>
      </c>
      <c r="F275" s="365">
        <f>'الاطار الموازنى  راي الجهه عام'!F275</f>
        <v>0</v>
      </c>
      <c r="G275" s="49" t="s">
        <v>808</v>
      </c>
      <c r="H275" s="19" t="s">
        <v>233</v>
      </c>
      <c r="I275" s="147">
        <v>0</v>
      </c>
      <c r="J275" s="147">
        <v>0</v>
      </c>
      <c r="K275" s="147"/>
      <c r="L275" s="147">
        <f t="shared" si="140"/>
        <v>0</v>
      </c>
      <c r="M275" s="365">
        <f>'الاطار الموازنى  راي الجهه عام'!I275</f>
        <v>0</v>
      </c>
      <c r="N275" s="208">
        <f t="shared" si="131"/>
        <v>0</v>
      </c>
      <c r="O275" s="175">
        <v>0</v>
      </c>
      <c r="P275" s="236" t="str">
        <f t="shared" si="132"/>
        <v xml:space="preserve"> </v>
      </c>
      <c r="Q275" s="236" t="str">
        <f t="shared" si="133"/>
        <v xml:space="preserve"> </v>
      </c>
      <c r="R275" s="105">
        <f t="shared" si="135"/>
        <v>0</v>
      </c>
      <c r="S275" s="72">
        <f t="shared" si="134"/>
        <v>0</v>
      </c>
    </row>
    <row r="276" spans="1:19" ht="105.75" customHeight="1" x14ac:dyDescent="0.2">
      <c r="A276" s="364">
        <f>'الاطار الموازنى  راي الجهه عام'!A276</f>
        <v>0</v>
      </c>
      <c r="B276" s="365">
        <f>'الاطار الموازنى  راي الجهه عام'!B276</f>
        <v>0</v>
      </c>
      <c r="C276" s="365">
        <f>'الاطار الموازنى  راي الجهه عام'!C276</f>
        <v>0</v>
      </c>
      <c r="D276" s="365">
        <f>'الاطار الموازنى  راي الجهه عام'!D276</f>
        <v>0</v>
      </c>
      <c r="E276" s="147">
        <f>'الاطار الموازنى  راي الجهه عام'!E276</f>
        <v>0</v>
      </c>
      <c r="F276" s="365">
        <f>'الاطار الموازنى  راي الجهه عام'!F276</f>
        <v>0</v>
      </c>
      <c r="G276" s="49" t="s">
        <v>809</v>
      </c>
      <c r="H276" s="19" t="s">
        <v>234</v>
      </c>
      <c r="I276" s="147">
        <v>0</v>
      </c>
      <c r="J276" s="147">
        <v>0</v>
      </c>
      <c r="K276" s="147"/>
      <c r="L276" s="147">
        <f t="shared" si="140"/>
        <v>0</v>
      </c>
      <c r="M276" s="365">
        <f>'الاطار الموازنى  راي الجهه عام'!I276</f>
        <v>0</v>
      </c>
      <c r="N276" s="208">
        <f t="shared" si="131"/>
        <v>0</v>
      </c>
      <c r="O276" s="175">
        <v>0</v>
      </c>
      <c r="P276" s="236" t="str">
        <f t="shared" si="132"/>
        <v xml:space="preserve"> </v>
      </c>
      <c r="Q276" s="236" t="str">
        <f t="shared" si="133"/>
        <v xml:space="preserve"> </v>
      </c>
      <c r="R276" s="105">
        <f t="shared" si="135"/>
        <v>0</v>
      </c>
      <c r="S276" s="72">
        <f t="shared" si="134"/>
        <v>0</v>
      </c>
    </row>
    <row r="277" spans="1:19" ht="105.75" customHeight="1" x14ac:dyDescent="0.2">
      <c r="A277" s="364">
        <f>'الاطار الموازنى  راي الجهه عام'!A277</f>
        <v>0</v>
      </c>
      <c r="B277" s="365">
        <f>'الاطار الموازنى  راي الجهه عام'!B277</f>
        <v>0</v>
      </c>
      <c r="C277" s="365">
        <f>'الاطار الموازنى  راي الجهه عام'!C277</f>
        <v>0</v>
      </c>
      <c r="D277" s="365">
        <f>'الاطار الموازنى  راي الجهه عام'!D277</f>
        <v>0</v>
      </c>
      <c r="E277" s="147">
        <f>'الاطار الموازنى  راي الجهه عام'!E277</f>
        <v>0</v>
      </c>
      <c r="F277" s="365">
        <f>'الاطار الموازنى  راي الجهه عام'!F277</f>
        <v>0</v>
      </c>
      <c r="G277" s="49" t="s">
        <v>810</v>
      </c>
      <c r="H277" s="19" t="s">
        <v>235</v>
      </c>
      <c r="I277" s="147">
        <v>0</v>
      </c>
      <c r="J277" s="147">
        <v>0</v>
      </c>
      <c r="K277" s="147"/>
      <c r="L277" s="147">
        <f t="shared" si="140"/>
        <v>0</v>
      </c>
      <c r="M277" s="365">
        <f>'الاطار الموازنى  راي الجهه عام'!I277</f>
        <v>0</v>
      </c>
      <c r="N277" s="208">
        <f t="shared" si="131"/>
        <v>0</v>
      </c>
      <c r="O277" s="175">
        <v>0</v>
      </c>
      <c r="P277" s="236" t="str">
        <f t="shared" si="132"/>
        <v xml:space="preserve"> </v>
      </c>
      <c r="Q277" s="236" t="str">
        <f t="shared" si="133"/>
        <v xml:space="preserve"> </v>
      </c>
      <c r="R277" s="105">
        <f t="shared" si="135"/>
        <v>0</v>
      </c>
      <c r="S277" s="72">
        <f t="shared" si="134"/>
        <v>0</v>
      </c>
    </row>
    <row r="278" spans="1:19" ht="105.75" customHeight="1" x14ac:dyDescent="0.2">
      <c r="A278" s="364">
        <f>'الاطار الموازنى  راي الجهه عام'!A278</f>
        <v>0</v>
      </c>
      <c r="B278" s="365">
        <f>'الاطار الموازنى  راي الجهه عام'!B278</f>
        <v>0</v>
      </c>
      <c r="C278" s="365">
        <f>'الاطار الموازنى  راي الجهه عام'!C278</f>
        <v>0</v>
      </c>
      <c r="D278" s="365">
        <f>'الاطار الموازنى  راي الجهه عام'!D278</f>
        <v>0</v>
      </c>
      <c r="E278" s="147">
        <f>'الاطار الموازنى  راي الجهه عام'!E278</f>
        <v>0</v>
      </c>
      <c r="F278" s="365">
        <f>'الاطار الموازنى  راي الجهه عام'!F278</f>
        <v>0</v>
      </c>
      <c r="G278" s="49" t="s">
        <v>811</v>
      </c>
      <c r="H278" s="19" t="s">
        <v>614</v>
      </c>
      <c r="I278" s="147">
        <v>0</v>
      </c>
      <c r="J278" s="147">
        <v>0</v>
      </c>
      <c r="K278" s="147"/>
      <c r="L278" s="147">
        <f t="shared" si="140"/>
        <v>0</v>
      </c>
      <c r="M278" s="365">
        <f>'الاطار الموازنى  راي الجهه عام'!I278</f>
        <v>0</v>
      </c>
      <c r="N278" s="208">
        <f t="shared" si="131"/>
        <v>0</v>
      </c>
      <c r="O278" s="175">
        <v>0</v>
      </c>
      <c r="P278" s="236" t="str">
        <f t="shared" si="132"/>
        <v xml:space="preserve"> </v>
      </c>
      <c r="Q278" s="236" t="str">
        <f t="shared" si="133"/>
        <v xml:space="preserve"> </v>
      </c>
      <c r="R278" s="105">
        <f t="shared" si="135"/>
        <v>0</v>
      </c>
      <c r="S278" s="72">
        <f t="shared" si="134"/>
        <v>0</v>
      </c>
    </row>
    <row r="279" spans="1:19" ht="105.75" customHeight="1" x14ac:dyDescent="0.2">
      <c r="A279" s="364">
        <f>'الاطار الموازنى  راي الجهه عام'!A279</f>
        <v>0</v>
      </c>
      <c r="B279" s="365">
        <f>'الاطار الموازنى  راي الجهه عام'!B279</f>
        <v>0</v>
      </c>
      <c r="C279" s="365">
        <f>'الاطار الموازنى  راي الجهه عام'!C279</f>
        <v>0</v>
      </c>
      <c r="D279" s="365">
        <f>'الاطار الموازنى  راي الجهه عام'!D279</f>
        <v>0</v>
      </c>
      <c r="E279" s="147">
        <f>'الاطار الموازنى  راي الجهه عام'!E279</f>
        <v>0</v>
      </c>
      <c r="F279" s="365">
        <f>'الاطار الموازنى  راي الجهه عام'!F279</f>
        <v>0</v>
      </c>
      <c r="G279" s="49" t="s">
        <v>1091</v>
      </c>
      <c r="H279" s="19" t="s">
        <v>1093</v>
      </c>
      <c r="I279" s="147">
        <v>0</v>
      </c>
      <c r="J279" s="147">
        <v>0</v>
      </c>
      <c r="K279" s="147"/>
      <c r="L279" s="147">
        <f t="shared" si="140"/>
        <v>0</v>
      </c>
      <c r="M279" s="365">
        <f>'الاطار الموازنى  راي الجهه عام'!I279</f>
        <v>0</v>
      </c>
      <c r="N279" s="208">
        <f t="shared" si="131"/>
        <v>0</v>
      </c>
      <c r="O279" s="175">
        <v>0</v>
      </c>
      <c r="P279" s="236" t="str">
        <f t="shared" si="132"/>
        <v xml:space="preserve"> </v>
      </c>
      <c r="Q279" s="236" t="str">
        <f t="shared" si="133"/>
        <v xml:space="preserve"> </v>
      </c>
      <c r="R279" s="105">
        <f t="shared" si="135"/>
        <v>0</v>
      </c>
      <c r="S279" s="72">
        <f t="shared" si="134"/>
        <v>0</v>
      </c>
    </row>
    <row r="280" spans="1:19" ht="92.25" customHeight="1" thickBot="1" x14ac:dyDescent="0.25">
      <c r="A280" s="366">
        <f>'الاطار الموازنى  راي الجهه عام'!A280</f>
        <v>0</v>
      </c>
      <c r="B280" s="367">
        <f>'الاطار الموازنى  راي الجهه عام'!B280</f>
        <v>0</v>
      </c>
      <c r="C280" s="367">
        <f>'الاطار الموازنى  راي الجهه عام'!C280</f>
        <v>5000</v>
      </c>
      <c r="D280" s="367">
        <f>'الاطار الموازنى  راي الجهه عام'!D280</f>
        <v>4816</v>
      </c>
      <c r="E280" s="149">
        <f>'الاطار الموازنى  راي الجهه عام'!E280</f>
        <v>5000</v>
      </c>
      <c r="F280" s="367">
        <f>'الاطار الموازنى  راي الجهه عام'!F280</f>
        <v>0</v>
      </c>
      <c r="G280" s="81" t="s">
        <v>1092</v>
      </c>
      <c r="H280" s="78" t="s">
        <v>1094</v>
      </c>
      <c r="I280" s="149">
        <v>5000</v>
      </c>
      <c r="J280" s="149">
        <v>5000</v>
      </c>
      <c r="K280" s="149"/>
      <c r="L280" s="149">
        <f t="shared" si="140"/>
        <v>0</v>
      </c>
      <c r="M280" s="367">
        <f>'الاطار الموازنى  راي الجهه عام'!I280</f>
        <v>7000</v>
      </c>
      <c r="N280" s="210">
        <f t="shared" si="131"/>
        <v>2000</v>
      </c>
      <c r="O280" s="176">
        <v>7000</v>
      </c>
      <c r="P280" s="237">
        <f t="shared" si="132"/>
        <v>2000</v>
      </c>
      <c r="Q280" s="237" t="str">
        <f t="shared" si="133"/>
        <v xml:space="preserve"> </v>
      </c>
      <c r="R280" s="106">
        <f t="shared" si="135"/>
        <v>1.4</v>
      </c>
      <c r="S280" s="72">
        <f t="shared" si="134"/>
        <v>38816</v>
      </c>
    </row>
    <row r="281" spans="1:19" s="1" customFormat="1" ht="97.5" customHeight="1" thickBot="1" x14ac:dyDescent="0.25">
      <c r="A281" s="360">
        <f t="shared" ref="A281:E281" si="153">SUM(A259:A280)</f>
        <v>460000</v>
      </c>
      <c r="B281" s="368">
        <f t="shared" si="153"/>
        <v>260335</v>
      </c>
      <c r="C281" s="411">
        <f t="shared" si="153"/>
        <v>475000</v>
      </c>
      <c r="D281" s="368">
        <f t="shared" si="153"/>
        <v>305714</v>
      </c>
      <c r="E281" s="173">
        <f t="shared" si="153"/>
        <v>454000</v>
      </c>
      <c r="F281" s="368">
        <f>'الاطار الموازنى  راي الجهه عام'!F281</f>
        <v>0</v>
      </c>
      <c r="G281" s="51"/>
      <c r="H281" s="5" t="s">
        <v>236</v>
      </c>
      <c r="I281" s="150">
        <f t="shared" ref="I281" si="154">SUM(I259:I280)</f>
        <v>459000</v>
      </c>
      <c r="J281" s="150">
        <f t="shared" ref="I281:J281" si="155">SUM(J259:J280)</f>
        <v>459000</v>
      </c>
      <c r="K281" s="150">
        <f t="shared" ref="K281:O281" si="156">SUM(K259:K280)</f>
        <v>0</v>
      </c>
      <c r="L281" s="150">
        <f t="shared" si="156"/>
        <v>0</v>
      </c>
      <c r="M281" s="368">
        <f>'الاطار الموازنى  راي الجهه عام'!I281</f>
        <v>483000</v>
      </c>
      <c r="N281" s="212">
        <f t="shared" si="131"/>
        <v>24000</v>
      </c>
      <c r="O281" s="177">
        <f t="shared" si="156"/>
        <v>483000</v>
      </c>
      <c r="P281" s="143">
        <f t="shared" si="132"/>
        <v>24000</v>
      </c>
      <c r="Q281" s="143" t="str">
        <f t="shared" si="133"/>
        <v xml:space="preserve"> </v>
      </c>
      <c r="R281" s="107">
        <f t="shared" si="135"/>
        <v>1.0522875816993464</v>
      </c>
      <c r="S281" s="72">
        <f t="shared" si="134"/>
        <v>3839049</v>
      </c>
    </row>
    <row r="282" spans="1:19" s="1" customFormat="1" ht="92.25" customHeight="1" x14ac:dyDescent="0.2">
      <c r="A282" s="412"/>
      <c r="B282" s="412"/>
      <c r="C282" s="412"/>
      <c r="D282" s="413"/>
      <c r="E282" s="174"/>
      <c r="F282" s="412"/>
      <c r="G282" s="65">
        <v>3113010900</v>
      </c>
      <c r="H282" s="21" t="s">
        <v>1101</v>
      </c>
      <c r="I282" s="350"/>
      <c r="J282" s="174"/>
      <c r="K282" s="174"/>
      <c r="L282" s="234"/>
      <c r="M282" s="412"/>
      <c r="N282" s="229"/>
      <c r="O282" s="234"/>
      <c r="P282" s="174" t="str">
        <f t="shared" si="132"/>
        <v xml:space="preserve"> </v>
      </c>
      <c r="Q282" s="174" t="str">
        <f t="shared" si="133"/>
        <v xml:space="preserve"> </v>
      </c>
      <c r="R282" s="120"/>
      <c r="S282" s="72">
        <f>S285</f>
        <v>14139720</v>
      </c>
    </row>
    <row r="283" spans="1:19" ht="92.25" customHeight="1" x14ac:dyDescent="0.2">
      <c r="A283" s="364">
        <f>'الاطار الموازنى  راي الجهه عام'!A283</f>
        <v>0</v>
      </c>
      <c r="B283" s="364">
        <f>'الاطار الموازنى  راي الجهه عام'!B283</f>
        <v>0</v>
      </c>
      <c r="C283" s="364">
        <f>'الاطار الموازنى  راي الجهه عام'!C283</f>
        <v>0</v>
      </c>
      <c r="D283" s="414">
        <f>'الاطار الموازنى  راي الجهه عام'!D283</f>
        <v>1353720</v>
      </c>
      <c r="E283" s="146">
        <f>'الاطار الموازنى  راي الجهه عام'!E283</f>
        <v>816000</v>
      </c>
      <c r="F283" s="364">
        <f>'الاطار الموازنى  راي الجهه عام'!F283</f>
        <v>0</v>
      </c>
      <c r="G283" s="64">
        <v>3113010901</v>
      </c>
      <c r="H283" s="19" t="s">
        <v>1102</v>
      </c>
      <c r="I283" s="175">
        <v>1373000</v>
      </c>
      <c r="J283" s="175">
        <v>1373000</v>
      </c>
      <c r="K283" s="146"/>
      <c r="L283" s="175">
        <f t="shared" si="140"/>
        <v>0</v>
      </c>
      <c r="M283" s="364">
        <f>'الاطار الموازنى  راي الجهه عام'!I283</f>
        <v>1373000</v>
      </c>
      <c r="N283" s="208">
        <f t="shared" ref="N283:N348" si="157">M283-I283</f>
        <v>0</v>
      </c>
      <c r="O283" s="175">
        <v>1373000</v>
      </c>
      <c r="P283" s="236" t="str">
        <f t="shared" ref="P283:P349" si="158">IF(O283&gt;I283,O283-I283," ")</f>
        <v xml:space="preserve"> </v>
      </c>
      <c r="Q283" s="236" t="str">
        <f t="shared" ref="Q283:Q349" si="159">IF(I283&gt;O283,I283-O283," ")</f>
        <v xml:space="preserve"> </v>
      </c>
      <c r="R283" s="105">
        <f t="shared" si="135"/>
        <v>1</v>
      </c>
      <c r="S283" s="72">
        <f t="shared" ref="S283:S348" si="160">SUM(A283+B283+C283+D283+E283+F283+I283+J283+K283+L283+M283+O283)</f>
        <v>7661720</v>
      </c>
    </row>
    <row r="284" spans="1:19" ht="92.25" customHeight="1" thickBot="1" x14ac:dyDescent="0.25">
      <c r="A284" s="366">
        <f>'الاطار الموازنى  راي الجهه عام'!A284</f>
        <v>0</v>
      </c>
      <c r="B284" s="366">
        <f>'الاطار الموازنى  راي الجهه عام'!B284</f>
        <v>0</v>
      </c>
      <c r="C284" s="366">
        <f>'الاطار الموازنى  راي الجهه عام'!C284</f>
        <v>0</v>
      </c>
      <c r="D284" s="415">
        <f>'الاطار الموازنى  راي الجهه عام'!D284</f>
        <v>378000</v>
      </c>
      <c r="E284" s="148">
        <f>'الاطار الموازنى  راي الجهه عام'!E284</f>
        <v>1700000</v>
      </c>
      <c r="F284" s="366">
        <f>'الاطار الموازنى  راي الجهه عام'!F284</f>
        <v>0</v>
      </c>
      <c r="G284" s="85">
        <v>3113010902</v>
      </c>
      <c r="H284" s="78" t="s">
        <v>1103</v>
      </c>
      <c r="I284" s="176">
        <v>1100000</v>
      </c>
      <c r="J284" s="176">
        <v>1100000</v>
      </c>
      <c r="K284" s="148"/>
      <c r="L284" s="176">
        <f t="shared" si="140"/>
        <v>0</v>
      </c>
      <c r="M284" s="366">
        <f>'الاطار الموازنى  راي الجهه عام'!I284</f>
        <v>1100000</v>
      </c>
      <c r="N284" s="210">
        <f t="shared" si="157"/>
        <v>0</v>
      </c>
      <c r="O284" s="176">
        <v>1100000</v>
      </c>
      <c r="P284" s="237" t="str">
        <f t="shared" si="158"/>
        <v xml:space="preserve"> </v>
      </c>
      <c r="Q284" s="237" t="str">
        <f t="shared" si="159"/>
        <v xml:space="preserve"> </v>
      </c>
      <c r="R284" s="106">
        <f t="shared" si="135"/>
        <v>1</v>
      </c>
      <c r="S284" s="72">
        <f t="shared" si="160"/>
        <v>6478000</v>
      </c>
    </row>
    <row r="285" spans="1:19" s="1" customFormat="1" ht="87.75" customHeight="1" thickBot="1" x14ac:dyDescent="0.25">
      <c r="A285" s="360">
        <f t="shared" ref="A285:E285" si="161">SUM(A283:A284)</f>
        <v>0</v>
      </c>
      <c r="B285" s="360">
        <f t="shared" si="161"/>
        <v>0</v>
      </c>
      <c r="C285" s="360">
        <f t="shared" si="161"/>
        <v>0</v>
      </c>
      <c r="D285" s="416">
        <f t="shared" si="161"/>
        <v>1731720</v>
      </c>
      <c r="E285" s="143">
        <f t="shared" si="161"/>
        <v>2516000</v>
      </c>
      <c r="F285" s="368">
        <f>'الاطار الموازنى  راي الجهه عام'!F285</f>
        <v>0</v>
      </c>
      <c r="G285" s="51"/>
      <c r="H285" s="5" t="s">
        <v>1104</v>
      </c>
      <c r="I285" s="150">
        <f t="shared" ref="I285" si="162">SUM(I283:I284)</f>
        <v>2473000</v>
      </c>
      <c r="J285" s="150">
        <f t="shared" ref="I285:J285" si="163">SUM(J283:J284)</f>
        <v>2473000</v>
      </c>
      <c r="K285" s="150">
        <f t="shared" ref="K285:O285" si="164">SUM(K283:K284)</f>
        <v>0</v>
      </c>
      <c r="L285" s="150">
        <f t="shared" si="164"/>
        <v>0</v>
      </c>
      <c r="M285" s="368">
        <f>'الاطار الموازنى  راي الجهه عام'!I285</f>
        <v>2473000</v>
      </c>
      <c r="N285" s="212">
        <f t="shared" si="157"/>
        <v>0</v>
      </c>
      <c r="O285" s="150">
        <f t="shared" si="164"/>
        <v>2473000</v>
      </c>
      <c r="P285" s="150" t="str">
        <f t="shared" si="158"/>
        <v xml:space="preserve"> </v>
      </c>
      <c r="Q285" s="150" t="str">
        <f t="shared" si="159"/>
        <v xml:space="preserve"> </v>
      </c>
      <c r="R285" s="107">
        <f t="shared" si="135"/>
        <v>1</v>
      </c>
      <c r="S285" s="72">
        <f t="shared" si="160"/>
        <v>14139720</v>
      </c>
    </row>
    <row r="286" spans="1:19" s="2" customFormat="1" ht="90" customHeight="1" thickBot="1" x14ac:dyDescent="0.25">
      <c r="A286" s="369">
        <f t="shared" ref="A286:E286" si="165">A285+A281+A257+A246+A239+A225+A214+A213+A209</f>
        <v>1747000</v>
      </c>
      <c r="B286" s="370">
        <f t="shared" si="165"/>
        <v>1254999</v>
      </c>
      <c r="C286" s="370">
        <f t="shared" si="165"/>
        <v>2117000</v>
      </c>
      <c r="D286" s="370">
        <f t="shared" si="165"/>
        <v>3217775</v>
      </c>
      <c r="E286" s="151">
        <f t="shared" si="165"/>
        <v>4553000</v>
      </c>
      <c r="F286" s="370">
        <f>'الاطار الموازنى  راي الجهه عام'!F286</f>
        <v>0</v>
      </c>
      <c r="G286" s="52"/>
      <c r="H286" s="7" t="s">
        <v>237</v>
      </c>
      <c r="I286" s="151">
        <f t="shared" ref="I286" si="166">I285+I281+I257+I246+I239+I225+I214+I213+I209</f>
        <v>5484000</v>
      </c>
      <c r="J286" s="151">
        <f t="shared" ref="I286:J286" si="167">J285+J281+J257+J246+J239+J225+J214+J213+J209</f>
        <v>5484000</v>
      </c>
      <c r="K286" s="151">
        <f t="shared" ref="K286:O286" si="168">K285+K281+K257+K246+K239+K225+K214+K213+K209</f>
        <v>0</v>
      </c>
      <c r="L286" s="151">
        <f t="shared" si="168"/>
        <v>0</v>
      </c>
      <c r="M286" s="370">
        <f>'الاطار الموازنى  راي الجهه عام'!I286</f>
        <v>5515000</v>
      </c>
      <c r="N286" s="213">
        <f t="shared" si="157"/>
        <v>31000</v>
      </c>
      <c r="O286" s="151">
        <f t="shared" si="168"/>
        <v>5515000</v>
      </c>
      <c r="P286" s="151">
        <f t="shared" si="158"/>
        <v>31000</v>
      </c>
      <c r="Q286" s="151" t="str">
        <f t="shared" si="159"/>
        <v xml:space="preserve"> </v>
      </c>
      <c r="R286" s="108">
        <f t="shared" si="135"/>
        <v>1.0056528081692195</v>
      </c>
      <c r="S286" s="72">
        <f t="shared" si="160"/>
        <v>34887774</v>
      </c>
    </row>
    <row r="287" spans="1:19" s="1" customFormat="1" ht="92.25" customHeight="1" thickBot="1" x14ac:dyDescent="0.25">
      <c r="A287" s="361">
        <f>A286/$A$847</f>
        <v>7.9409090909090915E-2</v>
      </c>
      <c r="B287" s="396">
        <f>B286/$B$847</f>
        <v>5.0142126071788799E-2</v>
      </c>
      <c r="C287" s="396">
        <f>C286/$C$847</f>
        <v>0.11249867148474864</v>
      </c>
      <c r="D287" s="396">
        <f>D286/$D$847</f>
        <v>0.10028789125414414</v>
      </c>
      <c r="E287" s="270">
        <f>E286/$E$847</f>
        <v>0.14773833473943798</v>
      </c>
      <c r="F287" s="396" t="e">
        <f>'الاطار الموازنى  راي الجهه عام'!F287</f>
        <v>#DIV/0!</v>
      </c>
      <c r="G287" s="266"/>
      <c r="H287" s="267" t="s">
        <v>1136</v>
      </c>
      <c r="I287" s="270">
        <f>I286/$J$847</f>
        <v>0.13910661289095197</v>
      </c>
      <c r="J287" s="270">
        <f>J286/$J$847</f>
        <v>0.13910661289095197</v>
      </c>
      <c r="K287" s="270" t="e">
        <f>K286/$K$847</f>
        <v>#DIV/0!</v>
      </c>
      <c r="L287" s="270" t="e">
        <f>L286/$L$847</f>
        <v>#DIV/0!</v>
      </c>
      <c r="M287" s="396">
        <f>'الاطار الموازنى  راي الجهه عام'!I287</f>
        <v>0.13989295588869441</v>
      </c>
      <c r="N287" s="270"/>
      <c r="O287" s="270">
        <f>O286/$O$847</f>
        <v>0.13989295588869441</v>
      </c>
      <c r="P287" s="270"/>
      <c r="Q287" s="265"/>
      <c r="R287" s="268"/>
      <c r="S287" s="72">
        <v>1</v>
      </c>
    </row>
    <row r="288" spans="1:19" s="2" customFormat="1" ht="92.25" customHeight="1" x14ac:dyDescent="0.2">
      <c r="A288" s="389"/>
      <c r="B288" s="390"/>
      <c r="C288" s="390"/>
      <c r="D288" s="390"/>
      <c r="E288" s="166"/>
      <c r="F288" s="390"/>
      <c r="G288" s="60" t="s">
        <v>812</v>
      </c>
      <c r="H288" s="17" t="s">
        <v>238</v>
      </c>
      <c r="I288" s="166"/>
      <c r="J288" s="166"/>
      <c r="K288" s="166"/>
      <c r="L288" s="166"/>
      <c r="M288" s="390"/>
      <c r="N288" s="228"/>
      <c r="O288" s="166"/>
      <c r="P288" s="166" t="str">
        <f t="shared" si="158"/>
        <v xml:space="preserve"> </v>
      </c>
      <c r="Q288" s="166" t="str">
        <f t="shared" si="159"/>
        <v xml:space="preserve"> </v>
      </c>
      <c r="R288" s="119"/>
      <c r="S288" s="72">
        <f>S308</f>
        <v>29622380</v>
      </c>
    </row>
    <row r="289" spans="1:19" s="1" customFormat="1" ht="92.25" customHeight="1" x14ac:dyDescent="0.2">
      <c r="A289" s="357"/>
      <c r="B289" s="373"/>
      <c r="C289" s="373"/>
      <c r="D289" s="373"/>
      <c r="E289" s="155"/>
      <c r="F289" s="373"/>
      <c r="G289" s="54" t="s">
        <v>813</v>
      </c>
      <c r="H289" s="18" t="s">
        <v>239</v>
      </c>
      <c r="I289" s="155"/>
      <c r="J289" s="155"/>
      <c r="K289" s="155"/>
      <c r="L289" s="155"/>
      <c r="M289" s="373"/>
      <c r="N289" s="215"/>
      <c r="O289" s="155"/>
      <c r="P289" s="155" t="str">
        <f t="shared" si="158"/>
        <v xml:space="preserve"> </v>
      </c>
      <c r="Q289" s="155" t="str">
        <f t="shared" si="159"/>
        <v xml:space="preserve"> </v>
      </c>
      <c r="R289" s="110"/>
      <c r="S289" s="72">
        <f>S298</f>
        <v>26688606</v>
      </c>
    </row>
    <row r="290" spans="1:19" ht="99.75" customHeight="1" x14ac:dyDescent="0.2">
      <c r="A290" s="365">
        <f>'الاطار الموازنى  راي الجهه عام'!A290</f>
        <v>200000</v>
      </c>
      <c r="B290" s="365">
        <f>'الاطار الموازنى  راي الجهه عام'!B290</f>
        <v>594994</v>
      </c>
      <c r="C290" s="365">
        <f>'الاطار الموازنى  راي الجهه عام'!C290</f>
        <v>700000</v>
      </c>
      <c r="D290" s="365">
        <f>'الاطار الموازنى  راي الجهه عام'!D290</f>
        <v>680682</v>
      </c>
      <c r="E290" s="147">
        <f>'الاطار الموازنى  راي الجهه عام'!E290</f>
        <v>700000</v>
      </c>
      <c r="F290" s="365">
        <f>'الاطار الموازنى  راي الجهه عام'!F290</f>
        <v>0</v>
      </c>
      <c r="G290" s="49" t="s">
        <v>814</v>
      </c>
      <c r="H290" s="19" t="s">
        <v>240</v>
      </c>
      <c r="I290" s="147">
        <v>860000</v>
      </c>
      <c r="J290" s="147">
        <v>860000</v>
      </c>
      <c r="K290" s="147">
        <v>0</v>
      </c>
      <c r="L290" s="147">
        <f t="shared" si="140"/>
        <v>0</v>
      </c>
      <c r="M290" s="365">
        <f>'الاطار الموازنى  راي الجهه عام'!I290</f>
        <v>860000</v>
      </c>
      <c r="N290" s="208">
        <f t="shared" si="157"/>
        <v>0</v>
      </c>
      <c r="O290" s="147">
        <v>860000</v>
      </c>
      <c r="P290" s="209" t="str">
        <f t="shared" si="158"/>
        <v xml:space="preserve"> </v>
      </c>
      <c r="Q290" s="209" t="str">
        <f t="shared" si="159"/>
        <v xml:space="preserve"> </v>
      </c>
      <c r="R290" s="105">
        <f t="shared" ref="R290:R353" si="169">IF(O290=0,,O290/I290)</f>
        <v>1</v>
      </c>
      <c r="S290" s="72">
        <f t="shared" si="160"/>
        <v>6315676</v>
      </c>
    </row>
    <row r="291" spans="1:19" ht="97.5" customHeight="1" x14ac:dyDescent="0.2">
      <c r="A291" s="365">
        <f>'الاطار الموازنى  راي الجهه عام'!A291</f>
        <v>973000</v>
      </c>
      <c r="B291" s="365">
        <f>'الاطار الموازنى  راي الجهه عام'!B291</f>
        <v>972996</v>
      </c>
      <c r="C291" s="365">
        <f>'الاطار الموازنى  راي الجهه عام'!C291</f>
        <v>973000</v>
      </c>
      <c r="D291" s="365">
        <f>'الاطار الموازنى  راي الجهه عام'!D291</f>
        <v>972996</v>
      </c>
      <c r="E291" s="147">
        <f>'الاطار الموازنى  راي الجهه عام'!E291</f>
        <v>973000</v>
      </c>
      <c r="F291" s="365">
        <f>'الاطار الموازنى  راي الجهه عام'!F291</f>
        <v>0</v>
      </c>
      <c r="G291" s="49" t="s">
        <v>815</v>
      </c>
      <c r="H291" s="19" t="s">
        <v>241</v>
      </c>
      <c r="I291" s="147">
        <v>973000</v>
      </c>
      <c r="J291" s="147">
        <v>973000</v>
      </c>
      <c r="K291" s="147">
        <v>0</v>
      </c>
      <c r="L291" s="147">
        <f t="shared" si="140"/>
        <v>0</v>
      </c>
      <c r="M291" s="365">
        <f>'الاطار الموازنى  راي الجهه عام'!I291</f>
        <v>973000</v>
      </c>
      <c r="N291" s="208">
        <f t="shared" si="157"/>
        <v>0</v>
      </c>
      <c r="O291" s="147">
        <v>973000</v>
      </c>
      <c r="P291" s="209" t="str">
        <f t="shared" si="158"/>
        <v xml:space="preserve"> </v>
      </c>
      <c r="Q291" s="209" t="str">
        <f t="shared" si="159"/>
        <v xml:space="preserve"> </v>
      </c>
      <c r="R291" s="105">
        <f t="shared" si="169"/>
        <v>1</v>
      </c>
      <c r="S291" s="72">
        <f t="shared" si="160"/>
        <v>8756992</v>
      </c>
    </row>
    <row r="292" spans="1:19" ht="95.25" customHeight="1" x14ac:dyDescent="0.2">
      <c r="A292" s="365">
        <f>'الاطار الموازنى  راي الجهه عام'!A292</f>
        <v>500000</v>
      </c>
      <c r="B292" s="365">
        <f>'الاطار الموازنى  راي الجهه عام'!B292</f>
        <v>451000</v>
      </c>
      <c r="C292" s="365">
        <f>'الاطار الموازنى  راي الجهه عام'!C292</f>
        <v>500000</v>
      </c>
      <c r="D292" s="365">
        <f>'الاطار الموازنى  راي الجهه عام'!D292</f>
        <v>451000</v>
      </c>
      <c r="E292" s="147">
        <f>'الاطار الموازنى  راي الجهه عام'!E292</f>
        <v>340000</v>
      </c>
      <c r="F292" s="365">
        <f>'الاطار الموازنى  راي الجهه عام'!F292</f>
        <v>0</v>
      </c>
      <c r="G292" s="49" t="s">
        <v>816</v>
      </c>
      <c r="H292" s="19" t="s">
        <v>242</v>
      </c>
      <c r="I292" s="147">
        <v>340000</v>
      </c>
      <c r="J292" s="147">
        <v>340000</v>
      </c>
      <c r="K292" s="147">
        <v>0</v>
      </c>
      <c r="L292" s="147">
        <f t="shared" ref="L292:L356" si="170">K292*2</f>
        <v>0</v>
      </c>
      <c r="M292" s="365">
        <f>'الاطار الموازنى  راي الجهه عام'!I292</f>
        <v>340000</v>
      </c>
      <c r="N292" s="208">
        <f t="shared" si="157"/>
        <v>0</v>
      </c>
      <c r="O292" s="147">
        <v>340000</v>
      </c>
      <c r="P292" s="209" t="str">
        <f t="shared" si="158"/>
        <v xml:space="preserve"> </v>
      </c>
      <c r="Q292" s="209" t="str">
        <f t="shared" si="159"/>
        <v xml:space="preserve"> </v>
      </c>
      <c r="R292" s="105">
        <f t="shared" si="169"/>
        <v>1</v>
      </c>
      <c r="S292" s="72">
        <f t="shared" si="160"/>
        <v>3602000</v>
      </c>
    </row>
    <row r="293" spans="1:19" ht="97.5" customHeight="1" x14ac:dyDescent="0.2">
      <c r="A293" s="365">
        <f>'الاطار الموازنى  راي الجهه عام'!A293</f>
        <v>10000</v>
      </c>
      <c r="B293" s="365">
        <f>'الاطار الموازنى  راي الجهه عام'!B293</f>
        <v>8147</v>
      </c>
      <c r="C293" s="365">
        <f>'الاطار الموازنى  راي الجهه عام'!C293</f>
        <v>10000</v>
      </c>
      <c r="D293" s="365">
        <f>'الاطار الموازنى  راي الجهه عام'!D293</f>
        <v>8147</v>
      </c>
      <c r="E293" s="147">
        <f>'الاطار الموازنى  راي الجهه عام'!E293</f>
        <v>10000</v>
      </c>
      <c r="F293" s="365">
        <f>'الاطار الموازنى  راي الجهه عام'!F293</f>
        <v>0</v>
      </c>
      <c r="G293" s="49" t="s">
        <v>817</v>
      </c>
      <c r="H293" s="19" t="s">
        <v>243</v>
      </c>
      <c r="I293" s="147">
        <v>10000</v>
      </c>
      <c r="J293" s="147">
        <v>10000</v>
      </c>
      <c r="K293" s="147">
        <v>0</v>
      </c>
      <c r="L293" s="147">
        <f t="shared" si="170"/>
        <v>0</v>
      </c>
      <c r="M293" s="365">
        <f>'الاطار الموازنى  راي الجهه عام'!I293</f>
        <v>10000</v>
      </c>
      <c r="N293" s="208">
        <f t="shared" si="157"/>
        <v>0</v>
      </c>
      <c r="O293" s="147">
        <v>10000</v>
      </c>
      <c r="P293" s="209" t="str">
        <f t="shared" si="158"/>
        <v xml:space="preserve"> </v>
      </c>
      <c r="Q293" s="209" t="str">
        <f t="shared" si="159"/>
        <v xml:space="preserve"> </v>
      </c>
      <c r="R293" s="105">
        <f t="shared" si="169"/>
        <v>1</v>
      </c>
      <c r="S293" s="72">
        <f t="shared" si="160"/>
        <v>86294</v>
      </c>
    </row>
    <row r="294" spans="1:19" ht="90" customHeight="1" x14ac:dyDescent="0.2">
      <c r="A294" s="365">
        <f>'الاطار الموازنى  راي الجهه عام'!A294</f>
        <v>850000</v>
      </c>
      <c r="B294" s="365">
        <f>'الاطار الموازنى  راي الجهه عام'!B294</f>
        <v>878862</v>
      </c>
      <c r="C294" s="365">
        <f>'الاطار الموازنى  راي الجهه عام'!C294</f>
        <v>900000</v>
      </c>
      <c r="D294" s="365">
        <f>'الاطار الموازنى  راي الجهه عام'!D294</f>
        <v>798782</v>
      </c>
      <c r="E294" s="147">
        <f>'الاطار الموازنى  راي الجهه عام'!E294</f>
        <v>900000</v>
      </c>
      <c r="F294" s="365">
        <f>'الاطار الموازنى  راي الجهه عام'!F294</f>
        <v>0</v>
      </c>
      <c r="G294" s="49" t="s">
        <v>818</v>
      </c>
      <c r="H294" s="19" t="s">
        <v>244</v>
      </c>
      <c r="I294" s="147">
        <v>900000</v>
      </c>
      <c r="J294" s="147">
        <v>900000</v>
      </c>
      <c r="K294" s="147">
        <v>0</v>
      </c>
      <c r="L294" s="147">
        <f t="shared" si="170"/>
        <v>0</v>
      </c>
      <c r="M294" s="365">
        <f>'الاطار الموازنى  راي الجهه عام'!I294</f>
        <v>900000</v>
      </c>
      <c r="N294" s="208">
        <f t="shared" si="157"/>
        <v>0</v>
      </c>
      <c r="O294" s="147">
        <v>900000</v>
      </c>
      <c r="P294" s="209" t="str">
        <f t="shared" si="158"/>
        <v xml:space="preserve"> </v>
      </c>
      <c r="Q294" s="209" t="str">
        <f t="shared" si="159"/>
        <v xml:space="preserve"> </v>
      </c>
      <c r="R294" s="105">
        <f t="shared" si="169"/>
        <v>1</v>
      </c>
      <c r="S294" s="72">
        <f t="shared" si="160"/>
        <v>7927644</v>
      </c>
    </row>
    <row r="295" spans="1:19" ht="90" customHeight="1" x14ac:dyDescent="0.2">
      <c r="A295" s="364">
        <f>'الاطار الموازنى  راي الجهه عام'!A295</f>
        <v>0</v>
      </c>
      <c r="B295" s="365">
        <f>'الاطار الموازنى  راي الجهه عام'!B295</f>
        <v>0</v>
      </c>
      <c r="C295" s="365">
        <f>'الاطار الموازنى  راي الجهه عام'!C295</f>
        <v>0</v>
      </c>
      <c r="D295" s="365">
        <f>'الاطار الموازنى  راي الجهه عام'!D295</f>
        <v>0</v>
      </c>
      <c r="E295" s="147">
        <f>'الاطار الموازنى  راي الجهه عام'!E295</f>
        <v>0</v>
      </c>
      <c r="F295" s="365">
        <f>'الاطار الموازنى  راي الجهه عام'!F295</f>
        <v>0</v>
      </c>
      <c r="G295" s="49" t="s">
        <v>819</v>
      </c>
      <c r="H295" s="19" t="s">
        <v>245</v>
      </c>
      <c r="I295" s="147"/>
      <c r="J295" s="147"/>
      <c r="K295" s="147"/>
      <c r="L295" s="147">
        <f t="shared" si="170"/>
        <v>0</v>
      </c>
      <c r="M295" s="365">
        <f>'الاطار الموازنى  راي الجهه عام'!I295</f>
        <v>0</v>
      </c>
      <c r="N295" s="208">
        <f t="shared" si="157"/>
        <v>0</v>
      </c>
      <c r="O295" s="147">
        <v>0</v>
      </c>
      <c r="P295" s="209" t="str">
        <f t="shared" si="158"/>
        <v xml:space="preserve"> </v>
      </c>
      <c r="Q295" s="209" t="str">
        <f t="shared" si="159"/>
        <v xml:space="preserve"> </v>
      </c>
      <c r="R295" s="105">
        <f t="shared" si="169"/>
        <v>0</v>
      </c>
      <c r="S295" s="72">
        <f t="shared" si="160"/>
        <v>0</v>
      </c>
    </row>
    <row r="296" spans="1:19" ht="90" customHeight="1" x14ac:dyDescent="0.2">
      <c r="A296" s="364">
        <f>'الاطار الموازنى  راي الجهه عام'!A296</f>
        <v>0</v>
      </c>
      <c r="B296" s="365">
        <f>'الاطار الموازنى  راي الجهه عام'!B296</f>
        <v>0</v>
      </c>
      <c r="C296" s="365">
        <f>'الاطار الموازنى  راي الجهه عام'!C296</f>
        <v>0</v>
      </c>
      <c r="D296" s="365">
        <f>'الاطار الموازنى  راي الجهه عام'!D296</f>
        <v>0</v>
      </c>
      <c r="E296" s="147">
        <f>'الاطار الموازنى  راي الجهه عام'!E296</f>
        <v>0</v>
      </c>
      <c r="F296" s="365">
        <f>'الاطار الموازنى  راي الجهه عام'!F296</f>
        <v>0</v>
      </c>
      <c r="G296" s="49" t="s">
        <v>820</v>
      </c>
      <c r="H296" s="19" t="s">
        <v>246</v>
      </c>
      <c r="I296" s="147"/>
      <c r="J296" s="147"/>
      <c r="K296" s="147"/>
      <c r="L296" s="147">
        <f t="shared" si="170"/>
        <v>0</v>
      </c>
      <c r="M296" s="365">
        <f>'الاطار الموازنى  راي الجهه عام'!I296</f>
        <v>0</v>
      </c>
      <c r="N296" s="208">
        <f t="shared" si="157"/>
        <v>0</v>
      </c>
      <c r="O296" s="147">
        <v>0</v>
      </c>
      <c r="P296" s="209" t="str">
        <f t="shared" si="158"/>
        <v xml:space="preserve"> </v>
      </c>
      <c r="Q296" s="209" t="str">
        <f t="shared" si="159"/>
        <v xml:space="preserve"> </v>
      </c>
      <c r="R296" s="105">
        <f t="shared" si="169"/>
        <v>0</v>
      </c>
      <c r="S296" s="72">
        <f t="shared" si="160"/>
        <v>0</v>
      </c>
    </row>
    <row r="297" spans="1:19" ht="105.75" customHeight="1" thickBot="1" x14ac:dyDescent="0.25">
      <c r="A297" s="391">
        <f>'الاطار الموازنى  راي الجهه عام'!A297</f>
        <v>0</v>
      </c>
      <c r="B297" s="379">
        <f>'الاطار الموازنى  راي الجهه عام'!B297</f>
        <v>0</v>
      </c>
      <c r="C297" s="379">
        <f>'الاطار الموازنى  راي الجهه عام'!C297</f>
        <v>0</v>
      </c>
      <c r="D297" s="379">
        <f>'الاطار الموازنى  راي الجهه عام'!D297</f>
        <v>0</v>
      </c>
      <c r="E297" s="158">
        <f>'الاطار الموازنى  راي الجهه عام'!E297</f>
        <v>0</v>
      </c>
      <c r="F297" s="379">
        <f>'الاطار الموازنى  راي الجهه عام'!F297</f>
        <v>0</v>
      </c>
      <c r="G297" s="50" t="s">
        <v>821</v>
      </c>
      <c r="H297" s="19" t="s">
        <v>247</v>
      </c>
      <c r="I297" s="158"/>
      <c r="J297" s="158"/>
      <c r="K297" s="158"/>
      <c r="L297" s="158">
        <f t="shared" si="170"/>
        <v>0</v>
      </c>
      <c r="M297" s="379">
        <f>'الاطار الموازنى  راي الجهه عام'!I297</f>
        <v>0</v>
      </c>
      <c r="N297" s="218">
        <f t="shared" si="157"/>
        <v>0</v>
      </c>
      <c r="O297" s="158">
        <v>0</v>
      </c>
      <c r="P297" s="219" t="str">
        <f t="shared" si="158"/>
        <v xml:space="preserve"> </v>
      </c>
      <c r="Q297" s="219" t="str">
        <f t="shared" si="159"/>
        <v xml:space="preserve"> </v>
      </c>
      <c r="R297" s="113">
        <f t="shared" si="169"/>
        <v>0</v>
      </c>
      <c r="S297" s="72">
        <f t="shared" si="160"/>
        <v>0</v>
      </c>
    </row>
    <row r="298" spans="1:19" s="1" customFormat="1" ht="132.75" customHeight="1" x14ac:dyDescent="0.2">
      <c r="A298" s="392">
        <f t="shared" ref="A298:E298" si="171">SUM(A290:A297)</f>
        <v>2533000</v>
      </c>
      <c r="B298" s="393">
        <f t="shared" si="171"/>
        <v>2905999</v>
      </c>
      <c r="C298" s="393">
        <f t="shared" si="171"/>
        <v>3083000</v>
      </c>
      <c r="D298" s="393">
        <f t="shared" si="171"/>
        <v>2911607</v>
      </c>
      <c r="E298" s="316">
        <f t="shared" si="171"/>
        <v>2923000</v>
      </c>
      <c r="F298" s="393">
        <f>'الاطار الموازنى  راي الجهه عام'!F298</f>
        <v>0</v>
      </c>
      <c r="G298" s="317"/>
      <c r="H298" s="318" t="s">
        <v>167</v>
      </c>
      <c r="I298" s="316">
        <f t="shared" ref="I298" si="172">SUM(I290:I297)</f>
        <v>3083000</v>
      </c>
      <c r="J298" s="316">
        <f t="shared" ref="I298:J298" si="173">SUM(J290:J297)</f>
        <v>3083000</v>
      </c>
      <c r="K298" s="316">
        <f t="shared" ref="K298:O298" si="174">SUM(K290:K297)</f>
        <v>0</v>
      </c>
      <c r="L298" s="316">
        <f t="shared" si="174"/>
        <v>0</v>
      </c>
      <c r="M298" s="393">
        <f>'الاطار الموازنى  راي الجهه عام'!I298</f>
        <v>3083000</v>
      </c>
      <c r="N298" s="319">
        <f t="shared" si="157"/>
        <v>0</v>
      </c>
      <c r="O298" s="316">
        <f t="shared" si="174"/>
        <v>3083000</v>
      </c>
      <c r="P298" s="316" t="str">
        <f t="shared" si="158"/>
        <v xml:space="preserve"> </v>
      </c>
      <c r="Q298" s="316" t="str">
        <f t="shared" si="159"/>
        <v xml:space="preserve"> </v>
      </c>
      <c r="R298" s="320">
        <f t="shared" si="169"/>
        <v>1</v>
      </c>
      <c r="S298" s="72">
        <f t="shared" si="160"/>
        <v>26688606</v>
      </c>
    </row>
    <row r="299" spans="1:19" s="1" customFormat="1" ht="121.5" customHeight="1" x14ac:dyDescent="0.2">
      <c r="A299" s="394"/>
      <c r="B299" s="395"/>
      <c r="C299" s="395"/>
      <c r="D299" s="395"/>
      <c r="E299" s="170"/>
      <c r="F299" s="395"/>
      <c r="G299" s="48" t="s">
        <v>829</v>
      </c>
      <c r="H299" s="21" t="s">
        <v>248</v>
      </c>
      <c r="I299" s="170"/>
      <c r="J299" s="170"/>
      <c r="K299" s="170"/>
      <c r="L299" s="170"/>
      <c r="M299" s="395"/>
      <c r="N299" s="229"/>
      <c r="O299" s="170"/>
      <c r="P299" s="170" t="str">
        <f t="shared" si="158"/>
        <v xml:space="preserve"> </v>
      </c>
      <c r="Q299" s="170" t="str">
        <f t="shared" si="159"/>
        <v xml:space="preserve"> </v>
      </c>
      <c r="R299" s="120"/>
      <c r="S299" s="72">
        <f>S307</f>
        <v>2933774</v>
      </c>
    </row>
    <row r="300" spans="1:19" ht="105.75" customHeight="1" x14ac:dyDescent="0.2">
      <c r="A300" s="364">
        <f>'الاطار الموازنى  راي الجهه عام'!A300</f>
        <v>0</v>
      </c>
      <c r="B300" s="365">
        <f>'الاطار الموازنى  راي الجهه عام'!B300</f>
        <v>0</v>
      </c>
      <c r="C300" s="365">
        <f>'الاطار الموازنى  راي الجهه عام'!C300</f>
        <v>0</v>
      </c>
      <c r="D300" s="365">
        <f>'الاطار الموازنى  راي الجهه عام'!D300</f>
        <v>0</v>
      </c>
      <c r="E300" s="147">
        <f>'الاطار الموازنى  راي الجهه عام'!E300</f>
        <v>0</v>
      </c>
      <c r="F300" s="365">
        <f>'الاطار الموازنى  راي الجهه عام'!F300</f>
        <v>0</v>
      </c>
      <c r="G300" s="49" t="s">
        <v>822</v>
      </c>
      <c r="H300" s="19" t="s">
        <v>249</v>
      </c>
      <c r="I300" s="147"/>
      <c r="J300" s="147"/>
      <c r="K300" s="147"/>
      <c r="L300" s="147">
        <f t="shared" si="170"/>
        <v>0</v>
      </c>
      <c r="M300" s="365">
        <f>'الاطار الموازنى  راي الجهه عام'!I300</f>
        <v>0</v>
      </c>
      <c r="N300" s="208">
        <f t="shared" si="157"/>
        <v>0</v>
      </c>
      <c r="O300" s="147"/>
      <c r="P300" s="209" t="str">
        <f t="shared" si="158"/>
        <v xml:space="preserve"> </v>
      </c>
      <c r="Q300" s="209" t="str">
        <f t="shared" si="159"/>
        <v xml:space="preserve"> </v>
      </c>
      <c r="R300" s="105">
        <f t="shared" si="169"/>
        <v>0</v>
      </c>
      <c r="S300" s="72">
        <f t="shared" si="160"/>
        <v>0</v>
      </c>
    </row>
    <row r="301" spans="1:19" ht="105.75" customHeight="1" x14ac:dyDescent="0.2">
      <c r="A301" s="364">
        <f>'الاطار الموازنى  راي الجهه عام'!A301</f>
        <v>0</v>
      </c>
      <c r="B301" s="365">
        <f>'الاطار الموازنى  راي الجهه عام'!B301</f>
        <v>0</v>
      </c>
      <c r="C301" s="365">
        <f>'الاطار الموازنى  راي الجهه عام'!C301</f>
        <v>0</v>
      </c>
      <c r="D301" s="365">
        <f>'الاطار الموازنى  راي الجهه عام'!D301</f>
        <v>0</v>
      </c>
      <c r="E301" s="147">
        <f>'الاطار الموازنى  راي الجهه عام'!E301</f>
        <v>0</v>
      </c>
      <c r="F301" s="365">
        <f>'الاطار الموازنى  راي الجهه عام'!F301</f>
        <v>0</v>
      </c>
      <c r="G301" s="49" t="s">
        <v>823</v>
      </c>
      <c r="H301" s="19" t="s">
        <v>250</v>
      </c>
      <c r="I301" s="147"/>
      <c r="J301" s="147"/>
      <c r="K301" s="147"/>
      <c r="L301" s="147">
        <f t="shared" si="170"/>
        <v>0</v>
      </c>
      <c r="M301" s="365">
        <f>'الاطار الموازنى  راي الجهه عام'!I301</f>
        <v>0</v>
      </c>
      <c r="N301" s="208">
        <f t="shared" si="157"/>
        <v>0</v>
      </c>
      <c r="O301" s="147"/>
      <c r="P301" s="209" t="str">
        <f t="shared" si="158"/>
        <v xml:space="preserve"> </v>
      </c>
      <c r="Q301" s="209" t="str">
        <f t="shared" si="159"/>
        <v xml:space="preserve"> </v>
      </c>
      <c r="R301" s="105">
        <f t="shared" si="169"/>
        <v>0</v>
      </c>
      <c r="S301" s="72">
        <f t="shared" si="160"/>
        <v>0</v>
      </c>
    </row>
    <row r="302" spans="1:19" ht="105.75" customHeight="1" x14ac:dyDescent="0.2">
      <c r="A302" s="364">
        <f>'الاطار الموازنى  راي الجهه عام'!A302</f>
        <v>0</v>
      </c>
      <c r="B302" s="365">
        <f>'الاطار الموازنى  راي الجهه عام'!B302</f>
        <v>0</v>
      </c>
      <c r="C302" s="365">
        <f>'الاطار الموازنى  راي الجهه عام'!C302</f>
        <v>0</v>
      </c>
      <c r="D302" s="365">
        <f>'الاطار الموازنى  راي الجهه عام'!D302</f>
        <v>0</v>
      </c>
      <c r="E302" s="147">
        <f>'الاطار الموازنى  راي الجهه عام'!E302</f>
        <v>0</v>
      </c>
      <c r="F302" s="365">
        <f>'الاطار الموازنى  راي الجهه عام'!F302</f>
        <v>0</v>
      </c>
      <c r="G302" s="49" t="s">
        <v>824</v>
      </c>
      <c r="H302" s="19" t="s">
        <v>251</v>
      </c>
      <c r="I302" s="147"/>
      <c r="J302" s="147"/>
      <c r="K302" s="147"/>
      <c r="L302" s="147">
        <f t="shared" si="170"/>
        <v>0</v>
      </c>
      <c r="M302" s="365">
        <f>'الاطار الموازنى  راي الجهه عام'!I302</f>
        <v>0</v>
      </c>
      <c r="N302" s="208">
        <f t="shared" si="157"/>
        <v>0</v>
      </c>
      <c r="O302" s="147"/>
      <c r="P302" s="209" t="str">
        <f t="shared" si="158"/>
        <v xml:space="preserve"> </v>
      </c>
      <c r="Q302" s="209" t="str">
        <f t="shared" si="159"/>
        <v xml:space="preserve"> </v>
      </c>
      <c r="R302" s="105">
        <f t="shared" si="169"/>
        <v>0</v>
      </c>
      <c r="S302" s="72">
        <f t="shared" si="160"/>
        <v>0</v>
      </c>
    </row>
    <row r="303" spans="1:19" ht="105.75" customHeight="1" x14ac:dyDescent="0.2">
      <c r="A303" s="364">
        <f>'الاطار الموازنى  راي الجهه عام'!A303</f>
        <v>0</v>
      </c>
      <c r="B303" s="365">
        <f>'الاطار الموازنى  راي الجهه عام'!B303</f>
        <v>0</v>
      </c>
      <c r="C303" s="365">
        <f>'الاطار الموازنى  راي الجهه عام'!C303</f>
        <v>0</v>
      </c>
      <c r="D303" s="365">
        <f>'الاطار الموازنى  راي الجهه عام'!D303</f>
        <v>0</v>
      </c>
      <c r="E303" s="147">
        <f>'الاطار الموازنى  راي الجهه عام'!E303</f>
        <v>0</v>
      </c>
      <c r="F303" s="365">
        <f>'الاطار الموازنى  راي الجهه عام'!F303</f>
        <v>0</v>
      </c>
      <c r="G303" s="49" t="s">
        <v>825</v>
      </c>
      <c r="H303" s="19" t="s">
        <v>252</v>
      </c>
      <c r="I303" s="147"/>
      <c r="J303" s="147"/>
      <c r="K303" s="147"/>
      <c r="L303" s="147">
        <f t="shared" si="170"/>
        <v>0</v>
      </c>
      <c r="M303" s="365">
        <f>'الاطار الموازنى  راي الجهه عام'!I303</f>
        <v>0</v>
      </c>
      <c r="N303" s="208">
        <f t="shared" si="157"/>
        <v>0</v>
      </c>
      <c r="O303" s="147"/>
      <c r="P303" s="209" t="str">
        <f t="shared" si="158"/>
        <v xml:space="preserve"> </v>
      </c>
      <c r="Q303" s="209" t="str">
        <f t="shared" si="159"/>
        <v xml:space="preserve"> </v>
      </c>
      <c r="R303" s="105">
        <f t="shared" si="169"/>
        <v>0</v>
      </c>
      <c r="S303" s="72">
        <f t="shared" si="160"/>
        <v>0</v>
      </c>
    </row>
    <row r="304" spans="1:19" ht="105.75" customHeight="1" x14ac:dyDescent="0.2">
      <c r="A304" s="364">
        <f>'الاطار الموازنى  راي الجهه عام'!A304</f>
        <v>0</v>
      </c>
      <c r="B304" s="365">
        <f>'الاطار الموازنى  راي الجهه عام'!B304</f>
        <v>0</v>
      </c>
      <c r="C304" s="365">
        <f>'الاطار الموازنى  راي الجهه عام'!C304</f>
        <v>0</v>
      </c>
      <c r="D304" s="365">
        <f>'الاطار الموازنى  راي الجهه عام'!D304</f>
        <v>0</v>
      </c>
      <c r="E304" s="147">
        <f>'الاطار الموازنى  راي الجهه عام'!E304</f>
        <v>0</v>
      </c>
      <c r="F304" s="365">
        <f>'الاطار الموازنى  راي الجهه عام'!F304</f>
        <v>0</v>
      </c>
      <c r="G304" s="49" t="s">
        <v>826</v>
      </c>
      <c r="H304" s="19" t="s">
        <v>253</v>
      </c>
      <c r="I304" s="147"/>
      <c r="J304" s="147"/>
      <c r="K304" s="147"/>
      <c r="L304" s="147">
        <f t="shared" si="170"/>
        <v>0</v>
      </c>
      <c r="M304" s="365">
        <f>'الاطار الموازنى  راي الجهه عام'!I304</f>
        <v>0</v>
      </c>
      <c r="N304" s="208">
        <f t="shared" si="157"/>
        <v>0</v>
      </c>
      <c r="O304" s="147"/>
      <c r="P304" s="209" t="str">
        <f t="shared" si="158"/>
        <v xml:space="preserve"> </v>
      </c>
      <c r="Q304" s="209" t="str">
        <f t="shared" si="159"/>
        <v xml:space="preserve"> </v>
      </c>
      <c r="R304" s="105">
        <f t="shared" si="169"/>
        <v>0</v>
      </c>
      <c r="S304" s="72">
        <f t="shared" si="160"/>
        <v>0</v>
      </c>
    </row>
    <row r="305" spans="1:19" ht="105.75" customHeight="1" x14ac:dyDescent="0.2">
      <c r="A305" s="364">
        <f>'الاطار الموازنى  راي الجهه عام'!A305</f>
        <v>0</v>
      </c>
      <c r="B305" s="365">
        <f>'الاطار الموازنى  راي الجهه عام'!B305</f>
        <v>0</v>
      </c>
      <c r="C305" s="365">
        <f>'الاطار الموازنى  راي الجهه عام'!C305</f>
        <v>0</v>
      </c>
      <c r="D305" s="365">
        <f>'الاطار الموازنى  راي الجهه عام'!D305</f>
        <v>0</v>
      </c>
      <c r="E305" s="147">
        <f>'الاطار الموازنى  راي الجهه عام'!E305</f>
        <v>0</v>
      </c>
      <c r="F305" s="365">
        <f>'الاطار الموازنى  راي الجهه عام'!F305</f>
        <v>0</v>
      </c>
      <c r="G305" s="49" t="s">
        <v>827</v>
      </c>
      <c r="H305" s="19" t="s">
        <v>254</v>
      </c>
      <c r="I305" s="147"/>
      <c r="J305" s="147"/>
      <c r="K305" s="147"/>
      <c r="L305" s="147">
        <f t="shared" si="170"/>
        <v>0</v>
      </c>
      <c r="M305" s="365">
        <f>'الاطار الموازنى  راي الجهه عام'!I305</f>
        <v>0</v>
      </c>
      <c r="N305" s="208">
        <f t="shared" si="157"/>
        <v>0</v>
      </c>
      <c r="O305" s="147"/>
      <c r="P305" s="209" t="str">
        <f t="shared" si="158"/>
        <v xml:space="preserve"> </v>
      </c>
      <c r="Q305" s="209" t="str">
        <f t="shared" si="159"/>
        <v xml:space="preserve"> </v>
      </c>
      <c r="R305" s="105">
        <f t="shared" si="169"/>
        <v>0</v>
      </c>
      <c r="S305" s="72">
        <f t="shared" si="160"/>
        <v>0</v>
      </c>
    </row>
    <row r="306" spans="1:19" ht="95.25" customHeight="1" thickBot="1" x14ac:dyDescent="0.25">
      <c r="A306" s="379">
        <f>'الاطار الموازنى  راي الجهه عام'!A306</f>
        <v>765000</v>
      </c>
      <c r="B306" s="379">
        <f>'الاطار الموازنى  راي الجهه عام'!B306</f>
        <v>762739</v>
      </c>
      <c r="C306" s="379">
        <f>'الاطار الموازنى  راي الجهه عام'!C306</f>
        <v>550000</v>
      </c>
      <c r="D306" s="379">
        <f>'الاطار الموازنى  راي الجهه عام'!D306</f>
        <v>511035</v>
      </c>
      <c r="E306" s="158">
        <f>'الاطار الموازنى  راي الجهه عام'!E306</f>
        <v>345000</v>
      </c>
      <c r="F306" s="379">
        <f>'الاطار الموازنى  راي الجهه عام'!F306</f>
        <v>0</v>
      </c>
      <c r="G306" s="50" t="s">
        <v>828</v>
      </c>
      <c r="H306" s="19" t="s">
        <v>255</v>
      </c>
      <c r="I306" s="158">
        <v>0</v>
      </c>
      <c r="J306" s="158">
        <v>0</v>
      </c>
      <c r="K306" s="158">
        <v>0</v>
      </c>
      <c r="L306" s="158">
        <f t="shared" si="170"/>
        <v>0</v>
      </c>
      <c r="M306" s="379">
        <f>'الاطار الموازنى  راي الجهه عام'!I306</f>
        <v>0</v>
      </c>
      <c r="N306" s="218">
        <f t="shared" si="157"/>
        <v>0</v>
      </c>
      <c r="O306" s="158">
        <f>M306</f>
        <v>0</v>
      </c>
      <c r="P306" s="219" t="str">
        <f t="shared" si="158"/>
        <v xml:space="preserve"> </v>
      </c>
      <c r="Q306" s="219" t="str">
        <f t="shared" si="159"/>
        <v xml:space="preserve"> </v>
      </c>
      <c r="R306" s="113">
        <f t="shared" si="169"/>
        <v>0</v>
      </c>
      <c r="S306" s="72">
        <f t="shared" si="160"/>
        <v>2933774</v>
      </c>
    </row>
    <row r="307" spans="1:19" s="1" customFormat="1" ht="97.5" customHeight="1" thickBot="1" x14ac:dyDescent="0.25">
      <c r="A307" s="360">
        <f t="shared" ref="A307:E307" si="175">SUM(A300:A306)</f>
        <v>765000</v>
      </c>
      <c r="B307" s="368">
        <f t="shared" si="175"/>
        <v>762739</v>
      </c>
      <c r="C307" s="368">
        <f t="shared" si="175"/>
        <v>550000</v>
      </c>
      <c r="D307" s="368">
        <f t="shared" si="175"/>
        <v>511035</v>
      </c>
      <c r="E307" s="150">
        <f t="shared" si="175"/>
        <v>345000</v>
      </c>
      <c r="F307" s="368">
        <f>'الاطار الموازنى  راي الجهه عام'!F307</f>
        <v>0</v>
      </c>
      <c r="G307" s="51"/>
      <c r="H307" s="5" t="s">
        <v>171</v>
      </c>
      <c r="I307" s="150">
        <f t="shared" ref="I307" si="176">SUM(I300:I306)</f>
        <v>0</v>
      </c>
      <c r="J307" s="150">
        <f t="shared" ref="I307:J307" si="177">SUM(J300:J306)</f>
        <v>0</v>
      </c>
      <c r="K307" s="150">
        <f t="shared" ref="K307:O307" si="178">SUM(K300:K306)</f>
        <v>0</v>
      </c>
      <c r="L307" s="150">
        <f t="shared" si="178"/>
        <v>0</v>
      </c>
      <c r="M307" s="368">
        <f>'الاطار الموازنى  راي الجهه عام'!I307</f>
        <v>0</v>
      </c>
      <c r="N307" s="212">
        <f t="shared" si="157"/>
        <v>0</v>
      </c>
      <c r="O307" s="150">
        <f t="shared" si="178"/>
        <v>0</v>
      </c>
      <c r="P307" s="150" t="str">
        <f t="shared" si="158"/>
        <v xml:space="preserve"> </v>
      </c>
      <c r="Q307" s="150" t="str">
        <f t="shared" si="159"/>
        <v xml:space="preserve"> </v>
      </c>
      <c r="R307" s="107">
        <f t="shared" si="169"/>
        <v>0</v>
      </c>
      <c r="S307" s="72">
        <f t="shared" si="160"/>
        <v>2933774</v>
      </c>
    </row>
    <row r="308" spans="1:19" s="2" customFormat="1" ht="105" customHeight="1" thickBot="1" x14ac:dyDescent="0.25">
      <c r="A308" s="369">
        <f t="shared" ref="A308:E308" si="179">A298+A307</f>
        <v>3298000</v>
      </c>
      <c r="B308" s="370">
        <f t="shared" si="179"/>
        <v>3668738</v>
      </c>
      <c r="C308" s="370">
        <f t="shared" si="179"/>
        <v>3633000</v>
      </c>
      <c r="D308" s="370">
        <f t="shared" si="179"/>
        <v>3422642</v>
      </c>
      <c r="E308" s="151">
        <f t="shared" si="179"/>
        <v>3268000</v>
      </c>
      <c r="F308" s="370">
        <f>'الاطار الموازنى  راي الجهه عام'!F308</f>
        <v>0</v>
      </c>
      <c r="G308" s="52"/>
      <c r="H308" s="7" t="s">
        <v>256</v>
      </c>
      <c r="I308" s="151">
        <f t="shared" ref="I308" si="180">I298+I307</f>
        <v>3083000</v>
      </c>
      <c r="J308" s="151">
        <f t="shared" ref="I308:J308" si="181">J298+J307</f>
        <v>3083000</v>
      </c>
      <c r="K308" s="151">
        <f t="shared" ref="K308:O308" si="182">K298+K307</f>
        <v>0</v>
      </c>
      <c r="L308" s="151">
        <f t="shared" si="182"/>
        <v>0</v>
      </c>
      <c r="M308" s="370">
        <f>'الاطار الموازنى  راي الجهه عام'!I308</f>
        <v>3083000</v>
      </c>
      <c r="N308" s="213">
        <f t="shared" si="157"/>
        <v>0</v>
      </c>
      <c r="O308" s="151">
        <f t="shared" si="182"/>
        <v>3083000</v>
      </c>
      <c r="P308" s="151" t="str">
        <f t="shared" si="158"/>
        <v xml:space="preserve"> </v>
      </c>
      <c r="Q308" s="151" t="str">
        <f t="shared" si="159"/>
        <v xml:space="preserve"> </v>
      </c>
      <c r="R308" s="108">
        <f t="shared" si="169"/>
        <v>1</v>
      </c>
      <c r="S308" s="72">
        <f t="shared" si="160"/>
        <v>29622380</v>
      </c>
    </row>
    <row r="309" spans="1:19" s="2" customFormat="1" ht="105.75" customHeight="1" x14ac:dyDescent="0.2">
      <c r="A309" s="389"/>
      <c r="B309" s="390"/>
      <c r="C309" s="390"/>
      <c r="D309" s="390"/>
      <c r="E309" s="166"/>
      <c r="F309" s="390"/>
      <c r="G309" s="60" t="s">
        <v>830</v>
      </c>
      <c r="H309" s="25" t="s">
        <v>257</v>
      </c>
      <c r="I309" s="166"/>
      <c r="J309" s="166"/>
      <c r="K309" s="166"/>
      <c r="L309" s="166"/>
      <c r="M309" s="390"/>
      <c r="N309" s="228"/>
      <c r="O309" s="166"/>
      <c r="P309" s="166" t="str">
        <f t="shared" si="158"/>
        <v xml:space="preserve"> </v>
      </c>
      <c r="Q309" s="166" t="str">
        <f t="shared" si="159"/>
        <v xml:space="preserve"> </v>
      </c>
      <c r="R309" s="119"/>
      <c r="S309" s="72">
        <f>S321</f>
        <v>0</v>
      </c>
    </row>
    <row r="310" spans="1:19" s="1" customFormat="1" ht="105.75" customHeight="1" x14ac:dyDescent="0.2">
      <c r="A310" s="357"/>
      <c r="B310" s="373"/>
      <c r="C310" s="373"/>
      <c r="D310" s="373"/>
      <c r="E310" s="155"/>
      <c r="F310" s="373"/>
      <c r="G310" s="54" t="s">
        <v>831</v>
      </c>
      <c r="H310" s="18" t="s">
        <v>258</v>
      </c>
      <c r="I310" s="155"/>
      <c r="J310" s="155"/>
      <c r="K310" s="155"/>
      <c r="L310" s="155"/>
      <c r="M310" s="373"/>
      <c r="N310" s="215"/>
      <c r="O310" s="155"/>
      <c r="P310" s="155" t="str">
        <f t="shared" si="158"/>
        <v xml:space="preserve"> </v>
      </c>
      <c r="Q310" s="155" t="str">
        <f t="shared" si="159"/>
        <v xml:space="preserve"> </v>
      </c>
      <c r="R310" s="110"/>
      <c r="S310" s="72">
        <f>S315</f>
        <v>0</v>
      </c>
    </row>
    <row r="311" spans="1:19" ht="105.75" customHeight="1" x14ac:dyDescent="0.2">
      <c r="A311" s="364">
        <f>'الاطار الموازنى  راي الجهه عام'!A311</f>
        <v>0</v>
      </c>
      <c r="B311" s="365">
        <f>'الاطار الموازنى  راي الجهه عام'!B311</f>
        <v>0</v>
      </c>
      <c r="C311" s="365">
        <f>'الاطار الموازنى  راي الجهه عام'!C311</f>
        <v>0</v>
      </c>
      <c r="D311" s="365">
        <f>'الاطار الموازنى  راي الجهه عام'!D311</f>
        <v>0</v>
      </c>
      <c r="E311" s="147">
        <f>'الاطار الموازنى  راي الجهه عام'!E311</f>
        <v>0</v>
      </c>
      <c r="F311" s="365">
        <f>'الاطار الموازنى  راي الجهه عام'!F311</f>
        <v>0</v>
      </c>
      <c r="G311" s="49" t="s">
        <v>832</v>
      </c>
      <c r="H311" s="19" t="s">
        <v>259</v>
      </c>
      <c r="I311" s="147"/>
      <c r="J311" s="147"/>
      <c r="K311" s="147"/>
      <c r="L311" s="147">
        <f t="shared" si="170"/>
        <v>0</v>
      </c>
      <c r="M311" s="365">
        <f>'الاطار الموازنى  راي الجهه عام'!I311</f>
        <v>0</v>
      </c>
      <c r="N311" s="208">
        <f t="shared" si="157"/>
        <v>0</v>
      </c>
      <c r="O311" s="147"/>
      <c r="P311" s="209" t="str">
        <f t="shared" si="158"/>
        <v xml:space="preserve"> </v>
      </c>
      <c r="Q311" s="209" t="str">
        <f t="shared" si="159"/>
        <v xml:space="preserve"> </v>
      </c>
      <c r="R311" s="105">
        <f t="shared" si="169"/>
        <v>0</v>
      </c>
      <c r="S311" s="72">
        <f t="shared" si="160"/>
        <v>0</v>
      </c>
    </row>
    <row r="312" spans="1:19" ht="105.75" customHeight="1" x14ac:dyDescent="0.2">
      <c r="A312" s="364">
        <f>'الاطار الموازنى  راي الجهه عام'!A312</f>
        <v>0</v>
      </c>
      <c r="B312" s="365">
        <f>'الاطار الموازنى  راي الجهه عام'!B312</f>
        <v>0</v>
      </c>
      <c r="C312" s="365">
        <f>'الاطار الموازنى  راي الجهه عام'!C312</f>
        <v>0</v>
      </c>
      <c r="D312" s="365">
        <f>'الاطار الموازنى  راي الجهه عام'!D312</f>
        <v>0</v>
      </c>
      <c r="E312" s="147">
        <f>'الاطار الموازنى  راي الجهه عام'!E312</f>
        <v>0</v>
      </c>
      <c r="F312" s="365">
        <f>'الاطار الموازنى  راي الجهه عام'!F312</f>
        <v>0</v>
      </c>
      <c r="G312" s="49" t="s">
        <v>833</v>
      </c>
      <c r="H312" s="19" t="s">
        <v>260</v>
      </c>
      <c r="I312" s="147"/>
      <c r="J312" s="147"/>
      <c r="K312" s="147"/>
      <c r="L312" s="147">
        <f t="shared" si="170"/>
        <v>0</v>
      </c>
      <c r="M312" s="365">
        <f>'الاطار الموازنى  راي الجهه عام'!I312</f>
        <v>0</v>
      </c>
      <c r="N312" s="208">
        <f t="shared" si="157"/>
        <v>0</v>
      </c>
      <c r="O312" s="147"/>
      <c r="P312" s="209" t="str">
        <f t="shared" si="158"/>
        <v xml:space="preserve"> </v>
      </c>
      <c r="Q312" s="209" t="str">
        <f t="shared" si="159"/>
        <v xml:space="preserve"> </v>
      </c>
      <c r="R312" s="105">
        <f t="shared" si="169"/>
        <v>0</v>
      </c>
      <c r="S312" s="72">
        <f t="shared" si="160"/>
        <v>0</v>
      </c>
    </row>
    <row r="313" spans="1:19" ht="105.75" customHeight="1" x14ac:dyDescent="0.2">
      <c r="A313" s="364">
        <f>'الاطار الموازنى  راي الجهه عام'!A313</f>
        <v>0</v>
      </c>
      <c r="B313" s="365">
        <f>'الاطار الموازنى  راي الجهه عام'!B313</f>
        <v>0</v>
      </c>
      <c r="C313" s="365">
        <f>'الاطار الموازنى  راي الجهه عام'!C313</f>
        <v>0</v>
      </c>
      <c r="D313" s="365">
        <f>'الاطار الموازنى  راي الجهه عام'!D313</f>
        <v>0</v>
      </c>
      <c r="E313" s="147">
        <f>'الاطار الموازنى  راي الجهه عام'!E313</f>
        <v>0</v>
      </c>
      <c r="F313" s="365">
        <f>'الاطار الموازنى  راي الجهه عام'!F313</f>
        <v>0</v>
      </c>
      <c r="G313" s="49" t="s">
        <v>834</v>
      </c>
      <c r="H313" s="19" t="s">
        <v>261</v>
      </c>
      <c r="I313" s="147"/>
      <c r="J313" s="147"/>
      <c r="K313" s="147"/>
      <c r="L313" s="147">
        <f t="shared" si="170"/>
        <v>0</v>
      </c>
      <c r="M313" s="365">
        <f>'الاطار الموازنى  راي الجهه عام'!I313</f>
        <v>0</v>
      </c>
      <c r="N313" s="208">
        <f t="shared" si="157"/>
        <v>0</v>
      </c>
      <c r="O313" s="147"/>
      <c r="P313" s="209" t="str">
        <f t="shared" si="158"/>
        <v xml:space="preserve"> </v>
      </c>
      <c r="Q313" s="209" t="str">
        <f t="shared" si="159"/>
        <v xml:space="preserve"> </v>
      </c>
      <c r="R313" s="105">
        <f t="shared" si="169"/>
        <v>0</v>
      </c>
      <c r="S313" s="72">
        <f t="shared" si="160"/>
        <v>0</v>
      </c>
    </row>
    <row r="314" spans="1:19" ht="105.75" customHeight="1" thickBot="1" x14ac:dyDescent="0.25">
      <c r="A314" s="391">
        <f>'الاطار الموازنى  راي الجهه عام'!A314</f>
        <v>0</v>
      </c>
      <c r="B314" s="379">
        <f>'الاطار الموازنى  راي الجهه عام'!B314</f>
        <v>0</v>
      </c>
      <c r="C314" s="379">
        <f>'الاطار الموازنى  راي الجهه عام'!C314</f>
        <v>0</v>
      </c>
      <c r="D314" s="379">
        <f>'الاطار الموازنى  راي الجهه عام'!D314</f>
        <v>0</v>
      </c>
      <c r="E314" s="158">
        <f>'الاطار الموازنى  راي الجهه عام'!E314</f>
        <v>0</v>
      </c>
      <c r="F314" s="379">
        <f>'الاطار الموازنى  راي الجهه عام'!F314</f>
        <v>0</v>
      </c>
      <c r="G314" s="50" t="s">
        <v>835</v>
      </c>
      <c r="H314" s="19" t="s">
        <v>262</v>
      </c>
      <c r="I314" s="158"/>
      <c r="J314" s="158"/>
      <c r="K314" s="158"/>
      <c r="L314" s="158">
        <f t="shared" si="170"/>
        <v>0</v>
      </c>
      <c r="M314" s="379">
        <f>'الاطار الموازنى  راي الجهه عام'!I314</f>
        <v>0</v>
      </c>
      <c r="N314" s="218">
        <f t="shared" si="157"/>
        <v>0</v>
      </c>
      <c r="O314" s="158"/>
      <c r="P314" s="219" t="str">
        <f t="shared" si="158"/>
        <v xml:space="preserve"> </v>
      </c>
      <c r="Q314" s="219" t="str">
        <f t="shared" si="159"/>
        <v xml:space="preserve"> </v>
      </c>
      <c r="R314" s="113">
        <f t="shared" si="169"/>
        <v>0</v>
      </c>
      <c r="S314" s="72">
        <f t="shared" si="160"/>
        <v>0</v>
      </c>
    </row>
    <row r="315" spans="1:19" s="1" customFormat="1" ht="110.25" customHeight="1" thickBot="1" x14ac:dyDescent="0.25">
      <c r="A315" s="360">
        <f t="shared" ref="A315:E315" si="183">SUM(A311:A314)</f>
        <v>0</v>
      </c>
      <c r="B315" s="368">
        <f t="shared" si="183"/>
        <v>0</v>
      </c>
      <c r="C315" s="368">
        <f t="shared" si="183"/>
        <v>0</v>
      </c>
      <c r="D315" s="368">
        <f t="shared" si="183"/>
        <v>0</v>
      </c>
      <c r="E315" s="150">
        <f t="shared" si="183"/>
        <v>0</v>
      </c>
      <c r="F315" s="368">
        <f>'الاطار الموازنى  راي الجهه عام'!F315</f>
        <v>0</v>
      </c>
      <c r="G315" s="51"/>
      <c r="H315" s="5" t="s">
        <v>167</v>
      </c>
      <c r="I315" s="150">
        <f t="shared" ref="I315" si="184">SUM(I311:I314)</f>
        <v>0</v>
      </c>
      <c r="J315" s="150">
        <f t="shared" ref="I315:J315" si="185">SUM(J311:J314)</f>
        <v>0</v>
      </c>
      <c r="K315" s="150">
        <f t="shared" ref="K315:O315" si="186">SUM(K311:K314)</f>
        <v>0</v>
      </c>
      <c r="L315" s="150">
        <f t="shared" si="186"/>
        <v>0</v>
      </c>
      <c r="M315" s="368">
        <f>'الاطار الموازنى  راي الجهه عام'!I315</f>
        <v>0</v>
      </c>
      <c r="N315" s="212">
        <f t="shared" si="157"/>
        <v>0</v>
      </c>
      <c r="O315" s="150">
        <f t="shared" si="186"/>
        <v>0</v>
      </c>
      <c r="P315" s="150" t="str">
        <f t="shared" si="158"/>
        <v xml:space="preserve"> </v>
      </c>
      <c r="Q315" s="150" t="str">
        <f t="shared" si="159"/>
        <v xml:space="preserve"> </v>
      </c>
      <c r="R315" s="107">
        <f t="shared" si="169"/>
        <v>0</v>
      </c>
      <c r="S315" s="72">
        <f t="shared" si="160"/>
        <v>0</v>
      </c>
    </row>
    <row r="316" spans="1:19" s="1" customFormat="1" ht="105.75" customHeight="1" x14ac:dyDescent="0.2">
      <c r="A316" s="357"/>
      <c r="B316" s="373"/>
      <c r="C316" s="373"/>
      <c r="D316" s="373"/>
      <c r="E316" s="155"/>
      <c r="F316" s="373"/>
      <c r="G316" s="54" t="s">
        <v>836</v>
      </c>
      <c r="H316" s="18" t="s">
        <v>263</v>
      </c>
      <c r="I316" s="155"/>
      <c r="J316" s="155"/>
      <c r="K316" s="155"/>
      <c r="L316" s="155"/>
      <c r="M316" s="373"/>
      <c r="N316" s="215"/>
      <c r="O316" s="155"/>
      <c r="P316" s="155" t="str">
        <f t="shared" si="158"/>
        <v xml:space="preserve"> </v>
      </c>
      <c r="Q316" s="155" t="str">
        <f t="shared" si="159"/>
        <v xml:space="preserve"> </v>
      </c>
      <c r="R316" s="110"/>
      <c r="S316" s="72">
        <f>S320</f>
        <v>0</v>
      </c>
    </row>
    <row r="317" spans="1:19" ht="105.75" customHeight="1" x14ac:dyDescent="0.2">
      <c r="A317" s="364">
        <f>'الاطار الموازنى  راي الجهه عام'!A317</f>
        <v>0</v>
      </c>
      <c r="B317" s="365">
        <f>'الاطار الموازنى  راي الجهه عام'!B317</f>
        <v>0</v>
      </c>
      <c r="C317" s="365">
        <f>'الاطار الموازنى  راي الجهه عام'!C317</f>
        <v>0</v>
      </c>
      <c r="D317" s="365">
        <f>'الاطار الموازنى  راي الجهه عام'!D317</f>
        <v>0</v>
      </c>
      <c r="E317" s="147">
        <f>'الاطار الموازنى  راي الجهه عام'!E317</f>
        <v>0</v>
      </c>
      <c r="F317" s="365">
        <f>'الاطار الموازنى  راي الجهه عام'!F317</f>
        <v>0</v>
      </c>
      <c r="G317" s="49" t="s">
        <v>837</v>
      </c>
      <c r="H317" s="19" t="s">
        <v>264</v>
      </c>
      <c r="I317" s="147"/>
      <c r="J317" s="147"/>
      <c r="K317" s="147"/>
      <c r="L317" s="147">
        <f t="shared" si="170"/>
        <v>0</v>
      </c>
      <c r="M317" s="365">
        <f>'الاطار الموازنى  راي الجهه عام'!I317</f>
        <v>0</v>
      </c>
      <c r="N317" s="208">
        <f t="shared" si="157"/>
        <v>0</v>
      </c>
      <c r="O317" s="147"/>
      <c r="P317" s="209" t="str">
        <f t="shared" si="158"/>
        <v xml:space="preserve"> </v>
      </c>
      <c r="Q317" s="209" t="str">
        <f t="shared" si="159"/>
        <v xml:space="preserve"> </v>
      </c>
      <c r="R317" s="105">
        <f t="shared" si="169"/>
        <v>0</v>
      </c>
      <c r="S317" s="72">
        <f t="shared" si="160"/>
        <v>0</v>
      </c>
    </row>
    <row r="318" spans="1:19" ht="105.75" customHeight="1" x14ac:dyDescent="0.2">
      <c r="A318" s="364">
        <f>'الاطار الموازنى  راي الجهه عام'!A318</f>
        <v>0</v>
      </c>
      <c r="B318" s="365">
        <f>'الاطار الموازنى  راي الجهه عام'!B318</f>
        <v>0</v>
      </c>
      <c r="C318" s="365">
        <f>'الاطار الموازنى  راي الجهه عام'!C318</f>
        <v>0</v>
      </c>
      <c r="D318" s="365">
        <f>'الاطار الموازنى  راي الجهه عام'!D318</f>
        <v>0</v>
      </c>
      <c r="E318" s="147">
        <f>'الاطار الموازنى  راي الجهه عام'!E318</f>
        <v>0</v>
      </c>
      <c r="F318" s="365">
        <f>'الاطار الموازنى  راي الجهه عام'!F318</f>
        <v>0</v>
      </c>
      <c r="G318" s="49" t="s">
        <v>838</v>
      </c>
      <c r="H318" s="19" t="s">
        <v>265</v>
      </c>
      <c r="I318" s="147"/>
      <c r="J318" s="147"/>
      <c r="K318" s="147"/>
      <c r="L318" s="147">
        <f t="shared" si="170"/>
        <v>0</v>
      </c>
      <c r="M318" s="365">
        <f>'الاطار الموازنى  راي الجهه عام'!I318</f>
        <v>0</v>
      </c>
      <c r="N318" s="208">
        <f t="shared" si="157"/>
        <v>0</v>
      </c>
      <c r="O318" s="147"/>
      <c r="P318" s="209" t="str">
        <f t="shared" si="158"/>
        <v xml:space="preserve"> </v>
      </c>
      <c r="Q318" s="209" t="str">
        <f t="shared" si="159"/>
        <v xml:space="preserve"> </v>
      </c>
      <c r="R318" s="105">
        <f t="shared" si="169"/>
        <v>0</v>
      </c>
      <c r="S318" s="72">
        <f t="shared" si="160"/>
        <v>0</v>
      </c>
    </row>
    <row r="319" spans="1:19" ht="105.75" customHeight="1" thickBot="1" x14ac:dyDescent="0.25">
      <c r="A319" s="391">
        <f>'الاطار الموازنى  راي الجهه عام'!A319</f>
        <v>0</v>
      </c>
      <c r="B319" s="379">
        <f>'الاطار الموازنى  راي الجهه عام'!B319</f>
        <v>0</v>
      </c>
      <c r="C319" s="379">
        <f>'الاطار الموازنى  راي الجهه عام'!C319</f>
        <v>0</v>
      </c>
      <c r="D319" s="379">
        <f>'الاطار الموازنى  راي الجهه عام'!D319</f>
        <v>0</v>
      </c>
      <c r="E319" s="158">
        <f>'الاطار الموازنى  راي الجهه عام'!E319</f>
        <v>0</v>
      </c>
      <c r="F319" s="379">
        <f>'الاطار الموازنى  راي الجهه عام'!F319</f>
        <v>0</v>
      </c>
      <c r="G319" s="50" t="s">
        <v>839</v>
      </c>
      <c r="H319" s="19" t="s">
        <v>1123</v>
      </c>
      <c r="I319" s="158"/>
      <c r="J319" s="158"/>
      <c r="K319" s="158"/>
      <c r="L319" s="158">
        <f t="shared" si="170"/>
        <v>0</v>
      </c>
      <c r="M319" s="379">
        <f>'الاطار الموازنى  راي الجهه عام'!I319</f>
        <v>0</v>
      </c>
      <c r="N319" s="218">
        <f t="shared" si="157"/>
        <v>0</v>
      </c>
      <c r="O319" s="158"/>
      <c r="P319" s="219" t="str">
        <f t="shared" si="158"/>
        <v xml:space="preserve"> </v>
      </c>
      <c r="Q319" s="219" t="str">
        <f t="shared" si="159"/>
        <v xml:space="preserve"> </v>
      </c>
      <c r="R319" s="113">
        <f t="shared" si="169"/>
        <v>0</v>
      </c>
      <c r="S319" s="72">
        <f t="shared" si="160"/>
        <v>0</v>
      </c>
    </row>
    <row r="320" spans="1:19" s="1" customFormat="1" ht="114.75" customHeight="1" thickBot="1" x14ac:dyDescent="0.25">
      <c r="A320" s="360">
        <f t="shared" ref="A320:E320" si="187">SUM(A317:A319)</f>
        <v>0</v>
      </c>
      <c r="B320" s="368">
        <f t="shared" si="187"/>
        <v>0</v>
      </c>
      <c r="C320" s="368">
        <f t="shared" si="187"/>
        <v>0</v>
      </c>
      <c r="D320" s="368">
        <f t="shared" si="187"/>
        <v>0</v>
      </c>
      <c r="E320" s="150">
        <f t="shared" si="187"/>
        <v>0</v>
      </c>
      <c r="F320" s="368">
        <f>'الاطار الموازنى  راي الجهه عام'!F320</f>
        <v>0</v>
      </c>
      <c r="G320" s="51"/>
      <c r="H320" s="5" t="s">
        <v>171</v>
      </c>
      <c r="I320" s="150">
        <f t="shared" ref="I320" si="188">SUM(I317:I319)</f>
        <v>0</v>
      </c>
      <c r="J320" s="150">
        <f t="shared" ref="I320:J320" si="189">SUM(J317:J319)</f>
        <v>0</v>
      </c>
      <c r="K320" s="150">
        <f t="shared" ref="K320:O320" si="190">SUM(K317:K319)</f>
        <v>0</v>
      </c>
      <c r="L320" s="150">
        <f t="shared" si="190"/>
        <v>0</v>
      </c>
      <c r="M320" s="368">
        <f>'الاطار الموازنى  راي الجهه عام'!I320</f>
        <v>0</v>
      </c>
      <c r="N320" s="212">
        <f t="shared" si="157"/>
        <v>0</v>
      </c>
      <c r="O320" s="150">
        <f t="shared" si="190"/>
        <v>0</v>
      </c>
      <c r="P320" s="150" t="str">
        <f t="shared" si="158"/>
        <v xml:space="preserve"> </v>
      </c>
      <c r="Q320" s="150" t="str">
        <f t="shared" si="159"/>
        <v xml:space="preserve"> </v>
      </c>
      <c r="R320" s="107">
        <f t="shared" si="169"/>
        <v>0</v>
      </c>
      <c r="S320" s="72">
        <f t="shared" si="160"/>
        <v>0</v>
      </c>
    </row>
    <row r="321" spans="1:19" s="2" customFormat="1" ht="120" customHeight="1" thickBot="1" x14ac:dyDescent="0.25">
      <c r="A321" s="417">
        <f t="shared" ref="A321:E321" si="191">A315+A320</f>
        <v>0</v>
      </c>
      <c r="B321" s="418">
        <f t="shared" si="191"/>
        <v>0</v>
      </c>
      <c r="C321" s="418">
        <f t="shared" si="191"/>
        <v>0</v>
      </c>
      <c r="D321" s="418">
        <f t="shared" si="191"/>
        <v>0</v>
      </c>
      <c r="E321" s="178">
        <f t="shared" si="191"/>
        <v>0</v>
      </c>
      <c r="F321" s="418">
        <f>'الاطار الموازنى  راي الجهه عام'!F321</f>
        <v>0</v>
      </c>
      <c r="G321" s="86"/>
      <c r="H321" s="87" t="s">
        <v>266</v>
      </c>
      <c r="I321" s="178">
        <f t="shared" ref="I321" si="192">I315+I320</f>
        <v>0</v>
      </c>
      <c r="J321" s="178">
        <f t="shared" ref="I321:J321" si="193">J315+J320</f>
        <v>0</v>
      </c>
      <c r="K321" s="238">
        <f t="shared" ref="K321:O321" si="194">K315+K320</f>
        <v>0</v>
      </c>
      <c r="L321" s="238">
        <f t="shared" si="194"/>
        <v>0</v>
      </c>
      <c r="M321" s="453">
        <f>'الاطار الموازنى  راي الجهه عام'!I321</f>
        <v>0</v>
      </c>
      <c r="N321" s="239">
        <f t="shared" si="157"/>
        <v>0</v>
      </c>
      <c r="O321" s="238">
        <f t="shared" si="194"/>
        <v>0</v>
      </c>
      <c r="P321" s="238" t="str">
        <f t="shared" si="158"/>
        <v xml:space="preserve"> </v>
      </c>
      <c r="Q321" s="238" t="str">
        <f t="shared" si="159"/>
        <v xml:space="preserve"> </v>
      </c>
      <c r="R321" s="123">
        <f t="shared" si="169"/>
        <v>0</v>
      </c>
      <c r="S321" s="72">
        <f t="shared" si="160"/>
        <v>0</v>
      </c>
    </row>
    <row r="322" spans="1:19" s="2" customFormat="1" ht="121.5" customHeight="1" thickTop="1" x14ac:dyDescent="0.2">
      <c r="A322" s="371"/>
      <c r="B322" s="372"/>
      <c r="C322" s="372"/>
      <c r="D322" s="372"/>
      <c r="E322" s="152"/>
      <c r="F322" s="372"/>
      <c r="G322" s="53" t="s">
        <v>840</v>
      </c>
      <c r="H322" s="22" t="s">
        <v>267</v>
      </c>
      <c r="I322" s="152"/>
      <c r="J322" s="152"/>
      <c r="K322" s="152"/>
      <c r="L322" s="152"/>
      <c r="M322" s="372"/>
      <c r="N322" s="214"/>
      <c r="O322" s="152"/>
      <c r="P322" s="152" t="str">
        <f t="shared" si="158"/>
        <v xml:space="preserve"> </v>
      </c>
      <c r="Q322" s="152" t="str">
        <f t="shared" si="159"/>
        <v xml:space="preserve"> </v>
      </c>
      <c r="R322" s="109"/>
      <c r="S322" s="72">
        <f>S330</f>
        <v>314150</v>
      </c>
    </row>
    <row r="323" spans="1:19" s="1" customFormat="1" ht="90" customHeight="1" x14ac:dyDescent="0.2">
      <c r="A323" s="357">
        <f>'الاطار الموازنى  راي الجهه عام'!A323</f>
        <v>0</v>
      </c>
      <c r="B323" s="373">
        <f>'الاطار الموازنى  راي الجهه عام'!B323</f>
        <v>0</v>
      </c>
      <c r="C323" s="373">
        <f>'الاطار الموازنى  راي الجهه عام'!C323</f>
        <v>0</v>
      </c>
      <c r="D323" s="373">
        <f>'الاطار الموازنى  راي الجهه عام'!D323</f>
        <v>0</v>
      </c>
      <c r="E323" s="155">
        <f>'الاطار الموازنى  راي الجهه عام'!E323</f>
        <v>0</v>
      </c>
      <c r="F323" s="373">
        <f>'الاطار الموازنى  راي الجهه عام'!F323</f>
        <v>0</v>
      </c>
      <c r="G323" s="54" t="s">
        <v>841</v>
      </c>
      <c r="H323" s="18" t="s">
        <v>268</v>
      </c>
      <c r="I323" s="155"/>
      <c r="J323" s="155"/>
      <c r="K323" s="155"/>
      <c r="L323" s="155">
        <f t="shared" si="170"/>
        <v>0</v>
      </c>
      <c r="M323" s="373">
        <f>'الاطار الموازنى  راي الجهه عام'!I323</f>
        <v>0</v>
      </c>
      <c r="N323" s="215">
        <f t="shared" si="157"/>
        <v>0</v>
      </c>
      <c r="O323" s="155"/>
      <c r="P323" s="155" t="str">
        <f t="shared" si="158"/>
        <v xml:space="preserve"> </v>
      </c>
      <c r="Q323" s="155" t="str">
        <f t="shared" si="159"/>
        <v xml:space="preserve"> </v>
      </c>
      <c r="R323" s="110"/>
      <c r="S323" s="72">
        <f>S328</f>
        <v>0</v>
      </c>
    </row>
    <row r="324" spans="1:19" ht="105.75" customHeight="1" x14ac:dyDescent="0.2">
      <c r="A324" s="364">
        <f>'الاطار الموازنى  راي الجهه عام'!A324</f>
        <v>0</v>
      </c>
      <c r="B324" s="365">
        <f>'الاطار الموازنى  راي الجهه عام'!B324</f>
        <v>0</v>
      </c>
      <c r="C324" s="365">
        <f>'الاطار الموازنى  راي الجهه عام'!C324</f>
        <v>0</v>
      </c>
      <c r="D324" s="365">
        <f>'الاطار الموازنى  راي الجهه عام'!D324</f>
        <v>0</v>
      </c>
      <c r="E324" s="147">
        <f>'الاطار الموازنى  راي الجهه عام'!E324</f>
        <v>0</v>
      </c>
      <c r="F324" s="365">
        <f>'الاطار الموازنى  راي الجهه عام'!F324</f>
        <v>0</v>
      </c>
      <c r="G324" s="49" t="s">
        <v>842</v>
      </c>
      <c r="H324" s="19" t="s">
        <v>269</v>
      </c>
      <c r="I324" s="147"/>
      <c r="J324" s="147"/>
      <c r="K324" s="147"/>
      <c r="L324" s="147">
        <f t="shared" si="170"/>
        <v>0</v>
      </c>
      <c r="M324" s="365">
        <f>'الاطار الموازنى  راي الجهه عام'!I324</f>
        <v>0</v>
      </c>
      <c r="N324" s="208">
        <f t="shared" si="157"/>
        <v>0</v>
      </c>
      <c r="O324" s="147"/>
      <c r="P324" s="209" t="str">
        <f t="shared" si="158"/>
        <v xml:space="preserve"> </v>
      </c>
      <c r="Q324" s="209" t="str">
        <f t="shared" si="159"/>
        <v xml:space="preserve"> </v>
      </c>
      <c r="R324" s="105">
        <f t="shared" si="169"/>
        <v>0</v>
      </c>
      <c r="S324" s="72">
        <f t="shared" si="160"/>
        <v>0</v>
      </c>
    </row>
    <row r="325" spans="1:19" ht="105.75" customHeight="1" x14ac:dyDescent="0.2">
      <c r="A325" s="364">
        <f>'الاطار الموازنى  راي الجهه عام'!A325</f>
        <v>0</v>
      </c>
      <c r="B325" s="365">
        <f>'الاطار الموازنى  راي الجهه عام'!B325</f>
        <v>0</v>
      </c>
      <c r="C325" s="365">
        <f>'الاطار الموازنى  راي الجهه عام'!C325</f>
        <v>0</v>
      </c>
      <c r="D325" s="365">
        <f>'الاطار الموازنى  راي الجهه عام'!D325</f>
        <v>0</v>
      </c>
      <c r="E325" s="147">
        <f>'الاطار الموازنى  راي الجهه عام'!E325</f>
        <v>0</v>
      </c>
      <c r="F325" s="365">
        <f>'الاطار الموازنى  راي الجهه عام'!F325</f>
        <v>0</v>
      </c>
      <c r="G325" s="49" t="s">
        <v>843</v>
      </c>
      <c r="H325" s="19" t="s">
        <v>270</v>
      </c>
      <c r="I325" s="147"/>
      <c r="J325" s="147"/>
      <c r="K325" s="147"/>
      <c r="L325" s="147">
        <f t="shared" si="170"/>
        <v>0</v>
      </c>
      <c r="M325" s="365">
        <f>'الاطار الموازنى  راي الجهه عام'!I325</f>
        <v>0</v>
      </c>
      <c r="N325" s="208">
        <f t="shared" si="157"/>
        <v>0</v>
      </c>
      <c r="O325" s="147"/>
      <c r="P325" s="209" t="str">
        <f t="shared" si="158"/>
        <v xml:space="preserve"> </v>
      </c>
      <c r="Q325" s="209" t="str">
        <f t="shared" si="159"/>
        <v xml:space="preserve"> </v>
      </c>
      <c r="R325" s="105">
        <f t="shared" si="169"/>
        <v>0</v>
      </c>
      <c r="S325" s="72">
        <f t="shared" si="160"/>
        <v>0</v>
      </c>
    </row>
    <row r="326" spans="1:19" ht="90" customHeight="1" x14ac:dyDescent="0.2">
      <c r="A326" s="364">
        <f>'الاطار الموازنى  راي الجهه عام'!A326</f>
        <v>0</v>
      </c>
      <c r="B326" s="365">
        <f>'الاطار الموازنى  راي الجهه عام'!B326</f>
        <v>0</v>
      </c>
      <c r="C326" s="365">
        <f>'الاطار الموازنى  راي الجهه عام'!C326</f>
        <v>0</v>
      </c>
      <c r="D326" s="365">
        <f>'الاطار الموازنى  راي الجهه عام'!D326</f>
        <v>0</v>
      </c>
      <c r="E326" s="147">
        <f>'الاطار الموازنى  راي الجهه عام'!E326</f>
        <v>0</v>
      </c>
      <c r="F326" s="365">
        <f>'الاطار الموازنى  راي الجهه عام'!F326</f>
        <v>0</v>
      </c>
      <c r="G326" s="49" t="s">
        <v>844</v>
      </c>
      <c r="H326" s="19" t="s">
        <v>271</v>
      </c>
      <c r="I326" s="147"/>
      <c r="J326" s="147"/>
      <c r="K326" s="147"/>
      <c r="L326" s="147">
        <f t="shared" si="170"/>
        <v>0</v>
      </c>
      <c r="M326" s="365">
        <f>'الاطار الموازنى  راي الجهه عام'!I326</f>
        <v>0</v>
      </c>
      <c r="N326" s="208">
        <f t="shared" si="157"/>
        <v>0</v>
      </c>
      <c r="O326" s="147"/>
      <c r="P326" s="209" t="str">
        <f t="shared" si="158"/>
        <v xml:space="preserve"> </v>
      </c>
      <c r="Q326" s="209" t="str">
        <f t="shared" si="159"/>
        <v xml:space="preserve"> </v>
      </c>
      <c r="R326" s="105">
        <f t="shared" si="169"/>
        <v>0</v>
      </c>
      <c r="S326" s="72">
        <f t="shared" si="160"/>
        <v>0</v>
      </c>
    </row>
    <row r="327" spans="1:19" ht="90" customHeight="1" thickBot="1" x14ac:dyDescent="0.25">
      <c r="A327" s="391">
        <f>'الاطار الموازنى  راي الجهه عام'!A327</f>
        <v>0</v>
      </c>
      <c r="B327" s="379">
        <f>'الاطار الموازنى  راي الجهه عام'!B327</f>
        <v>0</v>
      </c>
      <c r="C327" s="379">
        <f>'الاطار الموازنى  راي الجهه عام'!C327</f>
        <v>0</v>
      </c>
      <c r="D327" s="379">
        <f>'الاطار الموازنى  راي الجهه عام'!D327</f>
        <v>0</v>
      </c>
      <c r="E327" s="158">
        <f>'الاطار الموازنى  راي الجهه عام'!E327</f>
        <v>0</v>
      </c>
      <c r="F327" s="379">
        <f>'الاطار الموازنى  راي الجهه عام'!F327</f>
        <v>0</v>
      </c>
      <c r="G327" s="50" t="s">
        <v>845</v>
      </c>
      <c r="H327" s="19" t="s">
        <v>272</v>
      </c>
      <c r="I327" s="158"/>
      <c r="J327" s="158"/>
      <c r="K327" s="158"/>
      <c r="L327" s="158">
        <f t="shared" si="170"/>
        <v>0</v>
      </c>
      <c r="M327" s="379">
        <f>'الاطار الموازنى  راي الجهه عام'!I327</f>
        <v>0</v>
      </c>
      <c r="N327" s="218">
        <f t="shared" si="157"/>
        <v>0</v>
      </c>
      <c r="O327" s="158"/>
      <c r="P327" s="219" t="str">
        <f t="shared" si="158"/>
        <v xml:space="preserve"> </v>
      </c>
      <c r="Q327" s="219" t="str">
        <f t="shared" si="159"/>
        <v xml:space="preserve"> </v>
      </c>
      <c r="R327" s="113">
        <f t="shared" si="169"/>
        <v>0</v>
      </c>
      <c r="S327" s="72">
        <f t="shared" si="160"/>
        <v>0</v>
      </c>
    </row>
    <row r="328" spans="1:19" s="1" customFormat="1" ht="90" customHeight="1" thickBot="1" x14ac:dyDescent="0.25">
      <c r="A328" s="360">
        <f t="shared" ref="A328:E328" si="195">SUM(A324:A327)</f>
        <v>0</v>
      </c>
      <c r="B328" s="368">
        <f t="shared" si="195"/>
        <v>0</v>
      </c>
      <c r="C328" s="368">
        <f t="shared" si="195"/>
        <v>0</v>
      </c>
      <c r="D328" s="368">
        <f t="shared" si="195"/>
        <v>0</v>
      </c>
      <c r="E328" s="150">
        <f t="shared" si="195"/>
        <v>0</v>
      </c>
      <c r="F328" s="368">
        <f>'الاطار الموازنى  راي الجهه عام'!F328</f>
        <v>0</v>
      </c>
      <c r="G328" s="51"/>
      <c r="H328" s="5" t="s">
        <v>167</v>
      </c>
      <c r="I328" s="150">
        <f t="shared" ref="I328" si="196">SUM(I324:I327)</f>
        <v>0</v>
      </c>
      <c r="J328" s="150">
        <f t="shared" ref="I328:J328" si="197">SUM(J324:J327)</f>
        <v>0</v>
      </c>
      <c r="K328" s="150">
        <f t="shared" ref="K328:O328" si="198">SUM(K324:K327)</f>
        <v>0</v>
      </c>
      <c r="L328" s="150">
        <f t="shared" si="198"/>
        <v>0</v>
      </c>
      <c r="M328" s="368">
        <f>'الاطار الموازنى  راي الجهه عام'!I328</f>
        <v>0</v>
      </c>
      <c r="N328" s="212">
        <f t="shared" si="157"/>
        <v>0</v>
      </c>
      <c r="O328" s="150">
        <f t="shared" si="198"/>
        <v>0</v>
      </c>
      <c r="P328" s="150" t="str">
        <f t="shared" si="158"/>
        <v xml:space="preserve"> </v>
      </c>
      <c r="Q328" s="150" t="str">
        <f t="shared" si="159"/>
        <v xml:space="preserve"> </v>
      </c>
      <c r="R328" s="107">
        <f t="shared" si="169"/>
        <v>0</v>
      </c>
      <c r="S328" s="72">
        <f t="shared" si="160"/>
        <v>0</v>
      </c>
    </row>
    <row r="329" spans="1:19" s="1" customFormat="1" ht="97.5" customHeight="1" thickBot="1" x14ac:dyDescent="0.25">
      <c r="A329" s="375">
        <f>'الاطار الموازنى  راي الجهه عام'!A329</f>
        <v>50000</v>
      </c>
      <c r="B329" s="375">
        <f>'الاطار الموازنى  راي الجهه عام'!B329</f>
        <v>800</v>
      </c>
      <c r="C329" s="375">
        <f>'الاطار الموازنى  راي الجهه عام'!C329</f>
        <v>150000</v>
      </c>
      <c r="D329" s="375">
        <f>'الاطار الموازنى  راي الجهه عام'!D329</f>
        <v>5350</v>
      </c>
      <c r="E329" s="156">
        <f>'الاطار الموازنى  راي الجهه عام'!E329</f>
        <v>20000</v>
      </c>
      <c r="F329" s="375">
        <f>'الاطار الموازنى  راي الجهه عام'!F329</f>
        <v>0</v>
      </c>
      <c r="G329" s="55">
        <v>3113040201</v>
      </c>
      <c r="H329" s="18" t="s">
        <v>273</v>
      </c>
      <c r="I329" s="156">
        <v>22000</v>
      </c>
      <c r="J329" s="156">
        <v>22000</v>
      </c>
      <c r="K329" s="156"/>
      <c r="L329" s="156">
        <f t="shared" si="170"/>
        <v>0</v>
      </c>
      <c r="M329" s="375">
        <f>'الاطار الموازنى  راي الجهه عام'!I329</f>
        <v>22000</v>
      </c>
      <c r="N329" s="216">
        <f t="shared" si="157"/>
        <v>0</v>
      </c>
      <c r="O329" s="156">
        <v>22000</v>
      </c>
      <c r="P329" s="154" t="str">
        <f t="shared" si="158"/>
        <v xml:space="preserve"> </v>
      </c>
      <c r="Q329" s="154" t="str">
        <f t="shared" si="159"/>
        <v xml:space="preserve"> </v>
      </c>
      <c r="R329" s="111">
        <f t="shared" si="169"/>
        <v>1</v>
      </c>
      <c r="S329" s="72">
        <f t="shared" si="160"/>
        <v>314150</v>
      </c>
    </row>
    <row r="330" spans="1:19" s="2" customFormat="1" ht="99.75" customHeight="1" thickBot="1" x14ac:dyDescent="0.25">
      <c r="A330" s="376">
        <f t="shared" ref="A330:E330" si="199">A329+A328</f>
        <v>50000</v>
      </c>
      <c r="B330" s="377">
        <f t="shared" si="199"/>
        <v>800</v>
      </c>
      <c r="C330" s="377">
        <f t="shared" si="199"/>
        <v>150000</v>
      </c>
      <c r="D330" s="377">
        <f t="shared" si="199"/>
        <v>5350</v>
      </c>
      <c r="E330" s="157">
        <f t="shared" si="199"/>
        <v>20000</v>
      </c>
      <c r="F330" s="377">
        <f>'الاطار الموازنى  راي الجهه عام'!F330</f>
        <v>0</v>
      </c>
      <c r="G330" s="57"/>
      <c r="H330" s="7" t="s">
        <v>274</v>
      </c>
      <c r="I330" s="157">
        <f t="shared" ref="I330" si="200">I329+I328</f>
        <v>22000</v>
      </c>
      <c r="J330" s="157">
        <f t="shared" ref="I330:J330" si="201">J329+J328</f>
        <v>22000</v>
      </c>
      <c r="K330" s="157">
        <f t="shared" ref="K330:O330" si="202">K329+K328</f>
        <v>0</v>
      </c>
      <c r="L330" s="157">
        <f t="shared" si="202"/>
        <v>0</v>
      </c>
      <c r="M330" s="377">
        <f>'الاطار الموازنى  راي الجهه عام'!I330</f>
        <v>22000</v>
      </c>
      <c r="N330" s="217">
        <f t="shared" si="157"/>
        <v>0</v>
      </c>
      <c r="O330" s="157">
        <f t="shared" si="202"/>
        <v>22000</v>
      </c>
      <c r="P330" s="157" t="str">
        <f t="shared" si="158"/>
        <v xml:space="preserve"> </v>
      </c>
      <c r="Q330" s="157" t="str">
        <f t="shared" si="159"/>
        <v xml:space="preserve"> </v>
      </c>
      <c r="R330" s="112">
        <f t="shared" si="169"/>
        <v>1</v>
      </c>
      <c r="S330" s="72">
        <f t="shared" si="160"/>
        <v>314150</v>
      </c>
    </row>
    <row r="331" spans="1:19" s="1" customFormat="1" ht="107.25" customHeight="1" thickBot="1" x14ac:dyDescent="0.25">
      <c r="A331" s="361">
        <f>A330/$A$847</f>
        <v>2.2727272727272726E-3</v>
      </c>
      <c r="B331" s="396">
        <f>B330/$B$847</f>
        <v>3.1963133721565544E-5</v>
      </c>
      <c r="C331" s="396">
        <f>C330/$C$847</f>
        <v>7.971091508130513E-3</v>
      </c>
      <c r="D331" s="396">
        <f>D330/$D$847</f>
        <v>1.6674261507087075E-4</v>
      </c>
      <c r="E331" s="270">
        <f>E330/$E$847</f>
        <v>6.4897138036212605E-4</v>
      </c>
      <c r="F331" s="396" t="e">
        <f>'الاطار الموازنى  راي الجهه عام'!F331</f>
        <v>#DIV/0!</v>
      </c>
      <c r="G331" s="266"/>
      <c r="H331" s="267" t="s">
        <v>1136</v>
      </c>
      <c r="I331" s="270">
        <f>I330/$J$847</f>
        <v>5.5804986936559874E-4</v>
      </c>
      <c r="J331" s="270">
        <f>J330/$J$847</f>
        <v>5.5804986936559874E-4</v>
      </c>
      <c r="K331" s="270" t="e">
        <f>K330/$K$847</f>
        <v>#DIV/0!</v>
      </c>
      <c r="L331" s="270" t="e">
        <f>L330/$L$847</f>
        <v>#DIV/0!</v>
      </c>
      <c r="M331" s="396">
        <f>'الاطار الموازنى  راي الجهه عام'!I331</f>
        <v>5.5804986936559874E-4</v>
      </c>
      <c r="N331" s="270"/>
      <c r="O331" s="270">
        <f>O330/$O$847</f>
        <v>5.5804986936559874E-4</v>
      </c>
      <c r="P331" s="270"/>
      <c r="Q331" s="265"/>
      <c r="R331" s="268"/>
      <c r="S331" s="72">
        <v>1</v>
      </c>
    </row>
    <row r="332" spans="1:19" s="2" customFormat="1" ht="105.75" customHeight="1" x14ac:dyDescent="0.2">
      <c r="A332" s="389"/>
      <c r="B332" s="390"/>
      <c r="C332" s="390"/>
      <c r="D332" s="390"/>
      <c r="E332" s="166"/>
      <c r="F332" s="390"/>
      <c r="G332" s="60" t="s">
        <v>846</v>
      </c>
      <c r="H332" s="25" t="s">
        <v>275</v>
      </c>
      <c r="I332" s="166"/>
      <c r="J332" s="166"/>
      <c r="K332" s="166"/>
      <c r="L332" s="166"/>
      <c r="M332" s="390"/>
      <c r="N332" s="228"/>
      <c r="O332" s="166"/>
      <c r="P332" s="166" t="str">
        <f t="shared" si="158"/>
        <v xml:space="preserve"> </v>
      </c>
      <c r="Q332" s="166" t="str">
        <f t="shared" si="159"/>
        <v xml:space="preserve"> </v>
      </c>
      <c r="R332" s="119"/>
      <c r="S332" s="72">
        <f>S335</f>
        <v>0</v>
      </c>
    </row>
    <row r="333" spans="1:19" s="1" customFormat="1" ht="105.75" customHeight="1" x14ac:dyDescent="0.2">
      <c r="A333" s="357">
        <f>'الاطار الموازنى  راي الجهه عام'!A333</f>
        <v>0</v>
      </c>
      <c r="B333" s="373">
        <f>'الاطار الموازنى  راي الجهه عام'!B333</f>
        <v>0</v>
      </c>
      <c r="C333" s="373">
        <f>'الاطار الموازنى  راي الجهه عام'!C333</f>
        <v>0</v>
      </c>
      <c r="D333" s="373">
        <f>'الاطار الموازنى  راي الجهه عام'!D333</f>
        <v>0</v>
      </c>
      <c r="E333" s="153">
        <f>'الاطار الموازنى  راي الجهه عام'!E333</f>
        <v>0</v>
      </c>
      <c r="F333" s="373">
        <f>'الاطار الموازنى  راي الجهه عام'!F333</f>
        <v>0</v>
      </c>
      <c r="G333" s="54">
        <v>3113050101</v>
      </c>
      <c r="H333" s="18" t="s">
        <v>276</v>
      </c>
      <c r="I333" s="153"/>
      <c r="J333" s="153"/>
      <c r="K333" s="153"/>
      <c r="L333" s="153">
        <f t="shared" si="170"/>
        <v>0</v>
      </c>
      <c r="M333" s="373">
        <f>'الاطار الموازنى  راي الجهه عام'!I333</f>
        <v>0</v>
      </c>
      <c r="N333" s="215">
        <f t="shared" si="157"/>
        <v>0</v>
      </c>
      <c r="O333" s="153"/>
      <c r="P333" s="155" t="str">
        <f t="shared" si="158"/>
        <v xml:space="preserve"> </v>
      </c>
      <c r="Q333" s="155" t="str">
        <f t="shared" si="159"/>
        <v xml:space="preserve"> </v>
      </c>
      <c r="R333" s="110">
        <f t="shared" si="169"/>
        <v>0</v>
      </c>
      <c r="S333" s="72">
        <f t="shared" si="160"/>
        <v>0</v>
      </c>
    </row>
    <row r="334" spans="1:19" s="1" customFormat="1" ht="105.75" customHeight="1" thickBot="1" x14ac:dyDescent="0.25">
      <c r="A334" s="374">
        <f>'الاطار الموازنى  راي الجهه عام'!A334</f>
        <v>0</v>
      </c>
      <c r="B334" s="375">
        <f>'الاطار الموازنى  راي الجهه عام'!B334</f>
        <v>0</v>
      </c>
      <c r="C334" s="375">
        <f>'الاطار الموازنى  راي الجهه عام'!C334</f>
        <v>0</v>
      </c>
      <c r="D334" s="375">
        <f>'الاطار الموازنى  راي الجهه عام'!D334</f>
        <v>0</v>
      </c>
      <c r="E334" s="156">
        <f>'الاطار الموازنى  راي الجهه عام'!E334</f>
        <v>0</v>
      </c>
      <c r="F334" s="375">
        <f>'الاطار الموازنى  راي الجهه عام'!F334</f>
        <v>0</v>
      </c>
      <c r="G334" s="55">
        <v>3113050201</v>
      </c>
      <c r="H334" s="18" t="s">
        <v>277</v>
      </c>
      <c r="I334" s="156"/>
      <c r="J334" s="156"/>
      <c r="K334" s="156"/>
      <c r="L334" s="156">
        <f t="shared" si="170"/>
        <v>0</v>
      </c>
      <c r="M334" s="375">
        <f>'الاطار الموازنى  راي الجهه عام'!I334</f>
        <v>0</v>
      </c>
      <c r="N334" s="216">
        <f t="shared" si="157"/>
        <v>0</v>
      </c>
      <c r="O334" s="156"/>
      <c r="P334" s="154" t="str">
        <f t="shared" si="158"/>
        <v xml:space="preserve"> </v>
      </c>
      <c r="Q334" s="154" t="str">
        <f t="shared" si="159"/>
        <v xml:space="preserve"> </v>
      </c>
      <c r="R334" s="111">
        <f t="shared" si="169"/>
        <v>0</v>
      </c>
      <c r="S334" s="72">
        <f t="shared" si="160"/>
        <v>0</v>
      </c>
    </row>
    <row r="335" spans="1:19" s="2" customFormat="1" ht="122.25" customHeight="1" thickBot="1" x14ac:dyDescent="0.25">
      <c r="A335" s="376">
        <f t="shared" ref="A335:E335" si="203">SUM(A333:A334)</f>
        <v>0</v>
      </c>
      <c r="B335" s="377">
        <f t="shared" si="203"/>
        <v>0</v>
      </c>
      <c r="C335" s="377">
        <f t="shared" si="203"/>
        <v>0</v>
      </c>
      <c r="D335" s="377">
        <f t="shared" si="203"/>
        <v>0</v>
      </c>
      <c r="E335" s="157">
        <f t="shared" si="203"/>
        <v>0</v>
      </c>
      <c r="F335" s="377">
        <f>'الاطار الموازنى  راي الجهه عام'!F335</f>
        <v>0</v>
      </c>
      <c r="G335" s="57"/>
      <c r="H335" s="7" t="s">
        <v>278</v>
      </c>
      <c r="I335" s="157">
        <f t="shared" ref="I335" si="204">SUM(I333:I334)</f>
        <v>0</v>
      </c>
      <c r="J335" s="157">
        <f t="shared" ref="I335:J335" si="205">SUM(J333:J334)</f>
        <v>0</v>
      </c>
      <c r="K335" s="157">
        <f t="shared" ref="K335:O335" si="206">SUM(K333:K334)</f>
        <v>0</v>
      </c>
      <c r="L335" s="157">
        <f t="shared" si="206"/>
        <v>0</v>
      </c>
      <c r="M335" s="377">
        <f>'الاطار الموازنى  راي الجهه عام'!I335</f>
        <v>0</v>
      </c>
      <c r="N335" s="217">
        <f t="shared" si="157"/>
        <v>0</v>
      </c>
      <c r="O335" s="157">
        <f t="shared" si="206"/>
        <v>0</v>
      </c>
      <c r="P335" s="157" t="str">
        <f t="shared" si="158"/>
        <v xml:space="preserve"> </v>
      </c>
      <c r="Q335" s="157" t="str">
        <f t="shared" si="159"/>
        <v xml:space="preserve"> </v>
      </c>
      <c r="R335" s="112">
        <f t="shared" si="169"/>
        <v>0</v>
      </c>
      <c r="S335" s="72">
        <f t="shared" si="160"/>
        <v>0</v>
      </c>
    </row>
    <row r="336" spans="1:19" s="2" customFormat="1" ht="121.5" customHeight="1" x14ac:dyDescent="0.2">
      <c r="A336" s="389"/>
      <c r="B336" s="390"/>
      <c r="C336" s="390"/>
      <c r="D336" s="390"/>
      <c r="E336" s="166"/>
      <c r="F336" s="390"/>
      <c r="G336" s="60" t="s">
        <v>847</v>
      </c>
      <c r="H336" s="25" t="s">
        <v>279</v>
      </c>
      <c r="I336" s="166"/>
      <c r="J336" s="166"/>
      <c r="K336" s="166"/>
      <c r="L336" s="166"/>
      <c r="M336" s="390"/>
      <c r="N336" s="228"/>
      <c r="O336" s="166"/>
      <c r="P336" s="166" t="str">
        <f t="shared" si="158"/>
        <v xml:space="preserve"> </v>
      </c>
      <c r="Q336" s="166" t="str">
        <f t="shared" si="159"/>
        <v xml:space="preserve"> </v>
      </c>
      <c r="R336" s="119"/>
      <c r="S336" s="72">
        <f>S358</f>
        <v>756941</v>
      </c>
    </row>
    <row r="337" spans="1:19" s="1" customFormat="1" ht="105.75" customHeight="1" x14ac:dyDescent="0.2">
      <c r="A337" s="357"/>
      <c r="B337" s="373"/>
      <c r="C337" s="373"/>
      <c r="D337" s="373"/>
      <c r="E337" s="155"/>
      <c r="F337" s="373"/>
      <c r="G337" s="54" t="s">
        <v>848</v>
      </c>
      <c r="H337" s="18" t="s">
        <v>280</v>
      </c>
      <c r="I337" s="155"/>
      <c r="J337" s="155"/>
      <c r="K337" s="155"/>
      <c r="L337" s="155"/>
      <c r="M337" s="373"/>
      <c r="N337" s="215"/>
      <c r="O337" s="155"/>
      <c r="P337" s="155" t="str">
        <f t="shared" si="158"/>
        <v xml:space="preserve"> </v>
      </c>
      <c r="Q337" s="155" t="str">
        <f t="shared" si="159"/>
        <v xml:space="preserve"> </v>
      </c>
      <c r="R337" s="110"/>
      <c r="S337" s="72">
        <f>S341</f>
        <v>0</v>
      </c>
    </row>
    <row r="338" spans="1:19" ht="105.75" customHeight="1" x14ac:dyDescent="0.2">
      <c r="A338" s="364">
        <f>'الاطار الموازنى  راي الجهه عام'!A338</f>
        <v>0</v>
      </c>
      <c r="B338" s="365">
        <f>'الاطار الموازنى  راي الجهه عام'!B338</f>
        <v>0</v>
      </c>
      <c r="C338" s="365">
        <f>'الاطار الموازنى  راي الجهه عام'!C338</f>
        <v>0</v>
      </c>
      <c r="D338" s="365">
        <f>'الاطار الموازنى  راي الجهه عام'!D338</f>
        <v>0</v>
      </c>
      <c r="E338" s="147">
        <f>'الاطار الموازنى  راي الجهه عام'!E338</f>
        <v>0</v>
      </c>
      <c r="F338" s="365">
        <f>'الاطار الموازنى  راي الجهه عام'!F338</f>
        <v>0</v>
      </c>
      <c r="G338" s="49" t="s">
        <v>849</v>
      </c>
      <c r="H338" s="19" t="s">
        <v>281</v>
      </c>
      <c r="I338" s="147"/>
      <c r="J338" s="147"/>
      <c r="K338" s="147"/>
      <c r="L338" s="147">
        <f t="shared" si="170"/>
        <v>0</v>
      </c>
      <c r="M338" s="365">
        <f>'الاطار الموازنى  راي الجهه عام'!I338</f>
        <v>0</v>
      </c>
      <c r="N338" s="208">
        <f t="shared" si="157"/>
        <v>0</v>
      </c>
      <c r="O338" s="147"/>
      <c r="P338" s="209" t="str">
        <f t="shared" si="158"/>
        <v xml:space="preserve"> </v>
      </c>
      <c r="Q338" s="209" t="str">
        <f t="shared" si="159"/>
        <v xml:space="preserve"> </v>
      </c>
      <c r="R338" s="105">
        <f t="shared" si="169"/>
        <v>0</v>
      </c>
      <c r="S338" s="72">
        <f t="shared" si="160"/>
        <v>0</v>
      </c>
    </row>
    <row r="339" spans="1:19" ht="105.75" customHeight="1" x14ac:dyDescent="0.2">
      <c r="A339" s="364">
        <f>'الاطار الموازنى  راي الجهه عام'!A339</f>
        <v>0</v>
      </c>
      <c r="B339" s="365">
        <f>'الاطار الموازنى  راي الجهه عام'!B339</f>
        <v>0</v>
      </c>
      <c r="C339" s="365">
        <f>'الاطار الموازنى  راي الجهه عام'!C339</f>
        <v>0</v>
      </c>
      <c r="D339" s="365">
        <f>'الاطار الموازنى  راي الجهه عام'!D339</f>
        <v>0</v>
      </c>
      <c r="E339" s="147">
        <f>'الاطار الموازنى  راي الجهه عام'!E339</f>
        <v>0</v>
      </c>
      <c r="F339" s="365">
        <f>'الاطار الموازنى  راي الجهه عام'!F339</f>
        <v>0</v>
      </c>
      <c r="G339" s="49" t="s">
        <v>850</v>
      </c>
      <c r="H339" s="19" t="s">
        <v>282</v>
      </c>
      <c r="I339" s="147"/>
      <c r="J339" s="147"/>
      <c r="K339" s="147"/>
      <c r="L339" s="147">
        <f t="shared" si="170"/>
        <v>0</v>
      </c>
      <c r="M339" s="365">
        <f>'الاطار الموازنى  راي الجهه عام'!I339</f>
        <v>0</v>
      </c>
      <c r="N339" s="208">
        <f t="shared" si="157"/>
        <v>0</v>
      </c>
      <c r="O339" s="147"/>
      <c r="P339" s="209" t="str">
        <f t="shared" si="158"/>
        <v xml:space="preserve"> </v>
      </c>
      <c r="Q339" s="209" t="str">
        <f t="shared" si="159"/>
        <v xml:space="preserve"> </v>
      </c>
      <c r="R339" s="105">
        <f t="shared" si="169"/>
        <v>0</v>
      </c>
      <c r="S339" s="72">
        <f t="shared" si="160"/>
        <v>0</v>
      </c>
    </row>
    <row r="340" spans="1:19" ht="105.75" customHeight="1" thickBot="1" x14ac:dyDescent="0.25">
      <c r="A340" s="391">
        <f>'الاطار الموازنى  راي الجهه عام'!A340</f>
        <v>0</v>
      </c>
      <c r="B340" s="379">
        <f>'الاطار الموازنى  راي الجهه عام'!B340</f>
        <v>0</v>
      </c>
      <c r="C340" s="379">
        <f>'الاطار الموازنى  راي الجهه عام'!C340</f>
        <v>0</v>
      </c>
      <c r="D340" s="379">
        <f>'الاطار الموازنى  راي الجهه عام'!D340</f>
        <v>0</v>
      </c>
      <c r="E340" s="158">
        <f>'الاطار الموازنى  راي الجهه عام'!E340</f>
        <v>0</v>
      </c>
      <c r="F340" s="379">
        <f>'الاطار الموازنى  راي الجهه عام'!F340</f>
        <v>0</v>
      </c>
      <c r="G340" s="50" t="s">
        <v>851</v>
      </c>
      <c r="H340" s="19" t="s">
        <v>283</v>
      </c>
      <c r="I340" s="158"/>
      <c r="J340" s="158"/>
      <c r="K340" s="158"/>
      <c r="L340" s="158">
        <f t="shared" si="170"/>
        <v>0</v>
      </c>
      <c r="M340" s="379">
        <f>'الاطار الموازنى  راي الجهه عام'!I340</f>
        <v>0</v>
      </c>
      <c r="N340" s="218">
        <f t="shared" si="157"/>
        <v>0</v>
      </c>
      <c r="O340" s="158"/>
      <c r="P340" s="219" t="str">
        <f t="shared" si="158"/>
        <v xml:space="preserve"> </v>
      </c>
      <c r="Q340" s="219" t="str">
        <f t="shared" si="159"/>
        <v xml:space="preserve"> </v>
      </c>
      <c r="R340" s="113">
        <f t="shared" si="169"/>
        <v>0</v>
      </c>
      <c r="S340" s="72">
        <f t="shared" si="160"/>
        <v>0</v>
      </c>
    </row>
    <row r="341" spans="1:19" s="1" customFormat="1" ht="117.75" customHeight="1" thickBot="1" x14ac:dyDescent="0.25">
      <c r="A341" s="360">
        <f t="shared" ref="A341:E341" si="207">SUM(A338:A340)</f>
        <v>0</v>
      </c>
      <c r="B341" s="368">
        <f t="shared" si="207"/>
        <v>0</v>
      </c>
      <c r="C341" s="368">
        <f t="shared" si="207"/>
        <v>0</v>
      </c>
      <c r="D341" s="368">
        <f t="shared" si="207"/>
        <v>0</v>
      </c>
      <c r="E341" s="150">
        <f t="shared" si="207"/>
        <v>0</v>
      </c>
      <c r="F341" s="368">
        <f>'الاطار الموازنى  راي الجهه عام'!F341</f>
        <v>0</v>
      </c>
      <c r="G341" s="51"/>
      <c r="H341" s="5" t="s">
        <v>167</v>
      </c>
      <c r="I341" s="150">
        <f t="shared" ref="I341" si="208">SUM(I338:I340)</f>
        <v>0</v>
      </c>
      <c r="J341" s="150">
        <f t="shared" ref="I341:J341" si="209">SUM(J338:J340)</f>
        <v>0</v>
      </c>
      <c r="K341" s="150">
        <f t="shared" ref="K341:O341" si="210">SUM(K338:K340)</f>
        <v>0</v>
      </c>
      <c r="L341" s="150">
        <f t="shared" si="210"/>
        <v>0</v>
      </c>
      <c r="M341" s="368">
        <f>'الاطار الموازنى  راي الجهه عام'!I341</f>
        <v>0</v>
      </c>
      <c r="N341" s="212">
        <f t="shared" si="157"/>
        <v>0</v>
      </c>
      <c r="O341" s="150">
        <f t="shared" si="210"/>
        <v>0</v>
      </c>
      <c r="P341" s="150" t="str">
        <f t="shared" si="158"/>
        <v xml:space="preserve"> </v>
      </c>
      <c r="Q341" s="150" t="str">
        <f t="shared" si="159"/>
        <v xml:space="preserve"> </v>
      </c>
      <c r="R341" s="107">
        <f t="shared" si="169"/>
        <v>0</v>
      </c>
      <c r="S341" s="72">
        <f t="shared" si="160"/>
        <v>0</v>
      </c>
    </row>
    <row r="342" spans="1:19" s="1" customFormat="1" ht="121.5" customHeight="1" x14ac:dyDescent="0.2">
      <c r="A342" s="357"/>
      <c r="B342" s="373"/>
      <c r="C342" s="373"/>
      <c r="D342" s="373"/>
      <c r="E342" s="155"/>
      <c r="F342" s="373"/>
      <c r="G342" s="54" t="s">
        <v>852</v>
      </c>
      <c r="H342" s="18" t="s">
        <v>284</v>
      </c>
      <c r="I342" s="155"/>
      <c r="J342" s="155"/>
      <c r="K342" s="155"/>
      <c r="L342" s="155"/>
      <c r="M342" s="373"/>
      <c r="N342" s="215"/>
      <c r="O342" s="155"/>
      <c r="P342" s="155" t="str">
        <f t="shared" si="158"/>
        <v xml:space="preserve"> </v>
      </c>
      <c r="Q342" s="155" t="str">
        <f t="shared" si="159"/>
        <v xml:space="preserve"> </v>
      </c>
      <c r="R342" s="110"/>
      <c r="S342" s="72">
        <f>S348</f>
        <v>756941</v>
      </c>
    </row>
    <row r="343" spans="1:19" ht="105.75" customHeight="1" x14ac:dyDescent="0.2">
      <c r="A343" s="364">
        <f>'الاطار الموازنى  راي الجهه عام'!A343</f>
        <v>0</v>
      </c>
      <c r="B343" s="365">
        <f>'الاطار الموازنى  راي الجهه عام'!B343</f>
        <v>0</v>
      </c>
      <c r="C343" s="365">
        <f>'الاطار الموازنى  راي الجهه عام'!C343</f>
        <v>0</v>
      </c>
      <c r="D343" s="365">
        <f>'الاطار الموازنى  راي الجهه عام'!D343</f>
        <v>0</v>
      </c>
      <c r="E343" s="147">
        <f>'الاطار الموازنى  راي الجهه عام'!E343</f>
        <v>0</v>
      </c>
      <c r="F343" s="365">
        <f>'الاطار الموازنى  راي الجهه عام'!F343</f>
        <v>0</v>
      </c>
      <c r="G343" s="49" t="s">
        <v>853</v>
      </c>
      <c r="H343" s="19" t="s">
        <v>285</v>
      </c>
      <c r="I343" s="147"/>
      <c r="J343" s="147"/>
      <c r="K343" s="147"/>
      <c r="L343" s="147">
        <f t="shared" si="170"/>
        <v>0</v>
      </c>
      <c r="M343" s="365">
        <f>'الاطار الموازنى  راي الجهه عام'!I343</f>
        <v>0</v>
      </c>
      <c r="N343" s="208">
        <f t="shared" si="157"/>
        <v>0</v>
      </c>
      <c r="O343" s="147"/>
      <c r="P343" s="209" t="str">
        <f t="shared" si="158"/>
        <v xml:space="preserve"> </v>
      </c>
      <c r="Q343" s="209" t="str">
        <f t="shared" si="159"/>
        <v xml:space="preserve"> </v>
      </c>
      <c r="R343" s="105">
        <f t="shared" si="169"/>
        <v>0</v>
      </c>
      <c r="S343" s="72">
        <f t="shared" si="160"/>
        <v>0</v>
      </c>
    </row>
    <row r="344" spans="1:19" ht="140.25" customHeight="1" x14ac:dyDescent="0.2">
      <c r="A344" s="365">
        <f>'الاطار الموازنى  راي الجهه عام'!A344</f>
        <v>45000</v>
      </c>
      <c r="B344" s="365">
        <f>'الاطار الموازنى  راي الجهه عام'!B344</f>
        <v>27467</v>
      </c>
      <c r="C344" s="365">
        <f>'الاطار الموازنى  راي الجهه عام'!C344</f>
        <v>90000</v>
      </c>
      <c r="D344" s="365">
        <f>'الاطار الموازنى  راي الجهه عام'!D344</f>
        <v>29680</v>
      </c>
      <c r="E344" s="147">
        <f>'الاطار الموازنى  راي الجهه عام'!E344</f>
        <v>90000</v>
      </c>
      <c r="F344" s="365">
        <f>'الاطار الموازنى  راي الجهه عام'!F344</f>
        <v>0</v>
      </c>
      <c r="G344" s="49" t="s">
        <v>854</v>
      </c>
      <c r="H344" s="19" t="s">
        <v>286</v>
      </c>
      <c r="I344" s="147">
        <v>100000</v>
      </c>
      <c r="J344" s="147">
        <v>100000</v>
      </c>
      <c r="K344" s="147"/>
      <c r="L344" s="147">
        <f t="shared" si="170"/>
        <v>0</v>
      </c>
      <c r="M344" s="365">
        <f>'الاطار الموازنى  راي الجهه عام'!I344</f>
        <v>100000</v>
      </c>
      <c r="N344" s="208">
        <f t="shared" si="157"/>
        <v>0</v>
      </c>
      <c r="O344" s="147">
        <v>100000</v>
      </c>
      <c r="P344" s="209" t="str">
        <f t="shared" si="158"/>
        <v xml:space="preserve"> </v>
      </c>
      <c r="Q344" s="209" t="str">
        <f t="shared" si="159"/>
        <v xml:space="preserve"> </v>
      </c>
      <c r="R344" s="105">
        <f t="shared" si="169"/>
        <v>1</v>
      </c>
      <c r="S344" s="72">
        <f t="shared" si="160"/>
        <v>682147</v>
      </c>
    </row>
    <row r="345" spans="1:19" ht="114.75" customHeight="1" x14ac:dyDescent="0.2">
      <c r="A345" s="365">
        <f>'الاطار الموازنى  راي الجهه عام'!A345</f>
        <v>10000</v>
      </c>
      <c r="B345" s="365">
        <f>'الاطار الموازنى  راي الجهه عام'!B345</f>
        <v>100</v>
      </c>
      <c r="C345" s="365">
        <f>'الاطار الموازنى  راي الجهه عام'!C345</f>
        <v>10000</v>
      </c>
      <c r="D345" s="365">
        <f>'الاطار الموازنى  راي الجهه عام'!D345</f>
        <v>694</v>
      </c>
      <c r="E345" s="147">
        <f>'الاطار الموازنى  راي الجهه عام'!E345</f>
        <v>10000</v>
      </c>
      <c r="F345" s="365">
        <f>'الاطار الموازنى  راي الجهه عام'!F345</f>
        <v>0</v>
      </c>
      <c r="G345" s="49" t="s">
        <v>855</v>
      </c>
      <c r="H345" s="19" t="s">
        <v>287</v>
      </c>
      <c r="I345" s="147">
        <v>11000</v>
      </c>
      <c r="J345" s="147">
        <v>11000</v>
      </c>
      <c r="K345" s="147"/>
      <c r="L345" s="147">
        <f t="shared" si="170"/>
        <v>0</v>
      </c>
      <c r="M345" s="365">
        <f>'الاطار الموازنى  راي الجهه عام'!I345</f>
        <v>11000</v>
      </c>
      <c r="N345" s="208">
        <f t="shared" si="157"/>
        <v>0</v>
      </c>
      <c r="O345" s="147">
        <v>11000</v>
      </c>
      <c r="P345" s="209" t="str">
        <f t="shared" si="158"/>
        <v xml:space="preserve"> </v>
      </c>
      <c r="Q345" s="209" t="str">
        <f t="shared" si="159"/>
        <v xml:space="preserve"> </v>
      </c>
      <c r="R345" s="105">
        <f t="shared" si="169"/>
        <v>1</v>
      </c>
      <c r="S345" s="72">
        <f t="shared" si="160"/>
        <v>74794</v>
      </c>
    </row>
    <row r="346" spans="1:19" ht="105.75" customHeight="1" x14ac:dyDescent="0.2">
      <c r="A346" s="391">
        <f>'الاطار الموازنى  راي الجهه عام'!A346</f>
        <v>0</v>
      </c>
      <c r="B346" s="379">
        <f>'الاطار الموازنى  راي الجهه عام'!B346</f>
        <v>0</v>
      </c>
      <c r="C346" s="379">
        <f>'الاطار الموازنى  راي الجهه عام'!C346</f>
        <v>0</v>
      </c>
      <c r="D346" s="379">
        <f>'الاطار الموازنى  راي الجهه عام'!D346</f>
        <v>0</v>
      </c>
      <c r="E346" s="158">
        <f>'الاطار الموازنى  راي الجهه عام'!E346</f>
        <v>0</v>
      </c>
      <c r="F346" s="379">
        <f>'الاطار الموازنى  راي الجهه عام'!F346</f>
        <v>0</v>
      </c>
      <c r="G346" s="50" t="s">
        <v>1095</v>
      </c>
      <c r="H346" s="19" t="s">
        <v>1096</v>
      </c>
      <c r="I346" s="158"/>
      <c r="J346" s="158"/>
      <c r="K346" s="158"/>
      <c r="L346" s="158">
        <f t="shared" si="170"/>
        <v>0</v>
      </c>
      <c r="M346" s="379">
        <f>'الاطار الموازنى  راي الجهه عام'!I346</f>
        <v>0</v>
      </c>
      <c r="N346" s="218">
        <f t="shared" si="157"/>
        <v>0</v>
      </c>
      <c r="O346" s="158">
        <f t="shared" ref="O346:O347" si="211">M346</f>
        <v>0</v>
      </c>
      <c r="P346" s="219" t="str">
        <f t="shared" si="158"/>
        <v xml:space="preserve"> </v>
      </c>
      <c r="Q346" s="219" t="str">
        <f t="shared" si="159"/>
        <v xml:space="preserve"> </v>
      </c>
      <c r="R346" s="113">
        <f t="shared" si="169"/>
        <v>0</v>
      </c>
      <c r="S346" s="72">
        <f t="shared" si="160"/>
        <v>0</v>
      </c>
    </row>
    <row r="347" spans="1:19" ht="105.75" customHeight="1" thickBot="1" x14ac:dyDescent="0.25">
      <c r="A347" s="391">
        <f>'الاطار الموازنى  راي الجهه عام'!A347</f>
        <v>0</v>
      </c>
      <c r="B347" s="379">
        <f>'الاطار الموازنى  راي الجهه عام'!B347</f>
        <v>0</v>
      </c>
      <c r="C347" s="379">
        <f>'الاطار الموازنى  راي الجهه عام'!C347</f>
        <v>0</v>
      </c>
      <c r="D347" s="379">
        <f>'الاطار الموازنى  راي الجهه عام'!D347</f>
        <v>0</v>
      </c>
      <c r="E347" s="158">
        <f>'الاطار الموازنى  راي الجهه عام'!E347</f>
        <v>0</v>
      </c>
      <c r="F347" s="379">
        <f>'الاطار الموازنى  راي الجهه عام'!F347</f>
        <v>0</v>
      </c>
      <c r="G347" s="50">
        <v>3113060205</v>
      </c>
      <c r="H347" s="709" t="s">
        <v>1184</v>
      </c>
      <c r="I347" s="168"/>
      <c r="J347" s="168"/>
      <c r="K347" s="168"/>
      <c r="L347" s="158">
        <f t="shared" si="170"/>
        <v>0</v>
      </c>
      <c r="M347" s="379">
        <f>'الاطار الموازنى  راي الجهه عام'!I347</f>
        <v>0</v>
      </c>
      <c r="N347" s="218">
        <f t="shared" si="157"/>
        <v>0</v>
      </c>
      <c r="O347" s="168">
        <f t="shared" si="211"/>
        <v>0</v>
      </c>
      <c r="P347" s="219" t="str">
        <f t="shared" si="158"/>
        <v xml:space="preserve"> </v>
      </c>
      <c r="Q347" s="219" t="str">
        <f t="shared" si="159"/>
        <v xml:space="preserve"> </v>
      </c>
      <c r="R347" s="113">
        <f t="shared" si="169"/>
        <v>0</v>
      </c>
    </row>
    <row r="348" spans="1:19" s="1" customFormat="1" ht="117.75" customHeight="1" thickBot="1" x14ac:dyDescent="0.25">
      <c r="A348" s="360">
        <f>SUM(A343:A347)</f>
        <v>55000</v>
      </c>
      <c r="B348" s="360">
        <f t="shared" ref="B348:F348" si="212">SUM(B343:B347)</f>
        <v>27567</v>
      </c>
      <c r="C348" s="360">
        <f t="shared" si="212"/>
        <v>100000</v>
      </c>
      <c r="D348" s="360">
        <f t="shared" si="212"/>
        <v>30374</v>
      </c>
      <c r="E348" s="360">
        <f t="shared" si="212"/>
        <v>100000</v>
      </c>
      <c r="F348" s="360">
        <f t="shared" si="212"/>
        <v>0</v>
      </c>
      <c r="G348" s="51"/>
      <c r="H348" s="5" t="s">
        <v>171</v>
      </c>
      <c r="I348" s="150">
        <f t="shared" ref="I348" si="213">SUM(I343:I347)</f>
        <v>111000</v>
      </c>
      <c r="J348" s="150">
        <f t="shared" ref="I348:J348" si="214">SUM(J343:J347)</f>
        <v>111000</v>
      </c>
      <c r="K348" s="150">
        <f t="shared" ref="K348:O348" si="215">SUM(K343:K347)</f>
        <v>0</v>
      </c>
      <c r="L348" s="150">
        <f t="shared" si="215"/>
        <v>0</v>
      </c>
      <c r="M348" s="150">
        <f t="shared" si="215"/>
        <v>111000</v>
      </c>
      <c r="N348" s="150">
        <f t="shared" si="157"/>
        <v>0</v>
      </c>
      <c r="O348" s="150">
        <f t="shared" si="215"/>
        <v>111000</v>
      </c>
      <c r="P348" s="150" t="str">
        <f t="shared" si="158"/>
        <v xml:space="preserve"> </v>
      </c>
      <c r="Q348" s="150" t="str">
        <f t="shared" si="159"/>
        <v xml:space="preserve"> </v>
      </c>
      <c r="R348" s="107">
        <f t="shared" si="169"/>
        <v>1</v>
      </c>
      <c r="S348" s="72">
        <f t="shared" si="160"/>
        <v>756941</v>
      </c>
    </row>
    <row r="349" spans="1:19" s="1" customFormat="1" ht="105.75" customHeight="1" x14ac:dyDescent="0.2">
      <c r="A349" s="394"/>
      <c r="B349" s="395"/>
      <c r="C349" s="395"/>
      <c r="D349" s="395"/>
      <c r="E349" s="170"/>
      <c r="F349" s="395"/>
      <c r="G349" s="48" t="s">
        <v>856</v>
      </c>
      <c r="H349" s="21" t="s">
        <v>288</v>
      </c>
      <c r="I349" s="170"/>
      <c r="J349" s="170"/>
      <c r="K349" s="170"/>
      <c r="L349" s="170"/>
      <c r="M349" s="395"/>
      <c r="N349" s="229"/>
      <c r="O349" s="170"/>
      <c r="P349" s="170" t="str">
        <f t="shared" si="158"/>
        <v xml:space="preserve"> </v>
      </c>
      <c r="Q349" s="170" t="str">
        <f t="shared" si="159"/>
        <v xml:space="preserve"> </v>
      </c>
      <c r="R349" s="120"/>
      <c r="S349" s="72">
        <f>S357</f>
        <v>0</v>
      </c>
    </row>
    <row r="350" spans="1:19" ht="105.75" customHeight="1" x14ac:dyDescent="0.2">
      <c r="A350" s="364">
        <f>'الاطار الموازنى  راي الجهه عام'!A350</f>
        <v>0</v>
      </c>
      <c r="B350" s="365">
        <f>'الاطار الموازنى  راي الجهه عام'!B350</f>
        <v>0</v>
      </c>
      <c r="C350" s="365">
        <f>'الاطار الموازنى  راي الجهه عام'!C350</f>
        <v>0</v>
      </c>
      <c r="D350" s="365">
        <f>'الاطار الموازنى  راي الجهه عام'!D350</f>
        <v>0</v>
      </c>
      <c r="E350" s="147">
        <f>'الاطار الموازنى  راي الجهه عام'!E350</f>
        <v>0</v>
      </c>
      <c r="F350" s="365">
        <f>'الاطار الموازنى  راي الجهه عام'!F350</f>
        <v>0</v>
      </c>
      <c r="G350" s="49" t="s">
        <v>857</v>
      </c>
      <c r="H350" s="19" t="s">
        <v>289</v>
      </c>
      <c r="I350" s="147"/>
      <c r="J350" s="147"/>
      <c r="K350" s="147"/>
      <c r="L350" s="147">
        <f t="shared" si="170"/>
        <v>0</v>
      </c>
      <c r="M350" s="365">
        <f>'الاطار الموازنى  راي الجهه عام'!I350</f>
        <v>0</v>
      </c>
      <c r="N350" s="208">
        <f t="shared" ref="N350:N417" si="216">M350-I350</f>
        <v>0</v>
      </c>
      <c r="O350" s="147">
        <v>0</v>
      </c>
      <c r="P350" s="209" t="str">
        <f t="shared" ref="P350:P417" si="217">IF(O350&gt;I350,O350-I350," ")</f>
        <v xml:space="preserve"> </v>
      </c>
      <c r="Q350" s="209" t="str">
        <f t="shared" ref="Q350:Q417" si="218">IF(I350&gt;O350,I350-O350," ")</f>
        <v xml:space="preserve"> </v>
      </c>
      <c r="R350" s="105">
        <f t="shared" si="169"/>
        <v>0</v>
      </c>
      <c r="S350" s="72">
        <f t="shared" ref="S350:S417" si="219">SUM(A350+B350+C350+D350+E350+F350+I350+J350+K350+L350+M350+O350)</f>
        <v>0</v>
      </c>
    </row>
    <row r="351" spans="1:19" ht="105.75" customHeight="1" x14ac:dyDescent="0.2">
      <c r="A351" s="364">
        <f>'الاطار الموازنى  راي الجهه عام'!A351</f>
        <v>0</v>
      </c>
      <c r="B351" s="365">
        <f>'الاطار الموازنى  راي الجهه عام'!B351</f>
        <v>0</v>
      </c>
      <c r="C351" s="365">
        <f>'الاطار الموازنى  راي الجهه عام'!C351</f>
        <v>0</v>
      </c>
      <c r="D351" s="365">
        <f>'الاطار الموازنى  راي الجهه عام'!D351</f>
        <v>0</v>
      </c>
      <c r="E351" s="147">
        <f>'الاطار الموازنى  راي الجهه عام'!E351</f>
        <v>0</v>
      </c>
      <c r="F351" s="365">
        <f>'الاطار الموازنى  راي الجهه عام'!F351</f>
        <v>0</v>
      </c>
      <c r="G351" s="49" t="s">
        <v>858</v>
      </c>
      <c r="H351" s="19" t="s">
        <v>290</v>
      </c>
      <c r="I351" s="147"/>
      <c r="J351" s="147"/>
      <c r="K351" s="147"/>
      <c r="L351" s="147">
        <f t="shared" si="170"/>
        <v>0</v>
      </c>
      <c r="M351" s="365">
        <f>'الاطار الموازنى  راي الجهه عام'!I351</f>
        <v>0</v>
      </c>
      <c r="N351" s="208">
        <f t="shared" si="216"/>
        <v>0</v>
      </c>
      <c r="O351" s="147">
        <v>0</v>
      </c>
      <c r="P351" s="209" t="str">
        <f t="shared" si="217"/>
        <v xml:space="preserve"> </v>
      </c>
      <c r="Q351" s="209" t="str">
        <f t="shared" si="218"/>
        <v xml:space="preserve"> </v>
      </c>
      <c r="R351" s="105">
        <f t="shared" si="169"/>
        <v>0</v>
      </c>
      <c r="S351" s="72">
        <f t="shared" si="219"/>
        <v>0</v>
      </c>
    </row>
    <row r="352" spans="1:19" ht="105.75" customHeight="1" x14ac:dyDescent="0.2">
      <c r="A352" s="364">
        <f>'الاطار الموازنى  راي الجهه عام'!A352</f>
        <v>0</v>
      </c>
      <c r="B352" s="365">
        <f>'الاطار الموازنى  راي الجهه عام'!B352</f>
        <v>0</v>
      </c>
      <c r="C352" s="365">
        <f>'الاطار الموازنى  راي الجهه عام'!C352</f>
        <v>0</v>
      </c>
      <c r="D352" s="365">
        <f>'الاطار الموازنى  راي الجهه عام'!D352</f>
        <v>0</v>
      </c>
      <c r="E352" s="147">
        <f>'الاطار الموازنى  راي الجهه عام'!E352</f>
        <v>0</v>
      </c>
      <c r="F352" s="365">
        <f>'الاطار الموازنى  راي الجهه عام'!F352</f>
        <v>0</v>
      </c>
      <c r="G352" s="49" t="s">
        <v>859</v>
      </c>
      <c r="H352" s="19" t="s">
        <v>291</v>
      </c>
      <c r="I352" s="147"/>
      <c r="J352" s="147"/>
      <c r="K352" s="147"/>
      <c r="L352" s="147">
        <f t="shared" si="170"/>
        <v>0</v>
      </c>
      <c r="M352" s="365">
        <f>'الاطار الموازنى  راي الجهه عام'!I352</f>
        <v>0</v>
      </c>
      <c r="N352" s="208">
        <f t="shared" si="216"/>
        <v>0</v>
      </c>
      <c r="O352" s="147">
        <v>0</v>
      </c>
      <c r="P352" s="209" t="str">
        <f t="shared" si="217"/>
        <v xml:space="preserve"> </v>
      </c>
      <c r="Q352" s="209" t="str">
        <f t="shared" si="218"/>
        <v xml:space="preserve"> </v>
      </c>
      <c r="R352" s="105">
        <f t="shared" si="169"/>
        <v>0</v>
      </c>
      <c r="S352" s="72">
        <f t="shared" si="219"/>
        <v>0</v>
      </c>
    </row>
    <row r="353" spans="1:19" ht="105.75" customHeight="1" x14ac:dyDescent="0.2">
      <c r="A353" s="364">
        <f>'الاطار الموازنى  راي الجهه عام'!A353</f>
        <v>0</v>
      </c>
      <c r="B353" s="365">
        <f>'الاطار الموازنى  راي الجهه عام'!B353</f>
        <v>0</v>
      </c>
      <c r="C353" s="365">
        <f>'الاطار الموازنى  راي الجهه عام'!C353</f>
        <v>0</v>
      </c>
      <c r="D353" s="365">
        <f>'الاطار الموازنى  راي الجهه عام'!D353</f>
        <v>0</v>
      </c>
      <c r="E353" s="147">
        <f>'الاطار الموازنى  راي الجهه عام'!E353</f>
        <v>0</v>
      </c>
      <c r="F353" s="365">
        <f>'الاطار الموازنى  راي الجهه عام'!F353</f>
        <v>0</v>
      </c>
      <c r="G353" s="49" t="s">
        <v>860</v>
      </c>
      <c r="H353" s="19" t="s">
        <v>292</v>
      </c>
      <c r="I353" s="147"/>
      <c r="J353" s="147"/>
      <c r="K353" s="147"/>
      <c r="L353" s="147">
        <f t="shared" si="170"/>
        <v>0</v>
      </c>
      <c r="M353" s="365">
        <f>'الاطار الموازنى  راي الجهه عام'!I353</f>
        <v>0</v>
      </c>
      <c r="N353" s="208">
        <f t="shared" si="216"/>
        <v>0</v>
      </c>
      <c r="O353" s="147">
        <v>0</v>
      </c>
      <c r="P353" s="209" t="str">
        <f t="shared" si="217"/>
        <v xml:space="preserve"> </v>
      </c>
      <c r="Q353" s="209" t="str">
        <f t="shared" si="218"/>
        <v xml:space="preserve"> </v>
      </c>
      <c r="R353" s="105">
        <f t="shared" si="169"/>
        <v>0</v>
      </c>
      <c r="S353" s="72">
        <f t="shared" si="219"/>
        <v>0</v>
      </c>
    </row>
    <row r="354" spans="1:19" ht="105.75" customHeight="1" x14ac:dyDescent="0.2">
      <c r="A354" s="364">
        <f>'الاطار الموازنى  راي الجهه عام'!A354</f>
        <v>0</v>
      </c>
      <c r="B354" s="365">
        <f>'الاطار الموازنى  راي الجهه عام'!B354</f>
        <v>0</v>
      </c>
      <c r="C354" s="365">
        <f>'الاطار الموازنى  راي الجهه عام'!C354</f>
        <v>0</v>
      </c>
      <c r="D354" s="365">
        <f>'الاطار الموازنى  راي الجهه عام'!D354</f>
        <v>0</v>
      </c>
      <c r="E354" s="147">
        <f>'الاطار الموازنى  راي الجهه عام'!E354</f>
        <v>0</v>
      </c>
      <c r="F354" s="365">
        <f>'الاطار الموازنى  راي الجهه عام'!F354</f>
        <v>0</v>
      </c>
      <c r="G354" s="49" t="s">
        <v>861</v>
      </c>
      <c r="H354" s="19" t="s">
        <v>293</v>
      </c>
      <c r="I354" s="147"/>
      <c r="J354" s="147"/>
      <c r="K354" s="147"/>
      <c r="L354" s="147">
        <f t="shared" si="170"/>
        <v>0</v>
      </c>
      <c r="M354" s="365">
        <f>'الاطار الموازنى  راي الجهه عام'!I354</f>
        <v>0</v>
      </c>
      <c r="N354" s="208">
        <f t="shared" si="216"/>
        <v>0</v>
      </c>
      <c r="O354" s="147">
        <v>0</v>
      </c>
      <c r="P354" s="209" t="str">
        <f t="shared" si="217"/>
        <v xml:space="preserve"> </v>
      </c>
      <c r="Q354" s="209" t="str">
        <f t="shared" si="218"/>
        <v xml:space="preserve"> </v>
      </c>
      <c r="R354" s="105">
        <f t="shared" ref="R354:R421" si="220">IF(O354=0,,O354/I354)</f>
        <v>0</v>
      </c>
      <c r="S354" s="72">
        <f t="shared" si="219"/>
        <v>0</v>
      </c>
    </row>
    <row r="355" spans="1:19" ht="105.75" customHeight="1" x14ac:dyDescent="0.2">
      <c r="A355" s="364">
        <f>'الاطار الموازنى  راي الجهه عام'!A355</f>
        <v>0</v>
      </c>
      <c r="B355" s="365">
        <f>'الاطار الموازنى  راي الجهه عام'!B355</f>
        <v>0</v>
      </c>
      <c r="C355" s="365">
        <f>'الاطار الموازنى  راي الجهه عام'!C355</f>
        <v>0</v>
      </c>
      <c r="D355" s="365">
        <f>'الاطار الموازنى  راي الجهه عام'!D355</f>
        <v>0</v>
      </c>
      <c r="E355" s="147">
        <f>'الاطار الموازنى  راي الجهه عام'!E355</f>
        <v>0</v>
      </c>
      <c r="F355" s="365">
        <f>'الاطار الموازنى  راي الجهه عام'!F355</f>
        <v>0</v>
      </c>
      <c r="G355" s="49" t="s">
        <v>862</v>
      </c>
      <c r="H355" s="19" t="s">
        <v>615</v>
      </c>
      <c r="I355" s="147"/>
      <c r="J355" s="147"/>
      <c r="K355" s="147"/>
      <c r="L355" s="147">
        <f t="shared" si="170"/>
        <v>0</v>
      </c>
      <c r="M355" s="365">
        <f>'الاطار الموازنى  راي الجهه عام'!I355</f>
        <v>0</v>
      </c>
      <c r="N355" s="208">
        <f t="shared" si="216"/>
        <v>0</v>
      </c>
      <c r="O355" s="147">
        <v>0</v>
      </c>
      <c r="P355" s="209" t="str">
        <f t="shared" si="217"/>
        <v xml:space="preserve"> </v>
      </c>
      <c r="Q355" s="209" t="str">
        <f t="shared" si="218"/>
        <v xml:space="preserve"> </v>
      </c>
      <c r="R355" s="105">
        <f t="shared" si="220"/>
        <v>0</v>
      </c>
      <c r="S355" s="72">
        <f t="shared" si="219"/>
        <v>0</v>
      </c>
    </row>
    <row r="356" spans="1:19" ht="105.75" customHeight="1" thickBot="1" x14ac:dyDescent="0.25">
      <c r="A356" s="366">
        <f>'الاطار الموازنى  راي الجهه عام'!A356</f>
        <v>0</v>
      </c>
      <c r="B356" s="367">
        <f>'الاطار الموازنى  راي الجهه عام'!B356</f>
        <v>0</v>
      </c>
      <c r="C356" s="367">
        <f>'الاطار الموازنى  راي الجهه عام'!C356</f>
        <v>0</v>
      </c>
      <c r="D356" s="367">
        <f>'الاطار الموازنى  راي الجهه عام'!D356</f>
        <v>0</v>
      </c>
      <c r="E356" s="149">
        <f>'الاطار الموازنى  راي الجهه عام'!E356</f>
        <v>0</v>
      </c>
      <c r="F356" s="367">
        <f>'الاطار الموازنى  راي الجهه عام'!F356</f>
        <v>0</v>
      </c>
      <c r="G356" s="81" t="s">
        <v>863</v>
      </c>
      <c r="H356" s="78" t="s">
        <v>616</v>
      </c>
      <c r="I356" s="149"/>
      <c r="J356" s="149"/>
      <c r="K356" s="149"/>
      <c r="L356" s="149">
        <f t="shared" si="170"/>
        <v>0</v>
      </c>
      <c r="M356" s="367">
        <f>'الاطار الموازنى  راي الجهه عام'!I356</f>
        <v>0</v>
      </c>
      <c r="N356" s="210">
        <f t="shared" si="216"/>
        <v>0</v>
      </c>
      <c r="O356" s="149">
        <v>0</v>
      </c>
      <c r="P356" s="211" t="str">
        <f t="shared" si="217"/>
        <v xml:space="preserve"> </v>
      </c>
      <c r="Q356" s="211" t="str">
        <f t="shared" si="218"/>
        <v xml:space="preserve"> </v>
      </c>
      <c r="R356" s="106">
        <f t="shared" si="220"/>
        <v>0</v>
      </c>
      <c r="S356" s="72">
        <f t="shared" si="219"/>
        <v>0</v>
      </c>
    </row>
    <row r="357" spans="1:19" s="1" customFormat="1" ht="102.75" customHeight="1" thickBot="1" x14ac:dyDescent="0.25">
      <c r="A357" s="360">
        <f t="shared" ref="A357:E357" si="221">SUM(A350:A356)</f>
        <v>0</v>
      </c>
      <c r="B357" s="368">
        <f t="shared" si="221"/>
        <v>0</v>
      </c>
      <c r="C357" s="368">
        <f t="shared" si="221"/>
        <v>0</v>
      </c>
      <c r="D357" s="368">
        <f t="shared" si="221"/>
        <v>0</v>
      </c>
      <c r="E357" s="150">
        <f t="shared" si="221"/>
        <v>0</v>
      </c>
      <c r="F357" s="368">
        <f>'الاطار الموازنى  راي الجهه عام'!F357</f>
        <v>0</v>
      </c>
      <c r="G357" s="51"/>
      <c r="H357" s="5" t="s">
        <v>294</v>
      </c>
      <c r="I357" s="150">
        <f t="shared" ref="I357" si="222">SUM(I350:I356)</f>
        <v>0</v>
      </c>
      <c r="J357" s="150">
        <f t="shared" ref="I357:J357" si="223">SUM(J350:J356)</f>
        <v>0</v>
      </c>
      <c r="K357" s="150">
        <f t="shared" ref="K357:O357" si="224">SUM(K350:K356)</f>
        <v>0</v>
      </c>
      <c r="L357" s="150">
        <f t="shared" si="224"/>
        <v>0</v>
      </c>
      <c r="M357" s="368">
        <f>'الاطار الموازنى  راي الجهه عام'!I357</f>
        <v>0</v>
      </c>
      <c r="N357" s="212">
        <f t="shared" si="216"/>
        <v>0</v>
      </c>
      <c r="O357" s="150">
        <f t="shared" si="224"/>
        <v>0</v>
      </c>
      <c r="P357" s="150" t="str">
        <f t="shared" si="217"/>
        <v xml:space="preserve"> </v>
      </c>
      <c r="Q357" s="150" t="str">
        <f t="shared" si="218"/>
        <v xml:space="preserve"> </v>
      </c>
      <c r="R357" s="107">
        <f t="shared" si="220"/>
        <v>0</v>
      </c>
      <c r="S357" s="72">
        <f t="shared" si="219"/>
        <v>0</v>
      </c>
    </row>
    <row r="358" spans="1:19" s="2" customFormat="1" ht="102.75" customHeight="1" thickBot="1" x14ac:dyDescent="0.25">
      <c r="A358" s="376">
        <f t="shared" ref="A358:E358" si="225">A341+A348+A357</f>
        <v>55000</v>
      </c>
      <c r="B358" s="377">
        <f t="shared" si="225"/>
        <v>27567</v>
      </c>
      <c r="C358" s="377">
        <f t="shared" si="225"/>
        <v>100000</v>
      </c>
      <c r="D358" s="377">
        <f t="shared" si="225"/>
        <v>30374</v>
      </c>
      <c r="E358" s="157">
        <f t="shared" si="225"/>
        <v>100000</v>
      </c>
      <c r="F358" s="377">
        <f>'الاطار الموازنى  راي الجهه عام'!F358</f>
        <v>0</v>
      </c>
      <c r="G358" s="57"/>
      <c r="H358" s="7" t="s">
        <v>295</v>
      </c>
      <c r="I358" s="157">
        <f t="shared" ref="I358" si="226">I341+I348+I357</f>
        <v>111000</v>
      </c>
      <c r="J358" s="157">
        <f t="shared" ref="I358:J358" si="227">J341+J348+J357</f>
        <v>111000</v>
      </c>
      <c r="K358" s="157">
        <f t="shared" ref="K358:O358" si="228">K341+K348+K357</f>
        <v>0</v>
      </c>
      <c r="L358" s="157">
        <f t="shared" ref="L358:L425" si="229">K358*2</f>
        <v>0</v>
      </c>
      <c r="M358" s="377">
        <f>'الاطار الموازنى  راي الجهه عام'!I358</f>
        <v>111000</v>
      </c>
      <c r="N358" s="217">
        <f t="shared" si="216"/>
        <v>0</v>
      </c>
      <c r="O358" s="157">
        <f t="shared" si="228"/>
        <v>111000</v>
      </c>
      <c r="P358" s="157" t="str">
        <f t="shared" si="217"/>
        <v xml:space="preserve"> </v>
      </c>
      <c r="Q358" s="157" t="str">
        <f t="shared" si="218"/>
        <v xml:space="preserve"> </v>
      </c>
      <c r="R358" s="112">
        <f t="shared" si="220"/>
        <v>1</v>
      </c>
      <c r="S358" s="72">
        <f t="shared" si="219"/>
        <v>756941</v>
      </c>
    </row>
    <row r="359" spans="1:19" s="2" customFormat="1" ht="105.75" customHeight="1" x14ac:dyDescent="0.2">
      <c r="A359" s="419">
        <f>'الاطار الموازنى  راي الجهه عام'!A359</f>
        <v>0</v>
      </c>
      <c r="B359" s="420">
        <f>'الاطار الموازنى  راي الجهه عام'!B359</f>
        <v>0</v>
      </c>
      <c r="C359" s="420">
        <f>'الاطار الموازنى  راي الجهه عام'!C359</f>
        <v>0</v>
      </c>
      <c r="D359" s="420">
        <f>'الاطار الموازنى  راي الجهه عام'!D359</f>
        <v>0</v>
      </c>
      <c r="E359" s="179">
        <f>'الاطار الموازنى  راي الجهه عام'!E359</f>
        <v>0</v>
      </c>
      <c r="F359" s="420">
        <f>'الاطار الموازنى  راي الجهه عام'!F359</f>
        <v>0</v>
      </c>
      <c r="G359" s="67">
        <v>3113070101</v>
      </c>
      <c r="H359" s="30" t="s">
        <v>296</v>
      </c>
      <c r="I359" s="179"/>
      <c r="J359" s="179"/>
      <c r="K359" s="179"/>
      <c r="L359" s="179">
        <f t="shared" si="229"/>
        <v>0</v>
      </c>
      <c r="M359" s="420">
        <f>'الاطار الموازنى  راي الجهه عام'!I359</f>
        <v>0</v>
      </c>
      <c r="N359" s="240">
        <f t="shared" si="216"/>
        <v>0</v>
      </c>
      <c r="O359" s="179"/>
      <c r="P359" s="241" t="str">
        <f t="shared" si="217"/>
        <v xml:space="preserve"> </v>
      </c>
      <c r="Q359" s="241" t="str">
        <f t="shared" si="218"/>
        <v xml:space="preserve"> </v>
      </c>
      <c r="R359" s="124">
        <f t="shared" si="220"/>
        <v>0</v>
      </c>
      <c r="S359" s="72">
        <f t="shared" si="219"/>
        <v>0</v>
      </c>
    </row>
    <row r="360" spans="1:19" s="2" customFormat="1" ht="105.75" customHeight="1" x14ac:dyDescent="0.2">
      <c r="A360" s="389">
        <f>'الاطار الموازنى  راي الجهه عام'!A360</f>
        <v>0</v>
      </c>
      <c r="B360" s="390">
        <f>'الاطار الموازنى  راي الجهه عام'!B360</f>
        <v>0</v>
      </c>
      <c r="C360" s="390">
        <f>'الاطار الموازنى  راي الجهه عام'!C360</f>
        <v>0</v>
      </c>
      <c r="D360" s="390">
        <f>'الاطار الموازنى  راي الجهه عام'!D360</f>
        <v>0</v>
      </c>
      <c r="E360" s="180">
        <f>'الاطار الموازنى  راي الجهه عام'!E360</f>
        <v>0</v>
      </c>
      <c r="F360" s="390">
        <f>'الاطار الموازنى  راي الجهه عام'!F360</f>
        <v>0</v>
      </c>
      <c r="G360" s="60">
        <v>3113080101</v>
      </c>
      <c r="H360" s="17" t="s">
        <v>297</v>
      </c>
      <c r="I360" s="180"/>
      <c r="J360" s="180"/>
      <c r="K360" s="180"/>
      <c r="L360" s="180">
        <f t="shared" si="229"/>
        <v>0</v>
      </c>
      <c r="M360" s="390">
        <f>'الاطار الموازنى  راي الجهه عام'!I360</f>
        <v>0</v>
      </c>
      <c r="N360" s="228">
        <f t="shared" si="216"/>
        <v>0</v>
      </c>
      <c r="O360" s="180"/>
      <c r="P360" s="166" t="str">
        <f t="shared" si="217"/>
        <v xml:space="preserve"> </v>
      </c>
      <c r="Q360" s="166" t="str">
        <f t="shared" si="218"/>
        <v xml:space="preserve"> </v>
      </c>
      <c r="R360" s="119">
        <f t="shared" si="220"/>
        <v>0</v>
      </c>
      <c r="S360" s="72">
        <f t="shared" si="219"/>
        <v>0</v>
      </c>
    </row>
    <row r="361" spans="1:19" s="2" customFormat="1" ht="105.75" customHeight="1" x14ac:dyDescent="0.2">
      <c r="A361" s="389">
        <f>'الاطار الموازنى  راي الجهه عام'!A361</f>
        <v>0</v>
      </c>
      <c r="B361" s="390">
        <f>'الاطار الموازنى  راي الجهه عام'!B361</f>
        <v>0</v>
      </c>
      <c r="C361" s="390">
        <f>'الاطار الموازنى  راي الجهه عام'!C361</f>
        <v>0</v>
      </c>
      <c r="D361" s="390">
        <f>'الاطار الموازنى  راي الجهه عام'!D361</f>
        <v>0</v>
      </c>
      <c r="E361" s="166">
        <f>'الاطار الموازنى  راي الجهه عام'!E361</f>
        <v>0</v>
      </c>
      <c r="F361" s="390">
        <f>'الاطار الموازنى  راي الجهه عام'!F361</f>
        <v>0</v>
      </c>
      <c r="G361" s="60" t="s">
        <v>864</v>
      </c>
      <c r="H361" s="17" t="s">
        <v>298</v>
      </c>
      <c r="I361" s="166"/>
      <c r="J361" s="166"/>
      <c r="K361" s="166"/>
      <c r="L361" s="166">
        <f t="shared" si="229"/>
        <v>0</v>
      </c>
      <c r="M361" s="390">
        <f>'الاطار الموازنى  راي الجهه عام'!I361</f>
        <v>0</v>
      </c>
      <c r="N361" s="228">
        <f t="shared" si="216"/>
        <v>0</v>
      </c>
      <c r="O361" s="166"/>
      <c r="P361" s="166" t="str">
        <f t="shared" si="217"/>
        <v xml:space="preserve"> </v>
      </c>
      <c r="Q361" s="166" t="str">
        <f t="shared" si="218"/>
        <v xml:space="preserve"> </v>
      </c>
      <c r="R361" s="119"/>
      <c r="S361" s="72">
        <f>S378</f>
        <v>0</v>
      </c>
    </row>
    <row r="362" spans="1:19" s="1" customFormat="1" ht="105.75" customHeight="1" x14ac:dyDescent="0.2">
      <c r="A362" s="357"/>
      <c r="B362" s="373"/>
      <c r="C362" s="373"/>
      <c r="D362" s="373"/>
      <c r="E362" s="155"/>
      <c r="F362" s="373"/>
      <c r="G362" s="54">
        <v>3113090100</v>
      </c>
      <c r="H362" s="18" t="s">
        <v>572</v>
      </c>
      <c r="I362" s="155"/>
      <c r="J362" s="155"/>
      <c r="K362" s="155"/>
      <c r="L362" s="155"/>
      <c r="M362" s="373"/>
      <c r="N362" s="215"/>
      <c r="O362" s="155"/>
      <c r="P362" s="155" t="str">
        <f t="shared" si="217"/>
        <v xml:space="preserve"> </v>
      </c>
      <c r="Q362" s="155" t="str">
        <f t="shared" si="218"/>
        <v xml:space="preserve"> </v>
      </c>
      <c r="R362" s="110"/>
      <c r="S362" s="72">
        <f>S368</f>
        <v>0</v>
      </c>
    </row>
    <row r="363" spans="1:19" ht="105.75" customHeight="1" x14ac:dyDescent="0.2">
      <c r="A363" s="364">
        <f>'الاطار الموازنى  راي الجهه عام'!A363</f>
        <v>0</v>
      </c>
      <c r="B363" s="365">
        <f>'الاطار الموازنى  راي الجهه عام'!B363</f>
        <v>0</v>
      </c>
      <c r="C363" s="365">
        <f>'الاطار الموازنى  راي الجهه عام'!C363</f>
        <v>0</v>
      </c>
      <c r="D363" s="365">
        <f>'الاطار الموازنى  راي الجهه عام'!D363</f>
        <v>0</v>
      </c>
      <c r="E363" s="147">
        <f>'الاطار الموازنى  راي الجهه عام'!E363</f>
        <v>0</v>
      </c>
      <c r="F363" s="365">
        <f>'الاطار الموازنى  راي الجهه عام'!F363</f>
        <v>0</v>
      </c>
      <c r="G363" s="49" t="s">
        <v>865</v>
      </c>
      <c r="H363" s="19" t="s">
        <v>573</v>
      </c>
      <c r="I363" s="147"/>
      <c r="J363" s="147"/>
      <c r="K363" s="147"/>
      <c r="L363" s="147">
        <f t="shared" si="229"/>
        <v>0</v>
      </c>
      <c r="M363" s="365">
        <f>'الاطار الموازنى  راي الجهه عام'!I363</f>
        <v>0</v>
      </c>
      <c r="N363" s="208">
        <f t="shared" si="216"/>
        <v>0</v>
      </c>
      <c r="O363" s="147"/>
      <c r="P363" s="209" t="str">
        <f t="shared" si="217"/>
        <v xml:space="preserve"> </v>
      </c>
      <c r="Q363" s="209" t="str">
        <f t="shared" si="218"/>
        <v xml:space="preserve"> </v>
      </c>
      <c r="R363" s="105">
        <f t="shared" si="220"/>
        <v>0</v>
      </c>
      <c r="S363" s="72">
        <f t="shared" si="219"/>
        <v>0</v>
      </c>
    </row>
    <row r="364" spans="1:19" ht="105.75" customHeight="1" x14ac:dyDescent="0.2">
      <c r="A364" s="364">
        <f>'الاطار الموازنى  راي الجهه عام'!A364</f>
        <v>0</v>
      </c>
      <c r="B364" s="365">
        <f>'الاطار الموازنى  راي الجهه عام'!B364</f>
        <v>0</v>
      </c>
      <c r="C364" s="365">
        <f>'الاطار الموازنى  راي الجهه عام'!C364</f>
        <v>0</v>
      </c>
      <c r="D364" s="365">
        <f>'الاطار الموازنى  راي الجهه عام'!D364</f>
        <v>0</v>
      </c>
      <c r="E364" s="147">
        <f>'الاطار الموازنى  راي الجهه عام'!E364</f>
        <v>0</v>
      </c>
      <c r="F364" s="365">
        <f>'الاطار الموازنى  راي الجهه عام'!F364</f>
        <v>0</v>
      </c>
      <c r="G364" s="49" t="s">
        <v>866</v>
      </c>
      <c r="H364" s="19" t="s">
        <v>574</v>
      </c>
      <c r="I364" s="147"/>
      <c r="J364" s="147"/>
      <c r="K364" s="147"/>
      <c r="L364" s="147">
        <f t="shared" si="229"/>
        <v>0</v>
      </c>
      <c r="M364" s="365">
        <f>'الاطار الموازنى  راي الجهه عام'!I364</f>
        <v>0</v>
      </c>
      <c r="N364" s="208">
        <f t="shared" si="216"/>
        <v>0</v>
      </c>
      <c r="O364" s="147"/>
      <c r="P364" s="209" t="str">
        <f t="shared" si="217"/>
        <v xml:space="preserve"> </v>
      </c>
      <c r="Q364" s="209" t="str">
        <f t="shared" si="218"/>
        <v xml:space="preserve"> </v>
      </c>
      <c r="R364" s="105">
        <f t="shared" si="220"/>
        <v>0</v>
      </c>
      <c r="S364" s="72">
        <f t="shared" si="219"/>
        <v>0</v>
      </c>
    </row>
    <row r="365" spans="1:19" ht="105.75" customHeight="1" x14ac:dyDescent="0.2">
      <c r="A365" s="364">
        <f>'الاطار الموازنى  راي الجهه عام'!A365</f>
        <v>0</v>
      </c>
      <c r="B365" s="365">
        <f>'الاطار الموازنى  راي الجهه عام'!B365</f>
        <v>0</v>
      </c>
      <c r="C365" s="365">
        <f>'الاطار الموازنى  راي الجهه عام'!C365</f>
        <v>0</v>
      </c>
      <c r="D365" s="365">
        <f>'الاطار الموازنى  راي الجهه عام'!D365</f>
        <v>0</v>
      </c>
      <c r="E365" s="147">
        <f>'الاطار الموازنى  راي الجهه عام'!E365</f>
        <v>0</v>
      </c>
      <c r="F365" s="365">
        <f>'الاطار الموازنى  راي الجهه عام'!F365</f>
        <v>0</v>
      </c>
      <c r="G365" s="49" t="s">
        <v>867</v>
      </c>
      <c r="H365" s="19" t="s">
        <v>575</v>
      </c>
      <c r="I365" s="147"/>
      <c r="J365" s="147"/>
      <c r="K365" s="147"/>
      <c r="L365" s="147">
        <f t="shared" si="229"/>
        <v>0</v>
      </c>
      <c r="M365" s="365">
        <f>'الاطار الموازنى  راي الجهه عام'!I365</f>
        <v>0</v>
      </c>
      <c r="N365" s="208">
        <f t="shared" si="216"/>
        <v>0</v>
      </c>
      <c r="O365" s="147"/>
      <c r="P365" s="209" t="str">
        <f t="shared" si="217"/>
        <v xml:space="preserve"> </v>
      </c>
      <c r="Q365" s="209" t="str">
        <f t="shared" si="218"/>
        <v xml:space="preserve"> </v>
      </c>
      <c r="R365" s="105">
        <f t="shared" si="220"/>
        <v>0</v>
      </c>
      <c r="S365" s="72">
        <f t="shared" si="219"/>
        <v>0</v>
      </c>
    </row>
    <row r="366" spans="1:19" ht="105.75" customHeight="1" x14ac:dyDescent="0.2">
      <c r="A366" s="364">
        <f>'الاطار الموازنى  راي الجهه عام'!A366</f>
        <v>0</v>
      </c>
      <c r="B366" s="365">
        <f>'الاطار الموازنى  راي الجهه عام'!B366</f>
        <v>0</v>
      </c>
      <c r="C366" s="365">
        <f>'الاطار الموازنى  راي الجهه عام'!C366</f>
        <v>0</v>
      </c>
      <c r="D366" s="365">
        <f>'الاطار الموازنى  راي الجهه عام'!D366</f>
        <v>0</v>
      </c>
      <c r="E366" s="147">
        <f>'الاطار الموازنى  راي الجهه عام'!E366</f>
        <v>0</v>
      </c>
      <c r="F366" s="365">
        <f>'الاطار الموازنى  راي الجهه عام'!F366</f>
        <v>0</v>
      </c>
      <c r="G366" s="49" t="s">
        <v>868</v>
      </c>
      <c r="H366" s="19" t="s">
        <v>576</v>
      </c>
      <c r="I366" s="147"/>
      <c r="J366" s="147"/>
      <c r="K366" s="147"/>
      <c r="L366" s="147">
        <f t="shared" si="229"/>
        <v>0</v>
      </c>
      <c r="M366" s="365">
        <f>'الاطار الموازنى  راي الجهه عام'!I366</f>
        <v>0</v>
      </c>
      <c r="N366" s="208">
        <f t="shared" si="216"/>
        <v>0</v>
      </c>
      <c r="O366" s="147"/>
      <c r="P366" s="209" t="str">
        <f t="shared" si="217"/>
        <v xml:space="preserve"> </v>
      </c>
      <c r="Q366" s="209" t="str">
        <f t="shared" si="218"/>
        <v xml:space="preserve"> </v>
      </c>
      <c r="R366" s="105">
        <f t="shared" si="220"/>
        <v>0</v>
      </c>
      <c r="S366" s="72">
        <f t="shared" si="219"/>
        <v>0</v>
      </c>
    </row>
    <row r="367" spans="1:19" ht="105.75" customHeight="1" thickBot="1" x14ac:dyDescent="0.25">
      <c r="A367" s="391">
        <f>'الاطار الموازنى  راي الجهه عام'!A367</f>
        <v>0</v>
      </c>
      <c r="B367" s="379">
        <f>'الاطار الموازنى  راي الجهه عام'!B367</f>
        <v>0</v>
      </c>
      <c r="C367" s="379">
        <f>'الاطار الموازنى  راي الجهه عام'!C367</f>
        <v>0</v>
      </c>
      <c r="D367" s="379">
        <f>'الاطار الموازنى  راي الجهه عام'!D367</f>
        <v>0</v>
      </c>
      <c r="E367" s="158">
        <f>'الاطار الموازنى  راي الجهه عام'!E367</f>
        <v>0</v>
      </c>
      <c r="F367" s="379">
        <f>'الاطار الموازنى  راي الجهه عام'!F367</f>
        <v>0</v>
      </c>
      <c r="G367" s="50" t="s">
        <v>869</v>
      </c>
      <c r="H367" s="20" t="s">
        <v>577</v>
      </c>
      <c r="I367" s="158"/>
      <c r="J367" s="158"/>
      <c r="K367" s="158"/>
      <c r="L367" s="158">
        <f t="shared" si="229"/>
        <v>0</v>
      </c>
      <c r="M367" s="379">
        <f>'الاطار الموازنى  راي الجهه عام'!I367</f>
        <v>0</v>
      </c>
      <c r="N367" s="218">
        <f t="shared" si="216"/>
        <v>0</v>
      </c>
      <c r="O367" s="158"/>
      <c r="P367" s="219" t="str">
        <f t="shared" si="217"/>
        <v xml:space="preserve"> </v>
      </c>
      <c r="Q367" s="219" t="str">
        <f t="shared" si="218"/>
        <v xml:space="preserve"> </v>
      </c>
      <c r="R367" s="113">
        <f t="shared" si="220"/>
        <v>0</v>
      </c>
      <c r="S367" s="72">
        <f t="shared" si="219"/>
        <v>0</v>
      </c>
    </row>
    <row r="368" spans="1:19" s="1" customFormat="1" ht="99.75" customHeight="1" thickBot="1" x14ac:dyDescent="0.25">
      <c r="A368" s="360">
        <f t="shared" ref="A368:E368" si="230">SUM(A363:A367)</f>
        <v>0</v>
      </c>
      <c r="B368" s="368">
        <f t="shared" si="230"/>
        <v>0</v>
      </c>
      <c r="C368" s="368">
        <f t="shared" si="230"/>
        <v>0</v>
      </c>
      <c r="D368" s="368">
        <f t="shared" si="230"/>
        <v>0</v>
      </c>
      <c r="E368" s="150">
        <f t="shared" si="230"/>
        <v>0</v>
      </c>
      <c r="F368" s="368">
        <f>'الاطار الموازنى  راي الجهه عام'!F368</f>
        <v>0</v>
      </c>
      <c r="G368" s="51"/>
      <c r="H368" s="5" t="s">
        <v>167</v>
      </c>
      <c r="I368" s="150">
        <f t="shared" ref="I368" si="231">SUM(I363:I367)</f>
        <v>0</v>
      </c>
      <c r="J368" s="150">
        <f t="shared" ref="I368:J368" si="232">SUM(J363:J367)</f>
        <v>0</v>
      </c>
      <c r="K368" s="150">
        <f t="shared" ref="K368:O368" si="233">SUM(K363:K367)</f>
        <v>0</v>
      </c>
      <c r="L368" s="150">
        <f t="shared" si="233"/>
        <v>0</v>
      </c>
      <c r="M368" s="368">
        <f>'الاطار الموازنى  راي الجهه عام'!I368</f>
        <v>0</v>
      </c>
      <c r="N368" s="212">
        <f t="shared" si="216"/>
        <v>0</v>
      </c>
      <c r="O368" s="150">
        <f t="shared" si="233"/>
        <v>0</v>
      </c>
      <c r="P368" s="150" t="str">
        <f t="shared" si="217"/>
        <v xml:space="preserve"> </v>
      </c>
      <c r="Q368" s="150" t="str">
        <f t="shared" si="218"/>
        <v xml:space="preserve"> </v>
      </c>
      <c r="R368" s="107">
        <f t="shared" si="220"/>
        <v>0</v>
      </c>
      <c r="S368" s="72">
        <f t="shared" si="219"/>
        <v>0</v>
      </c>
    </row>
    <row r="369" spans="1:19" s="1" customFormat="1" ht="105.75" customHeight="1" x14ac:dyDescent="0.2">
      <c r="A369" s="394"/>
      <c r="B369" s="395"/>
      <c r="C369" s="395"/>
      <c r="D369" s="395"/>
      <c r="E369" s="170"/>
      <c r="F369" s="395"/>
      <c r="G369" s="48" t="s">
        <v>870</v>
      </c>
      <c r="H369" s="21" t="s">
        <v>578</v>
      </c>
      <c r="I369" s="170"/>
      <c r="J369" s="170"/>
      <c r="K369" s="170"/>
      <c r="L369" s="170"/>
      <c r="M369" s="395"/>
      <c r="N369" s="229"/>
      <c r="O369" s="170"/>
      <c r="P369" s="170" t="str">
        <f t="shared" si="217"/>
        <v xml:space="preserve"> </v>
      </c>
      <c r="Q369" s="170" t="str">
        <f t="shared" si="218"/>
        <v xml:space="preserve"> </v>
      </c>
      <c r="R369" s="120"/>
      <c r="S369" s="72">
        <f>S376</f>
        <v>0</v>
      </c>
    </row>
    <row r="370" spans="1:19" ht="105.75" customHeight="1" x14ac:dyDescent="0.2">
      <c r="A370" s="364">
        <f>'الاطار الموازنى  راي الجهه عام'!A370</f>
        <v>0</v>
      </c>
      <c r="B370" s="365">
        <f>'الاطار الموازنى  راي الجهه عام'!B370</f>
        <v>0</v>
      </c>
      <c r="C370" s="365">
        <f>'الاطار الموازنى  راي الجهه عام'!C370</f>
        <v>0</v>
      </c>
      <c r="D370" s="365">
        <f>'الاطار الموازنى  راي الجهه عام'!D370</f>
        <v>0</v>
      </c>
      <c r="E370" s="147">
        <f>'الاطار الموازنى  راي الجهه عام'!E370</f>
        <v>0</v>
      </c>
      <c r="F370" s="365">
        <f>'الاطار الموازنى  راي الجهه عام'!F370</f>
        <v>0</v>
      </c>
      <c r="G370" s="49" t="s">
        <v>871</v>
      </c>
      <c r="H370" s="19" t="s">
        <v>579</v>
      </c>
      <c r="I370" s="147"/>
      <c r="J370" s="147"/>
      <c r="K370" s="147"/>
      <c r="L370" s="147">
        <f t="shared" si="229"/>
        <v>0</v>
      </c>
      <c r="M370" s="365">
        <f>'الاطار الموازنى  راي الجهه عام'!I370</f>
        <v>0</v>
      </c>
      <c r="N370" s="208">
        <f t="shared" si="216"/>
        <v>0</v>
      </c>
      <c r="O370" s="147"/>
      <c r="P370" s="209" t="str">
        <f t="shared" si="217"/>
        <v xml:space="preserve"> </v>
      </c>
      <c r="Q370" s="209" t="str">
        <f t="shared" si="218"/>
        <v xml:space="preserve"> </v>
      </c>
      <c r="R370" s="105">
        <f t="shared" si="220"/>
        <v>0</v>
      </c>
      <c r="S370" s="72">
        <f t="shared" si="219"/>
        <v>0</v>
      </c>
    </row>
    <row r="371" spans="1:19" ht="105.75" customHeight="1" x14ac:dyDescent="0.2">
      <c r="A371" s="364">
        <f>'الاطار الموازنى  راي الجهه عام'!A371</f>
        <v>0</v>
      </c>
      <c r="B371" s="365">
        <f>'الاطار الموازنى  راي الجهه عام'!B371</f>
        <v>0</v>
      </c>
      <c r="C371" s="365">
        <f>'الاطار الموازنى  راي الجهه عام'!C371</f>
        <v>0</v>
      </c>
      <c r="D371" s="365">
        <f>'الاطار الموازنى  راي الجهه عام'!D371</f>
        <v>0</v>
      </c>
      <c r="E371" s="147">
        <f>'الاطار الموازنى  راي الجهه عام'!E371</f>
        <v>0</v>
      </c>
      <c r="F371" s="365">
        <f>'الاطار الموازنى  راي الجهه عام'!F371</f>
        <v>0</v>
      </c>
      <c r="G371" s="49" t="s">
        <v>872</v>
      </c>
      <c r="H371" s="19" t="s">
        <v>580</v>
      </c>
      <c r="I371" s="147"/>
      <c r="J371" s="147"/>
      <c r="K371" s="147"/>
      <c r="L371" s="147">
        <f t="shared" si="229"/>
        <v>0</v>
      </c>
      <c r="M371" s="365">
        <f>'الاطار الموازنى  راي الجهه عام'!I371</f>
        <v>0</v>
      </c>
      <c r="N371" s="208">
        <f t="shared" si="216"/>
        <v>0</v>
      </c>
      <c r="O371" s="147"/>
      <c r="P371" s="209" t="str">
        <f t="shared" si="217"/>
        <v xml:space="preserve"> </v>
      </c>
      <c r="Q371" s="209" t="str">
        <f t="shared" si="218"/>
        <v xml:space="preserve"> </v>
      </c>
      <c r="R371" s="105">
        <f t="shared" si="220"/>
        <v>0</v>
      </c>
      <c r="S371" s="72">
        <f t="shared" si="219"/>
        <v>0</v>
      </c>
    </row>
    <row r="372" spans="1:19" ht="105.75" customHeight="1" x14ac:dyDescent="0.2">
      <c r="A372" s="364">
        <f>'الاطار الموازنى  راي الجهه عام'!A372</f>
        <v>0</v>
      </c>
      <c r="B372" s="365">
        <f>'الاطار الموازنى  راي الجهه عام'!B372</f>
        <v>0</v>
      </c>
      <c r="C372" s="365">
        <f>'الاطار الموازنى  راي الجهه عام'!C372</f>
        <v>0</v>
      </c>
      <c r="D372" s="365">
        <f>'الاطار الموازنى  راي الجهه عام'!D372</f>
        <v>0</v>
      </c>
      <c r="E372" s="147">
        <f>'الاطار الموازنى  راي الجهه عام'!E372</f>
        <v>0</v>
      </c>
      <c r="F372" s="365">
        <f>'الاطار الموازنى  راي الجهه عام'!F372</f>
        <v>0</v>
      </c>
      <c r="G372" s="49" t="s">
        <v>873</v>
      </c>
      <c r="H372" s="19" t="s">
        <v>581</v>
      </c>
      <c r="I372" s="147"/>
      <c r="J372" s="147"/>
      <c r="K372" s="147"/>
      <c r="L372" s="147">
        <f t="shared" si="229"/>
        <v>0</v>
      </c>
      <c r="M372" s="365">
        <f>'الاطار الموازنى  راي الجهه عام'!I372</f>
        <v>0</v>
      </c>
      <c r="N372" s="208">
        <f t="shared" si="216"/>
        <v>0</v>
      </c>
      <c r="O372" s="147"/>
      <c r="P372" s="209" t="str">
        <f t="shared" si="217"/>
        <v xml:space="preserve"> </v>
      </c>
      <c r="Q372" s="209" t="str">
        <f t="shared" si="218"/>
        <v xml:space="preserve"> </v>
      </c>
      <c r="R372" s="105">
        <f t="shared" si="220"/>
        <v>0</v>
      </c>
      <c r="S372" s="72">
        <f t="shared" si="219"/>
        <v>0</v>
      </c>
    </row>
    <row r="373" spans="1:19" ht="105.75" customHeight="1" x14ac:dyDescent="0.2">
      <c r="A373" s="364">
        <f>'الاطار الموازنى  راي الجهه عام'!A373</f>
        <v>0</v>
      </c>
      <c r="B373" s="365">
        <f>'الاطار الموازنى  راي الجهه عام'!B373</f>
        <v>0</v>
      </c>
      <c r="C373" s="365">
        <f>'الاطار الموازنى  راي الجهه عام'!C373</f>
        <v>0</v>
      </c>
      <c r="D373" s="365">
        <f>'الاطار الموازنى  راي الجهه عام'!D373</f>
        <v>0</v>
      </c>
      <c r="E373" s="147">
        <f>'الاطار الموازنى  راي الجهه عام'!E373</f>
        <v>0</v>
      </c>
      <c r="F373" s="365">
        <f>'الاطار الموازنى  راي الجهه عام'!F373</f>
        <v>0</v>
      </c>
      <c r="G373" s="49" t="s">
        <v>874</v>
      </c>
      <c r="H373" s="19" t="s">
        <v>582</v>
      </c>
      <c r="I373" s="147"/>
      <c r="J373" s="147"/>
      <c r="K373" s="147"/>
      <c r="L373" s="147">
        <f t="shared" si="229"/>
        <v>0</v>
      </c>
      <c r="M373" s="365">
        <f>'الاطار الموازنى  راي الجهه عام'!I373</f>
        <v>0</v>
      </c>
      <c r="N373" s="208">
        <f t="shared" si="216"/>
        <v>0</v>
      </c>
      <c r="O373" s="147"/>
      <c r="P373" s="209" t="str">
        <f t="shared" si="217"/>
        <v xml:space="preserve"> </v>
      </c>
      <c r="Q373" s="209" t="str">
        <f t="shared" si="218"/>
        <v xml:space="preserve"> </v>
      </c>
      <c r="R373" s="105">
        <f t="shared" si="220"/>
        <v>0</v>
      </c>
      <c r="S373" s="72">
        <f t="shared" si="219"/>
        <v>0</v>
      </c>
    </row>
    <row r="374" spans="1:19" ht="105.75" customHeight="1" x14ac:dyDescent="0.2">
      <c r="A374" s="364">
        <f>'الاطار الموازنى  راي الجهه عام'!A374</f>
        <v>0</v>
      </c>
      <c r="B374" s="365">
        <f>'الاطار الموازنى  راي الجهه عام'!B374</f>
        <v>0</v>
      </c>
      <c r="C374" s="365">
        <f>'الاطار الموازنى  راي الجهه عام'!C374</f>
        <v>0</v>
      </c>
      <c r="D374" s="365">
        <f>'الاطار الموازنى  راي الجهه عام'!D374</f>
        <v>0</v>
      </c>
      <c r="E374" s="147">
        <f>'الاطار الموازنى  راي الجهه عام'!E374</f>
        <v>0</v>
      </c>
      <c r="F374" s="365">
        <f>'الاطار الموازنى  راي الجهه عام'!F374</f>
        <v>0</v>
      </c>
      <c r="G374" s="49" t="s">
        <v>875</v>
      </c>
      <c r="H374" s="19" t="s">
        <v>583</v>
      </c>
      <c r="I374" s="147"/>
      <c r="J374" s="147"/>
      <c r="K374" s="147"/>
      <c r="L374" s="147">
        <f t="shared" si="229"/>
        <v>0</v>
      </c>
      <c r="M374" s="365">
        <f>'الاطار الموازنى  راي الجهه عام'!I374</f>
        <v>0</v>
      </c>
      <c r="N374" s="208">
        <f t="shared" si="216"/>
        <v>0</v>
      </c>
      <c r="O374" s="147"/>
      <c r="P374" s="209" t="str">
        <f t="shared" si="217"/>
        <v xml:space="preserve"> </v>
      </c>
      <c r="Q374" s="209" t="str">
        <f t="shared" si="218"/>
        <v xml:space="preserve"> </v>
      </c>
      <c r="R374" s="105">
        <f t="shared" si="220"/>
        <v>0</v>
      </c>
      <c r="S374" s="72">
        <f t="shared" si="219"/>
        <v>0</v>
      </c>
    </row>
    <row r="375" spans="1:19" ht="105.75" customHeight="1" thickBot="1" x14ac:dyDescent="0.25">
      <c r="A375" s="391">
        <f>'الاطار الموازنى  راي الجهه عام'!A375</f>
        <v>0</v>
      </c>
      <c r="B375" s="379">
        <f>'الاطار الموازنى  راي الجهه عام'!B375</f>
        <v>0</v>
      </c>
      <c r="C375" s="379">
        <f>'الاطار الموازنى  راي الجهه عام'!C375</f>
        <v>0</v>
      </c>
      <c r="D375" s="379">
        <f>'الاطار الموازنى  راي الجهه عام'!D375</f>
        <v>0</v>
      </c>
      <c r="E375" s="158">
        <f>'الاطار الموازنى  راي الجهه عام'!E375</f>
        <v>0</v>
      </c>
      <c r="F375" s="379">
        <f>'الاطار الموازنى  راي الجهه عام'!F375</f>
        <v>0</v>
      </c>
      <c r="G375" s="50" t="s">
        <v>876</v>
      </c>
      <c r="H375" s="20" t="s">
        <v>584</v>
      </c>
      <c r="I375" s="158"/>
      <c r="J375" s="158"/>
      <c r="K375" s="158"/>
      <c r="L375" s="158">
        <f t="shared" si="229"/>
        <v>0</v>
      </c>
      <c r="M375" s="379">
        <f>'الاطار الموازنى  راي الجهه عام'!I375</f>
        <v>0</v>
      </c>
      <c r="N375" s="218">
        <f t="shared" si="216"/>
        <v>0</v>
      </c>
      <c r="O375" s="158"/>
      <c r="P375" s="219" t="str">
        <f t="shared" si="217"/>
        <v xml:space="preserve"> </v>
      </c>
      <c r="Q375" s="219" t="str">
        <f t="shared" si="218"/>
        <v xml:space="preserve"> </v>
      </c>
      <c r="R375" s="113">
        <f t="shared" si="220"/>
        <v>0</v>
      </c>
      <c r="S375" s="72">
        <f t="shared" si="219"/>
        <v>0</v>
      </c>
    </row>
    <row r="376" spans="1:19" s="1" customFormat="1" ht="107.25" customHeight="1" thickBot="1" x14ac:dyDescent="0.25">
      <c r="A376" s="360">
        <f t="shared" ref="A376:E376" si="234">SUM(A370:A375)</f>
        <v>0</v>
      </c>
      <c r="B376" s="368">
        <f t="shared" si="234"/>
        <v>0</v>
      </c>
      <c r="C376" s="368">
        <f t="shared" si="234"/>
        <v>0</v>
      </c>
      <c r="D376" s="368">
        <f t="shared" si="234"/>
        <v>0</v>
      </c>
      <c r="E376" s="150">
        <f t="shared" si="234"/>
        <v>0</v>
      </c>
      <c r="F376" s="368">
        <f>'الاطار الموازنى  راي الجهه عام'!F376</f>
        <v>0</v>
      </c>
      <c r="G376" s="51"/>
      <c r="H376" s="5" t="s">
        <v>171</v>
      </c>
      <c r="I376" s="150">
        <f t="shared" ref="I376" si="235">SUM(I370:I375)</f>
        <v>0</v>
      </c>
      <c r="J376" s="150">
        <f t="shared" ref="I376:J376" si="236">SUM(J370:J375)</f>
        <v>0</v>
      </c>
      <c r="K376" s="150">
        <f t="shared" ref="K376:O376" si="237">SUM(K370:K375)</f>
        <v>0</v>
      </c>
      <c r="L376" s="150">
        <f t="shared" si="237"/>
        <v>0</v>
      </c>
      <c r="M376" s="368">
        <f>'الاطار الموازنى  راي الجهه عام'!I376</f>
        <v>0</v>
      </c>
      <c r="N376" s="212">
        <f t="shared" si="216"/>
        <v>0</v>
      </c>
      <c r="O376" s="150">
        <f t="shared" si="237"/>
        <v>0</v>
      </c>
      <c r="P376" s="150" t="str">
        <f t="shared" si="217"/>
        <v xml:space="preserve"> </v>
      </c>
      <c r="Q376" s="150" t="str">
        <f t="shared" si="218"/>
        <v xml:space="preserve"> </v>
      </c>
      <c r="R376" s="107">
        <f t="shared" si="220"/>
        <v>0</v>
      </c>
      <c r="S376" s="72">
        <f t="shared" si="219"/>
        <v>0</v>
      </c>
    </row>
    <row r="377" spans="1:19" s="1" customFormat="1" ht="105.75" customHeight="1" thickBot="1" x14ac:dyDescent="0.25">
      <c r="A377" s="394">
        <f>'الاطار الموازنى  راي الجهه عام'!A377</f>
        <v>0</v>
      </c>
      <c r="B377" s="395">
        <f>'الاطار الموازنى  راي الجهه عام'!B377</f>
        <v>0</v>
      </c>
      <c r="C377" s="395">
        <f>'الاطار الموازنى  راي الجهه عام'!C377</f>
        <v>0</v>
      </c>
      <c r="D377" s="395">
        <f>'الاطار الموازنى  راي الجهه عام'!D377</f>
        <v>0</v>
      </c>
      <c r="E377" s="167">
        <f>'الاطار الموازنى  راي الجهه عام'!E377</f>
        <v>0</v>
      </c>
      <c r="F377" s="395">
        <f>'الاطار الموازنى  راي الجهه عام'!F377</f>
        <v>0</v>
      </c>
      <c r="G377" s="48">
        <v>3113090300</v>
      </c>
      <c r="H377" s="21" t="s">
        <v>1097</v>
      </c>
      <c r="I377" s="167"/>
      <c r="J377" s="167"/>
      <c r="K377" s="167"/>
      <c r="L377" s="167">
        <f t="shared" si="229"/>
        <v>0</v>
      </c>
      <c r="M377" s="395">
        <f>'الاطار الموازنى  راي الجهه عام'!I377</f>
        <v>0</v>
      </c>
      <c r="N377" s="229">
        <f t="shared" si="216"/>
        <v>0</v>
      </c>
      <c r="O377" s="167"/>
      <c r="P377" s="170" t="str">
        <f t="shared" si="217"/>
        <v xml:space="preserve"> </v>
      </c>
      <c r="Q377" s="170" t="str">
        <f t="shared" si="218"/>
        <v xml:space="preserve"> </v>
      </c>
      <c r="R377" s="120">
        <f t="shared" si="220"/>
        <v>0</v>
      </c>
      <c r="S377" s="72">
        <f t="shared" si="219"/>
        <v>0</v>
      </c>
    </row>
    <row r="378" spans="1:19" s="2" customFormat="1" ht="112.5" customHeight="1" thickBot="1" x14ac:dyDescent="0.25">
      <c r="A378" s="376">
        <f t="shared" ref="A378:E378" si="238">A368+A376+A377</f>
        <v>0</v>
      </c>
      <c r="B378" s="377">
        <f t="shared" si="238"/>
        <v>0</v>
      </c>
      <c r="C378" s="377">
        <f t="shared" si="238"/>
        <v>0</v>
      </c>
      <c r="D378" s="377">
        <f t="shared" si="238"/>
        <v>0</v>
      </c>
      <c r="E378" s="157">
        <f t="shared" si="238"/>
        <v>0</v>
      </c>
      <c r="F378" s="377">
        <f>'الاطار الموازنى  راي الجهه عام'!F378</f>
        <v>0</v>
      </c>
      <c r="G378" s="57"/>
      <c r="H378" s="7" t="s">
        <v>323</v>
      </c>
      <c r="I378" s="157">
        <f t="shared" ref="I378" si="239">I368+I376+I377</f>
        <v>0</v>
      </c>
      <c r="J378" s="157">
        <f t="shared" ref="I378:J378" si="240">J368+J376+J377</f>
        <v>0</v>
      </c>
      <c r="K378" s="157">
        <f t="shared" ref="K378:O378" si="241">K368+K376+K377</f>
        <v>0</v>
      </c>
      <c r="L378" s="157">
        <f t="shared" si="241"/>
        <v>0</v>
      </c>
      <c r="M378" s="377">
        <f>'الاطار الموازنى  راي الجهه عام'!I378</f>
        <v>0</v>
      </c>
      <c r="N378" s="217">
        <f t="shared" si="216"/>
        <v>0</v>
      </c>
      <c r="O378" s="157">
        <f t="shared" si="241"/>
        <v>0</v>
      </c>
      <c r="P378" s="157" t="str">
        <f t="shared" si="217"/>
        <v xml:space="preserve"> </v>
      </c>
      <c r="Q378" s="157" t="str">
        <f t="shared" si="218"/>
        <v xml:space="preserve"> </v>
      </c>
      <c r="R378" s="112">
        <f t="shared" si="220"/>
        <v>0</v>
      </c>
      <c r="S378" s="72">
        <f t="shared" si="219"/>
        <v>0</v>
      </c>
    </row>
    <row r="379" spans="1:19" s="3" customFormat="1" ht="105.75" customHeight="1" thickBot="1" x14ac:dyDescent="0.25">
      <c r="A379" s="382">
        <f>'الاطار الموازنى  راي الجهه عام'!A379</f>
        <v>0</v>
      </c>
      <c r="B379" s="383">
        <f>'الاطار الموازنى  راي الجهه عام'!B379</f>
        <v>0</v>
      </c>
      <c r="C379" s="383">
        <f>'الاطار الموازنى  راي الجهه عام'!C379</f>
        <v>0</v>
      </c>
      <c r="D379" s="383">
        <f>'الاطار الموازنى  راي الجهه عام'!D379</f>
        <v>0</v>
      </c>
      <c r="E379" s="162">
        <f>'الاطار الموازنى  راي الجهه عام'!E379</f>
        <v>0</v>
      </c>
      <c r="F379" s="383">
        <f>'الاطار الموازنى  راي الجهه عام'!F379</f>
        <v>0</v>
      </c>
      <c r="G379" s="42">
        <v>3113980101</v>
      </c>
      <c r="H379" s="8" t="s">
        <v>299</v>
      </c>
      <c r="I379" s="162"/>
      <c r="J379" s="162"/>
      <c r="K379" s="162"/>
      <c r="L379" s="162">
        <f t="shared" si="229"/>
        <v>0</v>
      </c>
      <c r="M379" s="383">
        <f>'الاطار الموازنى  راي الجهه عام'!I379</f>
        <v>0</v>
      </c>
      <c r="N379" s="222">
        <f t="shared" si="216"/>
        <v>0</v>
      </c>
      <c r="O379" s="162"/>
      <c r="P379" s="161" t="str">
        <f t="shared" si="217"/>
        <v xml:space="preserve"> </v>
      </c>
      <c r="Q379" s="161" t="str">
        <f t="shared" si="218"/>
        <v xml:space="preserve"> </v>
      </c>
      <c r="R379" s="115">
        <f t="shared" si="220"/>
        <v>0</v>
      </c>
      <c r="S379" s="72">
        <f t="shared" si="219"/>
        <v>0</v>
      </c>
    </row>
    <row r="380" spans="1:19" s="3" customFormat="1" ht="117.75" customHeight="1" thickBot="1" x14ac:dyDescent="0.25">
      <c r="A380" s="382">
        <f t="shared" ref="A380:E380" si="242">A379+A361+A360+A359+A358+A335+A330+A321+A308+A286</f>
        <v>5150000</v>
      </c>
      <c r="B380" s="383">
        <f t="shared" si="242"/>
        <v>4952104</v>
      </c>
      <c r="C380" s="383">
        <f t="shared" si="242"/>
        <v>6000000</v>
      </c>
      <c r="D380" s="383">
        <f t="shared" si="242"/>
        <v>6676141</v>
      </c>
      <c r="E380" s="161">
        <f t="shared" si="242"/>
        <v>7941000</v>
      </c>
      <c r="F380" s="383">
        <f>'الاطار الموازنى  راي الجهه عام'!F380</f>
        <v>0</v>
      </c>
      <c r="G380" s="58"/>
      <c r="H380" s="9" t="s">
        <v>300</v>
      </c>
      <c r="I380" s="161">
        <f t="shared" ref="I380" si="243">I379+I361+I360+I359+I358+I335+I330+I321+I308+I286</f>
        <v>8700000</v>
      </c>
      <c r="J380" s="161">
        <f t="shared" ref="I380:J380" si="244">J379+J361+J360+J359+J358+J335+J330+J321+J308+J286</f>
        <v>8700000</v>
      </c>
      <c r="K380" s="161">
        <f t="shared" ref="K380:O380" si="245">K379+K361+K360+K359+K358+K335+K330+K321+K308+K286</f>
        <v>0</v>
      </c>
      <c r="L380" s="161">
        <f t="shared" si="245"/>
        <v>0</v>
      </c>
      <c r="M380" s="383">
        <f>'الاطار الموازنى  راي الجهه عام'!I380</f>
        <v>8731000</v>
      </c>
      <c r="N380" s="222">
        <f t="shared" si="216"/>
        <v>31000</v>
      </c>
      <c r="O380" s="161">
        <f t="shared" si="245"/>
        <v>8731000</v>
      </c>
      <c r="P380" s="161">
        <f t="shared" si="217"/>
        <v>31000</v>
      </c>
      <c r="Q380" s="161" t="str">
        <f t="shared" si="218"/>
        <v xml:space="preserve"> </v>
      </c>
      <c r="R380" s="115">
        <f t="shared" si="220"/>
        <v>1.0035632183908045</v>
      </c>
      <c r="S380" s="72">
        <f t="shared" si="219"/>
        <v>65581245</v>
      </c>
    </row>
    <row r="381" spans="1:19" s="3" customFormat="1" ht="105.75" customHeight="1" thickBot="1" x14ac:dyDescent="0.25">
      <c r="A381" s="400">
        <f>'الاطار الموازنى  راي الجهه عام'!A381</f>
        <v>0</v>
      </c>
      <c r="B381" s="401">
        <f>'الاطار الموازنى  راي الجهه عام'!B381</f>
        <v>0</v>
      </c>
      <c r="C381" s="401">
        <f>'الاطار الموازنى  راي الجهه عام'!C381</f>
        <v>0</v>
      </c>
      <c r="D381" s="401">
        <f>'الاطار الموازنى  راي الجهه عام'!D381</f>
        <v>0</v>
      </c>
      <c r="E381" s="172">
        <f>'الاطار الموازنى  راي الجهه عام'!E381</f>
        <v>0</v>
      </c>
      <c r="F381" s="401">
        <f>'الاطار الموازنى  راي الجهه عام'!F381</f>
        <v>0</v>
      </c>
      <c r="G381" s="42">
        <v>3113990101</v>
      </c>
      <c r="H381" s="9" t="s">
        <v>51</v>
      </c>
      <c r="I381" s="172"/>
      <c r="J381" s="172"/>
      <c r="K381" s="172"/>
      <c r="L381" s="172">
        <f t="shared" si="229"/>
        <v>0</v>
      </c>
      <c r="M381" s="401">
        <f>'الاطار الموازنى  راي الجهه عام'!I381</f>
        <v>0</v>
      </c>
      <c r="N381" s="223">
        <f t="shared" si="216"/>
        <v>0</v>
      </c>
      <c r="O381" s="172"/>
      <c r="P381" s="224" t="str">
        <f t="shared" si="217"/>
        <v xml:space="preserve"> </v>
      </c>
      <c r="Q381" s="224" t="str">
        <f t="shared" si="218"/>
        <v xml:space="preserve"> </v>
      </c>
      <c r="R381" s="116">
        <f t="shared" si="220"/>
        <v>0</v>
      </c>
      <c r="S381" s="72">
        <f t="shared" si="219"/>
        <v>0</v>
      </c>
    </row>
    <row r="382" spans="1:19" s="3" customFormat="1" ht="132.75" customHeight="1" thickBot="1" x14ac:dyDescent="0.25">
      <c r="A382" s="382">
        <f t="shared" ref="A382:E382" si="246">A380-A381</f>
        <v>5150000</v>
      </c>
      <c r="B382" s="383">
        <f t="shared" si="246"/>
        <v>4952104</v>
      </c>
      <c r="C382" s="383">
        <f t="shared" si="246"/>
        <v>6000000</v>
      </c>
      <c r="D382" s="383">
        <f t="shared" si="246"/>
        <v>6676141</v>
      </c>
      <c r="E382" s="161">
        <f t="shared" si="246"/>
        <v>7941000</v>
      </c>
      <c r="F382" s="383">
        <f>'الاطار الموازنى  راي الجهه عام'!F382</f>
        <v>0</v>
      </c>
      <c r="G382" s="58"/>
      <c r="H382" s="9" t="s">
        <v>602</v>
      </c>
      <c r="I382" s="161">
        <f t="shared" ref="I382" si="247">I380-I381</f>
        <v>8700000</v>
      </c>
      <c r="J382" s="161">
        <f t="shared" ref="I382:J382" si="248">J380-J381</f>
        <v>8700000</v>
      </c>
      <c r="K382" s="161">
        <f t="shared" ref="K382:O382" si="249">K380-K381</f>
        <v>0</v>
      </c>
      <c r="L382" s="161">
        <f t="shared" si="249"/>
        <v>0</v>
      </c>
      <c r="M382" s="383">
        <f>'الاطار الموازنى  راي الجهه عام'!I382</f>
        <v>8731000</v>
      </c>
      <c r="N382" s="222">
        <f t="shared" si="216"/>
        <v>31000</v>
      </c>
      <c r="O382" s="161">
        <f t="shared" si="249"/>
        <v>8731000</v>
      </c>
      <c r="P382" s="161">
        <f t="shared" si="217"/>
        <v>31000</v>
      </c>
      <c r="Q382" s="161" t="str">
        <f t="shared" si="218"/>
        <v xml:space="preserve"> </v>
      </c>
      <c r="R382" s="115">
        <f t="shared" si="220"/>
        <v>1.0035632183908045</v>
      </c>
      <c r="S382" s="72">
        <f t="shared" si="219"/>
        <v>65581245</v>
      </c>
    </row>
    <row r="383" spans="1:19" s="277" customFormat="1" ht="121.5" customHeight="1" x14ac:dyDescent="0.2">
      <c r="A383" s="421"/>
      <c r="B383" s="422"/>
      <c r="C383" s="423">
        <f>(C382-A382)/A382</f>
        <v>0.1650485436893204</v>
      </c>
      <c r="D383" s="423">
        <f>(D382-B382)/B382</f>
        <v>0.34814232495924963</v>
      </c>
      <c r="E383" s="279">
        <f>(E382-C382)/C382</f>
        <v>0.32350000000000001</v>
      </c>
      <c r="F383" s="423">
        <f>'الاطار الموازنى  راي الجهه عام'!F383</f>
        <v>-1</v>
      </c>
      <c r="G383" s="280"/>
      <c r="H383" s="281" t="s">
        <v>1137</v>
      </c>
      <c r="I383" s="271"/>
      <c r="J383" s="278"/>
      <c r="K383" s="278"/>
      <c r="L383" s="278"/>
      <c r="M383" s="423" t="e">
        <f>'الاطار الموازنى  راي الجهه عام'!I383</f>
        <v>#DIV/0!</v>
      </c>
      <c r="N383" s="282"/>
      <c r="O383" s="279">
        <f>(O382-J382)/J382</f>
        <v>3.5632183908045978E-3</v>
      </c>
      <c r="P383" s="278"/>
      <c r="Q383" s="278"/>
      <c r="R383" s="283"/>
      <c r="S383" s="276">
        <v>1</v>
      </c>
    </row>
    <row r="384" spans="1:19" s="1" customFormat="1" ht="102.75" customHeight="1" x14ac:dyDescent="0.2">
      <c r="A384" s="424">
        <f>A382/$A$847</f>
        <v>0.2340909090909091</v>
      </c>
      <c r="B384" s="423">
        <f>B382/$B$847</f>
        <v>0.19785595294387454</v>
      </c>
      <c r="C384" s="423">
        <f>C382/$C$847</f>
        <v>0.31884366032522055</v>
      </c>
      <c r="D384" s="423">
        <f>D382/$D$847</f>
        <v>0.20807424465829125</v>
      </c>
      <c r="E384" s="279">
        <f>E382/$E$847</f>
        <v>0.25767408657278212</v>
      </c>
      <c r="F384" s="423" t="e">
        <f>'الاطار الموازنى  راي الجهه عام'!F384</f>
        <v>#DIV/0!</v>
      </c>
      <c r="G384" s="280"/>
      <c r="H384" s="326" t="s">
        <v>1136</v>
      </c>
      <c r="I384" s="279">
        <f>I382/$J$847</f>
        <v>0.22068335743094133</v>
      </c>
      <c r="J384" s="279">
        <f>J382/$J$847</f>
        <v>0.22068335743094133</v>
      </c>
      <c r="K384" s="279" t="e">
        <f>K382/$K$847</f>
        <v>#DIV/0!</v>
      </c>
      <c r="L384" s="279" t="e">
        <f>L382/$L$847</f>
        <v>#DIV/0!</v>
      </c>
      <c r="M384" s="423">
        <f>'الاطار الموازنى  راي الجهه عام'!I384</f>
        <v>0.22146970042868377</v>
      </c>
      <c r="N384" s="279"/>
      <c r="O384" s="279">
        <f>O382/$O$847</f>
        <v>0.22146970042868377</v>
      </c>
      <c r="P384" s="279"/>
      <c r="Q384" s="278"/>
      <c r="R384" s="283"/>
      <c r="S384" s="72">
        <v>1</v>
      </c>
    </row>
    <row r="385" spans="1:19" s="3" customFormat="1" ht="101.25" customHeight="1" x14ac:dyDescent="0.2">
      <c r="A385" s="387"/>
      <c r="B385" s="388"/>
      <c r="C385" s="388"/>
      <c r="D385" s="388"/>
      <c r="E385" s="165"/>
      <c r="F385" s="388"/>
      <c r="G385" s="59" t="s">
        <v>877</v>
      </c>
      <c r="H385" s="10" t="s">
        <v>301</v>
      </c>
      <c r="I385" s="165"/>
      <c r="J385" s="165"/>
      <c r="K385" s="165"/>
      <c r="L385" s="165"/>
      <c r="M385" s="388"/>
      <c r="N385" s="227"/>
      <c r="O385" s="165"/>
      <c r="P385" s="165" t="str">
        <f t="shared" si="217"/>
        <v xml:space="preserve"> </v>
      </c>
      <c r="Q385" s="165" t="str">
        <f t="shared" si="218"/>
        <v xml:space="preserve"> </v>
      </c>
      <c r="R385" s="118"/>
      <c r="S385" s="72">
        <f>S388</f>
        <v>0</v>
      </c>
    </row>
    <row r="386" spans="1:19" s="2" customFormat="1" ht="101.25" customHeight="1" x14ac:dyDescent="0.2">
      <c r="A386" s="389">
        <f>'الاطار الموازنى  راي الجهه عام'!A386</f>
        <v>0</v>
      </c>
      <c r="B386" s="390">
        <f>'الاطار الموازنى  راي الجهه عام'!B386</f>
        <v>0</v>
      </c>
      <c r="C386" s="390">
        <f>'الاطار الموازنى  راي الجهه عام'!C386</f>
        <v>0</v>
      </c>
      <c r="D386" s="390">
        <f>'الاطار الموازنى  راي الجهه عام'!D386</f>
        <v>0</v>
      </c>
      <c r="E386" s="180">
        <f>'الاطار الموازنى  راي الجهه عام'!E386</f>
        <v>0</v>
      </c>
      <c r="F386" s="390">
        <f>'الاطار الموازنى  راي الجهه عام'!F386</f>
        <v>0</v>
      </c>
      <c r="G386" s="60">
        <v>3114010101</v>
      </c>
      <c r="H386" s="17" t="s">
        <v>554</v>
      </c>
      <c r="I386" s="180"/>
      <c r="J386" s="180"/>
      <c r="K386" s="180"/>
      <c r="L386" s="180">
        <f t="shared" si="229"/>
        <v>0</v>
      </c>
      <c r="M386" s="390">
        <f>'الاطار الموازنى  راي الجهه عام'!I386</f>
        <v>0</v>
      </c>
      <c r="N386" s="228">
        <f t="shared" si="216"/>
        <v>0</v>
      </c>
      <c r="O386" s="180"/>
      <c r="P386" s="166" t="str">
        <f t="shared" si="217"/>
        <v xml:space="preserve"> </v>
      </c>
      <c r="Q386" s="166" t="str">
        <f t="shared" si="218"/>
        <v xml:space="preserve"> </v>
      </c>
      <c r="R386" s="119">
        <f t="shared" si="220"/>
        <v>0</v>
      </c>
      <c r="S386" s="72">
        <f t="shared" si="219"/>
        <v>0</v>
      </c>
    </row>
    <row r="387" spans="1:19" s="2" customFormat="1" ht="105.75" customHeight="1" thickBot="1" x14ac:dyDescent="0.25">
      <c r="A387" s="389">
        <f>'الاطار الموازنى  راي الجهه عام'!A387</f>
        <v>0</v>
      </c>
      <c r="B387" s="390">
        <f>'الاطار الموازنى  راي الجهه عام'!B387</f>
        <v>0</v>
      </c>
      <c r="C387" s="390">
        <f>'الاطار الموازنى  راي الجهه عام'!C387</f>
        <v>0</v>
      </c>
      <c r="D387" s="390">
        <f>'الاطار الموازنى  راي الجهه عام'!D387</f>
        <v>0</v>
      </c>
      <c r="E387" s="180">
        <f>'الاطار الموازنى  راي الجهه عام'!E387</f>
        <v>0</v>
      </c>
      <c r="F387" s="390">
        <f>'الاطار الموازنى  راي الجهه عام'!F387</f>
        <v>0</v>
      </c>
      <c r="G387" s="68">
        <v>3114020101</v>
      </c>
      <c r="H387" s="31" t="s">
        <v>555</v>
      </c>
      <c r="I387" s="180"/>
      <c r="J387" s="180"/>
      <c r="K387" s="180"/>
      <c r="L387" s="180">
        <f t="shared" si="229"/>
        <v>0</v>
      </c>
      <c r="M387" s="390">
        <f>'الاطار الموازنى  راي الجهه عام'!I387</f>
        <v>0</v>
      </c>
      <c r="N387" s="228">
        <f t="shared" si="216"/>
        <v>0</v>
      </c>
      <c r="O387" s="180"/>
      <c r="P387" s="166" t="str">
        <f t="shared" si="217"/>
        <v xml:space="preserve"> </v>
      </c>
      <c r="Q387" s="166" t="str">
        <f t="shared" si="218"/>
        <v xml:space="preserve"> </v>
      </c>
      <c r="R387" s="119">
        <f t="shared" si="220"/>
        <v>0</v>
      </c>
      <c r="S387" s="72">
        <f t="shared" si="219"/>
        <v>0</v>
      </c>
    </row>
    <row r="388" spans="1:19" s="3" customFormat="1" ht="102.75" customHeight="1" thickBot="1" x14ac:dyDescent="0.25">
      <c r="A388" s="382">
        <f t="shared" ref="A388:E388" si="250">SUM(A386:A387)</f>
        <v>0</v>
      </c>
      <c r="B388" s="383">
        <f t="shared" si="250"/>
        <v>0</v>
      </c>
      <c r="C388" s="383">
        <f t="shared" si="250"/>
        <v>0</v>
      </c>
      <c r="D388" s="383">
        <f t="shared" si="250"/>
        <v>0</v>
      </c>
      <c r="E388" s="161">
        <f t="shared" si="250"/>
        <v>0</v>
      </c>
      <c r="F388" s="383">
        <f>'الاطار الموازنى  راي الجهه عام'!F388</f>
        <v>0</v>
      </c>
      <c r="G388" s="58"/>
      <c r="H388" s="9" t="s">
        <v>553</v>
      </c>
      <c r="I388" s="161">
        <f t="shared" ref="I388" si="251">SUM(I386:I387)</f>
        <v>0</v>
      </c>
      <c r="J388" s="161">
        <f t="shared" ref="I388:J388" si="252">SUM(J386:J387)</f>
        <v>0</v>
      </c>
      <c r="K388" s="161">
        <f t="shared" ref="K388:O388" si="253">SUM(K386:K387)</f>
        <v>0</v>
      </c>
      <c r="L388" s="161">
        <f t="shared" si="253"/>
        <v>0</v>
      </c>
      <c r="M388" s="383">
        <f>'الاطار الموازنى  راي الجهه عام'!I388</f>
        <v>0</v>
      </c>
      <c r="N388" s="222">
        <f t="shared" si="216"/>
        <v>0</v>
      </c>
      <c r="O388" s="161">
        <f t="shared" si="253"/>
        <v>0</v>
      </c>
      <c r="P388" s="161" t="str">
        <f t="shared" si="217"/>
        <v xml:space="preserve"> </v>
      </c>
      <c r="Q388" s="161" t="str">
        <f t="shared" si="218"/>
        <v xml:space="preserve"> </v>
      </c>
      <c r="R388" s="115">
        <f t="shared" si="220"/>
        <v>0</v>
      </c>
      <c r="S388" s="72">
        <f t="shared" si="219"/>
        <v>0</v>
      </c>
    </row>
    <row r="389" spans="1:19" s="277" customFormat="1" ht="101.25" customHeight="1" x14ac:dyDescent="0.2">
      <c r="A389" s="421"/>
      <c r="B389" s="422"/>
      <c r="C389" s="423" t="e">
        <f>(C388-A388)/A388</f>
        <v>#DIV/0!</v>
      </c>
      <c r="D389" s="423" t="e">
        <f>(D388-B388)/B388</f>
        <v>#DIV/0!</v>
      </c>
      <c r="E389" s="279" t="e">
        <f>(E388-C388)/C388</f>
        <v>#DIV/0!</v>
      </c>
      <c r="F389" s="423" t="e">
        <f>'الاطار الموازنى  راي الجهه عام'!F389</f>
        <v>#DIV/0!</v>
      </c>
      <c r="G389" s="280"/>
      <c r="H389" s="281" t="s">
        <v>1137</v>
      </c>
      <c r="I389" s="271"/>
      <c r="J389" s="278"/>
      <c r="K389" s="278"/>
      <c r="L389" s="278"/>
      <c r="M389" s="423" t="e">
        <f>'الاطار الموازنى  راي الجهه عام'!I389</f>
        <v>#DIV/0!</v>
      </c>
      <c r="N389" s="282"/>
      <c r="O389" s="279" t="e">
        <f>(O388-J388)/J388</f>
        <v>#DIV/0!</v>
      </c>
      <c r="P389" s="278"/>
      <c r="Q389" s="278"/>
      <c r="R389" s="283"/>
      <c r="S389" s="276">
        <v>1</v>
      </c>
    </row>
    <row r="390" spans="1:19" s="1" customFormat="1" ht="101.25" customHeight="1" thickBot="1" x14ac:dyDescent="0.25">
      <c r="A390" s="361" t="e">
        <f>A846/A388</f>
        <v>#DIV/0!</v>
      </c>
      <c r="B390" s="396" t="e">
        <f t="shared" ref="B390:E390" si="254">B846/B388</f>
        <v>#DIV/0!</v>
      </c>
      <c r="C390" s="396" t="e">
        <f t="shared" si="254"/>
        <v>#DIV/0!</v>
      </c>
      <c r="D390" s="396" t="e">
        <f t="shared" si="254"/>
        <v>#DIV/0!</v>
      </c>
      <c r="E390" s="270" t="e">
        <f t="shared" si="254"/>
        <v>#DIV/0!</v>
      </c>
      <c r="F390" s="396" t="e">
        <f>'الاطار الموازنى  راي الجهه عام'!F390</f>
        <v>#DIV/0!</v>
      </c>
      <c r="G390" s="266"/>
      <c r="H390" s="267" t="s">
        <v>1138</v>
      </c>
      <c r="I390" s="270" t="e">
        <f t="shared" ref="I390:J390" si="255">I846/I388</f>
        <v>#DIV/0!</v>
      </c>
      <c r="J390" s="270" t="e">
        <f t="shared" si="255"/>
        <v>#DIV/0!</v>
      </c>
      <c r="K390" s="270" t="e">
        <f t="shared" ref="K390" si="256">K846/K388</f>
        <v>#DIV/0!</v>
      </c>
      <c r="L390" s="270" t="e">
        <f t="shared" ref="L390" si="257">L846/L388</f>
        <v>#DIV/0!</v>
      </c>
      <c r="M390" s="396" t="e">
        <f>'الاطار الموازنى  راي الجهه عام'!I390</f>
        <v>#DIV/0!</v>
      </c>
      <c r="N390" s="270" t="e">
        <f t="shared" ref="N390" si="258">N846/N388</f>
        <v>#DIV/0!</v>
      </c>
      <c r="O390" s="270" t="e">
        <f t="shared" ref="O390" si="259">O846/O388</f>
        <v>#DIV/0!</v>
      </c>
      <c r="P390" s="270"/>
      <c r="Q390" s="265"/>
      <c r="R390" s="268"/>
      <c r="S390" s="72">
        <v>1</v>
      </c>
    </row>
    <row r="391" spans="1:19" s="3" customFormat="1" ht="121.5" customHeight="1" x14ac:dyDescent="0.2">
      <c r="A391" s="355"/>
      <c r="B391" s="425"/>
      <c r="C391" s="425"/>
      <c r="D391" s="425"/>
      <c r="E391" s="181"/>
      <c r="F391" s="425"/>
      <c r="G391" s="59" t="s">
        <v>878</v>
      </c>
      <c r="H391" s="10" t="s">
        <v>302</v>
      </c>
      <c r="I391" s="181"/>
      <c r="J391" s="181"/>
      <c r="K391" s="181"/>
      <c r="L391" s="181"/>
      <c r="M391" s="425"/>
      <c r="N391" s="242"/>
      <c r="O391" s="181"/>
      <c r="P391" s="181" t="str">
        <f t="shared" si="217"/>
        <v xml:space="preserve"> </v>
      </c>
      <c r="Q391" s="181" t="str">
        <f t="shared" si="218"/>
        <v xml:space="preserve"> </v>
      </c>
      <c r="R391" s="125"/>
      <c r="S391" s="72">
        <f>S434</f>
        <v>1751477</v>
      </c>
    </row>
    <row r="392" spans="1:19" s="2" customFormat="1" ht="105.75" customHeight="1" x14ac:dyDescent="0.2">
      <c r="A392" s="389"/>
      <c r="B392" s="390"/>
      <c r="C392" s="390"/>
      <c r="D392" s="390"/>
      <c r="E392" s="166"/>
      <c r="F392" s="390"/>
      <c r="G392" s="60" t="s">
        <v>879</v>
      </c>
      <c r="H392" s="25" t="s">
        <v>303</v>
      </c>
      <c r="I392" s="166"/>
      <c r="J392" s="166"/>
      <c r="K392" s="166"/>
      <c r="L392" s="166"/>
      <c r="M392" s="390"/>
      <c r="N392" s="228"/>
      <c r="O392" s="166"/>
      <c r="P392" s="166" t="str">
        <f t="shared" si="217"/>
        <v xml:space="preserve"> </v>
      </c>
      <c r="Q392" s="166" t="str">
        <f t="shared" si="218"/>
        <v xml:space="preserve"> </v>
      </c>
      <c r="R392" s="119"/>
      <c r="S392" s="72">
        <f>S403</f>
        <v>0</v>
      </c>
    </row>
    <row r="393" spans="1:19" s="1" customFormat="1" ht="105.75" customHeight="1" x14ac:dyDescent="0.2">
      <c r="A393" s="357"/>
      <c r="B393" s="373"/>
      <c r="C393" s="373"/>
      <c r="D393" s="373"/>
      <c r="E393" s="155"/>
      <c r="F393" s="373"/>
      <c r="G393" s="54" t="s">
        <v>880</v>
      </c>
      <c r="H393" s="18" t="s">
        <v>304</v>
      </c>
      <c r="I393" s="155"/>
      <c r="J393" s="155"/>
      <c r="K393" s="155"/>
      <c r="L393" s="155"/>
      <c r="M393" s="373"/>
      <c r="N393" s="215"/>
      <c r="O393" s="155"/>
      <c r="P393" s="155" t="str">
        <f t="shared" si="217"/>
        <v xml:space="preserve"> </v>
      </c>
      <c r="Q393" s="155" t="str">
        <f t="shared" si="218"/>
        <v xml:space="preserve"> </v>
      </c>
      <c r="R393" s="110"/>
      <c r="S393" s="72">
        <f>S397</f>
        <v>0</v>
      </c>
    </row>
    <row r="394" spans="1:19" ht="105.75" customHeight="1" x14ac:dyDescent="0.2">
      <c r="A394" s="364">
        <f>'الاطار الموازنى  راي الجهه عام'!A394</f>
        <v>0</v>
      </c>
      <c r="B394" s="365">
        <f>'الاطار الموازنى  راي الجهه عام'!B394</f>
        <v>0</v>
      </c>
      <c r="C394" s="365">
        <f>'الاطار الموازنى  راي الجهه عام'!C394</f>
        <v>0</v>
      </c>
      <c r="D394" s="365">
        <f>'الاطار الموازنى  راي الجهه عام'!D394</f>
        <v>0</v>
      </c>
      <c r="E394" s="147">
        <f>'الاطار الموازنى  راي الجهه عام'!E394</f>
        <v>0</v>
      </c>
      <c r="F394" s="365">
        <f>'الاطار الموازنى  راي الجهه عام'!F394</f>
        <v>0</v>
      </c>
      <c r="G394" s="49" t="s">
        <v>881</v>
      </c>
      <c r="H394" s="19" t="s">
        <v>305</v>
      </c>
      <c r="I394" s="147"/>
      <c r="J394" s="147"/>
      <c r="K394" s="147"/>
      <c r="L394" s="147">
        <f t="shared" si="229"/>
        <v>0</v>
      </c>
      <c r="M394" s="365">
        <f>'الاطار الموازنى  راي الجهه عام'!I394</f>
        <v>0</v>
      </c>
      <c r="N394" s="208">
        <f t="shared" si="216"/>
        <v>0</v>
      </c>
      <c r="O394" s="147"/>
      <c r="P394" s="209" t="str">
        <f t="shared" si="217"/>
        <v xml:space="preserve"> </v>
      </c>
      <c r="Q394" s="209" t="str">
        <f t="shared" si="218"/>
        <v xml:space="preserve"> </v>
      </c>
      <c r="R394" s="105">
        <f t="shared" si="220"/>
        <v>0</v>
      </c>
      <c r="S394" s="72">
        <f t="shared" si="219"/>
        <v>0</v>
      </c>
    </row>
    <row r="395" spans="1:19" ht="105.75" customHeight="1" x14ac:dyDescent="0.2">
      <c r="A395" s="364">
        <f>'الاطار الموازنى  راي الجهه عام'!A395</f>
        <v>0</v>
      </c>
      <c r="B395" s="365">
        <f>'الاطار الموازنى  راي الجهه عام'!B395</f>
        <v>0</v>
      </c>
      <c r="C395" s="365">
        <f>'الاطار الموازنى  راي الجهه عام'!C395</f>
        <v>0</v>
      </c>
      <c r="D395" s="365">
        <f>'الاطار الموازنى  راي الجهه عام'!D395</f>
        <v>0</v>
      </c>
      <c r="E395" s="147">
        <f>'الاطار الموازنى  راي الجهه عام'!E395</f>
        <v>0</v>
      </c>
      <c r="F395" s="365">
        <f>'الاطار الموازنى  راي الجهه عام'!F395</f>
        <v>0</v>
      </c>
      <c r="G395" s="49" t="s">
        <v>882</v>
      </c>
      <c r="H395" s="19" t="s">
        <v>306</v>
      </c>
      <c r="I395" s="147"/>
      <c r="J395" s="147"/>
      <c r="K395" s="147"/>
      <c r="L395" s="147">
        <f t="shared" si="229"/>
        <v>0</v>
      </c>
      <c r="M395" s="365">
        <f>'الاطار الموازنى  راي الجهه عام'!I395</f>
        <v>0</v>
      </c>
      <c r="N395" s="208">
        <f t="shared" si="216"/>
        <v>0</v>
      </c>
      <c r="O395" s="147"/>
      <c r="P395" s="209" t="str">
        <f t="shared" si="217"/>
        <v xml:space="preserve"> </v>
      </c>
      <c r="Q395" s="209" t="str">
        <f t="shared" si="218"/>
        <v xml:space="preserve"> </v>
      </c>
      <c r="R395" s="105">
        <f t="shared" si="220"/>
        <v>0</v>
      </c>
      <c r="S395" s="72">
        <f t="shared" si="219"/>
        <v>0</v>
      </c>
    </row>
    <row r="396" spans="1:19" ht="105.75" customHeight="1" thickBot="1" x14ac:dyDescent="0.25">
      <c r="A396" s="391">
        <f>'الاطار الموازنى  راي الجهه عام'!A396</f>
        <v>0</v>
      </c>
      <c r="B396" s="379">
        <f>'الاطار الموازنى  راي الجهه عام'!B396</f>
        <v>0</v>
      </c>
      <c r="C396" s="379">
        <f>'الاطار الموازنى  راي الجهه عام'!C396</f>
        <v>0</v>
      </c>
      <c r="D396" s="379">
        <f>'الاطار الموازنى  راي الجهه عام'!D396</f>
        <v>0</v>
      </c>
      <c r="E396" s="158">
        <f>'الاطار الموازنى  راي الجهه عام'!E396</f>
        <v>0</v>
      </c>
      <c r="F396" s="379">
        <f>'الاطار الموازنى  راي الجهه عام'!F396</f>
        <v>0</v>
      </c>
      <c r="G396" s="50" t="s">
        <v>883</v>
      </c>
      <c r="H396" s="20" t="s">
        <v>307</v>
      </c>
      <c r="I396" s="158"/>
      <c r="J396" s="158"/>
      <c r="K396" s="158"/>
      <c r="L396" s="158">
        <f t="shared" si="229"/>
        <v>0</v>
      </c>
      <c r="M396" s="379">
        <f>'الاطار الموازنى  راي الجهه عام'!I396</f>
        <v>0</v>
      </c>
      <c r="N396" s="218">
        <f t="shared" si="216"/>
        <v>0</v>
      </c>
      <c r="O396" s="158"/>
      <c r="P396" s="219" t="str">
        <f t="shared" si="217"/>
        <v xml:space="preserve"> </v>
      </c>
      <c r="Q396" s="219" t="str">
        <f t="shared" si="218"/>
        <v xml:space="preserve"> </v>
      </c>
      <c r="R396" s="113">
        <f t="shared" si="220"/>
        <v>0</v>
      </c>
      <c r="S396" s="72">
        <f t="shared" si="219"/>
        <v>0</v>
      </c>
    </row>
    <row r="397" spans="1:19" s="1" customFormat="1" ht="112.5" customHeight="1" thickBot="1" x14ac:dyDescent="0.25">
      <c r="A397" s="360">
        <f t="shared" ref="A397:E397" si="260">SUM(A394:A396)</f>
        <v>0</v>
      </c>
      <c r="B397" s="368">
        <f t="shared" si="260"/>
        <v>0</v>
      </c>
      <c r="C397" s="368">
        <f t="shared" si="260"/>
        <v>0</v>
      </c>
      <c r="D397" s="368">
        <f t="shared" si="260"/>
        <v>0</v>
      </c>
      <c r="E397" s="150">
        <f t="shared" si="260"/>
        <v>0</v>
      </c>
      <c r="F397" s="368">
        <f>'الاطار الموازنى  راي الجهه عام'!F397</f>
        <v>0</v>
      </c>
      <c r="G397" s="51"/>
      <c r="H397" s="5" t="s">
        <v>167</v>
      </c>
      <c r="I397" s="150">
        <f t="shared" ref="I397" si="261">SUM(I394:I396)</f>
        <v>0</v>
      </c>
      <c r="J397" s="150">
        <f t="shared" ref="I397:J397" si="262">SUM(J394:J396)</f>
        <v>0</v>
      </c>
      <c r="K397" s="150">
        <f t="shared" ref="K397:O397" si="263">SUM(K394:K396)</f>
        <v>0</v>
      </c>
      <c r="L397" s="150">
        <f t="shared" si="263"/>
        <v>0</v>
      </c>
      <c r="M397" s="368">
        <f>'الاطار الموازنى  راي الجهه عام'!I397</f>
        <v>0</v>
      </c>
      <c r="N397" s="212">
        <f t="shared" si="216"/>
        <v>0</v>
      </c>
      <c r="O397" s="150">
        <f t="shared" si="263"/>
        <v>0</v>
      </c>
      <c r="P397" s="150" t="str">
        <f t="shared" si="217"/>
        <v xml:space="preserve"> </v>
      </c>
      <c r="Q397" s="150" t="str">
        <f t="shared" si="218"/>
        <v xml:space="preserve"> </v>
      </c>
      <c r="R397" s="107">
        <f t="shared" si="220"/>
        <v>0</v>
      </c>
      <c r="S397" s="72">
        <f t="shared" si="219"/>
        <v>0</v>
      </c>
    </row>
    <row r="398" spans="1:19" s="1" customFormat="1" ht="105.75" customHeight="1" x14ac:dyDescent="0.2">
      <c r="A398" s="394">
        <f>'الاطار الموازنى  راي الجهه عام'!A398</f>
        <v>0</v>
      </c>
      <c r="B398" s="395">
        <f>'الاطار الموازنى  راي الجهه عام'!B398</f>
        <v>0</v>
      </c>
      <c r="C398" s="395">
        <f>'الاطار الموازنى  راي الجهه عام'!C398</f>
        <v>0</v>
      </c>
      <c r="D398" s="395">
        <f>'الاطار الموازنى  راي الجهه عام'!D398</f>
        <v>0</v>
      </c>
      <c r="E398" s="167">
        <f>'الاطار الموازنى  راي الجهه عام'!E398</f>
        <v>0</v>
      </c>
      <c r="F398" s="395">
        <f>'الاطار الموازنى  راي الجهه عام'!F398</f>
        <v>0</v>
      </c>
      <c r="G398" s="48">
        <v>3115010201</v>
      </c>
      <c r="H398" s="21" t="s">
        <v>308</v>
      </c>
      <c r="I398" s="167"/>
      <c r="J398" s="167"/>
      <c r="K398" s="167"/>
      <c r="L398" s="167">
        <f t="shared" si="229"/>
        <v>0</v>
      </c>
      <c r="M398" s="395">
        <f>'الاطار الموازنى  راي الجهه عام'!I398</f>
        <v>0</v>
      </c>
      <c r="N398" s="229">
        <f t="shared" si="216"/>
        <v>0</v>
      </c>
      <c r="O398" s="167"/>
      <c r="P398" s="170" t="str">
        <f t="shared" si="217"/>
        <v xml:space="preserve"> </v>
      </c>
      <c r="Q398" s="170" t="str">
        <f t="shared" si="218"/>
        <v xml:space="preserve"> </v>
      </c>
      <c r="R398" s="120">
        <f t="shared" si="220"/>
        <v>0</v>
      </c>
      <c r="S398" s="72">
        <f t="shared" si="219"/>
        <v>0</v>
      </c>
    </row>
    <row r="399" spans="1:19" s="1" customFormat="1" ht="105.75" customHeight="1" x14ac:dyDescent="0.2">
      <c r="A399" s="357">
        <f>'الاطار الموازنى  راي الجهه عام'!A399</f>
        <v>0</v>
      </c>
      <c r="B399" s="373">
        <f>'الاطار الموازنى  راي الجهه عام'!B399</f>
        <v>0</v>
      </c>
      <c r="C399" s="373">
        <f>'الاطار الموازنى  راي الجهه عام'!C399</f>
        <v>0</v>
      </c>
      <c r="D399" s="373">
        <f>'الاطار الموازنى  راي الجهه عام'!D399</f>
        <v>0</v>
      </c>
      <c r="E399" s="153">
        <f>'الاطار الموازنى  راي الجهه عام'!E399</f>
        <v>0</v>
      </c>
      <c r="F399" s="373">
        <f>'الاطار الموازنى  راي الجهه عام'!F399</f>
        <v>0</v>
      </c>
      <c r="G399" s="54">
        <v>3115010301</v>
      </c>
      <c r="H399" s="18" t="s">
        <v>309</v>
      </c>
      <c r="I399" s="153"/>
      <c r="J399" s="153"/>
      <c r="K399" s="153"/>
      <c r="L399" s="153">
        <f t="shared" si="229"/>
        <v>0</v>
      </c>
      <c r="M399" s="373">
        <f>'الاطار الموازنى  راي الجهه عام'!I399</f>
        <v>0</v>
      </c>
      <c r="N399" s="215">
        <f t="shared" si="216"/>
        <v>0</v>
      </c>
      <c r="O399" s="153"/>
      <c r="P399" s="155" t="str">
        <f t="shared" si="217"/>
        <v xml:space="preserve"> </v>
      </c>
      <c r="Q399" s="155" t="str">
        <f t="shared" si="218"/>
        <v xml:space="preserve"> </v>
      </c>
      <c r="R399" s="110">
        <f t="shared" si="220"/>
        <v>0</v>
      </c>
      <c r="S399" s="72">
        <f t="shared" si="219"/>
        <v>0</v>
      </c>
    </row>
    <row r="400" spans="1:19" s="1" customFormat="1" ht="105.75" customHeight="1" x14ac:dyDescent="0.2">
      <c r="A400" s="357">
        <f>'الاطار الموازنى  راي الجهه عام'!A400</f>
        <v>0</v>
      </c>
      <c r="B400" s="373">
        <f>'الاطار الموازنى  راي الجهه عام'!B400</f>
        <v>0</v>
      </c>
      <c r="C400" s="373">
        <f>'الاطار الموازنى  راي الجهه عام'!C400</f>
        <v>0</v>
      </c>
      <c r="D400" s="373">
        <f>'الاطار الموازنى  راي الجهه عام'!D400</f>
        <v>0</v>
      </c>
      <c r="E400" s="153">
        <f>'الاطار الموازنى  راي الجهه عام'!E400</f>
        <v>0</v>
      </c>
      <c r="F400" s="373">
        <f>'الاطار الموازنى  راي الجهه عام'!F400</f>
        <v>0</v>
      </c>
      <c r="G400" s="54">
        <v>3115010401</v>
      </c>
      <c r="H400" s="18" t="s">
        <v>310</v>
      </c>
      <c r="I400" s="153"/>
      <c r="J400" s="153"/>
      <c r="K400" s="153"/>
      <c r="L400" s="153">
        <f t="shared" si="229"/>
        <v>0</v>
      </c>
      <c r="M400" s="373">
        <f>'الاطار الموازنى  راي الجهه عام'!I400</f>
        <v>0</v>
      </c>
      <c r="N400" s="215">
        <f t="shared" si="216"/>
        <v>0</v>
      </c>
      <c r="O400" s="153"/>
      <c r="P400" s="155" t="str">
        <f t="shared" si="217"/>
        <v xml:space="preserve"> </v>
      </c>
      <c r="Q400" s="155" t="str">
        <f t="shared" si="218"/>
        <v xml:space="preserve"> </v>
      </c>
      <c r="R400" s="110">
        <f t="shared" si="220"/>
        <v>0</v>
      </c>
      <c r="S400" s="72">
        <f t="shared" si="219"/>
        <v>0</v>
      </c>
    </row>
    <row r="401" spans="1:19" s="1" customFormat="1" ht="105.75" customHeight="1" x14ac:dyDescent="0.2">
      <c r="A401" s="357">
        <f>'الاطار الموازنى  راي الجهه عام'!A401</f>
        <v>0</v>
      </c>
      <c r="B401" s="373">
        <f>'الاطار الموازنى  راي الجهه عام'!B401</f>
        <v>0</v>
      </c>
      <c r="C401" s="373">
        <f>'الاطار الموازنى  راي الجهه عام'!C401</f>
        <v>0</v>
      </c>
      <c r="D401" s="373">
        <f>'الاطار الموازنى  راي الجهه عام'!D401</f>
        <v>0</v>
      </c>
      <c r="E401" s="153">
        <f>'الاطار الموازنى  راي الجهه عام'!E401</f>
        <v>0</v>
      </c>
      <c r="F401" s="373">
        <f>'الاطار الموازنى  راي الجهه عام'!F401</f>
        <v>0</v>
      </c>
      <c r="G401" s="54">
        <v>3115010501</v>
      </c>
      <c r="H401" s="18" t="s">
        <v>311</v>
      </c>
      <c r="I401" s="153"/>
      <c r="J401" s="153"/>
      <c r="K401" s="153"/>
      <c r="L401" s="153">
        <f t="shared" si="229"/>
        <v>0</v>
      </c>
      <c r="M401" s="373">
        <f>'الاطار الموازنى  راي الجهه عام'!I401</f>
        <v>0</v>
      </c>
      <c r="N401" s="215">
        <f t="shared" si="216"/>
        <v>0</v>
      </c>
      <c r="O401" s="153"/>
      <c r="P401" s="155" t="str">
        <f t="shared" si="217"/>
        <v xml:space="preserve"> </v>
      </c>
      <c r="Q401" s="155" t="str">
        <f t="shared" si="218"/>
        <v xml:space="preserve"> </v>
      </c>
      <c r="R401" s="110">
        <f t="shared" si="220"/>
        <v>0</v>
      </c>
      <c r="S401" s="72">
        <f t="shared" si="219"/>
        <v>0</v>
      </c>
    </row>
    <row r="402" spans="1:19" s="1" customFormat="1" ht="105.75" customHeight="1" thickBot="1" x14ac:dyDescent="0.25">
      <c r="A402" s="357">
        <f>'الاطار الموازنى  راي الجهه عام'!A402</f>
        <v>0</v>
      </c>
      <c r="B402" s="373">
        <f>'الاطار الموازنى  راي الجهه عام'!B402</f>
        <v>0</v>
      </c>
      <c r="C402" s="373">
        <f>'الاطار الموازنى  راي الجهه عام'!C402</f>
        <v>0</v>
      </c>
      <c r="D402" s="373">
        <f>'الاطار الموازنى  راي الجهه عام'!D402</f>
        <v>0</v>
      </c>
      <c r="E402" s="153">
        <f>'الاطار الموازنى  راي الجهه عام'!E402</f>
        <v>0</v>
      </c>
      <c r="F402" s="373">
        <f>'الاطار الموازنى  راي الجهه عام'!F402</f>
        <v>0</v>
      </c>
      <c r="G402" s="55">
        <v>3115010601</v>
      </c>
      <c r="H402" s="23" t="s">
        <v>312</v>
      </c>
      <c r="I402" s="153"/>
      <c r="J402" s="153"/>
      <c r="K402" s="153"/>
      <c r="L402" s="153">
        <f t="shared" si="229"/>
        <v>0</v>
      </c>
      <c r="M402" s="373">
        <f>'الاطار الموازنى  راي الجهه عام'!I402</f>
        <v>0</v>
      </c>
      <c r="N402" s="215">
        <f t="shared" si="216"/>
        <v>0</v>
      </c>
      <c r="O402" s="153"/>
      <c r="P402" s="155" t="str">
        <f t="shared" si="217"/>
        <v xml:space="preserve"> </v>
      </c>
      <c r="Q402" s="155" t="str">
        <f t="shared" si="218"/>
        <v xml:space="preserve"> </v>
      </c>
      <c r="R402" s="110">
        <f t="shared" si="220"/>
        <v>0</v>
      </c>
      <c r="S402" s="72">
        <f t="shared" si="219"/>
        <v>0</v>
      </c>
    </row>
    <row r="403" spans="1:19" s="2" customFormat="1" ht="120" customHeight="1" thickBot="1" x14ac:dyDescent="0.25">
      <c r="A403" s="376">
        <f t="shared" ref="A403:E403" si="264">SUM(A397:A402)</f>
        <v>0</v>
      </c>
      <c r="B403" s="377">
        <f t="shared" si="264"/>
        <v>0</v>
      </c>
      <c r="C403" s="377">
        <f t="shared" si="264"/>
        <v>0</v>
      </c>
      <c r="D403" s="377">
        <f t="shared" si="264"/>
        <v>0</v>
      </c>
      <c r="E403" s="157">
        <f t="shared" si="264"/>
        <v>0</v>
      </c>
      <c r="F403" s="377">
        <f>'الاطار الموازنى  راي الجهه عام'!F403</f>
        <v>0</v>
      </c>
      <c r="G403" s="57"/>
      <c r="H403" s="7" t="s">
        <v>237</v>
      </c>
      <c r="I403" s="157">
        <f t="shared" ref="I403" si="265">SUM(I397:I402)</f>
        <v>0</v>
      </c>
      <c r="J403" s="157">
        <f t="shared" ref="I403:J403" si="266">SUM(J397:J402)</f>
        <v>0</v>
      </c>
      <c r="K403" s="157">
        <f t="shared" ref="K403:O403" si="267">SUM(K397:K402)</f>
        <v>0</v>
      </c>
      <c r="L403" s="157">
        <f t="shared" si="267"/>
        <v>0</v>
      </c>
      <c r="M403" s="377">
        <f>'الاطار الموازنى  راي الجهه عام'!I403</f>
        <v>0</v>
      </c>
      <c r="N403" s="217">
        <f t="shared" si="216"/>
        <v>0</v>
      </c>
      <c r="O403" s="157">
        <f t="shared" si="267"/>
        <v>0</v>
      </c>
      <c r="P403" s="157" t="str">
        <f t="shared" si="217"/>
        <v xml:space="preserve"> </v>
      </c>
      <c r="Q403" s="157" t="str">
        <f t="shared" si="218"/>
        <v xml:space="preserve"> </v>
      </c>
      <c r="R403" s="112">
        <f t="shared" si="220"/>
        <v>0</v>
      </c>
      <c r="S403" s="72">
        <f t="shared" si="219"/>
        <v>0</v>
      </c>
    </row>
    <row r="404" spans="1:19" s="2" customFormat="1" ht="105.75" customHeight="1" x14ac:dyDescent="0.2">
      <c r="A404" s="389">
        <f>'الاطار الموازنى  راي الجهه عام'!A404</f>
        <v>0</v>
      </c>
      <c r="B404" s="390">
        <f>'الاطار الموازنى  راي الجهه عام'!B404</f>
        <v>0</v>
      </c>
      <c r="C404" s="390">
        <f>'الاطار الموازنى  راي الجهه عام'!C404</f>
        <v>0</v>
      </c>
      <c r="D404" s="390">
        <f>'الاطار الموازنى  راي الجهه عام'!D404</f>
        <v>0</v>
      </c>
      <c r="E404" s="180">
        <f>'الاطار الموازنى  راي الجهه عام'!E404</f>
        <v>0</v>
      </c>
      <c r="F404" s="390">
        <f>'الاطار الموازنى  راي الجهه عام'!F404</f>
        <v>0</v>
      </c>
      <c r="G404" s="53">
        <v>3115020101</v>
      </c>
      <c r="H404" s="22" t="s">
        <v>313</v>
      </c>
      <c r="I404" s="180"/>
      <c r="J404" s="180"/>
      <c r="K404" s="180"/>
      <c r="L404" s="180">
        <f t="shared" si="229"/>
        <v>0</v>
      </c>
      <c r="M404" s="390">
        <f>'الاطار الموازنى  راي الجهه عام'!I404</f>
        <v>0</v>
      </c>
      <c r="N404" s="228">
        <f t="shared" si="216"/>
        <v>0</v>
      </c>
      <c r="O404" s="180"/>
      <c r="P404" s="166" t="str">
        <f t="shared" si="217"/>
        <v xml:space="preserve"> </v>
      </c>
      <c r="Q404" s="166" t="str">
        <f t="shared" si="218"/>
        <v xml:space="preserve"> </v>
      </c>
      <c r="R404" s="119">
        <f t="shared" si="220"/>
        <v>0</v>
      </c>
      <c r="S404" s="72">
        <f t="shared" si="219"/>
        <v>0</v>
      </c>
    </row>
    <row r="405" spans="1:19" s="2" customFormat="1" ht="105.75" customHeight="1" x14ac:dyDescent="0.2">
      <c r="A405" s="389">
        <f>'الاطار الموازنى  راي الجهه عام'!A405</f>
        <v>0</v>
      </c>
      <c r="B405" s="390">
        <f>'الاطار الموازنى  راي الجهه عام'!B405</f>
        <v>0</v>
      </c>
      <c r="C405" s="390">
        <f>'الاطار الموازنى  راي الجهه عام'!C405</f>
        <v>0</v>
      </c>
      <c r="D405" s="390">
        <f>'الاطار الموازنى  راي الجهه عام'!D405</f>
        <v>0</v>
      </c>
      <c r="E405" s="180">
        <f>'الاطار الموازنى  راي الجهه عام'!E405</f>
        <v>0</v>
      </c>
      <c r="F405" s="390">
        <f>'الاطار الموازنى  راي الجهه عام'!F405</f>
        <v>0</v>
      </c>
      <c r="G405" s="60">
        <v>3115030101</v>
      </c>
      <c r="H405" s="17" t="s">
        <v>556</v>
      </c>
      <c r="I405" s="180"/>
      <c r="J405" s="180"/>
      <c r="K405" s="180"/>
      <c r="L405" s="180">
        <f t="shared" si="229"/>
        <v>0</v>
      </c>
      <c r="M405" s="390">
        <f>'الاطار الموازنى  راي الجهه عام'!I405</f>
        <v>0</v>
      </c>
      <c r="N405" s="228">
        <f t="shared" si="216"/>
        <v>0</v>
      </c>
      <c r="O405" s="180"/>
      <c r="P405" s="166" t="str">
        <f t="shared" si="217"/>
        <v xml:space="preserve"> </v>
      </c>
      <c r="Q405" s="166" t="str">
        <f t="shared" si="218"/>
        <v xml:space="preserve"> </v>
      </c>
      <c r="R405" s="119">
        <f t="shared" si="220"/>
        <v>0</v>
      </c>
      <c r="S405" s="72">
        <f t="shared" si="219"/>
        <v>0</v>
      </c>
    </row>
    <row r="406" spans="1:19" s="2" customFormat="1" ht="105.75" customHeight="1" x14ac:dyDescent="0.2">
      <c r="A406" s="389"/>
      <c r="B406" s="390"/>
      <c r="C406" s="390"/>
      <c r="D406" s="390"/>
      <c r="E406" s="166"/>
      <c r="F406" s="390"/>
      <c r="G406" s="60" t="s">
        <v>884</v>
      </c>
      <c r="H406" s="17" t="s">
        <v>314</v>
      </c>
      <c r="I406" s="166"/>
      <c r="J406" s="166"/>
      <c r="K406" s="166"/>
      <c r="L406" s="166"/>
      <c r="M406" s="390"/>
      <c r="N406" s="228"/>
      <c r="O406" s="166"/>
      <c r="P406" s="166" t="str">
        <f t="shared" si="217"/>
        <v xml:space="preserve"> </v>
      </c>
      <c r="Q406" s="166" t="str">
        <f t="shared" si="218"/>
        <v xml:space="preserve"> </v>
      </c>
      <c r="R406" s="119"/>
      <c r="S406" s="72">
        <f>S418</f>
        <v>0</v>
      </c>
    </row>
    <row r="407" spans="1:19" s="1" customFormat="1" ht="105.75" customHeight="1" x14ac:dyDescent="0.2">
      <c r="A407" s="357">
        <f>'الاطار الموازنى  راي الجهه عام'!A407</f>
        <v>0</v>
      </c>
      <c r="B407" s="373">
        <f>'الاطار الموازنى  راي الجهه عام'!B407</f>
        <v>0</v>
      </c>
      <c r="C407" s="373">
        <f>'الاطار الموازنى  راي الجهه عام'!C407</f>
        <v>0</v>
      </c>
      <c r="D407" s="373">
        <f>'الاطار الموازنى  راي الجهه عام'!D407</f>
        <v>0</v>
      </c>
      <c r="E407" s="153">
        <f>'الاطار الموازنى  راي الجهه عام'!E407</f>
        <v>0</v>
      </c>
      <c r="F407" s="373">
        <f>'الاطار الموازنى  راي الجهه عام'!F407</f>
        <v>0</v>
      </c>
      <c r="G407" s="54">
        <v>3115040101</v>
      </c>
      <c r="H407" s="18" t="s">
        <v>315</v>
      </c>
      <c r="I407" s="153"/>
      <c r="J407" s="153"/>
      <c r="K407" s="153"/>
      <c r="L407" s="153">
        <f t="shared" si="229"/>
        <v>0</v>
      </c>
      <c r="M407" s="373">
        <f>'الاطار الموازنى  راي الجهه عام'!I407</f>
        <v>0</v>
      </c>
      <c r="N407" s="215">
        <f t="shared" si="216"/>
        <v>0</v>
      </c>
      <c r="O407" s="153"/>
      <c r="P407" s="155" t="str">
        <f t="shared" si="217"/>
        <v xml:space="preserve"> </v>
      </c>
      <c r="Q407" s="155" t="str">
        <f t="shared" si="218"/>
        <v xml:space="preserve"> </v>
      </c>
      <c r="R407" s="110">
        <f t="shared" si="220"/>
        <v>0</v>
      </c>
      <c r="S407" s="72">
        <f t="shared" si="219"/>
        <v>0</v>
      </c>
    </row>
    <row r="408" spans="1:19" s="1" customFormat="1" ht="105.75" customHeight="1" x14ac:dyDescent="0.2">
      <c r="A408" s="357">
        <f>'الاطار الموازنى  راي الجهه عام'!A408</f>
        <v>0</v>
      </c>
      <c r="B408" s="373">
        <f>'الاطار الموازنى  راي الجهه عام'!B408</f>
        <v>0</v>
      </c>
      <c r="C408" s="373">
        <f>'الاطار الموازنى  راي الجهه عام'!C408</f>
        <v>0</v>
      </c>
      <c r="D408" s="373">
        <f>'الاطار الموازنى  راي الجهه عام'!D408</f>
        <v>0</v>
      </c>
      <c r="E408" s="153">
        <f>'الاطار الموازنى  راي الجهه عام'!E408</f>
        <v>0</v>
      </c>
      <c r="F408" s="373">
        <f>'الاطار الموازنى  راي الجهه عام'!F408</f>
        <v>0</v>
      </c>
      <c r="G408" s="54">
        <v>3115040201</v>
      </c>
      <c r="H408" s="18" t="s">
        <v>316</v>
      </c>
      <c r="I408" s="153"/>
      <c r="J408" s="153"/>
      <c r="K408" s="153"/>
      <c r="L408" s="153">
        <f t="shared" si="229"/>
        <v>0</v>
      </c>
      <c r="M408" s="373">
        <f>'الاطار الموازنى  راي الجهه عام'!I408</f>
        <v>0</v>
      </c>
      <c r="N408" s="215">
        <f t="shared" si="216"/>
        <v>0</v>
      </c>
      <c r="O408" s="153"/>
      <c r="P408" s="155" t="str">
        <f t="shared" si="217"/>
        <v xml:space="preserve"> </v>
      </c>
      <c r="Q408" s="155" t="str">
        <f t="shared" si="218"/>
        <v xml:space="preserve"> </v>
      </c>
      <c r="R408" s="110">
        <f t="shared" si="220"/>
        <v>0</v>
      </c>
      <c r="S408" s="72">
        <f t="shared" si="219"/>
        <v>0</v>
      </c>
    </row>
    <row r="409" spans="1:19" s="1" customFormat="1" ht="105.75" customHeight="1" x14ac:dyDescent="0.2">
      <c r="A409" s="357">
        <f>'الاطار الموازنى  راي الجهه عام'!A409</f>
        <v>0</v>
      </c>
      <c r="B409" s="373">
        <f>'الاطار الموازنى  راي الجهه عام'!B409</f>
        <v>0</v>
      </c>
      <c r="C409" s="373">
        <f>'الاطار الموازنى  راي الجهه عام'!C409</f>
        <v>0</v>
      </c>
      <c r="D409" s="373">
        <f>'الاطار الموازنى  راي الجهه عام'!D409</f>
        <v>0</v>
      </c>
      <c r="E409" s="153">
        <f>'الاطار الموازنى  راي الجهه عام'!E409</f>
        <v>0</v>
      </c>
      <c r="F409" s="373">
        <f>'الاطار الموازنى  راي الجهه عام'!F409</f>
        <v>0</v>
      </c>
      <c r="G409" s="54">
        <v>3115040301</v>
      </c>
      <c r="H409" s="18" t="s">
        <v>317</v>
      </c>
      <c r="I409" s="153"/>
      <c r="J409" s="153"/>
      <c r="K409" s="153"/>
      <c r="L409" s="153">
        <f t="shared" si="229"/>
        <v>0</v>
      </c>
      <c r="M409" s="373">
        <f>'الاطار الموازنى  راي الجهه عام'!I409</f>
        <v>0</v>
      </c>
      <c r="N409" s="215">
        <f t="shared" si="216"/>
        <v>0</v>
      </c>
      <c r="O409" s="153"/>
      <c r="P409" s="155" t="str">
        <f t="shared" si="217"/>
        <v xml:space="preserve"> </v>
      </c>
      <c r="Q409" s="155" t="str">
        <f t="shared" si="218"/>
        <v xml:space="preserve"> </v>
      </c>
      <c r="R409" s="110">
        <f t="shared" si="220"/>
        <v>0</v>
      </c>
      <c r="S409" s="72">
        <f t="shared" si="219"/>
        <v>0</v>
      </c>
    </row>
    <row r="410" spans="1:19" s="1" customFormat="1" ht="105.75" customHeight="1" x14ac:dyDescent="0.2">
      <c r="A410" s="357"/>
      <c r="B410" s="373"/>
      <c r="C410" s="373"/>
      <c r="D410" s="373"/>
      <c r="E410" s="155"/>
      <c r="F410" s="373"/>
      <c r="G410" s="54" t="s">
        <v>885</v>
      </c>
      <c r="H410" s="18" t="s">
        <v>318</v>
      </c>
      <c r="I410" s="155"/>
      <c r="J410" s="155"/>
      <c r="K410" s="155"/>
      <c r="L410" s="155"/>
      <c r="M410" s="373"/>
      <c r="N410" s="215"/>
      <c r="O410" s="155"/>
      <c r="P410" s="155" t="str">
        <f t="shared" si="217"/>
        <v xml:space="preserve"> </v>
      </c>
      <c r="Q410" s="155" t="str">
        <f t="shared" si="218"/>
        <v xml:space="preserve"> </v>
      </c>
      <c r="R410" s="110"/>
      <c r="S410" s="72">
        <f>S413</f>
        <v>0</v>
      </c>
    </row>
    <row r="411" spans="1:19" ht="105.75" customHeight="1" x14ac:dyDescent="0.2">
      <c r="A411" s="364">
        <f>'الاطار الموازنى  راي الجهه عام'!A411</f>
        <v>0</v>
      </c>
      <c r="B411" s="365">
        <f>'الاطار الموازنى  راي الجهه عام'!B411</f>
        <v>0</v>
      </c>
      <c r="C411" s="365">
        <f>'الاطار الموازنى  راي الجهه عام'!C411</f>
        <v>0</v>
      </c>
      <c r="D411" s="365">
        <f>'الاطار الموازنى  راي الجهه عام'!D411</f>
        <v>0</v>
      </c>
      <c r="E411" s="147">
        <f>'الاطار الموازنى  راي الجهه عام'!E411</f>
        <v>0</v>
      </c>
      <c r="F411" s="365">
        <f>'الاطار الموازنى  راي الجهه عام'!F411</f>
        <v>0</v>
      </c>
      <c r="G411" s="49" t="s">
        <v>886</v>
      </c>
      <c r="H411" s="19" t="s">
        <v>617</v>
      </c>
      <c r="I411" s="147"/>
      <c r="J411" s="147"/>
      <c r="K411" s="147"/>
      <c r="L411" s="147">
        <f t="shared" si="229"/>
        <v>0</v>
      </c>
      <c r="M411" s="365">
        <f>'الاطار الموازنى  راي الجهه عام'!I411</f>
        <v>0</v>
      </c>
      <c r="N411" s="208">
        <f t="shared" si="216"/>
        <v>0</v>
      </c>
      <c r="O411" s="147"/>
      <c r="P411" s="209" t="str">
        <f t="shared" si="217"/>
        <v xml:space="preserve"> </v>
      </c>
      <c r="Q411" s="209" t="str">
        <f t="shared" si="218"/>
        <v xml:space="preserve"> </v>
      </c>
      <c r="R411" s="105">
        <f t="shared" si="220"/>
        <v>0</v>
      </c>
      <c r="S411" s="72">
        <f t="shared" si="219"/>
        <v>0</v>
      </c>
    </row>
    <row r="412" spans="1:19" ht="105.75" customHeight="1" thickBot="1" x14ac:dyDescent="0.25">
      <c r="A412" s="391">
        <f>'الاطار الموازنى  راي الجهه عام'!A412</f>
        <v>0</v>
      </c>
      <c r="B412" s="379">
        <f>'الاطار الموازنى  راي الجهه عام'!B412</f>
        <v>0</v>
      </c>
      <c r="C412" s="379">
        <f>'الاطار الموازنى  راي الجهه عام'!C412</f>
        <v>0</v>
      </c>
      <c r="D412" s="379">
        <f>'الاطار الموازنى  راي الجهه عام'!D412</f>
        <v>0</v>
      </c>
      <c r="E412" s="158">
        <f>'الاطار الموازنى  راي الجهه عام'!E412</f>
        <v>0</v>
      </c>
      <c r="F412" s="379">
        <f>'الاطار الموازنى  راي الجهه عام'!F412</f>
        <v>0</v>
      </c>
      <c r="G412" s="50" t="s">
        <v>887</v>
      </c>
      <c r="H412" s="19" t="s">
        <v>618</v>
      </c>
      <c r="I412" s="158"/>
      <c r="J412" s="158"/>
      <c r="K412" s="158"/>
      <c r="L412" s="158">
        <f t="shared" si="229"/>
        <v>0</v>
      </c>
      <c r="M412" s="379">
        <f>'الاطار الموازنى  راي الجهه عام'!I412</f>
        <v>0</v>
      </c>
      <c r="N412" s="218">
        <f t="shared" si="216"/>
        <v>0</v>
      </c>
      <c r="O412" s="158"/>
      <c r="P412" s="219" t="str">
        <f t="shared" si="217"/>
        <v xml:space="preserve"> </v>
      </c>
      <c r="Q412" s="219" t="str">
        <f t="shared" si="218"/>
        <v xml:space="preserve"> </v>
      </c>
      <c r="R412" s="113">
        <f t="shared" si="220"/>
        <v>0</v>
      </c>
      <c r="S412" s="72">
        <f t="shared" si="219"/>
        <v>0</v>
      </c>
    </row>
    <row r="413" spans="1:19" s="1" customFormat="1" ht="114.75" customHeight="1" thickBot="1" x14ac:dyDescent="0.25">
      <c r="A413" s="360">
        <f t="shared" ref="A413:E413" si="268">A411+A412</f>
        <v>0</v>
      </c>
      <c r="B413" s="368">
        <f t="shared" si="268"/>
        <v>0</v>
      </c>
      <c r="C413" s="368">
        <f t="shared" si="268"/>
        <v>0</v>
      </c>
      <c r="D413" s="368">
        <f t="shared" si="268"/>
        <v>0</v>
      </c>
      <c r="E413" s="150">
        <f t="shared" si="268"/>
        <v>0</v>
      </c>
      <c r="F413" s="368">
        <f>'الاطار الموازنى  راي الجهه عام'!F413</f>
        <v>0</v>
      </c>
      <c r="G413" s="51"/>
      <c r="H413" s="5" t="s">
        <v>183</v>
      </c>
      <c r="I413" s="150">
        <f t="shared" ref="I413" si="269">I411+I412</f>
        <v>0</v>
      </c>
      <c r="J413" s="150">
        <f t="shared" ref="I413:J413" si="270">J411+J412</f>
        <v>0</v>
      </c>
      <c r="K413" s="150">
        <f t="shared" ref="K413:O413" si="271">K411+K412</f>
        <v>0</v>
      </c>
      <c r="L413" s="150">
        <f t="shared" si="271"/>
        <v>0</v>
      </c>
      <c r="M413" s="368">
        <f>'الاطار الموازنى  راي الجهه عام'!I413</f>
        <v>0</v>
      </c>
      <c r="N413" s="212">
        <f t="shared" si="216"/>
        <v>0</v>
      </c>
      <c r="O413" s="150">
        <f t="shared" si="271"/>
        <v>0</v>
      </c>
      <c r="P413" s="150" t="str">
        <f t="shared" si="217"/>
        <v xml:space="preserve"> </v>
      </c>
      <c r="Q413" s="150" t="str">
        <f t="shared" si="218"/>
        <v xml:space="preserve"> </v>
      </c>
      <c r="R413" s="107">
        <f t="shared" si="220"/>
        <v>0</v>
      </c>
      <c r="S413" s="72">
        <f t="shared" si="219"/>
        <v>0</v>
      </c>
    </row>
    <row r="414" spans="1:19" s="1" customFormat="1" ht="105.75" customHeight="1" x14ac:dyDescent="0.2">
      <c r="A414" s="412">
        <f>'الاطار الموازنى  راي الجهه عام'!A414</f>
        <v>0</v>
      </c>
      <c r="B414" s="426">
        <f>'الاطار الموازنى  راي الجهه عام'!B414</f>
        <v>0</v>
      </c>
      <c r="C414" s="426">
        <f>'الاطار الموازنى  راي الجهه عام'!C414</f>
        <v>0</v>
      </c>
      <c r="D414" s="426">
        <f>'الاطار الموازنى  راي الجهه عام'!D414</f>
        <v>0</v>
      </c>
      <c r="E414" s="182">
        <f>'الاطار الموازنى  راي الجهه عام'!E414</f>
        <v>0</v>
      </c>
      <c r="F414" s="426">
        <f>'الاطار الموازنى  راي الجهه عام'!F414</f>
        <v>0</v>
      </c>
      <c r="G414" s="88">
        <v>3115040501</v>
      </c>
      <c r="H414" s="89" t="s">
        <v>319</v>
      </c>
      <c r="I414" s="182"/>
      <c r="J414" s="182"/>
      <c r="K414" s="182"/>
      <c r="L414" s="182">
        <f t="shared" si="229"/>
        <v>0</v>
      </c>
      <c r="M414" s="426">
        <f>'الاطار الموازنى  راي الجهه عام'!I414</f>
        <v>0</v>
      </c>
      <c r="N414" s="243">
        <f t="shared" si="216"/>
        <v>0</v>
      </c>
      <c r="O414" s="182"/>
      <c r="P414" s="244" t="str">
        <f t="shared" si="217"/>
        <v xml:space="preserve"> </v>
      </c>
      <c r="Q414" s="244" t="str">
        <f t="shared" si="218"/>
        <v xml:space="preserve"> </v>
      </c>
      <c r="R414" s="126">
        <f t="shared" si="220"/>
        <v>0</v>
      </c>
      <c r="S414" s="72">
        <f t="shared" si="219"/>
        <v>0</v>
      </c>
    </row>
    <row r="415" spans="1:19" s="1" customFormat="1" ht="105.75" customHeight="1" x14ac:dyDescent="0.2">
      <c r="A415" s="357">
        <f>'الاطار الموازنى  راي الجهه عام'!A415</f>
        <v>0</v>
      </c>
      <c r="B415" s="373">
        <f>'الاطار الموازنى  راي الجهه عام'!B415</f>
        <v>0</v>
      </c>
      <c r="C415" s="373">
        <f>'الاطار الموازنى  راي الجهه عام'!C415</f>
        <v>0</v>
      </c>
      <c r="D415" s="373">
        <f>'الاطار الموازنى  راي الجهه عام'!D415</f>
        <v>0</v>
      </c>
      <c r="E415" s="153">
        <f>'الاطار الموازنى  راي الجهه عام'!E415</f>
        <v>0</v>
      </c>
      <c r="F415" s="373">
        <f>'الاطار الموازنى  راي الجهه عام'!F415</f>
        <v>0</v>
      </c>
      <c r="G415" s="54">
        <v>3115040601</v>
      </c>
      <c r="H415" s="18" t="s">
        <v>619</v>
      </c>
      <c r="I415" s="153"/>
      <c r="J415" s="153"/>
      <c r="K415" s="153"/>
      <c r="L415" s="153">
        <f t="shared" si="229"/>
        <v>0</v>
      </c>
      <c r="M415" s="373">
        <f>'الاطار الموازنى  راي الجهه عام'!I415</f>
        <v>0</v>
      </c>
      <c r="N415" s="215">
        <f t="shared" si="216"/>
        <v>0</v>
      </c>
      <c r="O415" s="153"/>
      <c r="P415" s="155" t="str">
        <f t="shared" si="217"/>
        <v xml:space="preserve"> </v>
      </c>
      <c r="Q415" s="155" t="str">
        <f t="shared" si="218"/>
        <v xml:space="preserve"> </v>
      </c>
      <c r="R415" s="110">
        <f t="shared" si="220"/>
        <v>0</v>
      </c>
      <c r="S415" s="72">
        <f t="shared" si="219"/>
        <v>0</v>
      </c>
    </row>
    <row r="416" spans="1:19" s="1" customFormat="1" ht="105.75" customHeight="1" x14ac:dyDescent="0.2">
      <c r="A416" s="357">
        <f>'الاطار الموازنى  راي الجهه عام'!A416</f>
        <v>0</v>
      </c>
      <c r="B416" s="373">
        <f>'الاطار الموازنى  راي الجهه عام'!B416</f>
        <v>0</v>
      </c>
      <c r="C416" s="373">
        <f>'الاطار الموازنى  راي الجهه عام'!C416</f>
        <v>0</v>
      </c>
      <c r="D416" s="373">
        <f>'الاطار الموازنى  راي الجهه عام'!D416</f>
        <v>0</v>
      </c>
      <c r="E416" s="153">
        <f>'الاطار الموازنى  راي الجهه عام'!E416</f>
        <v>0</v>
      </c>
      <c r="F416" s="373">
        <f>'الاطار الموازنى  راي الجهه عام'!F416</f>
        <v>0</v>
      </c>
      <c r="G416" s="54">
        <v>3115040701</v>
      </c>
      <c r="H416" s="18" t="s">
        <v>620</v>
      </c>
      <c r="I416" s="153"/>
      <c r="J416" s="153"/>
      <c r="K416" s="153"/>
      <c r="L416" s="153">
        <f t="shared" si="229"/>
        <v>0</v>
      </c>
      <c r="M416" s="373">
        <f>'الاطار الموازنى  راي الجهه عام'!I416</f>
        <v>0</v>
      </c>
      <c r="N416" s="215">
        <f t="shared" si="216"/>
        <v>0</v>
      </c>
      <c r="O416" s="153"/>
      <c r="P416" s="155" t="str">
        <f t="shared" si="217"/>
        <v xml:space="preserve"> </v>
      </c>
      <c r="Q416" s="155" t="str">
        <f t="shared" si="218"/>
        <v xml:space="preserve"> </v>
      </c>
      <c r="R416" s="110">
        <f t="shared" si="220"/>
        <v>0</v>
      </c>
      <c r="S416" s="72">
        <f t="shared" si="219"/>
        <v>0</v>
      </c>
    </row>
    <row r="417" spans="1:19" s="1" customFormat="1" ht="105.75" customHeight="1" thickBot="1" x14ac:dyDescent="0.25">
      <c r="A417" s="427">
        <f>'الاطار الموازنى  راي الجهه عام'!A417</f>
        <v>0</v>
      </c>
      <c r="B417" s="428">
        <f>'الاطار الموازنى  راي الجهه عام'!B417</f>
        <v>0</v>
      </c>
      <c r="C417" s="428">
        <f>'الاطار الموازنى  راي الجهه عام'!C417</f>
        <v>0</v>
      </c>
      <c r="D417" s="428">
        <f>'الاطار الموازنى  راي الجهه عام'!D417</f>
        <v>0</v>
      </c>
      <c r="E417" s="183">
        <f>'الاطار الموازنى  راي الجهه عام'!E417</f>
        <v>0</v>
      </c>
      <c r="F417" s="428">
        <f>'الاطار الموازنى  راي الجهه عام'!F417</f>
        <v>0</v>
      </c>
      <c r="G417" s="90">
        <v>3115040801</v>
      </c>
      <c r="H417" s="91" t="s">
        <v>621</v>
      </c>
      <c r="I417" s="183"/>
      <c r="J417" s="183"/>
      <c r="K417" s="183"/>
      <c r="L417" s="183">
        <f t="shared" si="229"/>
        <v>0</v>
      </c>
      <c r="M417" s="428">
        <f>'الاطار الموازنى  راي الجهه عام'!I417</f>
        <v>0</v>
      </c>
      <c r="N417" s="245">
        <f t="shared" si="216"/>
        <v>0</v>
      </c>
      <c r="O417" s="183"/>
      <c r="P417" s="246" t="str">
        <f t="shared" si="217"/>
        <v xml:space="preserve"> </v>
      </c>
      <c r="Q417" s="246" t="str">
        <f t="shared" si="218"/>
        <v xml:space="preserve"> </v>
      </c>
      <c r="R417" s="127">
        <f t="shared" si="220"/>
        <v>0</v>
      </c>
      <c r="S417" s="72">
        <f t="shared" si="219"/>
        <v>0</v>
      </c>
    </row>
    <row r="418" spans="1:19" s="2" customFormat="1" ht="105" customHeight="1" thickBot="1" x14ac:dyDescent="0.25">
      <c r="A418" s="376">
        <f t="shared" ref="A418:E418" si="272">A407+A408+A409+A413+A414+A415+A416+A417</f>
        <v>0</v>
      </c>
      <c r="B418" s="377">
        <f t="shared" si="272"/>
        <v>0</v>
      </c>
      <c r="C418" s="377">
        <f t="shared" si="272"/>
        <v>0</v>
      </c>
      <c r="D418" s="377">
        <f t="shared" si="272"/>
        <v>0</v>
      </c>
      <c r="E418" s="157">
        <f t="shared" si="272"/>
        <v>0</v>
      </c>
      <c r="F418" s="377">
        <f>'الاطار الموازنى  راي الجهه عام'!F418</f>
        <v>0</v>
      </c>
      <c r="G418" s="57"/>
      <c r="H418" s="7" t="s">
        <v>274</v>
      </c>
      <c r="I418" s="157">
        <f t="shared" ref="I418" si="273">I407+I408+I409+I413+I414+I415+I416+I417</f>
        <v>0</v>
      </c>
      <c r="J418" s="157">
        <f t="shared" ref="I418:J418" si="274">J407+J408+J409+J413+J414+J415+J416+J417</f>
        <v>0</v>
      </c>
      <c r="K418" s="157">
        <f t="shared" ref="K418:O418" si="275">K407+K408+K409+K413+K414+K415+K416+K417</f>
        <v>0</v>
      </c>
      <c r="L418" s="157">
        <f t="shared" si="275"/>
        <v>0</v>
      </c>
      <c r="M418" s="377">
        <f>'الاطار الموازنى  راي الجهه عام'!I418</f>
        <v>0</v>
      </c>
      <c r="N418" s="217">
        <f t="shared" ref="N418:N484" si="276">M418-I418</f>
        <v>0</v>
      </c>
      <c r="O418" s="157">
        <f t="shared" si="275"/>
        <v>0</v>
      </c>
      <c r="P418" s="157" t="str">
        <f t="shared" ref="P418:P484" si="277">IF(O418&gt;I418,O418-I418," ")</f>
        <v xml:space="preserve"> </v>
      </c>
      <c r="Q418" s="157" t="str">
        <f t="shared" ref="Q418:Q484" si="278">IF(I418&gt;O418,I418-O418," ")</f>
        <v xml:space="preserve"> </v>
      </c>
      <c r="R418" s="112">
        <f t="shared" si="220"/>
        <v>0</v>
      </c>
      <c r="S418" s="72">
        <f t="shared" ref="S418:S484" si="279">SUM(A418+B418+C418+D418+E418+F418+I418+J418+K418+L418+M418+O418)</f>
        <v>0</v>
      </c>
    </row>
    <row r="419" spans="1:19" s="2" customFormat="1" ht="105.75" customHeight="1" x14ac:dyDescent="0.2">
      <c r="A419" s="389">
        <f>'الاطار الموازنى  راي الجهه عام'!A419</f>
        <v>0</v>
      </c>
      <c r="B419" s="390">
        <f>'الاطار الموازنى  راي الجهه عام'!B419</f>
        <v>0</v>
      </c>
      <c r="C419" s="390">
        <f>'الاطار الموازنى  راي الجهه عام'!C419</f>
        <v>0</v>
      </c>
      <c r="D419" s="390">
        <f>'الاطار الموازنى  راي الجهه عام'!D419</f>
        <v>0</v>
      </c>
      <c r="E419" s="180">
        <f>'الاطار الموازنى  راي الجهه عام'!E419</f>
        <v>0</v>
      </c>
      <c r="F419" s="390">
        <f>'الاطار الموازنى  راي الجهه عام'!F419</f>
        <v>0</v>
      </c>
      <c r="G419" s="53">
        <v>3115050101</v>
      </c>
      <c r="H419" s="22" t="s">
        <v>557</v>
      </c>
      <c r="I419" s="180"/>
      <c r="J419" s="180"/>
      <c r="K419" s="180"/>
      <c r="L419" s="180">
        <f t="shared" si="229"/>
        <v>0</v>
      </c>
      <c r="M419" s="390">
        <f>'الاطار الموازنى  راي الجهه عام'!I419</f>
        <v>0</v>
      </c>
      <c r="N419" s="228">
        <f t="shared" si="276"/>
        <v>0</v>
      </c>
      <c r="O419" s="180"/>
      <c r="P419" s="166" t="str">
        <f t="shared" si="277"/>
        <v xml:space="preserve"> </v>
      </c>
      <c r="Q419" s="166" t="str">
        <f t="shared" si="278"/>
        <v xml:space="preserve"> </v>
      </c>
      <c r="R419" s="119">
        <f t="shared" si="220"/>
        <v>0</v>
      </c>
      <c r="S419" s="72">
        <f t="shared" si="279"/>
        <v>0</v>
      </c>
    </row>
    <row r="420" spans="1:19" s="2" customFormat="1" ht="121.5" customHeight="1" x14ac:dyDescent="0.2">
      <c r="A420" s="389"/>
      <c r="B420" s="390"/>
      <c r="C420" s="390"/>
      <c r="D420" s="390"/>
      <c r="E420" s="166"/>
      <c r="F420" s="390"/>
      <c r="G420" s="60">
        <v>3115060000</v>
      </c>
      <c r="H420" s="17" t="s">
        <v>558</v>
      </c>
      <c r="I420" s="166"/>
      <c r="J420" s="166"/>
      <c r="K420" s="166"/>
      <c r="L420" s="166"/>
      <c r="M420" s="390"/>
      <c r="N420" s="228"/>
      <c r="O420" s="166"/>
      <c r="P420" s="166" t="str">
        <f t="shared" si="277"/>
        <v xml:space="preserve"> </v>
      </c>
      <c r="Q420" s="166" t="str">
        <f t="shared" si="278"/>
        <v xml:space="preserve"> </v>
      </c>
      <c r="R420" s="119"/>
      <c r="S420" s="72">
        <f>S423</f>
        <v>941477</v>
      </c>
    </row>
    <row r="421" spans="1:19" s="1" customFormat="1" ht="105.75" customHeight="1" x14ac:dyDescent="0.2">
      <c r="A421" s="357">
        <f>'الاطار الموازنى  راي الجهه عام'!A421</f>
        <v>0</v>
      </c>
      <c r="B421" s="373">
        <f>'الاطار الموازنى  راي الجهه عام'!B421</f>
        <v>0</v>
      </c>
      <c r="C421" s="373">
        <f>'الاطار الموازنى  راي الجهه عام'!C421</f>
        <v>0</v>
      </c>
      <c r="D421" s="373">
        <f>'الاطار الموازنى  راي الجهه عام'!D421</f>
        <v>0</v>
      </c>
      <c r="E421" s="153">
        <f>'الاطار الموازنى  راي الجهه عام'!E421</f>
        <v>0</v>
      </c>
      <c r="F421" s="373">
        <f>'الاطار الموازنى  راي الجهه عام'!F421</f>
        <v>0</v>
      </c>
      <c r="G421" s="54">
        <v>3115060101</v>
      </c>
      <c r="H421" s="18" t="s">
        <v>888</v>
      </c>
      <c r="I421" s="153"/>
      <c r="J421" s="153"/>
      <c r="K421" s="153"/>
      <c r="L421" s="153">
        <f t="shared" si="229"/>
        <v>0</v>
      </c>
      <c r="M421" s="373">
        <f>'الاطار الموازنى  راي الجهه عام'!I421</f>
        <v>0</v>
      </c>
      <c r="N421" s="215">
        <f t="shared" si="276"/>
        <v>0</v>
      </c>
      <c r="O421" s="153"/>
      <c r="P421" s="155" t="str">
        <f t="shared" si="277"/>
        <v xml:space="preserve"> </v>
      </c>
      <c r="Q421" s="155" t="str">
        <f t="shared" si="278"/>
        <v xml:space="preserve"> </v>
      </c>
      <c r="R421" s="110">
        <f t="shared" si="220"/>
        <v>0</v>
      </c>
      <c r="S421" s="72">
        <f t="shared" si="279"/>
        <v>0</v>
      </c>
    </row>
    <row r="422" spans="1:19" s="1" customFormat="1" ht="105" customHeight="1" thickBot="1" x14ac:dyDescent="0.25">
      <c r="A422" s="373">
        <f>'الاطار الموازنى  راي الجهه عام'!A422</f>
        <v>175000</v>
      </c>
      <c r="B422" s="373">
        <f>'الاطار الموازنى  راي الجهه عام'!B422</f>
        <v>166325</v>
      </c>
      <c r="C422" s="373">
        <f>'الاطار الموازنى  راي الجهه عام'!C422</f>
        <v>55000</v>
      </c>
      <c r="D422" s="373">
        <f>'الاطار الموازنى  راي الجهه عام'!D422</f>
        <v>250152</v>
      </c>
      <c r="E422" s="153">
        <f>'الاطار الموازنى  راي الجهه عام'!E422</f>
        <v>55000</v>
      </c>
      <c r="F422" s="373">
        <f>'الاطار الموازنى  راي الجهه عام'!F422</f>
        <v>0</v>
      </c>
      <c r="G422" s="54">
        <v>3115060201</v>
      </c>
      <c r="H422" s="18" t="s">
        <v>889</v>
      </c>
      <c r="I422" s="153">
        <v>60000</v>
      </c>
      <c r="J422" s="153">
        <v>60000</v>
      </c>
      <c r="K422" s="153"/>
      <c r="L422" s="153">
        <f t="shared" si="229"/>
        <v>0</v>
      </c>
      <c r="M422" s="373">
        <f>'الاطار الموازنى  راي الجهه عام'!I422</f>
        <v>60000</v>
      </c>
      <c r="N422" s="215">
        <f t="shared" si="276"/>
        <v>0</v>
      </c>
      <c r="O422" s="153">
        <v>60000</v>
      </c>
      <c r="P422" s="155" t="str">
        <f t="shared" si="277"/>
        <v xml:space="preserve"> </v>
      </c>
      <c r="Q422" s="155" t="str">
        <f t="shared" si="278"/>
        <v xml:space="preserve"> </v>
      </c>
      <c r="R422" s="110">
        <f t="shared" ref="R422:R488" si="280">IF(O422=0,,O422/I422)</f>
        <v>1</v>
      </c>
      <c r="S422" s="72">
        <f t="shared" si="279"/>
        <v>941477</v>
      </c>
    </row>
    <row r="423" spans="1:19" s="2" customFormat="1" ht="107.25" customHeight="1" thickBot="1" x14ac:dyDescent="0.25">
      <c r="A423" s="376">
        <f t="shared" ref="A423:E423" si="281">A421+A422</f>
        <v>175000</v>
      </c>
      <c r="B423" s="377">
        <f t="shared" si="281"/>
        <v>166325</v>
      </c>
      <c r="C423" s="377">
        <f t="shared" si="281"/>
        <v>55000</v>
      </c>
      <c r="D423" s="377">
        <f t="shared" si="281"/>
        <v>250152</v>
      </c>
      <c r="E423" s="157">
        <f t="shared" si="281"/>
        <v>55000</v>
      </c>
      <c r="F423" s="377">
        <f>'الاطار الموازنى  راي الجهه عام'!F423</f>
        <v>0</v>
      </c>
      <c r="G423" s="57"/>
      <c r="H423" s="7" t="s">
        <v>295</v>
      </c>
      <c r="I423" s="157">
        <f t="shared" ref="I423" si="282">I421+I422</f>
        <v>60000</v>
      </c>
      <c r="J423" s="157">
        <f t="shared" ref="I423:J423" si="283">J421+J422</f>
        <v>60000</v>
      </c>
      <c r="K423" s="157">
        <f t="shared" ref="K423:O423" si="284">K421+K422</f>
        <v>0</v>
      </c>
      <c r="L423" s="157">
        <f t="shared" si="284"/>
        <v>0</v>
      </c>
      <c r="M423" s="377">
        <f>'الاطار الموازنى  راي الجهه عام'!I423</f>
        <v>60000</v>
      </c>
      <c r="N423" s="217">
        <f t="shared" si="276"/>
        <v>0</v>
      </c>
      <c r="O423" s="157">
        <f t="shared" si="284"/>
        <v>60000</v>
      </c>
      <c r="P423" s="157" t="str">
        <f t="shared" si="277"/>
        <v xml:space="preserve"> </v>
      </c>
      <c r="Q423" s="157" t="str">
        <f t="shared" si="278"/>
        <v xml:space="preserve"> </v>
      </c>
      <c r="R423" s="112">
        <f t="shared" si="280"/>
        <v>1</v>
      </c>
      <c r="S423" s="72">
        <f t="shared" si="279"/>
        <v>941477</v>
      </c>
    </row>
    <row r="424" spans="1:19" s="2" customFormat="1" ht="105.75" customHeight="1" x14ac:dyDescent="0.2">
      <c r="A424" s="389">
        <f>'الاطار الموازنى  راي الجهه عام'!A424</f>
        <v>0</v>
      </c>
      <c r="B424" s="390">
        <f>'الاطار الموازنى  راي الجهه عام'!B424</f>
        <v>0</v>
      </c>
      <c r="C424" s="390">
        <f>'الاطار الموازنى  راي الجهه عام'!C424</f>
        <v>0</v>
      </c>
      <c r="D424" s="390">
        <f>'الاطار الموازنى  راي الجهه عام'!D424</f>
        <v>0</v>
      </c>
      <c r="E424" s="180">
        <f>'الاطار الموازنى  راي الجهه عام'!E424</f>
        <v>0</v>
      </c>
      <c r="F424" s="390">
        <f>'الاطار الموازنى  راي الجهه عام'!F424</f>
        <v>0</v>
      </c>
      <c r="G424" s="60">
        <v>3115070101</v>
      </c>
      <c r="H424" s="17" t="s">
        <v>559</v>
      </c>
      <c r="I424" s="180"/>
      <c r="J424" s="180"/>
      <c r="K424" s="180"/>
      <c r="L424" s="180">
        <f t="shared" si="229"/>
        <v>0</v>
      </c>
      <c r="M424" s="390">
        <f>'الاطار الموازنى  راي الجهه عام'!I424</f>
        <v>0</v>
      </c>
      <c r="N424" s="228">
        <f t="shared" si="276"/>
        <v>0</v>
      </c>
      <c r="O424" s="180"/>
      <c r="P424" s="166" t="str">
        <f t="shared" si="277"/>
        <v xml:space="preserve"> </v>
      </c>
      <c r="Q424" s="166" t="str">
        <f t="shared" si="278"/>
        <v xml:space="preserve"> </v>
      </c>
      <c r="R424" s="119">
        <f t="shared" si="280"/>
        <v>0</v>
      </c>
      <c r="S424" s="72">
        <f t="shared" si="279"/>
        <v>0</v>
      </c>
    </row>
    <row r="425" spans="1:19" s="2" customFormat="1" ht="105.75" customHeight="1" x14ac:dyDescent="0.2">
      <c r="A425" s="389">
        <f>'الاطار الموازنى  راي الجهه عام'!A425</f>
        <v>0</v>
      </c>
      <c r="B425" s="390">
        <f>'الاطار الموازنى  راي الجهه عام'!B425</f>
        <v>0</v>
      </c>
      <c r="C425" s="390">
        <f>'الاطار الموازنى  راي الجهه عام'!C425</f>
        <v>0</v>
      </c>
      <c r="D425" s="390">
        <f>'الاطار الموازنى  راي الجهه عام'!D425</f>
        <v>0</v>
      </c>
      <c r="E425" s="180">
        <f>'الاطار الموازنى  راي الجهه عام'!E425</f>
        <v>0</v>
      </c>
      <c r="F425" s="390">
        <f>'الاطار الموازنى  راي الجهه عام'!F425</f>
        <v>0</v>
      </c>
      <c r="G425" s="60">
        <v>3115080101</v>
      </c>
      <c r="H425" s="17" t="s">
        <v>560</v>
      </c>
      <c r="I425" s="180"/>
      <c r="J425" s="180"/>
      <c r="K425" s="180"/>
      <c r="L425" s="180">
        <f t="shared" si="229"/>
        <v>0</v>
      </c>
      <c r="M425" s="390">
        <f>'الاطار الموازنى  راي الجهه عام'!I425</f>
        <v>0</v>
      </c>
      <c r="N425" s="228">
        <f t="shared" si="276"/>
        <v>0</v>
      </c>
      <c r="O425" s="180"/>
      <c r="P425" s="166" t="str">
        <f t="shared" si="277"/>
        <v xml:space="preserve"> </v>
      </c>
      <c r="Q425" s="166" t="str">
        <f t="shared" si="278"/>
        <v xml:space="preserve"> </v>
      </c>
      <c r="R425" s="119">
        <f t="shared" si="280"/>
        <v>0</v>
      </c>
      <c r="S425" s="72">
        <f t="shared" si="279"/>
        <v>0</v>
      </c>
    </row>
    <row r="426" spans="1:19" s="1" customFormat="1" ht="105.75" customHeight="1" x14ac:dyDescent="0.2">
      <c r="A426" s="357"/>
      <c r="B426" s="373"/>
      <c r="C426" s="373"/>
      <c r="D426" s="373"/>
      <c r="E426" s="155"/>
      <c r="F426" s="373"/>
      <c r="G426" s="54" t="s">
        <v>890</v>
      </c>
      <c r="H426" s="32" t="s">
        <v>561</v>
      </c>
      <c r="I426" s="155"/>
      <c r="J426" s="155"/>
      <c r="K426" s="155"/>
      <c r="L426" s="155"/>
      <c r="M426" s="373"/>
      <c r="N426" s="215"/>
      <c r="O426" s="155"/>
      <c r="P426" s="155" t="str">
        <f t="shared" si="277"/>
        <v xml:space="preserve"> </v>
      </c>
      <c r="Q426" s="155" t="str">
        <f t="shared" si="278"/>
        <v xml:space="preserve"> </v>
      </c>
      <c r="R426" s="110"/>
      <c r="S426" s="72">
        <f>S430</f>
        <v>0</v>
      </c>
    </row>
    <row r="427" spans="1:19" s="1" customFormat="1" ht="105.75" customHeight="1" x14ac:dyDescent="0.2">
      <c r="A427" s="357">
        <f>'الاطار الموازنى  راي الجهه عام'!A427</f>
        <v>0</v>
      </c>
      <c r="B427" s="373">
        <f>'الاطار الموازنى  راي الجهه عام'!B427</f>
        <v>0</v>
      </c>
      <c r="C427" s="373">
        <f>'الاطار الموازنى  راي الجهه عام'!C427</f>
        <v>0</v>
      </c>
      <c r="D427" s="373">
        <f>'الاطار الموازنى  راي الجهه عام'!D427</f>
        <v>0</v>
      </c>
      <c r="E427" s="153">
        <f>'الاطار الموازنى  راي الجهه عام'!E427</f>
        <v>0</v>
      </c>
      <c r="F427" s="373">
        <f>'الاطار الموازنى  راي الجهه عام'!F427</f>
        <v>0</v>
      </c>
      <c r="G427" s="54">
        <v>3115090101</v>
      </c>
      <c r="H427" s="18" t="s">
        <v>320</v>
      </c>
      <c r="I427" s="153"/>
      <c r="J427" s="153"/>
      <c r="K427" s="153"/>
      <c r="L427" s="153">
        <f t="shared" ref="L427:L491" si="285">K427*2</f>
        <v>0</v>
      </c>
      <c r="M427" s="373">
        <f>'الاطار الموازنى  راي الجهه عام'!I427</f>
        <v>0</v>
      </c>
      <c r="N427" s="215">
        <f t="shared" si="276"/>
        <v>0</v>
      </c>
      <c r="O427" s="153"/>
      <c r="P427" s="155" t="str">
        <f t="shared" si="277"/>
        <v xml:space="preserve"> </v>
      </c>
      <c r="Q427" s="155" t="str">
        <f t="shared" si="278"/>
        <v xml:space="preserve"> </v>
      </c>
      <c r="R427" s="110">
        <f t="shared" si="280"/>
        <v>0</v>
      </c>
      <c r="S427" s="72">
        <f t="shared" si="279"/>
        <v>0</v>
      </c>
    </row>
    <row r="428" spans="1:19" s="1" customFormat="1" ht="105.75" customHeight="1" x14ac:dyDescent="0.2">
      <c r="A428" s="357">
        <f>'الاطار الموازنى  راي الجهه عام'!A428</f>
        <v>0</v>
      </c>
      <c r="B428" s="373">
        <f>'الاطار الموازنى  راي الجهه عام'!B428</f>
        <v>0</v>
      </c>
      <c r="C428" s="373">
        <f>'الاطار الموازنى  راي الجهه عام'!C428</f>
        <v>0</v>
      </c>
      <c r="D428" s="373">
        <f>'الاطار الموازنى  راي الجهه عام'!D428</f>
        <v>0</v>
      </c>
      <c r="E428" s="153">
        <f>'الاطار الموازنى  راي الجهه عام'!E428</f>
        <v>0</v>
      </c>
      <c r="F428" s="373">
        <f>'الاطار الموازنى  راي الجهه عام'!F428</f>
        <v>0</v>
      </c>
      <c r="G428" s="54">
        <v>3115090201</v>
      </c>
      <c r="H428" s="18" t="s">
        <v>321</v>
      </c>
      <c r="I428" s="153"/>
      <c r="J428" s="153"/>
      <c r="K428" s="153"/>
      <c r="L428" s="153">
        <f t="shared" si="285"/>
        <v>0</v>
      </c>
      <c r="M428" s="373">
        <f>'الاطار الموازنى  راي الجهه عام'!I428</f>
        <v>0</v>
      </c>
      <c r="N428" s="215">
        <f t="shared" si="276"/>
        <v>0</v>
      </c>
      <c r="O428" s="153"/>
      <c r="P428" s="155" t="str">
        <f t="shared" si="277"/>
        <v xml:space="preserve"> </v>
      </c>
      <c r="Q428" s="155" t="str">
        <f t="shared" si="278"/>
        <v xml:space="preserve"> </v>
      </c>
      <c r="R428" s="110">
        <f t="shared" si="280"/>
        <v>0</v>
      </c>
      <c r="S428" s="72">
        <f t="shared" si="279"/>
        <v>0</v>
      </c>
    </row>
    <row r="429" spans="1:19" s="1" customFormat="1" ht="105.75" customHeight="1" thickBot="1" x14ac:dyDescent="0.25">
      <c r="A429" s="357">
        <f>'الاطار الموازنى  راي الجهه عام'!A429</f>
        <v>0</v>
      </c>
      <c r="B429" s="373">
        <f>'الاطار الموازنى  راي الجهه عام'!B429</f>
        <v>0</v>
      </c>
      <c r="C429" s="373">
        <f>'الاطار الموازنى  راي الجهه عام'!C429</f>
        <v>0</v>
      </c>
      <c r="D429" s="373">
        <f>'الاطار الموازنى  راي الجهه عام'!D429</f>
        <v>0</v>
      </c>
      <c r="E429" s="153">
        <f>'الاطار الموازنى  راي الجهه عام'!E429</f>
        <v>0</v>
      </c>
      <c r="F429" s="373">
        <f>'الاطار الموازنى  راي الجهه عام'!F429</f>
        <v>0</v>
      </c>
      <c r="G429" s="55">
        <v>3115090301</v>
      </c>
      <c r="H429" s="23" t="s">
        <v>322</v>
      </c>
      <c r="I429" s="153"/>
      <c r="J429" s="153"/>
      <c r="K429" s="153"/>
      <c r="L429" s="153">
        <f t="shared" si="285"/>
        <v>0</v>
      </c>
      <c r="M429" s="373">
        <f>'الاطار الموازنى  راي الجهه عام'!I429</f>
        <v>0</v>
      </c>
      <c r="N429" s="215">
        <f t="shared" si="276"/>
        <v>0</v>
      </c>
      <c r="O429" s="153"/>
      <c r="P429" s="155" t="str">
        <f t="shared" si="277"/>
        <v xml:space="preserve"> </v>
      </c>
      <c r="Q429" s="155" t="str">
        <f t="shared" si="278"/>
        <v xml:space="preserve"> </v>
      </c>
      <c r="R429" s="110">
        <f t="shared" si="280"/>
        <v>0</v>
      </c>
      <c r="S429" s="72">
        <f t="shared" si="279"/>
        <v>0</v>
      </c>
    </row>
    <row r="430" spans="1:19" s="2" customFormat="1" ht="120" customHeight="1" thickBot="1" x14ac:dyDescent="0.25">
      <c r="A430" s="376">
        <f t="shared" ref="A430:E430" si="286">SUM(A427:A429)</f>
        <v>0</v>
      </c>
      <c r="B430" s="377">
        <f t="shared" si="286"/>
        <v>0</v>
      </c>
      <c r="C430" s="377">
        <f t="shared" si="286"/>
        <v>0</v>
      </c>
      <c r="D430" s="377">
        <f t="shared" si="286"/>
        <v>0</v>
      </c>
      <c r="E430" s="157">
        <f t="shared" si="286"/>
        <v>0</v>
      </c>
      <c r="F430" s="377">
        <f>'الاطار الموازنى  راي الجهه عام'!F430</f>
        <v>0</v>
      </c>
      <c r="G430" s="57"/>
      <c r="H430" s="7" t="s">
        <v>323</v>
      </c>
      <c r="I430" s="157">
        <f t="shared" ref="I430" si="287">SUM(I427:I429)</f>
        <v>0</v>
      </c>
      <c r="J430" s="157">
        <f t="shared" ref="I430:J430" si="288">SUM(J427:J429)</f>
        <v>0</v>
      </c>
      <c r="K430" s="157">
        <f t="shared" ref="K430:O430" si="289">SUM(K427:K429)</f>
        <v>0</v>
      </c>
      <c r="L430" s="157">
        <f t="shared" si="289"/>
        <v>0</v>
      </c>
      <c r="M430" s="377">
        <f>'الاطار الموازنى  راي الجهه عام'!I430</f>
        <v>0</v>
      </c>
      <c r="N430" s="217">
        <f t="shared" si="276"/>
        <v>0</v>
      </c>
      <c r="O430" s="157">
        <f t="shared" si="289"/>
        <v>0</v>
      </c>
      <c r="P430" s="157" t="str">
        <f t="shared" si="277"/>
        <v xml:space="preserve"> </v>
      </c>
      <c r="Q430" s="157" t="str">
        <f t="shared" si="278"/>
        <v xml:space="preserve"> </v>
      </c>
      <c r="R430" s="112">
        <f t="shared" si="280"/>
        <v>0</v>
      </c>
      <c r="S430" s="72">
        <f t="shared" si="279"/>
        <v>0</v>
      </c>
    </row>
    <row r="431" spans="1:19" s="2" customFormat="1" ht="121.5" customHeight="1" thickBot="1" x14ac:dyDescent="0.25">
      <c r="A431" s="390">
        <f>'الاطار الموازنى  راي الجهه عام'!A431</f>
        <v>55000</v>
      </c>
      <c r="B431" s="390">
        <f>'الاطار الموازنى  راي الجهه عام'!B431</f>
        <v>55000</v>
      </c>
      <c r="C431" s="390">
        <f>'الاطار الموازنى  راي الجهه عام'!C431</f>
        <v>65000</v>
      </c>
      <c r="D431" s="390">
        <f>'الاطار الموازنى  راي الجهه عام'!D431</f>
        <v>65000</v>
      </c>
      <c r="E431" s="180">
        <f>'الاطار الموازنى  راي الجهه عام'!E431</f>
        <v>100000</v>
      </c>
      <c r="F431" s="390">
        <f>'الاطار الموازنى  راي الجهه عام'!F431</f>
        <v>0</v>
      </c>
      <c r="G431" s="68">
        <v>3115100101</v>
      </c>
      <c r="H431" s="31" t="s">
        <v>613</v>
      </c>
      <c r="I431" s="180">
        <v>113000</v>
      </c>
      <c r="J431" s="180">
        <v>113000</v>
      </c>
      <c r="K431" s="180"/>
      <c r="L431" s="180">
        <f t="shared" si="285"/>
        <v>0</v>
      </c>
      <c r="M431" s="390">
        <f>'الاطار الموازنى  راي الجهه عام'!I431</f>
        <v>122000</v>
      </c>
      <c r="N431" s="228">
        <f t="shared" si="276"/>
        <v>9000</v>
      </c>
      <c r="O431" s="180">
        <v>122000</v>
      </c>
      <c r="P431" s="166">
        <f t="shared" si="277"/>
        <v>9000</v>
      </c>
      <c r="Q431" s="166" t="str">
        <f t="shared" si="278"/>
        <v xml:space="preserve"> </v>
      </c>
      <c r="R431" s="119">
        <f t="shared" si="280"/>
        <v>1.0796460176991149</v>
      </c>
      <c r="S431" s="72">
        <f t="shared" si="279"/>
        <v>810000</v>
      </c>
    </row>
    <row r="432" spans="1:19" s="3" customFormat="1" ht="102.75" customHeight="1" thickBot="1" x14ac:dyDescent="0.25">
      <c r="A432" s="382">
        <f t="shared" ref="A432:E432" si="290">A430+A425+A424+A423+A419+A418+A405+A404+A403+A431</f>
        <v>230000</v>
      </c>
      <c r="B432" s="383">
        <f t="shared" si="290"/>
        <v>221325</v>
      </c>
      <c r="C432" s="383">
        <f t="shared" si="290"/>
        <v>120000</v>
      </c>
      <c r="D432" s="383">
        <f t="shared" si="290"/>
        <v>315152</v>
      </c>
      <c r="E432" s="161">
        <f t="shared" si="290"/>
        <v>155000</v>
      </c>
      <c r="F432" s="383">
        <f>'الاطار الموازنى  راي الجهه عام'!F432</f>
        <v>0</v>
      </c>
      <c r="G432" s="58"/>
      <c r="H432" s="9" t="s">
        <v>324</v>
      </c>
      <c r="I432" s="161">
        <f t="shared" ref="I432" si="291">I430+I425+I424+I423+I419+I418+I405+I404+I403+I431</f>
        <v>173000</v>
      </c>
      <c r="J432" s="161">
        <f t="shared" ref="I432:J432" si="292">J430+J425+J424+J423+J419+J418+J405+J404+J403+J431</f>
        <v>173000</v>
      </c>
      <c r="K432" s="161">
        <f t="shared" ref="K432:O432" si="293">K430+K425+K424+K423+K419+K418+K405+K404+K403+K431</f>
        <v>0</v>
      </c>
      <c r="L432" s="161">
        <f t="shared" si="285"/>
        <v>0</v>
      </c>
      <c r="M432" s="383">
        <f>'الاطار الموازنى  راي الجهه عام'!I432</f>
        <v>182000</v>
      </c>
      <c r="N432" s="222">
        <f t="shared" si="276"/>
        <v>9000</v>
      </c>
      <c r="O432" s="161">
        <f t="shared" si="293"/>
        <v>182000</v>
      </c>
      <c r="P432" s="161">
        <f t="shared" si="277"/>
        <v>9000</v>
      </c>
      <c r="Q432" s="161" t="str">
        <f t="shared" si="278"/>
        <v xml:space="preserve"> </v>
      </c>
      <c r="R432" s="115">
        <f t="shared" si="280"/>
        <v>1.0520231213872833</v>
      </c>
      <c r="S432" s="72">
        <f t="shared" si="279"/>
        <v>1751477</v>
      </c>
    </row>
    <row r="433" spans="1:19" s="3" customFormat="1" ht="123" customHeight="1" thickBot="1" x14ac:dyDescent="0.25">
      <c r="A433" s="400">
        <f>'الاطار الموازنى  راي الجهه عام'!A433</f>
        <v>0</v>
      </c>
      <c r="B433" s="401">
        <f>'الاطار الموازنى  راي الجهه عام'!B433</f>
        <v>0</v>
      </c>
      <c r="C433" s="401">
        <f>'الاطار الموازنى  راي الجهه عام'!C433</f>
        <v>0</v>
      </c>
      <c r="D433" s="401">
        <f>'الاطار الموازنى  راي الجهه عام'!D433</f>
        <v>0</v>
      </c>
      <c r="E433" s="172">
        <f>'الاطار الموازنى  راي الجهه عام'!E433</f>
        <v>0</v>
      </c>
      <c r="F433" s="401">
        <f>'الاطار الموازنى  راي الجهه عام'!F433</f>
        <v>0</v>
      </c>
      <c r="G433" s="42">
        <v>3115990101</v>
      </c>
      <c r="H433" s="9" t="s">
        <v>51</v>
      </c>
      <c r="I433" s="172"/>
      <c r="J433" s="172"/>
      <c r="K433" s="172"/>
      <c r="L433" s="172">
        <f t="shared" si="285"/>
        <v>0</v>
      </c>
      <c r="M433" s="401">
        <f>'الاطار الموازنى  راي الجهه عام'!I433</f>
        <v>0</v>
      </c>
      <c r="N433" s="223">
        <f t="shared" si="276"/>
        <v>0</v>
      </c>
      <c r="O433" s="172"/>
      <c r="P433" s="224" t="str">
        <f t="shared" si="277"/>
        <v xml:space="preserve"> </v>
      </c>
      <c r="Q433" s="224" t="str">
        <f t="shared" si="278"/>
        <v xml:space="preserve"> </v>
      </c>
      <c r="R433" s="116">
        <f t="shared" si="280"/>
        <v>0</v>
      </c>
      <c r="S433" s="72">
        <f t="shared" si="279"/>
        <v>0</v>
      </c>
    </row>
    <row r="434" spans="1:19" s="3" customFormat="1" ht="112.5" customHeight="1" thickBot="1" x14ac:dyDescent="0.25">
      <c r="A434" s="382">
        <f t="shared" ref="A434:E434" si="294">A432-A433</f>
        <v>230000</v>
      </c>
      <c r="B434" s="383">
        <f t="shared" si="294"/>
        <v>221325</v>
      </c>
      <c r="C434" s="383">
        <f t="shared" si="294"/>
        <v>120000</v>
      </c>
      <c r="D434" s="383">
        <f t="shared" si="294"/>
        <v>315152</v>
      </c>
      <c r="E434" s="161">
        <f t="shared" si="294"/>
        <v>155000</v>
      </c>
      <c r="F434" s="383">
        <f>'الاطار الموازنى  راي الجهه عام'!F434</f>
        <v>0</v>
      </c>
      <c r="G434" s="58"/>
      <c r="H434" s="9" t="s">
        <v>325</v>
      </c>
      <c r="I434" s="161">
        <f t="shared" ref="I434" si="295">I432-I433</f>
        <v>173000</v>
      </c>
      <c r="J434" s="161">
        <f t="shared" ref="I434:J434" si="296">J432-J433</f>
        <v>173000</v>
      </c>
      <c r="K434" s="161">
        <f t="shared" ref="K434:O434" si="297">K432-K433</f>
        <v>0</v>
      </c>
      <c r="L434" s="161">
        <f t="shared" si="297"/>
        <v>0</v>
      </c>
      <c r="M434" s="383">
        <f>'الاطار الموازنى  راي الجهه عام'!I434</f>
        <v>182000</v>
      </c>
      <c r="N434" s="222">
        <f t="shared" si="276"/>
        <v>9000</v>
      </c>
      <c r="O434" s="161">
        <f t="shared" si="297"/>
        <v>182000</v>
      </c>
      <c r="P434" s="161">
        <f t="shared" si="277"/>
        <v>9000</v>
      </c>
      <c r="Q434" s="161" t="str">
        <f t="shared" si="278"/>
        <v xml:space="preserve"> </v>
      </c>
      <c r="R434" s="115">
        <f t="shared" si="280"/>
        <v>1.0520231213872833</v>
      </c>
      <c r="S434" s="72">
        <f t="shared" si="279"/>
        <v>1751477</v>
      </c>
    </row>
    <row r="435" spans="1:19" s="277" customFormat="1" ht="121.5" customHeight="1" thickBot="1" x14ac:dyDescent="0.25">
      <c r="A435" s="421"/>
      <c r="B435" s="422"/>
      <c r="C435" s="423">
        <f>(C434-A434)/A434</f>
        <v>-0.47826086956521741</v>
      </c>
      <c r="D435" s="423">
        <f>(D434-B434)/B434</f>
        <v>0.42393313001242516</v>
      </c>
      <c r="E435" s="279">
        <f>(E434-C434)/C434</f>
        <v>0.29166666666666669</v>
      </c>
      <c r="F435" s="423">
        <f>'الاطار الموازنى  راي الجهه عام'!F435</f>
        <v>-1</v>
      </c>
      <c r="G435" s="280"/>
      <c r="H435" s="281" t="s">
        <v>1137</v>
      </c>
      <c r="I435" s="271"/>
      <c r="J435" s="278"/>
      <c r="K435" s="278"/>
      <c r="L435" s="278"/>
      <c r="M435" s="423" t="e">
        <f>'الاطار الموازنى  راي الجهه عام'!I435</f>
        <v>#DIV/0!</v>
      </c>
      <c r="N435" s="282"/>
      <c r="O435" s="279">
        <f>(O434-J434)/J434</f>
        <v>5.2023121387283239E-2</v>
      </c>
      <c r="P435" s="278"/>
      <c r="Q435" s="278"/>
      <c r="R435" s="283"/>
      <c r="S435" s="276">
        <v>1</v>
      </c>
    </row>
    <row r="436" spans="1:19" s="3" customFormat="1" ht="105.75" customHeight="1" thickBot="1" x14ac:dyDescent="0.25">
      <c r="A436" s="387">
        <f>'الاطار الموازنى  راي الجهه عام'!A436</f>
        <v>0</v>
      </c>
      <c r="B436" s="388">
        <f>'الاطار الموازنى  راي الجهه عام'!B436</f>
        <v>0</v>
      </c>
      <c r="C436" s="388">
        <f>'الاطار الموازنى  راي الجهه عام'!C436</f>
        <v>0</v>
      </c>
      <c r="D436" s="388">
        <f>'الاطار الموازنى  راي الجهه عام'!D436</f>
        <v>0</v>
      </c>
      <c r="E436" s="184">
        <f>'الاطار الموازنى  راي الجهه عام'!E436</f>
        <v>0</v>
      </c>
      <c r="F436" s="388">
        <f>'الاطار الموازنى  راي الجهه عام'!F436</f>
        <v>0</v>
      </c>
      <c r="G436" s="42" t="s">
        <v>1010</v>
      </c>
      <c r="H436" s="9" t="s">
        <v>326</v>
      </c>
      <c r="I436" s="184"/>
      <c r="J436" s="184"/>
      <c r="K436" s="184"/>
      <c r="L436" s="184">
        <f t="shared" si="285"/>
        <v>0</v>
      </c>
      <c r="M436" s="388">
        <f>'الاطار الموازنى  راي الجهه عام'!I436</f>
        <v>0</v>
      </c>
      <c r="N436" s="227">
        <f t="shared" si="276"/>
        <v>0</v>
      </c>
      <c r="O436" s="184"/>
      <c r="P436" s="165" t="str">
        <f t="shared" si="277"/>
        <v xml:space="preserve"> </v>
      </c>
      <c r="Q436" s="165" t="str">
        <f t="shared" si="278"/>
        <v xml:space="preserve"> </v>
      </c>
      <c r="R436" s="118">
        <f t="shared" si="280"/>
        <v>0</v>
      </c>
      <c r="S436" s="72">
        <f t="shared" si="279"/>
        <v>0</v>
      </c>
    </row>
    <row r="437" spans="1:19" s="3" customFormat="1" ht="102.75" customHeight="1" thickBot="1" x14ac:dyDescent="0.25">
      <c r="A437" s="382">
        <f t="shared" ref="A437:E437" si="298">A436+A432+A388+A380+A189+A68</f>
        <v>22000000</v>
      </c>
      <c r="B437" s="383">
        <f t="shared" si="298"/>
        <v>17669312</v>
      </c>
      <c r="C437" s="383">
        <f t="shared" si="298"/>
        <v>24790000</v>
      </c>
      <c r="D437" s="383">
        <f t="shared" si="298"/>
        <v>20340371</v>
      </c>
      <c r="E437" s="161">
        <f t="shared" si="298"/>
        <v>29484000</v>
      </c>
      <c r="F437" s="383">
        <f>'الاطار الموازنى  راي الجهه عام'!F437</f>
        <v>0</v>
      </c>
      <c r="G437" s="58"/>
      <c r="H437" s="9" t="s">
        <v>327</v>
      </c>
      <c r="I437" s="161">
        <f>I436+I432+I388+I380+I189+I68</f>
        <v>34532000</v>
      </c>
      <c r="J437" s="161">
        <f>J436+J432+J388+J380+J189+J68</f>
        <v>34532000</v>
      </c>
      <c r="K437" s="161">
        <f>K436+K432+K388+K380+K189+K68</f>
        <v>0</v>
      </c>
      <c r="L437" s="161">
        <f>L436+L432+L388+L380+L189+L68</f>
        <v>0</v>
      </c>
      <c r="M437" s="383">
        <f>'الاطار الموازنى  راي الجهه عام'!I437</f>
        <v>34702000</v>
      </c>
      <c r="N437" s="222">
        <f t="shared" si="276"/>
        <v>170000</v>
      </c>
      <c r="O437" s="161">
        <f>O436+O432+O388+O380+O189+O68</f>
        <v>34702000</v>
      </c>
      <c r="P437" s="161">
        <f t="shared" si="277"/>
        <v>170000</v>
      </c>
      <c r="Q437" s="161" t="str">
        <f t="shared" si="278"/>
        <v xml:space="preserve"> </v>
      </c>
      <c r="R437" s="115">
        <f t="shared" si="280"/>
        <v>1.0049229699988416</v>
      </c>
      <c r="S437" s="72">
        <f t="shared" si="279"/>
        <v>252751683</v>
      </c>
    </row>
    <row r="438" spans="1:19" s="3" customFormat="1" ht="105.75" customHeight="1" thickBot="1" x14ac:dyDescent="0.25">
      <c r="A438" s="400">
        <f>'الاطار الموازنى  راي الجهه عام'!A438</f>
        <v>0</v>
      </c>
      <c r="B438" s="401">
        <f>'الاطار الموازنى  راي الجهه عام'!B438</f>
        <v>0</v>
      </c>
      <c r="C438" s="401">
        <f>'الاطار الموازنى  راي الجهه عام'!C438</f>
        <v>0</v>
      </c>
      <c r="D438" s="401">
        <f>'الاطار الموازنى  راي الجهه عام'!D438</f>
        <v>0</v>
      </c>
      <c r="E438" s="172">
        <f>'الاطار الموازنى  راي الجهه عام'!E438</f>
        <v>0</v>
      </c>
      <c r="F438" s="401">
        <f>'الاطار الموازنى  راي الجهه عام'!F438</f>
        <v>0</v>
      </c>
      <c r="G438" s="42" t="s">
        <v>1011</v>
      </c>
      <c r="H438" s="12" t="s">
        <v>328</v>
      </c>
      <c r="I438" s="172"/>
      <c r="J438" s="172"/>
      <c r="K438" s="172"/>
      <c r="L438" s="172">
        <f t="shared" si="285"/>
        <v>0</v>
      </c>
      <c r="M438" s="401">
        <f>'الاطار الموازنى  راي الجهه عام'!I438</f>
        <v>0</v>
      </c>
      <c r="N438" s="223">
        <f t="shared" si="276"/>
        <v>0</v>
      </c>
      <c r="O438" s="172"/>
      <c r="P438" s="224" t="str">
        <f t="shared" si="277"/>
        <v xml:space="preserve"> </v>
      </c>
      <c r="Q438" s="224" t="str">
        <f t="shared" si="278"/>
        <v xml:space="preserve"> </v>
      </c>
      <c r="R438" s="116">
        <f t="shared" si="280"/>
        <v>0</v>
      </c>
      <c r="S438" s="72">
        <f t="shared" si="279"/>
        <v>0</v>
      </c>
    </row>
    <row r="439" spans="1:19" s="3" customFormat="1" ht="114.75" customHeight="1" thickBot="1" x14ac:dyDescent="0.25">
      <c r="A439" s="382">
        <f t="shared" ref="A439:E439" si="299">A437-A438</f>
        <v>22000000</v>
      </c>
      <c r="B439" s="383">
        <f t="shared" si="299"/>
        <v>17669312</v>
      </c>
      <c r="C439" s="383">
        <f t="shared" si="299"/>
        <v>24790000</v>
      </c>
      <c r="D439" s="383">
        <f t="shared" si="299"/>
        <v>20340371</v>
      </c>
      <c r="E439" s="161">
        <f t="shared" si="299"/>
        <v>29484000</v>
      </c>
      <c r="F439" s="383">
        <f>'الاطار الموازنى  راي الجهه عام'!F439</f>
        <v>0</v>
      </c>
      <c r="G439" s="58"/>
      <c r="H439" s="9" t="s">
        <v>329</v>
      </c>
      <c r="I439" s="161">
        <f t="shared" ref="I439" si="300">I437-I438</f>
        <v>34532000</v>
      </c>
      <c r="J439" s="161">
        <f t="shared" ref="I439:J439" si="301">J437-J438</f>
        <v>34532000</v>
      </c>
      <c r="K439" s="161">
        <f t="shared" ref="K439:O439" si="302">K437-K438</f>
        <v>0</v>
      </c>
      <c r="L439" s="161">
        <f t="shared" si="302"/>
        <v>0</v>
      </c>
      <c r="M439" s="383">
        <f>'الاطار الموازنى  راي الجهه عام'!I439</f>
        <v>34702000</v>
      </c>
      <c r="N439" s="222">
        <f t="shared" si="276"/>
        <v>170000</v>
      </c>
      <c r="O439" s="161">
        <f t="shared" si="302"/>
        <v>34702000</v>
      </c>
      <c r="P439" s="161">
        <f t="shared" si="277"/>
        <v>170000</v>
      </c>
      <c r="Q439" s="161" t="str">
        <f t="shared" si="278"/>
        <v xml:space="preserve"> </v>
      </c>
      <c r="R439" s="115">
        <f t="shared" si="280"/>
        <v>1.0049229699988416</v>
      </c>
      <c r="S439" s="72">
        <f t="shared" si="279"/>
        <v>252751683</v>
      </c>
    </row>
    <row r="440" spans="1:19" s="277" customFormat="1" ht="121.5" customHeight="1" x14ac:dyDescent="0.2">
      <c r="A440" s="421"/>
      <c r="B440" s="422"/>
      <c r="C440" s="423">
        <f>(C439-A439)/A439</f>
        <v>0.12681818181818183</v>
      </c>
      <c r="D440" s="423">
        <f>(D439-B439)/B439</f>
        <v>0.15116938339195096</v>
      </c>
      <c r="E440" s="279">
        <f>(E439-C439)/C439</f>
        <v>0.18935054457442518</v>
      </c>
      <c r="F440" s="423">
        <f>'الاطار الموازنى  راي الجهه عام'!F440</f>
        <v>-1</v>
      </c>
      <c r="G440" s="280"/>
      <c r="H440" s="281" t="s">
        <v>1137</v>
      </c>
      <c r="I440" s="271"/>
      <c r="J440" s="278"/>
      <c r="K440" s="278"/>
      <c r="L440" s="278"/>
      <c r="M440" s="423" t="e">
        <f>'الاطار الموازنى  راي الجهه عام'!I440</f>
        <v>#DIV/0!</v>
      </c>
      <c r="N440" s="282"/>
      <c r="O440" s="279">
        <f>(O439-J439)/J439</f>
        <v>4.9229699988416545E-3</v>
      </c>
      <c r="P440" s="278"/>
      <c r="Q440" s="278"/>
      <c r="R440" s="283"/>
      <c r="S440" s="276">
        <v>1</v>
      </c>
    </row>
    <row r="441" spans="1:19" s="3" customFormat="1" ht="121.5" customHeight="1" x14ac:dyDescent="0.2">
      <c r="A441" s="387">
        <f>'الاطار الموازنى  راي الجهه عام'!A441</f>
        <v>0</v>
      </c>
      <c r="B441" s="388">
        <f>'الاطار الموازنى  راي الجهه عام'!B441</f>
        <v>0</v>
      </c>
      <c r="C441" s="388">
        <f>'الاطار الموازنى  راي الجهه عام'!C441</f>
        <v>0</v>
      </c>
      <c r="D441" s="388">
        <f>'الاطار الموازنى  راي الجهه عام'!D441</f>
        <v>0</v>
      </c>
      <c r="E441" s="165">
        <f>'الاطار الموازنى  راي الجهه عام'!E441</f>
        <v>0</v>
      </c>
      <c r="F441" s="388">
        <f>'الاطار الموازنى  راي الجهه عام'!F441</f>
        <v>0</v>
      </c>
      <c r="G441" s="59" t="s">
        <v>985</v>
      </c>
      <c r="H441" s="10" t="s">
        <v>330</v>
      </c>
      <c r="I441" s="165"/>
      <c r="J441" s="165"/>
      <c r="K441" s="165"/>
      <c r="L441" s="165">
        <f t="shared" si="285"/>
        <v>0</v>
      </c>
      <c r="M441" s="388">
        <f>'الاطار الموازنى  راي الجهه عام'!I441</f>
        <v>0</v>
      </c>
      <c r="N441" s="227">
        <f t="shared" si="276"/>
        <v>0</v>
      </c>
      <c r="O441" s="165"/>
      <c r="P441" s="165" t="str">
        <f t="shared" si="277"/>
        <v xml:space="preserve"> </v>
      </c>
      <c r="Q441" s="165" t="str">
        <f t="shared" si="278"/>
        <v xml:space="preserve"> </v>
      </c>
      <c r="R441" s="118"/>
      <c r="S441" s="72">
        <f>S474</f>
        <v>105857223</v>
      </c>
    </row>
    <row r="442" spans="1:19" s="2" customFormat="1" ht="105.75" customHeight="1" x14ac:dyDescent="0.2">
      <c r="A442" s="389">
        <f>'الاطار الموازنى  راي الجهه عام'!A442</f>
        <v>0</v>
      </c>
      <c r="B442" s="390">
        <f>'الاطار الموازنى  راي الجهه عام'!B442</f>
        <v>0</v>
      </c>
      <c r="C442" s="390">
        <f>'الاطار الموازنى  راي الجهه عام'!C442</f>
        <v>0</v>
      </c>
      <c r="D442" s="390">
        <f>'الاطار الموازنى  راي الجهه عام'!D442</f>
        <v>0</v>
      </c>
      <c r="E442" s="180">
        <f>'الاطار الموازنى  راي الجهه عام'!E442</f>
        <v>0</v>
      </c>
      <c r="F442" s="390">
        <f>'الاطار الموازنى  راي الجهه عام'!F442</f>
        <v>0</v>
      </c>
      <c r="G442" s="60">
        <v>5111010101</v>
      </c>
      <c r="H442" s="17" t="s">
        <v>563</v>
      </c>
      <c r="I442" s="180"/>
      <c r="J442" s="180"/>
      <c r="K442" s="180"/>
      <c r="L442" s="180">
        <f t="shared" si="285"/>
        <v>0</v>
      </c>
      <c r="M442" s="390">
        <f>'الاطار الموازنى  راي الجهه عام'!I442</f>
        <v>0</v>
      </c>
      <c r="N442" s="228">
        <f t="shared" si="276"/>
        <v>0</v>
      </c>
      <c r="O442" s="180"/>
      <c r="P442" s="166" t="str">
        <f t="shared" si="277"/>
        <v xml:space="preserve"> </v>
      </c>
      <c r="Q442" s="166" t="str">
        <f t="shared" si="278"/>
        <v xml:space="preserve"> </v>
      </c>
      <c r="R442" s="119">
        <f t="shared" si="280"/>
        <v>0</v>
      </c>
      <c r="S442" s="72">
        <f t="shared" si="279"/>
        <v>0</v>
      </c>
    </row>
    <row r="443" spans="1:19" s="2" customFormat="1" ht="121.5" customHeight="1" x14ac:dyDescent="0.2">
      <c r="A443" s="389"/>
      <c r="B443" s="390"/>
      <c r="C443" s="390"/>
      <c r="D443" s="390"/>
      <c r="E443" s="166"/>
      <c r="F443" s="390"/>
      <c r="G443" s="60" t="s">
        <v>986</v>
      </c>
      <c r="H443" s="17" t="s">
        <v>562</v>
      </c>
      <c r="I443" s="166"/>
      <c r="J443" s="166"/>
      <c r="K443" s="166"/>
      <c r="L443" s="166"/>
      <c r="M443" s="390"/>
      <c r="N443" s="228"/>
      <c r="O443" s="166"/>
      <c r="P443" s="166" t="str">
        <f t="shared" si="277"/>
        <v xml:space="preserve"> </v>
      </c>
      <c r="Q443" s="166" t="str">
        <f t="shared" si="278"/>
        <v xml:space="preserve"> </v>
      </c>
      <c r="R443" s="119"/>
      <c r="S443" s="72">
        <f>S455</f>
        <v>105857223</v>
      </c>
    </row>
    <row r="444" spans="1:19" s="1" customFormat="1" ht="105.75" customHeight="1" x14ac:dyDescent="0.2">
      <c r="A444" s="357"/>
      <c r="B444" s="373"/>
      <c r="C444" s="373"/>
      <c r="D444" s="373"/>
      <c r="E444" s="155"/>
      <c r="F444" s="373"/>
      <c r="G444" s="54" t="s">
        <v>987</v>
      </c>
      <c r="H444" s="18" t="s">
        <v>331</v>
      </c>
      <c r="I444" s="155"/>
      <c r="J444" s="155"/>
      <c r="K444" s="155"/>
      <c r="L444" s="155"/>
      <c r="M444" s="373"/>
      <c r="N444" s="215"/>
      <c r="O444" s="155"/>
      <c r="P444" s="155" t="str">
        <f t="shared" si="277"/>
        <v xml:space="preserve"> </v>
      </c>
      <c r="Q444" s="155" t="str">
        <f t="shared" si="278"/>
        <v xml:space="preserve"> </v>
      </c>
      <c r="R444" s="110"/>
      <c r="S444" s="72">
        <f>S453</f>
        <v>0</v>
      </c>
    </row>
    <row r="445" spans="1:19" ht="105.75" customHeight="1" x14ac:dyDescent="0.2">
      <c r="A445" s="364">
        <f>'الاطار الموازنى  راي الجهه عام'!A445</f>
        <v>0</v>
      </c>
      <c r="B445" s="365">
        <f>'الاطار الموازنى  راي الجهه عام'!B445</f>
        <v>0</v>
      </c>
      <c r="C445" s="365">
        <f>'الاطار الموازنى  راي الجهه عام'!C445</f>
        <v>0</v>
      </c>
      <c r="D445" s="365">
        <f>'الاطار الموازنى  راي الجهه عام'!D445</f>
        <v>0</v>
      </c>
      <c r="E445" s="147">
        <f>'الاطار الموازنى  راي الجهه عام'!E445</f>
        <v>0</v>
      </c>
      <c r="F445" s="365">
        <f>'الاطار الموازنى  راي الجهه عام'!F445</f>
        <v>0</v>
      </c>
      <c r="G445" s="49" t="s">
        <v>988</v>
      </c>
      <c r="H445" s="19" t="s">
        <v>332</v>
      </c>
      <c r="I445" s="147"/>
      <c r="J445" s="147"/>
      <c r="K445" s="147"/>
      <c r="L445" s="147">
        <f t="shared" si="285"/>
        <v>0</v>
      </c>
      <c r="M445" s="365">
        <f>'الاطار الموازنى  راي الجهه عام'!I445</f>
        <v>0</v>
      </c>
      <c r="N445" s="208">
        <f t="shared" si="276"/>
        <v>0</v>
      </c>
      <c r="O445" s="147"/>
      <c r="P445" s="209" t="str">
        <f t="shared" si="277"/>
        <v xml:space="preserve"> </v>
      </c>
      <c r="Q445" s="209" t="str">
        <f t="shared" si="278"/>
        <v xml:space="preserve"> </v>
      </c>
      <c r="R445" s="105">
        <f t="shared" si="280"/>
        <v>0</v>
      </c>
      <c r="S445" s="72">
        <f t="shared" si="279"/>
        <v>0</v>
      </c>
    </row>
    <row r="446" spans="1:19" ht="105.75" customHeight="1" x14ac:dyDescent="0.2">
      <c r="A446" s="364">
        <f>'الاطار الموازنى  راي الجهه عام'!A446</f>
        <v>0</v>
      </c>
      <c r="B446" s="365">
        <f>'الاطار الموازنى  راي الجهه عام'!B446</f>
        <v>0</v>
      </c>
      <c r="C446" s="365">
        <f>'الاطار الموازنى  راي الجهه عام'!C446</f>
        <v>0</v>
      </c>
      <c r="D446" s="365">
        <f>'الاطار الموازنى  راي الجهه عام'!D446</f>
        <v>0</v>
      </c>
      <c r="E446" s="147">
        <f>'الاطار الموازنى  راي الجهه عام'!E446</f>
        <v>0</v>
      </c>
      <c r="F446" s="365">
        <f>'الاطار الموازنى  راي الجهه عام'!F446</f>
        <v>0</v>
      </c>
      <c r="G446" s="49" t="s">
        <v>989</v>
      </c>
      <c r="H446" s="19" t="s">
        <v>333</v>
      </c>
      <c r="I446" s="147"/>
      <c r="J446" s="147"/>
      <c r="K446" s="147"/>
      <c r="L446" s="147">
        <f t="shared" si="285"/>
        <v>0</v>
      </c>
      <c r="M446" s="365">
        <f>'الاطار الموازنى  راي الجهه عام'!I446</f>
        <v>0</v>
      </c>
      <c r="N446" s="208">
        <f t="shared" si="276"/>
        <v>0</v>
      </c>
      <c r="O446" s="147"/>
      <c r="P446" s="209" t="str">
        <f t="shared" si="277"/>
        <v xml:space="preserve"> </v>
      </c>
      <c r="Q446" s="209" t="str">
        <f t="shared" si="278"/>
        <v xml:space="preserve"> </v>
      </c>
      <c r="R446" s="105">
        <f t="shared" si="280"/>
        <v>0</v>
      </c>
      <c r="S446" s="72">
        <f t="shared" si="279"/>
        <v>0</v>
      </c>
    </row>
    <row r="447" spans="1:19" ht="105.75" customHeight="1" x14ac:dyDescent="0.2">
      <c r="A447" s="364">
        <f>'الاطار الموازنى  راي الجهه عام'!A447</f>
        <v>0</v>
      </c>
      <c r="B447" s="365">
        <f>'الاطار الموازنى  راي الجهه عام'!B447</f>
        <v>0</v>
      </c>
      <c r="C447" s="365">
        <f>'الاطار الموازنى  راي الجهه عام'!C447</f>
        <v>0</v>
      </c>
      <c r="D447" s="365">
        <f>'الاطار الموازنى  راي الجهه عام'!D447</f>
        <v>0</v>
      </c>
      <c r="E447" s="147">
        <f>'الاطار الموازنى  راي الجهه عام'!E447</f>
        <v>0</v>
      </c>
      <c r="F447" s="365">
        <f>'الاطار الموازنى  راي الجهه عام'!F447</f>
        <v>0</v>
      </c>
      <c r="G447" s="49" t="s">
        <v>990</v>
      </c>
      <c r="H447" s="19" t="s">
        <v>334</v>
      </c>
      <c r="I447" s="147"/>
      <c r="J447" s="147"/>
      <c r="K447" s="147"/>
      <c r="L447" s="147">
        <f t="shared" si="285"/>
        <v>0</v>
      </c>
      <c r="M447" s="365">
        <f>'الاطار الموازنى  راي الجهه عام'!I447</f>
        <v>0</v>
      </c>
      <c r="N447" s="208">
        <f t="shared" si="276"/>
        <v>0</v>
      </c>
      <c r="O447" s="147"/>
      <c r="P447" s="209" t="str">
        <f t="shared" si="277"/>
        <v xml:space="preserve"> </v>
      </c>
      <c r="Q447" s="209" t="str">
        <f t="shared" si="278"/>
        <v xml:space="preserve"> </v>
      </c>
      <c r="R447" s="105">
        <f t="shared" si="280"/>
        <v>0</v>
      </c>
      <c r="S447" s="72">
        <f t="shared" si="279"/>
        <v>0</v>
      </c>
    </row>
    <row r="448" spans="1:19" ht="105.75" customHeight="1" x14ac:dyDescent="0.2">
      <c r="A448" s="364">
        <f>'الاطار الموازنى  راي الجهه عام'!A448</f>
        <v>0</v>
      </c>
      <c r="B448" s="365">
        <f>'الاطار الموازنى  راي الجهه عام'!B448</f>
        <v>0</v>
      </c>
      <c r="C448" s="365">
        <f>'الاطار الموازنى  راي الجهه عام'!C448</f>
        <v>0</v>
      </c>
      <c r="D448" s="365">
        <f>'الاطار الموازنى  راي الجهه عام'!D448</f>
        <v>0</v>
      </c>
      <c r="E448" s="147">
        <f>'الاطار الموازنى  راي الجهه عام'!E448</f>
        <v>0</v>
      </c>
      <c r="F448" s="365">
        <f>'الاطار الموازنى  راي الجهه عام'!F448</f>
        <v>0</v>
      </c>
      <c r="G448" s="49" t="s">
        <v>991</v>
      </c>
      <c r="H448" s="19" t="s">
        <v>335</v>
      </c>
      <c r="I448" s="147"/>
      <c r="J448" s="147"/>
      <c r="K448" s="147"/>
      <c r="L448" s="147">
        <f t="shared" si="285"/>
        <v>0</v>
      </c>
      <c r="M448" s="365">
        <f>'الاطار الموازنى  راي الجهه عام'!I448</f>
        <v>0</v>
      </c>
      <c r="N448" s="208">
        <f t="shared" si="276"/>
        <v>0</v>
      </c>
      <c r="O448" s="147"/>
      <c r="P448" s="209" t="str">
        <f t="shared" si="277"/>
        <v xml:space="preserve"> </v>
      </c>
      <c r="Q448" s="209" t="str">
        <f t="shared" si="278"/>
        <v xml:space="preserve"> </v>
      </c>
      <c r="R448" s="105">
        <f t="shared" si="280"/>
        <v>0</v>
      </c>
      <c r="S448" s="72">
        <f t="shared" si="279"/>
        <v>0</v>
      </c>
    </row>
    <row r="449" spans="1:19" ht="105.75" customHeight="1" x14ac:dyDescent="0.2">
      <c r="A449" s="364">
        <f>'الاطار الموازنى  راي الجهه عام'!A449</f>
        <v>0</v>
      </c>
      <c r="B449" s="365">
        <f>'الاطار الموازنى  راي الجهه عام'!B449</f>
        <v>0</v>
      </c>
      <c r="C449" s="365">
        <f>'الاطار الموازنى  راي الجهه عام'!C449</f>
        <v>0</v>
      </c>
      <c r="D449" s="365">
        <f>'الاطار الموازنى  راي الجهه عام'!D449</f>
        <v>0</v>
      </c>
      <c r="E449" s="147">
        <f>'الاطار الموازنى  راي الجهه عام'!E449</f>
        <v>0</v>
      </c>
      <c r="F449" s="365">
        <f>'الاطار الموازنى  راي الجهه عام'!F449</f>
        <v>0</v>
      </c>
      <c r="G449" s="49" t="s">
        <v>992</v>
      </c>
      <c r="H449" s="19" t="s">
        <v>336</v>
      </c>
      <c r="I449" s="147"/>
      <c r="J449" s="147"/>
      <c r="K449" s="147"/>
      <c r="L449" s="147">
        <f t="shared" si="285"/>
        <v>0</v>
      </c>
      <c r="M449" s="365">
        <f>'الاطار الموازنى  راي الجهه عام'!I449</f>
        <v>0</v>
      </c>
      <c r="N449" s="208">
        <f t="shared" si="276"/>
        <v>0</v>
      </c>
      <c r="O449" s="147"/>
      <c r="P449" s="209" t="str">
        <f t="shared" si="277"/>
        <v xml:space="preserve"> </v>
      </c>
      <c r="Q449" s="209" t="str">
        <f t="shared" si="278"/>
        <v xml:space="preserve"> </v>
      </c>
      <c r="R449" s="105">
        <f t="shared" si="280"/>
        <v>0</v>
      </c>
      <c r="S449" s="72">
        <f t="shared" si="279"/>
        <v>0</v>
      </c>
    </row>
    <row r="450" spans="1:19" ht="105.75" customHeight="1" x14ac:dyDescent="0.2">
      <c r="A450" s="364">
        <f>'الاطار الموازنى  راي الجهه عام'!A450</f>
        <v>0</v>
      </c>
      <c r="B450" s="365">
        <f>'الاطار الموازنى  راي الجهه عام'!B450</f>
        <v>0</v>
      </c>
      <c r="C450" s="365">
        <f>'الاطار الموازنى  راي الجهه عام'!C450</f>
        <v>0</v>
      </c>
      <c r="D450" s="365">
        <f>'الاطار الموازنى  راي الجهه عام'!D450</f>
        <v>0</v>
      </c>
      <c r="E450" s="147">
        <f>'الاطار الموازنى  راي الجهه عام'!E450</f>
        <v>0</v>
      </c>
      <c r="F450" s="365">
        <f>'الاطار الموازنى  راي الجهه عام'!F450</f>
        <v>0</v>
      </c>
      <c r="G450" s="49" t="s">
        <v>993</v>
      </c>
      <c r="H450" s="19" t="s">
        <v>570</v>
      </c>
      <c r="I450" s="147"/>
      <c r="J450" s="147"/>
      <c r="K450" s="147"/>
      <c r="L450" s="147">
        <f t="shared" si="285"/>
        <v>0</v>
      </c>
      <c r="M450" s="365">
        <f>'الاطار الموازنى  راي الجهه عام'!I450</f>
        <v>0</v>
      </c>
      <c r="N450" s="208">
        <f t="shared" si="276"/>
        <v>0</v>
      </c>
      <c r="O450" s="147"/>
      <c r="P450" s="209" t="str">
        <f t="shared" si="277"/>
        <v xml:space="preserve"> </v>
      </c>
      <c r="Q450" s="209" t="str">
        <f t="shared" si="278"/>
        <v xml:space="preserve"> </v>
      </c>
      <c r="R450" s="105">
        <f t="shared" si="280"/>
        <v>0</v>
      </c>
      <c r="S450" s="72">
        <f t="shared" si="279"/>
        <v>0</v>
      </c>
    </row>
    <row r="451" spans="1:19" ht="105.75" customHeight="1" x14ac:dyDescent="0.2">
      <c r="A451" s="364">
        <f>'الاطار الموازنى  راي الجهه عام'!A451</f>
        <v>0</v>
      </c>
      <c r="B451" s="365">
        <f>'الاطار الموازنى  راي الجهه عام'!B451</f>
        <v>0</v>
      </c>
      <c r="C451" s="365">
        <f>'الاطار الموازنى  راي الجهه عام'!C451</f>
        <v>0</v>
      </c>
      <c r="D451" s="365">
        <f>'الاطار الموازنى  راي الجهه عام'!D451</f>
        <v>0</v>
      </c>
      <c r="E451" s="147">
        <f>'الاطار الموازنى  راي الجهه عام'!E451</f>
        <v>0</v>
      </c>
      <c r="F451" s="365">
        <f>'الاطار الموازنى  راي الجهه عام'!F451</f>
        <v>0</v>
      </c>
      <c r="G451" s="49" t="s">
        <v>994</v>
      </c>
      <c r="H451" s="19" t="s">
        <v>571</v>
      </c>
      <c r="I451" s="147"/>
      <c r="J451" s="147"/>
      <c r="K451" s="147"/>
      <c r="L451" s="147">
        <f t="shared" si="285"/>
        <v>0</v>
      </c>
      <c r="M451" s="365">
        <f>'الاطار الموازنى  راي الجهه عام'!I451</f>
        <v>0</v>
      </c>
      <c r="N451" s="208">
        <f t="shared" si="276"/>
        <v>0</v>
      </c>
      <c r="O451" s="147"/>
      <c r="P451" s="209" t="str">
        <f t="shared" si="277"/>
        <v xml:space="preserve"> </v>
      </c>
      <c r="Q451" s="209" t="str">
        <f t="shared" si="278"/>
        <v xml:space="preserve"> </v>
      </c>
      <c r="R451" s="105">
        <f t="shared" si="280"/>
        <v>0</v>
      </c>
      <c r="S451" s="72">
        <f t="shared" si="279"/>
        <v>0</v>
      </c>
    </row>
    <row r="452" spans="1:19" ht="105.75" customHeight="1" thickBot="1" x14ac:dyDescent="0.25">
      <c r="A452" s="364">
        <f>'الاطار الموازنى  راي الجهه عام'!A452</f>
        <v>0</v>
      </c>
      <c r="B452" s="365">
        <f>'الاطار الموازنى  راي الجهه عام'!B452</f>
        <v>0</v>
      </c>
      <c r="C452" s="365">
        <f>'الاطار الموازنى  راي الجهه عام'!C452</f>
        <v>0</v>
      </c>
      <c r="D452" s="365">
        <f>'الاطار الموازنى  راي الجهه عام'!D452</f>
        <v>0</v>
      </c>
      <c r="E452" s="147">
        <f>'الاطار الموازنى  راي الجهه عام'!E452</f>
        <v>0</v>
      </c>
      <c r="F452" s="365">
        <f>'الاطار الموازنى  راي الجهه عام'!F452</f>
        <v>0</v>
      </c>
      <c r="G452" s="50" t="s">
        <v>995</v>
      </c>
      <c r="H452" s="20" t="s">
        <v>569</v>
      </c>
      <c r="I452" s="147"/>
      <c r="J452" s="147"/>
      <c r="K452" s="147"/>
      <c r="L452" s="147">
        <f t="shared" si="285"/>
        <v>0</v>
      </c>
      <c r="M452" s="365">
        <f>'الاطار الموازنى  راي الجهه عام'!I452</f>
        <v>0</v>
      </c>
      <c r="N452" s="208">
        <f t="shared" si="276"/>
        <v>0</v>
      </c>
      <c r="O452" s="147"/>
      <c r="P452" s="209" t="str">
        <f t="shared" si="277"/>
        <v xml:space="preserve"> </v>
      </c>
      <c r="Q452" s="209" t="str">
        <f t="shared" si="278"/>
        <v xml:space="preserve"> </v>
      </c>
      <c r="R452" s="105">
        <f t="shared" si="280"/>
        <v>0</v>
      </c>
      <c r="S452" s="72">
        <f t="shared" si="279"/>
        <v>0</v>
      </c>
    </row>
    <row r="453" spans="1:19" s="1" customFormat="1" ht="127.5" customHeight="1" thickBot="1" x14ac:dyDescent="0.25">
      <c r="A453" s="360">
        <f t="shared" ref="A453:E453" si="303">SUM(A445:A452)</f>
        <v>0</v>
      </c>
      <c r="B453" s="368">
        <f t="shared" si="303"/>
        <v>0</v>
      </c>
      <c r="C453" s="368">
        <f t="shared" si="303"/>
        <v>0</v>
      </c>
      <c r="D453" s="368">
        <f t="shared" si="303"/>
        <v>0</v>
      </c>
      <c r="E453" s="150">
        <f t="shared" si="303"/>
        <v>0</v>
      </c>
      <c r="F453" s="368">
        <f>'الاطار الموازنى  راي الجهه عام'!F453</f>
        <v>0</v>
      </c>
      <c r="G453" s="51"/>
      <c r="H453" s="5" t="s">
        <v>167</v>
      </c>
      <c r="I453" s="150">
        <f t="shared" ref="I453" si="304">SUM(I445:I452)</f>
        <v>0</v>
      </c>
      <c r="J453" s="150">
        <f t="shared" ref="I453:J453" si="305">SUM(J445:J452)</f>
        <v>0</v>
      </c>
      <c r="K453" s="150">
        <f t="shared" ref="K453:O453" si="306">SUM(K445:K452)</f>
        <v>0</v>
      </c>
      <c r="L453" s="150">
        <f t="shared" si="306"/>
        <v>0</v>
      </c>
      <c r="M453" s="368">
        <f>'الاطار الموازنى  راي الجهه عام'!I453</f>
        <v>0</v>
      </c>
      <c r="N453" s="212">
        <f t="shared" si="276"/>
        <v>0</v>
      </c>
      <c r="O453" s="150">
        <f t="shared" si="306"/>
        <v>0</v>
      </c>
      <c r="P453" s="150" t="str">
        <f t="shared" si="277"/>
        <v xml:space="preserve"> </v>
      </c>
      <c r="Q453" s="150" t="str">
        <f t="shared" si="278"/>
        <v xml:space="preserve"> </v>
      </c>
      <c r="R453" s="107">
        <f t="shared" si="280"/>
        <v>0</v>
      </c>
      <c r="S453" s="72">
        <f t="shared" si="279"/>
        <v>0</v>
      </c>
    </row>
    <row r="454" spans="1:19" s="1" customFormat="1" ht="121.5" customHeight="1" thickBot="1" x14ac:dyDescent="0.25">
      <c r="A454" s="373">
        <f>'الاطار الموازنى  راي الجهه عام'!A454</f>
        <v>0</v>
      </c>
      <c r="B454" s="373">
        <f>'الاطار الموازنى  راي الجهه عام'!B454</f>
        <v>17916154</v>
      </c>
      <c r="C454" s="373">
        <f>'الاطار الموازنى  راي الجهه عام'!C454</f>
        <v>3210000</v>
      </c>
      <c r="D454" s="373">
        <f>'الاطار الموازنى  راي الجهه عام'!D454</f>
        <v>18263069</v>
      </c>
      <c r="E454" s="153">
        <f>'الاطار الموازنى  راي الجهه عام'!E454</f>
        <v>10516000</v>
      </c>
      <c r="F454" s="373">
        <f>'الاطار الموازنى  راي الجهه عام'!F454</f>
        <v>0</v>
      </c>
      <c r="G454" s="56">
        <v>5111020201</v>
      </c>
      <c r="H454" s="33" t="s">
        <v>337</v>
      </c>
      <c r="I454" s="153">
        <v>14073000</v>
      </c>
      <c r="J454" s="153">
        <v>14073000</v>
      </c>
      <c r="K454" s="153"/>
      <c r="L454" s="153">
        <f t="shared" si="285"/>
        <v>0</v>
      </c>
      <c r="M454" s="373">
        <f>'الاطار الموازنى  راي الجهه عام'!I454</f>
        <v>13903000</v>
      </c>
      <c r="N454" s="215">
        <f t="shared" si="276"/>
        <v>-170000</v>
      </c>
      <c r="O454" s="153">
        <v>13903000</v>
      </c>
      <c r="P454" s="155" t="str">
        <f t="shared" si="277"/>
        <v xml:space="preserve"> </v>
      </c>
      <c r="Q454" s="155">
        <f t="shared" si="278"/>
        <v>170000</v>
      </c>
      <c r="R454" s="110">
        <f t="shared" si="280"/>
        <v>0.98792013074682017</v>
      </c>
      <c r="S454" s="72">
        <f t="shared" si="279"/>
        <v>105857223</v>
      </c>
    </row>
    <row r="455" spans="1:19" s="2" customFormat="1" ht="110.25" customHeight="1" thickBot="1" x14ac:dyDescent="0.25">
      <c r="A455" s="376">
        <f t="shared" ref="A455:E455" si="307">SUM(A453:A454)</f>
        <v>0</v>
      </c>
      <c r="B455" s="377">
        <f t="shared" si="307"/>
        <v>17916154</v>
      </c>
      <c r="C455" s="377">
        <f t="shared" si="307"/>
        <v>3210000</v>
      </c>
      <c r="D455" s="377">
        <f t="shared" si="307"/>
        <v>18263069</v>
      </c>
      <c r="E455" s="157">
        <f t="shared" si="307"/>
        <v>10516000</v>
      </c>
      <c r="F455" s="377">
        <f>'الاطار الموازنى  راي الجهه عام'!F455</f>
        <v>0</v>
      </c>
      <c r="G455" s="57"/>
      <c r="H455" s="7" t="s">
        <v>256</v>
      </c>
      <c r="I455" s="157">
        <f t="shared" ref="I455" si="308">SUM(I453:I454)</f>
        <v>14073000</v>
      </c>
      <c r="J455" s="157">
        <f t="shared" ref="I455:J455" si="309">SUM(J453:J454)</f>
        <v>14073000</v>
      </c>
      <c r="K455" s="157">
        <f t="shared" ref="K455:O455" si="310">SUM(K453:K454)</f>
        <v>0</v>
      </c>
      <c r="L455" s="157">
        <f t="shared" si="310"/>
        <v>0</v>
      </c>
      <c r="M455" s="377">
        <f>'الاطار الموازنى  راي الجهه عام'!I455</f>
        <v>13903000</v>
      </c>
      <c r="N455" s="217">
        <f t="shared" si="276"/>
        <v>-170000</v>
      </c>
      <c r="O455" s="157">
        <f t="shared" si="310"/>
        <v>13903000</v>
      </c>
      <c r="P455" s="157" t="str">
        <f t="shared" si="277"/>
        <v xml:space="preserve"> </v>
      </c>
      <c r="Q455" s="157">
        <f t="shared" si="278"/>
        <v>170000</v>
      </c>
      <c r="R455" s="112">
        <f t="shared" si="280"/>
        <v>0.98792013074682017</v>
      </c>
      <c r="S455" s="72">
        <f t="shared" si="279"/>
        <v>105857223</v>
      </c>
    </row>
    <row r="456" spans="1:19" s="2" customFormat="1" ht="105.75" customHeight="1" x14ac:dyDescent="0.2">
      <c r="A456" s="389"/>
      <c r="B456" s="390"/>
      <c r="C456" s="390"/>
      <c r="D456" s="390"/>
      <c r="E456" s="166"/>
      <c r="F456" s="390"/>
      <c r="G456" s="53" t="s">
        <v>996</v>
      </c>
      <c r="H456" s="26" t="s">
        <v>564</v>
      </c>
      <c r="I456" s="166"/>
      <c r="J456" s="166"/>
      <c r="K456" s="166"/>
      <c r="L456" s="166"/>
      <c r="M456" s="390"/>
      <c r="N456" s="228"/>
      <c r="O456" s="166"/>
      <c r="P456" s="166" t="str">
        <f t="shared" si="277"/>
        <v xml:space="preserve"> </v>
      </c>
      <c r="Q456" s="166" t="str">
        <f t="shared" si="278"/>
        <v xml:space="preserve"> </v>
      </c>
      <c r="R456" s="119"/>
      <c r="S456" s="72">
        <f>S473</f>
        <v>0</v>
      </c>
    </row>
    <row r="457" spans="1:19" s="1" customFormat="1" ht="105.75" customHeight="1" x14ac:dyDescent="0.2">
      <c r="A457" s="357"/>
      <c r="B457" s="373"/>
      <c r="C457" s="373"/>
      <c r="D457" s="373"/>
      <c r="E457" s="155"/>
      <c r="F457" s="373"/>
      <c r="G457" s="54" t="s">
        <v>997</v>
      </c>
      <c r="H457" s="18" t="s">
        <v>338</v>
      </c>
      <c r="I457" s="155"/>
      <c r="J457" s="155"/>
      <c r="K457" s="155"/>
      <c r="L457" s="155"/>
      <c r="M457" s="373"/>
      <c r="N457" s="215"/>
      <c r="O457" s="155"/>
      <c r="P457" s="155" t="str">
        <f t="shared" si="277"/>
        <v xml:space="preserve"> </v>
      </c>
      <c r="Q457" s="155" t="str">
        <f t="shared" si="278"/>
        <v xml:space="preserve"> </v>
      </c>
      <c r="R457" s="110"/>
      <c r="S457" s="72">
        <f>S461</f>
        <v>0</v>
      </c>
    </row>
    <row r="458" spans="1:19" ht="105.75" customHeight="1" x14ac:dyDescent="0.2">
      <c r="A458" s="364">
        <f>'الاطار الموازنى  راي الجهه عام'!A458</f>
        <v>0</v>
      </c>
      <c r="B458" s="365">
        <f>'الاطار الموازنى  راي الجهه عام'!B458</f>
        <v>0</v>
      </c>
      <c r="C458" s="365">
        <f>'الاطار الموازنى  راي الجهه عام'!C458</f>
        <v>0</v>
      </c>
      <c r="D458" s="365">
        <f>'الاطار الموازنى  راي الجهه عام'!D458</f>
        <v>0</v>
      </c>
      <c r="E458" s="147">
        <f>'الاطار الموازنى  راي الجهه عام'!E458</f>
        <v>0</v>
      </c>
      <c r="F458" s="365">
        <f>'الاطار الموازنى  راي الجهه عام'!F458</f>
        <v>0</v>
      </c>
      <c r="G458" s="49" t="s">
        <v>998</v>
      </c>
      <c r="H458" s="19" t="s">
        <v>339</v>
      </c>
      <c r="I458" s="147"/>
      <c r="J458" s="147"/>
      <c r="K458" s="147"/>
      <c r="L458" s="147">
        <f t="shared" si="285"/>
        <v>0</v>
      </c>
      <c r="M458" s="365">
        <f>'الاطار الموازنى  راي الجهه عام'!I458</f>
        <v>0</v>
      </c>
      <c r="N458" s="208">
        <f t="shared" si="276"/>
        <v>0</v>
      </c>
      <c r="O458" s="147"/>
      <c r="P458" s="209" t="str">
        <f t="shared" si="277"/>
        <v xml:space="preserve"> </v>
      </c>
      <c r="Q458" s="209" t="str">
        <f t="shared" si="278"/>
        <v xml:space="preserve"> </v>
      </c>
      <c r="R458" s="105">
        <f t="shared" si="280"/>
        <v>0</v>
      </c>
      <c r="S458" s="72">
        <f t="shared" si="279"/>
        <v>0</v>
      </c>
    </row>
    <row r="459" spans="1:19" ht="105.75" customHeight="1" x14ac:dyDescent="0.2">
      <c r="A459" s="364">
        <f>'الاطار الموازنى  راي الجهه عام'!A459</f>
        <v>0</v>
      </c>
      <c r="B459" s="365">
        <f>'الاطار الموازنى  راي الجهه عام'!B459</f>
        <v>0</v>
      </c>
      <c r="C459" s="365">
        <f>'الاطار الموازنى  راي الجهه عام'!C459</f>
        <v>0</v>
      </c>
      <c r="D459" s="365">
        <f>'الاطار الموازنى  راي الجهه عام'!D459</f>
        <v>0</v>
      </c>
      <c r="E459" s="147">
        <f>'الاطار الموازنى  راي الجهه عام'!E459</f>
        <v>0</v>
      </c>
      <c r="F459" s="365">
        <f>'الاطار الموازنى  راي الجهه عام'!F459</f>
        <v>0</v>
      </c>
      <c r="G459" s="49" t="s">
        <v>999</v>
      </c>
      <c r="H459" s="19" t="s">
        <v>340</v>
      </c>
      <c r="I459" s="147"/>
      <c r="J459" s="147"/>
      <c r="K459" s="147"/>
      <c r="L459" s="147">
        <f t="shared" si="285"/>
        <v>0</v>
      </c>
      <c r="M459" s="365">
        <f>'الاطار الموازنى  راي الجهه عام'!I459</f>
        <v>0</v>
      </c>
      <c r="N459" s="208">
        <f t="shared" si="276"/>
        <v>0</v>
      </c>
      <c r="O459" s="147"/>
      <c r="P459" s="209" t="str">
        <f t="shared" si="277"/>
        <v xml:space="preserve"> </v>
      </c>
      <c r="Q459" s="209" t="str">
        <f t="shared" si="278"/>
        <v xml:space="preserve"> </v>
      </c>
      <c r="R459" s="105">
        <f t="shared" si="280"/>
        <v>0</v>
      </c>
      <c r="S459" s="72">
        <f t="shared" si="279"/>
        <v>0</v>
      </c>
    </row>
    <row r="460" spans="1:19" ht="105.75" customHeight="1" thickBot="1" x14ac:dyDescent="0.25">
      <c r="A460" s="364">
        <f>'الاطار الموازنى  راي الجهه عام'!A460</f>
        <v>0</v>
      </c>
      <c r="B460" s="365">
        <f>'الاطار الموازنى  راي الجهه عام'!B460</f>
        <v>0</v>
      </c>
      <c r="C460" s="365">
        <f>'الاطار الموازنى  راي الجهه عام'!C460</f>
        <v>0</v>
      </c>
      <c r="D460" s="365">
        <f>'الاطار الموازنى  راي الجهه عام'!D460</f>
        <v>0</v>
      </c>
      <c r="E460" s="147">
        <f>'الاطار الموازنى  راي الجهه عام'!E460</f>
        <v>0</v>
      </c>
      <c r="F460" s="365">
        <f>'الاطار الموازنى  راي الجهه عام'!F460</f>
        <v>0</v>
      </c>
      <c r="G460" s="50" t="s">
        <v>1000</v>
      </c>
      <c r="H460" s="20" t="s">
        <v>341</v>
      </c>
      <c r="I460" s="147"/>
      <c r="J460" s="147"/>
      <c r="K460" s="147"/>
      <c r="L460" s="147">
        <f t="shared" si="285"/>
        <v>0</v>
      </c>
      <c r="M460" s="365">
        <f>'الاطار الموازنى  راي الجهه عام'!I460</f>
        <v>0</v>
      </c>
      <c r="N460" s="208">
        <f t="shared" si="276"/>
        <v>0</v>
      </c>
      <c r="O460" s="147"/>
      <c r="P460" s="209" t="str">
        <f t="shared" si="277"/>
        <v xml:space="preserve"> </v>
      </c>
      <c r="Q460" s="209" t="str">
        <f t="shared" si="278"/>
        <v xml:space="preserve"> </v>
      </c>
      <c r="R460" s="105">
        <f t="shared" si="280"/>
        <v>0</v>
      </c>
      <c r="S460" s="72">
        <f t="shared" si="279"/>
        <v>0</v>
      </c>
    </row>
    <row r="461" spans="1:19" s="1" customFormat="1" ht="102.75" customHeight="1" thickBot="1" x14ac:dyDescent="0.25">
      <c r="A461" s="360">
        <f t="shared" ref="A461:E461" si="311">SUM(A458:A460)</f>
        <v>0</v>
      </c>
      <c r="B461" s="368">
        <f t="shared" si="311"/>
        <v>0</v>
      </c>
      <c r="C461" s="368">
        <f t="shared" si="311"/>
        <v>0</v>
      </c>
      <c r="D461" s="368">
        <f t="shared" si="311"/>
        <v>0</v>
      </c>
      <c r="E461" s="150">
        <f t="shared" si="311"/>
        <v>0</v>
      </c>
      <c r="F461" s="368">
        <f>'الاطار الموازنى  راي الجهه عام'!F461</f>
        <v>0</v>
      </c>
      <c r="G461" s="51"/>
      <c r="H461" s="5" t="s">
        <v>167</v>
      </c>
      <c r="I461" s="150">
        <f t="shared" ref="I461" si="312">SUM(I458:I460)</f>
        <v>0</v>
      </c>
      <c r="J461" s="150">
        <f t="shared" ref="I461:J461" si="313">SUM(J458:J460)</f>
        <v>0</v>
      </c>
      <c r="K461" s="150">
        <f t="shared" ref="K461:O461" si="314">SUM(K458:K460)</f>
        <v>0</v>
      </c>
      <c r="L461" s="150">
        <f t="shared" si="314"/>
        <v>0</v>
      </c>
      <c r="M461" s="368">
        <f>'الاطار الموازنى  راي الجهه عام'!I461</f>
        <v>0</v>
      </c>
      <c r="N461" s="212">
        <f t="shared" si="276"/>
        <v>0</v>
      </c>
      <c r="O461" s="150">
        <f t="shared" si="314"/>
        <v>0</v>
      </c>
      <c r="P461" s="150" t="str">
        <f t="shared" si="277"/>
        <v xml:space="preserve"> </v>
      </c>
      <c r="Q461" s="150" t="str">
        <f t="shared" si="278"/>
        <v xml:space="preserve"> </v>
      </c>
      <c r="R461" s="107">
        <f t="shared" si="280"/>
        <v>0</v>
      </c>
      <c r="S461" s="72">
        <f t="shared" si="279"/>
        <v>0</v>
      </c>
    </row>
    <row r="462" spans="1:19" s="1" customFormat="1" ht="105.75" customHeight="1" x14ac:dyDescent="0.2">
      <c r="A462" s="357"/>
      <c r="B462" s="373"/>
      <c r="C462" s="373"/>
      <c r="D462" s="373"/>
      <c r="E462" s="155"/>
      <c r="F462" s="373"/>
      <c r="G462" s="48" t="s">
        <v>1001</v>
      </c>
      <c r="H462" s="21" t="s">
        <v>342</v>
      </c>
      <c r="I462" s="155"/>
      <c r="J462" s="155"/>
      <c r="K462" s="155"/>
      <c r="L462" s="155"/>
      <c r="M462" s="373"/>
      <c r="N462" s="215"/>
      <c r="O462" s="155"/>
      <c r="P462" s="155" t="str">
        <f t="shared" si="277"/>
        <v xml:space="preserve"> </v>
      </c>
      <c r="Q462" s="155" t="str">
        <f t="shared" si="278"/>
        <v xml:space="preserve"> </v>
      </c>
      <c r="R462" s="110"/>
      <c r="S462" s="72">
        <f>S466</f>
        <v>0</v>
      </c>
    </row>
    <row r="463" spans="1:19" ht="105.75" customHeight="1" x14ac:dyDescent="0.2">
      <c r="A463" s="364">
        <f>'الاطار الموازنى  راي الجهه عام'!A463</f>
        <v>0</v>
      </c>
      <c r="B463" s="365">
        <f>'الاطار الموازنى  راي الجهه عام'!B463</f>
        <v>0</v>
      </c>
      <c r="C463" s="365">
        <f>'الاطار الموازنى  راي الجهه عام'!C463</f>
        <v>0</v>
      </c>
      <c r="D463" s="365">
        <f>'الاطار الموازنى  راي الجهه عام'!D463</f>
        <v>0</v>
      </c>
      <c r="E463" s="147">
        <f>'الاطار الموازنى  راي الجهه عام'!E463</f>
        <v>0</v>
      </c>
      <c r="F463" s="365">
        <f>'الاطار الموازنى  راي الجهه عام'!F463</f>
        <v>0</v>
      </c>
      <c r="G463" s="49" t="s">
        <v>1002</v>
      </c>
      <c r="H463" s="19" t="s">
        <v>343</v>
      </c>
      <c r="I463" s="147"/>
      <c r="J463" s="147"/>
      <c r="K463" s="147"/>
      <c r="L463" s="147">
        <f t="shared" si="285"/>
        <v>0</v>
      </c>
      <c r="M463" s="365">
        <f>'الاطار الموازنى  راي الجهه عام'!I463</f>
        <v>0</v>
      </c>
      <c r="N463" s="208">
        <f t="shared" si="276"/>
        <v>0</v>
      </c>
      <c r="O463" s="147"/>
      <c r="P463" s="209" t="str">
        <f t="shared" si="277"/>
        <v xml:space="preserve"> </v>
      </c>
      <c r="Q463" s="209" t="str">
        <f t="shared" si="278"/>
        <v xml:space="preserve"> </v>
      </c>
      <c r="R463" s="105">
        <f t="shared" si="280"/>
        <v>0</v>
      </c>
      <c r="S463" s="72">
        <f t="shared" si="279"/>
        <v>0</v>
      </c>
    </row>
    <row r="464" spans="1:19" ht="105.75" customHeight="1" x14ac:dyDescent="0.2">
      <c r="A464" s="364">
        <f>'الاطار الموازنى  راي الجهه عام'!A464</f>
        <v>0</v>
      </c>
      <c r="B464" s="365">
        <f>'الاطار الموازنى  راي الجهه عام'!B464</f>
        <v>0</v>
      </c>
      <c r="C464" s="365">
        <f>'الاطار الموازنى  راي الجهه عام'!C464</f>
        <v>0</v>
      </c>
      <c r="D464" s="365">
        <f>'الاطار الموازنى  راي الجهه عام'!D464</f>
        <v>0</v>
      </c>
      <c r="E464" s="147">
        <f>'الاطار الموازنى  راي الجهه عام'!E464</f>
        <v>0</v>
      </c>
      <c r="F464" s="365">
        <f>'الاطار الموازنى  راي الجهه عام'!F464</f>
        <v>0</v>
      </c>
      <c r="G464" s="49" t="s">
        <v>1003</v>
      </c>
      <c r="H464" s="19" t="s">
        <v>344</v>
      </c>
      <c r="I464" s="147"/>
      <c r="J464" s="147"/>
      <c r="K464" s="147"/>
      <c r="L464" s="147">
        <f t="shared" si="285"/>
        <v>0</v>
      </c>
      <c r="M464" s="365">
        <f>'الاطار الموازنى  راي الجهه عام'!I464</f>
        <v>0</v>
      </c>
      <c r="N464" s="208">
        <f t="shared" si="276"/>
        <v>0</v>
      </c>
      <c r="O464" s="147"/>
      <c r="P464" s="209" t="str">
        <f t="shared" si="277"/>
        <v xml:space="preserve"> </v>
      </c>
      <c r="Q464" s="209" t="str">
        <f t="shared" si="278"/>
        <v xml:space="preserve"> </v>
      </c>
      <c r="R464" s="105">
        <f t="shared" si="280"/>
        <v>0</v>
      </c>
      <c r="S464" s="72">
        <f t="shared" si="279"/>
        <v>0</v>
      </c>
    </row>
    <row r="465" spans="1:19" ht="105.75" customHeight="1" thickBot="1" x14ac:dyDescent="0.25">
      <c r="A465" s="364">
        <f>'الاطار الموازنى  راي الجهه عام'!A465</f>
        <v>0</v>
      </c>
      <c r="B465" s="365">
        <f>'الاطار الموازنى  راي الجهه عام'!B465</f>
        <v>0</v>
      </c>
      <c r="C465" s="365">
        <f>'الاطار الموازنى  راي الجهه عام'!C465</f>
        <v>0</v>
      </c>
      <c r="D465" s="365">
        <f>'الاطار الموازنى  راي الجهه عام'!D465</f>
        <v>0</v>
      </c>
      <c r="E465" s="147">
        <f>'الاطار الموازنى  راي الجهه عام'!E465</f>
        <v>0</v>
      </c>
      <c r="F465" s="365">
        <f>'الاطار الموازنى  راي الجهه عام'!F465</f>
        <v>0</v>
      </c>
      <c r="G465" s="50" t="s">
        <v>1004</v>
      </c>
      <c r="H465" s="20" t="s">
        <v>345</v>
      </c>
      <c r="I465" s="147"/>
      <c r="J465" s="147"/>
      <c r="K465" s="147"/>
      <c r="L465" s="147">
        <f t="shared" si="285"/>
        <v>0</v>
      </c>
      <c r="M465" s="365">
        <f>'الاطار الموازنى  راي الجهه عام'!I465</f>
        <v>0</v>
      </c>
      <c r="N465" s="208">
        <f t="shared" si="276"/>
        <v>0</v>
      </c>
      <c r="O465" s="147"/>
      <c r="P465" s="209" t="str">
        <f t="shared" si="277"/>
        <v xml:space="preserve"> </v>
      </c>
      <c r="Q465" s="209" t="str">
        <f t="shared" si="278"/>
        <v xml:space="preserve"> </v>
      </c>
      <c r="R465" s="105">
        <f t="shared" si="280"/>
        <v>0</v>
      </c>
      <c r="S465" s="72">
        <f t="shared" si="279"/>
        <v>0</v>
      </c>
    </row>
    <row r="466" spans="1:19" s="1" customFormat="1" ht="110.25" customHeight="1" thickBot="1" x14ac:dyDescent="0.25">
      <c r="A466" s="360">
        <f t="shared" ref="A466:E466" si="315">SUM(A463:A465)</f>
        <v>0</v>
      </c>
      <c r="B466" s="368">
        <f t="shared" si="315"/>
        <v>0</v>
      </c>
      <c r="C466" s="368">
        <f t="shared" si="315"/>
        <v>0</v>
      </c>
      <c r="D466" s="368">
        <f t="shared" si="315"/>
        <v>0</v>
      </c>
      <c r="E466" s="150">
        <f t="shared" si="315"/>
        <v>0</v>
      </c>
      <c r="F466" s="368">
        <f>'الاطار الموازنى  راي الجهه عام'!F466</f>
        <v>0</v>
      </c>
      <c r="G466" s="51"/>
      <c r="H466" s="5" t="s">
        <v>171</v>
      </c>
      <c r="I466" s="150">
        <f t="shared" ref="I466" si="316">SUM(I463:I465)</f>
        <v>0</v>
      </c>
      <c r="J466" s="150">
        <f t="shared" ref="I466:J466" si="317">SUM(J463:J465)</f>
        <v>0</v>
      </c>
      <c r="K466" s="150">
        <f t="shared" ref="K466:O466" si="318">SUM(K463:K465)</f>
        <v>0</v>
      </c>
      <c r="L466" s="150">
        <f t="shared" si="318"/>
        <v>0</v>
      </c>
      <c r="M466" s="368">
        <f>'الاطار الموازنى  راي الجهه عام'!I466</f>
        <v>0</v>
      </c>
      <c r="N466" s="212">
        <f t="shared" si="276"/>
        <v>0</v>
      </c>
      <c r="O466" s="150">
        <f t="shared" si="318"/>
        <v>0</v>
      </c>
      <c r="P466" s="150" t="str">
        <f t="shared" si="277"/>
        <v xml:space="preserve"> </v>
      </c>
      <c r="Q466" s="150" t="str">
        <f t="shared" si="278"/>
        <v xml:space="preserve"> </v>
      </c>
      <c r="R466" s="107">
        <f t="shared" si="280"/>
        <v>0</v>
      </c>
      <c r="S466" s="72">
        <f t="shared" si="279"/>
        <v>0</v>
      </c>
    </row>
    <row r="467" spans="1:19" s="1" customFormat="1" ht="105.75" customHeight="1" x14ac:dyDescent="0.2">
      <c r="A467" s="357">
        <f>'الاطار الموازنى  راي الجهه عام'!A467</f>
        <v>0</v>
      </c>
      <c r="B467" s="373">
        <f>'الاطار الموازنى  راي الجهه عام'!B467</f>
        <v>0</v>
      </c>
      <c r="C467" s="373">
        <f>'الاطار الموازنى  راي الجهه عام'!C467</f>
        <v>0</v>
      </c>
      <c r="D467" s="373">
        <f>'الاطار الموازنى  راي الجهه عام'!D467</f>
        <v>0</v>
      </c>
      <c r="E467" s="153">
        <f>'الاطار الموازنى  راي الجهه عام'!E467</f>
        <v>0</v>
      </c>
      <c r="F467" s="373">
        <f>'الاطار الموازنى  راي الجهه عام'!F467</f>
        <v>0</v>
      </c>
      <c r="G467" s="48">
        <v>5111030301</v>
      </c>
      <c r="H467" s="21" t="s">
        <v>346</v>
      </c>
      <c r="I467" s="153"/>
      <c r="J467" s="153"/>
      <c r="K467" s="153"/>
      <c r="L467" s="153">
        <f t="shared" si="285"/>
        <v>0</v>
      </c>
      <c r="M467" s="373">
        <f>'الاطار الموازنى  راي الجهه عام'!I467</f>
        <v>0</v>
      </c>
      <c r="N467" s="215">
        <f t="shared" si="276"/>
        <v>0</v>
      </c>
      <c r="O467" s="153"/>
      <c r="P467" s="155" t="str">
        <f t="shared" si="277"/>
        <v xml:space="preserve"> </v>
      </c>
      <c r="Q467" s="155" t="str">
        <f t="shared" si="278"/>
        <v xml:space="preserve"> </v>
      </c>
      <c r="R467" s="110">
        <f t="shared" si="280"/>
        <v>0</v>
      </c>
      <c r="S467" s="72">
        <f t="shared" si="279"/>
        <v>0</v>
      </c>
    </row>
    <row r="468" spans="1:19" s="1" customFormat="1" ht="105.75" customHeight="1" x14ac:dyDescent="0.2">
      <c r="A468" s="357"/>
      <c r="B468" s="373"/>
      <c r="C468" s="373"/>
      <c r="D468" s="373"/>
      <c r="E468" s="155"/>
      <c r="F468" s="373"/>
      <c r="G468" s="54" t="s">
        <v>1005</v>
      </c>
      <c r="H468" s="18" t="s">
        <v>347</v>
      </c>
      <c r="I468" s="155"/>
      <c r="J468" s="155"/>
      <c r="K468" s="155"/>
      <c r="L468" s="155"/>
      <c r="M468" s="373"/>
      <c r="N468" s="215"/>
      <c r="O468" s="155"/>
      <c r="P468" s="155" t="str">
        <f t="shared" si="277"/>
        <v xml:space="preserve"> </v>
      </c>
      <c r="Q468" s="155" t="str">
        <f t="shared" si="278"/>
        <v xml:space="preserve"> </v>
      </c>
      <c r="R468" s="110"/>
      <c r="S468" s="72">
        <f>S472</f>
        <v>0</v>
      </c>
    </row>
    <row r="469" spans="1:19" ht="105.75" customHeight="1" x14ac:dyDescent="0.2">
      <c r="A469" s="364">
        <f>'الاطار الموازنى  راي الجهه عام'!A469</f>
        <v>0</v>
      </c>
      <c r="B469" s="365">
        <f>'الاطار الموازنى  راي الجهه عام'!B469</f>
        <v>0</v>
      </c>
      <c r="C469" s="365">
        <f>'الاطار الموازنى  راي الجهه عام'!C469</f>
        <v>0</v>
      </c>
      <c r="D469" s="365">
        <f>'الاطار الموازنى  راي الجهه عام'!D469</f>
        <v>0</v>
      </c>
      <c r="E469" s="147">
        <f>'الاطار الموازنى  راي الجهه عام'!E469</f>
        <v>0</v>
      </c>
      <c r="F469" s="365">
        <f>'الاطار الموازنى  راي الجهه عام'!F469</f>
        <v>0</v>
      </c>
      <c r="G469" s="49" t="s">
        <v>1006</v>
      </c>
      <c r="H469" s="19" t="s">
        <v>348</v>
      </c>
      <c r="I469" s="147"/>
      <c r="J469" s="147"/>
      <c r="K469" s="147"/>
      <c r="L469" s="147">
        <f t="shared" si="285"/>
        <v>0</v>
      </c>
      <c r="M469" s="365">
        <f>'الاطار الموازنى  راي الجهه عام'!I469</f>
        <v>0</v>
      </c>
      <c r="N469" s="208">
        <f t="shared" si="276"/>
        <v>0</v>
      </c>
      <c r="O469" s="147"/>
      <c r="P469" s="209" t="str">
        <f t="shared" si="277"/>
        <v xml:space="preserve"> </v>
      </c>
      <c r="Q469" s="209" t="str">
        <f t="shared" si="278"/>
        <v xml:space="preserve"> </v>
      </c>
      <c r="R469" s="105">
        <f t="shared" si="280"/>
        <v>0</v>
      </c>
      <c r="S469" s="72">
        <f t="shared" si="279"/>
        <v>0</v>
      </c>
    </row>
    <row r="470" spans="1:19" ht="105.75" customHeight="1" x14ac:dyDescent="0.2">
      <c r="A470" s="364">
        <f>'الاطار الموازنى  راي الجهه عام'!A470</f>
        <v>0</v>
      </c>
      <c r="B470" s="365">
        <f>'الاطار الموازنى  راي الجهه عام'!B470</f>
        <v>0</v>
      </c>
      <c r="C470" s="365">
        <f>'الاطار الموازنى  راي الجهه عام'!C470</f>
        <v>0</v>
      </c>
      <c r="D470" s="365">
        <f>'الاطار الموازنى  راي الجهه عام'!D470</f>
        <v>0</v>
      </c>
      <c r="E470" s="147">
        <f>'الاطار الموازنى  راي الجهه عام'!E470</f>
        <v>0</v>
      </c>
      <c r="F470" s="365">
        <f>'الاطار الموازنى  راي الجهه عام'!F470</f>
        <v>0</v>
      </c>
      <c r="G470" s="49" t="s">
        <v>1007</v>
      </c>
      <c r="H470" s="19" t="s">
        <v>349</v>
      </c>
      <c r="I470" s="147"/>
      <c r="J470" s="147"/>
      <c r="K470" s="147"/>
      <c r="L470" s="147">
        <f t="shared" si="285"/>
        <v>0</v>
      </c>
      <c r="M470" s="365">
        <f>'الاطار الموازنى  راي الجهه عام'!I470</f>
        <v>0</v>
      </c>
      <c r="N470" s="208">
        <f t="shared" si="276"/>
        <v>0</v>
      </c>
      <c r="O470" s="147"/>
      <c r="P470" s="209" t="str">
        <f t="shared" si="277"/>
        <v xml:space="preserve"> </v>
      </c>
      <c r="Q470" s="209" t="str">
        <f t="shared" si="278"/>
        <v xml:space="preserve"> </v>
      </c>
      <c r="R470" s="105">
        <f t="shared" si="280"/>
        <v>0</v>
      </c>
      <c r="S470" s="72">
        <f t="shared" si="279"/>
        <v>0</v>
      </c>
    </row>
    <row r="471" spans="1:19" ht="105.75" customHeight="1" thickBot="1" x14ac:dyDescent="0.25">
      <c r="A471" s="364">
        <f>'الاطار الموازنى  راي الجهه عام'!A471</f>
        <v>0</v>
      </c>
      <c r="B471" s="365">
        <f>'الاطار الموازنى  راي الجهه عام'!B471</f>
        <v>0</v>
      </c>
      <c r="C471" s="365">
        <f>'الاطار الموازنى  راي الجهه عام'!C471</f>
        <v>0</v>
      </c>
      <c r="D471" s="365">
        <f>'الاطار الموازنى  راي الجهه عام'!D471</f>
        <v>0</v>
      </c>
      <c r="E471" s="147">
        <f>'الاطار الموازنى  راي الجهه عام'!E471</f>
        <v>0</v>
      </c>
      <c r="F471" s="365">
        <f>'الاطار الموازنى  راي الجهه عام'!F471</f>
        <v>0</v>
      </c>
      <c r="G471" s="50" t="s">
        <v>1008</v>
      </c>
      <c r="H471" s="20" t="s">
        <v>350</v>
      </c>
      <c r="I471" s="147"/>
      <c r="J471" s="147"/>
      <c r="K471" s="147"/>
      <c r="L471" s="147">
        <f t="shared" si="285"/>
        <v>0</v>
      </c>
      <c r="M471" s="365">
        <f>'الاطار الموازنى  راي الجهه عام'!I471</f>
        <v>0</v>
      </c>
      <c r="N471" s="208">
        <f t="shared" si="276"/>
        <v>0</v>
      </c>
      <c r="O471" s="147"/>
      <c r="P471" s="209" t="str">
        <f t="shared" si="277"/>
        <v xml:space="preserve"> </v>
      </c>
      <c r="Q471" s="209" t="str">
        <f t="shared" si="278"/>
        <v xml:space="preserve"> </v>
      </c>
      <c r="R471" s="105">
        <f t="shared" si="280"/>
        <v>0</v>
      </c>
      <c r="S471" s="72">
        <f t="shared" si="279"/>
        <v>0</v>
      </c>
    </row>
    <row r="472" spans="1:19" s="1" customFormat="1" ht="140.25" customHeight="1" thickBot="1" x14ac:dyDescent="0.25">
      <c r="A472" s="360">
        <f t="shared" ref="A472:E472" si="319">SUM(A469:A471)</f>
        <v>0</v>
      </c>
      <c r="B472" s="368">
        <f t="shared" si="319"/>
        <v>0</v>
      </c>
      <c r="C472" s="368">
        <f t="shared" si="319"/>
        <v>0</v>
      </c>
      <c r="D472" s="368">
        <f t="shared" si="319"/>
        <v>0</v>
      </c>
      <c r="E472" s="150">
        <f t="shared" si="319"/>
        <v>0</v>
      </c>
      <c r="F472" s="368">
        <f>'الاطار الموازنى  راي الجهه عام'!F472</f>
        <v>0</v>
      </c>
      <c r="G472" s="51"/>
      <c r="H472" s="5" t="s">
        <v>183</v>
      </c>
      <c r="I472" s="150">
        <f t="shared" ref="I472" si="320">SUM(I469:I471)</f>
        <v>0</v>
      </c>
      <c r="J472" s="150">
        <f t="shared" ref="I472:J472" si="321">SUM(J469:J471)</f>
        <v>0</v>
      </c>
      <c r="K472" s="150">
        <f t="shared" ref="K472:O472" si="322">SUM(K469:K471)</f>
        <v>0</v>
      </c>
      <c r="L472" s="150">
        <f t="shared" si="322"/>
        <v>0</v>
      </c>
      <c r="M472" s="368">
        <f>'الاطار الموازنى  راي الجهه عام'!I472</f>
        <v>0</v>
      </c>
      <c r="N472" s="212">
        <f t="shared" si="276"/>
        <v>0</v>
      </c>
      <c r="O472" s="150">
        <f t="shared" si="322"/>
        <v>0</v>
      </c>
      <c r="P472" s="150" t="str">
        <f t="shared" si="277"/>
        <v xml:space="preserve"> </v>
      </c>
      <c r="Q472" s="150" t="str">
        <f t="shared" si="278"/>
        <v xml:space="preserve"> </v>
      </c>
      <c r="R472" s="107">
        <f t="shared" si="280"/>
        <v>0</v>
      </c>
      <c r="S472" s="72">
        <f t="shared" si="279"/>
        <v>0</v>
      </c>
    </row>
    <row r="473" spans="1:19" s="2" customFormat="1" ht="137.25" customHeight="1" thickBot="1" x14ac:dyDescent="0.25">
      <c r="A473" s="376">
        <f t="shared" ref="A473:E473" si="323">A472+A467+A466+A461</f>
        <v>0</v>
      </c>
      <c r="B473" s="377">
        <f t="shared" si="323"/>
        <v>0</v>
      </c>
      <c r="C473" s="377">
        <f t="shared" si="323"/>
        <v>0</v>
      </c>
      <c r="D473" s="377">
        <f t="shared" si="323"/>
        <v>0</v>
      </c>
      <c r="E473" s="157">
        <f t="shared" si="323"/>
        <v>0</v>
      </c>
      <c r="F473" s="377">
        <f>'الاطار الموازنى  راي الجهه عام'!F473</f>
        <v>0</v>
      </c>
      <c r="G473" s="57"/>
      <c r="H473" s="7" t="s">
        <v>266</v>
      </c>
      <c r="I473" s="157">
        <f t="shared" ref="I473" si="324">I472+I467+I466+I461</f>
        <v>0</v>
      </c>
      <c r="J473" s="157">
        <f t="shared" ref="I473:J473" si="325">J472+J467+J466+J461</f>
        <v>0</v>
      </c>
      <c r="K473" s="157">
        <f t="shared" ref="K473:O473" si="326">K472+K467+K466+K461</f>
        <v>0</v>
      </c>
      <c r="L473" s="157">
        <f t="shared" si="326"/>
        <v>0</v>
      </c>
      <c r="M473" s="377">
        <f>'الاطار الموازنى  راي الجهه عام'!I473</f>
        <v>0</v>
      </c>
      <c r="N473" s="217">
        <f t="shared" si="276"/>
        <v>0</v>
      </c>
      <c r="O473" s="157">
        <f t="shared" si="326"/>
        <v>0</v>
      </c>
      <c r="P473" s="157" t="str">
        <f t="shared" si="277"/>
        <v xml:space="preserve"> </v>
      </c>
      <c r="Q473" s="157" t="str">
        <f t="shared" si="278"/>
        <v xml:space="preserve"> </v>
      </c>
      <c r="R473" s="112">
        <f t="shared" si="280"/>
        <v>0</v>
      </c>
      <c r="S473" s="72">
        <f t="shared" si="279"/>
        <v>0</v>
      </c>
    </row>
    <row r="474" spans="1:19" s="3" customFormat="1" ht="127.5" customHeight="1" thickBot="1" x14ac:dyDescent="0.25">
      <c r="A474" s="402">
        <f t="shared" ref="A474:E474" si="327">A473+A455+A442</f>
        <v>0</v>
      </c>
      <c r="B474" s="403">
        <f t="shared" si="327"/>
        <v>17916154</v>
      </c>
      <c r="C474" s="403">
        <f t="shared" si="327"/>
        <v>3210000</v>
      </c>
      <c r="D474" s="403">
        <f t="shared" si="327"/>
        <v>18263069</v>
      </c>
      <c r="E474" s="185">
        <f t="shared" si="327"/>
        <v>10516000</v>
      </c>
      <c r="F474" s="403">
        <f>'الاطار الموازنى  راي الجهه عام'!F474</f>
        <v>0</v>
      </c>
      <c r="G474" s="63"/>
      <c r="H474" s="9" t="s">
        <v>351</v>
      </c>
      <c r="I474" s="185">
        <f>I473+I455+I442</f>
        <v>14073000</v>
      </c>
      <c r="J474" s="185">
        <f>J473+J455+J442</f>
        <v>14073000</v>
      </c>
      <c r="K474" s="185">
        <f>K473+K455+K442</f>
        <v>0</v>
      </c>
      <c r="L474" s="185">
        <f t="shared" si="285"/>
        <v>0</v>
      </c>
      <c r="M474" s="403">
        <f>'الاطار الموازنى  راي الجهه عام'!I474</f>
        <v>13903000</v>
      </c>
      <c r="N474" s="247">
        <f t="shared" si="276"/>
        <v>-170000</v>
      </c>
      <c r="O474" s="185">
        <f>O473+O455+O442</f>
        <v>13903000</v>
      </c>
      <c r="P474" s="185" t="str">
        <f t="shared" si="277"/>
        <v xml:space="preserve"> </v>
      </c>
      <c r="Q474" s="185">
        <f t="shared" si="278"/>
        <v>170000</v>
      </c>
      <c r="R474" s="128">
        <f t="shared" si="280"/>
        <v>0.98792013074682017</v>
      </c>
      <c r="S474" s="72">
        <f t="shared" si="279"/>
        <v>105857223</v>
      </c>
    </row>
    <row r="475" spans="1:19" s="277" customFormat="1" ht="121.5" customHeight="1" thickBot="1" x14ac:dyDescent="0.25">
      <c r="A475" s="421"/>
      <c r="B475" s="422"/>
      <c r="C475" s="423" t="e">
        <f>(C474-A474)/A474</f>
        <v>#DIV/0!</v>
      </c>
      <c r="D475" s="423">
        <f>(D474-B474)/B474</f>
        <v>1.9363251733603093E-2</v>
      </c>
      <c r="E475" s="279">
        <f>(E474-C474)/C474</f>
        <v>2.2760124610591901</v>
      </c>
      <c r="F475" s="423">
        <f>'الاطار الموازنى  راي الجهه عام'!F475</f>
        <v>-1</v>
      </c>
      <c r="G475" s="280"/>
      <c r="H475" s="281" t="s">
        <v>1137</v>
      </c>
      <c r="I475" s="271"/>
      <c r="J475" s="278"/>
      <c r="K475" s="278"/>
      <c r="L475" s="278"/>
      <c r="M475" s="423" t="e">
        <f>'الاطار الموازنى  راي الجهه عام'!I475</f>
        <v>#DIV/0!</v>
      </c>
      <c r="N475" s="282"/>
      <c r="O475" s="279">
        <f>(O474-J474)/J474</f>
        <v>-1.2079869253179849E-2</v>
      </c>
      <c r="P475" s="278"/>
      <c r="Q475" s="278"/>
      <c r="R475" s="283"/>
      <c r="S475" s="276">
        <v>1</v>
      </c>
    </row>
    <row r="476" spans="1:19" s="3" customFormat="1" ht="122.25" customHeight="1" x14ac:dyDescent="0.2">
      <c r="A476" s="429">
        <f t="shared" ref="A476:E476" si="328">A474+A439</f>
        <v>22000000</v>
      </c>
      <c r="B476" s="430">
        <f t="shared" si="328"/>
        <v>35585466</v>
      </c>
      <c r="C476" s="430">
        <f t="shared" si="328"/>
        <v>28000000</v>
      </c>
      <c r="D476" s="430">
        <f t="shared" si="328"/>
        <v>38603440</v>
      </c>
      <c r="E476" s="327">
        <f t="shared" si="328"/>
        <v>40000000</v>
      </c>
      <c r="F476" s="430">
        <f>'الاطار الموازنى  راي الجهه عام'!F476</f>
        <v>0</v>
      </c>
      <c r="G476" s="328"/>
      <c r="H476" s="329" t="s">
        <v>352</v>
      </c>
      <c r="I476" s="327">
        <f t="shared" ref="I476" si="329">I474+I439</f>
        <v>48605000</v>
      </c>
      <c r="J476" s="327">
        <f t="shared" ref="I476:J476" si="330">J474+J439</f>
        <v>48605000</v>
      </c>
      <c r="K476" s="327">
        <f t="shared" ref="K476:O476" si="331">K474+K439</f>
        <v>0</v>
      </c>
      <c r="L476" s="327">
        <f t="shared" si="331"/>
        <v>0</v>
      </c>
      <c r="M476" s="430">
        <f>'الاطار الموازنى  راي الجهه عام'!I476</f>
        <v>48605000</v>
      </c>
      <c r="N476" s="330">
        <f t="shared" si="276"/>
        <v>0</v>
      </c>
      <c r="O476" s="327">
        <f t="shared" si="331"/>
        <v>48605000</v>
      </c>
      <c r="P476" s="327" t="str">
        <f t="shared" si="277"/>
        <v xml:space="preserve"> </v>
      </c>
      <c r="Q476" s="327" t="str">
        <f t="shared" si="278"/>
        <v xml:space="preserve"> </v>
      </c>
      <c r="R476" s="331">
        <f t="shared" si="280"/>
        <v>1</v>
      </c>
      <c r="S476" s="72">
        <f t="shared" si="279"/>
        <v>358608906</v>
      </c>
    </row>
    <row r="477" spans="1:19" s="3" customFormat="1" ht="117" customHeight="1" x14ac:dyDescent="0.2">
      <c r="A477" s="387"/>
      <c r="B477" s="388"/>
      <c r="C477" s="388"/>
      <c r="D477" s="388"/>
      <c r="E477" s="165"/>
      <c r="F477" s="388"/>
      <c r="G477" s="59" t="s">
        <v>942</v>
      </c>
      <c r="H477" s="10" t="s">
        <v>353</v>
      </c>
      <c r="I477" s="165"/>
      <c r="J477" s="165"/>
      <c r="K477" s="165"/>
      <c r="L477" s="165"/>
      <c r="M477" s="388"/>
      <c r="N477" s="227"/>
      <c r="O477" s="165"/>
      <c r="P477" s="165" t="str">
        <f t="shared" si="277"/>
        <v xml:space="preserve"> </v>
      </c>
      <c r="Q477" s="165" t="str">
        <f t="shared" si="278"/>
        <v xml:space="preserve"> </v>
      </c>
      <c r="R477" s="118"/>
      <c r="S477" s="72">
        <f>S567</f>
        <v>358608906</v>
      </c>
    </row>
    <row r="478" spans="1:19" s="3" customFormat="1" ht="117" customHeight="1" x14ac:dyDescent="0.2">
      <c r="A478" s="355"/>
      <c r="B478" s="425"/>
      <c r="C478" s="425"/>
      <c r="D478" s="425"/>
      <c r="E478" s="181"/>
      <c r="F478" s="425"/>
      <c r="G478" s="69" t="s">
        <v>943</v>
      </c>
      <c r="H478" s="4" t="s">
        <v>354</v>
      </c>
      <c r="I478" s="181"/>
      <c r="J478" s="181"/>
      <c r="K478" s="181"/>
      <c r="L478" s="181"/>
      <c r="M478" s="425"/>
      <c r="N478" s="242"/>
      <c r="O478" s="181"/>
      <c r="P478" s="181" t="str">
        <f t="shared" si="277"/>
        <v xml:space="preserve"> </v>
      </c>
      <c r="Q478" s="181" t="str">
        <f t="shared" si="278"/>
        <v xml:space="preserve"> </v>
      </c>
      <c r="R478" s="125"/>
      <c r="S478" s="72">
        <f>S521</f>
        <v>286442214</v>
      </c>
    </row>
    <row r="479" spans="1:19" s="2" customFormat="1" ht="117" customHeight="1" x14ac:dyDescent="0.2">
      <c r="A479" s="389"/>
      <c r="B479" s="390"/>
      <c r="C479" s="390"/>
      <c r="D479" s="390"/>
      <c r="E479" s="166"/>
      <c r="F479" s="390"/>
      <c r="G479" s="60" t="s">
        <v>944</v>
      </c>
      <c r="H479" s="17" t="s">
        <v>355</v>
      </c>
      <c r="I479" s="166"/>
      <c r="J479" s="166"/>
      <c r="K479" s="166"/>
      <c r="L479" s="166"/>
      <c r="M479" s="390"/>
      <c r="N479" s="228"/>
      <c r="O479" s="166"/>
      <c r="P479" s="166" t="str">
        <f t="shared" si="277"/>
        <v xml:space="preserve"> </v>
      </c>
      <c r="Q479" s="166" t="str">
        <f t="shared" si="278"/>
        <v xml:space="preserve"> </v>
      </c>
      <c r="R479" s="119"/>
      <c r="S479" s="72">
        <f>S485</f>
        <v>0</v>
      </c>
    </row>
    <row r="480" spans="1:19" s="1" customFormat="1" ht="105.75" customHeight="1" x14ac:dyDescent="0.2">
      <c r="A480" s="357">
        <f>'الاطار الموازنى  راي الجهه عام'!A480</f>
        <v>0</v>
      </c>
      <c r="B480" s="373">
        <f>'الاطار الموازنى  راي الجهه عام'!B480</f>
        <v>0</v>
      </c>
      <c r="C480" s="373">
        <f>'الاطار الموازنى  راي الجهه عام'!C480</f>
        <v>0</v>
      </c>
      <c r="D480" s="373">
        <f>'الاطار الموازنى  راي الجهه عام'!D480</f>
        <v>0</v>
      </c>
      <c r="E480" s="153">
        <f>'الاطار الموازنى  راي الجهه عام'!E480</f>
        <v>0</v>
      </c>
      <c r="F480" s="373">
        <f>'الاطار الموازنى  راي الجهه عام'!F480</f>
        <v>0</v>
      </c>
      <c r="G480" s="54">
        <v>4111010101</v>
      </c>
      <c r="H480" s="18" t="s">
        <v>356</v>
      </c>
      <c r="I480" s="153"/>
      <c r="J480" s="153"/>
      <c r="K480" s="153"/>
      <c r="L480" s="153">
        <f t="shared" si="285"/>
        <v>0</v>
      </c>
      <c r="M480" s="373">
        <f>'الاطار الموازنى  راي الجهه عام'!I480</f>
        <v>0</v>
      </c>
      <c r="N480" s="215">
        <f t="shared" si="276"/>
        <v>0</v>
      </c>
      <c r="O480" s="153"/>
      <c r="P480" s="155" t="str">
        <f t="shared" si="277"/>
        <v xml:space="preserve"> </v>
      </c>
      <c r="Q480" s="155" t="str">
        <f t="shared" si="278"/>
        <v xml:space="preserve"> </v>
      </c>
      <c r="R480" s="110">
        <f t="shared" si="280"/>
        <v>0</v>
      </c>
      <c r="S480" s="72">
        <f t="shared" si="279"/>
        <v>0</v>
      </c>
    </row>
    <row r="481" spans="1:19" s="1" customFormat="1" ht="105.75" customHeight="1" x14ac:dyDescent="0.2">
      <c r="A481" s="357">
        <f>'الاطار الموازنى  راي الجهه عام'!A481</f>
        <v>0</v>
      </c>
      <c r="B481" s="373">
        <f>'الاطار الموازنى  راي الجهه عام'!B481</f>
        <v>0</v>
      </c>
      <c r="C481" s="373">
        <f>'الاطار الموازنى  راي الجهه عام'!C481</f>
        <v>0</v>
      </c>
      <c r="D481" s="373">
        <f>'الاطار الموازنى  راي الجهه عام'!D481</f>
        <v>0</v>
      </c>
      <c r="E481" s="153">
        <f>'الاطار الموازنى  راي الجهه عام'!E481</f>
        <v>0</v>
      </c>
      <c r="F481" s="373">
        <f>'الاطار الموازنى  راي الجهه عام'!F481</f>
        <v>0</v>
      </c>
      <c r="G481" s="54">
        <v>4111010201</v>
      </c>
      <c r="H481" s="18" t="s">
        <v>357</v>
      </c>
      <c r="I481" s="153"/>
      <c r="J481" s="153"/>
      <c r="K481" s="153"/>
      <c r="L481" s="153">
        <f t="shared" si="285"/>
        <v>0</v>
      </c>
      <c r="M481" s="373">
        <f>'الاطار الموازنى  راي الجهه عام'!I481</f>
        <v>0</v>
      </c>
      <c r="N481" s="215">
        <f t="shared" si="276"/>
        <v>0</v>
      </c>
      <c r="O481" s="153"/>
      <c r="P481" s="155" t="str">
        <f t="shared" si="277"/>
        <v xml:space="preserve"> </v>
      </c>
      <c r="Q481" s="155" t="str">
        <f t="shared" si="278"/>
        <v xml:space="preserve"> </v>
      </c>
      <c r="R481" s="110">
        <f t="shared" si="280"/>
        <v>0</v>
      </c>
      <c r="S481" s="72">
        <f t="shared" si="279"/>
        <v>0</v>
      </c>
    </row>
    <row r="482" spans="1:19" s="1" customFormat="1" ht="105.75" customHeight="1" x14ac:dyDescent="0.2">
      <c r="A482" s="357">
        <f>'الاطار الموازنى  راي الجهه عام'!A482</f>
        <v>0</v>
      </c>
      <c r="B482" s="373">
        <f>'الاطار الموازنى  راي الجهه عام'!B482</f>
        <v>0</v>
      </c>
      <c r="C482" s="373">
        <f>'الاطار الموازنى  راي الجهه عام'!C482</f>
        <v>0</v>
      </c>
      <c r="D482" s="373">
        <f>'الاطار الموازنى  راي الجهه عام'!D482</f>
        <v>0</v>
      </c>
      <c r="E482" s="153">
        <f>'الاطار الموازنى  راي الجهه عام'!E482</f>
        <v>0</v>
      </c>
      <c r="F482" s="373">
        <f>'الاطار الموازنى  راي الجهه عام'!F482</f>
        <v>0</v>
      </c>
      <c r="G482" s="54">
        <v>4111010301</v>
      </c>
      <c r="H482" s="18" t="s">
        <v>358</v>
      </c>
      <c r="I482" s="153"/>
      <c r="J482" s="153"/>
      <c r="K482" s="153"/>
      <c r="L482" s="153">
        <f t="shared" si="285"/>
        <v>0</v>
      </c>
      <c r="M482" s="373">
        <f>'الاطار الموازنى  راي الجهه عام'!I482</f>
        <v>0</v>
      </c>
      <c r="N482" s="215">
        <f t="shared" si="276"/>
        <v>0</v>
      </c>
      <c r="O482" s="153"/>
      <c r="P482" s="155" t="str">
        <f t="shared" si="277"/>
        <v xml:space="preserve"> </v>
      </c>
      <c r="Q482" s="155" t="str">
        <f t="shared" si="278"/>
        <v xml:space="preserve"> </v>
      </c>
      <c r="R482" s="110">
        <f t="shared" si="280"/>
        <v>0</v>
      </c>
      <c r="S482" s="72">
        <f t="shared" si="279"/>
        <v>0</v>
      </c>
    </row>
    <row r="483" spans="1:19" s="1" customFormat="1" ht="105.75" customHeight="1" x14ac:dyDescent="0.2">
      <c r="A483" s="357">
        <f>'الاطار الموازنى  راي الجهه عام'!A483</f>
        <v>0</v>
      </c>
      <c r="B483" s="373">
        <f>'الاطار الموازنى  راي الجهه عام'!B483</f>
        <v>0</v>
      </c>
      <c r="C483" s="373">
        <f>'الاطار الموازنى  راي الجهه عام'!C483</f>
        <v>0</v>
      </c>
      <c r="D483" s="373">
        <f>'الاطار الموازنى  راي الجهه عام'!D483</f>
        <v>0</v>
      </c>
      <c r="E483" s="153">
        <f>'الاطار الموازنى  راي الجهه عام'!E483</f>
        <v>0</v>
      </c>
      <c r="F483" s="373">
        <f>'الاطار الموازنى  راي الجهه عام'!F483</f>
        <v>0</v>
      </c>
      <c r="G483" s="54">
        <v>4111010401</v>
      </c>
      <c r="H483" s="18" t="s">
        <v>359</v>
      </c>
      <c r="I483" s="153"/>
      <c r="J483" s="153"/>
      <c r="K483" s="153"/>
      <c r="L483" s="153">
        <f t="shared" si="285"/>
        <v>0</v>
      </c>
      <c r="M483" s="373">
        <f>'الاطار الموازنى  راي الجهه عام'!I483</f>
        <v>0</v>
      </c>
      <c r="N483" s="215">
        <f t="shared" si="276"/>
        <v>0</v>
      </c>
      <c r="O483" s="153"/>
      <c r="P483" s="155" t="str">
        <f t="shared" si="277"/>
        <v xml:space="preserve"> </v>
      </c>
      <c r="Q483" s="155" t="str">
        <f t="shared" si="278"/>
        <v xml:space="preserve"> </v>
      </c>
      <c r="R483" s="110">
        <f t="shared" si="280"/>
        <v>0</v>
      </c>
      <c r="S483" s="72">
        <f t="shared" si="279"/>
        <v>0</v>
      </c>
    </row>
    <row r="484" spans="1:19" s="1" customFormat="1" ht="117" customHeight="1" thickBot="1" x14ac:dyDescent="0.25">
      <c r="A484" s="357">
        <f>'الاطار الموازنى  راي الجهه عام'!A484</f>
        <v>0</v>
      </c>
      <c r="B484" s="373">
        <f>'الاطار الموازنى  راي الجهه عام'!B484</f>
        <v>0</v>
      </c>
      <c r="C484" s="373">
        <f>'الاطار الموازنى  راي الجهه عام'!C484</f>
        <v>0</v>
      </c>
      <c r="D484" s="373">
        <f>'الاطار الموازنى  راي الجهه عام'!D484</f>
        <v>0</v>
      </c>
      <c r="E484" s="153">
        <f>'الاطار الموازنى  راي الجهه عام'!E484</f>
        <v>0</v>
      </c>
      <c r="F484" s="373">
        <f>'الاطار الموازنى  راي الجهه عام'!F484</f>
        <v>0</v>
      </c>
      <c r="G484" s="55">
        <v>4111010501</v>
      </c>
      <c r="H484" s="23" t="s">
        <v>360</v>
      </c>
      <c r="I484" s="153"/>
      <c r="J484" s="153"/>
      <c r="K484" s="153"/>
      <c r="L484" s="153">
        <f t="shared" si="285"/>
        <v>0</v>
      </c>
      <c r="M484" s="373">
        <f>'الاطار الموازنى  راي الجهه عام'!I484</f>
        <v>0</v>
      </c>
      <c r="N484" s="215">
        <f t="shared" si="276"/>
        <v>0</v>
      </c>
      <c r="O484" s="153"/>
      <c r="P484" s="155" t="str">
        <f t="shared" si="277"/>
        <v xml:space="preserve"> </v>
      </c>
      <c r="Q484" s="155" t="str">
        <f t="shared" si="278"/>
        <v xml:space="preserve"> </v>
      </c>
      <c r="R484" s="110">
        <f t="shared" si="280"/>
        <v>0</v>
      </c>
      <c r="S484" s="72">
        <f t="shared" si="279"/>
        <v>0</v>
      </c>
    </row>
    <row r="485" spans="1:19" s="2" customFormat="1" ht="112.5" customHeight="1" thickBot="1" x14ac:dyDescent="0.25">
      <c r="A485" s="376">
        <f t="shared" ref="A485:E485" si="332">SUM(A480:A484)</f>
        <v>0</v>
      </c>
      <c r="B485" s="377">
        <f t="shared" si="332"/>
        <v>0</v>
      </c>
      <c r="C485" s="377">
        <f t="shared" si="332"/>
        <v>0</v>
      </c>
      <c r="D485" s="377">
        <f t="shared" si="332"/>
        <v>0</v>
      </c>
      <c r="E485" s="157">
        <f t="shared" si="332"/>
        <v>0</v>
      </c>
      <c r="F485" s="377">
        <f>'الاطار الموازنى  راي الجهه عام'!F485</f>
        <v>0</v>
      </c>
      <c r="G485" s="57"/>
      <c r="H485" s="7" t="s">
        <v>237</v>
      </c>
      <c r="I485" s="157">
        <f t="shared" ref="I485" si="333">SUM(I480:I484)</f>
        <v>0</v>
      </c>
      <c r="J485" s="157">
        <f t="shared" ref="I485:J485" si="334">SUM(J480:J484)</f>
        <v>0</v>
      </c>
      <c r="K485" s="157">
        <f t="shared" ref="K485:O485" si="335">SUM(K480:K484)</f>
        <v>0</v>
      </c>
      <c r="L485" s="157">
        <f t="shared" si="335"/>
        <v>0</v>
      </c>
      <c r="M485" s="377">
        <f>'الاطار الموازنى  راي الجهه عام'!I485</f>
        <v>0</v>
      </c>
      <c r="N485" s="217">
        <f t="shared" ref="N485:N552" si="336">M485-I485</f>
        <v>0</v>
      </c>
      <c r="O485" s="157">
        <f t="shared" si="335"/>
        <v>0</v>
      </c>
      <c r="P485" s="157" t="str">
        <f t="shared" ref="P485:P552" si="337">IF(O485&gt;I485,O485-I485," ")</f>
        <v xml:space="preserve"> </v>
      </c>
      <c r="Q485" s="157" t="str">
        <f t="shared" ref="Q485:Q552" si="338">IF(I485&gt;O485,I485-O485," ")</f>
        <v xml:space="preserve"> </v>
      </c>
      <c r="R485" s="112">
        <f t="shared" si="280"/>
        <v>0</v>
      </c>
      <c r="S485" s="72">
        <f t="shared" ref="S485:S552" si="339">SUM(A485+B485+C485+D485+E485+F485+I485+J485+K485+L485+M485+O485)</f>
        <v>0</v>
      </c>
    </row>
    <row r="486" spans="1:19" s="2" customFormat="1" ht="117" customHeight="1" x14ac:dyDescent="0.2">
      <c r="A486" s="389"/>
      <c r="B486" s="390"/>
      <c r="C486" s="390"/>
      <c r="D486" s="390"/>
      <c r="E486" s="166"/>
      <c r="F486" s="390"/>
      <c r="G486" s="53" t="s">
        <v>945</v>
      </c>
      <c r="H486" s="22" t="s">
        <v>361</v>
      </c>
      <c r="I486" s="166"/>
      <c r="J486" s="166"/>
      <c r="K486" s="166"/>
      <c r="L486" s="166"/>
      <c r="M486" s="390"/>
      <c r="N486" s="228"/>
      <c r="O486" s="166"/>
      <c r="P486" s="166" t="str">
        <f t="shared" si="337"/>
        <v xml:space="preserve"> </v>
      </c>
      <c r="Q486" s="166" t="str">
        <f t="shared" si="338"/>
        <v xml:space="preserve"> </v>
      </c>
      <c r="R486" s="119"/>
      <c r="S486" s="72">
        <f>S492</f>
        <v>0</v>
      </c>
    </row>
    <row r="487" spans="1:19" s="1" customFormat="1" ht="105.75" customHeight="1" x14ac:dyDescent="0.2">
      <c r="A487" s="357">
        <f>'الاطار الموازنى  راي الجهه عام'!A487</f>
        <v>0</v>
      </c>
      <c r="B487" s="373">
        <f>'الاطار الموازنى  راي الجهه عام'!B487</f>
        <v>0</v>
      </c>
      <c r="C487" s="373">
        <f>'الاطار الموازنى  راي الجهه عام'!C487</f>
        <v>0</v>
      </c>
      <c r="D487" s="373">
        <f>'الاطار الموازنى  راي الجهه عام'!D487</f>
        <v>0</v>
      </c>
      <c r="E487" s="153">
        <f>'الاطار الموازنى  راي الجهه عام'!E487</f>
        <v>0</v>
      </c>
      <c r="F487" s="373">
        <f>'الاطار الموازنى  راي الجهه عام'!F487</f>
        <v>0</v>
      </c>
      <c r="G487" s="54">
        <v>4111020101</v>
      </c>
      <c r="H487" s="18" t="s">
        <v>356</v>
      </c>
      <c r="I487" s="153"/>
      <c r="J487" s="153"/>
      <c r="K487" s="153"/>
      <c r="L487" s="153">
        <f t="shared" si="285"/>
        <v>0</v>
      </c>
      <c r="M487" s="373">
        <f>'الاطار الموازنى  راي الجهه عام'!I487</f>
        <v>0</v>
      </c>
      <c r="N487" s="215">
        <f t="shared" si="336"/>
        <v>0</v>
      </c>
      <c r="O487" s="153"/>
      <c r="P487" s="155" t="str">
        <f t="shared" si="337"/>
        <v xml:space="preserve"> </v>
      </c>
      <c r="Q487" s="155" t="str">
        <f t="shared" si="338"/>
        <v xml:space="preserve"> </v>
      </c>
      <c r="R487" s="110">
        <f t="shared" si="280"/>
        <v>0</v>
      </c>
      <c r="S487" s="72">
        <f t="shared" si="339"/>
        <v>0</v>
      </c>
    </row>
    <row r="488" spans="1:19" s="1" customFormat="1" ht="105.75" customHeight="1" x14ac:dyDescent="0.2">
      <c r="A488" s="357">
        <f>'الاطار الموازنى  راي الجهه عام'!A488</f>
        <v>0</v>
      </c>
      <c r="B488" s="373">
        <f>'الاطار الموازنى  راي الجهه عام'!B488</f>
        <v>0</v>
      </c>
      <c r="C488" s="373">
        <f>'الاطار الموازنى  راي الجهه عام'!C488</f>
        <v>0</v>
      </c>
      <c r="D488" s="373">
        <f>'الاطار الموازنى  راي الجهه عام'!D488</f>
        <v>0</v>
      </c>
      <c r="E488" s="153">
        <f>'الاطار الموازنى  راي الجهه عام'!E488</f>
        <v>0</v>
      </c>
      <c r="F488" s="373">
        <f>'الاطار الموازنى  راي الجهه عام'!F488</f>
        <v>0</v>
      </c>
      <c r="G488" s="54">
        <v>4111020201</v>
      </c>
      <c r="H488" s="18" t="s">
        <v>357</v>
      </c>
      <c r="I488" s="153"/>
      <c r="J488" s="153"/>
      <c r="K488" s="153"/>
      <c r="L488" s="153">
        <f t="shared" si="285"/>
        <v>0</v>
      </c>
      <c r="M488" s="373">
        <f>'الاطار الموازنى  راي الجهه عام'!I488</f>
        <v>0</v>
      </c>
      <c r="N488" s="215">
        <f t="shared" si="336"/>
        <v>0</v>
      </c>
      <c r="O488" s="153"/>
      <c r="P488" s="155" t="str">
        <f t="shared" si="337"/>
        <v xml:space="preserve"> </v>
      </c>
      <c r="Q488" s="155" t="str">
        <f t="shared" si="338"/>
        <v xml:space="preserve"> </v>
      </c>
      <c r="R488" s="110">
        <f t="shared" si="280"/>
        <v>0</v>
      </c>
      <c r="S488" s="72">
        <f t="shared" si="339"/>
        <v>0</v>
      </c>
    </row>
    <row r="489" spans="1:19" s="1" customFormat="1" ht="105.75" customHeight="1" x14ac:dyDescent="0.2">
      <c r="A489" s="357">
        <f>'الاطار الموازنى  راي الجهه عام'!A489</f>
        <v>0</v>
      </c>
      <c r="B489" s="373">
        <f>'الاطار الموازنى  راي الجهه عام'!B489</f>
        <v>0</v>
      </c>
      <c r="C489" s="373">
        <f>'الاطار الموازنى  راي الجهه عام'!C489</f>
        <v>0</v>
      </c>
      <c r="D489" s="373">
        <f>'الاطار الموازنى  راي الجهه عام'!D489</f>
        <v>0</v>
      </c>
      <c r="E489" s="153">
        <f>'الاطار الموازنى  راي الجهه عام'!E489</f>
        <v>0</v>
      </c>
      <c r="F489" s="373">
        <f>'الاطار الموازنى  راي الجهه عام'!F489</f>
        <v>0</v>
      </c>
      <c r="G489" s="54">
        <v>4111020301</v>
      </c>
      <c r="H489" s="18" t="s">
        <v>358</v>
      </c>
      <c r="I489" s="153"/>
      <c r="J489" s="153"/>
      <c r="K489" s="153"/>
      <c r="L489" s="153">
        <f t="shared" si="285"/>
        <v>0</v>
      </c>
      <c r="M489" s="373">
        <f>'الاطار الموازنى  راي الجهه عام'!I489</f>
        <v>0</v>
      </c>
      <c r="N489" s="215">
        <f t="shared" si="336"/>
        <v>0</v>
      </c>
      <c r="O489" s="153"/>
      <c r="P489" s="155" t="str">
        <f t="shared" si="337"/>
        <v xml:space="preserve"> </v>
      </c>
      <c r="Q489" s="155" t="str">
        <f t="shared" si="338"/>
        <v xml:space="preserve"> </v>
      </c>
      <c r="R489" s="110">
        <f t="shared" ref="R489:R556" si="340">IF(O489=0,,O489/I489)</f>
        <v>0</v>
      </c>
      <c r="S489" s="72">
        <f t="shared" si="339"/>
        <v>0</v>
      </c>
    </row>
    <row r="490" spans="1:19" s="1" customFormat="1" ht="105.75" customHeight="1" x14ac:dyDescent="0.2">
      <c r="A490" s="357">
        <f>'الاطار الموازنى  راي الجهه عام'!A490</f>
        <v>0</v>
      </c>
      <c r="B490" s="373">
        <f>'الاطار الموازنى  راي الجهه عام'!B490</f>
        <v>0</v>
      </c>
      <c r="C490" s="373">
        <f>'الاطار الموازنى  راي الجهه عام'!C490</f>
        <v>0</v>
      </c>
      <c r="D490" s="373">
        <f>'الاطار الموازنى  راي الجهه عام'!D490</f>
        <v>0</v>
      </c>
      <c r="E490" s="153">
        <f>'الاطار الموازنى  راي الجهه عام'!E490</f>
        <v>0</v>
      </c>
      <c r="F490" s="373">
        <f>'الاطار الموازنى  راي الجهه عام'!F490</f>
        <v>0</v>
      </c>
      <c r="G490" s="54">
        <v>4111020401</v>
      </c>
      <c r="H490" s="18" t="s">
        <v>359</v>
      </c>
      <c r="I490" s="153"/>
      <c r="J490" s="153"/>
      <c r="K490" s="153"/>
      <c r="L490" s="153">
        <f t="shared" si="285"/>
        <v>0</v>
      </c>
      <c r="M490" s="373">
        <f>'الاطار الموازنى  راي الجهه عام'!I490</f>
        <v>0</v>
      </c>
      <c r="N490" s="215">
        <f t="shared" si="336"/>
        <v>0</v>
      </c>
      <c r="O490" s="153"/>
      <c r="P490" s="155" t="str">
        <f t="shared" si="337"/>
        <v xml:space="preserve"> </v>
      </c>
      <c r="Q490" s="155" t="str">
        <f t="shared" si="338"/>
        <v xml:space="preserve"> </v>
      </c>
      <c r="R490" s="110">
        <f t="shared" si="340"/>
        <v>0</v>
      </c>
      <c r="S490" s="72">
        <f t="shared" si="339"/>
        <v>0</v>
      </c>
    </row>
    <row r="491" spans="1:19" s="1" customFormat="1" ht="117" customHeight="1" thickBot="1" x14ac:dyDescent="0.25">
      <c r="A491" s="357">
        <f>'الاطار الموازنى  راي الجهه عام'!A491</f>
        <v>0</v>
      </c>
      <c r="B491" s="373">
        <f>'الاطار الموازنى  راي الجهه عام'!B491</f>
        <v>0</v>
      </c>
      <c r="C491" s="373">
        <f>'الاطار الموازنى  راي الجهه عام'!C491</f>
        <v>0</v>
      </c>
      <c r="D491" s="373">
        <f>'الاطار الموازنى  راي الجهه عام'!D491</f>
        <v>0</v>
      </c>
      <c r="E491" s="153">
        <f>'الاطار الموازنى  راي الجهه عام'!E491</f>
        <v>0</v>
      </c>
      <c r="F491" s="373">
        <f>'الاطار الموازنى  راي الجهه عام'!F491</f>
        <v>0</v>
      </c>
      <c r="G491" s="55">
        <v>4111020501</v>
      </c>
      <c r="H491" s="23" t="s">
        <v>1106</v>
      </c>
      <c r="I491" s="153"/>
      <c r="J491" s="153"/>
      <c r="K491" s="153"/>
      <c r="L491" s="153">
        <f t="shared" si="285"/>
        <v>0</v>
      </c>
      <c r="M491" s="373">
        <f>'الاطار الموازنى  راي الجهه عام'!I491</f>
        <v>0</v>
      </c>
      <c r="N491" s="215">
        <f t="shared" si="336"/>
        <v>0</v>
      </c>
      <c r="O491" s="153"/>
      <c r="P491" s="155" t="str">
        <f t="shared" si="337"/>
        <v xml:space="preserve"> </v>
      </c>
      <c r="Q491" s="155" t="str">
        <f t="shared" si="338"/>
        <v xml:space="preserve"> </v>
      </c>
      <c r="R491" s="110">
        <f t="shared" si="340"/>
        <v>0</v>
      </c>
      <c r="S491" s="72">
        <f t="shared" si="339"/>
        <v>0</v>
      </c>
    </row>
    <row r="492" spans="1:19" s="2" customFormat="1" ht="102.75" customHeight="1" thickBot="1" x14ac:dyDescent="0.25">
      <c r="A492" s="376">
        <f t="shared" ref="A492:E492" si="341">SUM(A487:A491)</f>
        <v>0</v>
      </c>
      <c r="B492" s="377">
        <f t="shared" si="341"/>
        <v>0</v>
      </c>
      <c r="C492" s="377">
        <f t="shared" si="341"/>
        <v>0</v>
      </c>
      <c r="D492" s="377">
        <f t="shared" si="341"/>
        <v>0</v>
      </c>
      <c r="E492" s="157">
        <f t="shared" si="341"/>
        <v>0</v>
      </c>
      <c r="F492" s="377">
        <f>'الاطار الموازنى  راي الجهه عام'!F492</f>
        <v>0</v>
      </c>
      <c r="G492" s="57"/>
      <c r="H492" s="7" t="s">
        <v>256</v>
      </c>
      <c r="I492" s="157">
        <f t="shared" ref="I492" si="342">SUM(I487:I491)</f>
        <v>0</v>
      </c>
      <c r="J492" s="157">
        <f t="shared" ref="I492:J492" si="343">SUM(J487:J491)</f>
        <v>0</v>
      </c>
      <c r="K492" s="157">
        <f t="shared" ref="K492:O492" si="344">SUM(K487:K491)</f>
        <v>0</v>
      </c>
      <c r="L492" s="157">
        <f t="shared" si="344"/>
        <v>0</v>
      </c>
      <c r="M492" s="377">
        <f>'الاطار الموازنى  راي الجهه عام'!I492</f>
        <v>0</v>
      </c>
      <c r="N492" s="217">
        <f t="shared" si="336"/>
        <v>0</v>
      </c>
      <c r="O492" s="157">
        <f t="shared" si="344"/>
        <v>0</v>
      </c>
      <c r="P492" s="157" t="str">
        <f t="shared" si="337"/>
        <v xml:space="preserve"> </v>
      </c>
      <c r="Q492" s="157" t="str">
        <f t="shared" si="338"/>
        <v xml:space="preserve"> </v>
      </c>
      <c r="R492" s="112">
        <f t="shared" si="340"/>
        <v>0</v>
      </c>
      <c r="S492" s="72">
        <f t="shared" si="339"/>
        <v>0</v>
      </c>
    </row>
    <row r="493" spans="1:19" s="2" customFormat="1" ht="105.75" customHeight="1" x14ac:dyDescent="0.2">
      <c r="A493" s="389"/>
      <c r="B493" s="390"/>
      <c r="C493" s="390"/>
      <c r="D493" s="390"/>
      <c r="E493" s="166"/>
      <c r="F493" s="390"/>
      <c r="G493" s="53" t="s">
        <v>946</v>
      </c>
      <c r="H493" s="22" t="s">
        <v>362</v>
      </c>
      <c r="I493" s="166"/>
      <c r="J493" s="166"/>
      <c r="K493" s="166"/>
      <c r="L493" s="166"/>
      <c r="M493" s="390"/>
      <c r="N493" s="228"/>
      <c r="O493" s="166"/>
      <c r="P493" s="166" t="str">
        <f t="shared" si="337"/>
        <v xml:space="preserve"> </v>
      </c>
      <c r="Q493" s="166" t="str">
        <f t="shared" si="338"/>
        <v xml:space="preserve"> </v>
      </c>
      <c r="R493" s="119"/>
      <c r="S493" s="72">
        <f>S496</f>
        <v>0</v>
      </c>
    </row>
    <row r="494" spans="1:19" s="1" customFormat="1" ht="105.75" customHeight="1" x14ac:dyDescent="0.2">
      <c r="A494" s="357">
        <f>'الاطار الموازنى  راي الجهه عام'!A494</f>
        <v>0</v>
      </c>
      <c r="B494" s="373">
        <f>'الاطار الموازنى  راي الجهه عام'!B494</f>
        <v>0</v>
      </c>
      <c r="C494" s="373">
        <f>'الاطار الموازنى  راي الجهه عام'!C494</f>
        <v>0</v>
      </c>
      <c r="D494" s="373">
        <f>'الاطار الموازنى  راي الجهه عام'!D494</f>
        <v>0</v>
      </c>
      <c r="E494" s="153">
        <f>'الاطار الموازنى  راي الجهه عام'!E494</f>
        <v>0</v>
      </c>
      <c r="F494" s="373">
        <f>'الاطار الموازنى  راي الجهه عام'!F494</f>
        <v>0</v>
      </c>
      <c r="G494" s="54">
        <v>4111030101</v>
      </c>
      <c r="H494" s="18" t="s">
        <v>363</v>
      </c>
      <c r="I494" s="153"/>
      <c r="J494" s="153"/>
      <c r="K494" s="153"/>
      <c r="L494" s="153">
        <f t="shared" ref="L494:L559" si="345">K494*2</f>
        <v>0</v>
      </c>
      <c r="M494" s="373">
        <f>'الاطار الموازنى  راي الجهه عام'!I494</f>
        <v>0</v>
      </c>
      <c r="N494" s="215">
        <f t="shared" si="336"/>
        <v>0</v>
      </c>
      <c r="O494" s="153"/>
      <c r="P494" s="155" t="str">
        <f t="shared" si="337"/>
        <v xml:space="preserve"> </v>
      </c>
      <c r="Q494" s="155" t="str">
        <f t="shared" si="338"/>
        <v xml:space="preserve"> </v>
      </c>
      <c r="R494" s="110">
        <f t="shared" si="340"/>
        <v>0</v>
      </c>
      <c r="S494" s="72">
        <f t="shared" si="339"/>
        <v>0</v>
      </c>
    </row>
    <row r="495" spans="1:19" s="1" customFormat="1" ht="105.75" customHeight="1" thickBot="1" x14ac:dyDescent="0.25">
      <c r="A495" s="357">
        <f>'الاطار الموازنى  راي الجهه عام'!A495</f>
        <v>0</v>
      </c>
      <c r="B495" s="373">
        <f>'الاطار الموازنى  راي الجهه عام'!B495</f>
        <v>0</v>
      </c>
      <c r="C495" s="373">
        <f>'الاطار الموازنى  راي الجهه عام'!C495</f>
        <v>0</v>
      </c>
      <c r="D495" s="373">
        <f>'الاطار الموازنى  راي الجهه عام'!D495</f>
        <v>0</v>
      </c>
      <c r="E495" s="153">
        <f>'الاطار الموازنى  راي الجهه عام'!E495</f>
        <v>0</v>
      </c>
      <c r="F495" s="373">
        <f>'الاطار الموازنى  راي الجهه عام'!F495</f>
        <v>0</v>
      </c>
      <c r="G495" s="55">
        <v>4111030201</v>
      </c>
      <c r="H495" s="23" t="s">
        <v>364</v>
      </c>
      <c r="I495" s="153"/>
      <c r="J495" s="153"/>
      <c r="K495" s="153"/>
      <c r="L495" s="153">
        <f t="shared" si="345"/>
        <v>0</v>
      </c>
      <c r="M495" s="373">
        <f>'الاطار الموازنى  راي الجهه عام'!I495</f>
        <v>0</v>
      </c>
      <c r="N495" s="215">
        <f t="shared" si="336"/>
        <v>0</v>
      </c>
      <c r="O495" s="153"/>
      <c r="P495" s="155" t="str">
        <f t="shared" si="337"/>
        <v xml:space="preserve"> </v>
      </c>
      <c r="Q495" s="155" t="str">
        <f t="shared" si="338"/>
        <v xml:space="preserve"> </v>
      </c>
      <c r="R495" s="110">
        <f t="shared" si="340"/>
        <v>0</v>
      </c>
      <c r="S495" s="72">
        <f t="shared" si="339"/>
        <v>0</v>
      </c>
    </row>
    <row r="496" spans="1:19" s="2" customFormat="1" ht="105" customHeight="1" thickBot="1" x14ac:dyDescent="0.25">
      <c r="A496" s="376">
        <f t="shared" ref="A496:E496" si="346">SUM(A494:A495)</f>
        <v>0</v>
      </c>
      <c r="B496" s="377">
        <f t="shared" si="346"/>
        <v>0</v>
      </c>
      <c r="C496" s="377">
        <f t="shared" si="346"/>
        <v>0</v>
      </c>
      <c r="D496" s="377">
        <f t="shared" si="346"/>
        <v>0</v>
      </c>
      <c r="E496" s="157">
        <f t="shared" si="346"/>
        <v>0</v>
      </c>
      <c r="F496" s="377">
        <f>'الاطار الموازنى  راي الجهه عام'!F496</f>
        <v>0</v>
      </c>
      <c r="G496" s="57"/>
      <c r="H496" s="7" t="s">
        <v>266</v>
      </c>
      <c r="I496" s="157">
        <f t="shared" ref="I496" si="347">SUM(I494:I495)</f>
        <v>0</v>
      </c>
      <c r="J496" s="157">
        <f t="shared" ref="I496:J496" si="348">SUM(J494:J495)</f>
        <v>0</v>
      </c>
      <c r="K496" s="157">
        <f t="shared" ref="K496:O496" si="349">SUM(K494:K495)</f>
        <v>0</v>
      </c>
      <c r="L496" s="157">
        <f t="shared" si="349"/>
        <v>0</v>
      </c>
      <c r="M496" s="377">
        <f>'الاطار الموازنى  راي الجهه عام'!I496</f>
        <v>0</v>
      </c>
      <c r="N496" s="217">
        <f t="shared" si="336"/>
        <v>0</v>
      </c>
      <c r="O496" s="157">
        <f t="shared" si="349"/>
        <v>0</v>
      </c>
      <c r="P496" s="157" t="str">
        <f t="shared" si="337"/>
        <v xml:space="preserve"> </v>
      </c>
      <c r="Q496" s="157" t="str">
        <f t="shared" si="338"/>
        <v xml:space="preserve"> </v>
      </c>
      <c r="R496" s="112">
        <f t="shared" si="340"/>
        <v>0</v>
      </c>
      <c r="S496" s="72">
        <f t="shared" si="339"/>
        <v>0</v>
      </c>
    </row>
    <row r="497" spans="1:19" s="2" customFormat="1" ht="105.75" customHeight="1" x14ac:dyDescent="0.2">
      <c r="A497" s="389"/>
      <c r="B497" s="390"/>
      <c r="C497" s="390"/>
      <c r="D497" s="390"/>
      <c r="E497" s="166"/>
      <c r="F497" s="390"/>
      <c r="G497" s="53" t="s">
        <v>947</v>
      </c>
      <c r="H497" s="22" t="s">
        <v>365</v>
      </c>
      <c r="I497" s="166"/>
      <c r="J497" s="166"/>
      <c r="K497" s="166"/>
      <c r="L497" s="166"/>
      <c r="M497" s="390"/>
      <c r="N497" s="228"/>
      <c r="O497" s="166"/>
      <c r="P497" s="166" t="str">
        <f t="shared" si="337"/>
        <v xml:space="preserve"> </v>
      </c>
      <c r="Q497" s="166" t="str">
        <f t="shared" si="338"/>
        <v xml:space="preserve"> </v>
      </c>
      <c r="R497" s="119"/>
      <c r="S497" s="72">
        <f>S504</f>
        <v>286206244</v>
      </c>
    </row>
    <row r="498" spans="1:19" s="1" customFormat="1" ht="105.75" customHeight="1" x14ac:dyDescent="0.2">
      <c r="A498" s="357"/>
      <c r="B498" s="373"/>
      <c r="C498" s="373"/>
      <c r="D498" s="373"/>
      <c r="E498" s="155"/>
      <c r="F498" s="373"/>
      <c r="G498" s="54" t="s">
        <v>948</v>
      </c>
      <c r="H498" s="18" t="s">
        <v>622</v>
      </c>
      <c r="I498" s="155"/>
      <c r="J498" s="155"/>
      <c r="K498" s="155"/>
      <c r="L498" s="155"/>
      <c r="M498" s="373"/>
      <c r="N498" s="215"/>
      <c r="O498" s="155"/>
      <c r="P498" s="155" t="str">
        <f t="shared" si="337"/>
        <v xml:space="preserve"> </v>
      </c>
      <c r="Q498" s="155" t="str">
        <f t="shared" si="338"/>
        <v xml:space="preserve"> </v>
      </c>
      <c r="R498" s="110"/>
      <c r="S498" s="72">
        <f>S503</f>
        <v>286206244</v>
      </c>
    </row>
    <row r="499" spans="1:19" s="1" customFormat="1" ht="105" customHeight="1" x14ac:dyDescent="0.2">
      <c r="A499" s="365">
        <f>'الاطار الموازنى  راي الجهه عام'!A499</f>
        <v>22000000</v>
      </c>
      <c r="B499" s="365">
        <f>'الاطار الموازنى  راي الجهه عام'!B499</f>
        <v>24961299</v>
      </c>
      <c r="C499" s="365">
        <f>'الاطار الموازنى  راي الجهه عام'!C499</f>
        <v>18795000</v>
      </c>
      <c r="D499" s="365">
        <f>'الاطار الموازنى  راي الجهه عام'!D499</f>
        <v>32054945</v>
      </c>
      <c r="E499" s="147">
        <f>'الاطار الموازنى  راي الجهه عام'!E499</f>
        <v>30795000</v>
      </c>
      <c r="F499" s="365">
        <f>'الاطار الموازنى  راي الجهه عام'!F499</f>
        <v>0</v>
      </c>
      <c r="G499" s="49" t="s">
        <v>949</v>
      </c>
      <c r="H499" s="40" t="s">
        <v>623</v>
      </c>
      <c r="I499" s="147">
        <v>39400000</v>
      </c>
      <c r="J499" s="147">
        <v>39400000</v>
      </c>
      <c r="K499" s="147"/>
      <c r="L499" s="147">
        <f t="shared" si="345"/>
        <v>0</v>
      </c>
      <c r="M499" s="365">
        <f>'الاطار الموازنى  راي الجهه عام'!I499</f>
        <v>39400000</v>
      </c>
      <c r="N499" s="208">
        <f t="shared" si="336"/>
        <v>0</v>
      </c>
      <c r="O499" s="147">
        <v>39400000</v>
      </c>
      <c r="P499" s="209" t="str">
        <f t="shared" si="337"/>
        <v xml:space="preserve"> </v>
      </c>
      <c r="Q499" s="209" t="str">
        <f t="shared" si="338"/>
        <v xml:space="preserve"> </v>
      </c>
      <c r="R499" s="105">
        <f t="shared" si="340"/>
        <v>1</v>
      </c>
      <c r="S499" s="72">
        <f t="shared" si="339"/>
        <v>286206244</v>
      </c>
    </row>
    <row r="500" spans="1:19" s="1" customFormat="1" ht="105.75" customHeight="1" x14ac:dyDescent="0.2">
      <c r="A500" s="364">
        <f>'الاطار الموازنى  راي الجهه عام'!A500</f>
        <v>0</v>
      </c>
      <c r="B500" s="365">
        <f>'الاطار الموازنى  راي الجهه عام'!B500</f>
        <v>0</v>
      </c>
      <c r="C500" s="365">
        <f>'الاطار الموازنى  راي الجهه عام'!C500</f>
        <v>0</v>
      </c>
      <c r="D500" s="365">
        <f>'الاطار الموازنى  راي الجهه عام'!D500</f>
        <v>0</v>
      </c>
      <c r="E500" s="147">
        <f>'الاطار الموازنى  راي الجهه عام'!E500</f>
        <v>0</v>
      </c>
      <c r="F500" s="365">
        <f>'الاطار الموازنى  راي الجهه عام'!F500</f>
        <v>0</v>
      </c>
      <c r="G500" s="49">
        <v>4111040102</v>
      </c>
      <c r="H500" s="40" t="s">
        <v>624</v>
      </c>
      <c r="I500" s="147"/>
      <c r="J500" s="147"/>
      <c r="K500" s="147"/>
      <c r="L500" s="147">
        <f t="shared" si="345"/>
        <v>0</v>
      </c>
      <c r="M500" s="365">
        <f>'الاطار الموازنى  راي الجهه عام'!I500</f>
        <v>0</v>
      </c>
      <c r="N500" s="208">
        <f t="shared" si="336"/>
        <v>0</v>
      </c>
      <c r="O500" s="147">
        <v>0</v>
      </c>
      <c r="P500" s="209" t="str">
        <f t="shared" si="337"/>
        <v xml:space="preserve"> </v>
      </c>
      <c r="Q500" s="209" t="str">
        <f t="shared" si="338"/>
        <v xml:space="preserve"> </v>
      </c>
      <c r="R500" s="105">
        <f t="shared" si="340"/>
        <v>0</v>
      </c>
      <c r="S500" s="72">
        <f t="shared" si="339"/>
        <v>0</v>
      </c>
    </row>
    <row r="501" spans="1:19" s="1" customFormat="1" ht="105.75" customHeight="1" x14ac:dyDescent="0.2">
      <c r="A501" s="364">
        <f>'الاطار الموازنى  راي الجهه عام'!A501</f>
        <v>0</v>
      </c>
      <c r="B501" s="365">
        <f>'الاطار الموازنى  راي الجهه عام'!B501</f>
        <v>0</v>
      </c>
      <c r="C501" s="365">
        <f>'الاطار الموازنى  راي الجهه عام'!C501</f>
        <v>0</v>
      </c>
      <c r="D501" s="365">
        <f>'الاطار الموازنى  راي الجهه عام'!D501</f>
        <v>0</v>
      </c>
      <c r="E501" s="147">
        <f>'الاطار الموازنى  راي الجهه عام'!E501</f>
        <v>0</v>
      </c>
      <c r="F501" s="365">
        <f>'الاطار الموازنى  راي الجهه عام'!F501</f>
        <v>0</v>
      </c>
      <c r="G501" s="50">
        <v>4111040103</v>
      </c>
      <c r="H501" s="41" t="s">
        <v>625</v>
      </c>
      <c r="I501" s="147"/>
      <c r="J501" s="147"/>
      <c r="K501" s="147"/>
      <c r="L501" s="147">
        <f t="shared" si="345"/>
        <v>0</v>
      </c>
      <c r="M501" s="365">
        <f>'الاطار الموازنى  راي الجهه عام'!I501</f>
        <v>0</v>
      </c>
      <c r="N501" s="208">
        <f t="shared" si="336"/>
        <v>0</v>
      </c>
      <c r="O501" s="147">
        <v>0</v>
      </c>
      <c r="P501" s="209" t="str">
        <f t="shared" si="337"/>
        <v xml:space="preserve"> </v>
      </c>
      <c r="Q501" s="209" t="str">
        <f t="shared" si="338"/>
        <v xml:space="preserve"> </v>
      </c>
      <c r="R501" s="105">
        <f t="shared" si="340"/>
        <v>0</v>
      </c>
      <c r="S501" s="72">
        <f t="shared" si="339"/>
        <v>0</v>
      </c>
    </row>
    <row r="502" spans="1:19" s="1" customFormat="1" ht="105.75" customHeight="1" thickBot="1" x14ac:dyDescent="0.25">
      <c r="A502" s="397"/>
      <c r="B502" s="365">
        <f>'الاطار الموازنى  راي الجهه عام'!B502</f>
        <v>0</v>
      </c>
      <c r="C502" s="365">
        <f>'الاطار الموازنى  راي الجهه عام'!C502</f>
        <v>0</v>
      </c>
      <c r="D502" s="365">
        <f>'الاطار الموازنى  راي الجهه عام'!D502</f>
        <v>0</v>
      </c>
      <c r="E502" s="147">
        <f>'الاطار الموازنى  راي الجهه عام'!E502</f>
        <v>0</v>
      </c>
      <c r="F502" s="365">
        <f>'الاطار الموازنى  راي الجهه عام'!F502</f>
        <v>0</v>
      </c>
      <c r="G502" s="61">
        <v>4111040104</v>
      </c>
      <c r="H502" s="711" t="s">
        <v>1185</v>
      </c>
      <c r="I502" s="168"/>
      <c r="J502" s="168"/>
      <c r="K502" s="168"/>
      <c r="L502" s="147">
        <f t="shared" si="345"/>
        <v>0</v>
      </c>
      <c r="M502" s="365">
        <f>'الاطار الموازنى  راي الجهه عام'!I502</f>
        <v>0</v>
      </c>
      <c r="N502" s="208">
        <f t="shared" si="336"/>
        <v>0</v>
      </c>
      <c r="O502" s="168">
        <v>0</v>
      </c>
      <c r="P502" s="209" t="str">
        <f t="shared" si="337"/>
        <v xml:space="preserve"> </v>
      </c>
      <c r="Q502" s="209" t="str">
        <f t="shared" si="338"/>
        <v xml:space="preserve"> </v>
      </c>
      <c r="R502" s="105">
        <f t="shared" si="340"/>
        <v>0</v>
      </c>
      <c r="S502" s="72"/>
    </row>
    <row r="503" spans="1:19" s="1" customFormat="1" ht="102.75" customHeight="1" thickBot="1" x14ac:dyDescent="0.25">
      <c r="A503" s="360">
        <f t="shared" ref="A503" si="350">A499+A500+A501</f>
        <v>22000000</v>
      </c>
      <c r="B503" s="368">
        <f>SUM(B499:B502)</f>
        <v>24961299</v>
      </c>
      <c r="C503" s="368">
        <f t="shared" ref="C503:F503" si="351">SUM(C499:C502)</f>
        <v>18795000</v>
      </c>
      <c r="D503" s="368">
        <f t="shared" si="351"/>
        <v>32054945</v>
      </c>
      <c r="E503" s="368">
        <f t="shared" si="351"/>
        <v>30795000</v>
      </c>
      <c r="F503" s="368">
        <f t="shared" si="351"/>
        <v>0</v>
      </c>
      <c r="G503" s="51"/>
      <c r="H503" s="5" t="s">
        <v>167</v>
      </c>
      <c r="I503" s="150">
        <f t="shared" ref="I503" si="352">SUM(I499:I502)</f>
        <v>39400000</v>
      </c>
      <c r="J503" s="150">
        <f t="shared" ref="I503:J503" si="353">SUM(J499:J502)</f>
        <v>39400000</v>
      </c>
      <c r="K503" s="150">
        <f t="shared" ref="K503" si="354">SUM(K499:K502)</f>
        <v>0</v>
      </c>
      <c r="L503" s="150">
        <f t="shared" ref="L503" si="355">SUM(L499:L502)</f>
        <v>0</v>
      </c>
      <c r="M503" s="368">
        <f t="shared" ref="M503" si="356">SUM(M499:M502)</f>
        <v>39400000</v>
      </c>
      <c r="N503" s="212">
        <f t="shared" si="336"/>
        <v>0</v>
      </c>
      <c r="O503" s="150">
        <f t="shared" ref="O503" si="357">SUM(O499:O502)</f>
        <v>39400000</v>
      </c>
      <c r="P503" s="150" t="str">
        <f t="shared" si="337"/>
        <v xml:space="preserve"> </v>
      </c>
      <c r="Q503" s="150" t="str">
        <f t="shared" si="338"/>
        <v xml:space="preserve"> </v>
      </c>
      <c r="R503" s="107">
        <f t="shared" si="340"/>
        <v>1</v>
      </c>
      <c r="S503" s="72">
        <f t="shared" si="339"/>
        <v>286206244</v>
      </c>
    </row>
    <row r="504" spans="1:19" s="2" customFormat="1" ht="105" customHeight="1" thickBot="1" x14ac:dyDescent="0.25">
      <c r="A504" s="376">
        <f t="shared" ref="A504:E504" si="358">A503</f>
        <v>22000000</v>
      </c>
      <c r="B504" s="377">
        <f t="shared" si="358"/>
        <v>24961299</v>
      </c>
      <c r="C504" s="377">
        <f t="shared" si="358"/>
        <v>18795000</v>
      </c>
      <c r="D504" s="377">
        <f t="shared" si="358"/>
        <v>32054945</v>
      </c>
      <c r="E504" s="157">
        <f t="shared" si="358"/>
        <v>30795000</v>
      </c>
      <c r="F504" s="377">
        <f>'الاطار الموازنى  راي الجهه عام'!F504</f>
        <v>0</v>
      </c>
      <c r="G504" s="57"/>
      <c r="H504" s="7" t="s">
        <v>274</v>
      </c>
      <c r="I504" s="157">
        <f t="shared" ref="I504" si="359">I503</f>
        <v>39400000</v>
      </c>
      <c r="J504" s="157">
        <f t="shared" ref="I504:J504" si="360">J503</f>
        <v>39400000</v>
      </c>
      <c r="K504" s="157">
        <f t="shared" ref="K504:O504" si="361">K503</f>
        <v>0</v>
      </c>
      <c r="L504" s="157">
        <f t="shared" si="361"/>
        <v>0</v>
      </c>
      <c r="M504" s="377">
        <f>'الاطار الموازنى  راي الجهه عام'!I504</f>
        <v>39400000</v>
      </c>
      <c r="N504" s="217">
        <f t="shared" si="336"/>
        <v>0</v>
      </c>
      <c r="O504" s="157">
        <f t="shared" si="361"/>
        <v>39400000</v>
      </c>
      <c r="P504" s="157" t="str">
        <f t="shared" si="337"/>
        <v xml:space="preserve"> </v>
      </c>
      <c r="Q504" s="157" t="str">
        <f t="shared" si="338"/>
        <v xml:space="preserve"> </v>
      </c>
      <c r="R504" s="112">
        <f t="shared" si="340"/>
        <v>1</v>
      </c>
      <c r="S504" s="72">
        <f t="shared" si="339"/>
        <v>286206244</v>
      </c>
    </row>
    <row r="505" spans="1:19" s="2" customFormat="1" ht="105.75" customHeight="1" x14ac:dyDescent="0.2">
      <c r="A505" s="389">
        <f>'الاطار الموازنى  راي الجهه عام'!A505</f>
        <v>0</v>
      </c>
      <c r="B505" s="390">
        <f>'الاطار الموازنى  راي الجهه عام'!B505</f>
        <v>0</v>
      </c>
      <c r="C505" s="390">
        <f>'الاطار الموازنى  راي الجهه عام'!C505</f>
        <v>0</v>
      </c>
      <c r="D505" s="390">
        <f>'الاطار الموازنى  راي الجهه عام'!D505</f>
        <v>0</v>
      </c>
      <c r="E505" s="180">
        <f>'الاطار الموازنى  راي الجهه عام'!E505</f>
        <v>0</v>
      </c>
      <c r="F505" s="390">
        <f>'الاطار الموازنى  راي الجهه عام'!F505</f>
        <v>0</v>
      </c>
      <c r="G505" s="60">
        <v>4111050101</v>
      </c>
      <c r="H505" s="17" t="s">
        <v>366</v>
      </c>
      <c r="I505" s="180"/>
      <c r="J505" s="180"/>
      <c r="K505" s="180"/>
      <c r="L505" s="180">
        <f t="shared" si="345"/>
        <v>0</v>
      </c>
      <c r="M505" s="390">
        <f>'الاطار الموازنى  راي الجهه عام'!I505</f>
        <v>0</v>
      </c>
      <c r="N505" s="228">
        <f t="shared" si="336"/>
        <v>0</v>
      </c>
      <c r="O505" s="180"/>
      <c r="P505" s="166" t="str">
        <f t="shared" si="337"/>
        <v xml:space="preserve"> </v>
      </c>
      <c r="Q505" s="166" t="str">
        <f t="shared" si="338"/>
        <v xml:space="preserve"> </v>
      </c>
      <c r="R505" s="119">
        <f t="shared" si="340"/>
        <v>0</v>
      </c>
      <c r="S505" s="72">
        <f t="shared" si="339"/>
        <v>0</v>
      </c>
    </row>
    <row r="506" spans="1:19" s="2" customFormat="1" ht="105.75" customHeight="1" x14ac:dyDescent="0.2">
      <c r="A506" s="389">
        <f>'الاطار الموازنى  راي الجهه عام'!A506</f>
        <v>0</v>
      </c>
      <c r="B506" s="390">
        <f>'الاطار الموازنى  راي الجهه عام'!B506</f>
        <v>0</v>
      </c>
      <c r="C506" s="390">
        <f>'الاطار الموازنى  راي الجهه عام'!C506</f>
        <v>0</v>
      </c>
      <c r="D506" s="390">
        <f>'الاطار الموازنى  راي الجهه عام'!D506</f>
        <v>0</v>
      </c>
      <c r="E506" s="180">
        <f>'الاطار الموازنى  راي الجهه عام'!E506</f>
        <v>0</v>
      </c>
      <c r="F506" s="390">
        <f>'الاطار الموازنى  راي الجهه عام'!F506</f>
        <v>0</v>
      </c>
      <c r="G506" s="60">
        <v>4111060101</v>
      </c>
      <c r="H506" s="17" t="s">
        <v>367</v>
      </c>
      <c r="I506" s="180"/>
      <c r="J506" s="180"/>
      <c r="K506" s="180"/>
      <c r="L506" s="180">
        <f t="shared" si="345"/>
        <v>0</v>
      </c>
      <c r="M506" s="390">
        <f>'الاطار الموازنى  راي الجهه عام'!I506</f>
        <v>0</v>
      </c>
      <c r="N506" s="228">
        <f t="shared" si="336"/>
        <v>0</v>
      </c>
      <c r="O506" s="180"/>
      <c r="P506" s="166" t="str">
        <f t="shared" si="337"/>
        <v xml:space="preserve"> </v>
      </c>
      <c r="Q506" s="166" t="str">
        <f t="shared" si="338"/>
        <v xml:space="preserve"> </v>
      </c>
      <c r="R506" s="119">
        <f t="shared" si="340"/>
        <v>0</v>
      </c>
      <c r="S506" s="72">
        <f t="shared" si="339"/>
        <v>0</v>
      </c>
    </row>
    <row r="507" spans="1:19" s="2" customFormat="1" ht="105.75" customHeight="1" x14ac:dyDescent="0.2">
      <c r="A507" s="389">
        <f>'الاطار الموازنى  راي الجهه عام'!A507</f>
        <v>0</v>
      </c>
      <c r="B507" s="390">
        <f>'الاطار الموازنى  راي الجهه عام'!B507</f>
        <v>0</v>
      </c>
      <c r="C507" s="390">
        <f>'الاطار الموازنى  راي الجهه عام'!C507</f>
        <v>0</v>
      </c>
      <c r="D507" s="390">
        <f>'الاطار الموازنى  راي الجهه عام'!D507</f>
        <v>0</v>
      </c>
      <c r="E507" s="166">
        <f>'الاطار الموازنى  راي الجهه عام'!E507</f>
        <v>0</v>
      </c>
      <c r="F507" s="390">
        <f>'الاطار الموازنى  راي الجهه عام'!F507</f>
        <v>0</v>
      </c>
      <c r="G507" s="60">
        <v>4111070101</v>
      </c>
      <c r="H507" s="17" t="s">
        <v>368</v>
      </c>
      <c r="I507" s="166"/>
      <c r="J507" s="166"/>
      <c r="K507" s="166"/>
      <c r="L507" s="166"/>
      <c r="M507" s="390">
        <f>'الاطار الموازنى  راي الجهه عام'!I507</f>
        <v>0</v>
      </c>
      <c r="N507" s="228"/>
      <c r="O507" s="166"/>
      <c r="P507" s="166" t="str">
        <f t="shared" si="337"/>
        <v xml:space="preserve"> </v>
      </c>
      <c r="Q507" s="166" t="str">
        <f t="shared" si="338"/>
        <v xml:space="preserve"> </v>
      </c>
      <c r="R507" s="119"/>
      <c r="S507" s="72">
        <f>S520</f>
        <v>235970</v>
      </c>
    </row>
    <row r="508" spans="1:19" s="1" customFormat="1" ht="105.75" customHeight="1" x14ac:dyDescent="0.2">
      <c r="A508" s="357"/>
      <c r="B508" s="373"/>
      <c r="C508" s="373"/>
      <c r="D508" s="373"/>
      <c r="E508" s="155"/>
      <c r="F508" s="373"/>
      <c r="G508" s="54" t="s">
        <v>950</v>
      </c>
      <c r="H508" s="18" t="s">
        <v>369</v>
      </c>
      <c r="I508" s="155"/>
      <c r="J508" s="155"/>
      <c r="K508" s="155"/>
      <c r="L508" s="155"/>
      <c r="M508" s="373"/>
      <c r="N508" s="215"/>
      <c r="O508" s="155"/>
      <c r="P508" s="155" t="str">
        <f t="shared" si="337"/>
        <v xml:space="preserve"> </v>
      </c>
      <c r="Q508" s="155" t="str">
        <f t="shared" si="338"/>
        <v xml:space="preserve"> </v>
      </c>
      <c r="R508" s="110"/>
      <c r="S508" s="72">
        <f>S512</f>
        <v>0</v>
      </c>
    </row>
    <row r="509" spans="1:19" ht="105.75" customHeight="1" x14ac:dyDescent="0.2">
      <c r="A509" s="364">
        <f>'الاطار الموازنى  راي الجهه عام'!A509</f>
        <v>0</v>
      </c>
      <c r="B509" s="365">
        <f>'الاطار الموازنى  راي الجهه عام'!B509</f>
        <v>0</v>
      </c>
      <c r="C509" s="365">
        <f>'الاطار الموازنى  راي الجهه عام'!C509</f>
        <v>0</v>
      </c>
      <c r="D509" s="365">
        <f>'الاطار الموازنى  راي الجهه عام'!D509</f>
        <v>0</v>
      </c>
      <c r="E509" s="147">
        <f>'الاطار الموازنى  راي الجهه عام'!E509</f>
        <v>0</v>
      </c>
      <c r="F509" s="365">
        <f>'الاطار الموازنى  راي الجهه عام'!F509</f>
        <v>0</v>
      </c>
      <c r="G509" s="49" t="s">
        <v>951</v>
      </c>
      <c r="H509" s="19" t="s">
        <v>370</v>
      </c>
      <c r="I509" s="147"/>
      <c r="J509" s="147"/>
      <c r="K509" s="147"/>
      <c r="L509" s="147">
        <f t="shared" si="345"/>
        <v>0</v>
      </c>
      <c r="M509" s="365">
        <f>'الاطار الموازنى  راي الجهه عام'!I509</f>
        <v>0</v>
      </c>
      <c r="N509" s="208">
        <f t="shared" si="336"/>
        <v>0</v>
      </c>
      <c r="O509" s="147"/>
      <c r="P509" s="209" t="str">
        <f t="shared" si="337"/>
        <v xml:space="preserve"> </v>
      </c>
      <c r="Q509" s="209" t="str">
        <f t="shared" si="338"/>
        <v xml:space="preserve"> </v>
      </c>
      <c r="R509" s="105">
        <f t="shared" si="340"/>
        <v>0</v>
      </c>
      <c r="S509" s="72">
        <f t="shared" si="339"/>
        <v>0</v>
      </c>
    </row>
    <row r="510" spans="1:19" ht="105.75" customHeight="1" x14ac:dyDescent="0.2">
      <c r="A510" s="364">
        <f>'الاطار الموازنى  راي الجهه عام'!A510</f>
        <v>0</v>
      </c>
      <c r="B510" s="365">
        <f>'الاطار الموازنى  راي الجهه عام'!B510</f>
        <v>0</v>
      </c>
      <c r="C510" s="365">
        <f>'الاطار الموازنى  راي الجهه عام'!C510</f>
        <v>0</v>
      </c>
      <c r="D510" s="365">
        <f>'الاطار الموازنى  راي الجهه عام'!D510</f>
        <v>0</v>
      </c>
      <c r="E510" s="147">
        <f>'الاطار الموازنى  راي الجهه عام'!E510</f>
        <v>0</v>
      </c>
      <c r="F510" s="365">
        <f>'الاطار الموازنى  راي الجهه عام'!F510</f>
        <v>0</v>
      </c>
      <c r="G510" s="49" t="s">
        <v>952</v>
      </c>
      <c r="H510" s="19" t="s">
        <v>371</v>
      </c>
      <c r="I510" s="147"/>
      <c r="J510" s="147"/>
      <c r="K510" s="147"/>
      <c r="L510" s="147">
        <f t="shared" si="345"/>
        <v>0</v>
      </c>
      <c r="M510" s="365">
        <f>'الاطار الموازنى  راي الجهه عام'!I510</f>
        <v>0</v>
      </c>
      <c r="N510" s="208">
        <f t="shared" si="336"/>
        <v>0</v>
      </c>
      <c r="O510" s="147"/>
      <c r="P510" s="209" t="str">
        <f t="shared" si="337"/>
        <v xml:space="preserve"> </v>
      </c>
      <c r="Q510" s="209" t="str">
        <f t="shared" si="338"/>
        <v xml:space="preserve"> </v>
      </c>
      <c r="R510" s="105">
        <f t="shared" si="340"/>
        <v>0</v>
      </c>
      <c r="S510" s="72">
        <f t="shared" si="339"/>
        <v>0</v>
      </c>
    </row>
    <row r="511" spans="1:19" ht="105.75" customHeight="1" thickBot="1" x14ac:dyDescent="0.25">
      <c r="A511" s="364">
        <f>'الاطار الموازنى  راي الجهه عام'!A511</f>
        <v>0</v>
      </c>
      <c r="B511" s="365">
        <f>'الاطار الموازنى  راي الجهه عام'!B511</f>
        <v>0</v>
      </c>
      <c r="C511" s="365">
        <f>'الاطار الموازنى  راي الجهه عام'!C511</f>
        <v>0</v>
      </c>
      <c r="D511" s="365">
        <f>'الاطار الموازنى  راي الجهه عام'!D511</f>
        <v>0</v>
      </c>
      <c r="E511" s="147">
        <f>'الاطار الموازنى  راي الجهه عام'!E511</f>
        <v>0</v>
      </c>
      <c r="F511" s="365">
        <f>'الاطار الموازنى  راي الجهه عام'!F511</f>
        <v>0</v>
      </c>
      <c r="G511" s="50" t="s">
        <v>953</v>
      </c>
      <c r="H511" s="20" t="s">
        <v>372</v>
      </c>
      <c r="I511" s="147"/>
      <c r="J511" s="147"/>
      <c r="K511" s="147"/>
      <c r="L511" s="147">
        <f t="shared" si="345"/>
        <v>0</v>
      </c>
      <c r="M511" s="365">
        <f>'الاطار الموازنى  راي الجهه عام'!I511</f>
        <v>0</v>
      </c>
      <c r="N511" s="208">
        <f t="shared" si="336"/>
        <v>0</v>
      </c>
      <c r="O511" s="147"/>
      <c r="P511" s="209" t="str">
        <f t="shared" si="337"/>
        <v xml:space="preserve"> </v>
      </c>
      <c r="Q511" s="209" t="str">
        <f t="shared" si="338"/>
        <v xml:space="preserve"> </v>
      </c>
      <c r="R511" s="105">
        <f t="shared" si="340"/>
        <v>0</v>
      </c>
      <c r="S511" s="72">
        <f t="shared" si="339"/>
        <v>0</v>
      </c>
    </row>
    <row r="512" spans="1:19" s="1" customFormat="1" ht="102.75" customHeight="1" thickBot="1" x14ac:dyDescent="0.25">
      <c r="A512" s="360">
        <f t="shared" ref="A512:E512" si="362">SUM(A509:A511)</f>
        <v>0</v>
      </c>
      <c r="B512" s="368">
        <f t="shared" si="362"/>
        <v>0</v>
      </c>
      <c r="C512" s="368">
        <f t="shared" si="362"/>
        <v>0</v>
      </c>
      <c r="D512" s="368">
        <f t="shared" si="362"/>
        <v>0</v>
      </c>
      <c r="E512" s="150">
        <f t="shared" si="362"/>
        <v>0</v>
      </c>
      <c r="F512" s="368">
        <f>'الاطار الموازنى  راي الجهه عام'!F512</f>
        <v>0</v>
      </c>
      <c r="G512" s="51"/>
      <c r="H512" s="5" t="s">
        <v>167</v>
      </c>
      <c r="I512" s="150">
        <f t="shared" ref="I512" si="363">SUM(I509:I511)</f>
        <v>0</v>
      </c>
      <c r="J512" s="150">
        <f t="shared" ref="I512:J512" si="364">SUM(J509:J511)</f>
        <v>0</v>
      </c>
      <c r="K512" s="150">
        <f t="shared" ref="K512:O512" si="365">SUM(K509:K511)</f>
        <v>0</v>
      </c>
      <c r="L512" s="150">
        <f t="shared" si="365"/>
        <v>0</v>
      </c>
      <c r="M512" s="368">
        <f>'الاطار الموازنى  راي الجهه عام'!I512</f>
        <v>0</v>
      </c>
      <c r="N512" s="212">
        <f t="shared" si="336"/>
        <v>0</v>
      </c>
      <c r="O512" s="150">
        <f t="shared" si="365"/>
        <v>0</v>
      </c>
      <c r="P512" s="150" t="str">
        <f t="shared" si="337"/>
        <v xml:space="preserve"> </v>
      </c>
      <c r="Q512" s="150" t="str">
        <f t="shared" si="338"/>
        <v xml:space="preserve"> </v>
      </c>
      <c r="R512" s="107">
        <f t="shared" si="340"/>
        <v>0</v>
      </c>
      <c r="S512" s="72">
        <f t="shared" si="339"/>
        <v>0</v>
      </c>
    </row>
    <row r="513" spans="1:19" s="1" customFormat="1" ht="105.75" customHeight="1" x14ac:dyDescent="0.2">
      <c r="A513" s="357">
        <f>'الاطار الموازنى  راي الجهه عام'!A513</f>
        <v>0</v>
      </c>
      <c r="B513" s="373">
        <f>'الاطار الموازنى  راي الجهه عام'!B513</f>
        <v>0</v>
      </c>
      <c r="C513" s="373">
        <f>'الاطار الموازنى  راي الجهه عام'!C513</f>
        <v>0</v>
      </c>
      <c r="D513" s="373">
        <f>'الاطار الموازنى  راي الجهه عام'!D513</f>
        <v>0</v>
      </c>
      <c r="E513" s="153">
        <f>'الاطار الموازنى  راي الجهه عام'!E513</f>
        <v>0</v>
      </c>
      <c r="F513" s="373">
        <f>'الاطار الموازنى  راي الجهه عام'!F513</f>
        <v>0</v>
      </c>
      <c r="G513" s="48">
        <v>4111070201</v>
      </c>
      <c r="H513" s="21" t="s">
        <v>373</v>
      </c>
      <c r="I513" s="153"/>
      <c r="J513" s="153"/>
      <c r="K513" s="153"/>
      <c r="L513" s="153">
        <f t="shared" si="345"/>
        <v>0</v>
      </c>
      <c r="M513" s="373">
        <f>'الاطار الموازنى  راي الجهه عام'!I513</f>
        <v>0</v>
      </c>
      <c r="N513" s="215">
        <f t="shared" si="336"/>
        <v>0</v>
      </c>
      <c r="O513" s="153"/>
      <c r="P513" s="155" t="str">
        <f t="shared" si="337"/>
        <v xml:space="preserve"> </v>
      </c>
      <c r="Q513" s="155" t="str">
        <f t="shared" si="338"/>
        <v xml:space="preserve"> </v>
      </c>
      <c r="R513" s="110">
        <f t="shared" si="340"/>
        <v>0</v>
      </c>
      <c r="S513" s="72">
        <f t="shared" si="339"/>
        <v>0</v>
      </c>
    </row>
    <row r="514" spans="1:19" s="1" customFormat="1" ht="105.75" customHeight="1" x14ac:dyDescent="0.2">
      <c r="A514" s="357">
        <f>'الاطار الموازنى  راي الجهه عام'!A514</f>
        <v>0</v>
      </c>
      <c r="B514" s="373">
        <f>'الاطار الموازنى  راي الجهه عام'!B514</f>
        <v>0</v>
      </c>
      <c r="C514" s="373">
        <f>'الاطار الموازنى  راي الجهه عام'!C514</f>
        <v>0</v>
      </c>
      <c r="D514" s="373">
        <f>'الاطار الموازنى  راي الجهه عام'!D514</f>
        <v>0</v>
      </c>
      <c r="E514" s="153">
        <f>'الاطار الموازنى  راي الجهه عام'!E514</f>
        <v>0</v>
      </c>
      <c r="F514" s="373">
        <f>'الاطار الموازنى  راي الجهه عام'!F514</f>
        <v>0</v>
      </c>
      <c r="G514" s="54">
        <v>4111070301</v>
      </c>
      <c r="H514" s="18" t="s">
        <v>374</v>
      </c>
      <c r="I514" s="153"/>
      <c r="J514" s="153"/>
      <c r="K514" s="153"/>
      <c r="L514" s="153">
        <f t="shared" si="345"/>
        <v>0</v>
      </c>
      <c r="M514" s="373">
        <f>'الاطار الموازنى  راي الجهه عام'!I514</f>
        <v>0</v>
      </c>
      <c r="N514" s="215">
        <f t="shared" si="336"/>
        <v>0</v>
      </c>
      <c r="O514" s="153"/>
      <c r="P514" s="155" t="str">
        <f t="shared" si="337"/>
        <v xml:space="preserve"> </v>
      </c>
      <c r="Q514" s="155" t="str">
        <f t="shared" si="338"/>
        <v xml:space="preserve"> </v>
      </c>
      <c r="R514" s="110">
        <f t="shared" si="340"/>
        <v>0</v>
      </c>
      <c r="S514" s="72">
        <f t="shared" si="339"/>
        <v>0</v>
      </c>
    </row>
    <row r="515" spans="1:19" s="1" customFormat="1" ht="105.75" customHeight="1" x14ac:dyDescent="0.2">
      <c r="A515" s="357">
        <f>'الاطار الموازنى  راي الجهه عام'!A515</f>
        <v>0</v>
      </c>
      <c r="B515" s="373">
        <f>'الاطار الموازنى  راي الجهه عام'!B515</f>
        <v>0</v>
      </c>
      <c r="C515" s="373">
        <f>'الاطار الموازنى  راي الجهه عام'!C515</f>
        <v>0</v>
      </c>
      <c r="D515" s="373">
        <f>'الاطار الموازنى  راي الجهه عام'!D515</f>
        <v>0</v>
      </c>
      <c r="E515" s="153">
        <f>'الاطار الموازنى  راي الجهه عام'!E515</f>
        <v>0</v>
      </c>
      <c r="F515" s="373">
        <f>'الاطار الموازنى  راي الجهه عام'!F515</f>
        <v>0</v>
      </c>
      <c r="G515" s="54">
        <v>4111070401</v>
      </c>
      <c r="H515" s="18" t="s">
        <v>375</v>
      </c>
      <c r="I515" s="153"/>
      <c r="J515" s="153"/>
      <c r="K515" s="153"/>
      <c r="L515" s="153">
        <f t="shared" si="345"/>
        <v>0</v>
      </c>
      <c r="M515" s="373">
        <f>'الاطار الموازنى  راي الجهه عام'!I515</f>
        <v>0</v>
      </c>
      <c r="N515" s="215">
        <f t="shared" si="336"/>
        <v>0</v>
      </c>
      <c r="O515" s="153"/>
      <c r="P515" s="155" t="str">
        <f t="shared" si="337"/>
        <v xml:space="preserve"> </v>
      </c>
      <c r="Q515" s="155" t="str">
        <f t="shared" si="338"/>
        <v xml:space="preserve"> </v>
      </c>
      <c r="R515" s="110">
        <f t="shared" si="340"/>
        <v>0</v>
      </c>
      <c r="S515" s="72">
        <f t="shared" si="339"/>
        <v>0</v>
      </c>
    </row>
    <row r="516" spans="1:19" s="1" customFormat="1" ht="105.75" customHeight="1" thickBot="1" x14ac:dyDescent="0.25">
      <c r="A516" s="374"/>
      <c r="B516" s="375"/>
      <c r="C516" s="375"/>
      <c r="D516" s="375"/>
      <c r="E516" s="154"/>
      <c r="F516" s="375"/>
      <c r="G516" s="55">
        <v>4111070500</v>
      </c>
      <c r="H516" s="23" t="s">
        <v>376</v>
      </c>
      <c r="I516" s="154"/>
      <c r="J516" s="154"/>
      <c r="K516" s="154"/>
      <c r="L516" s="154"/>
      <c r="M516" s="375"/>
      <c r="N516" s="216"/>
      <c r="O516" s="154"/>
      <c r="P516" s="154" t="str">
        <f t="shared" si="337"/>
        <v xml:space="preserve"> </v>
      </c>
      <c r="Q516" s="154" t="str">
        <f t="shared" si="338"/>
        <v xml:space="preserve"> </v>
      </c>
      <c r="R516" s="111"/>
      <c r="S516" s="72">
        <f>S519</f>
        <v>235970</v>
      </c>
    </row>
    <row r="517" spans="1:19" ht="105.75" customHeight="1" x14ac:dyDescent="0.2">
      <c r="A517" s="353">
        <f>'الاطار الموازنى  راي الجهه عام'!A517</f>
        <v>0</v>
      </c>
      <c r="B517" s="354">
        <f>'الاطار الموازنى  راي الجهه عام'!B517</f>
        <v>67536</v>
      </c>
      <c r="C517" s="354">
        <f>'الاطار الموازنى  راي الجهه عام'!C517</f>
        <v>23000</v>
      </c>
      <c r="D517" s="354">
        <f>'الاطار الموازنى  راي الجهه عام'!D517</f>
        <v>30434</v>
      </c>
      <c r="E517" s="145">
        <f>'الاطار الموازنى  راي الجهه عام'!E517</f>
        <v>23000</v>
      </c>
      <c r="F517" s="354">
        <f>'الاطار الموازنى  راي الجهه عام'!F517</f>
        <v>0</v>
      </c>
      <c r="G517" s="79" t="s">
        <v>954</v>
      </c>
      <c r="H517" s="80" t="s">
        <v>626</v>
      </c>
      <c r="I517" s="145">
        <v>23000</v>
      </c>
      <c r="J517" s="145">
        <v>23000</v>
      </c>
      <c r="K517" s="145"/>
      <c r="L517" s="145">
        <f t="shared" si="345"/>
        <v>0</v>
      </c>
      <c r="M517" s="354">
        <f>'الاطار الموازنى  راي الجهه عام'!I517</f>
        <v>23000</v>
      </c>
      <c r="N517" s="207">
        <f t="shared" si="336"/>
        <v>0</v>
      </c>
      <c r="O517" s="145">
        <v>23000</v>
      </c>
      <c r="P517" s="137" t="str">
        <f t="shared" si="337"/>
        <v xml:space="preserve"> </v>
      </c>
      <c r="Q517" s="137" t="str">
        <f t="shared" si="338"/>
        <v xml:space="preserve"> </v>
      </c>
      <c r="R517" s="97">
        <f t="shared" si="340"/>
        <v>1</v>
      </c>
      <c r="S517" s="72">
        <f t="shared" si="339"/>
        <v>235970</v>
      </c>
    </row>
    <row r="518" spans="1:19" ht="105.75" customHeight="1" thickBot="1" x14ac:dyDescent="0.25">
      <c r="A518" s="366">
        <f>'الاطار الموازنى  راي الجهه عام'!A518</f>
        <v>0</v>
      </c>
      <c r="B518" s="367">
        <f>'الاطار الموازنى  راي الجهه عام'!B518</f>
        <v>0</v>
      </c>
      <c r="C518" s="367">
        <f>'الاطار الموازنى  راي الجهه عام'!C518</f>
        <v>0</v>
      </c>
      <c r="D518" s="367">
        <f>'الاطار الموازنى  راي الجهه عام'!D518</f>
        <v>0</v>
      </c>
      <c r="E518" s="149">
        <f>'الاطار الموازنى  راي الجهه عام'!E518</f>
        <v>0</v>
      </c>
      <c r="F518" s="367">
        <f>'الاطار الموازنى  راي الجهه عام'!F518</f>
        <v>0</v>
      </c>
      <c r="G518" s="81">
        <v>4111070502</v>
      </c>
      <c r="H518" s="78" t="s">
        <v>627</v>
      </c>
      <c r="I518" s="149"/>
      <c r="J518" s="149"/>
      <c r="K518" s="149"/>
      <c r="L518" s="149">
        <f t="shared" si="345"/>
        <v>0</v>
      </c>
      <c r="M518" s="367">
        <f>'الاطار الموازنى  راي الجهه عام'!I518</f>
        <v>0</v>
      </c>
      <c r="N518" s="210">
        <f t="shared" si="336"/>
        <v>0</v>
      </c>
      <c r="O518" s="149">
        <v>0</v>
      </c>
      <c r="P518" s="211" t="str">
        <f t="shared" si="337"/>
        <v xml:space="preserve"> </v>
      </c>
      <c r="Q518" s="211" t="str">
        <f t="shared" si="338"/>
        <v xml:space="preserve"> </v>
      </c>
      <c r="R518" s="106">
        <f t="shared" si="340"/>
        <v>0</v>
      </c>
      <c r="S518" s="72">
        <f t="shared" si="339"/>
        <v>0</v>
      </c>
    </row>
    <row r="519" spans="1:19" s="1" customFormat="1" ht="110.25" customHeight="1" thickBot="1" x14ac:dyDescent="0.25">
      <c r="A519" s="360">
        <f t="shared" ref="A519:E519" si="366">A517+A518</f>
        <v>0</v>
      </c>
      <c r="B519" s="368">
        <f t="shared" si="366"/>
        <v>67536</v>
      </c>
      <c r="C519" s="368">
        <f t="shared" si="366"/>
        <v>23000</v>
      </c>
      <c r="D519" s="368">
        <f t="shared" si="366"/>
        <v>30434</v>
      </c>
      <c r="E519" s="150">
        <f t="shared" si="366"/>
        <v>23000</v>
      </c>
      <c r="F519" s="368">
        <f>'الاطار الموازنى  راي الجهه عام'!F519</f>
        <v>0</v>
      </c>
      <c r="G519" s="51"/>
      <c r="H519" s="5" t="s">
        <v>197</v>
      </c>
      <c r="I519" s="150">
        <f t="shared" ref="I519" si="367">I517+I518</f>
        <v>23000</v>
      </c>
      <c r="J519" s="150">
        <f t="shared" ref="I519:J519" si="368">J517+J518</f>
        <v>23000</v>
      </c>
      <c r="K519" s="150">
        <f t="shared" ref="K519:O519" si="369">K517+K518</f>
        <v>0</v>
      </c>
      <c r="L519" s="150">
        <f t="shared" si="369"/>
        <v>0</v>
      </c>
      <c r="M519" s="368">
        <f>'الاطار الموازنى  راي الجهه عام'!I519</f>
        <v>23000</v>
      </c>
      <c r="N519" s="212">
        <f t="shared" si="336"/>
        <v>0</v>
      </c>
      <c r="O519" s="150">
        <f t="shared" si="369"/>
        <v>23000</v>
      </c>
      <c r="P519" s="150" t="str">
        <f t="shared" si="337"/>
        <v xml:space="preserve"> </v>
      </c>
      <c r="Q519" s="150" t="str">
        <f t="shared" si="338"/>
        <v xml:space="preserve"> </v>
      </c>
      <c r="R519" s="107">
        <f t="shared" si="340"/>
        <v>1</v>
      </c>
      <c r="S519" s="72">
        <f t="shared" si="339"/>
        <v>235970</v>
      </c>
    </row>
    <row r="520" spans="1:19" s="2" customFormat="1" ht="112.5" customHeight="1" thickBot="1" x14ac:dyDescent="0.25">
      <c r="A520" s="431">
        <f t="shared" ref="A520:E520" si="370">A512+A513+A514+A515+A519</f>
        <v>0</v>
      </c>
      <c r="B520" s="432">
        <f t="shared" si="370"/>
        <v>67536</v>
      </c>
      <c r="C520" s="432">
        <f t="shared" si="370"/>
        <v>23000</v>
      </c>
      <c r="D520" s="432">
        <f t="shared" si="370"/>
        <v>30434</v>
      </c>
      <c r="E520" s="186">
        <f t="shared" si="370"/>
        <v>23000</v>
      </c>
      <c r="F520" s="432">
        <f>'الاطار الموازنى  راي الجهه عام'!F520</f>
        <v>0</v>
      </c>
      <c r="G520" s="70"/>
      <c r="H520" s="7" t="s">
        <v>377</v>
      </c>
      <c r="I520" s="186">
        <f t="shared" ref="I520" si="371">I512+I513+I514+I515+I519</f>
        <v>23000</v>
      </c>
      <c r="J520" s="186">
        <f t="shared" ref="I520:J520" si="372">J512+J513+J514+J515+J519</f>
        <v>23000</v>
      </c>
      <c r="K520" s="186">
        <f t="shared" ref="K520:O520" si="373">K512+K513+K514+K515+K519</f>
        <v>0</v>
      </c>
      <c r="L520" s="186">
        <f t="shared" si="373"/>
        <v>0</v>
      </c>
      <c r="M520" s="432">
        <f>'الاطار الموازنى  راي الجهه عام'!I520</f>
        <v>23000</v>
      </c>
      <c r="N520" s="248">
        <f t="shared" si="336"/>
        <v>0</v>
      </c>
      <c r="O520" s="186">
        <f t="shared" si="373"/>
        <v>23000</v>
      </c>
      <c r="P520" s="186" t="str">
        <f t="shared" si="337"/>
        <v xml:space="preserve"> </v>
      </c>
      <c r="Q520" s="186" t="str">
        <f t="shared" si="338"/>
        <v xml:space="preserve"> </v>
      </c>
      <c r="R520" s="129">
        <f t="shared" si="340"/>
        <v>1</v>
      </c>
      <c r="S520" s="72">
        <f t="shared" si="339"/>
        <v>235970</v>
      </c>
    </row>
    <row r="521" spans="1:19" s="3" customFormat="1" ht="112.5" customHeight="1" thickBot="1" x14ac:dyDescent="0.25">
      <c r="A521" s="382">
        <f t="shared" ref="A521:E521" si="374">A520+A506+A505+A504+A496+A492+A485</f>
        <v>22000000</v>
      </c>
      <c r="B521" s="383">
        <f t="shared" si="374"/>
        <v>25028835</v>
      </c>
      <c r="C521" s="383">
        <f t="shared" si="374"/>
        <v>18818000</v>
      </c>
      <c r="D521" s="383">
        <f t="shared" si="374"/>
        <v>32085379</v>
      </c>
      <c r="E521" s="161">
        <f t="shared" si="374"/>
        <v>30818000</v>
      </c>
      <c r="F521" s="383">
        <f>'الاطار الموازنى  راي الجهه عام'!F521</f>
        <v>0</v>
      </c>
      <c r="G521" s="58"/>
      <c r="H521" s="9" t="s">
        <v>378</v>
      </c>
      <c r="I521" s="161">
        <f t="shared" ref="I521" si="375">I520+I506+I505+I504+I496+I492+I485</f>
        <v>39423000</v>
      </c>
      <c r="J521" s="161">
        <f t="shared" ref="I521:J521" si="376">J520+J506+J505+J504+J496+J492+J485</f>
        <v>39423000</v>
      </c>
      <c r="K521" s="161">
        <f t="shared" ref="K521:O521" si="377">K520+K506+K505+K504+K496+K492+K485</f>
        <v>0</v>
      </c>
      <c r="L521" s="161">
        <f t="shared" si="377"/>
        <v>0</v>
      </c>
      <c r="M521" s="383">
        <f>'الاطار الموازنى  راي الجهه عام'!I521</f>
        <v>39423000</v>
      </c>
      <c r="N521" s="222">
        <f t="shared" si="336"/>
        <v>0</v>
      </c>
      <c r="O521" s="161">
        <f t="shared" si="377"/>
        <v>39423000</v>
      </c>
      <c r="P521" s="161" t="str">
        <f t="shared" si="337"/>
        <v xml:space="preserve"> </v>
      </c>
      <c r="Q521" s="161" t="str">
        <f t="shared" si="338"/>
        <v xml:space="preserve"> </v>
      </c>
      <c r="R521" s="115">
        <f t="shared" si="340"/>
        <v>1</v>
      </c>
      <c r="S521" s="72">
        <f t="shared" si="339"/>
        <v>286442214</v>
      </c>
    </row>
    <row r="522" spans="1:19" s="277" customFormat="1" ht="117" customHeight="1" x14ac:dyDescent="0.2">
      <c r="A522" s="421"/>
      <c r="B522" s="422"/>
      <c r="C522" s="423">
        <f>(C521-A521)/A521</f>
        <v>-0.14463636363636365</v>
      </c>
      <c r="D522" s="423">
        <f>(D521-B521)/B521</f>
        <v>0.2819365743551388</v>
      </c>
      <c r="E522" s="279">
        <f>(E521-C521)/C521</f>
        <v>0.63768732065044109</v>
      </c>
      <c r="F522" s="423">
        <f>'الاطار الموازنى  راي الجهه عام'!F522</f>
        <v>-1</v>
      </c>
      <c r="G522" s="280"/>
      <c r="H522" s="281" t="s">
        <v>1137</v>
      </c>
      <c r="I522" s="271"/>
      <c r="J522" s="278"/>
      <c r="K522" s="278"/>
      <c r="L522" s="278"/>
      <c r="M522" s="423" t="e">
        <f>'الاطار الموازنى  راي الجهه عام'!I522</f>
        <v>#DIV/0!</v>
      </c>
      <c r="N522" s="282"/>
      <c r="O522" s="279">
        <f>(O521-J521)/J521</f>
        <v>0</v>
      </c>
      <c r="P522" s="278"/>
      <c r="Q522" s="278"/>
      <c r="R522" s="283"/>
      <c r="S522" s="276">
        <v>1</v>
      </c>
    </row>
    <row r="523" spans="1:19" s="3" customFormat="1" ht="105.75" customHeight="1" x14ac:dyDescent="0.2">
      <c r="A523" s="387"/>
      <c r="B523" s="388"/>
      <c r="C523" s="388"/>
      <c r="D523" s="388"/>
      <c r="E523" s="165"/>
      <c r="F523" s="388"/>
      <c r="G523" s="59" t="s">
        <v>955</v>
      </c>
      <c r="H523" s="10" t="s">
        <v>379</v>
      </c>
      <c r="I523" s="165"/>
      <c r="J523" s="165"/>
      <c r="K523" s="165"/>
      <c r="L523" s="165"/>
      <c r="M523" s="388"/>
      <c r="N523" s="227"/>
      <c r="O523" s="165"/>
      <c r="P523" s="165" t="str">
        <f t="shared" si="337"/>
        <v xml:space="preserve"> </v>
      </c>
      <c r="Q523" s="165" t="str">
        <f t="shared" si="338"/>
        <v xml:space="preserve"> </v>
      </c>
      <c r="R523" s="118"/>
      <c r="S523" s="72">
        <f>S534</f>
        <v>2697060</v>
      </c>
    </row>
    <row r="524" spans="1:19" s="2" customFormat="1" ht="105.75" customHeight="1" x14ac:dyDescent="0.2">
      <c r="A524" s="389"/>
      <c r="B524" s="390"/>
      <c r="C524" s="390"/>
      <c r="D524" s="390"/>
      <c r="E524" s="166"/>
      <c r="F524" s="390"/>
      <c r="G524" s="60" t="s">
        <v>956</v>
      </c>
      <c r="H524" s="25" t="s">
        <v>380</v>
      </c>
      <c r="I524" s="166"/>
      <c r="J524" s="166"/>
      <c r="K524" s="166"/>
      <c r="L524" s="166"/>
      <c r="M524" s="390"/>
      <c r="N524" s="228"/>
      <c r="O524" s="166"/>
      <c r="P524" s="166" t="str">
        <f t="shared" si="337"/>
        <v xml:space="preserve"> </v>
      </c>
      <c r="Q524" s="166" t="str">
        <f t="shared" si="338"/>
        <v xml:space="preserve"> </v>
      </c>
      <c r="R524" s="119"/>
      <c r="S524" s="72">
        <f>S528</f>
        <v>2697060</v>
      </c>
    </row>
    <row r="525" spans="1:19" s="1" customFormat="1" ht="105.75" customHeight="1" x14ac:dyDescent="0.2">
      <c r="A525" s="357">
        <f>'الاطار الموازنى  راي الجهه عام'!A525</f>
        <v>0</v>
      </c>
      <c r="B525" s="373">
        <f>'الاطار الموازنى  راي الجهه عام'!B525</f>
        <v>0</v>
      </c>
      <c r="C525" s="373">
        <f>'الاطار الموازنى  راي الجهه عام'!C525</f>
        <v>0</v>
      </c>
      <c r="D525" s="373">
        <f>'الاطار الموازنى  راي الجهه عام'!D525</f>
        <v>0</v>
      </c>
      <c r="E525" s="153">
        <f>'الاطار الموازنى  راي الجهه عام'!E525</f>
        <v>0</v>
      </c>
      <c r="F525" s="373">
        <f>'الاطار الموازنى  راي الجهه عام'!F525</f>
        <v>0</v>
      </c>
      <c r="G525" s="54">
        <v>4112010101</v>
      </c>
      <c r="H525" s="18" t="s">
        <v>381</v>
      </c>
      <c r="I525" s="153"/>
      <c r="J525" s="153"/>
      <c r="K525" s="153"/>
      <c r="L525" s="153">
        <f t="shared" si="345"/>
        <v>0</v>
      </c>
      <c r="M525" s="373">
        <f>'الاطار الموازنى  راي الجهه عام'!I525</f>
        <v>0</v>
      </c>
      <c r="N525" s="215">
        <f t="shared" si="336"/>
        <v>0</v>
      </c>
      <c r="O525" s="153"/>
      <c r="P525" s="155" t="str">
        <f t="shared" si="337"/>
        <v xml:space="preserve"> </v>
      </c>
      <c r="Q525" s="155" t="str">
        <f t="shared" si="338"/>
        <v xml:space="preserve"> </v>
      </c>
      <c r="R525" s="110">
        <f t="shared" si="340"/>
        <v>0</v>
      </c>
      <c r="S525" s="72">
        <f t="shared" si="339"/>
        <v>0</v>
      </c>
    </row>
    <row r="526" spans="1:19" s="1" customFormat="1" ht="105.75" customHeight="1" x14ac:dyDescent="0.2">
      <c r="A526" s="357">
        <f>'الاطار الموازنى  راي الجهه عام'!A526</f>
        <v>0</v>
      </c>
      <c r="B526" s="373">
        <f>'الاطار الموازنى  راي الجهه عام'!B526</f>
        <v>337530</v>
      </c>
      <c r="C526" s="373">
        <f>'الاطار الموازنى  راي الجهه عام'!C526</f>
        <v>337000</v>
      </c>
      <c r="D526" s="373">
        <f>'الاطار الموازنى  راي الجهه عام'!D526</f>
        <v>337530</v>
      </c>
      <c r="E526" s="153">
        <f>'الاطار الموازنى  راي الجهه عام'!E526</f>
        <v>337000</v>
      </c>
      <c r="F526" s="373">
        <f>'الاطار الموازنى  راي الجهه عام'!F526</f>
        <v>0</v>
      </c>
      <c r="G526" s="54">
        <v>4112010201</v>
      </c>
      <c r="H526" s="18" t="s">
        <v>382</v>
      </c>
      <c r="I526" s="153">
        <v>337000</v>
      </c>
      <c r="J526" s="153">
        <v>337000</v>
      </c>
      <c r="K526" s="153"/>
      <c r="L526" s="153">
        <f t="shared" si="345"/>
        <v>0</v>
      </c>
      <c r="M526" s="373">
        <f>'الاطار الموازنى  راي الجهه عام'!I526</f>
        <v>337000</v>
      </c>
      <c r="N526" s="215">
        <f t="shared" si="336"/>
        <v>0</v>
      </c>
      <c r="O526" s="153">
        <v>337000</v>
      </c>
      <c r="P526" s="155" t="str">
        <f t="shared" si="337"/>
        <v xml:space="preserve"> </v>
      </c>
      <c r="Q526" s="155" t="str">
        <f t="shared" si="338"/>
        <v xml:space="preserve"> </v>
      </c>
      <c r="R526" s="110">
        <f t="shared" si="340"/>
        <v>1</v>
      </c>
      <c r="S526" s="72">
        <f t="shared" si="339"/>
        <v>2697060</v>
      </c>
    </row>
    <row r="527" spans="1:19" s="1" customFormat="1" ht="105.75" customHeight="1" thickBot="1" x14ac:dyDescent="0.25">
      <c r="A527" s="357">
        <f>'الاطار الموازنى  راي الجهه عام'!A527</f>
        <v>0</v>
      </c>
      <c r="B527" s="373">
        <f>'الاطار الموازنى  راي الجهه عام'!B527</f>
        <v>0</v>
      </c>
      <c r="C527" s="373">
        <f>'الاطار الموازنى  راي الجهه عام'!C527</f>
        <v>0</v>
      </c>
      <c r="D527" s="373">
        <f>'الاطار الموازنى  راي الجهه عام'!D527</f>
        <v>0</v>
      </c>
      <c r="E527" s="153">
        <f>'الاطار الموازنى  راي الجهه عام'!E527</f>
        <v>0</v>
      </c>
      <c r="F527" s="373">
        <f>'الاطار الموازنى  راي الجهه عام'!F527</f>
        <v>0</v>
      </c>
      <c r="G527" s="55">
        <v>4112010301</v>
      </c>
      <c r="H527" s="23" t="s">
        <v>383</v>
      </c>
      <c r="I527" s="153"/>
      <c r="J527" s="153"/>
      <c r="K527" s="153"/>
      <c r="L527" s="153">
        <f t="shared" si="345"/>
        <v>0</v>
      </c>
      <c r="M527" s="373">
        <f>'الاطار الموازنى  راي الجهه عام'!I527</f>
        <v>0</v>
      </c>
      <c r="N527" s="215">
        <f t="shared" si="336"/>
        <v>0</v>
      </c>
      <c r="O527" s="153">
        <v>0</v>
      </c>
      <c r="P527" s="155" t="str">
        <f t="shared" si="337"/>
        <v xml:space="preserve"> </v>
      </c>
      <c r="Q527" s="155" t="str">
        <f t="shared" si="338"/>
        <v xml:space="preserve"> </v>
      </c>
      <c r="R527" s="110">
        <f t="shared" si="340"/>
        <v>0</v>
      </c>
      <c r="S527" s="72">
        <f t="shared" si="339"/>
        <v>0</v>
      </c>
    </row>
    <row r="528" spans="1:19" s="2" customFormat="1" ht="99.75" customHeight="1" thickBot="1" x14ac:dyDescent="0.25">
      <c r="A528" s="376">
        <f t="shared" ref="A528:E528" si="378">SUM(A525:A527)</f>
        <v>0</v>
      </c>
      <c r="B528" s="377">
        <f t="shared" si="378"/>
        <v>337530</v>
      </c>
      <c r="C528" s="377">
        <f t="shared" si="378"/>
        <v>337000</v>
      </c>
      <c r="D528" s="377">
        <f t="shared" si="378"/>
        <v>337530</v>
      </c>
      <c r="E528" s="157">
        <f t="shared" si="378"/>
        <v>337000</v>
      </c>
      <c r="F528" s="377">
        <f>'الاطار الموازنى  راي الجهه عام'!F528</f>
        <v>0</v>
      </c>
      <c r="G528" s="57"/>
      <c r="H528" s="7" t="s">
        <v>237</v>
      </c>
      <c r="I528" s="157">
        <f t="shared" ref="I528" si="379">SUM(I525:I527)</f>
        <v>337000</v>
      </c>
      <c r="J528" s="157">
        <f t="shared" ref="I528:J528" si="380">SUM(J525:J527)</f>
        <v>337000</v>
      </c>
      <c r="K528" s="157">
        <f t="shared" ref="K528:O528" si="381">SUM(K525:K527)</f>
        <v>0</v>
      </c>
      <c r="L528" s="157">
        <f t="shared" si="381"/>
        <v>0</v>
      </c>
      <c r="M528" s="377">
        <f>'الاطار الموازنى  راي الجهه عام'!I528</f>
        <v>337000</v>
      </c>
      <c r="N528" s="217">
        <f t="shared" si="336"/>
        <v>0</v>
      </c>
      <c r="O528" s="157">
        <f t="shared" si="381"/>
        <v>337000</v>
      </c>
      <c r="P528" s="157" t="str">
        <f t="shared" si="337"/>
        <v xml:space="preserve"> </v>
      </c>
      <c r="Q528" s="157" t="str">
        <f t="shared" si="338"/>
        <v xml:space="preserve"> </v>
      </c>
      <c r="R528" s="112">
        <f t="shared" si="340"/>
        <v>1</v>
      </c>
      <c r="S528" s="72">
        <f t="shared" si="339"/>
        <v>2697060</v>
      </c>
    </row>
    <row r="529" spans="1:19" s="2" customFormat="1" ht="105.75" customHeight="1" x14ac:dyDescent="0.2">
      <c r="A529" s="389"/>
      <c r="B529" s="390"/>
      <c r="C529" s="390"/>
      <c r="D529" s="390"/>
      <c r="E529" s="166"/>
      <c r="F529" s="390"/>
      <c r="G529" s="53" t="s">
        <v>957</v>
      </c>
      <c r="H529" s="26" t="s">
        <v>384</v>
      </c>
      <c r="I529" s="166"/>
      <c r="J529" s="166"/>
      <c r="K529" s="166"/>
      <c r="L529" s="166"/>
      <c r="M529" s="390"/>
      <c r="N529" s="228"/>
      <c r="O529" s="166"/>
      <c r="P529" s="166" t="str">
        <f t="shared" si="337"/>
        <v xml:space="preserve"> </v>
      </c>
      <c r="Q529" s="166" t="str">
        <f t="shared" si="338"/>
        <v xml:space="preserve"> </v>
      </c>
      <c r="R529" s="119"/>
      <c r="S529" s="72">
        <f>S533</f>
        <v>0</v>
      </c>
    </row>
    <row r="530" spans="1:19" s="1" customFormat="1" ht="105.75" customHeight="1" x14ac:dyDescent="0.2">
      <c r="A530" s="357">
        <f>'الاطار الموازنى  راي الجهه عام'!A530</f>
        <v>0</v>
      </c>
      <c r="B530" s="373">
        <f>'الاطار الموازنى  راي الجهه عام'!B530</f>
        <v>0</v>
      </c>
      <c r="C530" s="373">
        <f>'الاطار الموازنى  راي الجهه عام'!C530</f>
        <v>0</v>
      </c>
      <c r="D530" s="373">
        <f>'الاطار الموازنى  راي الجهه عام'!D530</f>
        <v>0</v>
      </c>
      <c r="E530" s="153">
        <f>'الاطار الموازنى  راي الجهه عام'!E530</f>
        <v>0</v>
      </c>
      <c r="F530" s="373">
        <f>'الاطار الموازنى  راي الجهه عام'!F530</f>
        <v>0</v>
      </c>
      <c r="G530" s="54">
        <v>4112020101</v>
      </c>
      <c r="H530" s="18" t="s">
        <v>385</v>
      </c>
      <c r="I530" s="153"/>
      <c r="J530" s="153"/>
      <c r="K530" s="153"/>
      <c r="L530" s="153">
        <f t="shared" si="345"/>
        <v>0</v>
      </c>
      <c r="M530" s="373">
        <f>'الاطار الموازنى  راي الجهه عام'!I530</f>
        <v>0</v>
      </c>
      <c r="N530" s="215">
        <f t="shared" si="336"/>
        <v>0</v>
      </c>
      <c r="O530" s="153"/>
      <c r="P530" s="155" t="str">
        <f t="shared" si="337"/>
        <v xml:space="preserve"> </v>
      </c>
      <c r="Q530" s="155" t="str">
        <f t="shared" si="338"/>
        <v xml:space="preserve"> </v>
      </c>
      <c r="R530" s="110">
        <f t="shared" si="340"/>
        <v>0</v>
      </c>
      <c r="S530" s="72">
        <f t="shared" si="339"/>
        <v>0</v>
      </c>
    </row>
    <row r="531" spans="1:19" s="1" customFormat="1" ht="105.75" customHeight="1" x14ac:dyDescent="0.2">
      <c r="A531" s="357">
        <f>'الاطار الموازنى  راي الجهه عام'!A531</f>
        <v>0</v>
      </c>
      <c r="B531" s="373">
        <f>'الاطار الموازنى  راي الجهه عام'!B531</f>
        <v>0</v>
      </c>
      <c r="C531" s="373">
        <f>'الاطار الموازنى  راي الجهه عام'!C531</f>
        <v>0</v>
      </c>
      <c r="D531" s="373">
        <f>'الاطار الموازنى  راي الجهه عام'!D531</f>
        <v>0</v>
      </c>
      <c r="E531" s="153">
        <f>'الاطار الموازنى  راي الجهه عام'!E531</f>
        <v>0</v>
      </c>
      <c r="F531" s="373">
        <f>'الاطار الموازنى  راي الجهه عام'!F531</f>
        <v>0</v>
      </c>
      <c r="G531" s="54">
        <v>4112020201</v>
      </c>
      <c r="H531" s="18" t="s">
        <v>386</v>
      </c>
      <c r="I531" s="153"/>
      <c r="J531" s="153"/>
      <c r="K531" s="153"/>
      <c r="L531" s="153">
        <f t="shared" si="345"/>
        <v>0</v>
      </c>
      <c r="M531" s="373">
        <f>'الاطار الموازنى  راي الجهه عام'!I531</f>
        <v>0</v>
      </c>
      <c r="N531" s="215">
        <f t="shared" si="336"/>
        <v>0</v>
      </c>
      <c r="O531" s="153"/>
      <c r="P531" s="155" t="str">
        <f t="shared" si="337"/>
        <v xml:space="preserve"> </v>
      </c>
      <c r="Q531" s="155" t="str">
        <f t="shared" si="338"/>
        <v xml:space="preserve"> </v>
      </c>
      <c r="R531" s="110">
        <f t="shared" si="340"/>
        <v>0</v>
      </c>
      <c r="S531" s="72">
        <f t="shared" si="339"/>
        <v>0</v>
      </c>
    </row>
    <row r="532" spans="1:19" s="1" customFormat="1" ht="105.75" customHeight="1" thickBot="1" x14ac:dyDescent="0.25">
      <c r="A532" s="357">
        <f>'الاطار الموازنى  راي الجهه عام'!A532</f>
        <v>0</v>
      </c>
      <c r="B532" s="373">
        <f>'الاطار الموازنى  راي الجهه عام'!B532</f>
        <v>0</v>
      </c>
      <c r="C532" s="373">
        <f>'الاطار الموازنى  راي الجهه عام'!C532</f>
        <v>0</v>
      </c>
      <c r="D532" s="373">
        <f>'الاطار الموازنى  راي الجهه عام'!D532</f>
        <v>0</v>
      </c>
      <c r="E532" s="153">
        <f>'الاطار الموازنى  راي الجهه عام'!E532</f>
        <v>0</v>
      </c>
      <c r="F532" s="373">
        <f>'الاطار الموازنى  راي الجهه عام'!F532</f>
        <v>0</v>
      </c>
      <c r="G532" s="55">
        <v>4112020301</v>
      </c>
      <c r="H532" s="23" t="s">
        <v>387</v>
      </c>
      <c r="I532" s="153"/>
      <c r="J532" s="153"/>
      <c r="K532" s="153"/>
      <c r="L532" s="153">
        <f t="shared" si="345"/>
        <v>0</v>
      </c>
      <c r="M532" s="373">
        <f>'الاطار الموازنى  راي الجهه عام'!I532</f>
        <v>0</v>
      </c>
      <c r="N532" s="215">
        <f t="shared" si="336"/>
        <v>0</v>
      </c>
      <c r="O532" s="153"/>
      <c r="P532" s="155" t="str">
        <f t="shared" si="337"/>
        <v xml:space="preserve"> </v>
      </c>
      <c r="Q532" s="155" t="str">
        <f t="shared" si="338"/>
        <v xml:space="preserve"> </v>
      </c>
      <c r="R532" s="110">
        <f t="shared" si="340"/>
        <v>0</v>
      </c>
      <c r="S532" s="72">
        <f t="shared" si="339"/>
        <v>0</v>
      </c>
    </row>
    <row r="533" spans="1:19" s="2" customFormat="1" ht="114.75" customHeight="1" thickBot="1" x14ac:dyDescent="0.25">
      <c r="A533" s="376">
        <f t="shared" ref="A533:E533" si="382">SUM(A530:A532)</f>
        <v>0</v>
      </c>
      <c r="B533" s="377">
        <f t="shared" si="382"/>
        <v>0</v>
      </c>
      <c r="C533" s="377">
        <f t="shared" si="382"/>
        <v>0</v>
      </c>
      <c r="D533" s="377">
        <f t="shared" si="382"/>
        <v>0</v>
      </c>
      <c r="E533" s="157">
        <f t="shared" si="382"/>
        <v>0</v>
      </c>
      <c r="F533" s="377">
        <f>'الاطار الموازنى  راي الجهه عام'!F533</f>
        <v>0</v>
      </c>
      <c r="G533" s="57"/>
      <c r="H533" s="7" t="s">
        <v>256</v>
      </c>
      <c r="I533" s="157">
        <f t="shared" ref="I533" si="383">SUM(I530:I532)</f>
        <v>0</v>
      </c>
      <c r="J533" s="157">
        <f t="shared" ref="I533:J533" si="384">SUM(J530:J532)</f>
        <v>0</v>
      </c>
      <c r="K533" s="157">
        <f t="shared" ref="K533:O533" si="385">SUM(K530:K532)</f>
        <v>0</v>
      </c>
      <c r="L533" s="157">
        <f t="shared" si="385"/>
        <v>0</v>
      </c>
      <c r="M533" s="377">
        <f>'الاطار الموازنى  راي الجهه عام'!I533</f>
        <v>0</v>
      </c>
      <c r="N533" s="217">
        <f t="shared" si="336"/>
        <v>0</v>
      </c>
      <c r="O533" s="157">
        <f t="shared" si="385"/>
        <v>0</v>
      </c>
      <c r="P533" s="157" t="str">
        <f t="shared" si="337"/>
        <v xml:space="preserve"> </v>
      </c>
      <c r="Q533" s="157" t="str">
        <f t="shared" si="338"/>
        <v xml:space="preserve"> </v>
      </c>
      <c r="R533" s="112">
        <f t="shared" si="340"/>
        <v>0</v>
      </c>
      <c r="S533" s="72">
        <f t="shared" si="339"/>
        <v>0</v>
      </c>
    </row>
    <row r="534" spans="1:19" s="3" customFormat="1" ht="114.75" customHeight="1" thickBot="1" x14ac:dyDescent="0.25">
      <c r="A534" s="382">
        <f t="shared" ref="A534:E534" si="386">A533+A528</f>
        <v>0</v>
      </c>
      <c r="B534" s="383">
        <f t="shared" si="386"/>
        <v>337530</v>
      </c>
      <c r="C534" s="383">
        <f t="shared" si="386"/>
        <v>337000</v>
      </c>
      <c r="D534" s="383">
        <f t="shared" si="386"/>
        <v>337530</v>
      </c>
      <c r="E534" s="161">
        <f t="shared" si="386"/>
        <v>337000</v>
      </c>
      <c r="F534" s="383">
        <f>'الاطار الموازنى  راي الجهه عام'!F534</f>
        <v>0</v>
      </c>
      <c r="G534" s="58"/>
      <c r="H534" s="9" t="s">
        <v>388</v>
      </c>
      <c r="I534" s="161">
        <f t="shared" ref="I534" si="387">I533+I528</f>
        <v>337000</v>
      </c>
      <c r="J534" s="161">
        <f t="shared" ref="I534:J534" si="388">J533+J528</f>
        <v>337000</v>
      </c>
      <c r="K534" s="161">
        <f t="shared" ref="K534:O534" si="389">K533+K528</f>
        <v>0</v>
      </c>
      <c r="L534" s="161">
        <f t="shared" si="389"/>
        <v>0</v>
      </c>
      <c r="M534" s="383">
        <f>'الاطار الموازنى  راي الجهه عام'!I534</f>
        <v>337000</v>
      </c>
      <c r="N534" s="222">
        <f t="shared" si="336"/>
        <v>0</v>
      </c>
      <c r="O534" s="161">
        <f t="shared" si="389"/>
        <v>337000</v>
      </c>
      <c r="P534" s="161" t="str">
        <f t="shared" si="337"/>
        <v xml:space="preserve"> </v>
      </c>
      <c r="Q534" s="161" t="str">
        <f t="shared" si="338"/>
        <v xml:space="preserve"> </v>
      </c>
      <c r="R534" s="115">
        <f t="shared" si="340"/>
        <v>1</v>
      </c>
      <c r="S534" s="72">
        <f t="shared" si="339"/>
        <v>2697060</v>
      </c>
    </row>
    <row r="535" spans="1:19" s="277" customFormat="1" ht="117" customHeight="1" x14ac:dyDescent="0.2">
      <c r="A535" s="433"/>
      <c r="B535" s="434"/>
      <c r="C535" s="435" t="e">
        <f>(C534-A534)/A534</f>
        <v>#DIV/0!</v>
      </c>
      <c r="D535" s="435">
        <f>(D534-B534)/B534</f>
        <v>0</v>
      </c>
      <c r="E535" s="313">
        <f>(E534-C534)/C534</f>
        <v>0</v>
      </c>
      <c r="F535" s="435">
        <f>'الاطار الموازنى  راي الجهه عام'!F535</f>
        <v>-1</v>
      </c>
      <c r="G535" s="311"/>
      <c r="H535" s="292" t="s">
        <v>1137</v>
      </c>
      <c r="I535" s="313"/>
      <c r="J535" s="314"/>
      <c r="K535" s="314"/>
      <c r="L535" s="314"/>
      <c r="M535" s="435" t="e">
        <f>'الاطار الموازنى  راي الجهه عام'!I535</f>
        <v>#DIV/0!</v>
      </c>
      <c r="N535" s="332"/>
      <c r="O535" s="313">
        <f>(O534-J534)/J534</f>
        <v>0</v>
      </c>
      <c r="P535" s="314"/>
      <c r="Q535" s="314"/>
      <c r="R535" s="315"/>
      <c r="S535" s="276">
        <v>1</v>
      </c>
    </row>
    <row r="536" spans="1:19" s="3" customFormat="1" ht="105.75" customHeight="1" x14ac:dyDescent="0.2">
      <c r="A536" s="387"/>
      <c r="B536" s="388"/>
      <c r="C536" s="388"/>
      <c r="D536" s="388"/>
      <c r="E536" s="165"/>
      <c r="F536" s="388"/>
      <c r="G536" s="59" t="s">
        <v>958</v>
      </c>
      <c r="H536" s="10" t="s">
        <v>389</v>
      </c>
      <c r="I536" s="165"/>
      <c r="J536" s="165"/>
      <c r="K536" s="165"/>
      <c r="L536" s="165"/>
      <c r="M536" s="388"/>
      <c r="N536" s="227"/>
      <c r="O536" s="165"/>
      <c r="P536" s="165" t="str">
        <f t="shared" si="337"/>
        <v xml:space="preserve"> </v>
      </c>
      <c r="Q536" s="165" t="str">
        <f t="shared" si="338"/>
        <v xml:space="preserve"> </v>
      </c>
      <c r="R536" s="118"/>
      <c r="S536" s="72">
        <f>S547</f>
        <v>25500000</v>
      </c>
    </row>
    <row r="537" spans="1:19" s="2" customFormat="1" ht="105.75" customHeight="1" x14ac:dyDescent="0.2">
      <c r="A537" s="389">
        <f>'الاطار الموازنى  راي الجهه عام'!A537</f>
        <v>0</v>
      </c>
      <c r="B537" s="390">
        <f>'الاطار الموازنى  راي الجهه عام'!B537</f>
        <v>0</v>
      </c>
      <c r="C537" s="390">
        <f>'الاطار الموازنى  راي الجهه عام'!C537</f>
        <v>0</v>
      </c>
      <c r="D537" s="390">
        <f>'الاطار الموازنى  راي الجهه عام'!D537</f>
        <v>0</v>
      </c>
      <c r="E537" s="180">
        <f>'الاطار الموازنى  راي الجهه عام'!E537</f>
        <v>0</v>
      </c>
      <c r="F537" s="390">
        <f>'الاطار الموازنى  راي الجهه عام'!F537</f>
        <v>0</v>
      </c>
      <c r="G537" s="60">
        <v>4113010101</v>
      </c>
      <c r="H537" s="17" t="s">
        <v>390</v>
      </c>
      <c r="I537" s="180"/>
      <c r="J537" s="180"/>
      <c r="K537" s="180"/>
      <c r="L537" s="180">
        <f t="shared" si="345"/>
        <v>0</v>
      </c>
      <c r="M537" s="390">
        <f>'الاطار الموازنى  راي الجهه عام'!I537</f>
        <v>0</v>
      </c>
      <c r="N537" s="228">
        <f t="shared" si="336"/>
        <v>0</v>
      </c>
      <c r="O537" s="180"/>
      <c r="P537" s="166" t="str">
        <f t="shared" si="337"/>
        <v xml:space="preserve"> </v>
      </c>
      <c r="Q537" s="166" t="str">
        <f t="shared" si="338"/>
        <v xml:space="preserve"> </v>
      </c>
      <c r="R537" s="119">
        <f t="shared" si="340"/>
        <v>0</v>
      </c>
      <c r="S537" s="72">
        <f t="shared" si="339"/>
        <v>0</v>
      </c>
    </row>
    <row r="538" spans="1:19" s="2" customFormat="1" ht="105.75" customHeight="1" x14ac:dyDescent="0.2">
      <c r="A538" s="389">
        <f>'الاطار الموازنى  راي الجهه عام'!A538</f>
        <v>0</v>
      </c>
      <c r="B538" s="390">
        <f>'الاطار الموازنى  راي الجهه عام'!B538</f>
        <v>0</v>
      </c>
      <c r="C538" s="390">
        <f>'الاطار الموازنى  راي الجهه عام'!C538</f>
        <v>0</v>
      </c>
      <c r="D538" s="390">
        <f>'الاطار الموازنى  راي الجهه عام'!D538</f>
        <v>0</v>
      </c>
      <c r="E538" s="180">
        <f>'الاطار الموازنى  راي الجهه عام'!E538</f>
        <v>0</v>
      </c>
      <c r="F538" s="390">
        <f>'الاطار الموازنى  راي الجهه عام'!F538</f>
        <v>0</v>
      </c>
      <c r="G538" s="60">
        <v>4113020101</v>
      </c>
      <c r="H538" s="17" t="s">
        <v>391</v>
      </c>
      <c r="I538" s="180"/>
      <c r="J538" s="180"/>
      <c r="K538" s="180"/>
      <c r="L538" s="180">
        <f t="shared" si="345"/>
        <v>0</v>
      </c>
      <c r="M538" s="390">
        <f>'الاطار الموازنى  راي الجهه عام'!I538</f>
        <v>0</v>
      </c>
      <c r="N538" s="228">
        <f t="shared" si="336"/>
        <v>0</v>
      </c>
      <c r="O538" s="180"/>
      <c r="P538" s="166" t="str">
        <f t="shared" si="337"/>
        <v xml:space="preserve"> </v>
      </c>
      <c r="Q538" s="166" t="str">
        <f t="shared" si="338"/>
        <v xml:space="preserve"> </v>
      </c>
      <c r="R538" s="119">
        <f t="shared" si="340"/>
        <v>0</v>
      </c>
      <c r="S538" s="72">
        <f t="shared" si="339"/>
        <v>0</v>
      </c>
    </row>
    <row r="539" spans="1:19" s="2" customFormat="1" ht="105.75" customHeight="1" x14ac:dyDescent="0.2">
      <c r="A539" s="389"/>
      <c r="B539" s="390"/>
      <c r="C539" s="390"/>
      <c r="D539" s="390"/>
      <c r="E539" s="166"/>
      <c r="F539" s="390"/>
      <c r="G539" s="60" t="s">
        <v>959</v>
      </c>
      <c r="H539" s="17" t="s">
        <v>392</v>
      </c>
      <c r="I539" s="166"/>
      <c r="J539" s="166"/>
      <c r="K539" s="166"/>
      <c r="L539" s="166"/>
      <c r="M539" s="390"/>
      <c r="N539" s="228"/>
      <c r="O539" s="166"/>
      <c r="P539" s="166" t="str">
        <f t="shared" si="337"/>
        <v xml:space="preserve"> </v>
      </c>
      <c r="Q539" s="166" t="str">
        <f t="shared" si="338"/>
        <v xml:space="preserve"> </v>
      </c>
      <c r="R539" s="119"/>
      <c r="S539" s="72">
        <f>S544</f>
        <v>25500000</v>
      </c>
    </row>
    <row r="540" spans="1:19" s="1" customFormat="1" ht="105.75" customHeight="1" x14ac:dyDescent="0.2">
      <c r="A540" s="357">
        <f>'الاطار الموازنى  راي الجهه عام'!A540</f>
        <v>0</v>
      </c>
      <c r="B540" s="373">
        <f>'الاطار الموازنى  راي الجهه عام'!B540</f>
        <v>0</v>
      </c>
      <c r="C540" s="373">
        <f>'الاطار الموازنى  راي الجهه عام'!C540</f>
        <v>0</v>
      </c>
      <c r="D540" s="373">
        <f>'الاطار الموازنى  راي الجهه عام'!D540</f>
        <v>0</v>
      </c>
      <c r="E540" s="153">
        <f>'الاطار الموازنى  راي الجهه عام'!E540</f>
        <v>0</v>
      </c>
      <c r="F540" s="373">
        <f>'الاطار الموازنى  راي الجهه عام'!F540</f>
        <v>0</v>
      </c>
      <c r="G540" s="54">
        <v>4113030101</v>
      </c>
      <c r="H540" s="18" t="s">
        <v>393</v>
      </c>
      <c r="I540" s="153"/>
      <c r="J540" s="153"/>
      <c r="K540" s="153"/>
      <c r="L540" s="153">
        <f t="shared" si="345"/>
        <v>0</v>
      </c>
      <c r="M540" s="373">
        <f>'الاطار الموازنى  راي الجهه عام'!I540</f>
        <v>0</v>
      </c>
      <c r="N540" s="215">
        <f t="shared" si="336"/>
        <v>0</v>
      </c>
      <c r="O540" s="153"/>
      <c r="P540" s="155" t="str">
        <f t="shared" si="337"/>
        <v xml:space="preserve"> </v>
      </c>
      <c r="Q540" s="155" t="str">
        <f t="shared" si="338"/>
        <v xml:space="preserve"> </v>
      </c>
      <c r="R540" s="110">
        <f t="shared" si="340"/>
        <v>0</v>
      </c>
      <c r="S540" s="72">
        <f t="shared" si="339"/>
        <v>0</v>
      </c>
    </row>
    <row r="541" spans="1:19" s="1" customFormat="1" ht="105.75" customHeight="1" x14ac:dyDescent="0.2">
      <c r="A541" s="357">
        <f>'الاطار الموازنى  راي الجهه عام'!A541</f>
        <v>0</v>
      </c>
      <c r="B541" s="373">
        <f>'الاطار الموازنى  راي الجهه عام'!B541</f>
        <v>0</v>
      </c>
      <c r="C541" s="373">
        <f>'الاطار الموازنى  راي الجهه عام'!C541</f>
        <v>0</v>
      </c>
      <c r="D541" s="373">
        <f>'الاطار الموازنى  راي الجهه عام'!D541</f>
        <v>0</v>
      </c>
      <c r="E541" s="153">
        <f>'الاطار الموازنى  راي الجهه عام'!E541</f>
        <v>0</v>
      </c>
      <c r="F541" s="373">
        <f>'الاطار الموازنى  راي الجهه عام'!F541</f>
        <v>0</v>
      </c>
      <c r="G541" s="54">
        <v>4113030201</v>
      </c>
      <c r="H541" s="18" t="s">
        <v>394</v>
      </c>
      <c r="I541" s="153"/>
      <c r="J541" s="153"/>
      <c r="K541" s="153"/>
      <c r="L541" s="153">
        <f t="shared" si="345"/>
        <v>0</v>
      </c>
      <c r="M541" s="373">
        <f>'الاطار الموازنى  راي الجهه عام'!I541</f>
        <v>0</v>
      </c>
      <c r="N541" s="215">
        <f t="shared" si="336"/>
        <v>0</v>
      </c>
      <c r="O541" s="153"/>
      <c r="P541" s="155" t="str">
        <f t="shared" si="337"/>
        <v xml:space="preserve"> </v>
      </c>
      <c r="Q541" s="155" t="str">
        <f t="shared" si="338"/>
        <v xml:space="preserve"> </v>
      </c>
      <c r="R541" s="110">
        <f t="shared" si="340"/>
        <v>0</v>
      </c>
      <c r="S541" s="72">
        <f t="shared" si="339"/>
        <v>0</v>
      </c>
    </row>
    <row r="542" spans="1:19" s="1" customFormat="1" ht="105.75" customHeight="1" x14ac:dyDescent="0.2">
      <c r="A542" s="357">
        <f>'الاطار الموازنى  راي الجهه عام'!A542</f>
        <v>0</v>
      </c>
      <c r="B542" s="373">
        <f>'الاطار الموازنى  راي الجهه عام'!B542</f>
        <v>0</v>
      </c>
      <c r="C542" s="373">
        <f>'الاطار الموازنى  راي الجهه عام'!C542</f>
        <v>0</v>
      </c>
      <c r="D542" s="373">
        <f>'الاطار الموازنى  راي الجهه عام'!D542</f>
        <v>0</v>
      </c>
      <c r="E542" s="153">
        <f>'الاطار الموازنى  راي الجهه عام'!E542</f>
        <v>0</v>
      </c>
      <c r="F542" s="373">
        <f>'الاطار الموازنى  راي الجهه عام'!F542</f>
        <v>0</v>
      </c>
      <c r="G542" s="54">
        <v>4113030301</v>
      </c>
      <c r="H542" s="18" t="s">
        <v>395</v>
      </c>
      <c r="I542" s="153"/>
      <c r="J542" s="153"/>
      <c r="K542" s="153"/>
      <c r="L542" s="153">
        <f t="shared" si="345"/>
        <v>0</v>
      </c>
      <c r="M542" s="373">
        <f>'الاطار الموازنى  راي الجهه عام'!I542</f>
        <v>0</v>
      </c>
      <c r="N542" s="215">
        <f t="shared" si="336"/>
        <v>0</v>
      </c>
      <c r="O542" s="153"/>
      <c r="P542" s="155" t="str">
        <f t="shared" si="337"/>
        <v xml:space="preserve"> </v>
      </c>
      <c r="Q542" s="155" t="str">
        <f t="shared" si="338"/>
        <v xml:space="preserve"> </v>
      </c>
      <c r="R542" s="110">
        <f t="shared" si="340"/>
        <v>0</v>
      </c>
      <c r="S542" s="72">
        <f t="shared" si="339"/>
        <v>0</v>
      </c>
    </row>
    <row r="543" spans="1:19" s="1" customFormat="1" ht="105.75" customHeight="1" thickBot="1" x14ac:dyDescent="0.25">
      <c r="A543" s="357">
        <f>'الاطار الموازنى  راي الجهه عام'!A543</f>
        <v>0</v>
      </c>
      <c r="B543" s="373">
        <f>'الاطار الموازنى  راي الجهه عام'!B543</f>
        <v>0</v>
      </c>
      <c r="C543" s="373">
        <f>'الاطار الموازنى  راي الجهه عام'!C543</f>
        <v>4250000</v>
      </c>
      <c r="D543" s="373">
        <f>'الاطار الموازنى  راي الجهه عام'!D543</f>
        <v>0</v>
      </c>
      <c r="E543" s="153">
        <f>'الاطار الموازنى  راي الجهه عام'!E543</f>
        <v>4250000</v>
      </c>
      <c r="F543" s="373">
        <f>'الاطار الموازنى  راي الجهه عام'!F543</f>
        <v>0</v>
      </c>
      <c r="G543" s="55">
        <v>4113030401</v>
      </c>
      <c r="H543" s="23" t="s">
        <v>396</v>
      </c>
      <c r="I543" s="153">
        <v>4250000</v>
      </c>
      <c r="J543" s="153">
        <v>4250000</v>
      </c>
      <c r="K543" s="153"/>
      <c r="L543" s="153">
        <f t="shared" si="345"/>
        <v>0</v>
      </c>
      <c r="M543" s="373">
        <f>'الاطار الموازنى  راي الجهه عام'!I543</f>
        <v>4250000</v>
      </c>
      <c r="N543" s="215">
        <f t="shared" si="336"/>
        <v>0</v>
      </c>
      <c r="O543" s="153">
        <v>4250000</v>
      </c>
      <c r="P543" s="155" t="str">
        <f t="shared" si="337"/>
        <v xml:space="preserve"> </v>
      </c>
      <c r="Q543" s="155" t="str">
        <f t="shared" si="338"/>
        <v xml:space="preserve"> </v>
      </c>
      <c r="R543" s="110">
        <f t="shared" si="340"/>
        <v>1</v>
      </c>
      <c r="S543" s="72">
        <f t="shared" si="339"/>
        <v>25500000</v>
      </c>
    </row>
    <row r="544" spans="1:19" s="2" customFormat="1" ht="107.25" customHeight="1" thickBot="1" x14ac:dyDescent="0.25">
      <c r="A544" s="376">
        <f t="shared" ref="A544:E544" si="390">SUM(A540:A543)</f>
        <v>0</v>
      </c>
      <c r="B544" s="377">
        <f t="shared" si="390"/>
        <v>0</v>
      </c>
      <c r="C544" s="377">
        <f t="shared" si="390"/>
        <v>4250000</v>
      </c>
      <c r="D544" s="377">
        <f t="shared" si="390"/>
        <v>0</v>
      </c>
      <c r="E544" s="157">
        <f t="shared" si="390"/>
        <v>4250000</v>
      </c>
      <c r="F544" s="377">
        <f>'الاطار الموازنى  راي الجهه عام'!F544</f>
        <v>0</v>
      </c>
      <c r="G544" s="57"/>
      <c r="H544" s="7" t="s">
        <v>266</v>
      </c>
      <c r="I544" s="157">
        <f t="shared" ref="I544" si="391">SUM(I540:I543)</f>
        <v>4250000</v>
      </c>
      <c r="J544" s="157">
        <f t="shared" ref="I544:J544" si="392">SUM(J540:J543)</f>
        <v>4250000</v>
      </c>
      <c r="K544" s="157">
        <f t="shared" ref="K544:O544" si="393">SUM(K540:K543)</f>
        <v>0</v>
      </c>
      <c r="L544" s="157">
        <f t="shared" si="393"/>
        <v>0</v>
      </c>
      <c r="M544" s="377">
        <f>'الاطار الموازنى  راي الجهه عام'!I544</f>
        <v>4250000</v>
      </c>
      <c r="N544" s="217">
        <f t="shared" si="336"/>
        <v>0</v>
      </c>
      <c r="O544" s="157">
        <f t="shared" si="393"/>
        <v>4250000</v>
      </c>
      <c r="P544" s="157" t="str">
        <f t="shared" si="337"/>
        <v xml:space="preserve"> </v>
      </c>
      <c r="Q544" s="157" t="str">
        <f t="shared" si="338"/>
        <v xml:space="preserve"> </v>
      </c>
      <c r="R544" s="112">
        <f t="shared" si="340"/>
        <v>1</v>
      </c>
      <c r="S544" s="72">
        <f t="shared" si="339"/>
        <v>25500000</v>
      </c>
    </row>
    <row r="545" spans="1:19" s="2" customFormat="1" ht="105.75" customHeight="1" x14ac:dyDescent="0.2">
      <c r="A545" s="389">
        <f>'الاطار الموازنى  راي الجهه عام'!A545</f>
        <v>0</v>
      </c>
      <c r="B545" s="390">
        <f>'الاطار الموازنى  راي الجهه عام'!B545</f>
        <v>0</v>
      </c>
      <c r="C545" s="390">
        <f>'الاطار الموازنى  راي الجهه عام'!C545</f>
        <v>0</v>
      </c>
      <c r="D545" s="390">
        <f>'الاطار الموازنى  راي الجهه عام'!D545</f>
        <v>0</v>
      </c>
      <c r="E545" s="180">
        <f>'الاطار الموازنى  راي الجهه عام'!E545</f>
        <v>0</v>
      </c>
      <c r="F545" s="390">
        <f>'الاطار الموازنى  راي الجهه عام'!F545</f>
        <v>0</v>
      </c>
      <c r="G545" s="53">
        <v>4113040101</v>
      </c>
      <c r="H545" s="22" t="s">
        <v>397</v>
      </c>
      <c r="I545" s="180"/>
      <c r="J545" s="180"/>
      <c r="K545" s="180"/>
      <c r="L545" s="180">
        <f t="shared" si="345"/>
        <v>0</v>
      </c>
      <c r="M545" s="390">
        <f>'الاطار الموازنى  راي الجهه عام'!I545</f>
        <v>0</v>
      </c>
      <c r="N545" s="228">
        <f t="shared" si="336"/>
        <v>0</v>
      </c>
      <c r="O545" s="180"/>
      <c r="P545" s="166" t="str">
        <f t="shared" si="337"/>
        <v xml:space="preserve"> </v>
      </c>
      <c r="Q545" s="166" t="str">
        <f t="shared" si="338"/>
        <v xml:space="preserve"> </v>
      </c>
      <c r="R545" s="119">
        <f t="shared" si="340"/>
        <v>0</v>
      </c>
      <c r="S545" s="72">
        <f t="shared" si="339"/>
        <v>0</v>
      </c>
    </row>
    <row r="546" spans="1:19" s="2" customFormat="1" ht="105.75" customHeight="1" thickBot="1" x14ac:dyDescent="0.25">
      <c r="A546" s="436">
        <f>'الاطار الموازنى  راي الجهه عام'!A546</f>
        <v>0</v>
      </c>
      <c r="B546" s="437">
        <f>'الاطار الموازنى  راي الجهه عام'!B546</f>
        <v>0</v>
      </c>
      <c r="C546" s="437">
        <f>'الاطار الموازنى  راي الجهه عام'!C546</f>
        <v>0</v>
      </c>
      <c r="D546" s="437">
        <f>'الاطار الموازنى  راي الجهه عام'!D546</f>
        <v>0</v>
      </c>
      <c r="E546" s="187">
        <f>'الاطار الموازنى  راي الجهه عام'!E546</f>
        <v>0</v>
      </c>
      <c r="F546" s="437">
        <f>'الاطار الموازنى  راي الجهه عام'!F546</f>
        <v>0</v>
      </c>
      <c r="G546" s="68">
        <v>4113050101</v>
      </c>
      <c r="H546" s="31" t="s">
        <v>398</v>
      </c>
      <c r="I546" s="187"/>
      <c r="J546" s="187"/>
      <c r="K546" s="187"/>
      <c r="L546" s="187">
        <f t="shared" si="345"/>
        <v>0</v>
      </c>
      <c r="M546" s="437">
        <f>'الاطار الموازنى  راي الجهه عام'!I546</f>
        <v>0</v>
      </c>
      <c r="N546" s="249">
        <f t="shared" si="336"/>
        <v>0</v>
      </c>
      <c r="O546" s="187"/>
      <c r="P546" s="250" t="str">
        <f t="shared" si="337"/>
        <v xml:space="preserve"> </v>
      </c>
      <c r="Q546" s="250" t="str">
        <f t="shared" si="338"/>
        <v xml:space="preserve"> </v>
      </c>
      <c r="R546" s="130">
        <f t="shared" si="340"/>
        <v>0</v>
      </c>
      <c r="S546" s="72">
        <f t="shared" si="339"/>
        <v>0</v>
      </c>
    </row>
    <row r="547" spans="1:19" s="3" customFormat="1" ht="114.75" customHeight="1" thickBot="1" x14ac:dyDescent="0.25">
      <c r="A547" s="382">
        <f t="shared" ref="A547:E547" si="394">A546+A545+A544+A538+A537</f>
        <v>0</v>
      </c>
      <c r="B547" s="383">
        <f t="shared" si="394"/>
        <v>0</v>
      </c>
      <c r="C547" s="383">
        <f t="shared" si="394"/>
        <v>4250000</v>
      </c>
      <c r="D547" s="383">
        <f t="shared" si="394"/>
        <v>0</v>
      </c>
      <c r="E547" s="161">
        <f t="shared" si="394"/>
        <v>4250000</v>
      </c>
      <c r="F547" s="383">
        <f>'الاطار الموازنى  راي الجهه عام'!F547</f>
        <v>0</v>
      </c>
      <c r="G547" s="58"/>
      <c r="H547" s="9" t="s">
        <v>399</v>
      </c>
      <c r="I547" s="161">
        <f t="shared" ref="I547" si="395">I546+I545+I544+I538+I537</f>
        <v>4250000</v>
      </c>
      <c r="J547" s="161">
        <f t="shared" ref="I547:J547" si="396">J546+J545+J544+J538+J537</f>
        <v>4250000</v>
      </c>
      <c r="K547" s="161">
        <f t="shared" ref="K547:O547" si="397">K546+K545+K544+K538+K537</f>
        <v>0</v>
      </c>
      <c r="L547" s="161">
        <f t="shared" si="397"/>
        <v>0</v>
      </c>
      <c r="M547" s="383">
        <f>'الاطار الموازنى  راي الجهه عام'!I547</f>
        <v>4250000</v>
      </c>
      <c r="N547" s="222">
        <f t="shared" si="336"/>
        <v>0</v>
      </c>
      <c r="O547" s="161">
        <f t="shared" si="397"/>
        <v>4250000</v>
      </c>
      <c r="P547" s="161" t="str">
        <f t="shared" si="337"/>
        <v xml:space="preserve"> </v>
      </c>
      <c r="Q547" s="161" t="str">
        <f t="shared" si="338"/>
        <v xml:space="preserve"> </v>
      </c>
      <c r="R547" s="115">
        <f t="shared" si="340"/>
        <v>1</v>
      </c>
      <c r="S547" s="72">
        <f t="shared" si="339"/>
        <v>25500000</v>
      </c>
    </row>
    <row r="548" spans="1:19" s="277" customFormat="1" ht="117" customHeight="1" x14ac:dyDescent="0.2">
      <c r="A548" s="421"/>
      <c r="B548" s="422"/>
      <c r="C548" s="423" t="e">
        <f>(C547-A547)/A547</f>
        <v>#DIV/0!</v>
      </c>
      <c r="D548" s="423" t="e">
        <f>(D547-B547)/B547</f>
        <v>#DIV/0!</v>
      </c>
      <c r="E548" s="279">
        <f>(E547-C547)/C547</f>
        <v>0</v>
      </c>
      <c r="F548" s="423" t="e">
        <f>'الاطار الموازنى  راي الجهه عام'!F548</f>
        <v>#DIV/0!</v>
      </c>
      <c r="G548" s="280"/>
      <c r="H548" s="281" t="s">
        <v>1137</v>
      </c>
      <c r="I548" s="271"/>
      <c r="J548" s="278"/>
      <c r="K548" s="278"/>
      <c r="L548" s="278"/>
      <c r="M548" s="423" t="e">
        <f>'الاطار الموازنى  راي الجهه عام'!I548</f>
        <v>#DIV/0!</v>
      </c>
      <c r="N548" s="282"/>
      <c r="O548" s="279">
        <f>(O547-J547)/J547</f>
        <v>0</v>
      </c>
      <c r="P548" s="278"/>
      <c r="Q548" s="278"/>
      <c r="R548" s="283"/>
      <c r="S548" s="276">
        <v>1</v>
      </c>
    </row>
    <row r="549" spans="1:19" s="3" customFormat="1" ht="105.75" customHeight="1" x14ac:dyDescent="0.2">
      <c r="A549" s="387"/>
      <c r="B549" s="388"/>
      <c r="C549" s="388"/>
      <c r="D549" s="388"/>
      <c r="E549" s="165"/>
      <c r="F549" s="388"/>
      <c r="G549" s="59" t="s">
        <v>960</v>
      </c>
      <c r="H549" s="10" t="s">
        <v>400</v>
      </c>
      <c r="I549" s="165"/>
      <c r="J549" s="165"/>
      <c r="K549" s="165"/>
      <c r="L549" s="165"/>
      <c r="M549" s="388"/>
      <c r="N549" s="227"/>
      <c r="O549" s="165"/>
      <c r="P549" s="165" t="str">
        <f t="shared" si="337"/>
        <v xml:space="preserve"> </v>
      </c>
      <c r="Q549" s="165" t="str">
        <f t="shared" si="338"/>
        <v xml:space="preserve"> </v>
      </c>
      <c r="R549" s="118"/>
      <c r="S549" s="72">
        <f>S565</f>
        <v>43969632</v>
      </c>
    </row>
    <row r="550" spans="1:19" s="2" customFormat="1" ht="105.75" customHeight="1" x14ac:dyDescent="0.2">
      <c r="A550" s="389">
        <f>'الاطار الموازنى  راي الجهه عام'!A550</f>
        <v>0</v>
      </c>
      <c r="B550" s="390">
        <f>'الاطار الموازنى  راي الجهه عام'!B550</f>
        <v>0</v>
      </c>
      <c r="C550" s="390">
        <f>'الاطار الموازنى  راي الجهه عام'!C550</f>
        <v>0</v>
      </c>
      <c r="D550" s="390">
        <f>'الاطار الموازنى  راي الجهه عام'!D550</f>
        <v>0</v>
      </c>
      <c r="E550" s="180">
        <f>'الاطار الموازنى  راي الجهه عام'!E550</f>
        <v>0</v>
      </c>
      <c r="F550" s="390">
        <f>'الاطار الموازنى  راي الجهه عام'!F550</f>
        <v>0</v>
      </c>
      <c r="G550" s="60">
        <v>4114010101</v>
      </c>
      <c r="H550" s="17" t="s">
        <v>401</v>
      </c>
      <c r="I550" s="180"/>
      <c r="J550" s="180"/>
      <c r="K550" s="180"/>
      <c r="L550" s="180">
        <f t="shared" si="345"/>
        <v>0</v>
      </c>
      <c r="M550" s="390">
        <f>'الاطار الموازنى  راي الجهه عام'!I550</f>
        <v>0</v>
      </c>
      <c r="N550" s="228">
        <f t="shared" si="336"/>
        <v>0</v>
      </c>
      <c r="O550" s="180"/>
      <c r="P550" s="166" t="str">
        <f t="shared" si="337"/>
        <v xml:space="preserve"> </v>
      </c>
      <c r="Q550" s="166" t="str">
        <f t="shared" si="338"/>
        <v xml:space="preserve"> </v>
      </c>
      <c r="R550" s="119">
        <f t="shared" si="340"/>
        <v>0</v>
      </c>
      <c r="S550" s="72">
        <f t="shared" si="339"/>
        <v>0</v>
      </c>
    </row>
    <row r="551" spans="1:19" s="2" customFormat="1" ht="105.75" customHeight="1" x14ac:dyDescent="0.2">
      <c r="A551" s="389">
        <f>'الاطار الموازنى  راي الجهه عام'!A551</f>
        <v>0</v>
      </c>
      <c r="B551" s="390">
        <f>'الاطار الموازنى  راي الجهه عام'!B551</f>
        <v>0</v>
      </c>
      <c r="C551" s="390">
        <f>'الاطار الموازنى  راي الجهه عام'!C551</f>
        <v>0</v>
      </c>
      <c r="D551" s="390">
        <f>'الاطار الموازنى  راي الجهه عام'!D551</f>
        <v>0</v>
      </c>
      <c r="E551" s="180">
        <f>'الاطار الموازنى  راي الجهه عام'!E551</f>
        <v>0</v>
      </c>
      <c r="F551" s="390">
        <f>'الاطار الموازنى  راي الجهه عام'!F551</f>
        <v>0</v>
      </c>
      <c r="G551" s="60">
        <v>4114020101</v>
      </c>
      <c r="H551" s="17" t="s">
        <v>402</v>
      </c>
      <c r="I551" s="180"/>
      <c r="J551" s="180"/>
      <c r="K551" s="180"/>
      <c r="L551" s="180">
        <f t="shared" si="345"/>
        <v>0</v>
      </c>
      <c r="M551" s="390">
        <f>'الاطار الموازنى  راي الجهه عام'!I551</f>
        <v>0</v>
      </c>
      <c r="N551" s="228">
        <f t="shared" si="336"/>
        <v>0</v>
      </c>
      <c r="O551" s="180"/>
      <c r="P551" s="166" t="str">
        <f t="shared" si="337"/>
        <v xml:space="preserve"> </v>
      </c>
      <c r="Q551" s="166" t="str">
        <f t="shared" si="338"/>
        <v xml:space="preserve"> </v>
      </c>
      <c r="R551" s="119">
        <f t="shared" si="340"/>
        <v>0</v>
      </c>
      <c r="S551" s="72">
        <f t="shared" si="339"/>
        <v>0</v>
      </c>
    </row>
    <row r="552" spans="1:19" s="2" customFormat="1" ht="105.75" customHeight="1" x14ac:dyDescent="0.2">
      <c r="A552" s="389">
        <f>'الاطار الموازنى  راي الجهه عام'!A552</f>
        <v>0</v>
      </c>
      <c r="B552" s="390">
        <f>'الاطار الموازنى  راي الجهه عام'!B552</f>
        <v>0</v>
      </c>
      <c r="C552" s="390">
        <f>'الاطار الموازنى  راي الجهه عام'!C552</f>
        <v>0</v>
      </c>
      <c r="D552" s="390">
        <f>'الاطار الموازنى  راي الجهه عام'!D552</f>
        <v>0</v>
      </c>
      <c r="E552" s="180">
        <f>'الاطار الموازنى  راي الجهه عام'!E552</f>
        <v>0</v>
      </c>
      <c r="F552" s="390">
        <f>'الاطار الموازنى  راي الجهه عام'!F552</f>
        <v>0</v>
      </c>
      <c r="G552" s="60">
        <v>4114030101</v>
      </c>
      <c r="H552" s="17" t="s">
        <v>403</v>
      </c>
      <c r="I552" s="180"/>
      <c r="J552" s="180"/>
      <c r="K552" s="180"/>
      <c r="L552" s="180">
        <f t="shared" si="345"/>
        <v>0</v>
      </c>
      <c r="M552" s="390">
        <f>'الاطار الموازنى  راي الجهه عام'!I552</f>
        <v>0</v>
      </c>
      <c r="N552" s="228">
        <f t="shared" si="336"/>
        <v>0</v>
      </c>
      <c r="O552" s="180"/>
      <c r="P552" s="166" t="str">
        <f t="shared" si="337"/>
        <v xml:space="preserve"> </v>
      </c>
      <c r="Q552" s="166" t="str">
        <f t="shared" si="338"/>
        <v xml:space="preserve"> </v>
      </c>
      <c r="R552" s="119">
        <f t="shared" si="340"/>
        <v>0</v>
      </c>
      <c r="S552" s="72">
        <f t="shared" si="339"/>
        <v>0</v>
      </c>
    </row>
    <row r="553" spans="1:19" s="2" customFormat="1" ht="105.75" customHeight="1" x14ac:dyDescent="0.2">
      <c r="A553" s="389"/>
      <c r="B553" s="390"/>
      <c r="C553" s="390"/>
      <c r="D553" s="390"/>
      <c r="E553" s="166"/>
      <c r="F553" s="390"/>
      <c r="G553" s="60" t="s">
        <v>961</v>
      </c>
      <c r="H553" s="17" t="s">
        <v>404</v>
      </c>
      <c r="I553" s="166"/>
      <c r="J553" s="166"/>
      <c r="K553" s="166"/>
      <c r="L553" s="166"/>
      <c r="M553" s="390"/>
      <c r="N553" s="228"/>
      <c r="O553" s="166"/>
      <c r="P553" s="166" t="str">
        <f t="shared" ref="P553:P618" si="398">IF(O553&gt;I553,O553-I553," ")</f>
        <v xml:space="preserve"> </v>
      </c>
      <c r="Q553" s="166" t="str">
        <f t="shared" ref="Q553:Q618" si="399">IF(I553&gt;O553,I553-O553," ")</f>
        <v xml:space="preserve"> </v>
      </c>
      <c r="R553" s="119"/>
      <c r="S553" s="72">
        <f>S560</f>
        <v>1623661</v>
      </c>
    </row>
    <row r="554" spans="1:19" s="1" customFormat="1" ht="105.75" customHeight="1" x14ac:dyDescent="0.2">
      <c r="A554" s="357">
        <f>'الاطار الموازنى  راي الجهه عام'!A554</f>
        <v>0</v>
      </c>
      <c r="B554" s="373">
        <f>'الاطار الموازنى  راي الجهه عام'!B554</f>
        <v>0</v>
      </c>
      <c r="C554" s="373">
        <f>'الاطار الموازنى  راي الجهه عام'!C554</f>
        <v>0</v>
      </c>
      <c r="D554" s="373">
        <f>'الاطار الموازنى  راي الجهه عام'!D554</f>
        <v>0</v>
      </c>
      <c r="E554" s="153">
        <f>'الاطار الموازنى  راي الجهه عام'!E554</f>
        <v>0</v>
      </c>
      <c r="F554" s="373">
        <f>'الاطار الموازنى  راي الجهه عام'!F554</f>
        <v>0</v>
      </c>
      <c r="G554" s="54">
        <v>4114040101</v>
      </c>
      <c r="H554" s="18" t="s">
        <v>405</v>
      </c>
      <c r="I554" s="153"/>
      <c r="J554" s="153"/>
      <c r="K554" s="153"/>
      <c r="L554" s="153">
        <f t="shared" si="345"/>
        <v>0</v>
      </c>
      <c r="M554" s="373">
        <f>'الاطار الموازنى  راي الجهه عام'!I554</f>
        <v>0</v>
      </c>
      <c r="N554" s="215">
        <f t="shared" ref="N554:N618" si="400">M554-I554</f>
        <v>0</v>
      </c>
      <c r="O554" s="153"/>
      <c r="P554" s="155" t="str">
        <f t="shared" si="398"/>
        <v xml:space="preserve"> </v>
      </c>
      <c r="Q554" s="155" t="str">
        <f t="shared" si="399"/>
        <v xml:space="preserve"> </v>
      </c>
      <c r="R554" s="110">
        <f t="shared" si="340"/>
        <v>0</v>
      </c>
      <c r="S554" s="72">
        <f t="shared" ref="S554:S618" si="401">SUM(A554+B554+C554+D554+E554+F554+I554+J554+K554+L554+M554+O554)</f>
        <v>0</v>
      </c>
    </row>
    <row r="555" spans="1:19" s="1" customFormat="1" ht="105.75" customHeight="1" x14ac:dyDescent="0.2">
      <c r="A555" s="357">
        <f>'الاطار الموازنى  راي الجهه عام'!A555</f>
        <v>0</v>
      </c>
      <c r="B555" s="373">
        <f>'الاطار الموازنى  راي الجهه عام'!B555</f>
        <v>0</v>
      </c>
      <c r="C555" s="373">
        <f>'الاطار الموازنى  راي الجهه عام'!C555</f>
        <v>0</v>
      </c>
      <c r="D555" s="373">
        <f>'الاطار الموازنى  راي الجهه عام'!D555</f>
        <v>0</v>
      </c>
      <c r="E555" s="153">
        <f>'الاطار الموازنى  راي الجهه عام'!E555</f>
        <v>0</v>
      </c>
      <c r="F555" s="373">
        <f>'الاطار الموازنى  راي الجهه عام'!F555</f>
        <v>0</v>
      </c>
      <c r="G555" s="54">
        <v>4114040201</v>
      </c>
      <c r="H555" s="18" t="s">
        <v>1124</v>
      </c>
      <c r="I555" s="153"/>
      <c r="J555" s="153"/>
      <c r="K555" s="153"/>
      <c r="L555" s="153">
        <f t="shared" si="345"/>
        <v>0</v>
      </c>
      <c r="M555" s="373">
        <f>'الاطار الموازنى  راي الجهه عام'!I555</f>
        <v>0</v>
      </c>
      <c r="N555" s="215">
        <f t="shared" si="400"/>
        <v>0</v>
      </c>
      <c r="O555" s="153"/>
      <c r="P555" s="155" t="str">
        <f t="shared" si="398"/>
        <v xml:space="preserve"> </v>
      </c>
      <c r="Q555" s="155" t="str">
        <f t="shared" si="399"/>
        <v xml:space="preserve"> </v>
      </c>
      <c r="R555" s="110">
        <f t="shared" si="340"/>
        <v>0</v>
      </c>
      <c r="S555" s="72">
        <f t="shared" si="401"/>
        <v>0</v>
      </c>
    </row>
    <row r="556" spans="1:19" s="1" customFormat="1" ht="105.75" customHeight="1" x14ac:dyDescent="0.2">
      <c r="A556" s="357">
        <f>'الاطار الموازنى  راي الجهه عام'!A556</f>
        <v>0</v>
      </c>
      <c r="B556" s="373">
        <f>'الاطار الموازنى  راي الجهه عام'!B556</f>
        <v>10520</v>
      </c>
      <c r="C556" s="373">
        <f>'الاطار الموازنى  راي الجهه عام'!C556</f>
        <v>0</v>
      </c>
      <c r="D556" s="373">
        <f>'الاطار الموازنى  راي الجهه عام'!D556</f>
        <v>107968</v>
      </c>
      <c r="E556" s="153">
        <f>'الاطار الموازنى  راي الجهه عام'!E556</f>
        <v>0</v>
      </c>
      <c r="F556" s="373">
        <f>'الاطار الموازنى  راي الجهه عام'!F556</f>
        <v>0</v>
      </c>
      <c r="G556" s="54">
        <v>4114040301</v>
      </c>
      <c r="H556" s="18" t="s">
        <v>406</v>
      </c>
      <c r="I556" s="153"/>
      <c r="J556" s="153"/>
      <c r="K556" s="153"/>
      <c r="L556" s="153">
        <f t="shared" si="345"/>
        <v>0</v>
      </c>
      <c r="M556" s="373">
        <f>'الاطار الموازنى  راي الجهه عام'!I556</f>
        <v>0</v>
      </c>
      <c r="N556" s="215">
        <f t="shared" si="400"/>
        <v>0</v>
      </c>
      <c r="O556" s="153">
        <f t="shared" ref="O556:O557" si="402">M556</f>
        <v>0</v>
      </c>
      <c r="P556" s="155" t="str">
        <f t="shared" si="398"/>
        <v xml:space="preserve"> </v>
      </c>
      <c r="Q556" s="155" t="str">
        <f t="shared" si="399"/>
        <v xml:space="preserve"> </v>
      </c>
      <c r="R556" s="110">
        <f t="shared" si="340"/>
        <v>0</v>
      </c>
      <c r="S556" s="72">
        <f t="shared" si="401"/>
        <v>118488</v>
      </c>
    </row>
    <row r="557" spans="1:19" s="1" customFormat="1" ht="105.75" customHeight="1" x14ac:dyDescent="0.2">
      <c r="A557" s="357">
        <f>'الاطار الموازنى  راي الجهه عام'!A557</f>
        <v>0</v>
      </c>
      <c r="B557" s="373">
        <f>'الاطار الموازنى  راي الجهه عام'!B557</f>
        <v>0</v>
      </c>
      <c r="C557" s="373">
        <f>'الاطار الموازنى  راي الجهه عام'!C557</f>
        <v>0</v>
      </c>
      <c r="D557" s="373">
        <f>'الاطار الموازنى  راي الجهه عام'!D557</f>
        <v>0</v>
      </c>
      <c r="E557" s="153">
        <f>'الاطار الموازنى  راي الجهه عام'!E557</f>
        <v>0</v>
      </c>
      <c r="F557" s="373">
        <f>'الاطار الموازنى  راي الجهه عام'!F557</f>
        <v>0</v>
      </c>
      <c r="G557" s="54">
        <v>4114040401</v>
      </c>
      <c r="H557" s="18" t="s">
        <v>407</v>
      </c>
      <c r="I557" s="153"/>
      <c r="J557" s="153"/>
      <c r="K557" s="153"/>
      <c r="L557" s="153">
        <f t="shared" si="345"/>
        <v>0</v>
      </c>
      <c r="M557" s="373">
        <f>'الاطار الموازنى  راي الجهه عام'!I557</f>
        <v>0</v>
      </c>
      <c r="N557" s="215">
        <f t="shared" si="400"/>
        <v>0</v>
      </c>
      <c r="O557" s="153">
        <f t="shared" si="402"/>
        <v>0</v>
      </c>
      <c r="P557" s="155" t="str">
        <f t="shared" si="398"/>
        <v xml:space="preserve"> </v>
      </c>
      <c r="Q557" s="155" t="str">
        <f t="shared" si="399"/>
        <v xml:space="preserve"> </v>
      </c>
      <c r="R557" s="110">
        <f t="shared" ref="R557:R622" si="403">IF(O557=0,,O557/I557)</f>
        <v>0</v>
      </c>
      <c r="S557" s="72">
        <f t="shared" si="401"/>
        <v>0</v>
      </c>
    </row>
    <row r="558" spans="1:19" s="1" customFormat="1" ht="105.75" customHeight="1" x14ac:dyDescent="0.2">
      <c r="A558" s="357">
        <f>'الاطار الموازنى  راي الجهه عام'!A558</f>
        <v>0</v>
      </c>
      <c r="B558" s="373">
        <f>'الاطار الموازنى  راي الجهه عام'!B558</f>
        <v>161296</v>
      </c>
      <c r="C558" s="373">
        <f>'الاطار الموازنى  راي الجهه عام'!C558</f>
        <v>195000</v>
      </c>
      <c r="D558" s="373">
        <f>'الاطار الموازنى  راي الجهه عام'!D558</f>
        <v>173877</v>
      </c>
      <c r="E558" s="153">
        <f>'الاطار الموازنى  راي الجهه عام'!E558</f>
        <v>195000</v>
      </c>
      <c r="F558" s="373">
        <f>'الاطار الموازنى  راي الجهه عام'!F558</f>
        <v>0</v>
      </c>
      <c r="G558" s="54">
        <v>4114040501</v>
      </c>
      <c r="H558" s="18" t="s">
        <v>408</v>
      </c>
      <c r="I558" s="153">
        <v>195000</v>
      </c>
      <c r="J558" s="153">
        <v>195000</v>
      </c>
      <c r="K558" s="153"/>
      <c r="L558" s="153">
        <f>K558*2</f>
        <v>0</v>
      </c>
      <c r="M558" s="373">
        <f>'الاطار الموازنى  راي الجهه عام'!I558</f>
        <v>195000</v>
      </c>
      <c r="N558" s="215">
        <f t="shared" si="400"/>
        <v>0</v>
      </c>
      <c r="O558" s="153">
        <v>195000</v>
      </c>
      <c r="P558" s="155" t="str">
        <f t="shared" si="398"/>
        <v xml:space="preserve"> </v>
      </c>
      <c r="Q558" s="155" t="str">
        <f t="shared" si="399"/>
        <v xml:space="preserve"> </v>
      </c>
      <c r="R558" s="110">
        <f t="shared" si="403"/>
        <v>1</v>
      </c>
      <c r="S558" s="72">
        <f t="shared" si="401"/>
        <v>1505173</v>
      </c>
    </row>
    <row r="559" spans="1:19" s="1" customFormat="1" ht="105.75" customHeight="1" thickBot="1" x14ac:dyDescent="0.25">
      <c r="A559" s="357">
        <f>'الاطار الموازنى  راي الجهه عام'!A559</f>
        <v>0</v>
      </c>
      <c r="B559" s="373">
        <f>'الاطار الموازنى  راي الجهه عام'!B559</f>
        <v>0</v>
      </c>
      <c r="C559" s="373">
        <f>'الاطار الموازنى  راي الجهه عام'!C559</f>
        <v>0</v>
      </c>
      <c r="D559" s="373">
        <f>'الاطار الموازنى  راي الجهه عام'!D559</f>
        <v>0</v>
      </c>
      <c r="E559" s="153">
        <f>'الاطار الموازنى  راي الجهه عام'!E559</f>
        <v>0</v>
      </c>
      <c r="F559" s="373">
        <f>'الاطار الموازنى  راي الجهه عام'!F559</f>
        <v>0</v>
      </c>
      <c r="G559" s="55">
        <v>4114040601</v>
      </c>
      <c r="H559" s="23" t="s">
        <v>409</v>
      </c>
      <c r="I559" s="153"/>
      <c r="J559" s="153"/>
      <c r="K559" s="153"/>
      <c r="L559" s="153">
        <f t="shared" si="345"/>
        <v>0</v>
      </c>
      <c r="M559" s="373">
        <f>'الاطار الموازنى  راي الجهه عام'!I559</f>
        <v>0</v>
      </c>
      <c r="N559" s="215">
        <f t="shared" si="400"/>
        <v>0</v>
      </c>
      <c r="O559" s="153"/>
      <c r="P559" s="155" t="str">
        <f t="shared" si="398"/>
        <v xml:space="preserve"> </v>
      </c>
      <c r="Q559" s="155" t="str">
        <f t="shared" si="399"/>
        <v xml:space="preserve"> </v>
      </c>
      <c r="R559" s="110">
        <f t="shared" si="403"/>
        <v>0</v>
      </c>
      <c r="S559" s="72">
        <f t="shared" si="401"/>
        <v>0</v>
      </c>
    </row>
    <row r="560" spans="1:19" s="2" customFormat="1" ht="110.25" customHeight="1" thickBot="1" x14ac:dyDescent="0.25">
      <c r="A560" s="376">
        <f t="shared" ref="A560:E560" si="404">SUM(A554:A559)</f>
        <v>0</v>
      </c>
      <c r="B560" s="377">
        <f t="shared" si="404"/>
        <v>171816</v>
      </c>
      <c r="C560" s="377">
        <f t="shared" si="404"/>
        <v>195000</v>
      </c>
      <c r="D560" s="377">
        <f t="shared" si="404"/>
        <v>281845</v>
      </c>
      <c r="E560" s="157">
        <f t="shared" si="404"/>
        <v>195000</v>
      </c>
      <c r="F560" s="377">
        <f>'الاطار الموازنى  راي الجهه عام'!F560</f>
        <v>0</v>
      </c>
      <c r="G560" s="57"/>
      <c r="H560" s="7" t="s">
        <v>274</v>
      </c>
      <c r="I560" s="157">
        <f t="shared" ref="I560" si="405">SUM(I554:I559)</f>
        <v>195000</v>
      </c>
      <c r="J560" s="157">
        <f t="shared" ref="I560:J560" si="406">SUM(J554:J559)</f>
        <v>195000</v>
      </c>
      <c r="K560" s="157">
        <f t="shared" ref="K560:O560" si="407">SUM(K554:K559)</f>
        <v>0</v>
      </c>
      <c r="L560" s="157">
        <f t="shared" si="407"/>
        <v>0</v>
      </c>
      <c r="M560" s="377">
        <f>'الاطار الموازنى  راي الجهه عام'!I560</f>
        <v>195000</v>
      </c>
      <c r="N560" s="217">
        <f t="shared" si="400"/>
        <v>0</v>
      </c>
      <c r="O560" s="157">
        <f t="shared" si="407"/>
        <v>195000</v>
      </c>
      <c r="P560" s="157" t="str">
        <f t="shared" si="398"/>
        <v xml:space="preserve"> </v>
      </c>
      <c r="Q560" s="157" t="str">
        <f t="shared" si="399"/>
        <v xml:space="preserve"> </v>
      </c>
      <c r="R560" s="112">
        <f t="shared" si="403"/>
        <v>1</v>
      </c>
      <c r="S560" s="72">
        <f t="shared" si="401"/>
        <v>1623661</v>
      </c>
    </row>
    <row r="561" spans="1:19" s="2" customFormat="1" ht="105.75" customHeight="1" x14ac:dyDescent="0.2">
      <c r="A561" s="389">
        <f>'الاطار الموازنى  راي الجهه عام'!A561</f>
        <v>0</v>
      </c>
      <c r="B561" s="390">
        <f>'الاطار الموازنى  راي الجهه عام'!B561</f>
        <v>0</v>
      </c>
      <c r="C561" s="390">
        <f>'الاطار الموازنى  راي الجهه عام'!C561</f>
        <v>150000</v>
      </c>
      <c r="D561" s="390">
        <f>'الاطار الموازنى  راي الجهه عام'!D561</f>
        <v>3990926</v>
      </c>
      <c r="E561" s="180">
        <f>'الاطار الموازنى  راي الجهه عام'!E561</f>
        <v>150000</v>
      </c>
      <c r="F561" s="390">
        <f>'الاطار الموازنى  راي الجهه عام'!F561</f>
        <v>0</v>
      </c>
      <c r="G561" s="53">
        <v>4114050101</v>
      </c>
      <c r="H561" s="22" t="s">
        <v>410</v>
      </c>
      <c r="I561" s="180">
        <v>150000</v>
      </c>
      <c r="J561" s="180">
        <v>150000</v>
      </c>
      <c r="K561" s="180"/>
      <c r="L561" s="180">
        <f t="shared" ref="L561:L625" si="408">K561*2</f>
        <v>0</v>
      </c>
      <c r="M561" s="390">
        <f>'الاطار الموازنى  راي الجهه عام'!I561</f>
        <v>150000</v>
      </c>
      <c r="N561" s="228">
        <f t="shared" si="400"/>
        <v>0</v>
      </c>
      <c r="O561" s="180">
        <v>150000</v>
      </c>
      <c r="P561" s="166" t="str">
        <f t="shared" si="398"/>
        <v xml:space="preserve"> </v>
      </c>
      <c r="Q561" s="166" t="str">
        <f t="shared" si="399"/>
        <v xml:space="preserve"> </v>
      </c>
      <c r="R561" s="119">
        <f t="shared" si="403"/>
        <v>1</v>
      </c>
      <c r="S561" s="72">
        <f t="shared" si="401"/>
        <v>4890926</v>
      </c>
    </row>
    <row r="562" spans="1:19" s="2" customFormat="1" ht="105.75" customHeight="1" x14ac:dyDescent="0.2">
      <c r="A562" s="389">
        <f>'الاطار الموازنى  راي الجهه عام'!A562</f>
        <v>0</v>
      </c>
      <c r="B562" s="390">
        <f>'الاطار الموازنى  راي الجهه عام'!B562</f>
        <v>6014456</v>
      </c>
      <c r="C562" s="390">
        <f>'الاطار الموازنى  راي الجهه عام'!C562</f>
        <v>4250000</v>
      </c>
      <c r="D562" s="390">
        <f>'الاطار الموازنى  راي الجهه عام'!D562</f>
        <v>1836983</v>
      </c>
      <c r="E562" s="180">
        <f>'الاطار الموازنى  راي الجهه عام'!E562</f>
        <v>4250000</v>
      </c>
      <c r="F562" s="390">
        <f>'الاطار الموازنى  راي الجهه عام'!F562</f>
        <v>0</v>
      </c>
      <c r="G562" s="60">
        <v>4114060101</v>
      </c>
      <c r="H562" s="17" t="s">
        <v>411</v>
      </c>
      <c r="I562" s="180">
        <v>4250000</v>
      </c>
      <c r="J562" s="180">
        <v>4250000</v>
      </c>
      <c r="K562" s="180"/>
      <c r="L562" s="180">
        <f t="shared" si="408"/>
        <v>0</v>
      </c>
      <c r="M562" s="390">
        <f>'الاطار الموازنى  راي الجهه عام'!I562</f>
        <v>4250000</v>
      </c>
      <c r="N562" s="228">
        <f t="shared" si="400"/>
        <v>0</v>
      </c>
      <c r="O562" s="180">
        <v>4250000</v>
      </c>
      <c r="P562" s="166" t="str">
        <f t="shared" si="398"/>
        <v xml:space="preserve"> </v>
      </c>
      <c r="Q562" s="166" t="str">
        <f t="shared" si="399"/>
        <v xml:space="preserve"> </v>
      </c>
      <c r="R562" s="119">
        <f t="shared" si="403"/>
        <v>1</v>
      </c>
      <c r="S562" s="72">
        <f t="shared" si="401"/>
        <v>33351439</v>
      </c>
    </row>
    <row r="563" spans="1:19" s="2" customFormat="1" ht="105.75" customHeight="1" x14ac:dyDescent="0.2">
      <c r="A563" s="389">
        <f>'الاطار الموازنى  راي الجهه عام'!A563</f>
        <v>0</v>
      </c>
      <c r="B563" s="390">
        <f>'الاطار الموازنى  راي الجهه عام'!B563</f>
        <v>0</v>
      </c>
      <c r="C563" s="390">
        <f>'الاطار الموازنى  راي الجهه عام'!C563</f>
        <v>0</v>
      </c>
      <c r="D563" s="390">
        <f>'الاطار الموازنى  راي الجهه عام'!D563</f>
        <v>70094</v>
      </c>
      <c r="E563" s="180">
        <f>'الاطار الموازنى  راي الجهه عام'!E563</f>
        <v>0</v>
      </c>
      <c r="F563" s="390">
        <f>'الاطار الموازنى  راي الجهه عام'!F563</f>
        <v>0</v>
      </c>
      <c r="G563" s="60">
        <v>4114070101</v>
      </c>
      <c r="H563" s="17" t="s">
        <v>412</v>
      </c>
      <c r="I563" s="180">
        <v>0</v>
      </c>
      <c r="J563" s="180">
        <v>0</v>
      </c>
      <c r="K563" s="180"/>
      <c r="L563" s="180">
        <f t="shared" si="408"/>
        <v>0</v>
      </c>
      <c r="M563" s="390">
        <f>'الاطار الموازنى  راي الجهه عام'!I563</f>
        <v>0</v>
      </c>
      <c r="N563" s="228">
        <f t="shared" si="400"/>
        <v>0</v>
      </c>
      <c r="O563" s="180">
        <f t="shared" ref="O563:O564" si="409">M563</f>
        <v>0</v>
      </c>
      <c r="P563" s="166" t="str">
        <f t="shared" si="398"/>
        <v xml:space="preserve"> </v>
      </c>
      <c r="Q563" s="166" t="str">
        <f t="shared" si="399"/>
        <v xml:space="preserve"> </v>
      </c>
      <c r="R563" s="119">
        <f t="shared" si="403"/>
        <v>0</v>
      </c>
      <c r="S563" s="72">
        <f t="shared" si="401"/>
        <v>70094</v>
      </c>
    </row>
    <row r="564" spans="1:19" s="2" customFormat="1" ht="93" customHeight="1" thickBot="1" x14ac:dyDescent="0.25">
      <c r="A564" s="389">
        <f>'الاطار الموازنى  راي الجهه عام'!A564</f>
        <v>0</v>
      </c>
      <c r="B564" s="390">
        <f>'الاطار الموازنى  راي الجهه عام'!B564</f>
        <v>4032829</v>
      </c>
      <c r="C564" s="390">
        <f>'الاطار الموازنى  راي الجهه عام'!C564</f>
        <v>0</v>
      </c>
      <c r="D564" s="390">
        <f>'الاطار الموازنى  راي الجهه عام'!D564</f>
        <v>683</v>
      </c>
      <c r="E564" s="180">
        <f>'الاطار الموازنى  راي الجهه عام'!E564</f>
        <v>0</v>
      </c>
      <c r="F564" s="390">
        <f>'الاطار الموازنى  راي الجهه عام'!F564</f>
        <v>0</v>
      </c>
      <c r="G564" s="68">
        <v>4114080101</v>
      </c>
      <c r="H564" s="31" t="s">
        <v>413</v>
      </c>
      <c r="I564" s="180"/>
      <c r="J564" s="180"/>
      <c r="K564" s="180"/>
      <c r="L564" s="180">
        <f t="shared" si="408"/>
        <v>0</v>
      </c>
      <c r="M564" s="390">
        <f>'الاطار الموازنى  راي الجهه عام'!I564</f>
        <v>0</v>
      </c>
      <c r="N564" s="228">
        <f t="shared" si="400"/>
        <v>0</v>
      </c>
      <c r="O564" s="180">
        <f t="shared" si="409"/>
        <v>0</v>
      </c>
      <c r="P564" s="166" t="str">
        <f t="shared" si="398"/>
        <v xml:space="preserve"> </v>
      </c>
      <c r="Q564" s="166" t="str">
        <f t="shared" si="399"/>
        <v xml:space="preserve"> </v>
      </c>
      <c r="R564" s="119">
        <f t="shared" si="403"/>
        <v>0</v>
      </c>
      <c r="S564" s="72">
        <f t="shared" si="401"/>
        <v>4033512</v>
      </c>
    </row>
    <row r="565" spans="1:19" s="3" customFormat="1" ht="105" customHeight="1" thickBot="1" x14ac:dyDescent="0.25">
      <c r="A565" s="382">
        <f t="shared" ref="A565:E565" si="410">A564+A563+A562+A561+A560+A552+A551+A550</f>
        <v>0</v>
      </c>
      <c r="B565" s="383">
        <f t="shared" si="410"/>
        <v>10219101</v>
      </c>
      <c r="C565" s="383">
        <f t="shared" si="410"/>
        <v>4595000</v>
      </c>
      <c r="D565" s="383">
        <f t="shared" si="410"/>
        <v>6180531</v>
      </c>
      <c r="E565" s="161">
        <f t="shared" si="410"/>
        <v>4595000</v>
      </c>
      <c r="F565" s="383">
        <f>'الاطار الموازنى  راي الجهه عام'!F565</f>
        <v>0</v>
      </c>
      <c r="G565" s="58"/>
      <c r="H565" s="9" t="s">
        <v>414</v>
      </c>
      <c r="I565" s="161">
        <f t="shared" ref="I565" si="411">I564+I563+I562+I561+I560+I552+I551+I550</f>
        <v>4595000</v>
      </c>
      <c r="J565" s="161">
        <f t="shared" ref="I565:J565" si="412">J564+J563+J562+J561+J560+J552+J551+J550</f>
        <v>4595000</v>
      </c>
      <c r="K565" s="161">
        <f t="shared" ref="K565:O565" si="413">K564+K563+K562+K561+K560+K552+K551+K550</f>
        <v>0</v>
      </c>
      <c r="L565" s="161">
        <f t="shared" si="413"/>
        <v>0</v>
      </c>
      <c r="M565" s="383">
        <f>'الاطار الموازنى  راي الجهه عام'!I565</f>
        <v>4595000</v>
      </c>
      <c r="N565" s="222">
        <f t="shared" si="400"/>
        <v>0</v>
      </c>
      <c r="O565" s="161">
        <f t="shared" si="413"/>
        <v>4595000</v>
      </c>
      <c r="P565" s="161" t="str">
        <f t="shared" si="398"/>
        <v xml:space="preserve"> </v>
      </c>
      <c r="Q565" s="161" t="str">
        <f t="shared" si="399"/>
        <v xml:space="preserve"> </v>
      </c>
      <c r="R565" s="115">
        <f t="shared" si="403"/>
        <v>1</v>
      </c>
      <c r="S565" s="72">
        <f t="shared" si="401"/>
        <v>43969632</v>
      </c>
    </row>
    <row r="566" spans="1:19" s="277" customFormat="1" ht="105.75" customHeight="1" thickBot="1" x14ac:dyDescent="0.25">
      <c r="A566" s="421"/>
      <c r="B566" s="422"/>
      <c r="C566" s="423" t="e">
        <f>(C565-A565)/A565</f>
        <v>#DIV/0!</v>
      </c>
      <c r="D566" s="423">
        <f>(D565-B565)/B565</f>
        <v>-0.39519816860602514</v>
      </c>
      <c r="E566" s="279">
        <f>(E565-C565)/C565</f>
        <v>0</v>
      </c>
      <c r="F566" s="423">
        <f>'الاطار الموازنى  راي الجهه عام'!F566</f>
        <v>-1</v>
      </c>
      <c r="G566" s="280"/>
      <c r="H566" s="281" t="s">
        <v>1137</v>
      </c>
      <c r="I566" s="271"/>
      <c r="J566" s="278"/>
      <c r="K566" s="278"/>
      <c r="L566" s="278"/>
      <c r="M566" s="423" t="e">
        <f>'الاطار الموازنى  راي الجهه عام'!I566</f>
        <v>#DIV/0!</v>
      </c>
      <c r="N566" s="282"/>
      <c r="O566" s="279">
        <f>(O565-J565)/J565</f>
        <v>0</v>
      </c>
      <c r="P566" s="278"/>
      <c r="Q566" s="278"/>
      <c r="R566" s="283"/>
      <c r="S566" s="276">
        <v>1</v>
      </c>
    </row>
    <row r="567" spans="1:19" s="3" customFormat="1" ht="97.5" customHeight="1" thickBot="1" x14ac:dyDescent="0.25">
      <c r="A567" s="382">
        <f t="shared" ref="A567:E567" si="414">A565+A547+A534+A521</f>
        <v>22000000</v>
      </c>
      <c r="B567" s="383">
        <f t="shared" si="414"/>
        <v>35585466</v>
      </c>
      <c r="C567" s="383">
        <f t="shared" si="414"/>
        <v>28000000</v>
      </c>
      <c r="D567" s="383">
        <f t="shared" si="414"/>
        <v>38603440</v>
      </c>
      <c r="E567" s="161">
        <f t="shared" si="414"/>
        <v>40000000</v>
      </c>
      <c r="F567" s="383">
        <f>'الاطار الموازنى  راي الجهه عام'!F567</f>
        <v>0</v>
      </c>
      <c r="G567" s="58"/>
      <c r="H567" s="9" t="s">
        <v>415</v>
      </c>
      <c r="I567" s="161">
        <f t="shared" ref="I567" si="415">I565+I547+I534+I521</f>
        <v>48605000</v>
      </c>
      <c r="J567" s="161">
        <f t="shared" ref="I567:J567" si="416">J565+J547+J534+J521</f>
        <v>48605000</v>
      </c>
      <c r="K567" s="161">
        <f t="shared" ref="K567:O567" si="417">K565+K547+K534+K521</f>
        <v>0</v>
      </c>
      <c r="L567" s="161">
        <f t="shared" si="417"/>
        <v>0</v>
      </c>
      <c r="M567" s="383">
        <f>'الاطار الموازنى  راي الجهه عام'!I567</f>
        <v>48605000</v>
      </c>
      <c r="N567" s="222">
        <f t="shared" si="400"/>
        <v>0</v>
      </c>
      <c r="O567" s="161">
        <f t="shared" si="417"/>
        <v>48605000</v>
      </c>
      <c r="P567" s="161" t="str">
        <f t="shared" si="398"/>
        <v xml:space="preserve"> </v>
      </c>
      <c r="Q567" s="161" t="str">
        <f t="shared" si="399"/>
        <v xml:space="preserve"> </v>
      </c>
      <c r="R567" s="115">
        <f t="shared" si="403"/>
        <v>1</v>
      </c>
      <c r="S567" s="72">
        <f t="shared" si="401"/>
        <v>358608906</v>
      </c>
    </row>
    <row r="568" spans="1:19" s="3" customFormat="1" ht="99.75" customHeight="1" thickBot="1" x14ac:dyDescent="0.25">
      <c r="A568" s="188">
        <f t="shared" ref="A568:E568" si="418">IF(A567-A439&lt;0,A439-A567,0)</f>
        <v>0</v>
      </c>
      <c r="B568" s="189">
        <f t="shared" si="418"/>
        <v>0</v>
      </c>
      <c r="C568" s="189">
        <f t="shared" si="418"/>
        <v>0</v>
      </c>
      <c r="D568" s="189">
        <f t="shared" si="418"/>
        <v>0</v>
      </c>
      <c r="E568" s="189">
        <f t="shared" si="418"/>
        <v>0</v>
      </c>
      <c r="F568" s="189">
        <f>'الاطار الموازنى  راي الجهه عام'!F568</f>
        <v>0</v>
      </c>
      <c r="G568" s="42" t="s">
        <v>1009</v>
      </c>
      <c r="H568" s="9" t="s">
        <v>416</v>
      </c>
      <c r="I568" s="189">
        <f>IF(I567-I439&lt;0,I439-I567,0)</f>
        <v>0</v>
      </c>
      <c r="J568" s="189">
        <f>IF(J567-J439&lt;0,J439-J567,0)</f>
        <v>0</v>
      </c>
      <c r="K568" s="189">
        <f>IF(K567-K439&lt;0,K439-K567,0)</f>
        <v>0</v>
      </c>
      <c r="L568" s="189">
        <f>IF(L567-L439&lt;0,L439-L567,0)</f>
        <v>0</v>
      </c>
      <c r="M568" s="189">
        <f>'الاطار الموازنى  راي الجهه عام'!I568</f>
        <v>0</v>
      </c>
      <c r="N568" s="251">
        <f t="shared" si="400"/>
        <v>0</v>
      </c>
      <c r="O568" s="189">
        <f>IF(O567-O439&lt;0,O439-O567,0)</f>
        <v>0</v>
      </c>
      <c r="P568" s="189" t="str">
        <f t="shared" si="398"/>
        <v xml:space="preserve"> </v>
      </c>
      <c r="Q568" s="189" t="str">
        <f t="shared" si="399"/>
        <v xml:space="preserve"> </v>
      </c>
      <c r="R568" s="131">
        <f t="shared" si="403"/>
        <v>0</v>
      </c>
      <c r="S568" s="72">
        <f t="shared" si="401"/>
        <v>0</v>
      </c>
    </row>
    <row r="569" spans="1:19" s="3" customFormat="1" ht="99.75" customHeight="1" thickBot="1" x14ac:dyDescent="0.25">
      <c r="A569" s="382">
        <f t="shared" ref="A569:E569" si="419">SUM(A567:A568)</f>
        <v>22000000</v>
      </c>
      <c r="B569" s="383">
        <f t="shared" si="419"/>
        <v>35585466</v>
      </c>
      <c r="C569" s="383">
        <f t="shared" si="419"/>
        <v>28000000</v>
      </c>
      <c r="D569" s="383">
        <f t="shared" si="419"/>
        <v>38603440</v>
      </c>
      <c r="E569" s="161">
        <f t="shared" si="419"/>
        <v>40000000</v>
      </c>
      <c r="F569" s="383">
        <f>'الاطار الموازنى  راي الجهه عام'!F569</f>
        <v>0</v>
      </c>
      <c r="G569" s="58"/>
      <c r="H569" s="9" t="s">
        <v>352</v>
      </c>
      <c r="I569" s="161">
        <f t="shared" ref="I569" si="420">SUM(I567:I568)</f>
        <v>48605000</v>
      </c>
      <c r="J569" s="161">
        <f t="shared" ref="I569:J569" si="421">SUM(J567:J568)</f>
        <v>48605000</v>
      </c>
      <c r="K569" s="161">
        <f t="shared" ref="K569:O569" si="422">SUM(K567:K568)</f>
        <v>0</v>
      </c>
      <c r="L569" s="161">
        <f t="shared" si="422"/>
        <v>0</v>
      </c>
      <c r="M569" s="383">
        <f>'الاطار الموازنى  راي الجهه عام'!I569</f>
        <v>48605000</v>
      </c>
      <c r="N569" s="222">
        <f t="shared" si="400"/>
        <v>0</v>
      </c>
      <c r="O569" s="161">
        <f t="shared" si="422"/>
        <v>48605000</v>
      </c>
      <c r="P569" s="161" t="str">
        <f t="shared" si="398"/>
        <v xml:space="preserve"> </v>
      </c>
      <c r="Q569" s="161" t="str">
        <f t="shared" si="399"/>
        <v xml:space="preserve"> </v>
      </c>
      <c r="R569" s="115">
        <f t="shared" si="403"/>
        <v>1</v>
      </c>
      <c r="S569" s="72">
        <f t="shared" si="401"/>
        <v>358608906</v>
      </c>
    </row>
    <row r="570" spans="1:19" s="334" customFormat="1" ht="105.75" customHeight="1" x14ac:dyDescent="0.2">
      <c r="A570" s="421"/>
      <c r="B570" s="422"/>
      <c r="C570" s="423">
        <f>(C569-A569)/A569</f>
        <v>0.27272727272727271</v>
      </c>
      <c r="D570" s="423">
        <f>(D569-B569)/B569</f>
        <v>8.4809174622021255E-2</v>
      </c>
      <c r="E570" s="279">
        <f>(E569-C569)/C569</f>
        <v>0.42857142857142855</v>
      </c>
      <c r="F570" s="423">
        <f>'الاطار الموازنى  راي الجهه عام'!F570</f>
        <v>-1</v>
      </c>
      <c r="G570" s="280"/>
      <c r="H570" s="281" t="s">
        <v>1137</v>
      </c>
      <c r="I570" s="279"/>
      <c r="J570" s="278"/>
      <c r="K570" s="278"/>
      <c r="L570" s="278"/>
      <c r="M570" s="423" t="e">
        <f>'الاطار الموازنى  راي الجهه عام'!I570</f>
        <v>#DIV/0!</v>
      </c>
      <c r="N570" s="282"/>
      <c r="O570" s="279">
        <f>(O569-J569)/J569</f>
        <v>0</v>
      </c>
      <c r="P570" s="278"/>
      <c r="Q570" s="278"/>
      <c r="R570" s="283"/>
      <c r="S570" s="333">
        <v>1</v>
      </c>
    </row>
    <row r="571" spans="1:19" s="3" customFormat="1" ht="105.75" customHeight="1" x14ac:dyDescent="0.2">
      <c r="A571" s="438"/>
      <c r="B571" s="439"/>
      <c r="C571" s="439"/>
      <c r="D571" s="439"/>
      <c r="E571" s="190"/>
      <c r="F571" s="439"/>
      <c r="G571" s="59" t="s">
        <v>891</v>
      </c>
      <c r="H571" s="10" t="s">
        <v>417</v>
      </c>
      <c r="I571" s="190"/>
      <c r="J571" s="190"/>
      <c r="K571" s="190"/>
      <c r="L571" s="190"/>
      <c r="M571" s="439"/>
      <c r="N571" s="252"/>
      <c r="O571" s="190"/>
      <c r="P571" s="190"/>
      <c r="Q571" s="190"/>
      <c r="R571" s="132"/>
      <c r="S571" s="72">
        <f>S633</f>
        <v>16054412</v>
      </c>
    </row>
    <row r="572" spans="1:19" s="3" customFormat="1" ht="105.75" customHeight="1" x14ac:dyDescent="0.2">
      <c r="A572" s="355"/>
      <c r="B572" s="425"/>
      <c r="C572" s="425"/>
      <c r="D572" s="425"/>
      <c r="E572" s="181"/>
      <c r="F572" s="425"/>
      <c r="G572" s="69" t="s">
        <v>892</v>
      </c>
      <c r="H572" s="4" t="s">
        <v>418</v>
      </c>
      <c r="I572" s="181"/>
      <c r="J572" s="181"/>
      <c r="K572" s="181"/>
      <c r="L572" s="181"/>
      <c r="M572" s="425"/>
      <c r="N572" s="242"/>
      <c r="O572" s="181"/>
      <c r="P572" s="181" t="str">
        <f t="shared" si="398"/>
        <v xml:space="preserve"> </v>
      </c>
      <c r="Q572" s="181" t="str">
        <f t="shared" si="399"/>
        <v xml:space="preserve"> </v>
      </c>
      <c r="R572" s="125"/>
      <c r="S572" s="72">
        <f>S615</f>
        <v>15054412</v>
      </c>
    </row>
    <row r="573" spans="1:19" s="2" customFormat="1" ht="105.75" customHeight="1" x14ac:dyDescent="0.2">
      <c r="A573" s="389"/>
      <c r="B573" s="390"/>
      <c r="C573" s="390"/>
      <c r="D573" s="390"/>
      <c r="E573" s="166"/>
      <c r="F573" s="390"/>
      <c r="G573" s="60" t="s">
        <v>893</v>
      </c>
      <c r="H573" s="17" t="s">
        <v>419</v>
      </c>
      <c r="I573" s="166"/>
      <c r="J573" s="166"/>
      <c r="K573" s="166"/>
      <c r="L573" s="166"/>
      <c r="M573" s="390"/>
      <c r="N573" s="228"/>
      <c r="O573" s="166"/>
      <c r="P573" s="166" t="str">
        <f t="shared" si="398"/>
        <v xml:space="preserve"> </v>
      </c>
      <c r="Q573" s="166" t="str">
        <f t="shared" si="399"/>
        <v xml:space="preserve"> </v>
      </c>
      <c r="R573" s="119"/>
      <c r="S573" s="72">
        <f>S586</f>
        <v>9778760</v>
      </c>
    </row>
    <row r="574" spans="1:19" s="1" customFormat="1" ht="105.75" customHeight="1" x14ac:dyDescent="0.2">
      <c r="A574" s="357"/>
      <c r="B574" s="373"/>
      <c r="C574" s="373"/>
      <c r="D574" s="373"/>
      <c r="E574" s="155"/>
      <c r="F574" s="373"/>
      <c r="G574" s="54" t="s">
        <v>894</v>
      </c>
      <c r="H574" s="18" t="s">
        <v>420</v>
      </c>
      <c r="I574" s="155"/>
      <c r="J574" s="155"/>
      <c r="K574" s="155"/>
      <c r="L574" s="155"/>
      <c r="M574" s="373"/>
      <c r="N574" s="215"/>
      <c r="O574" s="155"/>
      <c r="P574" s="155" t="str">
        <f t="shared" si="398"/>
        <v xml:space="preserve"> </v>
      </c>
      <c r="Q574" s="155" t="str">
        <f t="shared" si="399"/>
        <v xml:space="preserve"> </v>
      </c>
      <c r="R574" s="110"/>
      <c r="S574" s="72">
        <f>S577</f>
        <v>9650000</v>
      </c>
    </row>
    <row r="575" spans="1:19" ht="105.75" customHeight="1" x14ac:dyDescent="0.2">
      <c r="A575" s="364">
        <f>'الاطار الموازنى  راي الجهه عام'!A575</f>
        <v>3000000</v>
      </c>
      <c r="B575" s="365">
        <f>'الاطار الموازنى  راي الجهه عام'!B575</f>
        <v>0</v>
      </c>
      <c r="C575" s="365">
        <f>'الاطار الموازنى  راي الجهه عام'!C575</f>
        <v>1000000</v>
      </c>
      <c r="D575" s="365">
        <f>'الاطار الموازنى  راي الجهه عام'!D575</f>
        <v>2650000</v>
      </c>
      <c r="E575" s="147">
        <f>'الاطار الموازنى  راي الجهه عام'!E575</f>
        <v>3000000</v>
      </c>
      <c r="F575" s="365">
        <f>'الاطار الموازنى  راي الجهه عام'!F575</f>
        <v>0</v>
      </c>
      <c r="G575" s="49" t="s">
        <v>895</v>
      </c>
      <c r="H575" s="34" t="s">
        <v>421</v>
      </c>
      <c r="I575" s="147">
        <v>0</v>
      </c>
      <c r="J575" s="147">
        <v>0</v>
      </c>
      <c r="K575" s="147"/>
      <c r="L575" s="147">
        <f t="shared" si="408"/>
        <v>0</v>
      </c>
      <c r="M575" s="365">
        <f>'الاطار الموازنى  راي الجهه عام'!I575</f>
        <v>0</v>
      </c>
      <c r="N575" s="208">
        <f t="shared" si="400"/>
        <v>0</v>
      </c>
      <c r="O575" s="147">
        <f>M575</f>
        <v>0</v>
      </c>
      <c r="P575" s="209" t="str">
        <f t="shared" si="398"/>
        <v xml:space="preserve"> </v>
      </c>
      <c r="Q575" s="209" t="str">
        <f t="shared" si="399"/>
        <v xml:space="preserve"> </v>
      </c>
      <c r="R575" s="105">
        <f t="shared" si="403"/>
        <v>0</v>
      </c>
      <c r="S575" s="72">
        <f t="shared" si="401"/>
        <v>9650000</v>
      </c>
    </row>
    <row r="576" spans="1:19" ht="105.75" customHeight="1" thickBot="1" x14ac:dyDescent="0.25">
      <c r="A576" s="391">
        <f>'الاطار الموازنى  راي الجهه عام'!A576</f>
        <v>0</v>
      </c>
      <c r="B576" s="379">
        <f>'الاطار الموازنى  راي الجهه عام'!B576</f>
        <v>0</v>
      </c>
      <c r="C576" s="379">
        <f>'الاطار الموازنى  راي الجهه عام'!C576</f>
        <v>0</v>
      </c>
      <c r="D576" s="379">
        <f>'الاطار الموازنى  راي الجهه عام'!D576</f>
        <v>0</v>
      </c>
      <c r="E576" s="158">
        <f>'الاطار الموازنى  راي الجهه عام'!E576</f>
        <v>0</v>
      </c>
      <c r="F576" s="379">
        <f>'الاطار الموازنى  راي الجهه عام'!F576</f>
        <v>0</v>
      </c>
      <c r="G576" s="50" t="s">
        <v>896</v>
      </c>
      <c r="H576" s="35" t="s">
        <v>422</v>
      </c>
      <c r="I576" s="158"/>
      <c r="J576" s="158"/>
      <c r="K576" s="158"/>
      <c r="L576" s="158">
        <f t="shared" si="408"/>
        <v>0</v>
      </c>
      <c r="M576" s="379">
        <f>'الاطار الموازنى  راي الجهه عام'!I576</f>
        <v>0</v>
      </c>
      <c r="N576" s="218">
        <f t="shared" si="400"/>
        <v>0</v>
      </c>
      <c r="O576" s="158"/>
      <c r="P576" s="219" t="str">
        <f t="shared" si="398"/>
        <v xml:space="preserve"> </v>
      </c>
      <c r="Q576" s="219" t="str">
        <f t="shared" si="399"/>
        <v xml:space="preserve"> </v>
      </c>
      <c r="R576" s="113">
        <f t="shared" si="403"/>
        <v>0</v>
      </c>
      <c r="S576" s="72">
        <f t="shared" si="401"/>
        <v>0</v>
      </c>
    </row>
    <row r="577" spans="1:19" s="1" customFormat="1" ht="110.25" customHeight="1" thickBot="1" x14ac:dyDescent="0.25">
      <c r="A577" s="360">
        <f t="shared" ref="A577:E577" si="423">SUM(A575:A576)</f>
        <v>3000000</v>
      </c>
      <c r="B577" s="368">
        <f t="shared" si="423"/>
        <v>0</v>
      </c>
      <c r="C577" s="368">
        <f t="shared" si="423"/>
        <v>1000000</v>
      </c>
      <c r="D577" s="368">
        <f t="shared" si="423"/>
        <v>2650000</v>
      </c>
      <c r="E577" s="150">
        <f t="shared" si="423"/>
        <v>3000000</v>
      </c>
      <c r="F577" s="368">
        <f>'الاطار الموازنى  راي الجهه عام'!F577</f>
        <v>0</v>
      </c>
      <c r="G577" s="51"/>
      <c r="H577" s="5" t="s">
        <v>167</v>
      </c>
      <c r="I577" s="150">
        <f t="shared" ref="I577" si="424">SUM(I575:I576)</f>
        <v>0</v>
      </c>
      <c r="J577" s="150">
        <f t="shared" ref="I577:J577" si="425">SUM(J575:J576)</f>
        <v>0</v>
      </c>
      <c r="K577" s="150">
        <f t="shared" ref="K577:O577" si="426">SUM(K575:K576)</f>
        <v>0</v>
      </c>
      <c r="L577" s="150">
        <f t="shared" si="426"/>
        <v>0</v>
      </c>
      <c r="M577" s="368">
        <f>'الاطار الموازنى  راي الجهه عام'!I577</f>
        <v>0</v>
      </c>
      <c r="N577" s="212">
        <f t="shared" si="400"/>
        <v>0</v>
      </c>
      <c r="O577" s="150">
        <f t="shared" si="426"/>
        <v>0</v>
      </c>
      <c r="P577" s="150" t="str">
        <f t="shared" si="398"/>
        <v xml:space="preserve"> </v>
      </c>
      <c r="Q577" s="150" t="str">
        <f t="shared" si="399"/>
        <v xml:space="preserve"> </v>
      </c>
      <c r="R577" s="107">
        <f t="shared" si="403"/>
        <v>0</v>
      </c>
      <c r="S577" s="72">
        <f t="shared" si="401"/>
        <v>9650000</v>
      </c>
    </row>
    <row r="578" spans="1:19" s="1" customFormat="1" ht="105.75" customHeight="1" x14ac:dyDescent="0.2">
      <c r="A578" s="394"/>
      <c r="B578" s="395"/>
      <c r="C578" s="395"/>
      <c r="D578" s="395"/>
      <c r="E578" s="170"/>
      <c r="F578" s="395"/>
      <c r="G578" s="48" t="s">
        <v>897</v>
      </c>
      <c r="H578" s="21" t="s">
        <v>423</v>
      </c>
      <c r="I578" s="170"/>
      <c r="J578" s="170"/>
      <c r="K578" s="170"/>
      <c r="L578" s="170"/>
      <c r="M578" s="395"/>
      <c r="N578" s="229"/>
      <c r="O578" s="170"/>
      <c r="P578" s="170" t="str">
        <f t="shared" si="398"/>
        <v xml:space="preserve"> </v>
      </c>
      <c r="Q578" s="170" t="str">
        <f t="shared" si="399"/>
        <v xml:space="preserve"> </v>
      </c>
      <c r="R578" s="120"/>
      <c r="S578" s="72">
        <f>S581</f>
        <v>128760</v>
      </c>
    </row>
    <row r="579" spans="1:19" ht="105" customHeight="1" x14ac:dyDescent="0.2">
      <c r="A579" s="365">
        <f>'الاطار الموازنى  راي الجهه عام'!A579</f>
        <v>0</v>
      </c>
      <c r="B579" s="365">
        <f>'الاطار الموازنى  راي الجهه عام'!B579</f>
        <v>60943</v>
      </c>
      <c r="C579" s="365">
        <f>'الاطار الموازنى  راي الجهه عام'!C579</f>
        <v>0</v>
      </c>
      <c r="D579" s="365">
        <f>'الاطار الموازنى  راي الجهه عام'!D579</f>
        <v>67817</v>
      </c>
      <c r="E579" s="147">
        <f>'الاطار الموازنى  راي الجهه عام'!E579</f>
        <v>0</v>
      </c>
      <c r="F579" s="365">
        <f>'الاطار الموازنى  راي الجهه عام'!F579</f>
        <v>0</v>
      </c>
      <c r="G579" s="49" t="s">
        <v>898</v>
      </c>
      <c r="H579" s="34" t="s">
        <v>421</v>
      </c>
      <c r="I579" s="147"/>
      <c r="J579" s="147"/>
      <c r="K579" s="147"/>
      <c r="L579" s="147">
        <f t="shared" si="408"/>
        <v>0</v>
      </c>
      <c r="M579" s="365">
        <f>'الاطار الموازنى  راي الجهه عام'!I579</f>
        <v>0</v>
      </c>
      <c r="N579" s="208">
        <f t="shared" si="400"/>
        <v>0</v>
      </c>
      <c r="O579" s="147">
        <f>M579</f>
        <v>0</v>
      </c>
      <c r="P579" s="209" t="str">
        <f t="shared" si="398"/>
        <v xml:space="preserve"> </v>
      </c>
      <c r="Q579" s="209" t="str">
        <f t="shared" si="399"/>
        <v xml:space="preserve"> </v>
      </c>
      <c r="R579" s="105">
        <f t="shared" si="403"/>
        <v>0</v>
      </c>
      <c r="S579" s="72">
        <f t="shared" si="401"/>
        <v>128760</v>
      </c>
    </row>
    <row r="580" spans="1:19" ht="105.75" customHeight="1" thickBot="1" x14ac:dyDescent="0.25">
      <c r="A580" s="364">
        <f>'الاطار الموازنى  راي الجهه عام'!A580</f>
        <v>0</v>
      </c>
      <c r="B580" s="365">
        <f>'الاطار الموازنى  راي الجهه عام'!B580</f>
        <v>0</v>
      </c>
      <c r="C580" s="365">
        <f>'الاطار الموازنى  راي الجهه عام'!C580</f>
        <v>0</v>
      </c>
      <c r="D580" s="365">
        <f>'الاطار الموازنى  راي الجهه عام'!D580</f>
        <v>0</v>
      </c>
      <c r="E580" s="147">
        <f>'الاطار الموازنى  راي الجهه عام'!E580</f>
        <v>0</v>
      </c>
      <c r="F580" s="365">
        <f>'الاطار الموازنى  راي الجهه عام'!F580</f>
        <v>0</v>
      </c>
      <c r="G580" s="50" t="s">
        <v>899</v>
      </c>
      <c r="H580" s="35" t="s">
        <v>422</v>
      </c>
      <c r="I580" s="147"/>
      <c r="J580" s="147"/>
      <c r="K580" s="147"/>
      <c r="L580" s="147">
        <f t="shared" si="408"/>
        <v>0</v>
      </c>
      <c r="M580" s="365">
        <f>'الاطار الموازنى  راي الجهه عام'!I580</f>
        <v>0</v>
      </c>
      <c r="N580" s="208">
        <f t="shared" si="400"/>
        <v>0</v>
      </c>
      <c r="O580" s="147"/>
      <c r="P580" s="209" t="str">
        <f t="shared" si="398"/>
        <v xml:space="preserve"> </v>
      </c>
      <c r="Q580" s="209" t="str">
        <f t="shared" si="399"/>
        <v xml:space="preserve"> </v>
      </c>
      <c r="R580" s="105">
        <f t="shared" si="403"/>
        <v>0</v>
      </c>
      <c r="S580" s="72">
        <f t="shared" si="401"/>
        <v>0</v>
      </c>
    </row>
    <row r="581" spans="1:19" s="1" customFormat="1" ht="102.75" customHeight="1" thickBot="1" x14ac:dyDescent="0.25">
      <c r="A581" s="360">
        <f t="shared" ref="A581:E581" si="427">SUM(A579:A580)</f>
        <v>0</v>
      </c>
      <c r="B581" s="368">
        <f t="shared" si="427"/>
        <v>60943</v>
      </c>
      <c r="C581" s="368">
        <f t="shared" si="427"/>
        <v>0</v>
      </c>
      <c r="D581" s="368">
        <f t="shared" si="427"/>
        <v>67817</v>
      </c>
      <c r="E581" s="150">
        <f t="shared" si="427"/>
        <v>0</v>
      </c>
      <c r="F581" s="368">
        <f>'الاطار الموازنى  راي الجهه عام'!F581</f>
        <v>0</v>
      </c>
      <c r="G581" s="51"/>
      <c r="H581" s="5" t="s">
        <v>171</v>
      </c>
      <c r="I581" s="150">
        <f t="shared" ref="I581" si="428">SUM(I579:I580)</f>
        <v>0</v>
      </c>
      <c r="J581" s="150">
        <f t="shared" ref="I581:J581" si="429">SUM(J579:J580)</f>
        <v>0</v>
      </c>
      <c r="K581" s="150">
        <f t="shared" ref="K581:O581" si="430">SUM(K579:K580)</f>
        <v>0</v>
      </c>
      <c r="L581" s="150">
        <f t="shared" si="430"/>
        <v>0</v>
      </c>
      <c r="M581" s="368">
        <f>'الاطار الموازنى  راي الجهه عام'!I581</f>
        <v>0</v>
      </c>
      <c r="N581" s="212">
        <f t="shared" si="400"/>
        <v>0</v>
      </c>
      <c r="O581" s="150">
        <f t="shared" si="430"/>
        <v>0</v>
      </c>
      <c r="P581" s="150" t="str">
        <f t="shared" si="398"/>
        <v xml:space="preserve"> </v>
      </c>
      <c r="Q581" s="150" t="str">
        <f t="shared" si="399"/>
        <v xml:space="preserve"> </v>
      </c>
      <c r="R581" s="107">
        <f t="shared" si="403"/>
        <v>0</v>
      </c>
      <c r="S581" s="72">
        <f t="shared" si="401"/>
        <v>128760</v>
      </c>
    </row>
    <row r="582" spans="1:19" s="1" customFormat="1" ht="105.75" customHeight="1" x14ac:dyDescent="0.2">
      <c r="A582" s="357"/>
      <c r="B582" s="373"/>
      <c r="C582" s="373"/>
      <c r="D582" s="373"/>
      <c r="E582" s="155"/>
      <c r="F582" s="373"/>
      <c r="G582" s="48" t="s">
        <v>900</v>
      </c>
      <c r="H582" s="21" t="s">
        <v>424</v>
      </c>
      <c r="I582" s="155"/>
      <c r="J582" s="155"/>
      <c r="K582" s="155"/>
      <c r="L582" s="155"/>
      <c r="M582" s="373"/>
      <c r="N582" s="215"/>
      <c r="O582" s="155"/>
      <c r="P582" s="155" t="str">
        <f t="shared" si="398"/>
        <v xml:space="preserve"> </v>
      </c>
      <c r="Q582" s="155" t="str">
        <f t="shared" si="399"/>
        <v xml:space="preserve"> </v>
      </c>
      <c r="R582" s="110"/>
      <c r="S582" s="72">
        <f>S585</f>
        <v>0</v>
      </c>
    </row>
    <row r="583" spans="1:19" ht="105.75" customHeight="1" x14ac:dyDescent="0.2">
      <c r="A583" s="364">
        <f>'الاطار الموازنى  راي الجهه عام'!A583</f>
        <v>0</v>
      </c>
      <c r="B583" s="365">
        <f>'الاطار الموازنى  راي الجهه عام'!B583</f>
        <v>0</v>
      </c>
      <c r="C583" s="365">
        <f>'الاطار الموازنى  راي الجهه عام'!C583</f>
        <v>0</v>
      </c>
      <c r="D583" s="365">
        <f>'الاطار الموازنى  راي الجهه عام'!D583</f>
        <v>0</v>
      </c>
      <c r="E583" s="147">
        <f>'الاطار الموازنى  راي الجهه عام'!E583</f>
        <v>0</v>
      </c>
      <c r="F583" s="365">
        <f>'الاطار الموازنى  راي الجهه عام'!F583</f>
        <v>0</v>
      </c>
      <c r="G583" s="49" t="s">
        <v>901</v>
      </c>
      <c r="H583" s="34" t="s">
        <v>421</v>
      </c>
      <c r="I583" s="147"/>
      <c r="J583" s="147"/>
      <c r="K583" s="147"/>
      <c r="L583" s="147">
        <f t="shared" si="408"/>
        <v>0</v>
      </c>
      <c r="M583" s="365">
        <f>'الاطار الموازنى  راي الجهه عام'!I583</f>
        <v>0</v>
      </c>
      <c r="N583" s="208">
        <f t="shared" si="400"/>
        <v>0</v>
      </c>
      <c r="O583" s="147"/>
      <c r="P583" s="209" t="str">
        <f t="shared" si="398"/>
        <v xml:space="preserve"> </v>
      </c>
      <c r="Q583" s="209" t="str">
        <f t="shared" si="399"/>
        <v xml:space="preserve"> </v>
      </c>
      <c r="R583" s="105">
        <f t="shared" si="403"/>
        <v>0</v>
      </c>
      <c r="S583" s="72">
        <f t="shared" si="401"/>
        <v>0</v>
      </c>
    </row>
    <row r="584" spans="1:19" ht="105.75" customHeight="1" thickBot="1" x14ac:dyDescent="0.25">
      <c r="A584" s="364">
        <f>'الاطار الموازنى  راي الجهه عام'!A584</f>
        <v>0</v>
      </c>
      <c r="B584" s="365">
        <f>'الاطار الموازنى  راي الجهه عام'!B584</f>
        <v>0</v>
      </c>
      <c r="C584" s="365">
        <f>'الاطار الموازنى  راي الجهه عام'!C584</f>
        <v>0</v>
      </c>
      <c r="D584" s="365">
        <f>'الاطار الموازنى  راي الجهه عام'!D584</f>
        <v>0</v>
      </c>
      <c r="E584" s="147">
        <f>'الاطار الموازنى  راي الجهه عام'!E584</f>
        <v>0</v>
      </c>
      <c r="F584" s="365">
        <f>'الاطار الموازنى  راي الجهه عام'!F584</f>
        <v>0</v>
      </c>
      <c r="G584" s="50" t="s">
        <v>902</v>
      </c>
      <c r="H584" s="35" t="s">
        <v>422</v>
      </c>
      <c r="I584" s="147"/>
      <c r="J584" s="147"/>
      <c r="K584" s="147"/>
      <c r="L584" s="147">
        <f t="shared" si="408"/>
        <v>0</v>
      </c>
      <c r="M584" s="365">
        <f>'الاطار الموازنى  راي الجهه عام'!I584</f>
        <v>0</v>
      </c>
      <c r="N584" s="208">
        <f t="shared" si="400"/>
        <v>0</v>
      </c>
      <c r="O584" s="147"/>
      <c r="P584" s="209" t="str">
        <f t="shared" si="398"/>
        <v xml:space="preserve"> </v>
      </c>
      <c r="Q584" s="209" t="str">
        <f t="shared" si="399"/>
        <v xml:space="preserve"> </v>
      </c>
      <c r="R584" s="105">
        <f t="shared" si="403"/>
        <v>0</v>
      </c>
      <c r="S584" s="72">
        <f t="shared" si="401"/>
        <v>0</v>
      </c>
    </row>
    <row r="585" spans="1:19" s="1" customFormat="1" ht="97.5" customHeight="1" thickBot="1" x14ac:dyDescent="0.25">
      <c r="A585" s="360">
        <f t="shared" ref="A585:E585" si="431">SUM(A583:A584)</f>
        <v>0</v>
      </c>
      <c r="B585" s="368">
        <f t="shared" si="431"/>
        <v>0</v>
      </c>
      <c r="C585" s="368">
        <f t="shared" si="431"/>
        <v>0</v>
      </c>
      <c r="D585" s="368">
        <f t="shared" si="431"/>
        <v>0</v>
      </c>
      <c r="E585" s="150">
        <f t="shared" si="431"/>
        <v>0</v>
      </c>
      <c r="F585" s="368">
        <f>'الاطار الموازنى  راي الجهه عام'!F585</f>
        <v>0</v>
      </c>
      <c r="G585" s="51"/>
      <c r="H585" s="5" t="s">
        <v>294</v>
      </c>
      <c r="I585" s="150">
        <f t="shared" ref="I585" si="432">SUM(I583:I584)</f>
        <v>0</v>
      </c>
      <c r="J585" s="150">
        <f t="shared" ref="I585:J585" si="433">SUM(J583:J584)</f>
        <v>0</v>
      </c>
      <c r="K585" s="150">
        <f t="shared" ref="K585:O585" si="434">SUM(K583:K584)</f>
        <v>0</v>
      </c>
      <c r="L585" s="150">
        <f t="shared" si="434"/>
        <v>0</v>
      </c>
      <c r="M585" s="368">
        <f>'الاطار الموازنى  راي الجهه عام'!I585</f>
        <v>0</v>
      </c>
      <c r="N585" s="212">
        <f t="shared" si="400"/>
        <v>0</v>
      </c>
      <c r="O585" s="150">
        <f t="shared" si="434"/>
        <v>0</v>
      </c>
      <c r="P585" s="150" t="str">
        <f t="shared" si="398"/>
        <v xml:space="preserve"> </v>
      </c>
      <c r="Q585" s="150" t="str">
        <f t="shared" si="399"/>
        <v xml:space="preserve"> </v>
      </c>
      <c r="R585" s="107">
        <f t="shared" si="403"/>
        <v>0</v>
      </c>
      <c r="S585" s="72">
        <f t="shared" si="401"/>
        <v>0</v>
      </c>
    </row>
    <row r="586" spans="1:19" s="2" customFormat="1" ht="97.5" customHeight="1" thickBot="1" x14ac:dyDescent="0.25">
      <c r="A586" s="376">
        <f t="shared" ref="A586:E586" si="435">A585+A581+A577</f>
        <v>3000000</v>
      </c>
      <c r="B586" s="377">
        <f t="shared" si="435"/>
        <v>60943</v>
      </c>
      <c r="C586" s="377">
        <f t="shared" si="435"/>
        <v>1000000</v>
      </c>
      <c r="D586" s="377">
        <f t="shared" si="435"/>
        <v>2717817</v>
      </c>
      <c r="E586" s="157">
        <f t="shared" si="435"/>
        <v>3000000</v>
      </c>
      <c r="F586" s="377">
        <f>'الاطار الموازنى  راي الجهه عام'!F586</f>
        <v>0</v>
      </c>
      <c r="G586" s="57"/>
      <c r="H586" s="7" t="s">
        <v>425</v>
      </c>
      <c r="I586" s="157">
        <f t="shared" ref="I586" si="436">I585+I581+I577</f>
        <v>0</v>
      </c>
      <c r="J586" s="157">
        <f t="shared" ref="I586:J586" si="437">J585+J581+J577</f>
        <v>0</v>
      </c>
      <c r="K586" s="157">
        <f t="shared" ref="K586:O586" si="438">K585+K581+K577</f>
        <v>0</v>
      </c>
      <c r="L586" s="157">
        <f t="shared" si="438"/>
        <v>0</v>
      </c>
      <c r="M586" s="377">
        <f>'الاطار الموازنى  راي الجهه عام'!I586</f>
        <v>0</v>
      </c>
      <c r="N586" s="217">
        <f t="shared" si="400"/>
        <v>0</v>
      </c>
      <c r="O586" s="157">
        <f t="shared" si="438"/>
        <v>0</v>
      </c>
      <c r="P586" s="157" t="str">
        <f t="shared" si="398"/>
        <v xml:space="preserve"> </v>
      </c>
      <c r="Q586" s="157" t="str">
        <f t="shared" si="399"/>
        <v xml:space="preserve"> </v>
      </c>
      <c r="R586" s="112">
        <f t="shared" si="403"/>
        <v>0</v>
      </c>
      <c r="S586" s="72">
        <f t="shared" si="401"/>
        <v>9778760</v>
      </c>
    </row>
    <row r="587" spans="1:19" s="2" customFormat="1" ht="105.75" customHeight="1" x14ac:dyDescent="0.2">
      <c r="A587" s="371"/>
      <c r="B587" s="372"/>
      <c r="C587" s="372"/>
      <c r="D587" s="372"/>
      <c r="E587" s="152"/>
      <c r="F587" s="372"/>
      <c r="G587" s="53" t="s">
        <v>903</v>
      </c>
      <c r="H587" s="22" t="s">
        <v>426</v>
      </c>
      <c r="I587" s="152"/>
      <c r="J587" s="152"/>
      <c r="K587" s="152"/>
      <c r="L587" s="152"/>
      <c r="M587" s="372"/>
      <c r="N587" s="214"/>
      <c r="O587" s="152"/>
      <c r="P587" s="152" t="str">
        <f t="shared" si="398"/>
        <v xml:space="preserve"> </v>
      </c>
      <c r="Q587" s="152" t="str">
        <f t="shared" si="399"/>
        <v xml:space="preserve"> </v>
      </c>
      <c r="R587" s="109"/>
      <c r="S587" s="72">
        <f>S608</f>
        <v>5275652</v>
      </c>
    </row>
    <row r="588" spans="1:19" s="1" customFormat="1" ht="105.75" customHeight="1" x14ac:dyDescent="0.2">
      <c r="A588" s="394"/>
      <c r="B588" s="395"/>
      <c r="C588" s="395"/>
      <c r="D588" s="395"/>
      <c r="E588" s="170"/>
      <c r="F588" s="395"/>
      <c r="G588" s="48" t="s">
        <v>904</v>
      </c>
      <c r="H588" s="18" t="s">
        <v>427</v>
      </c>
      <c r="I588" s="170"/>
      <c r="J588" s="170"/>
      <c r="K588" s="170"/>
      <c r="L588" s="170"/>
      <c r="M588" s="395"/>
      <c r="N588" s="229"/>
      <c r="O588" s="170"/>
      <c r="P588" s="170" t="str">
        <f t="shared" si="398"/>
        <v xml:space="preserve"> </v>
      </c>
      <c r="Q588" s="170" t="str">
        <f t="shared" si="399"/>
        <v xml:space="preserve"> </v>
      </c>
      <c r="R588" s="120"/>
      <c r="S588" s="72">
        <f>S591</f>
        <v>0</v>
      </c>
    </row>
    <row r="589" spans="1:19" ht="105.75" customHeight="1" x14ac:dyDescent="0.2">
      <c r="A589" s="364">
        <f>'الاطار الموازنى  راي الجهه عام'!A589</f>
        <v>0</v>
      </c>
      <c r="B589" s="365">
        <f>'الاطار الموازنى  راي الجهه عام'!B589</f>
        <v>0</v>
      </c>
      <c r="C589" s="365">
        <f>'الاطار الموازنى  راي الجهه عام'!C589</f>
        <v>0</v>
      </c>
      <c r="D589" s="365">
        <f>'الاطار الموازنى  راي الجهه عام'!D589</f>
        <v>0</v>
      </c>
      <c r="E589" s="147">
        <f>'الاطار الموازنى  راي الجهه عام'!E589</f>
        <v>0</v>
      </c>
      <c r="F589" s="365">
        <f>'الاطار الموازنى  راي الجهه عام'!F589</f>
        <v>0</v>
      </c>
      <c r="G589" s="49" t="s">
        <v>905</v>
      </c>
      <c r="H589" s="34" t="s">
        <v>421</v>
      </c>
      <c r="I589" s="147"/>
      <c r="J589" s="147"/>
      <c r="K589" s="147"/>
      <c r="L589" s="147">
        <f t="shared" si="408"/>
        <v>0</v>
      </c>
      <c r="M589" s="365">
        <f>'الاطار الموازنى  راي الجهه عام'!I589</f>
        <v>0</v>
      </c>
      <c r="N589" s="208">
        <f t="shared" si="400"/>
        <v>0</v>
      </c>
      <c r="O589" s="147"/>
      <c r="P589" s="209" t="str">
        <f t="shared" si="398"/>
        <v xml:space="preserve"> </v>
      </c>
      <c r="Q589" s="209" t="str">
        <f t="shared" si="399"/>
        <v xml:space="preserve"> </v>
      </c>
      <c r="R589" s="105">
        <f t="shared" si="403"/>
        <v>0</v>
      </c>
      <c r="S589" s="72">
        <f t="shared" si="401"/>
        <v>0</v>
      </c>
    </row>
    <row r="590" spans="1:19" ht="105.75" customHeight="1" thickBot="1" x14ac:dyDescent="0.25">
      <c r="A590" s="364">
        <f>'الاطار الموازنى  راي الجهه عام'!A590</f>
        <v>0</v>
      </c>
      <c r="B590" s="365">
        <f>'الاطار الموازنى  راي الجهه عام'!B590</f>
        <v>0</v>
      </c>
      <c r="C590" s="365">
        <f>'الاطار الموازنى  راي الجهه عام'!C590</f>
        <v>0</v>
      </c>
      <c r="D590" s="365">
        <f>'الاطار الموازنى  راي الجهه عام'!D590</f>
        <v>0</v>
      </c>
      <c r="E590" s="147">
        <f>'الاطار الموازنى  راي الجهه عام'!E590</f>
        <v>0</v>
      </c>
      <c r="F590" s="365">
        <f>'الاطار الموازنى  راي الجهه عام'!F590</f>
        <v>0</v>
      </c>
      <c r="G590" s="50" t="s">
        <v>906</v>
      </c>
      <c r="H590" s="35" t="s">
        <v>422</v>
      </c>
      <c r="I590" s="147"/>
      <c r="J590" s="147"/>
      <c r="K590" s="147"/>
      <c r="L590" s="147">
        <f t="shared" si="408"/>
        <v>0</v>
      </c>
      <c r="M590" s="365">
        <f>'الاطار الموازنى  راي الجهه عام'!I590</f>
        <v>0</v>
      </c>
      <c r="N590" s="208">
        <f t="shared" si="400"/>
        <v>0</v>
      </c>
      <c r="O590" s="147"/>
      <c r="P590" s="209" t="str">
        <f t="shared" si="398"/>
        <v xml:space="preserve"> </v>
      </c>
      <c r="Q590" s="209" t="str">
        <f t="shared" si="399"/>
        <v xml:space="preserve"> </v>
      </c>
      <c r="R590" s="105">
        <f t="shared" si="403"/>
        <v>0</v>
      </c>
      <c r="S590" s="72">
        <f t="shared" si="401"/>
        <v>0</v>
      </c>
    </row>
    <row r="591" spans="1:19" s="1" customFormat="1" ht="105" customHeight="1" thickBot="1" x14ac:dyDescent="0.25">
      <c r="A591" s="360">
        <f t="shared" ref="A591:E591" si="439">SUM(A589:A590)</f>
        <v>0</v>
      </c>
      <c r="B591" s="368">
        <f t="shared" si="439"/>
        <v>0</v>
      </c>
      <c r="C591" s="368">
        <f t="shared" si="439"/>
        <v>0</v>
      </c>
      <c r="D591" s="368">
        <f t="shared" si="439"/>
        <v>0</v>
      </c>
      <c r="E591" s="150">
        <f t="shared" si="439"/>
        <v>0</v>
      </c>
      <c r="F591" s="368">
        <f>'الاطار الموازنى  راي الجهه عام'!F591</f>
        <v>0</v>
      </c>
      <c r="G591" s="51"/>
      <c r="H591" s="5" t="s">
        <v>167</v>
      </c>
      <c r="I591" s="150">
        <f t="shared" ref="I591" si="440">SUM(I589:I590)</f>
        <v>0</v>
      </c>
      <c r="J591" s="150">
        <f t="shared" ref="I591:J591" si="441">SUM(J589:J590)</f>
        <v>0</v>
      </c>
      <c r="K591" s="150">
        <f t="shared" ref="K591:O591" si="442">SUM(K589:K590)</f>
        <v>0</v>
      </c>
      <c r="L591" s="150">
        <f t="shared" si="442"/>
        <v>0</v>
      </c>
      <c r="M591" s="368">
        <f>'الاطار الموازنى  راي الجهه عام'!I591</f>
        <v>0</v>
      </c>
      <c r="N591" s="212">
        <f t="shared" si="400"/>
        <v>0</v>
      </c>
      <c r="O591" s="150">
        <f t="shared" si="442"/>
        <v>0</v>
      </c>
      <c r="P591" s="150" t="str">
        <f t="shared" si="398"/>
        <v xml:space="preserve"> </v>
      </c>
      <c r="Q591" s="150" t="str">
        <f t="shared" si="399"/>
        <v xml:space="preserve"> </v>
      </c>
      <c r="R591" s="107">
        <f t="shared" si="403"/>
        <v>0</v>
      </c>
      <c r="S591" s="72">
        <f t="shared" si="401"/>
        <v>0</v>
      </c>
    </row>
    <row r="592" spans="1:19" s="1" customFormat="1" ht="105.75" customHeight="1" x14ac:dyDescent="0.2">
      <c r="A592" s="357"/>
      <c r="B592" s="373"/>
      <c r="C592" s="373"/>
      <c r="D592" s="373"/>
      <c r="E592" s="155"/>
      <c r="F592" s="373"/>
      <c r="G592" s="48" t="s">
        <v>907</v>
      </c>
      <c r="H592" s="21" t="s">
        <v>428</v>
      </c>
      <c r="I592" s="155"/>
      <c r="J592" s="155"/>
      <c r="K592" s="155"/>
      <c r="L592" s="155"/>
      <c r="M592" s="373"/>
      <c r="N592" s="215"/>
      <c r="O592" s="155"/>
      <c r="P592" s="155" t="str">
        <f t="shared" si="398"/>
        <v xml:space="preserve"> </v>
      </c>
      <c r="Q592" s="155" t="str">
        <f t="shared" si="399"/>
        <v xml:space="preserve"> </v>
      </c>
      <c r="R592" s="110"/>
      <c r="S592" s="72">
        <f>S595</f>
        <v>0</v>
      </c>
    </row>
    <row r="593" spans="1:19" ht="105.75" customHeight="1" x14ac:dyDescent="0.2">
      <c r="A593" s="364">
        <f>'الاطار الموازنى  راي الجهه عام'!A593</f>
        <v>0</v>
      </c>
      <c r="B593" s="365">
        <f>'الاطار الموازنى  راي الجهه عام'!B593</f>
        <v>0</v>
      </c>
      <c r="C593" s="365">
        <f>'الاطار الموازنى  راي الجهه عام'!C593</f>
        <v>0</v>
      </c>
      <c r="D593" s="365">
        <f>'الاطار الموازنى  راي الجهه عام'!D593</f>
        <v>0</v>
      </c>
      <c r="E593" s="147">
        <f>'الاطار الموازنى  راي الجهه عام'!E593</f>
        <v>0</v>
      </c>
      <c r="F593" s="365">
        <f>'الاطار الموازنى  راي الجهه عام'!F593</f>
        <v>0</v>
      </c>
      <c r="G593" s="49" t="s">
        <v>908</v>
      </c>
      <c r="H593" s="34" t="s">
        <v>421</v>
      </c>
      <c r="I593" s="147"/>
      <c r="J593" s="147"/>
      <c r="K593" s="147"/>
      <c r="L593" s="147">
        <f t="shared" si="408"/>
        <v>0</v>
      </c>
      <c r="M593" s="365">
        <f>'الاطار الموازنى  راي الجهه عام'!I593</f>
        <v>0</v>
      </c>
      <c r="N593" s="208">
        <f t="shared" si="400"/>
        <v>0</v>
      </c>
      <c r="O593" s="147">
        <f>M593</f>
        <v>0</v>
      </c>
      <c r="P593" s="209" t="str">
        <f t="shared" si="398"/>
        <v xml:space="preserve"> </v>
      </c>
      <c r="Q593" s="209" t="str">
        <f t="shared" si="399"/>
        <v xml:space="preserve"> </v>
      </c>
      <c r="R593" s="105">
        <f t="shared" si="403"/>
        <v>0</v>
      </c>
      <c r="S593" s="72">
        <f t="shared" si="401"/>
        <v>0</v>
      </c>
    </row>
    <row r="594" spans="1:19" ht="105.75" customHeight="1" thickBot="1" x14ac:dyDescent="0.25">
      <c r="A594" s="364">
        <f>'الاطار الموازنى  راي الجهه عام'!A594</f>
        <v>0</v>
      </c>
      <c r="B594" s="365">
        <f>'الاطار الموازنى  راي الجهه عام'!B594</f>
        <v>0</v>
      </c>
      <c r="C594" s="365">
        <f>'الاطار الموازنى  راي الجهه عام'!C594</f>
        <v>0</v>
      </c>
      <c r="D594" s="365">
        <f>'الاطار الموازنى  راي الجهه عام'!D594</f>
        <v>0</v>
      </c>
      <c r="E594" s="147">
        <f>'الاطار الموازنى  راي الجهه عام'!E594</f>
        <v>0</v>
      </c>
      <c r="F594" s="365">
        <f>'الاطار الموازنى  راي الجهه عام'!F594</f>
        <v>0</v>
      </c>
      <c r="G594" s="50" t="s">
        <v>909</v>
      </c>
      <c r="H594" s="35" t="s">
        <v>422</v>
      </c>
      <c r="I594" s="147"/>
      <c r="J594" s="147"/>
      <c r="K594" s="147"/>
      <c r="L594" s="147">
        <f t="shared" si="408"/>
        <v>0</v>
      </c>
      <c r="M594" s="365">
        <f>'الاطار الموازنى  راي الجهه عام'!I594</f>
        <v>0</v>
      </c>
      <c r="N594" s="208">
        <f t="shared" si="400"/>
        <v>0</v>
      </c>
      <c r="O594" s="147"/>
      <c r="P594" s="209" t="str">
        <f t="shared" si="398"/>
        <v xml:space="preserve"> </v>
      </c>
      <c r="Q594" s="209" t="str">
        <f t="shared" si="399"/>
        <v xml:space="preserve"> </v>
      </c>
      <c r="R594" s="105">
        <f t="shared" si="403"/>
        <v>0</v>
      </c>
      <c r="S594" s="72">
        <f t="shared" si="401"/>
        <v>0</v>
      </c>
    </row>
    <row r="595" spans="1:19" s="1" customFormat="1" ht="107.25" customHeight="1" thickBot="1" x14ac:dyDescent="0.25">
      <c r="A595" s="360">
        <f t="shared" ref="A595:E595" si="443">SUM(A593:A594)</f>
        <v>0</v>
      </c>
      <c r="B595" s="368">
        <f t="shared" si="443"/>
        <v>0</v>
      </c>
      <c r="C595" s="368">
        <f t="shared" si="443"/>
        <v>0</v>
      </c>
      <c r="D595" s="368">
        <f t="shared" si="443"/>
        <v>0</v>
      </c>
      <c r="E595" s="150">
        <f t="shared" si="443"/>
        <v>0</v>
      </c>
      <c r="F595" s="368">
        <f>'الاطار الموازنى  راي الجهه عام'!F595</f>
        <v>0</v>
      </c>
      <c r="G595" s="51"/>
      <c r="H595" s="5" t="s">
        <v>171</v>
      </c>
      <c r="I595" s="150">
        <f t="shared" ref="I595" si="444">SUM(I593:I594)</f>
        <v>0</v>
      </c>
      <c r="J595" s="150">
        <f t="shared" ref="I595:J595" si="445">SUM(J593:J594)</f>
        <v>0</v>
      </c>
      <c r="K595" s="150">
        <f t="shared" ref="K595:O595" si="446">SUM(K593:K594)</f>
        <v>0</v>
      </c>
      <c r="L595" s="150">
        <f t="shared" si="446"/>
        <v>0</v>
      </c>
      <c r="M595" s="368">
        <f>'الاطار الموازنى  راي الجهه عام'!I595</f>
        <v>0</v>
      </c>
      <c r="N595" s="212">
        <f t="shared" si="400"/>
        <v>0</v>
      </c>
      <c r="O595" s="150">
        <f t="shared" si="446"/>
        <v>0</v>
      </c>
      <c r="P595" s="150" t="str">
        <f t="shared" si="398"/>
        <v xml:space="preserve"> </v>
      </c>
      <c r="Q595" s="150" t="str">
        <f t="shared" si="399"/>
        <v xml:space="preserve"> </v>
      </c>
      <c r="R595" s="107">
        <f t="shared" si="403"/>
        <v>0</v>
      </c>
      <c r="S595" s="72">
        <f t="shared" si="401"/>
        <v>0</v>
      </c>
    </row>
    <row r="596" spans="1:19" s="1" customFormat="1" ht="105.75" customHeight="1" x14ac:dyDescent="0.2">
      <c r="A596" s="357">
        <f>'الاطار الموازنى  راي الجهه عام'!A596</f>
        <v>0</v>
      </c>
      <c r="B596" s="373">
        <f>'الاطار الموازنى  راي الجهه عام'!B596</f>
        <v>0</v>
      </c>
      <c r="C596" s="373">
        <f>'الاطار الموازنى  راي الجهه عام'!C596</f>
        <v>0</v>
      </c>
      <c r="D596" s="373">
        <f>'الاطار الموازنى  راي الجهه عام'!D596</f>
        <v>0</v>
      </c>
      <c r="E596" s="155">
        <f>'الاطار الموازنى  راي الجهه عام'!E596</f>
        <v>0</v>
      </c>
      <c r="F596" s="373">
        <f>'الاطار الموازنى  راي الجهه عام'!F596</f>
        <v>0</v>
      </c>
      <c r="G596" s="48" t="s">
        <v>910</v>
      </c>
      <c r="H596" s="21" t="s">
        <v>429</v>
      </c>
      <c r="I596" s="155"/>
      <c r="J596" s="155"/>
      <c r="K596" s="155"/>
      <c r="L596" s="155"/>
      <c r="M596" s="373">
        <f>'الاطار الموازنى  راي الجهه عام'!I596</f>
        <v>0</v>
      </c>
      <c r="N596" s="215"/>
      <c r="O596" s="155"/>
      <c r="P596" s="155" t="str">
        <f t="shared" si="398"/>
        <v xml:space="preserve"> </v>
      </c>
      <c r="Q596" s="155" t="str">
        <f t="shared" si="399"/>
        <v xml:space="preserve"> </v>
      </c>
      <c r="R596" s="110"/>
      <c r="S596" s="72">
        <f>S599</f>
        <v>0</v>
      </c>
    </row>
    <row r="597" spans="1:19" ht="105.75" customHeight="1" x14ac:dyDescent="0.2">
      <c r="A597" s="364">
        <f>'الاطار الموازنى  راي الجهه عام'!A597</f>
        <v>0</v>
      </c>
      <c r="B597" s="365">
        <f>'الاطار الموازنى  راي الجهه عام'!B597</f>
        <v>0</v>
      </c>
      <c r="C597" s="365">
        <f>'الاطار الموازنى  راي الجهه عام'!C597</f>
        <v>0</v>
      </c>
      <c r="D597" s="365">
        <f>'الاطار الموازنى  راي الجهه عام'!D597</f>
        <v>0</v>
      </c>
      <c r="E597" s="147">
        <f>'الاطار الموازنى  راي الجهه عام'!E597</f>
        <v>0</v>
      </c>
      <c r="F597" s="365">
        <f>'الاطار الموازنى  راي الجهه عام'!F597</f>
        <v>0</v>
      </c>
      <c r="G597" s="49" t="s">
        <v>911</v>
      </c>
      <c r="H597" s="34" t="s">
        <v>421</v>
      </c>
      <c r="I597" s="147"/>
      <c r="J597" s="147"/>
      <c r="K597" s="147"/>
      <c r="L597" s="147">
        <f t="shared" si="408"/>
        <v>0</v>
      </c>
      <c r="M597" s="365">
        <f>'الاطار الموازنى  راي الجهه عام'!I597</f>
        <v>0</v>
      </c>
      <c r="N597" s="208">
        <f t="shared" si="400"/>
        <v>0</v>
      </c>
      <c r="O597" s="147"/>
      <c r="P597" s="209" t="str">
        <f t="shared" si="398"/>
        <v xml:space="preserve"> </v>
      </c>
      <c r="Q597" s="209" t="str">
        <f t="shared" si="399"/>
        <v xml:space="preserve"> </v>
      </c>
      <c r="R597" s="105">
        <f t="shared" si="403"/>
        <v>0</v>
      </c>
      <c r="S597" s="72">
        <f t="shared" si="401"/>
        <v>0</v>
      </c>
    </row>
    <row r="598" spans="1:19" ht="105.75" customHeight="1" thickBot="1" x14ac:dyDescent="0.25">
      <c r="A598" s="364">
        <f>'الاطار الموازنى  راي الجهه عام'!A598</f>
        <v>0</v>
      </c>
      <c r="B598" s="365">
        <f>'الاطار الموازنى  راي الجهه عام'!B598</f>
        <v>0</v>
      </c>
      <c r="C598" s="365">
        <f>'الاطار الموازنى  راي الجهه عام'!C598</f>
        <v>0</v>
      </c>
      <c r="D598" s="365">
        <f>'الاطار الموازنى  راي الجهه عام'!D598</f>
        <v>0</v>
      </c>
      <c r="E598" s="147">
        <f>'الاطار الموازنى  راي الجهه عام'!E598</f>
        <v>0</v>
      </c>
      <c r="F598" s="365">
        <f>'الاطار الموازنى  راي الجهه عام'!F598</f>
        <v>0</v>
      </c>
      <c r="G598" s="50" t="s">
        <v>912</v>
      </c>
      <c r="H598" s="35" t="s">
        <v>422</v>
      </c>
      <c r="I598" s="147"/>
      <c r="J598" s="147"/>
      <c r="K598" s="147"/>
      <c r="L598" s="147">
        <f t="shared" si="408"/>
        <v>0</v>
      </c>
      <c r="M598" s="365">
        <f>'الاطار الموازنى  راي الجهه عام'!I598</f>
        <v>0</v>
      </c>
      <c r="N598" s="208">
        <f t="shared" si="400"/>
        <v>0</v>
      </c>
      <c r="O598" s="147"/>
      <c r="P598" s="209" t="str">
        <f t="shared" si="398"/>
        <v xml:space="preserve"> </v>
      </c>
      <c r="Q598" s="209" t="str">
        <f t="shared" si="399"/>
        <v xml:space="preserve"> </v>
      </c>
      <c r="R598" s="105">
        <f t="shared" si="403"/>
        <v>0</v>
      </c>
      <c r="S598" s="72">
        <f t="shared" si="401"/>
        <v>0</v>
      </c>
    </row>
    <row r="599" spans="1:19" s="1" customFormat="1" ht="102.75" customHeight="1" thickBot="1" x14ac:dyDescent="0.25">
      <c r="A599" s="360">
        <f t="shared" ref="A599:E599" si="447">SUM(A597:A598)</f>
        <v>0</v>
      </c>
      <c r="B599" s="368">
        <f t="shared" si="447"/>
        <v>0</v>
      </c>
      <c r="C599" s="368">
        <f t="shared" si="447"/>
        <v>0</v>
      </c>
      <c r="D599" s="368">
        <f t="shared" si="447"/>
        <v>0</v>
      </c>
      <c r="E599" s="150">
        <f t="shared" si="447"/>
        <v>0</v>
      </c>
      <c r="F599" s="368">
        <f>'الاطار الموازنى  راي الجهه عام'!F599</f>
        <v>0</v>
      </c>
      <c r="G599" s="51"/>
      <c r="H599" s="5" t="s">
        <v>294</v>
      </c>
      <c r="I599" s="150">
        <f t="shared" ref="I599" si="448">SUM(I597:I598)</f>
        <v>0</v>
      </c>
      <c r="J599" s="150">
        <f t="shared" ref="I599:J599" si="449">SUM(J597:J598)</f>
        <v>0</v>
      </c>
      <c r="K599" s="150">
        <f t="shared" ref="K599:O599" si="450">SUM(K597:K598)</f>
        <v>0</v>
      </c>
      <c r="L599" s="150">
        <f t="shared" si="450"/>
        <v>0</v>
      </c>
      <c r="M599" s="368">
        <f>'الاطار الموازنى  راي الجهه عام'!I599</f>
        <v>0</v>
      </c>
      <c r="N599" s="212">
        <f t="shared" si="400"/>
        <v>0</v>
      </c>
      <c r="O599" s="150">
        <f t="shared" si="450"/>
        <v>0</v>
      </c>
      <c r="P599" s="150" t="str">
        <f t="shared" si="398"/>
        <v xml:space="preserve"> </v>
      </c>
      <c r="Q599" s="150" t="str">
        <f t="shared" si="399"/>
        <v xml:space="preserve"> </v>
      </c>
      <c r="R599" s="107">
        <f t="shared" si="403"/>
        <v>0</v>
      </c>
      <c r="S599" s="72">
        <f t="shared" si="401"/>
        <v>0</v>
      </c>
    </row>
    <row r="600" spans="1:19" s="1" customFormat="1" ht="105.75" customHeight="1" x14ac:dyDescent="0.2">
      <c r="A600" s="357"/>
      <c r="B600" s="373"/>
      <c r="C600" s="373"/>
      <c r="D600" s="373"/>
      <c r="E600" s="155"/>
      <c r="F600" s="373"/>
      <c r="G600" s="48" t="s">
        <v>913</v>
      </c>
      <c r="H600" s="21" t="s">
        <v>430</v>
      </c>
      <c r="I600" s="155"/>
      <c r="J600" s="155"/>
      <c r="K600" s="155"/>
      <c r="L600" s="155"/>
      <c r="M600" s="373"/>
      <c r="N600" s="215"/>
      <c r="O600" s="155"/>
      <c r="P600" s="155" t="str">
        <f t="shared" si="398"/>
        <v xml:space="preserve"> </v>
      </c>
      <c r="Q600" s="155" t="str">
        <f t="shared" si="399"/>
        <v xml:space="preserve"> </v>
      </c>
      <c r="R600" s="110"/>
      <c r="S600" s="72">
        <f>S603</f>
        <v>0</v>
      </c>
    </row>
    <row r="601" spans="1:19" ht="105.75" customHeight="1" x14ac:dyDescent="0.2">
      <c r="A601" s="364">
        <f>'الاطار الموازنى  راي الجهه عام'!A601</f>
        <v>0</v>
      </c>
      <c r="B601" s="365">
        <f>'الاطار الموازنى  راي الجهه عام'!B601</f>
        <v>0</v>
      </c>
      <c r="C601" s="365">
        <f>'الاطار الموازنى  راي الجهه عام'!C601</f>
        <v>0</v>
      </c>
      <c r="D601" s="365">
        <f>'الاطار الموازنى  راي الجهه عام'!D601</f>
        <v>0</v>
      </c>
      <c r="E601" s="147">
        <f>'الاطار الموازنى  راي الجهه عام'!E601</f>
        <v>0</v>
      </c>
      <c r="F601" s="365">
        <f>'الاطار الموازنى  راي الجهه عام'!F601</f>
        <v>0</v>
      </c>
      <c r="G601" s="49" t="s">
        <v>914</v>
      </c>
      <c r="H601" s="34" t="s">
        <v>421</v>
      </c>
      <c r="I601" s="147"/>
      <c r="J601" s="147"/>
      <c r="K601" s="147"/>
      <c r="L601" s="147">
        <f t="shared" si="408"/>
        <v>0</v>
      </c>
      <c r="M601" s="365">
        <f>'الاطار الموازنى  راي الجهه عام'!I601</f>
        <v>0</v>
      </c>
      <c r="N601" s="208">
        <f t="shared" si="400"/>
        <v>0</v>
      </c>
      <c r="O601" s="147"/>
      <c r="P601" s="209" t="str">
        <f t="shared" si="398"/>
        <v xml:space="preserve"> </v>
      </c>
      <c r="Q601" s="209" t="str">
        <f t="shared" si="399"/>
        <v xml:space="preserve"> </v>
      </c>
      <c r="R601" s="105">
        <f t="shared" si="403"/>
        <v>0</v>
      </c>
      <c r="S601" s="72">
        <f t="shared" si="401"/>
        <v>0</v>
      </c>
    </row>
    <row r="602" spans="1:19" ht="105.75" customHeight="1" thickBot="1" x14ac:dyDescent="0.25">
      <c r="A602" s="364">
        <f>'الاطار الموازنى  راي الجهه عام'!A602</f>
        <v>0</v>
      </c>
      <c r="B602" s="365">
        <f>'الاطار الموازنى  راي الجهه عام'!B602</f>
        <v>0</v>
      </c>
      <c r="C602" s="365">
        <f>'الاطار الموازنى  راي الجهه عام'!C602</f>
        <v>0</v>
      </c>
      <c r="D602" s="365">
        <f>'الاطار الموازنى  راي الجهه عام'!D602</f>
        <v>0</v>
      </c>
      <c r="E602" s="147">
        <f>'الاطار الموازنى  راي الجهه عام'!E602</f>
        <v>0</v>
      </c>
      <c r="F602" s="365">
        <f>'الاطار الموازنى  راي الجهه عام'!F602</f>
        <v>0</v>
      </c>
      <c r="G602" s="50" t="s">
        <v>915</v>
      </c>
      <c r="H602" s="35" t="s">
        <v>422</v>
      </c>
      <c r="I602" s="147"/>
      <c r="J602" s="147"/>
      <c r="K602" s="147"/>
      <c r="L602" s="147">
        <f t="shared" si="408"/>
        <v>0</v>
      </c>
      <c r="M602" s="365">
        <f>'الاطار الموازنى  راي الجهه عام'!I602</f>
        <v>0</v>
      </c>
      <c r="N602" s="208">
        <f t="shared" si="400"/>
        <v>0</v>
      </c>
      <c r="O602" s="147"/>
      <c r="P602" s="209" t="str">
        <f t="shared" si="398"/>
        <v xml:space="preserve"> </v>
      </c>
      <c r="Q602" s="209" t="str">
        <f t="shared" si="399"/>
        <v xml:space="preserve"> </v>
      </c>
      <c r="R602" s="105">
        <f t="shared" si="403"/>
        <v>0</v>
      </c>
      <c r="S602" s="72">
        <f t="shared" si="401"/>
        <v>0</v>
      </c>
    </row>
    <row r="603" spans="1:19" s="1" customFormat="1" ht="117.75" customHeight="1" thickBot="1" x14ac:dyDescent="0.25">
      <c r="A603" s="360">
        <f t="shared" ref="A603:E603" si="451">SUM(A601:A602)</f>
        <v>0</v>
      </c>
      <c r="B603" s="368">
        <f t="shared" si="451"/>
        <v>0</v>
      </c>
      <c r="C603" s="368">
        <f t="shared" si="451"/>
        <v>0</v>
      </c>
      <c r="D603" s="368">
        <f t="shared" si="451"/>
        <v>0</v>
      </c>
      <c r="E603" s="150">
        <f t="shared" si="451"/>
        <v>0</v>
      </c>
      <c r="F603" s="368">
        <f>'الاطار الموازنى  راي الجهه عام'!F603</f>
        <v>0</v>
      </c>
      <c r="G603" s="51"/>
      <c r="H603" s="5" t="s">
        <v>183</v>
      </c>
      <c r="I603" s="150">
        <f t="shared" ref="I603" si="452">SUM(I601:I602)</f>
        <v>0</v>
      </c>
      <c r="J603" s="150">
        <f t="shared" ref="I603:J603" si="453">SUM(J601:J602)</f>
        <v>0</v>
      </c>
      <c r="K603" s="150">
        <f t="shared" ref="K603:O603" si="454">SUM(K601:K602)</f>
        <v>0</v>
      </c>
      <c r="L603" s="150">
        <f t="shared" si="454"/>
        <v>0</v>
      </c>
      <c r="M603" s="368">
        <f>'الاطار الموازنى  راي الجهه عام'!I603</f>
        <v>0</v>
      </c>
      <c r="N603" s="212">
        <f t="shared" si="400"/>
        <v>0</v>
      </c>
      <c r="O603" s="150">
        <f t="shared" si="454"/>
        <v>0</v>
      </c>
      <c r="P603" s="150" t="str">
        <f t="shared" si="398"/>
        <v xml:space="preserve"> </v>
      </c>
      <c r="Q603" s="150" t="str">
        <f t="shared" si="399"/>
        <v xml:space="preserve"> </v>
      </c>
      <c r="R603" s="107">
        <f t="shared" si="403"/>
        <v>0</v>
      </c>
      <c r="S603" s="72">
        <f t="shared" si="401"/>
        <v>0</v>
      </c>
    </row>
    <row r="604" spans="1:19" s="1" customFormat="1" ht="105.75" customHeight="1" x14ac:dyDescent="0.2">
      <c r="A604" s="357"/>
      <c r="B604" s="373"/>
      <c r="C604" s="373"/>
      <c r="D604" s="373"/>
      <c r="E604" s="155"/>
      <c r="F604" s="373"/>
      <c r="G604" s="48" t="s">
        <v>916</v>
      </c>
      <c r="H604" s="21" t="s">
        <v>431</v>
      </c>
      <c r="I604" s="155"/>
      <c r="J604" s="155"/>
      <c r="K604" s="155"/>
      <c r="L604" s="155"/>
      <c r="M604" s="373"/>
      <c r="N604" s="215"/>
      <c r="O604" s="155"/>
      <c r="P604" s="155" t="str">
        <f t="shared" si="398"/>
        <v xml:space="preserve"> </v>
      </c>
      <c r="Q604" s="155" t="str">
        <f t="shared" si="399"/>
        <v xml:space="preserve"> </v>
      </c>
      <c r="R604" s="110"/>
      <c r="S604" s="72">
        <f>S607</f>
        <v>5275652</v>
      </c>
    </row>
    <row r="605" spans="1:19" ht="105.75" customHeight="1" x14ac:dyDescent="0.2">
      <c r="A605" s="364">
        <f>'الاطار الموازنى  راي الجهه عام'!A605</f>
        <v>0</v>
      </c>
      <c r="B605" s="365">
        <f>'الاطار الموازنى  راي الجهه عام'!B605</f>
        <v>0</v>
      </c>
      <c r="C605" s="365">
        <f>'الاطار الموازنى  راي الجهه عام'!C605</f>
        <v>1000000</v>
      </c>
      <c r="D605" s="365">
        <f>'الاطار الموازنى  راي الجهه عام'!D605</f>
        <v>275652</v>
      </c>
      <c r="E605" s="147">
        <f>'الاطار الموازنى  راي الجهه عام'!E605</f>
        <v>0</v>
      </c>
      <c r="F605" s="365">
        <f>'الاطار الموازنى  راي الجهه عام'!F605</f>
        <v>0</v>
      </c>
      <c r="G605" s="49" t="s">
        <v>917</v>
      </c>
      <c r="H605" s="34" t="s">
        <v>421</v>
      </c>
      <c r="I605" s="147">
        <v>1000000</v>
      </c>
      <c r="J605" s="147">
        <v>1000000</v>
      </c>
      <c r="K605" s="147"/>
      <c r="L605" s="147">
        <f t="shared" si="408"/>
        <v>0</v>
      </c>
      <c r="M605" s="365">
        <f>'الاطار الموازنى  راي الجهه عام'!I605</f>
        <v>1000000</v>
      </c>
      <c r="N605" s="208">
        <f t="shared" si="400"/>
        <v>0</v>
      </c>
      <c r="O605" s="147">
        <v>1000000</v>
      </c>
      <c r="P605" s="209" t="str">
        <f t="shared" si="398"/>
        <v xml:space="preserve"> </v>
      </c>
      <c r="Q605" s="209" t="str">
        <f t="shared" si="399"/>
        <v xml:space="preserve"> </v>
      </c>
      <c r="R605" s="105">
        <f t="shared" si="403"/>
        <v>1</v>
      </c>
      <c r="S605" s="72">
        <f t="shared" si="401"/>
        <v>5275652</v>
      </c>
    </row>
    <row r="606" spans="1:19" ht="105.75" customHeight="1" thickBot="1" x14ac:dyDescent="0.25">
      <c r="A606" s="364">
        <f>'الاطار الموازنى  راي الجهه عام'!A606</f>
        <v>0</v>
      </c>
      <c r="B606" s="365">
        <f>'الاطار الموازنى  راي الجهه عام'!B606</f>
        <v>0</v>
      </c>
      <c r="C606" s="365">
        <f>'الاطار الموازنى  راي الجهه عام'!C606</f>
        <v>0</v>
      </c>
      <c r="D606" s="365">
        <f>'الاطار الموازنى  راي الجهه عام'!D606</f>
        <v>0</v>
      </c>
      <c r="E606" s="147">
        <f>'الاطار الموازنى  راي الجهه عام'!E606</f>
        <v>0</v>
      </c>
      <c r="F606" s="365">
        <f>'الاطار الموازنى  راي الجهه عام'!F606</f>
        <v>0</v>
      </c>
      <c r="G606" s="50" t="s">
        <v>918</v>
      </c>
      <c r="H606" s="35" t="s">
        <v>422</v>
      </c>
      <c r="I606" s="147"/>
      <c r="J606" s="147"/>
      <c r="K606" s="147"/>
      <c r="L606" s="147">
        <f t="shared" si="408"/>
        <v>0</v>
      </c>
      <c r="M606" s="365">
        <f>'الاطار الموازنى  راي الجهه عام'!I606</f>
        <v>0</v>
      </c>
      <c r="N606" s="208">
        <f t="shared" si="400"/>
        <v>0</v>
      </c>
      <c r="O606" s="147">
        <v>0</v>
      </c>
      <c r="P606" s="209" t="str">
        <f t="shared" si="398"/>
        <v xml:space="preserve"> </v>
      </c>
      <c r="Q606" s="209" t="str">
        <f t="shared" si="399"/>
        <v xml:space="preserve"> </v>
      </c>
      <c r="R606" s="105">
        <f t="shared" si="403"/>
        <v>0</v>
      </c>
      <c r="S606" s="72">
        <f t="shared" si="401"/>
        <v>0</v>
      </c>
    </row>
    <row r="607" spans="1:19" s="1" customFormat="1" ht="122.25" customHeight="1" x14ac:dyDescent="0.2">
      <c r="A607" s="392">
        <f t="shared" ref="A607:E607" si="455">SUM(A605:A606)</f>
        <v>0</v>
      </c>
      <c r="B607" s="393">
        <f t="shared" si="455"/>
        <v>0</v>
      </c>
      <c r="C607" s="393">
        <f t="shared" si="455"/>
        <v>1000000</v>
      </c>
      <c r="D607" s="393">
        <f t="shared" si="455"/>
        <v>275652</v>
      </c>
      <c r="E607" s="316">
        <f t="shared" si="455"/>
        <v>0</v>
      </c>
      <c r="F607" s="393">
        <f>'الاطار الموازنى  راي الجهه عام'!F607</f>
        <v>0</v>
      </c>
      <c r="G607" s="317"/>
      <c r="H607" s="318" t="s">
        <v>197</v>
      </c>
      <c r="I607" s="316">
        <f t="shared" ref="I607" si="456">SUM(I605:I606)</f>
        <v>1000000</v>
      </c>
      <c r="J607" s="316">
        <f t="shared" ref="I607:J607" si="457">SUM(J605:J606)</f>
        <v>1000000</v>
      </c>
      <c r="K607" s="316">
        <f t="shared" ref="K607:O607" si="458">SUM(K605:K606)</f>
        <v>0</v>
      </c>
      <c r="L607" s="316">
        <f t="shared" si="458"/>
        <v>0</v>
      </c>
      <c r="M607" s="393">
        <f>'الاطار الموازنى  راي الجهه عام'!I607</f>
        <v>1000000</v>
      </c>
      <c r="N607" s="319">
        <f t="shared" si="400"/>
        <v>0</v>
      </c>
      <c r="O607" s="316">
        <f t="shared" si="458"/>
        <v>1000000</v>
      </c>
      <c r="P607" s="316" t="str">
        <f t="shared" si="398"/>
        <v xml:space="preserve"> </v>
      </c>
      <c r="Q607" s="316" t="str">
        <f t="shared" si="399"/>
        <v xml:space="preserve"> </v>
      </c>
      <c r="R607" s="320">
        <f t="shared" si="403"/>
        <v>1</v>
      </c>
      <c r="S607" s="72">
        <f t="shared" si="401"/>
        <v>5275652</v>
      </c>
    </row>
    <row r="608" spans="1:19" s="2" customFormat="1" ht="135" customHeight="1" thickBot="1" x14ac:dyDescent="0.25">
      <c r="A608" s="440">
        <f t="shared" ref="A608:E608" si="459">A607+A603+A599+A595+A591</f>
        <v>0</v>
      </c>
      <c r="B608" s="441">
        <f t="shared" si="459"/>
        <v>0</v>
      </c>
      <c r="C608" s="441">
        <f t="shared" si="459"/>
        <v>1000000</v>
      </c>
      <c r="D608" s="441">
        <f t="shared" si="459"/>
        <v>275652</v>
      </c>
      <c r="E608" s="335">
        <f t="shared" si="459"/>
        <v>0</v>
      </c>
      <c r="F608" s="441">
        <f>'الاطار الموازنى  راي الجهه عام'!F608</f>
        <v>0</v>
      </c>
      <c r="G608" s="52"/>
      <c r="H608" s="6" t="s">
        <v>432</v>
      </c>
      <c r="I608" s="335">
        <f t="shared" ref="I608" si="460">I607+I603+I599+I595+I591</f>
        <v>1000000</v>
      </c>
      <c r="J608" s="335">
        <f t="shared" ref="I608:J608" si="461">J607+J603+J599+J595+J591</f>
        <v>1000000</v>
      </c>
      <c r="K608" s="335">
        <f t="shared" ref="K608:O608" si="462">K607+K603+K599+K595+K591</f>
        <v>0</v>
      </c>
      <c r="L608" s="335">
        <f t="shared" si="462"/>
        <v>0</v>
      </c>
      <c r="M608" s="441">
        <f>'الاطار الموازنى  راي الجهه عام'!I608</f>
        <v>1000000</v>
      </c>
      <c r="N608" s="336">
        <f t="shared" si="400"/>
        <v>0</v>
      </c>
      <c r="O608" s="335">
        <f t="shared" si="462"/>
        <v>1000000</v>
      </c>
      <c r="P608" s="335" t="str">
        <f t="shared" si="398"/>
        <v xml:space="preserve"> </v>
      </c>
      <c r="Q608" s="335" t="str">
        <f t="shared" si="399"/>
        <v xml:space="preserve"> </v>
      </c>
      <c r="R608" s="337">
        <f t="shared" si="403"/>
        <v>1</v>
      </c>
      <c r="S608" s="72">
        <f t="shared" si="401"/>
        <v>5275652</v>
      </c>
    </row>
    <row r="609" spans="1:19" s="2" customFormat="1" ht="125.25" customHeight="1" x14ac:dyDescent="0.2">
      <c r="A609" s="371"/>
      <c r="B609" s="372"/>
      <c r="C609" s="372"/>
      <c r="D609" s="372"/>
      <c r="E609" s="152"/>
      <c r="F609" s="372"/>
      <c r="G609" s="53" t="s">
        <v>919</v>
      </c>
      <c r="H609" s="22" t="s">
        <v>433</v>
      </c>
      <c r="I609" s="152"/>
      <c r="J609" s="152"/>
      <c r="K609" s="152"/>
      <c r="L609" s="152"/>
      <c r="M609" s="372"/>
      <c r="N609" s="214"/>
      <c r="O609" s="152"/>
      <c r="P609" s="152" t="str">
        <f t="shared" si="398"/>
        <v xml:space="preserve"> </v>
      </c>
      <c r="Q609" s="152" t="str">
        <f t="shared" si="399"/>
        <v xml:space="preserve"> </v>
      </c>
      <c r="R609" s="109"/>
      <c r="S609" s="72">
        <f t="shared" si="401"/>
        <v>0</v>
      </c>
    </row>
    <row r="610" spans="1:19" s="1" customFormat="1" ht="114.75" customHeight="1" x14ac:dyDescent="0.2">
      <c r="A610" s="357">
        <f>'الاطار الموازنى  راي الجهه عام'!A610</f>
        <v>0</v>
      </c>
      <c r="B610" s="373">
        <f>'الاطار الموازنى  راي الجهه عام'!B610</f>
        <v>0</v>
      </c>
      <c r="C610" s="373">
        <f>'الاطار الموازنى  راي الجهه عام'!C610</f>
        <v>0</v>
      </c>
      <c r="D610" s="373">
        <f>'الاطار الموازنى  راي الجهه عام'!D610</f>
        <v>0</v>
      </c>
      <c r="E610" s="155">
        <f>'الاطار الموازنى  راي الجهه عام'!E610</f>
        <v>0</v>
      </c>
      <c r="F610" s="373">
        <f>'الاطار الموازنى  راي الجهه عام'!F610</f>
        <v>0</v>
      </c>
      <c r="G610" s="54" t="s">
        <v>920</v>
      </c>
      <c r="H610" s="18" t="s">
        <v>434</v>
      </c>
      <c r="I610" s="155"/>
      <c r="J610" s="155"/>
      <c r="K610" s="155"/>
      <c r="L610" s="155"/>
      <c r="M610" s="373">
        <f>'الاطار الموازنى  راي الجهه عام'!I610</f>
        <v>0</v>
      </c>
      <c r="N610" s="215"/>
      <c r="O610" s="155"/>
      <c r="P610" s="155" t="str">
        <f t="shared" si="398"/>
        <v xml:space="preserve"> </v>
      </c>
      <c r="Q610" s="155" t="str">
        <f t="shared" si="399"/>
        <v xml:space="preserve"> </v>
      </c>
      <c r="R610" s="110"/>
      <c r="S610" s="72">
        <f>S613</f>
        <v>0</v>
      </c>
    </row>
    <row r="611" spans="1:19" ht="95.25" customHeight="1" x14ac:dyDescent="0.2">
      <c r="A611" s="364">
        <f>'الاطار الموازنى  راي الجهه عام'!A611</f>
        <v>0</v>
      </c>
      <c r="B611" s="365">
        <f>'الاطار الموازنى  راي الجهه عام'!B611</f>
        <v>0</v>
      </c>
      <c r="C611" s="365">
        <f>'الاطار الموازنى  راي الجهه عام'!C611</f>
        <v>0</v>
      </c>
      <c r="D611" s="365">
        <f>'الاطار الموازنى  راي الجهه عام'!D611</f>
        <v>0</v>
      </c>
      <c r="E611" s="147">
        <f>'الاطار الموازنى  راي الجهه عام'!E611</f>
        <v>0</v>
      </c>
      <c r="F611" s="365">
        <f>'الاطار الموازنى  راي الجهه عام'!F611</f>
        <v>0</v>
      </c>
      <c r="G611" s="49" t="s">
        <v>921</v>
      </c>
      <c r="H611" s="34" t="s">
        <v>421</v>
      </c>
      <c r="I611" s="147"/>
      <c r="J611" s="147"/>
      <c r="K611" s="147"/>
      <c r="L611" s="147">
        <f t="shared" si="408"/>
        <v>0</v>
      </c>
      <c r="M611" s="365">
        <f>'الاطار الموازنى  راي الجهه عام'!I611</f>
        <v>0</v>
      </c>
      <c r="N611" s="208">
        <f t="shared" si="400"/>
        <v>0</v>
      </c>
      <c r="O611" s="147"/>
      <c r="P611" s="209" t="str">
        <f t="shared" si="398"/>
        <v xml:space="preserve"> </v>
      </c>
      <c r="Q611" s="209" t="str">
        <f t="shared" si="399"/>
        <v xml:space="preserve"> </v>
      </c>
      <c r="R611" s="105">
        <f t="shared" si="403"/>
        <v>0</v>
      </c>
      <c r="S611" s="72">
        <f t="shared" si="401"/>
        <v>0</v>
      </c>
    </row>
    <row r="612" spans="1:19" ht="105" customHeight="1" thickBot="1" x14ac:dyDescent="0.25">
      <c r="A612" s="364">
        <f>'الاطار الموازنى  راي الجهه عام'!A612</f>
        <v>0</v>
      </c>
      <c r="B612" s="365">
        <f>'الاطار الموازنى  راي الجهه عام'!B612</f>
        <v>0</v>
      </c>
      <c r="C612" s="365">
        <f>'الاطار الموازنى  راي الجهه عام'!C612</f>
        <v>0</v>
      </c>
      <c r="D612" s="365">
        <f>'الاطار الموازنى  راي الجهه عام'!D612</f>
        <v>0</v>
      </c>
      <c r="E612" s="147">
        <f>'الاطار الموازنى  راي الجهه عام'!E612</f>
        <v>0</v>
      </c>
      <c r="F612" s="365">
        <f>'الاطار الموازنى  راي الجهه عام'!F612</f>
        <v>0</v>
      </c>
      <c r="G612" s="50" t="s">
        <v>922</v>
      </c>
      <c r="H612" s="35" t="s">
        <v>422</v>
      </c>
      <c r="I612" s="147"/>
      <c r="J612" s="147"/>
      <c r="K612" s="147"/>
      <c r="L612" s="147">
        <f t="shared" si="408"/>
        <v>0</v>
      </c>
      <c r="M612" s="365">
        <f>'الاطار الموازنى  راي الجهه عام'!I612</f>
        <v>0</v>
      </c>
      <c r="N612" s="208">
        <f t="shared" si="400"/>
        <v>0</v>
      </c>
      <c r="O612" s="147"/>
      <c r="P612" s="209" t="str">
        <f t="shared" si="398"/>
        <v xml:space="preserve"> </v>
      </c>
      <c r="Q612" s="209" t="str">
        <f t="shared" si="399"/>
        <v xml:space="preserve"> </v>
      </c>
      <c r="R612" s="105">
        <f t="shared" si="403"/>
        <v>0</v>
      </c>
      <c r="S612" s="72">
        <f t="shared" si="401"/>
        <v>0</v>
      </c>
    </row>
    <row r="613" spans="1:19" s="1" customFormat="1" ht="97.5" customHeight="1" thickBot="1" x14ac:dyDescent="0.25">
      <c r="A613" s="360">
        <f t="shared" ref="A613:E613" si="463">SUM(A611:A612)</f>
        <v>0</v>
      </c>
      <c r="B613" s="368">
        <f t="shared" si="463"/>
        <v>0</v>
      </c>
      <c r="C613" s="368">
        <f t="shared" si="463"/>
        <v>0</v>
      </c>
      <c r="D613" s="368">
        <f t="shared" si="463"/>
        <v>0</v>
      </c>
      <c r="E613" s="150">
        <f t="shared" si="463"/>
        <v>0</v>
      </c>
      <c r="F613" s="368">
        <f>'الاطار الموازنى  راي الجهه عام'!F613</f>
        <v>0</v>
      </c>
      <c r="G613" s="51"/>
      <c r="H613" s="5" t="s">
        <v>167</v>
      </c>
      <c r="I613" s="150">
        <f t="shared" ref="I613" si="464">SUM(I611:I612)</f>
        <v>0</v>
      </c>
      <c r="J613" s="150">
        <f t="shared" ref="I613:J613" si="465">SUM(J611:J612)</f>
        <v>0</v>
      </c>
      <c r="K613" s="150">
        <f t="shared" ref="K613:O613" si="466">SUM(K611:K612)</f>
        <v>0</v>
      </c>
      <c r="L613" s="150">
        <f t="shared" si="466"/>
        <v>0</v>
      </c>
      <c r="M613" s="368">
        <f>'الاطار الموازنى  راي الجهه عام'!I613</f>
        <v>0</v>
      </c>
      <c r="N613" s="212">
        <f t="shared" si="400"/>
        <v>0</v>
      </c>
      <c r="O613" s="150">
        <f t="shared" si="466"/>
        <v>0</v>
      </c>
      <c r="P613" s="150" t="str">
        <f t="shared" si="398"/>
        <v xml:space="preserve"> </v>
      </c>
      <c r="Q613" s="150" t="str">
        <f t="shared" si="399"/>
        <v xml:space="preserve"> </v>
      </c>
      <c r="R613" s="107">
        <f t="shared" si="403"/>
        <v>0</v>
      </c>
      <c r="S613" s="72">
        <f t="shared" si="401"/>
        <v>0</v>
      </c>
    </row>
    <row r="614" spans="1:19" s="2" customFormat="1" ht="102.75" customHeight="1" thickBot="1" x14ac:dyDescent="0.25">
      <c r="A614" s="376">
        <f t="shared" ref="A614:E614" si="467">A613</f>
        <v>0</v>
      </c>
      <c r="B614" s="377">
        <f t="shared" si="467"/>
        <v>0</v>
      </c>
      <c r="C614" s="377">
        <f t="shared" si="467"/>
        <v>0</v>
      </c>
      <c r="D614" s="377">
        <f t="shared" si="467"/>
        <v>0</v>
      </c>
      <c r="E614" s="157">
        <f t="shared" si="467"/>
        <v>0</v>
      </c>
      <c r="F614" s="377">
        <f>'الاطار الموازنى  راي الجهه عام'!F614</f>
        <v>0</v>
      </c>
      <c r="G614" s="57"/>
      <c r="H614" s="7" t="s">
        <v>435</v>
      </c>
      <c r="I614" s="157">
        <f t="shared" ref="I614" si="468">I613</f>
        <v>0</v>
      </c>
      <c r="J614" s="157">
        <f t="shared" ref="I614:J614" si="469">J613</f>
        <v>0</v>
      </c>
      <c r="K614" s="157">
        <f t="shared" ref="K614:O614" si="470">K613</f>
        <v>0</v>
      </c>
      <c r="L614" s="157">
        <f t="shared" si="408"/>
        <v>0</v>
      </c>
      <c r="M614" s="377">
        <f>'الاطار الموازنى  راي الجهه عام'!I614</f>
        <v>0</v>
      </c>
      <c r="N614" s="217">
        <f t="shared" si="400"/>
        <v>0</v>
      </c>
      <c r="O614" s="157">
        <f t="shared" si="470"/>
        <v>0</v>
      </c>
      <c r="P614" s="157" t="str">
        <f t="shared" si="398"/>
        <v xml:space="preserve"> </v>
      </c>
      <c r="Q614" s="157" t="str">
        <f t="shared" si="399"/>
        <v xml:space="preserve"> </v>
      </c>
      <c r="R614" s="112">
        <f t="shared" si="403"/>
        <v>0</v>
      </c>
      <c r="S614" s="72">
        <f t="shared" si="401"/>
        <v>0</v>
      </c>
    </row>
    <row r="615" spans="1:19" s="3" customFormat="1" ht="102.75" customHeight="1" thickBot="1" x14ac:dyDescent="0.25">
      <c r="A615" s="382">
        <f t="shared" ref="A615:E615" si="471">A614+A608+A586</f>
        <v>3000000</v>
      </c>
      <c r="B615" s="383">
        <f t="shared" si="471"/>
        <v>60943</v>
      </c>
      <c r="C615" s="383">
        <f t="shared" si="471"/>
        <v>2000000</v>
      </c>
      <c r="D615" s="383">
        <f t="shared" si="471"/>
        <v>2993469</v>
      </c>
      <c r="E615" s="161">
        <f t="shared" si="471"/>
        <v>3000000</v>
      </c>
      <c r="F615" s="383">
        <f>'الاطار الموازنى  راي الجهه عام'!F615</f>
        <v>0</v>
      </c>
      <c r="G615" s="58"/>
      <c r="H615" s="9" t="s">
        <v>436</v>
      </c>
      <c r="I615" s="161">
        <f t="shared" ref="I615" si="472">I614+I608+I586</f>
        <v>1000000</v>
      </c>
      <c r="J615" s="161">
        <f t="shared" ref="I615:J615" si="473">J614+J608+J586</f>
        <v>1000000</v>
      </c>
      <c r="K615" s="161">
        <f t="shared" ref="K615:O615" si="474">K614+K608+K586</f>
        <v>0</v>
      </c>
      <c r="L615" s="161">
        <f t="shared" si="474"/>
        <v>0</v>
      </c>
      <c r="M615" s="383">
        <f>'الاطار الموازنى  راي الجهه عام'!I615</f>
        <v>1000000</v>
      </c>
      <c r="N615" s="222">
        <f t="shared" si="400"/>
        <v>0</v>
      </c>
      <c r="O615" s="161">
        <f t="shared" si="474"/>
        <v>1000000</v>
      </c>
      <c r="P615" s="161" t="str">
        <f t="shared" si="398"/>
        <v xml:space="preserve"> </v>
      </c>
      <c r="Q615" s="161" t="str">
        <f t="shared" si="399"/>
        <v xml:space="preserve"> </v>
      </c>
      <c r="R615" s="115">
        <f t="shared" si="403"/>
        <v>1</v>
      </c>
      <c r="S615" s="72">
        <f t="shared" si="401"/>
        <v>15054412</v>
      </c>
    </row>
    <row r="616" spans="1:19" s="3" customFormat="1" ht="105.75" customHeight="1" x14ac:dyDescent="0.2">
      <c r="A616" s="387"/>
      <c r="B616" s="388"/>
      <c r="C616" s="388"/>
      <c r="D616" s="388"/>
      <c r="E616" s="165"/>
      <c r="F616" s="388"/>
      <c r="G616" s="59" t="s">
        <v>923</v>
      </c>
      <c r="H616" s="10" t="s">
        <v>437</v>
      </c>
      <c r="I616" s="165"/>
      <c r="J616" s="165"/>
      <c r="K616" s="165"/>
      <c r="L616" s="165"/>
      <c r="M616" s="388"/>
      <c r="N616" s="227"/>
      <c r="O616" s="165"/>
      <c r="P616" s="165" t="str">
        <f t="shared" si="398"/>
        <v xml:space="preserve"> </v>
      </c>
      <c r="Q616" s="165" t="str">
        <f t="shared" si="399"/>
        <v xml:space="preserve"> </v>
      </c>
      <c r="R616" s="118"/>
      <c r="S616" s="72">
        <f>S620</f>
        <v>0</v>
      </c>
    </row>
    <row r="617" spans="1:19" s="2" customFormat="1" ht="105.75" customHeight="1" x14ac:dyDescent="0.2">
      <c r="A617" s="389">
        <f>'الاطار الموازنى  راي الجهه عام'!A617</f>
        <v>0</v>
      </c>
      <c r="B617" s="390">
        <f>'الاطار الموازنى  راي الجهه عام'!B617</f>
        <v>0</v>
      </c>
      <c r="C617" s="390">
        <f>'الاطار الموازنى  راي الجهه عام'!C617</f>
        <v>0</v>
      </c>
      <c r="D617" s="390">
        <f>'الاطار الموازنى  راي الجهه عام'!D617</f>
        <v>0</v>
      </c>
      <c r="E617" s="180">
        <f>'الاطار الموازنى  راي الجهه عام'!E617</f>
        <v>0</v>
      </c>
      <c r="F617" s="390">
        <f>'الاطار الموازنى  راي الجهه عام'!F617</f>
        <v>0</v>
      </c>
      <c r="G617" s="60" t="s">
        <v>1012</v>
      </c>
      <c r="H617" s="17" t="s">
        <v>438</v>
      </c>
      <c r="I617" s="180"/>
      <c r="J617" s="180"/>
      <c r="K617" s="180"/>
      <c r="L617" s="180">
        <f t="shared" si="408"/>
        <v>0</v>
      </c>
      <c r="M617" s="390">
        <f>'الاطار الموازنى  راي الجهه عام'!I617</f>
        <v>0</v>
      </c>
      <c r="N617" s="228">
        <f t="shared" si="400"/>
        <v>0</v>
      </c>
      <c r="O617" s="180"/>
      <c r="P617" s="166" t="str">
        <f t="shared" si="398"/>
        <v xml:space="preserve"> </v>
      </c>
      <c r="Q617" s="166" t="str">
        <f t="shared" si="399"/>
        <v xml:space="preserve"> </v>
      </c>
      <c r="R617" s="119">
        <f t="shared" si="403"/>
        <v>0</v>
      </c>
      <c r="S617" s="72">
        <f t="shared" si="401"/>
        <v>0</v>
      </c>
    </row>
    <row r="618" spans="1:19" s="2" customFormat="1" ht="105.75" customHeight="1" x14ac:dyDescent="0.2">
      <c r="A618" s="389">
        <f>'الاطار الموازنى  راي الجهه عام'!A618</f>
        <v>0</v>
      </c>
      <c r="B618" s="390">
        <f>'الاطار الموازنى  راي الجهه عام'!B618</f>
        <v>0</v>
      </c>
      <c r="C618" s="390">
        <f>'الاطار الموازنى  راي الجهه عام'!C618</f>
        <v>0</v>
      </c>
      <c r="D618" s="390">
        <f>'الاطار الموازنى  راي الجهه عام'!D618</f>
        <v>0</v>
      </c>
      <c r="E618" s="180">
        <f>'الاطار الموازنى  راي الجهه عام'!E618</f>
        <v>0</v>
      </c>
      <c r="F618" s="390">
        <f>'الاطار الموازنى  راي الجهه عام'!F618</f>
        <v>0</v>
      </c>
      <c r="G618" s="60" t="s">
        <v>1013</v>
      </c>
      <c r="H618" s="17" t="s">
        <v>439</v>
      </c>
      <c r="I618" s="180"/>
      <c r="J618" s="180"/>
      <c r="K618" s="180"/>
      <c r="L618" s="180">
        <f t="shared" si="408"/>
        <v>0</v>
      </c>
      <c r="M618" s="390">
        <f>'الاطار الموازنى  راي الجهه عام'!I618</f>
        <v>0</v>
      </c>
      <c r="N618" s="228">
        <f t="shared" si="400"/>
        <v>0</v>
      </c>
      <c r="O618" s="180"/>
      <c r="P618" s="166" t="str">
        <f t="shared" si="398"/>
        <v xml:space="preserve"> </v>
      </c>
      <c r="Q618" s="166" t="str">
        <f t="shared" si="399"/>
        <v xml:space="preserve"> </v>
      </c>
      <c r="R618" s="119">
        <f t="shared" si="403"/>
        <v>0</v>
      </c>
      <c r="S618" s="72">
        <f t="shared" si="401"/>
        <v>0</v>
      </c>
    </row>
    <row r="619" spans="1:19" s="2" customFormat="1" ht="105.75" customHeight="1" thickBot="1" x14ac:dyDescent="0.25">
      <c r="A619" s="389">
        <f>'الاطار الموازنى  راي الجهه عام'!A619</f>
        <v>0</v>
      </c>
      <c r="B619" s="390">
        <f>'الاطار الموازنى  راي الجهه عام'!B619</f>
        <v>0</v>
      </c>
      <c r="C619" s="390">
        <f>'الاطار الموازنى  راي الجهه عام'!C619</f>
        <v>0</v>
      </c>
      <c r="D619" s="390">
        <f>'الاطار الموازنى  راي الجهه عام'!D619</f>
        <v>0</v>
      </c>
      <c r="E619" s="180">
        <f>'الاطار الموازنى  راي الجهه عام'!E619</f>
        <v>0</v>
      </c>
      <c r="F619" s="390">
        <f>'الاطار الموازنى  راي الجهه عام'!F619</f>
        <v>0</v>
      </c>
      <c r="G619" s="68" t="s">
        <v>1014</v>
      </c>
      <c r="H619" s="31" t="s">
        <v>440</v>
      </c>
      <c r="I619" s="180"/>
      <c r="J619" s="180"/>
      <c r="K619" s="180"/>
      <c r="L619" s="180">
        <f t="shared" si="408"/>
        <v>0</v>
      </c>
      <c r="M619" s="390">
        <f>'الاطار الموازنى  راي الجهه عام'!I619</f>
        <v>0</v>
      </c>
      <c r="N619" s="228">
        <f t="shared" ref="N619:N682" si="475">M619-I619</f>
        <v>0</v>
      </c>
      <c r="O619" s="180"/>
      <c r="P619" s="166" t="str">
        <f t="shared" ref="P619:P682" si="476">IF(O619&gt;I619,O619-I619," ")</f>
        <v xml:space="preserve"> </v>
      </c>
      <c r="Q619" s="166" t="str">
        <f t="shared" ref="Q619:Q682" si="477">IF(I619&gt;O619,I619-O619," ")</f>
        <v xml:space="preserve"> </v>
      </c>
      <c r="R619" s="119">
        <f t="shared" si="403"/>
        <v>0</v>
      </c>
      <c r="S619" s="72">
        <f t="shared" ref="S619:S682" si="478">SUM(A619+B619+C619+D619+E619+F619+I619+J619+K619+L619+M619+O619)</f>
        <v>0</v>
      </c>
    </row>
    <row r="620" spans="1:19" s="3" customFormat="1" ht="110.25" customHeight="1" thickBot="1" x14ac:dyDescent="0.25">
      <c r="A620" s="382">
        <f t="shared" ref="A620:E620" si="479">SUM(A617:A619)</f>
        <v>0</v>
      </c>
      <c r="B620" s="383">
        <f t="shared" si="479"/>
        <v>0</v>
      </c>
      <c r="C620" s="383">
        <f t="shared" si="479"/>
        <v>0</v>
      </c>
      <c r="D620" s="383">
        <f t="shared" si="479"/>
        <v>0</v>
      </c>
      <c r="E620" s="161">
        <f t="shared" si="479"/>
        <v>0</v>
      </c>
      <c r="F620" s="383">
        <f>'الاطار الموازنى  راي الجهه عام'!F620</f>
        <v>0</v>
      </c>
      <c r="G620" s="71"/>
      <c r="H620" s="9" t="s">
        <v>441</v>
      </c>
      <c r="I620" s="161">
        <f t="shared" ref="I620" si="480">SUM(I617:I619)</f>
        <v>0</v>
      </c>
      <c r="J620" s="161">
        <f t="shared" ref="I620:J620" si="481">SUM(J617:J619)</f>
        <v>0</v>
      </c>
      <c r="K620" s="161">
        <f t="shared" ref="K620:O620" si="482">SUM(K617:K619)</f>
        <v>0</v>
      </c>
      <c r="L620" s="161">
        <f t="shared" si="482"/>
        <v>0</v>
      </c>
      <c r="M620" s="383">
        <f>'الاطار الموازنى  راي الجهه عام'!I620</f>
        <v>0</v>
      </c>
      <c r="N620" s="222">
        <f t="shared" si="475"/>
        <v>0</v>
      </c>
      <c r="O620" s="161">
        <f t="shared" si="482"/>
        <v>0</v>
      </c>
      <c r="P620" s="161" t="str">
        <f t="shared" si="476"/>
        <v xml:space="preserve"> </v>
      </c>
      <c r="Q620" s="161" t="str">
        <f t="shared" si="477"/>
        <v xml:space="preserve"> </v>
      </c>
      <c r="R620" s="115">
        <f t="shared" si="403"/>
        <v>0</v>
      </c>
      <c r="S620" s="72">
        <f t="shared" si="478"/>
        <v>0</v>
      </c>
    </row>
    <row r="621" spans="1:19" s="3" customFormat="1" ht="112.5" customHeight="1" x14ac:dyDescent="0.2">
      <c r="A621" s="355"/>
      <c r="B621" s="425"/>
      <c r="C621" s="425"/>
      <c r="D621" s="425"/>
      <c r="E621" s="181"/>
      <c r="F621" s="425"/>
      <c r="G621" s="59" t="s">
        <v>924</v>
      </c>
      <c r="H621" s="10" t="s">
        <v>442</v>
      </c>
      <c r="I621" s="181"/>
      <c r="J621" s="181"/>
      <c r="K621" s="181"/>
      <c r="L621" s="181"/>
      <c r="M621" s="425"/>
      <c r="N621" s="242"/>
      <c r="O621" s="181"/>
      <c r="P621" s="181" t="str">
        <f t="shared" si="476"/>
        <v xml:space="preserve"> </v>
      </c>
      <c r="Q621" s="181" t="str">
        <f t="shared" si="477"/>
        <v xml:space="preserve"> </v>
      </c>
      <c r="R621" s="125"/>
      <c r="S621" s="72">
        <f>S632</f>
        <v>1000000</v>
      </c>
    </row>
    <row r="622" spans="1:19" s="2" customFormat="1" ht="105.75" customHeight="1" x14ac:dyDescent="0.2">
      <c r="A622" s="389">
        <f>'الاطار الموازنى  راي الجهه عام'!A622</f>
        <v>0</v>
      </c>
      <c r="B622" s="390">
        <f>'الاطار الموازنى  راي الجهه عام'!B622</f>
        <v>0</v>
      </c>
      <c r="C622" s="390">
        <f>'الاطار الموازنى  راي الجهه عام'!C622</f>
        <v>0</v>
      </c>
      <c r="D622" s="390">
        <f>'الاطار الموازنى  راي الجهه عام'!D622</f>
        <v>0</v>
      </c>
      <c r="E622" s="180">
        <f>'الاطار الموازنى  راي الجهه عام'!E622</f>
        <v>0</v>
      </c>
      <c r="F622" s="390">
        <f>'الاطار الموازنى  راي الجهه عام'!F622</f>
        <v>0</v>
      </c>
      <c r="G622" s="60" t="s">
        <v>1015</v>
      </c>
      <c r="H622" s="17" t="s">
        <v>443</v>
      </c>
      <c r="I622" s="180"/>
      <c r="J622" s="180"/>
      <c r="K622" s="180"/>
      <c r="L622" s="180">
        <f t="shared" si="408"/>
        <v>0</v>
      </c>
      <c r="M622" s="390">
        <f>'الاطار الموازنى  راي الجهه عام'!I622</f>
        <v>0</v>
      </c>
      <c r="N622" s="228">
        <f t="shared" si="475"/>
        <v>0</v>
      </c>
      <c r="O622" s="180"/>
      <c r="P622" s="166" t="str">
        <f t="shared" si="476"/>
        <v xml:space="preserve"> </v>
      </c>
      <c r="Q622" s="166" t="str">
        <f t="shared" si="477"/>
        <v xml:space="preserve"> </v>
      </c>
      <c r="R622" s="119">
        <f t="shared" si="403"/>
        <v>0</v>
      </c>
      <c r="S622" s="72">
        <f t="shared" si="478"/>
        <v>0</v>
      </c>
    </row>
    <row r="623" spans="1:19" s="2" customFormat="1" ht="105.75" customHeight="1" x14ac:dyDescent="0.2">
      <c r="A623" s="389"/>
      <c r="B623" s="390"/>
      <c r="C623" s="390"/>
      <c r="D623" s="390"/>
      <c r="E623" s="166"/>
      <c r="F623" s="390"/>
      <c r="G623" s="60" t="s">
        <v>925</v>
      </c>
      <c r="H623" s="17" t="s">
        <v>444</v>
      </c>
      <c r="I623" s="166"/>
      <c r="J623" s="166"/>
      <c r="K623" s="166"/>
      <c r="L623" s="166"/>
      <c r="M623" s="390"/>
      <c r="N623" s="228"/>
      <c r="O623" s="166"/>
      <c r="P623" s="166" t="str">
        <f t="shared" si="476"/>
        <v xml:space="preserve"> </v>
      </c>
      <c r="Q623" s="166" t="str">
        <f t="shared" si="477"/>
        <v xml:space="preserve"> </v>
      </c>
      <c r="R623" s="119"/>
      <c r="S623" s="72">
        <f>S626</f>
        <v>0</v>
      </c>
    </row>
    <row r="624" spans="1:19" s="1" customFormat="1" ht="105.75" customHeight="1" x14ac:dyDescent="0.2">
      <c r="A624" s="357">
        <f>'الاطار الموازنى  راي الجهه عام'!A624</f>
        <v>0</v>
      </c>
      <c r="B624" s="373">
        <f>'الاطار الموازنى  راي الجهه عام'!B624</f>
        <v>0</v>
      </c>
      <c r="C624" s="373">
        <f>'الاطار الموازنى  راي الجهه عام'!C624</f>
        <v>0</v>
      </c>
      <c r="D624" s="373">
        <f>'الاطار الموازنى  راي الجهه عام'!D624</f>
        <v>0</v>
      </c>
      <c r="E624" s="153">
        <f>'الاطار الموازنى  راي الجهه عام'!E624</f>
        <v>0</v>
      </c>
      <c r="F624" s="373">
        <f>'الاطار الموازنى  راي الجهه عام'!F624</f>
        <v>0</v>
      </c>
      <c r="G624" s="54" t="s">
        <v>1016</v>
      </c>
      <c r="H624" s="18" t="s">
        <v>445</v>
      </c>
      <c r="I624" s="153"/>
      <c r="J624" s="153"/>
      <c r="K624" s="153"/>
      <c r="L624" s="153">
        <f t="shared" si="408"/>
        <v>0</v>
      </c>
      <c r="M624" s="373">
        <f>'الاطار الموازنى  راي الجهه عام'!I624</f>
        <v>0</v>
      </c>
      <c r="N624" s="215">
        <f t="shared" si="475"/>
        <v>0</v>
      </c>
      <c r="O624" s="153"/>
      <c r="P624" s="155" t="str">
        <f t="shared" si="476"/>
        <v xml:space="preserve"> </v>
      </c>
      <c r="Q624" s="155" t="str">
        <f t="shared" si="477"/>
        <v xml:space="preserve"> </v>
      </c>
      <c r="R624" s="110">
        <f t="shared" ref="R624:R686" si="483">IF(O624=0,,O624/I624)</f>
        <v>0</v>
      </c>
      <c r="S624" s="72">
        <f t="shared" si="478"/>
        <v>0</v>
      </c>
    </row>
    <row r="625" spans="1:19" s="1" customFormat="1" ht="105.75" customHeight="1" thickBot="1" x14ac:dyDescent="0.25">
      <c r="A625" s="357">
        <f>'الاطار الموازنى  راي الجهه عام'!A625</f>
        <v>0</v>
      </c>
      <c r="B625" s="373">
        <f>'الاطار الموازنى  راي الجهه عام'!B625</f>
        <v>0</v>
      </c>
      <c r="C625" s="373">
        <f>'الاطار الموازنى  راي الجهه عام'!C625</f>
        <v>0</v>
      </c>
      <c r="D625" s="373">
        <f>'الاطار الموازنى  راي الجهه عام'!D625</f>
        <v>0</v>
      </c>
      <c r="E625" s="153">
        <f>'الاطار الموازنى  راي الجهه عام'!E625</f>
        <v>0</v>
      </c>
      <c r="F625" s="373">
        <f>'الاطار الموازنى  راي الجهه عام'!F625</f>
        <v>0</v>
      </c>
      <c r="G625" s="55" t="s">
        <v>1017</v>
      </c>
      <c r="H625" s="23" t="s">
        <v>446</v>
      </c>
      <c r="I625" s="153"/>
      <c r="J625" s="153"/>
      <c r="K625" s="153"/>
      <c r="L625" s="153">
        <f t="shared" si="408"/>
        <v>0</v>
      </c>
      <c r="M625" s="373">
        <f>'الاطار الموازنى  راي الجهه عام'!I625</f>
        <v>0</v>
      </c>
      <c r="N625" s="215">
        <f t="shared" si="475"/>
        <v>0</v>
      </c>
      <c r="O625" s="153"/>
      <c r="P625" s="155" t="str">
        <f t="shared" si="476"/>
        <v xml:space="preserve"> </v>
      </c>
      <c r="Q625" s="155" t="str">
        <f t="shared" si="477"/>
        <v xml:space="preserve"> </v>
      </c>
      <c r="R625" s="110">
        <f t="shared" si="483"/>
        <v>0</v>
      </c>
      <c r="S625" s="72">
        <f t="shared" si="478"/>
        <v>0</v>
      </c>
    </row>
    <row r="626" spans="1:19" s="2" customFormat="1" ht="110.25" customHeight="1" thickBot="1" x14ac:dyDescent="0.25">
      <c r="A626" s="376">
        <f t="shared" ref="A626:E626" si="484">SUM(A624:A625)</f>
        <v>0</v>
      </c>
      <c r="B626" s="377">
        <f t="shared" si="484"/>
        <v>0</v>
      </c>
      <c r="C626" s="377">
        <f t="shared" si="484"/>
        <v>0</v>
      </c>
      <c r="D626" s="377">
        <f t="shared" si="484"/>
        <v>0</v>
      </c>
      <c r="E626" s="157">
        <f t="shared" si="484"/>
        <v>0</v>
      </c>
      <c r="F626" s="377">
        <f>'الاطار الموازنى  راي الجهه عام'!F626</f>
        <v>0</v>
      </c>
      <c r="G626" s="57"/>
      <c r="H626" s="7" t="s">
        <v>256</v>
      </c>
      <c r="I626" s="157">
        <f t="shared" ref="I626" si="485">SUM(I624:I625)</f>
        <v>0</v>
      </c>
      <c r="J626" s="157">
        <f t="shared" ref="I626:J626" si="486">SUM(J624:J625)</f>
        <v>0</v>
      </c>
      <c r="K626" s="157">
        <f t="shared" ref="K626:O626" si="487">SUM(K624:K625)</f>
        <v>0</v>
      </c>
      <c r="L626" s="157">
        <f t="shared" si="487"/>
        <v>0</v>
      </c>
      <c r="M626" s="377">
        <f>'الاطار الموازنى  راي الجهه عام'!I626</f>
        <v>0</v>
      </c>
      <c r="N626" s="217">
        <f t="shared" si="475"/>
        <v>0</v>
      </c>
      <c r="O626" s="157">
        <f t="shared" si="487"/>
        <v>0</v>
      </c>
      <c r="P626" s="157" t="str">
        <f t="shared" si="476"/>
        <v xml:space="preserve"> </v>
      </c>
      <c r="Q626" s="157" t="str">
        <f t="shared" si="477"/>
        <v xml:space="preserve"> </v>
      </c>
      <c r="R626" s="112">
        <f t="shared" si="483"/>
        <v>0</v>
      </c>
      <c r="S626" s="72">
        <f t="shared" si="478"/>
        <v>0</v>
      </c>
    </row>
    <row r="627" spans="1:19" s="2" customFormat="1" ht="102.75" customHeight="1" x14ac:dyDescent="0.2">
      <c r="A627" s="390">
        <f>'الاطار الموازنى  راي الجهه عام'!A627</f>
        <v>0</v>
      </c>
      <c r="B627" s="390">
        <f>'الاطار الموازنى  راي الجهه عام'!B627</f>
        <v>0</v>
      </c>
      <c r="C627" s="390">
        <f>'الاطار الموازنى  راي الجهه عام'!C627</f>
        <v>1000000</v>
      </c>
      <c r="D627" s="390">
        <f>'الاطار الموازنى  راي الجهه عام'!D627</f>
        <v>0</v>
      </c>
      <c r="E627" s="180">
        <f>'الاطار الموازنى  راي الجهه عام'!E627</f>
        <v>0</v>
      </c>
      <c r="F627" s="390">
        <f>'الاطار الموازنى  راي الجهه عام'!F627</f>
        <v>0</v>
      </c>
      <c r="G627" s="53" t="s">
        <v>1018</v>
      </c>
      <c r="H627" s="22" t="s">
        <v>447</v>
      </c>
      <c r="I627" s="180"/>
      <c r="J627" s="180"/>
      <c r="K627" s="180"/>
      <c r="L627" s="180">
        <f t="shared" ref="L627:L690" si="488">K627*2</f>
        <v>0</v>
      </c>
      <c r="M627" s="390">
        <f>'الاطار الموازنى  راي الجهه عام'!I627</f>
        <v>0</v>
      </c>
      <c r="N627" s="228">
        <f t="shared" si="475"/>
        <v>0</v>
      </c>
      <c r="O627" s="180">
        <f>M627</f>
        <v>0</v>
      </c>
      <c r="P627" s="166" t="str">
        <f t="shared" si="476"/>
        <v xml:space="preserve"> </v>
      </c>
      <c r="Q627" s="166" t="str">
        <f t="shared" si="477"/>
        <v xml:space="preserve"> </v>
      </c>
      <c r="R627" s="119">
        <f t="shared" si="483"/>
        <v>0</v>
      </c>
      <c r="S627" s="72">
        <f t="shared" si="478"/>
        <v>1000000</v>
      </c>
    </row>
    <row r="628" spans="1:19" s="2" customFormat="1" ht="105.75" customHeight="1" x14ac:dyDescent="0.2">
      <c r="A628" s="389">
        <f>'الاطار الموازنى  راي الجهه عام'!A628</f>
        <v>0</v>
      </c>
      <c r="B628" s="390">
        <f>'الاطار الموازنى  راي الجهه عام'!B628</f>
        <v>0</v>
      </c>
      <c r="C628" s="390">
        <f>'الاطار الموازنى  راي الجهه عام'!C628</f>
        <v>0</v>
      </c>
      <c r="D628" s="390">
        <f>'الاطار الموازنى  راي الجهه عام'!D628</f>
        <v>0</v>
      </c>
      <c r="E628" s="180">
        <f>'الاطار الموازنى  راي الجهه عام'!E628</f>
        <v>0</v>
      </c>
      <c r="F628" s="390">
        <f>'الاطار الموازنى  راي الجهه عام'!F628</f>
        <v>0</v>
      </c>
      <c r="G628" s="60" t="s">
        <v>1019</v>
      </c>
      <c r="H628" s="17" t="s">
        <v>448</v>
      </c>
      <c r="I628" s="180"/>
      <c r="J628" s="180"/>
      <c r="K628" s="180"/>
      <c r="L628" s="180">
        <f t="shared" si="488"/>
        <v>0</v>
      </c>
      <c r="M628" s="390">
        <f>'الاطار الموازنى  راي الجهه عام'!I628</f>
        <v>0</v>
      </c>
      <c r="N628" s="228">
        <f t="shared" si="475"/>
        <v>0</v>
      </c>
      <c r="O628" s="180"/>
      <c r="P628" s="166" t="str">
        <f t="shared" si="476"/>
        <v xml:space="preserve"> </v>
      </c>
      <c r="Q628" s="166" t="str">
        <f t="shared" si="477"/>
        <v xml:space="preserve"> </v>
      </c>
      <c r="R628" s="119">
        <f t="shared" si="483"/>
        <v>0</v>
      </c>
      <c r="S628" s="72">
        <f t="shared" si="478"/>
        <v>0</v>
      </c>
    </row>
    <row r="629" spans="1:19" s="2" customFormat="1" ht="105.75" customHeight="1" x14ac:dyDescent="0.2">
      <c r="A629" s="389">
        <f>'الاطار الموازنى  راي الجهه عام'!A629</f>
        <v>0</v>
      </c>
      <c r="B629" s="390">
        <f>'الاطار الموازنى  راي الجهه عام'!B629</f>
        <v>0</v>
      </c>
      <c r="C629" s="390">
        <f>'الاطار الموازنى  راي الجهه عام'!C629</f>
        <v>0</v>
      </c>
      <c r="D629" s="390">
        <f>'الاطار الموازنى  راي الجهه عام'!D629</f>
        <v>0</v>
      </c>
      <c r="E629" s="180">
        <f>'الاطار الموازنى  راي الجهه عام'!E629</f>
        <v>0</v>
      </c>
      <c r="F629" s="390">
        <f>'الاطار الموازنى  راي الجهه عام'!F629</f>
        <v>0</v>
      </c>
      <c r="G629" s="60" t="s">
        <v>1020</v>
      </c>
      <c r="H629" s="17" t="s">
        <v>449</v>
      </c>
      <c r="I629" s="180"/>
      <c r="J629" s="180"/>
      <c r="K629" s="180"/>
      <c r="L629" s="180">
        <f t="shared" si="488"/>
        <v>0</v>
      </c>
      <c r="M629" s="390">
        <f>'الاطار الموازنى  راي الجهه عام'!I629</f>
        <v>0</v>
      </c>
      <c r="N629" s="228">
        <f t="shared" si="475"/>
        <v>0</v>
      </c>
      <c r="O629" s="180"/>
      <c r="P629" s="166" t="str">
        <f t="shared" si="476"/>
        <v xml:space="preserve"> </v>
      </c>
      <c r="Q629" s="166" t="str">
        <f t="shared" si="477"/>
        <v xml:space="preserve"> </v>
      </c>
      <c r="R629" s="119">
        <f t="shared" si="483"/>
        <v>0</v>
      </c>
      <c r="S629" s="72">
        <f t="shared" si="478"/>
        <v>0</v>
      </c>
    </row>
    <row r="630" spans="1:19" s="2" customFormat="1" ht="105.75" customHeight="1" x14ac:dyDescent="0.2">
      <c r="A630" s="389">
        <f>'الاطار الموازنى  راي الجهه عام'!A630</f>
        <v>0</v>
      </c>
      <c r="B630" s="390">
        <f>'الاطار الموازنى  راي الجهه عام'!B630</f>
        <v>0</v>
      </c>
      <c r="C630" s="390">
        <f>'الاطار الموازنى  راي الجهه عام'!C630</f>
        <v>0</v>
      </c>
      <c r="D630" s="390">
        <f>'الاطار الموازنى  راي الجهه عام'!D630</f>
        <v>0</v>
      </c>
      <c r="E630" s="180">
        <f>'الاطار الموازنى  راي الجهه عام'!E630</f>
        <v>0</v>
      </c>
      <c r="F630" s="390">
        <f>'الاطار الموازنى  راي الجهه عام'!F630</f>
        <v>0</v>
      </c>
      <c r="G630" s="60" t="s">
        <v>1021</v>
      </c>
      <c r="H630" s="17" t="s">
        <v>450</v>
      </c>
      <c r="I630" s="180"/>
      <c r="J630" s="180"/>
      <c r="K630" s="180"/>
      <c r="L630" s="180">
        <f t="shared" si="488"/>
        <v>0</v>
      </c>
      <c r="M630" s="390">
        <f>'الاطار الموازنى  راي الجهه عام'!I630</f>
        <v>0</v>
      </c>
      <c r="N630" s="228">
        <f t="shared" si="475"/>
        <v>0</v>
      </c>
      <c r="O630" s="180"/>
      <c r="P630" s="166" t="str">
        <f t="shared" si="476"/>
        <v xml:space="preserve"> </v>
      </c>
      <c r="Q630" s="166" t="str">
        <f t="shared" si="477"/>
        <v xml:space="preserve"> </v>
      </c>
      <c r="R630" s="119">
        <f t="shared" si="483"/>
        <v>0</v>
      </c>
      <c r="S630" s="72">
        <f t="shared" si="478"/>
        <v>0</v>
      </c>
    </row>
    <row r="631" spans="1:19" s="2" customFormat="1" ht="112.5" customHeight="1" thickBot="1" x14ac:dyDescent="0.25">
      <c r="A631" s="389">
        <f>'الاطار الموازنى  راي الجهه عام'!A631</f>
        <v>0</v>
      </c>
      <c r="B631" s="390">
        <f>'الاطار الموازنى  راي الجهه عام'!B631</f>
        <v>0</v>
      </c>
      <c r="C631" s="390">
        <f>'الاطار الموازنى  راي الجهه عام'!C631</f>
        <v>0</v>
      </c>
      <c r="D631" s="390">
        <f>'الاطار الموازنى  راي الجهه عام'!D631</f>
        <v>0</v>
      </c>
      <c r="E631" s="180">
        <f>'الاطار الموازنى  راي الجهه عام'!E631</f>
        <v>0</v>
      </c>
      <c r="F631" s="390">
        <f>'الاطار الموازنى  راي الجهه عام'!F631</f>
        <v>0</v>
      </c>
      <c r="G631" s="68" t="s">
        <v>1022</v>
      </c>
      <c r="H631" s="31" t="s">
        <v>451</v>
      </c>
      <c r="I631" s="180"/>
      <c r="J631" s="180"/>
      <c r="K631" s="180"/>
      <c r="L631" s="180">
        <f t="shared" si="488"/>
        <v>0</v>
      </c>
      <c r="M631" s="390">
        <f>'الاطار الموازنى  راي الجهه عام'!I631</f>
        <v>0</v>
      </c>
      <c r="N631" s="228">
        <f t="shared" si="475"/>
        <v>0</v>
      </c>
      <c r="O631" s="180"/>
      <c r="P631" s="166" t="str">
        <f t="shared" si="476"/>
        <v xml:space="preserve"> </v>
      </c>
      <c r="Q631" s="166" t="str">
        <f t="shared" si="477"/>
        <v xml:space="preserve"> </v>
      </c>
      <c r="R631" s="119">
        <f t="shared" si="483"/>
        <v>0</v>
      </c>
      <c r="S631" s="72">
        <f t="shared" si="478"/>
        <v>0</v>
      </c>
    </row>
    <row r="632" spans="1:19" s="3" customFormat="1" ht="117.75" customHeight="1" thickBot="1" x14ac:dyDescent="0.25">
      <c r="A632" s="382">
        <f t="shared" ref="A632:E632" si="489">A631+A630+A629+A628+A627+A626+A622</f>
        <v>0</v>
      </c>
      <c r="B632" s="383">
        <f t="shared" si="489"/>
        <v>0</v>
      </c>
      <c r="C632" s="383">
        <f t="shared" si="489"/>
        <v>1000000</v>
      </c>
      <c r="D632" s="383">
        <f t="shared" si="489"/>
        <v>0</v>
      </c>
      <c r="E632" s="161">
        <f t="shared" si="489"/>
        <v>0</v>
      </c>
      <c r="F632" s="383">
        <f>'الاطار الموازنى  راي الجهه عام'!F632</f>
        <v>0</v>
      </c>
      <c r="G632" s="58"/>
      <c r="H632" s="9" t="s">
        <v>452</v>
      </c>
      <c r="I632" s="161">
        <f t="shared" ref="I632" si="490">I631+I630+I629+I628+I627+I626+I622</f>
        <v>0</v>
      </c>
      <c r="J632" s="161">
        <f t="shared" ref="I632:J632" si="491">J631+J630+J629+J628+J627+J626+J622</f>
        <v>0</v>
      </c>
      <c r="K632" s="161">
        <f t="shared" ref="K632:O632" si="492">K631+K630+K629+K628+K627+K626+K622</f>
        <v>0</v>
      </c>
      <c r="L632" s="161">
        <f t="shared" si="492"/>
        <v>0</v>
      </c>
      <c r="M632" s="383">
        <f>'الاطار الموازنى  راي الجهه عام'!I632</f>
        <v>0</v>
      </c>
      <c r="N632" s="222">
        <f t="shared" si="475"/>
        <v>0</v>
      </c>
      <c r="O632" s="161">
        <f t="shared" si="492"/>
        <v>0</v>
      </c>
      <c r="P632" s="161" t="str">
        <f t="shared" si="476"/>
        <v xml:space="preserve"> </v>
      </c>
      <c r="Q632" s="161" t="str">
        <f t="shared" si="477"/>
        <v xml:space="preserve"> </v>
      </c>
      <c r="R632" s="115">
        <f t="shared" si="483"/>
        <v>0</v>
      </c>
      <c r="S632" s="72">
        <f t="shared" si="478"/>
        <v>1000000</v>
      </c>
    </row>
    <row r="633" spans="1:19" s="3" customFormat="1" ht="117.75" customHeight="1" thickBot="1" x14ac:dyDescent="0.25">
      <c r="A633" s="382">
        <f t="shared" ref="A633:E633" si="493">A632+A620+A615</f>
        <v>3000000</v>
      </c>
      <c r="B633" s="383">
        <f t="shared" si="493"/>
        <v>60943</v>
      </c>
      <c r="C633" s="383">
        <f t="shared" si="493"/>
        <v>3000000</v>
      </c>
      <c r="D633" s="383">
        <f t="shared" si="493"/>
        <v>2993469</v>
      </c>
      <c r="E633" s="161">
        <f t="shared" si="493"/>
        <v>3000000</v>
      </c>
      <c r="F633" s="383">
        <f>'الاطار الموازنى  راي الجهه عام'!F633</f>
        <v>0</v>
      </c>
      <c r="G633" s="58"/>
      <c r="H633" s="9" t="s">
        <v>453</v>
      </c>
      <c r="I633" s="161">
        <f t="shared" ref="I633" si="494">I632+I620+I615</f>
        <v>1000000</v>
      </c>
      <c r="J633" s="161">
        <f t="shared" ref="I633:J633" si="495">J632+J620+J615</f>
        <v>1000000</v>
      </c>
      <c r="K633" s="161">
        <f t="shared" ref="K633:O633" si="496">K632+K620+K615</f>
        <v>0</v>
      </c>
      <c r="L633" s="161">
        <f t="shared" si="496"/>
        <v>0</v>
      </c>
      <c r="M633" s="383">
        <f>'الاطار الموازنى  راي الجهه عام'!I633</f>
        <v>1000000</v>
      </c>
      <c r="N633" s="222">
        <f t="shared" si="475"/>
        <v>0</v>
      </c>
      <c r="O633" s="161">
        <f t="shared" si="496"/>
        <v>1000000</v>
      </c>
      <c r="P633" s="161" t="str">
        <f t="shared" si="476"/>
        <v xml:space="preserve"> </v>
      </c>
      <c r="Q633" s="161" t="str">
        <f t="shared" si="477"/>
        <v xml:space="preserve"> </v>
      </c>
      <c r="R633" s="115">
        <f t="shared" si="483"/>
        <v>1</v>
      </c>
      <c r="S633" s="72">
        <f t="shared" si="478"/>
        <v>16054412</v>
      </c>
    </row>
    <row r="634" spans="1:19" s="3" customFormat="1" ht="112.5" customHeight="1" x14ac:dyDescent="0.2">
      <c r="A634" s="387"/>
      <c r="B634" s="388"/>
      <c r="C634" s="388"/>
      <c r="D634" s="388"/>
      <c r="E634" s="165"/>
      <c r="F634" s="388"/>
      <c r="G634" s="59" t="s">
        <v>962</v>
      </c>
      <c r="H634" s="10" t="s">
        <v>454</v>
      </c>
      <c r="I634" s="165"/>
      <c r="J634" s="165"/>
      <c r="K634" s="165"/>
      <c r="L634" s="165"/>
      <c r="M634" s="388"/>
      <c r="N634" s="227"/>
      <c r="O634" s="165"/>
      <c r="P634" s="165" t="str">
        <f t="shared" si="476"/>
        <v xml:space="preserve"> </v>
      </c>
      <c r="Q634" s="165" t="str">
        <f t="shared" si="477"/>
        <v xml:space="preserve"> </v>
      </c>
      <c r="R634" s="118"/>
      <c r="S634" s="72">
        <f>S686</f>
        <v>16054412</v>
      </c>
    </row>
    <row r="635" spans="1:19" s="3" customFormat="1" ht="112.5" customHeight="1" x14ac:dyDescent="0.2">
      <c r="A635" s="355"/>
      <c r="B635" s="425"/>
      <c r="C635" s="425"/>
      <c r="D635" s="425"/>
      <c r="E635" s="181"/>
      <c r="F635" s="425"/>
      <c r="G635" s="69" t="s">
        <v>963</v>
      </c>
      <c r="H635" s="4" t="s">
        <v>455</v>
      </c>
      <c r="I635" s="181"/>
      <c r="J635" s="181"/>
      <c r="K635" s="181"/>
      <c r="L635" s="181"/>
      <c r="M635" s="425"/>
      <c r="N635" s="242"/>
      <c r="O635" s="181"/>
      <c r="P635" s="181" t="str">
        <f t="shared" si="476"/>
        <v xml:space="preserve"> </v>
      </c>
      <c r="Q635" s="181" t="str">
        <f t="shared" si="477"/>
        <v xml:space="preserve"> </v>
      </c>
      <c r="R635" s="125"/>
      <c r="S635" s="72">
        <f>S652</f>
        <v>16054412</v>
      </c>
    </row>
    <row r="636" spans="1:19" s="2" customFormat="1" ht="105.75" customHeight="1" x14ac:dyDescent="0.2">
      <c r="A636" s="389">
        <f>'الاطار الموازنى  راي الجهه عام'!A636</f>
        <v>0</v>
      </c>
      <c r="B636" s="390">
        <f>'الاطار الموازنى  راي الجهه عام'!B636</f>
        <v>0</v>
      </c>
      <c r="C636" s="390">
        <f>'الاطار الموازنى  راي الجهه عام'!C636</f>
        <v>0</v>
      </c>
      <c r="D636" s="390">
        <f>'الاطار الموازنى  راي الجهه عام'!D636</f>
        <v>0</v>
      </c>
      <c r="E636" s="180">
        <f>'الاطار الموازنى  راي الجهه عام'!E636</f>
        <v>0</v>
      </c>
      <c r="F636" s="390">
        <f>'الاطار الموازنى  راي الجهه عام'!F636</f>
        <v>0</v>
      </c>
      <c r="G636" s="60" t="s">
        <v>1023</v>
      </c>
      <c r="H636" s="17" t="s">
        <v>590</v>
      </c>
      <c r="I636" s="180"/>
      <c r="J636" s="180"/>
      <c r="K636" s="180"/>
      <c r="L636" s="180">
        <f t="shared" si="488"/>
        <v>0</v>
      </c>
      <c r="M636" s="390">
        <f>'الاطار الموازنى  راي الجهه عام'!I636</f>
        <v>0</v>
      </c>
      <c r="N636" s="228">
        <f t="shared" si="475"/>
        <v>0</v>
      </c>
      <c r="O636" s="180"/>
      <c r="P636" s="166" t="str">
        <f t="shared" si="476"/>
        <v xml:space="preserve"> </v>
      </c>
      <c r="Q636" s="166" t="str">
        <f t="shared" si="477"/>
        <v xml:space="preserve"> </v>
      </c>
      <c r="R636" s="119">
        <f t="shared" si="483"/>
        <v>0</v>
      </c>
      <c r="S636" s="72">
        <f t="shared" si="478"/>
        <v>0</v>
      </c>
    </row>
    <row r="637" spans="1:19" s="2" customFormat="1" ht="105.75" customHeight="1" x14ac:dyDescent="0.2">
      <c r="A637" s="389">
        <f>'الاطار الموازنى  راي الجهه عام'!A637</f>
        <v>0</v>
      </c>
      <c r="B637" s="390">
        <f>'الاطار الموازنى  راي الجهه عام'!B637</f>
        <v>0</v>
      </c>
      <c r="C637" s="390">
        <f>'الاطار الموازنى  راي الجهه عام'!C637</f>
        <v>0</v>
      </c>
      <c r="D637" s="390">
        <f>'الاطار الموازنى  راي الجهه عام'!D637</f>
        <v>0</v>
      </c>
      <c r="E637" s="180">
        <f>'الاطار الموازنى  راي الجهه عام'!E637</f>
        <v>0</v>
      </c>
      <c r="F637" s="390">
        <f>'الاطار الموازنى  راي الجهه عام'!F637</f>
        <v>0</v>
      </c>
      <c r="G637" s="60" t="s">
        <v>1024</v>
      </c>
      <c r="H637" s="17" t="s">
        <v>591</v>
      </c>
      <c r="I637" s="180"/>
      <c r="J637" s="180"/>
      <c r="K637" s="180"/>
      <c r="L637" s="180">
        <f t="shared" si="488"/>
        <v>0</v>
      </c>
      <c r="M637" s="390">
        <f>'الاطار الموازنى  راي الجهه عام'!I637</f>
        <v>0</v>
      </c>
      <c r="N637" s="228">
        <f t="shared" si="475"/>
        <v>0</v>
      </c>
      <c r="O637" s="180"/>
      <c r="P637" s="166" t="str">
        <f t="shared" si="476"/>
        <v xml:space="preserve"> </v>
      </c>
      <c r="Q637" s="166" t="str">
        <f t="shared" si="477"/>
        <v xml:space="preserve"> </v>
      </c>
      <c r="R637" s="119">
        <f t="shared" si="483"/>
        <v>0</v>
      </c>
      <c r="S637" s="72">
        <f t="shared" si="478"/>
        <v>0</v>
      </c>
    </row>
    <row r="638" spans="1:19" s="2" customFormat="1" ht="105.75" customHeight="1" x14ac:dyDescent="0.2">
      <c r="A638" s="389">
        <f>'الاطار الموازنى  راي الجهه عام'!A638</f>
        <v>0</v>
      </c>
      <c r="B638" s="390">
        <f>'الاطار الموازنى  راي الجهه عام'!B638</f>
        <v>0</v>
      </c>
      <c r="C638" s="390">
        <f>'الاطار الموازنى  راي الجهه عام'!C638</f>
        <v>0</v>
      </c>
      <c r="D638" s="390">
        <f>'الاطار الموازنى  راي الجهه عام'!D638</f>
        <v>0</v>
      </c>
      <c r="E638" s="180">
        <f>'الاطار الموازنى  راي الجهه عام'!E638</f>
        <v>0</v>
      </c>
      <c r="F638" s="390">
        <f>'الاطار الموازنى  راي الجهه عام'!F638</f>
        <v>0</v>
      </c>
      <c r="G638" s="60" t="s">
        <v>1025</v>
      </c>
      <c r="H638" s="17" t="s">
        <v>592</v>
      </c>
      <c r="I638" s="180"/>
      <c r="J638" s="180"/>
      <c r="K638" s="180"/>
      <c r="L638" s="180">
        <f t="shared" si="488"/>
        <v>0</v>
      </c>
      <c r="M638" s="390">
        <f>'الاطار الموازنى  راي الجهه عام'!I638</f>
        <v>0</v>
      </c>
      <c r="N638" s="228">
        <f t="shared" si="475"/>
        <v>0</v>
      </c>
      <c r="O638" s="180"/>
      <c r="P638" s="166" t="str">
        <f t="shared" si="476"/>
        <v xml:space="preserve"> </v>
      </c>
      <c r="Q638" s="166" t="str">
        <f t="shared" si="477"/>
        <v xml:space="preserve"> </v>
      </c>
      <c r="R638" s="119">
        <f t="shared" si="483"/>
        <v>0</v>
      </c>
      <c r="S638" s="72">
        <f t="shared" si="478"/>
        <v>0</v>
      </c>
    </row>
    <row r="639" spans="1:19" s="2" customFormat="1" ht="105.75" customHeight="1" x14ac:dyDescent="0.2">
      <c r="A639" s="389">
        <f>'الاطار الموازنى  راي الجهه عام'!A639</f>
        <v>0</v>
      </c>
      <c r="B639" s="390">
        <f>'الاطار الموازنى  راي الجهه عام'!B639</f>
        <v>0</v>
      </c>
      <c r="C639" s="390">
        <f>'الاطار الموازنى  راي الجهه عام'!C639</f>
        <v>0</v>
      </c>
      <c r="D639" s="390">
        <f>'الاطار الموازنى  راي الجهه عام'!D639</f>
        <v>0</v>
      </c>
      <c r="E639" s="180">
        <f>'الاطار الموازنى  راي الجهه عام'!E639</f>
        <v>0</v>
      </c>
      <c r="F639" s="390">
        <f>'الاطار الموازنى  راي الجهه عام'!F639</f>
        <v>0</v>
      </c>
      <c r="G639" s="60" t="s">
        <v>1026</v>
      </c>
      <c r="H639" s="17" t="s">
        <v>593</v>
      </c>
      <c r="I639" s="180"/>
      <c r="J639" s="180"/>
      <c r="K639" s="180"/>
      <c r="L639" s="180">
        <f t="shared" si="488"/>
        <v>0</v>
      </c>
      <c r="M639" s="390">
        <f>'الاطار الموازنى  راي الجهه عام'!I639</f>
        <v>0</v>
      </c>
      <c r="N639" s="228">
        <f t="shared" si="475"/>
        <v>0</v>
      </c>
      <c r="O639" s="180"/>
      <c r="P639" s="166" t="str">
        <f t="shared" si="476"/>
        <v xml:space="preserve"> </v>
      </c>
      <c r="Q639" s="166" t="str">
        <f t="shared" si="477"/>
        <v xml:space="preserve"> </v>
      </c>
      <c r="R639" s="119">
        <f t="shared" si="483"/>
        <v>0</v>
      </c>
      <c r="S639" s="72">
        <f t="shared" si="478"/>
        <v>0</v>
      </c>
    </row>
    <row r="640" spans="1:19" s="2" customFormat="1" ht="105.75" customHeight="1" x14ac:dyDescent="0.2">
      <c r="A640" s="389">
        <f>'الاطار الموازنى  راي الجهه عام'!A640</f>
        <v>0</v>
      </c>
      <c r="B640" s="390">
        <f>'الاطار الموازنى  راي الجهه عام'!B640</f>
        <v>0</v>
      </c>
      <c r="C640" s="390">
        <f>'الاطار الموازنى  راي الجهه عام'!C640</f>
        <v>0</v>
      </c>
      <c r="D640" s="390">
        <f>'الاطار الموازنى  راي الجهه عام'!D640</f>
        <v>0</v>
      </c>
      <c r="E640" s="180">
        <f>'الاطار الموازنى  راي الجهه عام'!E640</f>
        <v>0</v>
      </c>
      <c r="F640" s="390">
        <f>'الاطار الموازنى  راي الجهه عام'!F640</f>
        <v>0</v>
      </c>
      <c r="G640" s="60" t="s">
        <v>1027</v>
      </c>
      <c r="H640" s="17" t="s">
        <v>594</v>
      </c>
      <c r="I640" s="180"/>
      <c r="J640" s="180"/>
      <c r="K640" s="180"/>
      <c r="L640" s="180">
        <f t="shared" si="488"/>
        <v>0</v>
      </c>
      <c r="M640" s="390">
        <f>'الاطار الموازنى  راي الجهه عام'!I640</f>
        <v>0</v>
      </c>
      <c r="N640" s="228">
        <f t="shared" si="475"/>
        <v>0</v>
      </c>
      <c r="O640" s="180"/>
      <c r="P640" s="166" t="str">
        <f t="shared" si="476"/>
        <v xml:space="preserve"> </v>
      </c>
      <c r="Q640" s="166" t="str">
        <f t="shared" si="477"/>
        <v xml:space="preserve"> </v>
      </c>
      <c r="R640" s="119">
        <f t="shared" si="483"/>
        <v>0</v>
      </c>
      <c r="S640" s="72">
        <f t="shared" si="478"/>
        <v>0</v>
      </c>
    </row>
    <row r="641" spans="1:19" s="2" customFormat="1" ht="105.75" customHeight="1" x14ac:dyDescent="0.2">
      <c r="A641" s="389">
        <f>'الاطار الموازنى  راي الجهه عام'!A641</f>
        <v>0</v>
      </c>
      <c r="B641" s="390">
        <f>'الاطار الموازنى  راي الجهه عام'!B641</f>
        <v>0</v>
      </c>
      <c r="C641" s="390">
        <f>'الاطار الموازنى  راي الجهه عام'!C641</f>
        <v>0</v>
      </c>
      <c r="D641" s="390">
        <f>'الاطار الموازنى  راي الجهه عام'!D641</f>
        <v>0</v>
      </c>
      <c r="E641" s="180">
        <f>'الاطار الموازنى  راي الجهه عام'!E641</f>
        <v>0</v>
      </c>
      <c r="F641" s="390">
        <f>'الاطار الموازنى  راي الجهه عام'!F641</f>
        <v>0</v>
      </c>
      <c r="G641" s="60" t="s">
        <v>1028</v>
      </c>
      <c r="H641" s="17" t="s">
        <v>595</v>
      </c>
      <c r="I641" s="180"/>
      <c r="J641" s="180"/>
      <c r="K641" s="180"/>
      <c r="L641" s="180">
        <f t="shared" si="488"/>
        <v>0</v>
      </c>
      <c r="M641" s="390">
        <f>'الاطار الموازنى  راي الجهه عام'!I641</f>
        <v>0</v>
      </c>
      <c r="N641" s="228">
        <f t="shared" si="475"/>
        <v>0</v>
      </c>
      <c r="O641" s="180"/>
      <c r="P641" s="166" t="str">
        <f t="shared" si="476"/>
        <v xml:space="preserve"> </v>
      </c>
      <c r="Q641" s="166" t="str">
        <f t="shared" si="477"/>
        <v xml:space="preserve"> </v>
      </c>
      <c r="R641" s="119">
        <f t="shared" si="483"/>
        <v>0</v>
      </c>
      <c r="S641" s="72">
        <f t="shared" si="478"/>
        <v>0</v>
      </c>
    </row>
    <row r="642" spans="1:19" s="2" customFormat="1" ht="105.75" customHeight="1" x14ac:dyDescent="0.2">
      <c r="A642" s="389">
        <f>'الاطار الموازنى  راي الجهه عام'!A642</f>
        <v>0</v>
      </c>
      <c r="B642" s="390">
        <f>'الاطار الموازنى  راي الجهه عام'!B642</f>
        <v>0</v>
      </c>
      <c r="C642" s="390">
        <f>'الاطار الموازنى  راي الجهه عام'!C642</f>
        <v>0</v>
      </c>
      <c r="D642" s="390">
        <f>'الاطار الموازنى  راي الجهه عام'!D642</f>
        <v>0</v>
      </c>
      <c r="E642" s="180">
        <f>'الاطار الموازنى  راي الجهه عام'!E642</f>
        <v>0</v>
      </c>
      <c r="F642" s="390">
        <f>'الاطار الموازنى  راي الجهه عام'!F642</f>
        <v>0</v>
      </c>
      <c r="G642" s="60" t="s">
        <v>1029</v>
      </c>
      <c r="H642" s="17" t="s">
        <v>596</v>
      </c>
      <c r="I642" s="180"/>
      <c r="J642" s="180"/>
      <c r="K642" s="180"/>
      <c r="L642" s="180">
        <f t="shared" si="488"/>
        <v>0</v>
      </c>
      <c r="M642" s="390">
        <f>'الاطار الموازنى  راي الجهه عام'!I642</f>
        <v>0</v>
      </c>
      <c r="N642" s="228">
        <f t="shared" si="475"/>
        <v>0</v>
      </c>
      <c r="O642" s="180"/>
      <c r="P642" s="166" t="str">
        <f t="shared" si="476"/>
        <v xml:space="preserve"> </v>
      </c>
      <c r="Q642" s="166" t="str">
        <f t="shared" si="477"/>
        <v xml:space="preserve"> </v>
      </c>
      <c r="R642" s="119">
        <f t="shared" si="483"/>
        <v>0</v>
      </c>
      <c r="S642" s="72">
        <f t="shared" si="478"/>
        <v>0</v>
      </c>
    </row>
    <row r="643" spans="1:19" s="2" customFormat="1" ht="105.75" customHeight="1" x14ac:dyDescent="0.2">
      <c r="A643" s="389">
        <f>'الاطار الموازنى  راي الجهه عام'!A643</f>
        <v>0</v>
      </c>
      <c r="B643" s="390">
        <f>'الاطار الموازنى  راي الجهه عام'!B643</f>
        <v>0</v>
      </c>
      <c r="C643" s="390">
        <f>'الاطار الموازنى  راي الجهه عام'!C643</f>
        <v>0</v>
      </c>
      <c r="D643" s="390">
        <f>'الاطار الموازنى  راي الجهه عام'!D643</f>
        <v>0</v>
      </c>
      <c r="E643" s="180">
        <f>'الاطار الموازنى  راي الجهه عام'!E643</f>
        <v>0</v>
      </c>
      <c r="F643" s="390">
        <f>'الاطار الموازنى  راي الجهه عام'!F643</f>
        <v>0</v>
      </c>
      <c r="G643" s="60" t="s">
        <v>1030</v>
      </c>
      <c r="H643" s="17" t="s">
        <v>597</v>
      </c>
      <c r="I643" s="180"/>
      <c r="J643" s="180"/>
      <c r="K643" s="180"/>
      <c r="L643" s="180">
        <f t="shared" si="488"/>
        <v>0</v>
      </c>
      <c r="M643" s="390">
        <f>'الاطار الموازنى  راي الجهه عام'!I643</f>
        <v>0</v>
      </c>
      <c r="N643" s="228">
        <f t="shared" si="475"/>
        <v>0</v>
      </c>
      <c r="O643" s="180"/>
      <c r="P643" s="166" t="str">
        <f t="shared" si="476"/>
        <v xml:space="preserve"> </v>
      </c>
      <c r="Q643" s="166" t="str">
        <f t="shared" si="477"/>
        <v xml:space="preserve"> </v>
      </c>
      <c r="R643" s="119">
        <f t="shared" si="483"/>
        <v>0</v>
      </c>
      <c r="S643" s="72">
        <f t="shared" si="478"/>
        <v>0</v>
      </c>
    </row>
    <row r="644" spans="1:19" s="2" customFormat="1" ht="112.5" customHeight="1" x14ac:dyDescent="0.2">
      <c r="A644" s="389">
        <f>'الاطار الموازنى  راي الجهه عام'!A644</f>
        <v>0</v>
      </c>
      <c r="B644" s="390">
        <f>'الاطار الموازنى  راي الجهه عام'!B644</f>
        <v>0</v>
      </c>
      <c r="C644" s="390">
        <f>'الاطار الموازنى  راي الجهه عام'!C644</f>
        <v>0</v>
      </c>
      <c r="D644" s="390">
        <f>'الاطار الموازنى  راي الجهه عام'!D644</f>
        <v>0</v>
      </c>
      <c r="E644" s="180">
        <f>'الاطار الموازنى  راي الجهه عام'!E644</f>
        <v>0</v>
      </c>
      <c r="F644" s="390">
        <f>'الاطار الموازنى  راي الجهه عام'!F644</f>
        <v>0</v>
      </c>
      <c r="G644" s="60" t="s">
        <v>1031</v>
      </c>
      <c r="H644" s="17" t="s">
        <v>585</v>
      </c>
      <c r="I644" s="180"/>
      <c r="J644" s="180"/>
      <c r="K644" s="180"/>
      <c r="L644" s="180">
        <f t="shared" si="488"/>
        <v>0</v>
      </c>
      <c r="M644" s="390">
        <f>'الاطار الموازنى  راي الجهه عام'!I644</f>
        <v>0</v>
      </c>
      <c r="N644" s="228">
        <f t="shared" si="475"/>
        <v>0</v>
      </c>
      <c r="O644" s="180"/>
      <c r="P644" s="166" t="str">
        <f t="shared" si="476"/>
        <v xml:space="preserve"> </v>
      </c>
      <c r="Q644" s="166" t="str">
        <f t="shared" si="477"/>
        <v xml:space="preserve"> </v>
      </c>
      <c r="R644" s="119">
        <f t="shared" si="483"/>
        <v>0</v>
      </c>
      <c r="S644" s="72">
        <f t="shared" si="478"/>
        <v>0</v>
      </c>
    </row>
    <row r="645" spans="1:19" s="2" customFormat="1" ht="112.5" customHeight="1" x14ac:dyDescent="0.2">
      <c r="A645" s="389">
        <f>'الاطار الموازنى  راي الجهه عام'!A645</f>
        <v>3000000</v>
      </c>
      <c r="B645" s="390">
        <f>'الاطار الموازنى  راي الجهه عام'!B645</f>
        <v>60943</v>
      </c>
      <c r="C645" s="390">
        <f>'الاطار الموازنى  راي الجهه عام'!C645</f>
        <v>3000000</v>
      </c>
      <c r="D645" s="390">
        <f>'الاطار الموازنى  راي الجهه عام'!D645</f>
        <v>2993469</v>
      </c>
      <c r="E645" s="180">
        <f>'الاطار الموازنى  راي الجهه عام'!E645</f>
        <v>3000000</v>
      </c>
      <c r="F645" s="390">
        <f>'الاطار الموازنى  راي الجهه عام'!F645</f>
        <v>0</v>
      </c>
      <c r="G645" s="60" t="s">
        <v>1032</v>
      </c>
      <c r="H645" s="17" t="s">
        <v>586</v>
      </c>
      <c r="I645" s="180">
        <v>1000000</v>
      </c>
      <c r="J645" s="180">
        <v>1000000</v>
      </c>
      <c r="K645" s="180"/>
      <c r="L645" s="180">
        <f t="shared" si="488"/>
        <v>0</v>
      </c>
      <c r="M645" s="390">
        <f>'الاطار الموازنى  راي الجهه عام'!I645</f>
        <v>1000000</v>
      </c>
      <c r="N645" s="228">
        <f t="shared" si="475"/>
        <v>0</v>
      </c>
      <c r="O645" s="180">
        <v>1000000</v>
      </c>
      <c r="P645" s="166" t="str">
        <f t="shared" si="476"/>
        <v xml:space="preserve"> </v>
      </c>
      <c r="Q645" s="166" t="str">
        <f t="shared" si="477"/>
        <v xml:space="preserve"> </v>
      </c>
      <c r="R645" s="119">
        <f t="shared" si="483"/>
        <v>1</v>
      </c>
      <c r="S645" s="72">
        <f t="shared" si="478"/>
        <v>16054412</v>
      </c>
    </row>
    <row r="646" spans="1:19" s="2" customFormat="1" ht="105.75" customHeight="1" x14ac:dyDescent="0.2">
      <c r="A646" s="389">
        <f>'الاطار الموازنى  راي الجهه عام'!A646</f>
        <v>0</v>
      </c>
      <c r="B646" s="390">
        <f>'الاطار الموازنى  راي الجهه عام'!B646</f>
        <v>0</v>
      </c>
      <c r="C646" s="390">
        <f>'الاطار الموازنى  راي الجهه عام'!C646</f>
        <v>0</v>
      </c>
      <c r="D646" s="390">
        <f>'الاطار الموازنى  راي الجهه عام'!D646</f>
        <v>0</v>
      </c>
      <c r="E646" s="180">
        <f>'الاطار الموازنى  راي الجهه عام'!E646</f>
        <v>0</v>
      </c>
      <c r="F646" s="390">
        <f>'الاطار الموازنى  راي الجهه عام'!F646</f>
        <v>0</v>
      </c>
      <c r="G646" s="60" t="s">
        <v>1033</v>
      </c>
      <c r="H646" s="17" t="s">
        <v>587</v>
      </c>
      <c r="I646" s="180"/>
      <c r="J646" s="180"/>
      <c r="K646" s="180"/>
      <c r="L646" s="180">
        <f t="shared" si="488"/>
        <v>0</v>
      </c>
      <c r="M646" s="390">
        <f>'الاطار الموازنى  راي الجهه عام'!I646</f>
        <v>0</v>
      </c>
      <c r="N646" s="228">
        <f t="shared" si="475"/>
        <v>0</v>
      </c>
      <c r="O646" s="180"/>
      <c r="P646" s="166" t="str">
        <f t="shared" si="476"/>
        <v xml:space="preserve"> </v>
      </c>
      <c r="Q646" s="166" t="str">
        <f t="shared" si="477"/>
        <v xml:space="preserve"> </v>
      </c>
      <c r="R646" s="119">
        <f t="shared" si="483"/>
        <v>0</v>
      </c>
      <c r="S646" s="72">
        <f t="shared" si="478"/>
        <v>0</v>
      </c>
    </row>
    <row r="647" spans="1:19" s="2" customFormat="1" ht="105.75" customHeight="1" x14ac:dyDescent="0.2">
      <c r="A647" s="389"/>
      <c r="B647" s="390"/>
      <c r="C647" s="390"/>
      <c r="D647" s="390"/>
      <c r="E647" s="166"/>
      <c r="F647" s="390"/>
      <c r="G647" s="60" t="s">
        <v>964</v>
      </c>
      <c r="H647" s="17" t="s">
        <v>604</v>
      </c>
      <c r="I647" s="166"/>
      <c r="J647" s="166"/>
      <c r="K647" s="166"/>
      <c r="L647" s="166"/>
      <c r="M647" s="390"/>
      <c r="N647" s="228"/>
      <c r="O647" s="166"/>
      <c r="P647" s="166" t="str">
        <f t="shared" si="476"/>
        <v xml:space="preserve"> </v>
      </c>
      <c r="Q647" s="166" t="str">
        <f t="shared" si="477"/>
        <v xml:space="preserve"> </v>
      </c>
      <c r="R647" s="119"/>
      <c r="S647" s="72">
        <f>S650</f>
        <v>0</v>
      </c>
    </row>
    <row r="648" spans="1:19" s="1" customFormat="1" ht="105.75" customHeight="1" x14ac:dyDescent="0.2">
      <c r="A648" s="357">
        <f>'الاطار الموازنى  راي الجهه عام'!A648</f>
        <v>0</v>
      </c>
      <c r="B648" s="373">
        <f>'الاطار الموازنى  راي الجهه عام'!B648</f>
        <v>0</v>
      </c>
      <c r="C648" s="373">
        <f>'الاطار الموازنى  راي الجهه عام'!C648</f>
        <v>0</v>
      </c>
      <c r="D648" s="373">
        <f>'الاطار الموازنى  راي الجهه عام'!D648</f>
        <v>0</v>
      </c>
      <c r="E648" s="153">
        <f>'الاطار الموازنى  راي الجهه عام'!E648</f>
        <v>0</v>
      </c>
      <c r="F648" s="373">
        <f>'الاطار الموازنى  راي الجهه عام'!F648</f>
        <v>0</v>
      </c>
      <c r="G648" s="54">
        <v>4211120101</v>
      </c>
      <c r="H648" s="18" t="s">
        <v>605</v>
      </c>
      <c r="I648" s="153"/>
      <c r="J648" s="153"/>
      <c r="K648" s="153"/>
      <c r="L648" s="153">
        <f t="shared" si="488"/>
        <v>0</v>
      </c>
      <c r="M648" s="373">
        <f>'الاطار الموازنى  راي الجهه عام'!I648</f>
        <v>0</v>
      </c>
      <c r="N648" s="215">
        <f t="shared" si="475"/>
        <v>0</v>
      </c>
      <c r="O648" s="153"/>
      <c r="P648" s="155" t="str">
        <f t="shared" si="476"/>
        <v xml:space="preserve"> </v>
      </c>
      <c r="Q648" s="155" t="str">
        <f t="shared" si="477"/>
        <v xml:space="preserve"> </v>
      </c>
      <c r="R648" s="110">
        <f t="shared" si="483"/>
        <v>0</v>
      </c>
      <c r="S648" s="72">
        <f t="shared" si="478"/>
        <v>0</v>
      </c>
    </row>
    <row r="649" spans="1:19" s="1" customFormat="1" ht="105.75" customHeight="1" thickBot="1" x14ac:dyDescent="0.25">
      <c r="A649" s="357">
        <f>'الاطار الموازنى  راي الجهه عام'!A649</f>
        <v>0</v>
      </c>
      <c r="B649" s="373">
        <f>'الاطار الموازنى  راي الجهه عام'!B649</f>
        <v>0</v>
      </c>
      <c r="C649" s="373">
        <f>'الاطار الموازنى  راي الجهه عام'!C649</f>
        <v>0</v>
      </c>
      <c r="D649" s="373">
        <f>'الاطار الموازنى  راي الجهه عام'!D649</f>
        <v>0</v>
      </c>
      <c r="E649" s="153">
        <f>'الاطار الموازنى  راي الجهه عام'!E649</f>
        <v>0</v>
      </c>
      <c r="F649" s="373">
        <f>'الاطار الموازنى  راي الجهه عام'!F649</f>
        <v>0</v>
      </c>
      <c r="G649" s="55">
        <v>4211120201</v>
      </c>
      <c r="H649" s="23" t="s">
        <v>606</v>
      </c>
      <c r="I649" s="153"/>
      <c r="J649" s="153"/>
      <c r="K649" s="153"/>
      <c r="L649" s="153">
        <f t="shared" si="488"/>
        <v>0</v>
      </c>
      <c r="M649" s="373">
        <f>'الاطار الموازنى  راي الجهه عام'!I649</f>
        <v>0</v>
      </c>
      <c r="N649" s="215">
        <f t="shared" si="475"/>
        <v>0</v>
      </c>
      <c r="O649" s="153"/>
      <c r="P649" s="155" t="str">
        <f t="shared" si="476"/>
        <v xml:space="preserve"> </v>
      </c>
      <c r="Q649" s="155" t="str">
        <f t="shared" si="477"/>
        <v xml:space="preserve"> </v>
      </c>
      <c r="R649" s="110">
        <f t="shared" si="483"/>
        <v>0</v>
      </c>
      <c r="S649" s="72">
        <f t="shared" si="478"/>
        <v>0</v>
      </c>
    </row>
    <row r="650" spans="1:19" s="2" customFormat="1" ht="95.25" customHeight="1" thickBot="1" x14ac:dyDescent="0.25">
      <c r="A650" s="376">
        <f t="shared" ref="A650:E650" si="497">SUM(A648:A649)</f>
        <v>0</v>
      </c>
      <c r="B650" s="377">
        <f t="shared" si="497"/>
        <v>0</v>
      </c>
      <c r="C650" s="377">
        <f t="shared" si="497"/>
        <v>0</v>
      </c>
      <c r="D650" s="377">
        <f t="shared" si="497"/>
        <v>0</v>
      </c>
      <c r="E650" s="157">
        <f t="shared" si="497"/>
        <v>0</v>
      </c>
      <c r="F650" s="377">
        <f>'الاطار الموازنى  راي الجهه عام'!F650</f>
        <v>0</v>
      </c>
      <c r="G650" s="57"/>
      <c r="H650" s="7" t="s">
        <v>588</v>
      </c>
      <c r="I650" s="157">
        <f t="shared" ref="I650" si="498">SUM(I648:I649)</f>
        <v>0</v>
      </c>
      <c r="J650" s="157">
        <f t="shared" ref="I650:J650" si="499">SUM(J648:J649)</f>
        <v>0</v>
      </c>
      <c r="K650" s="157">
        <f t="shared" ref="K650:O650" si="500">SUM(K648:K649)</f>
        <v>0</v>
      </c>
      <c r="L650" s="157">
        <f t="shared" si="500"/>
        <v>0</v>
      </c>
      <c r="M650" s="377">
        <f>'الاطار الموازنى  راي الجهه عام'!I650</f>
        <v>0</v>
      </c>
      <c r="N650" s="217">
        <f t="shared" si="475"/>
        <v>0</v>
      </c>
      <c r="O650" s="157">
        <f t="shared" si="500"/>
        <v>0</v>
      </c>
      <c r="P650" s="157" t="str">
        <f t="shared" si="476"/>
        <v xml:space="preserve"> </v>
      </c>
      <c r="Q650" s="157" t="str">
        <f t="shared" si="477"/>
        <v xml:space="preserve"> </v>
      </c>
      <c r="R650" s="112">
        <f t="shared" si="483"/>
        <v>0</v>
      </c>
      <c r="S650" s="72">
        <f t="shared" si="478"/>
        <v>0</v>
      </c>
    </row>
    <row r="651" spans="1:19" s="2" customFormat="1" ht="105.75" customHeight="1" thickBot="1" x14ac:dyDescent="0.25">
      <c r="A651" s="389">
        <f>'الاطار الموازنى  راي الجهه عام'!A651</f>
        <v>0</v>
      </c>
      <c r="B651" s="390">
        <f>'الاطار الموازنى  راي الجهه عام'!B651</f>
        <v>0</v>
      </c>
      <c r="C651" s="390">
        <f>'الاطار الموازنى  راي الجهه عام'!C651</f>
        <v>0</v>
      </c>
      <c r="D651" s="390">
        <f>'الاطار الموازنى  راي الجهه عام'!D651</f>
        <v>0</v>
      </c>
      <c r="E651" s="180">
        <f>'الاطار الموازنى  راي الجهه عام'!E651</f>
        <v>0</v>
      </c>
      <c r="F651" s="390">
        <f>'الاطار الموازنى  راي الجهه عام'!F651</f>
        <v>0</v>
      </c>
      <c r="G651" s="66" t="s">
        <v>1034</v>
      </c>
      <c r="H651" s="36" t="s">
        <v>589</v>
      </c>
      <c r="I651" s="180"/>
      <c r="J651" s="180"/>
      <c r="K651" s="180"/>
      <c r="L651" s="180">
        <f t="shared" si="488"/>
        <v>0</v>
      </c>
      <c r="M651" s="390">
        <f>'الاطار الموازنى  راي الجهه عام'!I651</f>
        <v>0</v>
      </c>
      <c r="N651" s="228">
        <f t="shared" si="475"/>
        <v>0</v>
      </c>
      <c r="O651" s="180"/>
      <c r="P651" s="166" t="str">
        <f t="shared" si="476"/>
        <v xml:space="preserve"> </v>
      </c>
      <c r="Q651" s="166" t="str">
        <f t="shared" si="477"/>
        <v xml:space="preserve"> </v>
      </c>
      <c r="R651" s="119">
        <f t="shared" si="483"/>
        <v>0</v>
      </c>
      <c r="S651" s="72">
        <f t="shared" si="478"/>
        <v>0</v>
      </c>
    </row>
    <row r="652" spans="1:19" s="3" customFormat="1" ht="110.25" customHeight="1" thickBot="1" x14ac:dyDescent="0.25">
      <c r="A652" s="382">
        <f t="shared" ref="A652:E652" si="501">A636+A637+A638+A639+A640+A641+A642+A643+A644+A645+A646+A650+A651</f>
        <v>3000000</v>
      </c>
      <c r="B652" s="383">
        <f t="shared" si="501"/>
        <v>60943</v>
      </c>
      <c r="C652" s="383">
        <f t="shared" si="501"/>
        <v>3000000</v>
      </c>
      <c r="D652" s="383">
        <f t="shared" si="501"/>
        <v>2993469</v>
      </c>
      <c r="E652" s="161">
        <f t="shared" si="501"/>
        <v>3000000</v>
      </c>
      <c r="F652" s="383">
        <f>'الاطار الموازنى  راي الجهه عام'!F652</f>
        <v>0</v>
      </c>
      <c r="G652" s="58"/>
      <c r="H652" s="9" t="s">
        <v>456</v>
      </c>
      <c r="I652" s="161">
        <f t="shared" ref="I652" si="502">I636+I637+I638+I639+I640+I641+I642+I643+I644+I645+I646+I650+I651</f>
        <v>1000000</v>
      </c>
      <c r="J652" s="161">
        <f t="shared" ref="I652:J652" si="503">J636+J637+J638+J639+J640+J641+J642+J643+J644+J645+J646+J650+J651</f>
        <v>1000000</v>
      </c>
      <c r="K652" s="161">
        <f t="shared" ref="K652:O652" si="504">K636+K637+K638+K639+K640+K641+K642+K643+K644+K645+K646+K650+K651</f>
        <v>0</v>
      </c>
      <c r="L652" s="161">
        <f t="shared" si="504"/>
        <v>0</v>
      </c>
      <c r="M652" s="383">
        <f>'الاطار الموازنى  راي الجهه عام'!I652</f>
        <v>1000000</v>
      </c>
      <c r="N652" s="222">
        <f t="shared" si="475"/>
        <v>0</v>
      </c>
      <c r="O652" s="161">
        <f t="shared" si="504"/>
        <v>1000000</v>
      </c>
      <c r="P652" s="161" t="str">
        <f t="shared" si="476"/>
        <v xml:space="preserve"> </v>
      </c>
      <c r="Q652" s="161" t="str">
        <f t="shared" si="477"/>
        <v xml:space="preserve"> </v>
      </c>
      <c r="R652" s="115">
        <f t="shared" si="483"/>
        <v>1</v>
      </c>
      <c r="S652" s="72">
        <f t="shared" si="478"/>
        <v>16054412</v>
      </c>
    </row>
    <row r="653" spans="1:19" s="3" customFormat="1" ht="112.5" customHeight="1" x14ac:dyDescent="0.2">
      <c r="A653" s="355"/>
      <c r="B653" s="425"/>
      <c r="C653" s="425"/>
      <c r="D653" s="425"/>
      <c r="E653" s="181"/>
      <c r="F653" s="425"/>
      <c r="G653" s="59" t="s">
        <v>965</v>
      </c>
      <c r="H653" s="10" t="s">
        <v>457</v>
      </c>
      <c r="I653" s="181"/>
      <c r="J653" s="181"/>
      <c r="K653" s="181"/>
      <c r="L653" s="181"/>
      <c r="M653" s="425"/>
      <c r="N653" s="242"/>
      <c r="O653" s="181"/>
      <c r="P653" s="181" t="str">
        <f t="shared" si="476"/>
        <v xml:space="preserve"> </v>
      </c>
      <c r="Q653" s="181" t="str">
        <f t="shared" si="477"/>
        <v xml:space="preserve"> </v>
      </c>
      <c r="R653" s="125"/>
      <c r="S653" s="72">
        <f>S685</f>
        <v>0</v>
      </c>
    </row>
    <row r="654" spans="1:19" s="2" customFormat="1" ht="105.75" customHeight="1" x14ac:dyDescent="0.2">
      <c r="A654" s="389">
        <f>'الاطار الموازنى  راي الجهه عام'!A654</f>
        <v>0</v>
      </c>
      <c r="B654" s="390">
        <f>'الاطار الموازنى  راي الجهه عام'!B654</f>
        <v>0</v>
      </c>
      <c r="C654" s="390">
        <f>'الاطار الموازنى  راي الجهه عام'!C654</f>
        <v>0</v>
      </c>
      <c r="D654" s="390">
        <f>'الاطار الموازنى  راي الجهه عام'!D654</f>
        <v>0</v>
      </c>
      <c r="E654" s="180">
        <f>'الاطار الموازنى  راي الجهه عام'!E654</f>
        <v>0</v>
      </c>
      <c r="F654" s="390">
        <f>'الاطار الموازنى  راي الجهه عام'!F654</f>
        <v>0</v>
      </c>
      <c r="G654" s="60" t="s">
        <v>1035</v>
      </c>
      <c r="H654" s="17" t="s">
        <v>458</v>
      </c>
      <c r="I654" s="180"/>
      <c r="J654" s="180"/>
      <c r="K654" s="180"/>
      <c r="L654" s="180">
        <f t="shared" si="488"/>
        <v>0</v>
      </c>
      <c r="M654" s="390">
        <f>'الاطار الموازنى  راي الجهه عام'!I654</f>
        <v>0</v>
      </c>
      <c r="N654" s="228">
        <f t="shared" si="475"/>
        <v>0</v>
      </c>
      <c r="O654" s="180"/>
      <c r="P654" s="166" t="str">
        <f t="shared" si="476"/>
        <v xml:space="preserve"> </v>
      </c>
      <c r="Q654" s="166" t="str">
        <f t="shared" si="477"/>
        <v xml:space="preserve"> </v>
      </c>
      <c r="R654" s="119">
        <f t="shared" si="483"/>
        <v>0</v>
      </c>
      <c r="S654" s="72">
        <f t="shared" si="478"/>
        <v>0</v>
      </c>
    </row>
    <row r="655" spans="1:19" s="2" customFormat="1" ht="105.75" customHeight="1" x14ac:dyDescent="0.2">
      <c r="A655" s="389"/>
      <c r="B655" s="390"/>
      <c r="C655" s="390"/>
      <c r="D655" s="390"/>
      <c r="E655" s="166"/>
      <c r="F655" s="390"/>
      <c r="G655" s="60" t="s">
        <v>966</v>
      </c>
      <c r="H655" s="17" t="s">
        <v>459</v>
      </c>
      <c r="I655" s="166"/>
      <c r="J655" s="166"/>
      <c r="K655" s="166"/>
      <c r="L655" s="166"/>
      <c r="M655" s="390"/>
      <c r="N655" s="228"/>
      <c r="O655" s="166"/>
      <c r="P655" s="166" t="str">
        <f t="shared" si="476"/>
        <v xml:space="preserve"> </v>
      </c>
      <c r="Q655" s="166" t="str">
        <f t="shared" si="477"/>
        <v xml:space="preserve"> </v>
      </c>
      <c r="R655" s="119"/>
      <c r="S655" s="72">
        <f>S658</f>
        <v>0</v>
      </c>
    </row>
    <row r="656" spans="1:19" s="1" customFormat="1" ht="105.75" customHeight="1" x14ac:dyDescent="0.2">
      <c r="A656" s="357">
        <f>'الاطار الموازنى  راي الجهه عام'!A656</f>
        <v>0</v>
      </c>
      <c r="B656" s="373">
        <f>'الاطار الموازنى  راي الجهه عام'!B656</f>
        <v>0</v>
      </c>
      <c r="C656" s="373">
        <f>'الاطار الموازنى  راي الجهه عام'!C656</f>
        <v>0</v>
      </c>
      <c r="D656" s="373">
        <f>'الاطار الموازنى  راي الجهه عام'!D656</f>
        <v>0</v>
      </c>
      <c r="E656" s="153">
        <f>'الاطار الموازنى  راي الجهه عام'!E656</f>
        <v>0</v>
      </c>
      <c r="F656" s="373">
        <f>'الاطار الموازنى  راي الجهه عام'!F656</f>
        <v>0</v>
      </c>
      <c r="G656" s="54">
        <v>4212020101</v>
      </c>
      <c r="H656" s="18" t="s">
        <v>460</v>
      </c>
      <c r="I656" s="153"/>
      <c r="J656" s="153"/>
      <c r="K656" s="153"/>
      <c r="L656" s="153">
        <f t="shared" si="488"/>
        <v>0</v>
      </c>
      <c r="M656" s="373">
        <f>'الاطار الموازنى  راي الجهه عام'!I656</f>
        <v>0</v>
      </c>
      <c r="N656" s="215">
        <f t="shared" si="475"/>
        <v>0</v>
      </c>
      <c r="O656" s="153"/>
      <c r="P656" s="155" t="str">
        <f t="shared" si="476"/>
        <v xml:space="preserve"> </v>
      </c>
      <c r="Q656" s="155" t="str">
        <f t="shared" si="477"/>
        <v xml:space="preserve"> </v>
      </c>
      <c r="R656" s="110">
        <f t="shared" si="483"/>
        <v>0</v>
      </c>
      <c r="S656" s="72">
        <f t="shared" si="478"/>
        <v>0</v>
      </c>
    </row>
    <row r="657" spans="1:19" s="1" customFormat="1" ht="105.75" customHeight="1" thickBot="1" x14ac:dyDescent="0.25">
      <c r="A657" s="357">
        <f>'الاطار الموازنى  راي الجهه عام'!A657</f>
        <v>0</v>
      </c>
      <c r="B657" s="373">
        <f>'الاطار الموازنى  راي الجهه عام'!B657</f>
        <v>0</v>
      </c>
      <c r="C657" s="373">
        <f>'الاطار الموازنى  راي الجهه عام'!C657</f>
        <v>0</v>
      </c>
      <c r="D657" s="373">
        <f>'الاطار الموازنى  راي الجهه عام'!D657</f>
        <v>0</v>
      </c>
      <c r="E657" s="153">
        <f>'الاطار الموازنى  راي الجهه عام'!E657</f>
        <v>0</v>
      </c>
      <c r="F657" s="373">
        <f>'الاطار الموازنى  راي الجهه عام'!F657</f>
        <v>0</v>
      </c>
      <c r="G657" s="55">
        <v>4212020201</v>
      </c>
      <c r="H657" s="23" t="s">
        <v>461</v>
      </c>
      <c r="I657" s="153"/>
      <c r="J657" s="153"/>
      <c r="K657" s="153"/>
      <c r="L657" s="153">
        <f t="shared" si="488"/>
        <v>0</v>
      </c>
      <c r="M657" s="373">
        <f>'الاطار الموازنى  راي الجهه عام'!I657</f>
        <v>0</v>
      </c>
      <c r="N657" s="215">
        <f t="shared" si="475"/>
        <v>0</v>
      </c>
      <c r="O657" s="153"/>
      <c r="P657" s="155" t="str">
        <f t="shared" si="476"/>
        <v xml:space="preserve"> </v>
      </c>
      <c r="Q657" s="155" t="str">
        <f t="shared" si="477"/>
        <v xml:space="preserve"> </v>
      </c>
      <c r="R657" s="110">
        <f t="shared" si="483"/>
        <v>0</v>
      </c>
      <c r="S657" s="72">
        <f t="shared" si="478"/>
        <v>0</v>
      </c>
    </row>
    <row r="658" spans="1:19" s="2" customFormat="1" ht="107.25" customHeight="1" thickBot="1" x14ac:dyDescent="0.25">
      <c r="A658" s="376">
        <f t="shared" ref="A658:E658" si="505">SUM(A656:A657)</f>
        <v>0</v>
      </c>
      <c r="B658" s="377">
        <f t="shared" si="505"/>
        <v>0</v>
      </c>
      <c r="C658" s="377">
        <f t="shared" si="505"/>
        <v>0</v>
      </c>
      <c r="D658" s="377">
        <f t="shared" si="505"/>
        <v>0</v>
      </c>
      <c r="E658" s="157">
        <f t="shared" si="505"/>
        <v>0</v>
      </c>
      <c r="F658" s="377">
        <f>'الاطار الموازنى  راي الجهه عام'!F658</f>
        <v>0</v>
      </c>
      <c r="G658" s="57"/>
      <c r="H658" s="7" t="s">
        <v>256</v>
      </c>
      <c r="I658" s="157">
        <f t="shared" ref="I658" si="506">SUM(I656:I657)</f>
        <v>0</v>
      </c>
      <c r="J658" s="157">
        <f t="shared" ref="I658:J658" si="507">SUM(J656:J657)</f>
        <v>0</v>
      </c>
      <c r="K658" s="157">
        <f t="shared" ref="K658:O658" si="508">SUM(K656:K657)</f>
        <v>0</v>
      </c>
      <c r="L658" s="157">
        <f t="shared" si="508"/>
        <v>0</v>
      </c>
      <c r="M658" s="377">
        <f>'الاطار الموازنى  راي الجهه عام'!I658</f>
        <v>0</v>
      </c>
      <c r="N658" s="217">
        <f t="shared" si="475"/>
        <v>0</v>
      </c>
      <c r="O658" s="157">
        <f t="shared" si="508"/>
        <v>0</v>
      </c>
      <c r="P658" s="157" t="str">
        <f t="shared" si="476"/>
        <v xml:space="preserve"> </v>
      </c>
      <c r="Q658" s="157" t="str">
        <f t="shared" si="477"/>
        <v xml:space="preserve"> </v>
      </c>
      <c r="R658" s="112">
        <f t="shared" si="483"/>
        <v>0</v>
      </c>
      <c r="S658" s="72">
        <f t="shared" si="478"/>
        <v>0</v>
      </c>
    </row>
    <row r="659" spans="1:19" s="2" customFormat="1" ht="112.5" customHeight="1" x14ac:dyDescent="0.2">
      <c r="A659" s="389"/>
      <c r="B659" s="390"/>
      <c r="C659" s="390"/>
      <c r="D659" s="390"/>
      <c r="E659" s="166"/>
      <c r="F659" s="390"/>
      <c r="G659" s="53" t="s">
        <v>967</v>
      </c>
      <c r="H659" s="22" t="s">
        <v>462</v>
      </c>
      <c r="I659" s="166"/>
      <c r="J659" s="166"/>
      <c r="K659" s="166"/>
      <c r="L659" s="166"/>
      <c r="M659" s="390"/>
      <c r="N659" s="228"/>
      <c r="O659" s="166"/>
      <c r="P659" s="166" t="str">
        <f t="shared" si="476"/>
        <v xml:space="preserve"> </v>
      </c>
      <c r="Q659" s="166" t="str">
        <f t="shared" si="477"/>
        <v xml:space="preserve"> </v>
      </c>
      <c r="R659" s="119"/>
      <c r="S659" s="72">
        <f>S662</f>
        <v>0</v>
      </c>
    </row>
    <row r="660" spans="1:19" s="1" customFormat="1" ht="97.5" customHeight="1" x14ac:dyDescent="0.2">
      <c r="A660" s="373">
        <f>'الاطار الموازنى  راي الجهه عام'!A660</f>
        <v>0</v>
      </c>
      <c r="B660" s="373">
        <f>'الاطار الموازنى  راي الجهه عام'!B660</f>
        <v>0</v>
      </c>
      <c r="C660" s="373">
        <f>'الاطار الموازنى  راي الجهه عام'!C660</f>
        <v>0</v>
      </c>
      <c r="D660" s="373">
        <f>'الاطار الموازنى  راي الجهه عام'!D660</f>
        <v>0</v>
      </c>
      <c r="E660" s="153">
        <f>'الاطار الموازنى  راي الجهه عام'!E660</f>
        <v>0</v>
      </c>
      <c r="F660" s="373">
        <f>'الاطار الموازنى  راي الجهه عام'!F660</f>
        <v>0</v>
      </c>
      <c r="G660" s="54">
        <v>4212030101</v>
      </c>
      <c r="H660" s="18" t="s">
        <v>463</v>
      </c>
      <c r="I660" s="153"/>
      <c r="J660" s="153"/>
      <c r="K660" s="153"/>
      <c r="L660" s="153">
        <f t="shared" si="488"/>
        <v>0</v>
      </c>
      <c r="M660" s="373">
        <f>'الاطار الموازنى  راي الجهه عام'!I660</f>
        <v>0</v>
      </c>
      <c r="N660" s="215">
        <f t="shared" si="475"/>
        <v>0</v>
      </c>
      <c r="O660" s="153">
        <f>M660</f>
        <v>0</v>
      </c>
      <c r="P660" s="155" t="str">
        <f t="shared" si="476"/>
        <v xml:space="preserve"> </v>
      </c>
      <c r="Q660" s="155" t="str">
        <f t="shared" si="477"/>
        <v xml:space="preserve"> </v>
      </c>
      <c r="R660" s="110">
        <f t="shared" si="483"/>
        <v>0</v>
      </c>
      <c r="S660" s="72">
        <f t="shared" si="478"/>
        <v>0</v>
      </c>
    </row>
    <row r="661" spans="1:19" s="1" customFormat="1" ht="105.75" customHeight="1" thickBot="1" x14ac:dyDescent="0.25">
      <c r="A661" s="374">
        <f>'الاطار الموازنى  راي الجهه عام'!A661</f>
        <v>0</v>
      </c>
      <c r="B661" s="375">
        <f>'الاطار الموازنى  راي الجهه عام'!B661</f>
        <v>0</v>
      </c>
      <c r="C661" s="375">
        <f>'الاطار الموازنى  راي الجهه عام'!C661</f>
        <v>0</v>
      </c>
      <c r="D661" s="375">
        <f>'الاطار الموازنى  راي الجهه عام'!D661</f>
        <v>0</v>
      </c>
      <c r="E661" s="156">
        <f>'الاطار الموازنى  راي الجهه عام'!E661</f>
        <v>0</v>
      </c>
      <c r="F661" s="375">
        <f>'الاطار الموازنى  راي الجهه عام'!F661</f>
        <v>0</v>
      </c>
      <c r="G661" s="55">
        <v>4212030201</v>
      </c>
      <c r="H661" s="23" t="s">
        <v>464</v>
      </c>
      <c r="I661" s="156"/>
      <c r="J661" s="156"/>
      <c r="K661" s="156"/>
      <c r="L661" s="156">
        <f t="shared" si="488"/>
        <v>0</v>
      </c>
      <c r="M661" s="375">
        <f>'الاطار الموازنى  راي الجهه عام'!I661</f>
        <v>0</v>
      </c>
      <c r="N661" s="216">
        <f t="shared" si="475"/>
        <v>0</v>
      </c>
      <c r="O661" s="156"/>
      <c r="P661" s="154" t="str">
        <f t="shared" si="476"/>
        <v xml:space="preserve"> </v>
      </c>
      <c r="Q661" s="154" t="str">
        <f t="shared" si="477"/>
        <v xml:space="preserve"> </v>
      </c>
      <c r="R661" s="111">
        <f t="shared" si="483"/>
        <v>0</v>
      </c>
      <c r="S661" s="72">
        <f t="shared" si="478"/>
        <v>0</v>
      </c>
    </row>
    <row r="662" spans="1:19" s="2" customFormat="1" ht="99.75" customHeight="1" thickBot="1" x14ac:dyDescent="0.25">
      <c r="A662" s="376">
        <f t="shared" ref="A662:E662" si="509">SUM(A660:A661)</f>
        <v>0</v>
      </c>
      <c r="B662" s="377">
        <f t="shared" si="509"/>
        <v>0</v>
      </c>
      <c r="C662" s="377">
        <f t="shared" si="509"/>
        <v>0</v>
      </c>
      <c r="D662" s="377">
        <f t="shared" si="509"/>
        <v>0</v>
      </c>
      <c r="E662" s="157">
        <f t="shared" si="509"/>
        <v>0</v>
      </c>
      <c r="F662" s="377">
        <f>'الاطار الموازنى  راي الجهه عام'!F662</f>
        <v>0</v>
      </c>
      <c r="G662" s="57"/>
      <c r="H662" s="7" t="s">
        <v>266</v>
      </c>
      <c r="I662" s="157">
        <f t="shared" ref="I662" si="510">SUM(I660:I661)</f>
        <v>0</v>
      </c>
      <c r="J662" s="157">
        <f t="shared" ref="I662:J662" si="511">SUM(J660:J661)</f>
        <v>0</v>
      </c>
      <c r="K662" s="157">
        <f t="shared" ref="K662:O662" si="512">SUM(K660:K661)</f>
        <v>0</v>
      </c>
      <c r="L662" s="157">
        <f t="shared" si="512"/>
        <v>0</v>
      </c>
      <c r="M662" s="377">
        <f>'الاطار الموازنى  راي الجهه عام'!I662</f>
        <v>0</v>
      </c>
      <c r="N662" s="217">
        <f t="shared" si="475"/>
        <v>0</v>
      </c>
      <c r="O662" s="157">
        <f t="shared" si="512"/>
        <v>0</v>
      </c>
      <c r="P662" s="157" t="str">
        <f t="shared" si="476"/>
        <v xml:space="preserve"> </v>
      </c>
      <c r="Q662" s="157" t="str">
        <f t="shared" si="477"/>
        <v xml:space="preserve"> </v>
      </c>
      <c r="R662" s="112">
        <f t="shared" si="483"/>
        <v>0</v>
      </c>
      <c r="S662" s="72">
        <f t="shared" si="478"/>
        <v>0</v>
      </c>
    </row>
    <row r="663" spans="1:19" s="2" customFormat="1" ht="105.75" customHeight="1" x14ac:dyDescent="0.2">
      <c r="A663" s="371">
        <f>'الاطار الموازنى  راي الجهه عام'!A663</f>
        <v>0</v>
      </c>
      <c r="B663" s="372">
        <f>'الاطار الموازنى  راي الجهه عام'!B663</f>
        <v>0</v>
      </c>
      <c r="C663" s="372">
        <f>'الاطار الموازنى  راي الجهه عام'!C663</f>
        <v>0</v>
      </c>
      <c r="D663" s="372">
        <f>'الاطار الموازنى  راي الجهه عام'!D663</f>
        <v>0</v>
      </c>
      <c r="E663" s="191">
        <f>'الاطار الموازنى  راي الجهه عام'!E663</f>
        <v>0</v>
      </c>
      <c r="F663" s="372">
        <f>'الاطار الموازنى  راي الجهه عام'!F663</f>
        <v>0</v>
      </c>
      <c r="G663" s="53" t="s">
        <v>1036</v>
      </c>
      <c r="H663" s="22" t="s">
        <v>568</v>
      </c>
      <c r="I663" s="191"/>
      <c r="J663" s="191"/>
      <c r="K663" s="191"/>
      <c r="L663" s="191">
        <f t="shared" si="488"/>
        <v>0</v>
      </c>
      <c r="M663" s="372">
        <f>'الاطار الموازنى  راي الجهه عام'!I663</f>
        <v>0</v>
      </c>
      <c r="N663" s="214">
        <f t="shared" si="475"/>
        <v>0</v>
      </c>
      <c r="O663" s="191"/>
      <c r="P663" s="152" t="str">
        <f t="shared" si="476"/>
        <v xml:space="preserve"> </v>
      </c>
      <c r="Q663" s="152" t="str">
        <f t="shared" si="477"/>
        <v xml:space="preserve"> </v>
      </c>
      <c r="R663" s="109">
        <f t="shared" si="483"/>
        <v>0</v>
      </c>
      <c r="S663" s="72">
        <f t="shared" si="478"/>
        <v>0</v>
      </c>
    </row>
    <row r="664" spans="1:19" s="2" customFormat="1" ht="105.75" customHeight="1" x14ac:dyDescent="0.2">
      <c r="A664" s="389">
        <f>'الاطار الموازنى  راي الجهه عام'!A664</f>
        <v>0</v>
      </c>
      <c r="B664" s="390">
        <f>'الاطار الموازنى  راي الجهه عام'!B664</f>
        <v>0</v>
      </c>
      <c r="C664" s="390">
        <f>'الاطار الموازنى  راي الجهه عام'!C664</f>
        <v>0</v>
      </c>
      <c r="D664" s="390">
        <f>'الاطار الموازنى  راي الجهه عام'!D664</f>
        <v>0</v>
      </c>
      <c r="E664" s="180">
        <f>'الاطار الموازنى  راي الجهه عام'!E664</f>
        <v>0</v>
      </c>
      <c r="F664" s="390">
        <f>'الاطار الموازنى  راي الجهه عام'!F664</f>
        <v>0</v>
      </c>
      <c r="G664" s="60" t="s">
        <v>1037</v>
      </c>
      <c r="H664" s="17" t="s">
        <v>465</v>
      </c>
      <c r="I664" s="180"/>
      <c r="J664" s="180"/>
      <c r="K664" s="180"/>
      <c r="L664" s="180">
        <f t="shared" si="488"/>
        <v>0</v>
      </c>
      <c r="M664" s="390">
        <f>'الاطار الموازنى  راي الجهه عام'!I664</f>
        <v>0</v>
      </c>
      <c r="N664" s="228">
        <f t="shared" si="475"/>
        <v>0</v>
      </c>
      <c r="O664" s="180"/>
      <c r="P664" s="166" t="str">
        <f t="shared" si="476"/>
        <v xml:space="preserve"> </v>
      </c>
      <c r="Q664" s="166" t="str">
        <f t="shared" si="477"/>
        <v xml:space="preserve"> </v>
      </c>
      <c r="R664" s="119">
        <f t="shared" si="483"/>
        <v>0</v>
      </c>
      <c r="S664" s="72">
        <f t="shared" si="478"/>
        <v>0</v>
      </c>
    </row>
    <row r="665" spans="1:19" s="2" customFormat="1" ht="105.75" customHeight="1" x14ac:dyDescent="0.2">
      <c r="A665" s="389">
        <f>'الاطار الموازنى  راي الجهه عام'!A665</f>
        <v>0</v>
      </c>
      <c r="B665" s="390">
        <f>'الاطار الموازنى  راي الجهه عام'!B665</f>
        <v>0</v>
      </c>
      <c r="C665" s="390">
        <f>'الاطار الموازنى  راي الجهه عام'!C665</f>
        <v>0</v>
      </c>
      <c r="D665" s="390">
        <f>'الاطار الموازنى  راي الجهه عام'!D665</f>
        <v>0</v>
      </c>
      <c r="E665" s="180">
        <f>'الاطار الموازنى  راي الجهه عام'!E665</f>
        <v>0</v>
      </c>
      <c r="F665" s="390">
        <f>'الاطار الموازنى  راي الجهه عام'!F665</f>
        <v>0</v>
      </c>
      <c r="G665" s="60" t="s">
        <v>1038</v>
      </c>
      <c r="H665" s="17" t="s">
        <v>466</v>
      </c>
      <c r="I665" s="180"/>
      <c r="J665" s="180"/>
      <c r="K665" s="180"/>
      <c r="L665" s="180">
        <f t="shared" si="488"/>
        <v>0</v>
      </c>
      <c r="M665" s="390">
        <f>'الاطار الموازنى  راي الجهه عام'!I665</f>
        <v>0</v>
      </c>
      <c r="N665" s="228">
        <f t="shared" si="475"/>
        <v>0</v>
      </c>
      <c r="O665" s="180"/>
      <c r="P665" s="166" t="str">
        <f t="shared" si="476"/>
        <v xml:space="preserve"> </v>
      </c>
      <c r="Q665" s="166" t="str">
        <f t="shared" si="477"/>
        <v xml:space="preserve"> </v>
      </c>
      <c r="R665" s="119">
        <f t="shared" si="483"/>
        <v>0</v>
      </c>
      <c r="S665" s="72">
        <f t="shared" si="478"/>
        <v>0</v>
      </c>
    </row>
    <row r="666" spans="1:19" s="2" customFormat="1" ht="105.75" customHeight="1" x14ac:dyDescent="0.2">
      <c r="A666" s="389"/>
      <c r="B666" s="390"/>
      <c r="C666" s="390"/>
      <c r="D666" s="390"/>
      <c r="E666" s="166"/>
      <c r="F666" s="390"/>
      <c r="G666" s="60" t="s">
        <v>968</v>
      </c>
      <c r="H666" s="17" t="s">
        <v>467</v>
      </c>
      <c r="I666" s="166"/>
      <c r="J666" s="166"/>
      <c r="K666" s="166"/>
      <c r="L666" s="166"/>
      <c r="M666" s="390"/>
      <c r="N666" s="228"/>
      <c r="O666" s="166"/>
      <c r="P666" s="166" t="str">
        <f t="shared" si="476"/>
        <v xml:space="preserve"> </v>
      </c>
      <c r="Q666" s="166" t="str">
        <f t="shared" si="477"/>
        <v xml:space="preserve"> </v>
      </c>
      <c r="R666" s="119"/>
      <c r="S666" s="72">
        <f>S674</f>
        <v>0</v>
      </c>
    </row>
    <row r="667" spans="1:19" s="1" customFormat="1" ht="105.75" customHeight="1" x14ac:dyDescent="0.2">
      <c r="A667" s="357">
        <f>'الاطار الموازنى  راي الجهه عام'!A667</f>
        <v>0</v>
      </c>
      <c r="B667" s="373">
        <f>'الاطار الموازنى  راي الجهه عام'!B667</f>
        <v>0</v>
      </c>
      <c r="C667" s="373">
        <f>'الاطار الموازنى  راي الجهه عام'!C667</f>
        <v>0</v>
      </c>
      <c r="D667" s="373">
        <f>'الاطار الموازنى  راي الجهه عام'!D667</f>
        <v>0</v>
      </c>
      <c r="E667" s="153">
        <f>'الاطار الموازنى  راي الجهه عام'!E667</f>
        <v>0</v>
      </c>
      <c r="F667" s="373">
        <f>'الاطار الموازنى  راي الجهه عام'!F667</f>
        <v>0</v>
      </c>
      <c r="G667" s="54">
        <v>4212070101</v>
      </c>
      <c r="H667" s="18" t="s">
        <v>468</v>
      </c>
      <c r="I667" s="153"/>
      <c r="J667" s="153"/>
      <c r="K667" s="153"/>
      <c r="L667" s="153">
        <f t="shared" si="488"/>
        <v>0</v>
      </c>
      <c r="M667" s="373">
        <f>'الاطار الموازنى  راي الجهه عام'!I667</f>
        <v>0</v>
      </c>
      <c r="N667" s="215">
        <f t="shared" si="475"/>
        <v>0</v>
      </c>
      <c r="O667" s="153"/>
      <c r="P667" s="155" t="str">
        <f t="shared" si="476"/>
        <v xml:space="preserve"> </v>
      </c>
      <c r="Q667" s="155" t="str">
        <f t="shared" si="477"/>
        <v xml:space="preserve"> </v>
      </c>
      <c r="R667" s="110">
        <f t="shared" si="483"/>
        <v>0</v>
      </c>
      <c r="S667" s="72">
        <f t="shared" si="478"/>
        <v>0</v>
      </c>
    </row>
    <row r="668" spans="1:19" s="1" customFormat="1" ht="105.75" customHeight="1" x14ac:dyDescent="0.2">
      <c r="A668" s="357">
        <f>'الاطار الموازنى  راي الجهه عام'!A668</f>
        <v>0</v>
      </c>
      <c r="B668" s="373">
        <f>'الاطار الموازنى  راي الجهه عام'!B668</f>
        <v>0</v>
      </c>
      <c r="C668" s="373">
        <f>'الاطار الموازنى  راي الجهه عام'!C668</f>
        <v>0</v>
      </c>
      <c r="D668" s="373">
        <f>'الاطار الموازنى  راي الجهه عام'!D668</f>
        <v>0</v>
      </c>
      <c r="E668" s="153">
        <f>'الاطار الموازنى  راي الجهه عام'!E668</f>
        <v>0</v>
      </c>
      <c r="F668" s="373">
        <f>'الاطار الموازنى  راي الجهه عام'!F668</f>
        <v>0</v>
      </c>
      <c r="G668" s="54">
        <v>4212070201</v>
      </c>
      <c r="H668" s="18" t="s">
        <v>469</v>
      </c>
      <c r="I668" s="153"/>
      <c r="J668" s="153"/>
      <c r="K668" s="153"/>
      <c r="L668" s="153">
        <f t="shared" si="488"/>
        <v>0</v>
      </c>
      <c r="M668" s="373">
        <f>'الاطار الموازنى  راي الجهه عام'!I668</f>
        <v>0</v>
      </c>
      <c r="N668" s="215">
        <f t="shared" si="475"/>
        <v>0</v>
      </c>
      <c r="O668" s="153"/>
      <c r="P668" s="155" t="str">
        <f t="shared" si="476"/>
        <v xml:space="preserve"> </v>
      </c>
      <c r="Q668" s="155" t="str">
        <f t="shared" si="477"/>
        <v xml:space="preserve"> </v>
      </c>
      <c r="R668" s="110">
        <f t="shared" si="483"/>
        <v>0</v>
      </c>
      <c r="S668" s="72">
        <f t="shared" si="478"/>
        <v>0</v>
      </c>
    </row>
    <row r="669" spans="1:19" s="1" customFormat="1" ht="105.75" customHeight="1" x14ac:dyDescent="0.2">
      <c r="A669" s="357">
        <f>'الاطار الموازنى  راي الجهه عام'!A669</f>
        <v>0</v>
      </c>
      <c r="B669" s="373">
        <f>'الاطار الموازنى  راي الجهه عام'!B669</f>
        <v>0</v>
      </c>
      <c r="C669" s="373">
        <f>'الاطار الموازنى  راي الجهه عام'!C669</f>
        <v>0</v>
      </c>
      <c r="D669" s="373">
        <f>'الاطار الموازنى  راي الجهه عام'!D669</f>
        <v>0</v>
      </c>
      <c r="E669" s="153">
        <f>'الاطار الموازنى  راي الجهه عام'!E669</f>
        <v>0</v>
      </c>
      <c r="F669" s="373">
        <f>'الاطار الموازنى  راي الجهه عام'!F669</f>
        <v>0</v>
      </c>
      <c r="G669" s="54">
        <v>4212070301</v>
      </c>
      <c r="H669" s="18" t="s">
        <v>470</v>
      </c>
      <c r="I669" s="153"/>
      <c r="J669" s="153"/>
      <c r="K669" s="153"/>
      <c r="L669" s="153">
        <f t="shared" si="488"/>
        <v>0</v>
      </c>
      <c r="M669" s="373">
        <f>'الاطار الموازنى  راي الجهه عام'!I669</f>
        <v>0</v>
      </c>
      <c r="N669" s="215">
        <f t="shared" si="475"/>
        <v>0</v>
      </c>
      <c r="O669" s="153"/>
      <c r="P669" s="155" t="str">
        <f t="shared" si="476"/>
        <v xml:space="preserve"> </v>
      </c>
      <c r="Q669" s="155" t="str">
        <f t="shared" si="477"/>
        <v xml:space="preserve"> </v>
      </c>
      <c r="R669" s="110">
        <f t="shared" si="483"/>
        <v>0</v>
      </c>
      <c r="S669" s="72">
        <f t="shared" si="478"/>
        <v>0</v>
      </c>
    </row>
    <row r="670" spans="1:19" s="1" customFormat="1" ht="105.75" customHeight="1" x14ac:dyDescent="0.2">
      <c r="A670" s="357">
        <f>'الاطار الموازنى  راي الجهه عام'!A670</f>
        <v>0</v>
      </c>
      <c r="B670" s="373">
        <f>'الاطار الموازنى  راي الجهه عام'!B670</f>
        <v>0</v>
      </c>
      <c r="C670" s="373">
        <f>'الاطار الموازنى  راي الجهه عام'!C670</f>
        <v>0</v>
      </c>
      <c r="D670" s="373">
        <f>'الاطار الموازنى  راي الجهه عام'!D670</f>
        <v>0</v>
      </c>
      <c r="E670" s="153">
        <f>'الاطار الموازنى  راي الجهه عام'!E670</f>
        <v>0</v>
      </c>
      <c r="F670" s="373">
        <f>'الاطار الموازنى  راي الجهه عام'!F670</f>
        <v>0</v>
      </c>
      <c r="G670" s="54">
        <v>4212070401</v>
      </c>
      <c r="H670" s="18" t="s">
        <v>471</v>
      </c>
      <c r="I670" s="153"/>
      <c r="J670" s="153"/>
      <c r="K670" s="153"/>
      <c r="L670" s="153">
        <f t="shared" si="488"/>
        <v>0</v>
      </c>
      <c r="M670" s="373">
        <f>'الاطار الموازنى  راي الجهه عام'!I670</f>
        <v>0</v>
      </c>
      <c r="N670" s="215">
        <f t="shared" si="475"/>
        <v>0</v>
      </c>
      <c r="O670" s="153"/>
      <c r="P670" s="155" t="str">
        <f t="shared" si="476"/>
        <v xml:space="preserve"> </v>
      </c>
      <c r="Q670" s="155" t="str">
        <f t="shared" si="477"/>
        <v xml:space="preserve"> </v>
      </c>
      <c r="R670" s="110">
        <f t="shared" si="483"/>
        <v>0</v>
      </c>
      <c r="S670" s="72">
        <f t="shared" si="478"/>
        <v>0</v>
      </c>
    </row>
    <row r="671" spans="1:19" s="1" customFormat="1" ht="105.75" customHeight="1" x14ac:dyDescent="0.2">
      <c r="A671" s="357">
        <f>'الاطار الموازنى  راي الجهه عام'!A671</f>
        <v>0</v>
      </c>
      <c r="B671" s="373">
        <f>'الاطار الموازنى  راي الجهه عام'!B671</f>
        <v>0</v>
      </c>
      <c r="C671" s="373">
        <f>'الاطار الموازنى  راي الجهه عام'!C671</f>
        <v>0</v>
      </c>
      <c r="D671" s="373">
        <f>'الاطار الموازنى  راي الجهه عام'!D671</f>
        <v>0</v>
      </c>
      <c r="E671" s="153">
        <f>'الاطار الموازنى  راي الجهه عام'!E671</f>
        <v>0</v>
      </c>
      <c r="F671" s="373">
        <f>'الاطار الموازنى  راي الجهه عام'!F671</f>
        <v>0</v>
      </c>
      <c r="G671" s="54">
        <v>4212070501</v>
      </c>
      <c r="H671" s="18" t="s">
        <v>472</v>
      </c>
      <c r="I671" s="153"/>
      <c r="J671" s="153"/>
      <c r="K671" s="153"/>
      <c r="L671" s="153">
        <f t="shared" si="488"/>
        <v>0</v>
      </c>
      <c r="M671" s="373">
        <f>'الاطار الموازنى  راي الجهه عام'!I671</f>
        <v>0</v>
      </c>
      <c r="N671" s="215">
        <f t="shared" si="475"/>
        <v>0</v>
      </c>
      <c r="O671" s="153"/>
      <c r="P671" s="155" t="str">
        <f t="shared" si="476"/>
        <v xml:space="preserve"> </v>
      </c>
      <c r="Q671" s="155" t="str">
        <f t="shared" si="477"/>
        <v xml:space="preserve"> </v>
      </c>
      <c r="R671" s="110">
        <f t="shared" si="483"/>
        <v>0</v>
      </c>
      <c r="S671" s="72">
        <f t="shared" si="478"/>
        <v>0</v>
      </c>
    </row>
    <row r="672" spans="1:19" s="1" customFormat="1" ht="105.75" customHeight="1" x14ac:dyDescent="0.2">
      <c r="A672" s="357">
        <f>'الاطار الموازنى  راي الجهه عام'!A672</f>
        <v>0</v>
      </c>
      <c r="B672" s="373">
        <f>'الاطار الموازنى  راي الجهه عام'!B672</f>
        <v>0</v>
      </c>
      <c r="C672" s="373">
        <f>'الاطار الموازنى  راي الجهه عام'!C672</f>
        <v>0</v>
      </c>
      <c r="D672" s="373">
        <f>'الاطار الموازنى  راي الجهه عام'!D672</f>
        <v>0</v>
      </c>
      <c r="E672" s="153">
        <f>'الاطار الموازنى  راي الجهه عام'!E672</f>
        <v>0</v>
      </c>
      <c r="F672" s="373">
        <f>'الاطار الموازنى  راي الجهه عام'!F672</f>
        <v>0</v>
      </c>
      <c r="G672" s="55">
        <v>4212070601</v>
      </c>
      <c r="H672" s="23" t="s">
        <v>473</v>
      </c>
      <c r="I672" s="153"/>
      <c r="J672" s="153"/>
      <c r="K672" s="153"/>
      <c r="L672" s="153">
        <f t="shared" si="488"/>
        <v>0</v>
      </c>
      <c r="M672" s="373">
        <f>'الاطار الموازنى  راي الجهه عام'!I672</f>
        <v>0</v>
      </c>
      <c r="N672" s="215">
        <f t="shared" si="475"/>
        <v>0</v>
      </c>
      <c r="O672" s="153"/>
      <c r="P672" s="155" t="str">
        <f t="shared" si="476"/>
        <v xml:space="preserve"> </v>
      </c>
      <c r="Q672" s="155" t="str">
        <f t="shared" si="477"/>
        <v xml:space="preserve"> </v>
      </c>
      <c r="R672" s="110">
        <f t="shared" si="483"/>
        <v>0</v>
      </c>
      <c r="S672" s="72">
        <f t="shared" si="478"/>
        <v>0</v>
      </c>
    </row>
    <row r="673" spans="1:19" s="1" customFormat="1" ht="105.75" customHeight="1" thickBot="1" x14ac:dyDescent="0.25">
      <c r="A673" s="357">
        <f>'الاطار الموازنى  راي الجهه عام'!A673</f>
        <v>0</v>
      </c>
      <c r="B673" s="373">
        <f>'الاطار الموازنى  راي الجهه عام'!B673</f>
        <v>0</v>
      </c>
      <c r="C673" s="373">
        <f>'الاطار الموازنى  راي الجهه عام'!C673</f>
        <v>0</v>
      </c>
      <c r="D673" s="373">
        <f>'الاطار الموازنى  راي الجهه عام'!D673</f>
        <v>0</v>
      </c>
      <c r="E673" s="153">
        <f>'الاطار الموازنى  راي الجهه عام'!E673</f>
        <v>0</v>
      </c>
      <c r="F673" s="373">
        <f>'الاطار الموازنى  راي الجهه عام'!F673</f>
        <v>0</v>
      </c>
      <c r="G673" s="55">
        <v>4212070701</v>
      </c>
      <c r="H673" s="23" t="s">
        <v>598</v>
      </c>
      <c r="I673" s="153"/>
      <c r="J673" s="153"/>
      <c r="K673" s="153"/>
      <c r="L673" s="153">
        <f t="shared" si="488"/>
        <v>0</v>
      </c>
      <c r="M673" s="373">
        <f>'الاطار الموازنى  راي الجهه عام'!I673</f>
        <v>0</v>
      </c>
      <c r="N673" s="215">
        <f t="shared" si="475"/>
        <v>0</v>
      </c>
      <c r="O673" s="153"/>
      <c r="P673" s="155" t="str">
        <f t="shared" si="476"/>
        <v xml:space="preserve"> </v>
      </c>
      <c r="Q673" s="155" t="str">
        <f t="shared" si="477"/>
        <v xml:space="preserve"> </v>
      </c>
      <c r="R673" s="110">
        <f t="shared" si="483"/>
        <v>0</v>
      </c>
      <c r="S673" s="72">
        <f t="shared" si="478"/>
        <v>0</v>
      </c>
    </row>
    <row r="674" spans="1:19" s="2" customFormat="1" ht="105" customHeight="1" thickBot="1" x14ac:dyDescent="0.25">
      <c r="A674" s="376">
        <f t="shared" ref="A674:E674" si="513">SUM(A667:A673)</f>
        <v>0</v>
      </c>
      <c r="B674" s="377">
        <f t="shared" si="513"/>
        <v>0</v>
      </c>
      <c r="C674" s="377">
        <f t="shared" si="513"/>
        <v>0</v>
      </c>
      <c r="D674" s="377">
        <f t="shared" si="513"/>
        <v>0</v>
      </c>
      <c r="E674" s="157">
        <f t="shared" si="513"/>
        <v>0</v>
      </c>
      <c r="F674" s="377">
        <f>'الاطار الموازنى  راي الجهه عام'!F674</f>
        <v>0</v>
      </c>
      <c r="G674" s="57"/>
      <c r="H674" s="7" t="s">
        <v>377</v>
      </c>
      <c r="I674" s="157">
        <f t="shared" ref="I674" si="514">SUM(I667:I673)</f>
        <v>0</v>
      </c>
      <c r="J674" s="157">
        <f t="shared" ref="I674:J674" si="515">SUM(J667:J673)</f>
        <v>0</v>
      </c>
      <c r="K674" s="157">
        <f t="shared" ref="K674:O674" si="516">SUM(K667:K673)</f>
        <v>0</v>
      </c>
      <c r="L674" s="157">
        <f t="shared" si="516"/>
        <v>0</v>
      </c>
      <c r="M674" s="377">
        <f>'الاطار الموازنى  راي الجهه عام'!I674</f>
        <v>0</v>
      </c>
      <c r="N674" s="217">
        <f t="shared" si="475"/>
        <v>0</v>
      </c>
      <c r="O674" s="157">
        <f t="shared" si="516"/>
        <v>0</v>
      </c>
      <c r="P674" s="157" t="str">
        <f t="shared" si="476"/>
        <v xml:space="preserve"> </v>
      </c>
      <c r="Q674" s="157" t="str">
        <f t="shared" si="477"/>
        <v xml:space="preserve"> </v>
      </c>
      <c r="R674" s="112">
        <f t="shared" si="483"/>
        <v>0</v>
      </c>
      <c r="S674" s="72">
        <f t="shared" si="478"/>
        <v>0</v>
      </c>
    </row>
    <row r="675" spans="1:19" s="2" customFormat="1" ht="105.75" customHeight="1" x14ac:dyDescent="0.2">
      <c r="A675" s="389"/>
      <c r="B675" s="390"/>
      <c r="C675" s="390"/>
      <c r="D675" s="390"/>
      <c r="E675" s="166"/>
      <c r="F675" s="390"/>
      <c r="G675" s="53" t="s">
        <v>969</v>
      </c>
      <c r="H675" s="22" t="s">
        <v>474</v>
      </c>
      <c r="I675" s="166"/>
      <c r="J675" s="166"/>
      <c r="K675" s="166"/>
      <c r="L675" s="166"/>
      <c r="M675" s="390"/>
      <c r="N675" s="228"/>
      <c r="O675" s="166"/>
      <c r="P675" s="166" t="str">
        <f t="shared" si="476"/>
        <v xml:space="preserve"> </v>
      </c>
      <c r="Q675" s="166" t="str">
        <f t="shared" si="477"/>
        <v xml:space="preserve"> </v>
      </c>
      <c r="R675" s="119"/>
      <c r="S675" s="72">
        <f>S681</f>
        <v>0</v>
      </c>
    </row>
    <row r="676" spans="1:19" s="1" customFormat="1" ht="105.75" customHeight="1" x14ac:dyDescent="0.2">
      <c r="A676" s="357">
        <f>'الاطار الموازنى  راي الجهه عام'!A676</f>
        <v>0</v>
      </c>
      <c r="B676" s="373">
        <f>'الاطار الموازنى  راي الجهه عام'!B676</f>
        <v>0</v>
      </c>
      <c r="C676" s="373">
        <f>'الاطار الموازنى  راي الجهه عام'!C676</f>
        <v>0</v>
      </c>
      <c r="D676" s="373">
        <f>'الاطار الموازنى  راي الجهه عام'!D676</f>
        <v>0</v>
      </c>
      <c r="E676" s="153">
        <f>'الاطار الموازنى  راي الجهه عام'!E676</f>
        <v>0</v>
      </c>
      <c r="F676" s="373">
        <f>'الاطار الموازنى  راي الجهه عام'!F676</f>
        <v>0</v>
      </c>
      <c r="G676" s="54">
        <v>4212080101</v>
      </c>
      <c r="H676" s="18" t="s">
        <v>475</v>
      </c>
      <c r="I676" s="153"/>
      <c r="J676" s="153"/>
      <c r="K676" s="153"/>
      <c r="L676" s="153">
        <f t="shared" si="488"/>
        <v>0</v>
      </c>
      <c r="M676" s="373">
        <f>'الاطار الموازنى  راي الجهه عام'!I676</f>
        <v>0</v>
      </c>
      <c r="N676" s="215">
        <f t="shared" si="475"/>
        <v>0</v>
      </c>
      <c r="O676" s="153"/>
      <c r="P676" s="155" t="str">
        <f t="shared" si="476"/>
        <v xml:space="preserve"> </v>
      </c>
      <c r="Q676" s="155" t="str">
        <f t="shared" si="477"/>
        <v xml:space="preserve"> </v>
      </c>
      <c r="R676" s="110">
        <f t="shared" si="483"/>
        <v>0</v>
      </c>
      <c r="S676" s="72">
        <f t="shared" si="478"/>
        <v>0</v>
      </c>
    </row>
    <row r="677" spans="1:19" s="1" customFormat="1" ht="105.75" customHeight="1" x14ac:dyDescent="0.2">
      <c r="A677" s="357">
        <f>'الاطار الموازنى  راي الجهه عام'!A677</f>
        <v>0</v>
      </c>
      <c r="B677" s="373">
        <f>'الاطار الموازنى  راي الجهه عام'!B677</f>
        <v>0</v>
      </c>
      <c r="C677" s="373">
        <f>'الاطار الموازنى  راي الجهه عام'!C677</f>
        <v>0</v>
      </c>
      <c r="D677" s="373">
        <f>'الاطار الموازنى  راي الجهه عام'!D677</f>
        <v>0</v>
      </c>
      <c r="E677" s="153">
        <f>'الاطار الموازنى  راي الجهه عام'!E677</f>
        <v>0</v>
      </c>
      <c r="F677" s="373">
        <f>'الاطار الموازنى  راي الجهه عام'!F677</f>
        <v>0</v>
      </c>
      <c r="G677" s="54">
        <v>4212080201</v>
      </c>
      <c r="H677" s="18" t="s">
        <v>476</v>
      </c>
      <c r="I677" s="153"/>
      <c r="J677" s="153"/>
      <c r="K677" s="153"/>
      <c r="L677" s="153">
        <f t="shared" si="488"/>
        <v>0</v>
      </c>
      <c r="M677" s="373">
        <f>'الاطار الموازنى  راي الجهه عام'!I677</f>
        <v>0</v>
      </c>
      <c r="N677" s="215">
        <f t="shared" si="475"/>
        <v>0</v>
      </c>
      <c r="O677" s="153"/>
      <c r="P677" s="155" t="str">
        <f t="shared" si="476"/>
        <v xml:space="preserve"> </v>
      </c>
      <c r="Q677" s="155" t="str">
        <f t="shared" si="477"/>
        <v xml:space="preserve"> </v>
      </c>
      <c r="R677" s="110">
        <f t="shared" si="483"/>
        <v>0</v>
      </c>
      <c r="S677" s="72">
        <f t="shared" si="478"/>
        <v>0</v>
      </c>
    </row>
    <row r="678" spans="1:19" s="1" customFormat="1" ht="105.75" customHeight="1" x14ac:dyDescent="0.2">
      <c r="A678" s="357">
        <f>'الاطار الموازنى  راي الجهه عام'!A678</f>
        <v>0</v>
      </c>
      <c r="B678" s="373">
        <f>'الاطار الموازنى  راي الجهه عام'!B678</f>
        <v>0</v>
      </c>
      <c r="C678" s="373">
        <f>'الاطار الموازنى  راي الجهه عام'!C678</f>
        <v>0</v>
      </c>
      <c r="D678" s="373">
        <f>'الاطار الموازنى  راي الجهه عام'!D678</f>
        <v>0</v>
      </c>
      <c r="E678" s="153">
        <f>'الاطار الموازنى  راي الجهه عام'!E678</f>
        <v>0</v>
      </c>
      <c r="F678" s="373">
        <f>'الاطار الموازنى  راي الجهه عام'!F678</f>
        <v>0</v>
      </c>
      <c r="G678" s="54">
        <v>4212080301</v>
      </c>
      <c r="H678" s="18" t="s">
        <v>477</v>
      </c>
      <c r="I678" s="153"/>
      <c r="J678" s="153"/>
      <c r="K678" s="153"/>
      <c r="L678" s="153">
        <f t="shared" si="488"/>
        <v>0</v>
      </c>
      <c r="M678" s="373">
        <f>'الاطار الموازنى  راي الجهه عام'!I678</f>
        <v>0</v>
      </c>
      <c r="N678" s="215">
        <f t="shared" si="475"/>
        <v>0</v>
      </c>
      <c r="O678" s="153"/>
      <c r="P678" s="155" t="str">
        <f t="shared" si="476"/>
        <v xml:space="preserve"> </v>
      </c>
      <c r="Q678" s="155" t="str">
        <f t="shared" si="477"/>
        <v xml:space="preserve"> </v>
      </c>
      <c r="R678" s="110">
        <f t="shared" si="483"/>
        <v>0</v>
      </c>
      <c r="S678" s="72">
        <f t="shared" si="478"/>
        <v>0</v>
      </c>
    </row>
    <row r="679" spans="1:19" s="1" customFormat="1" ht="105.75" customHeight="1" x14ac:dyDescent="0.2">
      <c r="A679" s="357">
        <f>'الاطار الموازنى  راي الجهه عام'!A679</f>
        <v>0</v>
      </c>
      <c r="B679" s="373">
        <f>'الاطار الموازنى  راي الجهه عام'!B679</f>
        <v>0</v>
      </c>
      <c r="C679" s="373">
        <f>'الاطار الموازنى  راي الجهه عام'!C679</f>
        <v>0</v>
      </c>
      <c r="D679" s="373">
        <f>'الاطار الموازنى  راي الجهه عام'!D679</f>
        <v>0</v>
      </c>
      <c r="E679" s="153">
        <f>'الاطار الموازنى  راي الجهه عام'!E679</f>
        <v>0</v>
      </c>
      <c r="F679" s="373">
        <f>'الاطار الموازنى  راي الجهه عام'!F679</f>
        <v>0</v>
      </c>
      <c r="G679" s="54">
        <v>4212080401</v>
      </c>
      <c r="H679" s="18" t="s">
        <v>478</v>
      </c>
      <c r="I679" s="153"/>
      <c r="J679" s="153"/>
      <c r="K679" s="153"/>
      <c r="L679" s="153">
        <f t="shared" si="488"/>
        <v>0</v>
      </c>
      <c r="M679" s="373">
        <f>'الاطار الموازنى  راي الجهه عام'!I679</f>
        <v>0</v>
      </c>
      <c r="N679" s="215">
        <f t="shared" si="475"/>
        <v>0</v>
      </c>
      <c r="O679" s="153"/>
      <c r="P679" s="155" t="str">
        <f t="shared" si="476"/>
        <v xml:space="preserve"> </v>
      </c>
      <c r="Q679" s="155" t="str">
        <f t="shared" si="477"/>
        <v xml:space="preserve"> </v>
      </c>
      <c r="R679" s="110">
        <f t="shared" si="483"/>
        <v>0</v>
      </c>
      <c r="S679" s="72">
        <f t="shared" si="478"/>
        <v>0</v>
      </c>
    </row>
    <row r="680" spans="1:19" s="1" customFormat="1" ht="105.75" customHeight="1" thickBot="1" x14ac:dyDescent="0.25">
      <c r="A680" s="357">
        <f>'الاطار الموازنى  راي الجهه عام'!A680</f>
        <v>0</v>
      </c>
      <c r="B680" s="373">
        <f>'الاطار الموازنى  راي الجهه عام'!B680</f>
        <v>0</v>
      </c>
      <c r="C680" s="373">
        <f>'الاطار الموازنى  راي الجهه عام'!C680</f>
        <v>0</v>
      </c>
      <c r="D680" s="373">
        <f>'الاطار الموازنى  راي الجهه عام'!D680</f>
        <v>0</v>
      </c>
      <c r="E680" s="153">
        <f>'الاطار الموازنى  راي الجهه عام'!E680</f>
        <v>0</v>
      </c>
      <c r="F680" s="373">
        <f>'الاطار الموازنى  راي الجهه عام'!F680</f>
        <v>0</v>
      </c>
      <c r="G680" s="54">
        <v>4212080501</v>
      </c>
      <c r="H680" s="18" t="s">
        <v>479</v>
      </c>
      <c r="I680" s="153"/>
      <c r="J680" s="153"/>
      <c r="K680" s="153"/>
      <c r="L680" s="153">
        <f t="shared" si="488"/>
        <v>0</v>
      </c>
      <c r="M680" s="373">
        <f>'الاطار الموازنى  راي الجهه عام'!I680</f>
        <v>0</v>
      </c>
      <c r="N680" s="215">
        <f t="shared" si="475"/>
        <v>0</v>
      </c>
      <c r="O680" s="153"/>
      <c r="P680" s="155" t="str">
        <f t="shared" si="476"/>
        <v xml:space="preserve"> </v>
      </c>
      <c r="Q680" s="155" t="str">
        <f t="shared" si="477"/>
        <v xml:space="preserve"> </v>
      </c>
      <c r="R680" s="110">
        <f t="shared" si="483"/>
        <v>0</v>
      </c>
      <c r="S680" s="72">
        <f t="shared" si="478"/>
        <v>0</v>
      </c>
    </row>
    <row r="681" spans="1:19" s="2" customFormat="1" ht="112.5" customHeight="1" thickBot="1" x14ac:dyDescent="0.25">
      <c r="A681" s="376">
        <f t="shared" ref="A681:E681" si="517">SUM(A676:A680)</f>
        <v>0</v>
      </c>
      <c r="B681" s="377">
        <f t="shared" si="517"/>
        <v>0</v>
      </c>
      <c r="C681" s="377">
        <f t="shared" si="517"/>
        <v>0</v>
      </c>
      <c r="D681" s="377">
        <f t="shared" si="517"/>
        <v>0</v>
      </c>
      <c r="E681" s="157">
        <f t="shared" si="517"/>
        <v>0</v>
      </c>
      <c r="F681" s="377">
        <f>'الاطار الموازنى  راي الجهه عام'!F681</f>
        <v>0</v>
      </c>
      <c r="G681" s="57"/>
      <c r="H681" s="7" t="s">
        <v>480</v>
      </c>
      <c r="I681" s="157">
        <f t="shared" ref="I681" si="518">SUM(I676:I680)</f>
        <v>0</v>
      </c>
      <c r="J681" s="157">
        <f t="shared" ref="I681:J681" si="519">SUM(J676:J680)</f>
        <v>0</v>
      </c>
      <c r="K681" s="157">
        <f t="shared" ref="K681:O681" si="520">SUM(K676:K680)</f>
        <v>0</v>
      </c>
      <c r="L681" s="157">
        <f t="shared" si="520"/>
        <v>0</v>
      </c>
      <c r="M681" s="377">
        <f>'الاطار الموازنى  راي الجهه عام'!I681</f>
        <v>0</v>
      </c>
      <c r="N681" s="217">
        <f t="shared" si="475"/>
        <v>0</v>
      </c>
      <c r="O681" s="157">
        <f t="shared" si="520"/>
        <v>0</v>
      </c>
      <c r="P681" s="157" t="str">
        <f t="shared" si="476"/>
        <v xml:space="preserve"> </v>
      </c>
      <c r="Q681" s="157" t="str">
        <f t="shared" si="477"/>
        <v xml:space="preserve"> </v>
      </c>
      <c r="R681" s="112">
        <f t="shared" si="483"/>
        <v>0</v>
      </c>
      <c r="S681" s="72">
        <f t="shared" si="478"/>
        <v>0</v>
      </c>
    </row>
    <row r="682" spans="1:19" s="2" customFormat="1" ht="105.75" customHeight="1" x14ac:dyDescent="0.2">
      <c r="A682" s="389">
        <f>'الاطار الموازنى  راي الجهه عام'!A682</f>
        <v>0</v>
      </c>
      <c r="B682" s="390">
        <f>'الاطار الموازنى  راي الجهه عام'!B682</f>
        <v>0</v>
      </c>
      <c r="C682" s="390">
        <f>'الاطار الموازنى  راي الجهه عام'!C682</f>
        <v>0</v>
      </c>
      <c r="D682" s="390">
        <f>'الاطار الموازنى  راي الجهه عام'!D682</f>
        <v>0</v>
      </c>
      <c r="E682" s="180">
        <f>'الاطار الموازنى  راي الجهه عام'!E682</f>
        <v>0</v>
      </c>
      <c r="F682" s="390">
        <f>'الاطار الموازنى  راي الجهه عام'!F682</f>
        <v>0</v>
      </c>
      <c r="G682" s="60" t="s">
        <v>1039</v>
      </c>
      <c r="H682" s="17" t="s">
        <v>481</v>
      </c>
      <c r="I682" s="180"/>
      <c r="J682" s="180"/>
      <c r="K682" s="180"/>
      <c r="L682" s="180">
        <f t="shared" si="488"/>
        <v>0</v>
      </c>
      <c r="M682" s="390">
        <f>'الاطار الموازنى  راي الجهه عام'!I682</f>
        <v>0</v>
      </c>
      <c r="N682" s="228">
        <f t="shared" si="475"/>
        <v>0</v>
      </c>
      <c r="O682" s="180"/>
      <c r="P682" s="166" t="str">
        <f t="shared" si="476"/>
        <v xml:space="preserve"> </v>
      </c>
      <c r="Q682" s="166" t="str">
        <f t="shared" si="477"/>
        <v xml:space="preserve"> </v>
      </c>
      <c r="R682" s="119">
        <f t="shared" si="483"/>
        <v>0</v>
      </c>
      <c r="S682" s="72">
        <f t="shared" si="478"/>
        <v>0</v>
      </c>
    </row>
    <row r="683" spans="1:19" s="2" customFormat="1" ht="105.75" customHeight="1" x14ac:dyDescent="0.2">
      <c r="A683" s="389">
        <f>'الاطار الموازنى  راي الجهه عام'!A683</f>
        <v>0</v>
      </c>
      <c r="B683" s="390">
        <f>'الاطار الموازنى  راي الجهه عام'!B683</f>
        <v>0</v>
      </c>
      <c r="C683" s="390">
        <f>'الاطار الموازنى  راي الجهه عام'!C683</f>
        <v>0</v>
      </c>
      <c r="D683" s="390">
        <f>'الاطار الموازنى  راي الجهه عام'!D683</f>
        <v>0</v>
      </c>
      <c r="E683" s="180">
        <f>'الاطار الموازنى  راي الجهه عام'!E683</f>
        <v>0</v>
      </c>
      <c r="F683" s="390">
        <f>'الاطار الموازنى  راي الجهه عام'!F683</f>
        <v>0</v>
      </c>
      <c r="G683" s="60" t="s">
        <v>1040</v>
      </c>
      <c r="H683" s="17" t="s">
        <v>567</v>
      </c>
      <c r="I683" s="180"/>
      <c r="J683" s="180"/>
      <c r="K683" s="180"/>
      <c r="L683" s="180">
        <f t="shared" si="488"/>
        <v>0</v>
      </c>
      <c r="M683" s="390">
        <f>'الاطار الموازنى  راي الجهه عام'!I683</f>
        <v>0</v>
      </c>
      <c r="N683" s="228">
        <f t="shared" ref="N683:N745" si="521">M683-I683</f>
        <v>0</v>
      </c>
      <c r="O683" s="180"/>
      <c r="P683" s="166" t="str">
        <f t="shared" ref="P683:P746" si="522">IF(O683&gt;I683,O683-I683," ")</f>
        <v xml:space="preserve"> </v>
      </c>
      <c r="Q683" s="166" t="str">
        <f t="shared" ref="Q683:Q746" si="523">IF(I683&gt;O683,I683-O683," ")</f>
        <v xml:space="preserve"> </v>
      </c>
      <c r="R683" s="119">
        <f t="shared" si="483"/>
        <v>0</v>
      </c>
      <c r="S683" s="72">
        <f t="shared" ref="S683:S745" si="524">SUM(A683+B683+C683+D683+E683+F683+I683+J683+K683+L683+M683+O683)</f>
        <v>0</v>
      </c>
    </row>
    <row r="684" spans="1:19" s="2" customFormat="1" ht="105.75" customHeight="1" thickBot="1" x14ac:dyDescent="0.25">
      <c r="A684" s="389">
        <f>'الاطار الموازنى  راي الجهه عام'!A684</f>
        <v>0</v>
      </c>
      <c r="B684" s="390">
        <f>'الاطار الموازنى  راي الجهه عام'!B684</f>
        <v>0</v>
      </c>
      <c r="C684" s="390">
        <f>'الاطار الموازنى  راي الجهه عام'!C684</f>
        <v>0</v>
      </c>
      <c r="D684" s="390">
        <f>'الاطار الموازنى  راي الجهه عام'!D684</f>
        <v>0</v>
      </c>
      <c r="E684" s="180">
        <f>'الاطار الموازنى  راي الجهه عام'!E684</f>
        <v>0</v>
      </c>
      <c r="F684" s="390">
        <f>'الاطار الموازنى  راي الجهه عام'!F684</f>
        <v>0</v>
      </c>
      <c r="G684" s="68" t="s">
        <v>1041</v>
      </c>
      <c r="H684" s="31" t="s">
        <v>482</v>
      </c>
      <c r="I684" s="180"/>
      <c r="J684" s="180"/>
      <c r="K684" s="180"/>
      <c r="L684" s="180">
        <f t="shared" si="488"/>
        <v>0</v>
      </c>
      <c r="M684" s="390">
        <f>'الاطار الموازنى  راي الجهه عام'!I684</f>
        <v>0</v>
      </c>
      <c r="N684" s="228">
        <f t="shared" si="521"/>
        <v>0</v>
      </c>
      <c r="O684" s="180"/>
      <c r="P684" s="166" t="str">
        <f t="shared" si="522"/>
        <v xml:space="preserve"> </v>
      </c>
      <c r="Q684" s="166" t="str">
        <f t="shared" si="523"/>
        <v xml:space="preserve"> </v>
      </c>
      <c r="R684" s="119">
        <f t="shared" si="483"/>
        <v>0</v>
      </c>
      <c r="S684" s="72">
        <f t="shared" si="524"/>
        <v>0</v>
      </c>
    </row>
    <row r="685" spans="1:19" s="3" customFormat="1" ht="112.5" customHeight="1" thickBot="1" x14ac:dyDescent="0.25">
      <c r="A685" s="382">
        <f t="shared" ref="A685:E685" si="525">A684+A683+A682+A681+A674+A665+A664+A663+A662+A658+A654</f>
        <v>0</v>
      </c>
      <c r="B685" s="383">
        <f t="shared" si="525"/>
        <v>0</v>
      </c>
      <c r="C685" s="383">
        <f t="shared" si="525"/>
        <v>0</v>
      </c>
      <c r="D685" s="383">
        <f t="shared" si="525"/>
        <v>0</v>
      </c>
      <c r="E685" s="161">
        <f t="shared" si="525"/>
        <v>0</v>
      </c>
      <c r="F685" s="383">
        <f>'الاطار الموازنى  راي الجهه عام'!F685</f>
        <v>0</v>
      </c>
      <c r="G685" s="58"/>
      <c r="H685" s="9" t="s">
        <v>483</v>
      </c>
      <c r="I685" s="161">
        <f t="shared" ref="I685" si="526">I684+I683+I682+I681+I674+I665+I664+I663+I662+I658+I654</f>
        <v>0</v>
      </c>
      <c r="J685" s="161">
        <f t="shared" ref="I685:J685" si="527">J684+J683+J682+J681+J674+J665+J664+J663+J662+J658+J654</f>
        <v>0</v>
      </c>
      <c r="K685" s="161">
        <f t="shared" ref="K685:O685" si="528">K684+K683+K682+K681+K674+K665+K664+K663+K662+K658+K654</f>
        <v>0</v>
      </c>
      <c r="L685" s="161">
        <f t="shared" si="528"/>
        <v>0</v>
      </c>
      <c r="M685" s="383">
        <f>'الاطار الموازنى  راي الجهه عام'!I685</f>
        <v>0</v>
      </c>
      <c r="N685" s="222">
        <f t="shared" si="521"/>
        <v>0</v>
      </c>
      <c r="O685" s="161">
        <f t="shared" si="528"/>
        <v>0</v>
      </c>
      <c r="P685" s="161" t="str">
        <f t="shared" si="522"/>
        <v xml:space="preserve"> </v>
      </c>
      <c r="Q685" s="161" t="str">
        <f t="shared" si="523"/>
        <v xml:space="preserve"> </v>
      </c>
      <c r="R685" s="115">
        <f t="shared" si="483"/>
        <v>0</v>
      </c>
      <c r="S685" s="72">
        <f t="shared" si="524"/>
        <v>0</v>
      </c>
    </row>
    <row r="686" spans="1:19" s="3" customFormat="1" ht="110.25" customHeight="1" thickBot="1" x14ac:dyDescent="0.25">
      <c r="A686" s="382">
        <f t="shared" ref="A686:E686" si="529">A685+A652</f>
        <v>3000000</v>
      </c>
      <c r="B686" s="383">
        <f t="shared" si="529"/>
        <v>60943</v>
      </c>
      <c r="C686" s="383">
        <f t="shared" si="529"/>
        <v>3000000</v>
      </c>
      <c r="D686" s="383">
        <f t="shared" si="529"/>
        <v>2993469</v>
      </c>
      <c r="E686" s="161">
        <f t="shared" si="529"/>
        <v>3000000</v>
      </c>
      <c r="F686" s="383">
        <f>'الاطار الموازنى  راي الجهه عام'!F686</f>
        <v>0</v>
      </c>
      <c r="G686" s="58"/>
      <c r="H686" s="9" t="s">
        <v>484</v>
      </c>
      <c r="I686" s="161">
        <f t="shared" ref="I686" si="530">I685+I652</f>
        <v>1000000</v>
      </c>
      <c r="J686" s="161">
        <f t="shared" ref="I686:J686" si="531">J685+J652</f>
        <v>1000000</v>
      </c>
      <c r="K686" s="161">
        <f t="shared" ref="K686:O686" si="532">K685+K652</f>
        <v>0</v>
      </c>
      <c r="L686" s="161">
        <f t="shared" si="532"/>
        <v>0</v>
      </c>
      <c r="M686" s="383">
        <f>'الاطار الموازنى  راي الجهه عام'!I686</f>
        <v>1000000</v>
      </c>
      <c r="N686" s="222">
        <f t="shared" si="521"/>
        <v>0</v>
      </c>
      <c r="O686" s="161">
        <f t="shared" si="532"/>
        <v>1000000</v>
      </c>
      <c r="P686" s="161" t="str">
        <f t="shared" si="522"/>
        <v xml:space="preserve"> </v>
      </c>
      <c r="Q686" s="161" t="str">
        <f t="shared" si="523"/>
        <v xml:space="preserve"> </v>
      </c>
      <c r="R686" s="115">
        <f t="shared" si="483"/>
        <v>1</v>
      </c>
      <c r="S686" s="72">
        <f t="shared" si="524"/>
        <v>16054412</v>
      </c>
    </row>
    <row r="687" spans="1:19" s="3" customFormat="1" ht="105.75" customHeight="1" x14ac:dyDescent="0.2">
      <c r="A687" s="442"/>
      <c r="B687" s="443"/>
      <c r="C687" s="443"/>
      <c r="D687" s="443"/>
      <c r="E687" s="192"/>
      <c r="F687" s="443"/>
      <c r="G687" s="42" t="s">
        <v>970</v>
      </c>
      <c r="H687" s="10" t="s">
        <v>485</v>
      </c>
      <c r="I687" s="192"/>
      <c r="J687" s="192"/>
      <c r="K687" s="192"/>
      <c r="L687" s="192"/>
      <c r="M687" s="443"/>
      <c r="N687" s="253"/>
      <c r="O687" s="192"/>
      <c r="P687" s="192"/>
      <c r="Q687" s="192"/>
      <c r="R687" s="133"/>
      <c r="S687" s="72">
        <f>S688</f>
        <v>0</v>
      </c>
    </row>
    <row r="688" spans="1:19" s="3" customFormat="1" ht="105.75" customHeight="1" x14ac:dyDescent="0.2">
      <c r="A688" s="355"/>
      <c r="B688" s="425"/>
      <c r="C688" s="425"/>
      <c r="D688" s="425"/>
      <c r="E688" s="181"/>
      <c r="F688" s="425"/>
      <c r="G688" s="69" t="s">
        <v>971</v>
      </c>
      <c r="H688" s="4" t="s">
        <v>486</v>
      </c>
      <c r="I688" s="181"/>
      <c r="J688" s="181"/>
      <c r="K688" s="181"/>
      <c r="L688" s="181"/>
      <c r="M688" s="425"/>
      <c r="N688" s="242"/>
      <c r="O688" s="181"/>
      <c r="P688" s="181" t="str">
        <f t="shared" si="522"/>
        <v xml:space="preserve"> </v>
      </c>
      <c r="Q688" s="181" t="str">
        <f t="shared" si="523"/>
        <v xml:space="preserve"> </v>
      </c>
      <c r="R688" s="125"/>
      <c r="S688" s="72">
        <f t="shared" si="524"/>
        <v>0</v>
      </c>
    </row>
    <row r="689" spans="1:19" s="2" customFormat="1" ht="105.75" customHeight="1" x14ac:dyDescent="0.2">
      <c r="A689" s="389">
        <f>'الاطار الموازنى  راي الجهه عام'!A689</f>
        <v>0</v>
      </c>
      <c r="B689" s="390">
        <f>'الاطار الموازنى  راي الجهه عام'!B689</f>
        <v>0</v>
      </c>
      <c r="C689" s="390">
        <f>'الاطار الموازنى  راي الجهه عام'!C689</f>
        <v>0</v>
      </c>
      <c r="D689" s="390">
        <f>'الاطار الموازنى  راي الجهه عام'!D689</f>
        <v>0</v>
      </c>
      <c r="E689" s="180">
        <f>'الاطار الموازنى  راي الجهه عام'!E689</f>
        <v>0</v>
      </c>
      <c r="F689" s="390">
        <f>'الاطار الموازنى  راي الجهه عام'!F689</f>
        <v>0</v>
      </c>
      <c r="G689" s="60" t="s">
        <v>1042</v>
      </c>
      <c r="H689" s="17" t="s">
        <v>487</v>
      </c>
      <c r="I689" s="180"/>
      <c r="J689" s="180"/>
      <c r="K689" s="180"/>
      <c r="L689" s="180">
        <f t="shared" si="488"/>
        <v>0</v>
      </c>
      <c r="M689" s="390">
        <f>'الاطار الموازنى  راي الجهه عام'!I689</f>
        <v>0</v>
      </c>
      <c r="N689" s="228">
        <f t="shared" si="521"/>
        <v>0</v>
      </c>
      <c r="O689" s="180"/>
      <c r="P689" s="166" t="str">
        <f t="shared" si="522"/>
        <v xml:space="preserve"> </v>
      </c>
      <c r="Q689" s="166" t="str">
        <f t="shared" si="523"/>
        <v xml:space="preserve"> </v>
      </c>
      <c r="R689" s="119">
        <f t="shared" ref="R689:R750" si="533">IF(O689=0,,O689/I689)</f>
        <v>0</v>
      </c>
      <c r="S689" s="72">
        <f t="shared" si="524"/>
        <v>0</v>
      </c>
    </row>
    <row r="690" spans="1:19" s="2" customFormat="1" ht="105.75" customHeight="1" x14ac:dyDescent="0.2">
      <c r="A690" s="389">
        <f>'الاطار الموازنى  راي الجهه عام'!A690</f>
        <v>0</v>
      </c>
      <c r="B690" s="390">
        <f>'الاطار الموازنى  راي الجهه عام'!B690</f>
        <v>0</v>
      </c>
      <c r="C690" s="390">
        <f>'الاطار الموازنى  راي الجهه عام'!C690</f>
        <v>0</v>
      </c>
      <c r="D690" s="390">
        <f>'الاطار الموازنى  راي الجهه عام'!D690</f>
        <v>0</v>
      </c>
      <c r="E690" s="180">
        <f>'الاطار الموازنى  راي الجهه عام'!E690</f>
        <v>0</v>
      </c>
      <c r="F690" s="390">
        <f>'الاطار الموازنى  راي الجهه عام'!F690</f>
        <v>0</v>
      </c>
      <c r="G690" s="60" t="s">
        <v>1043</v>
      </c>
      <c r="H690" s="17" t="s">
        <v>488</v>
      </c>
      <c r="I690" s="180"/>
      <c r="J690" s="180"/>
      <c r="K690" s="180"/>
      <c r="L690" s="180">
        <f t="shared" si="488"/>
        <v>0</v>
      </c>
      <c r="M690" s="390">
        <f>'الاطار الموازنى  راي الجهه عام'!I690</f>
        <v>0</v>
      </c>
      <c r="N690" s="228">
        <f t="shared" si="521"/>
        <v>0</v>
      </c>
      <c r="O690" s="180"/>
      <c r="P690" s="166" t="str">
        <f t="shared" si="522"/>
        <v xml:space="preserve"> </v>
      </c>
      <c r="Q690" s="166" t="str">
        <f t="shared" si="523"/>
        <v xml:space="preserve"> </v>
      </c>
      <c r="R690" s="119">
        <f t="shared" si="533"/>
        <v>0</v>
      </c>
      <c r="S690" s="72">
        <f t="shared" si="524"/>
        <v>0</v>
      </c>
    </row>
    <row r="691" spans="1:19" s="2" customFormat="1" ht="105.75" customHeight="1" x14ac:dyDescent="0.2">
      <c r="A691" s="389">
        <f>'الاطار الموازنى  راي الجهه عام'!A691</f>
        <v>0</v>
      </c>
      <c r="B691" s="390">
        <f>'الاطار الموازنى  راي الجهه عام'!B691</f>
        <v>0</v>
      </c>
      <c r="C691" s="390">
        <f>'الاطار الموازنى  راي الجهه عام'!C691</f>
        <v>0</v>
      </c>
      <c r="D691" s="390">
        <f>'الاطار الموازنى  راي الجهه عام'!D691</f>
        <v>0</v>
      </c>
      <c r="E691" s="180">
        <f>'الاطار الموازنى  راي الجهه عام'!E691</f>
        <v>0</v>
      </c>
      <c r="F691" s="390">
        <f>'الاطار الموازنى  راي الجهه عام'!F691</f>
        <v>0</v>
      </c>
      <c r="G691" s="60" t="s">
        <v>1044</v>
      </c>
      <c r="H691" s="17" t="s">
        <v>489</v>
      </c>
      <c r="I691" s="180"/>
      <c r="J691" s="180"/>
      <c r="K691" s="180"/>
      <c r="L691" s="180">
        <f t="shared" ref="L691:L752" si="534">K691*2</f>
        <v>0</v>
      </c>
      <c r="M691" s="390">
        <f>'الاطار الموازنى  راي الجهه عام'!I691</f>
        <v>0</v>
      </c>
      <c r="N691" s="228">
        <f t="shared" si="521"/>
        <v>0</v>
      </c>
      <c r="O691" s="180"/>
      <c r="P691" s="166" t="str">
        <f t="shared" si="522"/>
        <v xml:space="preserve"> </v>
      </c>
      <c r="Q691" s="166" t="str">
        <f t="shared" si="523"/>
        <v xml:space="preserve"> </v>
      </c>
      <c r="R691" s="119">
        <f t="shared" si="533"/>
        <v>0</v>
      </c>
      <c r="S691" s="72">
        <f t="shared" si="524"/>
        <v>0</v>
      </c>
    </row>
    <row r="692" spans="1:19" s="2" customFormat="1" ht="105.75" customHeight="1" thickBot="1" x14ac:dyDescent="0.25">
      <c r="A692" s="389">
        <f>'الاطار الموازنى  راي الجهه عام'!A692</f>
        <v>0</v>
      </c>
      <c r="B692" s="390">
        <f>'الاطار الموازنى  راي الجهه عام'!B692</f>
        <v>0</v>
      </c>
      <c r="C692" s="390">
        <f>'الاطار الموازنى  راي الجهه عام'!C692</f>
        <v>0</v>
      </c>
      <c r="D692" s="390">
        <f>'الاطار الموازنى  راي الجهه عام'!D692</f>
        <v>0</v>
      </c>
      <c r="E692" s="180">
        <f>'الاطار الموازنى  راي الجهه عام'!E692</f>
        <v>0</v>
      </c>
      <c r="F692" s="390">
        <f>'الاطار الموازنى  راي الجهه عام'!F692</f>
        <v>0</v>
      </c>
      <c r="G692" s="68" t="s">
        <v>1045</v>
      </c>
      <c r="H692" s="31" t="s">
        <v>490</v>
      </c>
      <c r="I692" s="180"/>
      <c r="J692" s="180"/>
      <c r="K692" s="180"/>
      <c r="L692" s="180">
        <f t="shared" si="534"/>
        <v>0</v>
      </c>
      <c r="M692" s="390">
        <f>'الاطار الموازنى  راي الجهه عام'!I692</f>
        <v>0</v>
      </c>
      <c r="N692" s="228">
        <f t="shared" si="521"/>
        <v>0</v>
      </c>
      <c r="O692" s="180"/>
      <c r="P692" s="166" t="str">
        <f t="shared" si="522"/>
        <v xml:space="preserve"> </v>
      </c>
      <c r="Q692" s="166" t="str">
        <f t="shared" si="523"/>
        <v xml:space="preserve"> </v>
      </c>
      <c r="R692" s="119">
        <f t="shared" si="533"/>
        <v>0</v>
      </c>
      <c r="S692" s="72">
        <f t="shared" si="524"/>
        <v>0</v>
      </c>
    </row>
    <row r="693" spans="1:19" s="3" customFormat="1" ht="114.75" customHeight="1" thickBot="1" x14ac:dyDescent="0.25">
      <c r="A693" s="382">
        <f t="shared" ref="A693:E693" si="535">SUM(A689:A692)</f>
        <v>0</v>
      </c>
      <c r="B693" s="383">
        <f t="shared" si="535"/>
        <v>0</v>
      </c>
      <c r="C693" s="383">
        <f t="shared" si="535"/>
        <v>0</v>
      </c>
      <c r="D693" s="383">
        <f t="shared" si="535"/>
        <v>0</v>
      </c>
      <c r="E693" s="161">
        <f t="shared" si="535"/>
        <v>0</v>
      </c>
      <c r="F693" s="383">
        <f>'الاطار الموازنى  راي الجهه عام'!F693</f>
        <v>0</v>
      </c>
      <c r="G693" s="58"/>
      <c r="H693" s="9" t="s">
        <v>456</v>
      </c>
      <c r="I693" s="161">
        <f t="shared" ref="I693" si="536">SUM(I689:I692)</f>
        <v>0</v>
      </c>
      <c r="J693" s="161">
        <f t="shared" ref="I693:J693" si="537">SUM(J689:J692)</f>
        <v>0</v>
      </c>
      <c r="K693" s="161">
        <f t="shared" ref="K693:O693" si="538">SUM(K689:K692)</f>
        <v>0</v>
      </c>
      <c r="L693" s="161">
        <f t="shared" si="538"/>
        <v>0</v>
      </c>
      <c r="M693" s="383">
        <f>'الاطار الموازنى  راي الجهه عام'!I693</f>
        <v>0</v>
      </c>
      <c r="N693" s="222">
        <f t="shared" si="521"/>
        <v>0</v>
      </c>
      <c r="O693" s="161">
        <f t="shared" si="538"/>
        <v>0</v>
      </c>
      <c r="P693" s="161" t="str">
        <f t="shared" si="522"/>
        <v xml:space="preserve"> </v>
      </c>
      <c r="Q693" s="161" t="str">
        <f t="shared" si="523"/>
        <v xml:space="preserve"> </v>
      </c>
      <c r="R693" s="115">
        <f t="shared" si="533"/>
        <v>0</v>
      </c>
      <c r="S693" s="72">
        <f t="shared" si="524"/>
        <v>0</v>
      </c>
    </row>
    <row r="694" spans="1:19" s="3" customFormat="1" ht="105.75" customHeight="1" x14ac:dyDescent="0.2">
      <c r="A694" s="355"/>
      <c r="B694" s="425"/>
      <c r="C694" s="425"/>
      <c r="D694" s="425"/>
      <c r="E694" s="181"/>
      <c r="F694" s="425"/>
      <c r="G694" s="59" t="s">
        <v>972</v>
      </c>
      <c r="H694" s="10" t="s">
        <v>491</v>
      </c>
      <c r="I694" s="181"/>
      <c r="J694" s="181"/>
      <c r="K694" s="181"/>
      <c r="L694" s="181"/>
      <c r="M694" s="425"/>
      <c r="N694" s="242"/>
      <c r="O694" s="181"/>
      <c r="P694" s="181" t="str">
        <f t="shared" si="522"/>
        <v xml:space="preserve"> </v>
      </c>
      <c r="Q694" s="181" t="str">
        <f t="shared" si="523"/>
        <v xml:space="preserve"> </v>
      </c>
      <c r="R694" s="125"/>
      <c r="S694" s="72">
        <f>S697</f>
        <v>0</v>
      </c>
    </row>
    <row r="695" spans="1:19" s="2" customFormat="1" ht="105.75" customHeight="1" x14ac:dyDescent="0.2">
      <c r="A695" s="389">
        <f>'الاطار الموازنى  راي الجهه عام'!A695</f>
        <v>0</v>
      </c>
      <c r="B695" s="390">
        <f>'الاطار الموازنى  راي الجهه عام'!B695</f>
        <v>0</v>
      </c>
      <c r="C695" s="390">
        <f>'الاطار الموازنى  راي الجهه عام'!C695</f>
        <v>0</v>
      </c>
      <c r="D695" s="390">
        <f>'الاطار الموازنى  راي الجهه عام'!D695</f>
        <v>0</v>
      </c>
      <c r="E695" s="180">
        <f>'الاطار الموازنى  راي الجهه عام'!E695</f>
        <v>0</v>
      </c>
      <c r="F695" s="390">
        <f>'الاطار الموازنى  راي الجهه عام'!F695</f>
        <v>0</v>
      </c>
      <c r="G695" s="60" t="s">
        <v>1046</v>
      </c>
      <c r="H695" s="17" t="s">
        <v>492</v>
      </c>
      <c r="I695" s="180"/>
      <c r="J695" s="180"/>
      <c r="K695" s="180"/>
      <c r="L695" s="180">
        <f t="shared" si="534"/>
        <v>0</v>
      </c>
      <c r="M695" s="390">
        <f>'الاطار الموازنى  راي الجهه عام'!I695</f>
        <v>0</v>
      </c>
      <c r="N695" s="228">
        <f t="shared" si="521"/>
        <v>0</v>
      </c>
      <c r="O695" s="180"/>
      <c r="P695" s="166" t="str">
        <f t="shared" si="522"/>
        <v xml:space="preserve"> </v>
      </c>
      <c r="Q695" s="166" t="str">
        <f t="shared" si="523"/>
        <v xml:space="preserve"> </v>
      </c>
      <c r="R695" s="119">
        <f t="shared" si="533"/>
        <v>0</v>
      </c>
      <c r="S695" s="72">
        <f t="shared" si="524"/>
        <v>0</v>
      </c>
    </row>
    <row r="696" spans="1:19" s="2" customFormat="1" ht="105.75" customHeight="1" thickBot="1" x14ac:dyDescent="0.25">
      <c r="A696" s="389">
        <f>'الاطار الموازنى  راي الجهه عام'!A696</f>
        <v>0</v>
      </c>
      <c r="B696" s="390">
        <f>'الاطار الموازنى  راي الجهه عام'!B696</f>
        <v>0</v>
      </c>
      <c r="C696" s="390">
        <f>'الاطار الموازنى  راي الجهه عام'!C696</f>
        <v>0</v>
      </c>
      <c r="D696" s="390">
        <f>'الاطار الموازنى  راي الجهه عام'!D696</f>
        <v>0</v>
      </c>
      <c r="E696" s="180">
        <f>'الاطار الموازنى  راي الجهه عام'!E696</f>
        <v>0</v>
      </c>
      <c r="F696" s="390">
        <f>'الاطار الموازنى  راي الجهه عام'!F696</f>
        <v>0</v>
      </c>
      <c r="G696" s="68" t="s">
        <v>1047</v>
      </c>
      <c r="H696" s="31" t="s">
        <v>493</v>
      </c>
      <c r="I696" s="180"/>
      <c r="J696" s="180"/>
      <c r="K696" s="180"/>
      <c r="L696" s="180">
        <f t="shared" si="534"/>
        <v>0</v>
      </c>
      <c r="M696" s="390">
        <f>'الاطار الموازنى  راي الجهه عام'!I696</f>
        <v>0</v>
      </c>
      <c r="N696" s="228">
        <f t="shared" si="521"/>
        <v>0</v>
      </c>
      <c r="O696" s="180"/>
      <c r="P696" s="166" t="str">
        <f t="shared" si="522"/>
        <v xml:space="preserve"> </v>
      </c>
      <c r="Q696" s="166" t="str">
        <f t="shared" si="523"/>
        <v xml:space="preserve"> </v>
      </c>
      <c r="R696" s="119">
        <f t="shared" si="533"/>
        <v>0</v>
      </c>
      <c r="S696" s="72">
        <f t="shared" si="524"/>
        <v>0</v>
      </c>
    </row>
    <row r="697" spans="1:19" s="3" customFormat="1" ht="102.75" customHeight="1" thickBot="1" x14ac:dyDescent="0.25">
      <c r="A697" s="382">
        <f t="shared" ref="A697:E697" si="539">SUM(A695:A696)</f>
        <v>0</v>
      </c>
      <c r="B697" s="383">
        <f t="shared" si="539"/>
        <v>0</v>
      </c>
      <c r="C697" s="383">
        <f t="shared" si="539"/>
        <v>0</v>
      </c>
      <c r="D697" s="383">
        <f t="shared" si="539"/>
        <v>0</v>
      </c>
      <c r="E697" s="161">
        <f t="shared" si="539"/>
        <v>0</v>
      </c>
      <c r="F697" s="383">
        <f>'الاطار الموازنى  راي الجهه عام'!F697</f>
        <v>0</v>
      </c>
      <c r="G697" s="58"/>
      <c r="H697" s="9" t="s">
        <v>483</v>
      </c>
      <c r="I697" s="161">
        <f t="shared" ref="I697" si="540">SUM(I695:I696)</f>
        <v>0</v>
      </c>
      <c r="J697" s="161">
        <f t="shared" ref="I697:J697" si="541">SUM(J695:J696)</f>
        <v>0</v>
      </c>
      <c r="K697" s="161">
        <f t="shared" ref="K697:O697" si="542">SUM(K695:K696)</f>
        <v>0</v>
      </c>
      <c r="L697" s="161">
        <f t="shared" si="542"/>
        <v>0</v>
      </c>
      <c r="M697" s="383">
        <f>'الاطار الموازنى  راي الجهه عام'!I697</f>
        <v>0</v>
      </c>
      <c r="N697" s="222">
        <f t="shared" si="521"/>
        <v>0</v>
      </c>
      <c r="O697" s="161">
        <f t="shared" si="542"/>
        <v>0</v>
      </c>
      <c r="P697" s="161" t="str">
        <f t="shared" si="522"/>
        <v xml:space="preserve"> </v>
      </c>
      <c r="Q697" s="161" t="str">
        <f t="shared" si="523"/>
        <v xml:space="preserve"> </v>
      </c>
      <c r="R697" s="115">
        <f t="shared" si="533"/>
        <v>0</v>
      </c>
      <c r="S697" s="72">
        <f t="shared" si="524"/>
        <v>0</v>
      </c>
    </row>
    <row r="698" spans="1:19" s="3" customFormat="1" ht="105.75" customHeight="1" x14ac:dyDescent="0.2">
      <c r="A698" s="355"/>
      <c r="B698" s="425"/>
      <c r="C698" s="425"/>
      <c r="D698" s="425"/>
      <c r="E698" s="181"/>
      <c r="F698" s="425"/>
      <c r="G698" s="59" t="s">
        <v>973</v>
      </c>
      <c r="H698" s="10" t="s">
        <v>494</v>
      </c>
      <c r="I698" s="181"/>
      <c r="J698" s="181"/>
      <c r="K698" s="181"/>
      <c r="L698" s="181"/>
      <c r="M698" s="425"/>
      <c r="N698" s="242"/>
      <c r="O698" s="181"/>
      <c r="P698" s="181" t="str">
        <f t="shared" si="522"/>
        <v xml:space="preserve"> </v>
      </c>
      <c r="Q698" s="181" t="str">
        <f t="shared" si="523"/>
        <v xml:space="preserve"> </v>
      </c>
      <c r="R698" s="125"/>
      <c r="S698" s="72">
        <f>S701</f>
        <v>0</v>
      </c>
    </row>
    <row r="699" spans="1:19" s="2" customFormat="1" ht="105.75" customHeight="1" x14ac:dyDescent="0.2">
      <c r="A699" s="389">
        <f>'الاطار الموازنى  راي الجهه عام'!A699</f>
        <v>0</v>
      </c>
      <c r="B699" s="390">
        <f>'الاطار الموازنى  راي الجهه عام'!B699</f>
        <v>0</v>
      </c>
      <c r="C699" s="390">
        <f>'الاطار الموازنى  راي الجهه عام'!C699</f>
        <v>0</v>
      </c>
      <c r="D699" s="390">
        <f>'الاطار الموازنى  راي الجهه عام'!D699</f>
        <v>0</v>
      </c>
      <c r="E699" s="180">
        <f>'الاطار الموازنى  راي الجهه عام'!E699</f>
        <v>0</v>
      </c>
      <c r="F699" s="390">
        <f>'الاطار الموازنى  راي الجهه عام'!F699</f>
        <v>0</v>
      </c>
      <c r="G699" s="60" t="s">
        <v>1048</v>
      </c>
      <c r="H699" s="17" t="s">
        <v>495</v>
      </c>
      <c r="I699" s="180"/>
      <c r="J699" s="180"/>
      <c r="K699" s="180"/>
      <c r="L699" s="180">
        <f t="shared" si="534"/>
        <v>0</v>
      </c>
      <c r="M699" s="390">
        <f>'الاطار الموازنى  راي الجهه عام'!I699</f>
        <v>0</v>
      </c>
      <c r="N699" s="228">
        <f t="shared" si="521"/>
        <v>0</v>
      </c>
      <c r="O699" s="180"/>
      <c r="P699" s="166" t="str">
        <f t="shared" si="522"/>
        <v xml:space="preserve"> </v>
      </c>
      <c r="Q699" s="166" t="str">
        <f t="shared" si="523"/>
        <v xml:space="preserve"> </v>
      </c>
      <c r="R699" s="119">
        <f t="shared" si="533"/>
        <v>0</v>
      </c>
      <c r="S699" s="72">
        <f t="shared" si="524"/>
        <v>0</v>
      </c>
    </row>
    <row r="700" spans="1:19" s="2" customFormat="1" ht="105.75" customHeight="1" thickBot="1" x14ac:dyDescent="0.25">
      <c r="A700" s="389">
        <f>'الاطار الموازنى  راي الجهه عام'!A700</f>
        <v>0</v>
      </c>
      <c r="B700" s="390">
        <f>'الاطار الموازنى  راي الجهه عام'!B700</f>
        <v>0</v>
      </c>
      <c r="C700" s="390">
        <f>'الاطار الموازنى  راي الجهه عام'!C700</f>
        <v>0</v>
      </c>
      <c r="D700" s="390">
        <f>'الاطار الموازنى  راي الجهه عام'!D700</f>
        <v>0</v>
      </c>
      <c r="E700" s="180">
        <f>'الاطار الموازنى  راي الجهه عام'!E700</f>
        <v>0</v>
      </c>
      <c r="F700" s="390">
        <f>'الاطار الموازنى  راي الجهه عام'!F700</f>
        <v>0</v>
      </c>
      <c r="G700" s="68" t="s">
        <v>1049</v>
      </c>
      <c r="H700" s="31" t="s">
        <v>496</v>
      </c>
      <c r="I700" s="180"/>
      <c r="J700" s="180"/>
      <c r="K700" s="180"/>
      <c r="L700" s="180">
        <f t="shared" si="534"/>
        <v>0</v>
      </c>
      <c r="M700" s="390">
        <f>'الاطار الموازنى  راي الجهه عام'!I700</f>
        <v>0</v>
      </c>
      <c r="N700" s="228">
        <f t="shared" si="521"/>
        <v>0</v>
      </c>
      <c r="O700" s="180"/>
      <c r="P700" s="166" t="str">
        <f t="shared" si="522"/>
        <v xml:space="preserve"> </v>
      </c>
      <c r="Q700" s="166" t="str">
        <f t="shared" si="523"/>
        <v xml:space="preserve"> </v>
      </c>
      <c r="R700" s="119">
        <f t="shared" si="533"/>
        <v>0</v>
      </c>
      <c r="S700" s="72">
        <f t="shared" si="524"/>
        <v>0</v>
      </c>
    </row>
    <row r="701" spans="1:19" s="3" customFormat="1" ht="117.75" customHeight="1" thickBot="1" x14ac:dyDescent="0.25">
      <c r="A701" s="382">
        <f t="shared" ref="A701:E701" si="543">SUM(A699:A700)</f>
        <v>0</v>
      </c>
      <c r="B701" s="383">
        <f t="shared" si="543"/>
        <v>0</v>
      </c>
      <c r="C701" s="383">
        <f t="shared" si="543"/>
        <v>0</v>
      </c>
      <c r="D701" s="383">
        <f t="shared" si="543"/>
        <v>0</v>
      </c>
      <c r="E701" s="161">
        <f t="shared" si="543"/>
        <v>0</v>
      </c>
      <c r="F701" s="383">
        <f>'الاطار الموازنى  راي الجهه عام'!F701</f>
        <v>0</v>
      </c>
      <c r="G701" s="58"/>
      <c r="H701" s="9" t="s">
        <v>497</v>
      </c>
      <c r="I701" s="161">
        <f t="shared" ref="I701" si="544">SUM(I699:I700)</f>
        <v>0</v>
      </c>
      <c r="J701" s="161">
        <f t="shared" ref="I701:J701" si="545">SUM(J699:J700)</f>
        <v>0</v>
      </c>
      <c r="K701" s="161">
        <f t="shared" ref="K701:O701" si="546">SUM(K699:K700)</f>
        <v>0</v>
      </c>
      <c r="L701" s="161">
        <f t="shared" si="546"/>
        <v>0</v>
      </c>
      <c r="M701" s="383">
        <f>'الاطار الموازنى  راي الجهه عام'!I701</f>
        <v>0</v>
      </c>
      <c r="N701" s="222">
        <f t="shared" si="521"/>
        <v>0</v>
      </c>
      <c r="O701" s="161">
        <f t="shared" si="546"/>
        <v>0</v>
      </c>
      <c r="P701" s="161" t="str">
        <f t="shared" si="522"/>
        <v xml:space="preserve"> </v>
      </c>
      <c r="Q701" s="161" t="str">
        <f t="shared" si="523"/>
        <v xml:space="preserve"> </v>
      </c>
      <c r="R701" s="115">
        <f t="shared" si="533"/>
        <v>0</v>
      </c>
      <c r="S701" s="72">
        <f t="shared" si="524"/>
        <v>0</v>
      </c>
    </row>
    <row r="702" spans="1:19" s="3" customFormat="1" ht="114.75" customHeight="1" thickBot="1" x14ac:dyDescent="0.25">
      <c r="A702" s="382">
        <f t="shared" ref="A702:E702" si="547">A701+A697+A693</f>
        <v>0</v>
      </c>
      <c r="B702" s="383">
        <f t="shared" si="547"/>
        <v>0</v>
      </c>
      <c r="C702" s="383">
        <f t="shared" si="547"/>
        <v>0</v>
      </c>
      <c r="D702" s="383">
        <f t="shared" si="547"/>
        <v>0</v>
      </c>
      <c r="E702" s="161">
        <f t="shared" si="547"/>
        <v>0</v>
      </c>
      <c r="F702" s="383">
        <f>'الاطار الموازنى  راي الجهه عام'!F702</f>
        <v>0</v>
      </c>
      <c r="G702" s="58"/>
      <c r="H702" s="9" t="s">
        <v>498</v>
      </c>
      <c r="I702" s="161">
        <f t="shared" ref="I702" si="548">I701+I697+I693</f>
        <v>0</v>
      </c>
      <c r="J702" s="161">
        <f t="shared" ref="I702:J702" si="549">J701+J697+J693</f>
        <v>0</v>
      </c>
      <c r="K702" s="161">
        <f t="shared" ref="K702:O702" si="550">K701+K697+K693</f>
        <v>0</v>
      </c>
      <c r="L702" s="161">
        <f t="shared" si="550"/>
        <v>0</v>
      </c>
      <c r="M702" s="383">
        <f>'الاطار الموازنى  راي الجهه عام'!I702</f>
        <v>0</v>
      </c>
      <c r="N702" s="222">
        <f t="shared" si="521"/>
        <v>0</v>
      </c>
      <c r="O702" s="161">
        <f t="shared" si="550"/>
        <v>0</v>
      </c>
      <c r="P702" s="161" t="str">
        <f t="shared" si="522"/>
        <v xml:space="preserve"> </v>
      </c>
      <c r="Q702" s="161" t="str">
        <f t="shared" si="523"/>
        <v xml:space="preserve"> </v>
      </c>
      <c r="R702" s="115">
        <f t="shared" si="533"/>
        <v>0</v>
      </c>
      <c r="S702" s="72">
        <f t="shared" si="524"/>
        <v>0</v>
      </c>
    </row>
    <row r="703" spans="1:19" s="3" customFormat="1" ht="114.75" customHeight="1" x14ac:dyDescent="0.2">
      <c r="A703" s="429">
        <f t="shared" ref="A703:E703" si="551">A702+A686</f>
        <v>3000000</v>
      </c>
      <c r="B703" s="430">
        <f t="shared" si="551"/>
        <v>60943</v>
      </c>
      <c r="C703" s="430">
        <f t="shared" si="551"/>
        <v>3000000</v>
      </c>
      <c r="D703" s="430">
        <f t="shared" si="551"/>
        <v>2993469</v>
      </c>
      <c r="E703" s="327">
        <f t="shared" si="551"/>
        <v>3000000</v>
      </c>
      <c r="F703" s="430">
        <f>'الاطار الموازنى  راي الجهه عام'!F703</f>
        <v>0</v>
      </c>
      <c r="G703" s="328"/>
      <c r="H703" s="329" t="s">
        <v>499</v>
      </c>
      <c r="I703" s="327">
        <f t="shared" ref="I703" si="552">I702+I686</f>
        <v>1000000</v>
      </c>
      <c r="J703" s="327">
        <f t="shared" ref="I703:J703" si="553">J702+J686</f>
        <v>1000000</v>
      </c>
      <c r="K703" s="327">
        <f t="shared" ref="K703:L703" si="554">K702+K686</f>
        <v>0</v>
      </c>
      <c r="L703" s="327">
        <f t="shared" si="554"/>
        <v>0</v>
      </c>
      <c r="M703" s="430">
        <f>'الاطار الموازنى  راي الجهه عام'!I703</f>
        <v>1000000</v>
      </c>
      <c r="N703" s="330">
        <f t="shared" si="521"/>
        <v>0</v>
      </c>
      <c r="O703" s="327">
        <f>O702+O686</f>
        <v>1000000</v>
      </c>
      <c r="P703" s="327" t="str">
        <f t="shared" si="522"/>
        <v xml:space="preserve"> </v>
      </c>
      <c r="Q703" s="327" t="str">
        <f t="shared" si="523"/>
        <v xml:space="preserve"> </v>
      </c>
      <c r="R703" s="331">
        <f t="shared" si="533"/>
        <v>1</v>
      </c>
      <c r="S703" s="72">
        <f t="shared" si="524"/>
        <v>16054412</v>
      </c>
    </row>
    <row r="704" spans="1:19" s="3" customFormat="1" ht="117" customHeight="1" x14ac:dyDescent="0.2">
      <c r="A704" s="438"/>
      <c r="B704" s="439"/>
      <c r="C704" s="439"/>
      <c r="D704" s="439"/>
      <c r="E704" s="190"/>
      <c r="F704" s="439"/>
      <c r="G704" s="59" t="s">
        <v>926</v>
      </c>
      <c r="H704" s="10" t="s">
        <v>500</v>
      </c>
      <c r="I704" s="190"/>
      <c r="J704" s="190"/>
      <c r="K704" s="190"/>
      <c r="L704" s="190"/>
      <c r="M704" s="439"/>
      <c r="N704" s="252"/>
      <c r="O704" s="190"/>
      <c r="P704" s="190"/>
      <c r="Q704" s="190"/>
      <c r="R704" s="132"/>
      <c r="S704" s="72">
        <f>S768</f>
        <v>111865637</v>
      </c>
    </row>
    <row r="705" spans="1:19" s="3" customFormat="1" ht="105.75" customHeight="1" thickBot="1" x14ac:dyDescent="0.25">
      <c r="A705" s="444"/>
      <c r="B705" s="445"/>
      <c r="C705" s="445"/>
      <c r="D705" s="445"/>
      <c r="E705" s="193"/>
      <c r="F705" s="445"/>
      <c r="G705" s="92" t="s">
        <v>927</v>
      </c>
      <c r="H705" s="93" t="s">
        <v>501</v>
      </c>
      <c r="I705" s="193"/>
      <c r="J705" s="193"/>
      <c r="K705" s="193"/>
      <c r="L705" s="193"/>
      <c r="M705" s="445"/>
      <c r="N705" s="254"/>
      <c r="O705" s="193"/>
      <c r="P705" s="193" t="str">
        <f t="shared" si="522"/>
        <v xml:space="preserve"> </v>
      </c>
      <c r="Q705" s="193" t="str">
        <f t="shared" si="523"/>
        <v xml:space="preserve"> </v>
      </c>
      <c r="R705" s="134"/>
      <c r="S705" s="72">
        <f>S711</f>
        <v>0</v>
      </c>
    </row>
    <row r="706" spans="1:19" s="2" customFormat="1" ht="105.75" customHeight="1" x14ac:dyDescent="0.2">
      <c r="A706" s="371"/>
      <c r="B706" s="372"/>
      <c r="C706" s="372"/>
      <c r="D706" s="372"/>
      <c r="E706" s="152"/>
      <c r="F706" s="372"/>
      <c r="G706" s="53" t="s">
        <v>928</v>
      </c>
      <c r="H706" s="26" t="s">
        <v>502</v>
      </c>
      <c r="I706" s="152"/>
      <c r="J706" s="152"/>
      <c r="K706" s="152"/>
      <c r="L706" s="152"/>
      <c r="M706" s="372"/>
      <c r="N706" s="214"/>
      <c r="O706" s="152"/>
      <c r="P706" s="152" t="str">
        <f t="shared" si="522"/>
        <v xml:space="preserve"> </v>
      </c>
      <c r="Q706" s="152" t="str">
        <f t="shared" si="523"/>
        <v xml:space="preserve"> </v>
      </c>
      <c r="R706" s="109"/>
      <c r="S706" s="72">
        <f>S709</f>
        <v>0</v>
      </c>
    </row>
    <row r="707" spans="1:19" s="1" customFormat="1" ht="105.75" customHeight="1" x14ac:dyDescent="0.2">
      <c r="A707" s="357">
        <f>'الاطار الموازنى  راي الجهه عام'!A707</f>
        <v>0</v>
      </c>
      <c r="B707" s="373">
        <f>'الاطار الموازنى  راي الجهه عام'!B707</f>
        <v>0</v>
      </c>
      <c r="C707" s="373">
        <f>'الاطار الموازنى  راي الجهه عام'!C707</f>
        <v>0</v>
      </c>
      <c r="D707" s="373">
        <f>'الاطار الموازنى  راي الجهه عام'!D707</f>
        <v>0</v>
      </c>
      <c r="E707" s="153">
        <f>'الاطار الموازنى  راي الجهه عام'!E707</f>
        <v>0</v>
      </c>
      <c r="F707" s="373">
        <f>'الاطار الموازنى  راي الجهه عام'!F707</f>
        <v>0</v>
      </c>
      <c r="G707" s="54">
        <v>3221010101</v>
      </c>
      <c r="H707" s="18" t="s">
        <v>599</v>
      </c>
      <c r="I707" s="153"/>
      <c r="J707" s="153"/>
      <c r="K707" s="153"/>
      <c r="L707" s="153">
        <f t="shared" si="534"/>
        <v>0</v>
      </c>
      <c r="M707" s="373">
        <f>'الاطار الموازنى  راي الجهه عام'!I707</f>
        <v>0</v>
      </c>
      <c r="N707" s="215">
        <f t="shared" si="521"/>
        <v>0</v>
      </c>
      <c r="O707" s="153"/>
      <c r="P707" s="155" t="str">
        <f t="shared" si="522"/>
        <v xml:space="preserve"> </v>
      </c>
      <c r="Q707" s="155" t="str">
        <f t="shared" si="523"/>
        <v xml:space="preserve"> </v>
      </c>
      <c r="R707" s="110">
        <f t="shared" si="533"/>
        <v>0</v>
      </c>
      <c r="S707" s="72">
        <f t="shared" si="524"/>
        <v>0</v>
      </c>
    </row>
    <row r="708" spans="1:19" s="1" customFormat="1" ht="105.75" customHeight="1" thickBot="1" x14ac:dyDescent="0.25">
      <c r="A708" s="357">
        <f>'الاطار الموازنى  راي الجهه عام'!A708</f>
        <v>0</v>
      </c>
      <c r="B708" s="373">
        <f>'الاطار الموازنى  راي الجهه عام'!B708</f>
        <v>0</v>
      </c>
      <c r="C708" s="373">
        <f>'الاطار الموازنى  راي الجهه عام'!C708</f>
        <v>0</v>
      </c>
      <c r="D708" s="373">
        <f>'الاطار الموازنى  راي الجهه عام'!D708</f>
        <v>0</v>
      </c>
      <c r="E708" s="153">
        <f>'الاطار الموازنى  راي الجهه عام'!E708</f>
        <v>0</v>
      </c>
      <c r="F708" s="373">
        <f>'الاطار الموازنى  راي الجهه عام'!F708</f>
        <v>0</v>
      </c>
      <c r="G708" s="54">
        <v>3221010201</v>
      </c>
      <c r="H708" s="18" t="s">
        <v>503</v>
      </c>
      <c r="I708" s="153"/>
      <c r="J708" s="153"/>
      <c r="K708" s="153"/>
      <c r="L708" s="153">
        <f t="shared" si="534"/>
        <v>0</v>
      </c>
      <c r="M708" s="373">
        <f>'الاطار الموازنى  راي الجهه عام'!I708</f>
        <v>0</v>
      </c>
      <c r="N708" s="215">
        <f t="shared" si="521"/>
        <v>0</v>
      </c>
      <c r="O708" s="153"/>
      <c r="P708" s="155" t="str">
        <f t="shared" si="522"/>
        <v xml:space="preserve"> </v>
      </c>
      <c r="Q708" s="155" t="str">
        <f t="shared" si="523"/>
        <v xml:space="preserve"> </v>
      </c>
      <c r="R708" s="110">
        <f t="shared" si="533"/>
        <v>0</v>
      </c>
      <c r="S708" s="72">
        <f t="shared" si="524"/>
        <v>0</v>
      </c>
    </row>
    <row r="709" spans="1:19" s="2" customFormat="1" ht="110.25" customHeight="1" thickBot="1" x14ac:dyDescent="0.25">
      <c r="A709" s="376">
        <f t="shared" ref="A709:E709" si="555">SUM(A707:A708)</f>
        <v>0</v>
      </c>
      <c r="B709" s="377">
        <f t="shared" si="555"/>
        <v>0</v>
      </c>
      <c r="C709" s="377">
        <f t="shared" si="555"/>
        <v>0</v>
      </c>
      <c r="D709" s="377">
        <f t="shared" si="555"/>
        <v>0</v>
      </c>
      <c r="E709" s="157">
        <f t="shared" si="555"/>
        <v>0</v>
      </c>
      <c r="F709" s="377">
        <f>'الاطار الموازنى  راي الجهه عام'!F709</f>
        <v>0</v>
      </c>
      <c r="G709" s="57"/>
      <c r="H709" s="7" t="s">
        <v>237</v>
      </c>
      <c r="I709" s="157">
        <f t="shared" ref="I709" si="556">SUM(I707:I708)</f>
        <v>0</v>
      </c>
      <c r="J709" s="157">
        <f t="shared" ref="I709:J709" si="557">SUM(J707:J708)</f>
        <v>0</v>
      </c>
      <c r="K709" s="157">
        <f t="shared" ref="K709:O709" si="558">SUM(K707:K708)</f>
        <v>0</v>
      </c>
      <c r="L709" s="157">
        <f t="shared" si="558"/>
        <v>0</v>
      </c>
      <c r="M709" s="377">
        <f>'الاطار الموازنى  راي الجهه عام'!I709</f>
        <v>0</v>
      </c>
      <c r="N709" s="217">
        <f t="shared" si="521"/>
        <v>0</v>
      </c>
      <c r="O709" s="157">
        <f t="shared" si="558"/>
        <v>0</v>
      </c>
      <c r="P709" s="157" t="str">
        <f t="shared" si="522"/>
        <v xml:space="preserve"> </v>
      </c>
      <c r="Q709" s="157" t="str">
        <f t="shared" si="523"/>
        <v xml:space="preserve"> </v>
      </c>
      <c r="R709" s="112">
        <f t="shared" si="533"/>
        <v>0</v>
      </c>
      <c r="S709" s="72">
        <f t="shared" si="524"/>
        <v>0</v>
      </c>
    </row>
    <row r="710" spans="1:19" s="2" customFormat="1" ht="105.75" customHeight="1" thickBot="1" x14ac:dyDescent="0.25">
      <c r="A710" s="389">
        <f>'الاطار الموازنى  راي الجهه عام'!A710</f>
        <v>0</v>
      </c>
      <c r="B710" s="390">
        <f>'الاطار الموازنى  راي الجهه عام'!B710</f>
        <v>0</v>
      </c>
      <c r="C710" s="390">
        <f>'الاطار الموازنى  راي الجهه عام'!C710</f>
        <v>0</v>
      </c>
      <c r="D710" s="390">
        <f>'الاطار الموازنى  راي الجهه عام'!D710</f>
        <v>0</v>
      </c>
      <c r="E710" s="180">
        <f>'الاطار الموازنى  راي الجهه عام'!E710</f>
        <v>0</v>
      </c>
      <c r="F710" s="390">
        <f>'الاطار الموازنى  راي الجهه عام'!F710</f>
        <v>0</v>
      </c>
      <c r="G710" s="68" t="s">
        <v>1050</v>
      </c>
      <c r="H710" s="37" t="s">
        <v>504</v>
      </c>
      <c r="I710" s="180"/>
      <c r="J710" s="180"/>
      <c r="K710" s="180"/>
      <c r="L710" s="180">
        <f t="shared" si="534"/>
        <v>0</v>
      </c>
      <c r="M710" s="390">
        <f>'الاطار الموازنى  راي الجهه عام'!I710</f>
        <v>0</v>
      </c>
      <c r="N710" s="228">
        <f t="shared" si="521"/>
        <v>0</v>
      </c>
      <c r="O710" s="180"/>
      <c r="P710" s="166" t="str">
        <f t="shared" si="522"/>
        <v xml:space="preserve"> </v>
      </c>
      <c r="Q710" s="166" t="str">
        <f t="shared" si="523"/>
        <v xml:space="preserve"> </v>
      </c>
      <c r="R710" s="119">
        <f t="shared" si="533"/>
        <v>0</v>
      </c>
      <c r="S710" s="72">
        <f t="shared" si="524"/>
        <v>0</v>
      </c>
    </row>
    <row r="711" spans="1:19" s="3" customFormat="1" ht="105" customHeight="1" thickBot="1" x14ac:dyDescent="0.25">
      <c r="A711" s="382">
        <f t="shared" ref="A711:E711" si="559">SUM(A709:A710)</f>
        <v>0</v>
      </c>
      <c r="B711" s="383">
        <f t="shared" si="559"/>
        <v>0</v>
      </c>
      <c r="C711" s="383">
        <f t="shared" si="559"/>
        <v>0</v>
      </c>
      <c r="D711" s="383">
        <f t="shared" si="559"/>
        <v>0</v>
      </c>
      <c r="E711" s="161">
        <f t="shared" si="559"/>
        <v>0</v>
      </c>
      <c r="F711" s="383">
        <f>'الاطار الموازنى  راي الجهه عام'!F711</f>
        <v>0</v>
      </c>
      <c r="G711" s="58"/>
      <c r="H711" s="9" t="s">
        <v>505</v>
      </c>
      <c r="I711" s="161">
        <f t="shared" ref="I711" si="560">SUM(I709:I710)</f>
        <v>0</v>
      </c>
      <c r="J711" s="161">
        <f t="shared" ref="I711:J711" si="561">SUM(J709:J710)</f>
        <v>0</v>
      </c>
      <c r="K711" s="161">
        <f t="shared" ref="K711:O711" si="562">SUM(K709:K710)</f>
        <v>0</v>
      </c>
      <c r="L711" s="161">
        <f t="shared" si="562"/>
        <v>0</v>
      </c>
      <c r="M711" s="383">
        <f>'الاطار الموازنى  راي الجهه عام'!I711</f>
        <v>0</v>
      </c>
      <c r="N711" s="222">
        <f t="shared" si="521"/>
        <v>0</v>
      </c>
      <c r="O711" s="161">
        <f t="shared" si="562"/>
        <v>0</v>
      </c>
      <c r="P711" s="161" t="str">
        <f t="shared" si="522"/>
        <v xml:space="preserve"> </v>
      </c>
      <c r="Q711" s="161" t="str">
        <f t="shared" si="523"/>
        <v xml:space="preserve"> </v>
      </c>
      <c r="R711" s="115">
        <f t="shared" si="533"/>
        <v>0</v>
      </c>
      <c r="S711" s="72">
        <f t="shared" si="524"/>
        <v>0</v>
      </c>
    </row>
    <row r="712" spans="1:19" s="3" customFormat="1" ht="105.75" customHeight="1" x14ac:dyDescent="0.2">
      <c r="A712" s="355"/>
      <c r="B712" s="425"/>
      <c r="C712" s="425"/>
      <c r="D712" s="425"/>
      <c r="E712" s="181"/>
      <c r="F712" s="425"/>
      <c r="G712" s="59" t="s">
        <v>929</v>
      </c>
      <c r="H712" s="10" t="s">
        <v>506</v>
      </c>
      <c r="I712" s="181"/>
      <c r="J712" s="181"/>
      <c r="K712" s="181"/>
      <c r="L712" s="181"/>
      <c r="M712" s="425"/>
      <c r="N712" s="242"/>
      <c r="O712" s="181"/>
      <c r="P712" s="181" t="str">
        <f t="shared" si="522"/>
        <v xml:space="preserve"> </v>
      </c>
      <c r="Q712" s="181" t="str">
        <f t="shared" si="523"/>
        <v xml:space="preserve"> </v>
      </c>
      <c r="R712" s="125"/>
      <c r="S712" s="72">
        <f>S726</f>
        <v>0</v>
      </c>
    </row>
    <row r="713" spans="1:19" s="2" customFormat="1" ht="105.75" customHeight="1" x14ac:dyDescent="0.2">
      <c r="A713" s="389"/>
      <c r="B713" s="390"/>
      <c r="C713" s="390"/>
      <c r="D713" s="390"/>
      <c r="E713" s="166"/>
      <c r="F713" s="390"/>
      <c r="G713" s="60" t="s">
        <v>930</v>
      </c>
      <c r="H713" s="25" t="s">
        <v>507</v>
      </c>
      <c r="I713" s="166"/>
      <c r="J713" s="166"/>
      <c r="K713" s="166"/>
      <c r="L713" s="166"/>
      <c r="M713" s="390"/>
      <c r="N713" s="228"/>
      <c r="O713" s="166"/>
      <c r="P713" s="166" t="str">
        <f t="shared" si="522"/>
        <v xml:space="preserve"> </v>
      </c>
      <c r="Q713" s="166" t="str">
        <f t="shared" si="523"/>
        <v xml:space="preserve"> </v>
      </c>
      <c r="R713" s="119"/>
      <c r="S713" s="72">
        <f>S718</f>
        <v>0</v>
      </c>
    </row>
    <row r="714" spans="1:19" s="1" customFormat="1" ht="105.75" customHeight="1" x14ac:dyDescent="0.2">
      <c r="A714" s="357">
        <f>'الاطار الموازنى  راي الجهه عام'!A714</f>
        <v>0</v>
      </c>
      <c r="B714" s="373">
        <f>'الاطار الموازنى  راي الجهه عام'!B714</f>
        <v>0</v>
      </c>
      <c r="C714" s="373">
        <f>'الاطار الموازنى  راي الجهه عام'!C714</f>
        <v>0</v>
      </c>
      <c r="D714" s="373">
        <f>'الاطار الموازنى  راي الجهه عام'!D714</f>
        <v>0</v>
      </c>
      <c r="E714" s="153">
        <f>'الاطار الموازنى  راي الجهه عام'!E714</f>
        <v>0</v>
      </c>
      <c r="F714" s="373">
        <f>'الاطار الموازنى  راي الجهه عام'!F714</f>
        <v>0</v>
      </c>
      <c r="G714" s="54">
        <v>3222010101</v>
      </c>
      <c r="H714" s="18" t="s">
        <v>508</v>
      </c>
      <c r="I714" s="153"/>
      <c r="J714" s="153"/>
      <c r="K714" s="153"/>
      <c r="L714" s="153">
        <f t="shared" si="534"/>
        <v>0</v>
      </c>
      <c r="M714" s="373">
        <f>'الاطار الموازنى  راي الجهه عام'!I714</f>
        <v>0</v>
      </c>
      <c r="N714" s="215">
        <f t="shared" si="521"/>
        <v>0</v>
      </c>
      <c r="O714" s="153"/>
      <c r="P714" s="155" t="str">
        <f t="shared" si="522"/>
        <v xml:space="preserve"> </v>
      </c>
      <c r="Q714" s="155" t="str">
        <f t="shared" si="523"/>
        <v xml:space="preserve"> </v>
      </c>
      <c r="R714" s="110">
        <f t="shared" si="533"/>
        <v>0</v>
      </c>
      <c r="S714" s="72">
        <f t="shared" si="524"/>
        <v>0</v>
      </c>
    </row>
    <row r="715" spans="1:19" s="1" customFormat="1" ht="105.75" customHeight="1" x14ac:dyDescent="0.2">
      <c r="A715" s="357">
        <f>'الاطار الموازنى  راي الجهه عام'!A715</f>
        <v>0</v>
      </c>
      <c r="B715" s="373">
        <f>'الاطار الموازنى  راي الجهه عام'!B715</f>
        <v>0</v>
      </c>
      <c r="C715" s="373">
        <f>'الاطار الموازنى  راي الجهه عام'!C715</f>
        <v>0</v>
      </c>
      <c r="D715" s="373">
        <f>'الاطار الموازنى  راي الجهه عام'!D715</f>
        <v>0</v>
      </c>
      <c r="E715" s="153">
        <f>'الاطار الموازنى  راي الجهه عام'!E715</f>
        <v>0</v>
      </c>
      <c r="F715" s="373">
        <f>'الاطار الموازنى  راي الجهه عام'!F715</f>
        <v>0</v>
      </c>
      <c r="G715" s="54">
        <v>3222010201</v>
      </c>
      <c r="H715" s="18" t="s">
        <v>509</v>
      </c>
      <c r="I715" s="153"/>
      <c r="J715" s="153"/>
      <c r="K715" s="153"/>
      <c r="L715" s="153">
        <f t="shared" si="534"/>
        <v>0</v>
      </c>
      <c r="M715" s="373">
        <f>'الاطار الموازنى  راي الجهه عام'!I715</f>
        <v>0</v>
      </c>
      <c r="N715" s="215">
        <f t="shared" si="521"/>
        <v>0</v>
      </c>
      <c r="O715" s="153"/>
      <c r="P715" s="155" t="str">
        <f t="shared" si="522"/>
        <v xml:space="preserve"> </v>
      </c>
      <c r="Q715" s="155" t="str">
        <f t="shared" si="523"/>
        <v xml:space="preserve"> </v>
      </c>
      <c r="R715" s="110">
        <f t="shared" si="533"/>
        <v>0</v>
      </c>
      <c r="S715" s="72">
        <f t="shared" si="524"/>
        <v>0</v>
      </c>
    </row>
    <row r="716" spans="1:19" s="1" customFormat="1" ht="105.75" customHeight="1" x14ac:dyDescent="0.2">
      <c r="A716" s="357">
        <f>'الاطار الموازنى  راي الجهه عام'!A716</f>
        <v>0</v>
      </c>
      <c r="B716" s="373">
        <f>'الاطار الموازنى  راي الجهه عام'!B716</f>
        <v>0</v>
      </c>
      <c r="C716" s="373">
        <f>'الاطار الموازنى  راي الجهه عام'!C716</f>
        <v>0</v>
      </c>
      <c r="D716" s="373">
        <f>'الاطار الموازنى  راي الجهه عام'!D716</f>
        <v>0</v>
      </c>
      <c r="E716" s="153">
        <f>'الاطار الموازنى  راي الجهه عام'!E716</f>
        <v>0</v>
      </c>
      <c r="F716" s="373">
        <f>'الاطار الموازنى  راي الجهه عام'!F716</f>
        <v>0</v>
      </c>
      <c r="G716" s="54">
        <v>3222010301</v>
      </c>
      <c r="H716" s="18" t="s">
        <v>510</v>
      </c>
      <c r="I716" s="153"/>
      <c r="J716" s="153"/>
      <c r="K716" s="153"/>
      <c r="L716" s="153">
        <f t="shared" si="534"/>
        <v>0</v>
      </c>
      <c r="M716" s="373">
        <f>'الاطار الموازنى  راي الجهه عام'!I716</f>
        <v>0</v>
      </c>
      <c r="N716" s="215">
        <f t="shared" si="521"/>
        <v>0</v>
      </c>
      <c r="O716" s="153"/>
      <c r="P716" s="155" t="str">
        <f t="shared" si="522"/>
        <v xml:space="preserve"> </v>
      </c>
      <c r="Q716" s="155" t="str">
        <f t="shared" si="523"/>
        <v xml:space="preserve"> </v>
      </c>
      <c r="R716" s="110">
        <f t="shared" si="533"/>
        <v>0</v>
      </c>
      <c r="S716" s="72">
        <f t="shared" si="524"/>
        <v>0</v>
      </c>
    </row>
    <row r="717" spans="1:19" s="1" customFormat="1" ht="105.75" customHeight="1" thickBot="1" x14ac:dyDescent="0.25">
      <c r="A717" s="357">
        <f>'الاطار الموازنى  راي الجهه عام'!A717</f>
        <v>0</v>
      </c>
      <c r="B717" s="373">
        <f>'الاطار الموازنى  راي الجهه عام'!B717</f>
        <v>0</v>
      </c>
      <c r="C717" s="373">
        <f>'الاطار الموازنى  راي الجهه عام'!C717</f>
        <v>0</v>
      </c>
      <c r="D717" s="373">
        <f>'الاطار الموازنى  راي الجهه عام'!D717</f>
        <v>0</v>
      </c>
      <c r="E717" s="153">
        <f>'الاطار الموازنى  راي الجهه عام'!E717</f>
        <v>0</v>
      </c>
      <c r="F717" s="373">
        <f>'الاطار الموازنى  راي الجهه عام'!F717</f>
        <v>0</v>
      </c>
      <c r="G717" s="54">
        <v>3222010401</v>
      </c>
      <c r="H717" s="18" t="s">
        <v>511</v>
      </c>
      <c r="I717" s="153"/>
      <c r="J717" s="153"/>
      <c r="K717" s="153"/>
      <c r="L717" s="153">
        <f t="shared" si="534"/>
        <v>0</v>
      </c>
      <c r="M717" s="373">
        <f>'الاطار الموازنى  راي الجهه عام'!I717</f>
        <v>0</v>
      </c>
      <c r="N717" s="215">
        <f t="shared" si="521"/>
        <v>0</v>
      </c>
      <c r="O717" s="153"/>
      <c r="P717" s="155" t="str">
        <f t="shared" si="522"/>
        <v xml:space="preserve"> </v>
      </c>
      <c r="Q717" s="155" t="str">
        <f t="shared" si="523"/>
        <v xml:space="preserve"> </v>
      </c>
      <c r="R717" s="110">
        <f t="shared" si="533"/>
        <v>0</v>
      </c>
      <c r="S717" s="72">
        <f t="shared" si="524"/>
        <v>0</v>
      </c>
    </row>
    <row r="718" spans="1:19" s="2" customFormat="1" ht="112.5" customHeight="1" thickBot="1" x14ac:dyDescent="0.25">
      <c r="A718" s="376">
        <f t="shared" ref="A718:E718" si="563">SUM(A714:A717)</f>
        <v>0</v>
      </c>
      <c r="B718" s="377">
        <f t="shared" si="563"/>
        <v>0</v>
      </c>
      <c r="C718" s="377">
        <f t="shared" si="563"/>
        <v>0</v>
      </c>
      <c r="D718" s="377">
        <f t="shared" si="563"/>
        <v>0</v>
      </c>
      <c r="E718" s="157">
        <f t="shared" si="563"/>
        <v>0</v>
      </c>
      <c r="F718" s="377">
        <f>'الاطار الموازنى  راي الجهه عام'!F718</f>
        <v>0</v>
      </c>
      <c r="G718" s="57"/>
      <c r="H718" s="7" t="s">
        <v>512</v>
      </c>
      <c r="I718" s="157">
        <f t="shared" ref="I718" si="564">SUM(I714:I717)</f>
        <v>0</v>
      </c>
      <c r="J718" s="157">
        <f t="shared" ref="I718:J718" si="565">SUM(J714:J717)</f>
        <v>0</v>
      </c>
      <c r="K718" s="157">
        <f t="shared" ref="K718:O718" si="566">SUM(K714:K717)</f>
        <v>0</v>
      </c>
      <c r="L718" s="157">
        <f t="shared" si="566"/>
        <v>0</v>
      </c>
      <c r="M718" s="377">
        <f>'الاطار الموازنى  راي الجهه عام'!I718</f>
        <v>0</v>
      </c>
      <c r="N718" s="217">
        <f t="shared" si="521"/>
        <v>0</v>
      </c>
      <c r="O718" s="157">
        <f t="shared" si="566"/>
        <v>0</v>
      </c>
      <c r="P718" s="157" t="str">
        <f t="shared" si="522"/>
        <v xml:space="preserve"> </v>
      </c>
      <c r="Q718" s="157" t="str">
        <f t="shared" si="523"/>
        <v xml:space="preserve"> </v>
      </c>
      <c r="R718" s="112">
        <f t="shared" si="533"/>
        <v>0</v>
      </c>
      <c r="S718" s="72">
        <f t="shared" si="524"/>
        <v>0</v>
      </c>
    </row>
    <row r="719" spans="1:19" s="2" customFormat="1" ht="105.75" customHeight="1" x14ac:dyDescent="0.2">
      <c r="A719" s="389"/>
      <c r="B719" s="390"/>
      <c r="C719" s="390"/>
      <c r="D719" s="390"/>
      <c r="E719" s="166"/>
      <c r="F719" s="390"/>
      <c r="G719" s="60" t="s">
        <v>931</v>
      </c>
      <c r="H719" s="25" t="s">
        <v>513</v>
      </c>
      <c r="I719" s="166"/>
      <c r="J719" s="166"/>
      <c r="K719" s="166"/>
      <c r="L719" s="166"/>
      <c r="M719" s="390"/>
      <c r="N719" s="228"/>
      <c r="O719" s="166"/>
      <c r="P719" s="166" t="str">
        <f t="shared" si="522"/>
        <v xml:space="preserve"> </v>
      </c>
      <c r="Q719" s="166" t="str">
        <f t="shared" si="523"/>
        <v xml:space="preserve"> </v>
      </c>
      <c r="R719" s="119"/>
      <c r="S719" s="72">
        <f>S725</f>
        <v>0</v>
      </c>
    </row>
    <row r="720" spans="1:19" s="1" customFormat="1" ht="105.75" customHeight="1" x14ac:dyDescent="0.2">
      <c r="A720" s="357">
        <f>'الاطار الموازنى  راي الجهه عام'!A720</f>
        <v>0</v>
      </c>
      <c r="B720" s="373">
        <f>'الاطار الموازنى  راي الجهه عام'!B720</f>
        <v>0</v>
      </c>
      <c r="C720" s="373">
        <f>'الاطار الموازنى  راي الجهه عام'!C720</f>
        <v>0</v>
      </c>
      <c r="D720" s="373">
        <f>'الاطار الموازنى  راي الجهه عام'!D720</f>
        <v>0</v>
      </c>
      <c r="E720" s="153">
        <f>'الاطار الموازنى  راي الجهه عام'!E720</f>
        <v>0</v>
      </c>
      <c r="F720" s="373">
        <f>'الاطار الموازنى  راي الجهه عام'!F720</f>
        <v>0</v>
      </c>
      <c r="G720" s="54">
        <v>3222020101</v>
      </c>
      <c r="H720" s="18" t="s">
        <v>514</v>
      </c>
      <c r="I720" s="153"/>
      <c r="J720" s="153"/>
      <c r="K720" s="153"/>
      <c r="L720" s="153">
        <f t="shared" si="534"/>
        <v>0</v>
      </c>
      <c r="M720" s="373">
        <f>'الاطار الموازنى  راي الجهه عام'!I720</f>
        <v>0</v>
      </c>
      <c r="N720" s="215">
        <f t="shared" si="521"/>
        <v>0</v>
      </c>
      <c r="O720" s="153"/>
      <c r="P720" s="155" t="str">
        <f t="shared" si="522"/>
        <v xml:space="preserve"> </v>
      </c>
      <c r="Q720" s="155" t="str">
        <f t="shared" si="523"/>
        <v xml:space="preserve"> </v>
      </c>
      <c r="R720" s="110">
        <f t="shared" si="533"/>
        <v>0</v>
      </c>
      <c r="S720" s="72">
        <f t="shared" si="524"/>
        <v>0</v>
      </c>
    </row>
    <row r="721" spans="1:19" s="1" customFormat="1" ht="105.75" customHeight="1" x14ac:dyDescent="0.2">
      <c r="A721" s="357"/>
      <c r="B721" s="373"/>
      <c r="C721" s="373"/>
      <c r="D721" s="373"/>
      <c r="E721" s="155"/>
      <c r="F721" s="373"/>
      <c r="G721" s="54" t="s">
        <v>932</v>
      </c>
      <c r="H721" s="18" t="s">
        <v>515</v>
      </c>
      <c r="I721" s="155"/>
      <c r="J721" s="155"/>
      <c r="K721" s="155"/>
      <c r="L721" s="155"/>
      <c r="M721" s="373"/>
      <c r="N721" s="215"/>
      <c r="O721" s="155"/>
      <c r="P721" s="155" t="str">
        <f t="shared" si="522"/>
        <v xml:space="preserve"> </v>
      </c>
      <c r="Q721" s="155" t="str">
        <f t="shared" si="523"/>
        <v xml:space="preserve"> </v>
      </c>
      <c r="R721" s="110"/>
      <c r="S721" s="72">
        <f>S724</f>
        <v>0</v>
      </c>
    </row>
    <row r="722" spans="1:19" ht="105.75" customHeight="1" x14ac:dyDescent="0.2">
      <c r="A722" s="364">
        <f>'الاطار الموازنى  راي الجهه عام'!A722</f>
        <v>0</v>
      </c>
      <c r="B722" s="365">
        <f>'الاطار الموازنى  راي الجهه عام'!B722</f>
        <v>0</v>
      </c>
      <c r="C722" s="365">
        <f>'الاطار الموازنى  راي الجهه عام'!C722</f>
        <v>0</v>
      </c>
      <c r="D722" s="365">
        <f>'الاطار الموازنى  راي الجهه عام'!D722</f>
        <v>0</v>
      </c>
      <c r="E722" s="147">
        <f>'الاطار الموازنى  راي الجهه عام'!E722</f>
        <v>0</v>
      </c>
      <c r="F722" s="365">
        <f>'الاطار الموازنى  راي الجهه عام'!F722</f>
        <v>0</v>
      </c>
      <c r="G722" s="49" t="s">
        <v>933</v>
      </c>
      <c r="H722" s="19" t="s">
        <v>516</v>
      </c>
      <c r="I722" s="147"/>
      <c r="J722" s="147"/>
      <c r="K722" s="147"/>
      <c r="L722" s="147">
        <f t="shared" si="534"/>
        <v>0</v>
      </c>
      <c r="M722" s="365">
        <f>'الاطار الموازنى  راي الجهه عام'!I722</f>
        <v>0</v>
      </c>
      <c r="N722" s="208">
        <f t="shared" si="521"/>
        <v>0</v>
      </c>
      <c r="O722" s="147"/>
      <c r="P722" s="209" t="str">
        <f t="shared" si="522"/>
        <v xml:space="preserve"> </v>
      </c>
      <c r="Q722" s="209" t="str">
        <f t="shared" si="523"/>
        <v xml:space="preserve"> </v>
      </c>
      <c r="R722" s="105">
        <f t="shared" si="533"/>
        <v>0</v>
      </c>
      <c r="S722" s="72">
        <f t="shared" si="524"/>
        <v>0</v>
      </c>
    </row>
    <row r="723" spans="1:19" ht="105.75" customHeight="1" thickBot="1" x14ac:dyDescent="0.25">
      <c r="A723" s="364">
        <f>'الاطار الموازنى  راي الجهه عام'!A723</f>
        <v>0</v>
      </c>
      <c r="B723" s="365">
        <f>'الاطار الموازنى  راي الجهه عام'!B723</f>
        <v>0</v>
      </c>
      <c r="C723" s="365">
        <f>'الاطار الموازنى  راي الجهه عام'!C723</f>
        <v>0</v>
      </c>
      <c r="D723" s="365">
        <f>'الاطار الموازنى  راي الجهه عام'!D723</f>
        <v>0</v>
      </c>
      <c r="E723" s="147">
        <f>'الاطار الموازنى  راي الجهه عام'!E723</f>
        <v>0</v>
      </c>
      <c r="F723" s="365">
        <f>'الاطار الموازنى  راي الجهه عام'!F723</f>
        <v>0</v>
      </c>
      <c r="G723" s="49" t="s">
        <v>934</v>
      </c>
      <c r="H723" s="19" t="s">
        <v>517</v>
      </c>
      <c r="I723" s="147"/>
      <c r="J723" s="147"/>
      <c r="K723" s="147"/>
      <c r="L723" s="147">
        <f t="shared" si="534"/>
        <v>0</v>
      </c>
      <c r="M723" s="365">
        <f>'الاطار الموازنى  راي الجهه عام'!I723</f>
        <v>0</v>
      </c>
      <c r="N723" s="208">
        <f t="shared" si="521"/>
        <v>0</v>
      </c>
      <c r="O723" s="147"/>
      <c r="P723" s="209" t="str">
        <f t="shared" si="522"/>
        <v xml:space="preserve"> </v>
      </c>
      <c r="Q723" s="209" t="str">
        <f t="shared" si="523"/>
        <v xml:space="preserve"> </v>
      </c>
      <c r="R723" s="105">
        <f t="shared" si="533"/>
        <v>0</v>
      </c>
      <c r="S723" s="72">
        <f t="shared" si="524"/>
        <v>0</v>
      </c>
    </row>
    <row r="724" spans="1:19" s="1" customFormat="1" ht="97.5" customHeight="1" thickBot="1" x14ac:dyDescent="0.25">
      <c r="A724" s="360">
        <f t="shared" ref="A724:E724" si="567">SUM(A722:A723)</f>
        <v>0</v>
      </c>
      <c r="B724" s="368">
        <f t="shared" si="567"/>
        <v>0</v>
      </c>
      <c r="C724" s="368">
        <f t="shared" si="567"/>
        <v>0</v>
      </c>
      <c r="D724" s="368">
        <f t="shared" si="567"/>
        <v>0</v>
      </c>
      <c r="E724" s="150">
        <f t="shared" si="567"/>
        <v>0</v>
      </c>
      <c r="F724" s="368">
        <f>'الاطار الموازنى  راي الجهه عام'!F724</f>
        <v>0</v>
      </c>
      <c r="G724" s="51"/>
      <c r="H724" s="5" t="s">
        <v>518</v>
      </c>
      <c r="I724" s="150">
        <f t="shared" ref="I724" si="568">SUM(I722:I723)</f>
        <v>0</v>
      </c>
      <c r="J724" s="150">
        <f t="shared" ref="I724:J724" si="569">SUM(J722:J723)</f>
        <v>0</v>
      </c>
      <c r="K724" s="150">
        <f t="shared" ref="K724:O724" si="570">SUM(K722:K723)</f>
        <v>0</v>
      </c>
      <c r="L724" s="150">
        <f t="shared" si="570"/>
        <v>0</v>
      </c>
      <c r="M724" s="368">
        <f>'الاطار الموازنى  راي الجهه عام'!I724</f>
        <v>0</v>
      </c>
      <c r="N724" s="212">
        <f t="shared" si="521"/>
        <v>0</v>
      </c>
      <c r="O724" s="150">
        <f t="shared" si="570"/>
        <v>0</v>
      </c>
      <c r="P724" s="150" t="str">
        <f t="shared" si="522"/>
        <v xml:space="preserve"> </v>
      </c>
      <c r="Q724" s="150" t="str">
        <f t="shared" si="523"/>
        <v xml:space="preserve"> </v>
      </c>
      <c r="R724" s="107">
        <f t="shared" si="533"/>
        <v>0</v>
      </c>
      <c r="S724" s="72">
        <f t="shared" si="524"/>
        <v>0</v>
      </c>
    </row>
    <row r="725" spans="1:19" s="2" customFormat="1" ht="99.75" customHeight="1" thickBot="1" x14ac:dyDescent="0.25">
      <c r="A725" s="376">
        <f t="shared" ref="A725:E725" si="571">A724+A720</f>
        <v>0</v>
      </c>
      <c r="B725" s="377">
        <f t="shared" si="571"/>
        <v>0</v>
      </c>
      <c r="C725" s="377">
        <f t="shared" si="571"/>
        <v>0</v>
      </c>
      <c r="D725" s="377">
        <f t="shared" si="571"/>
        <v>0</v>
      </c>
      <c r="E725" s="157">
        <f t="shared" si="571"/>
        <v>0</v>
      </c>
      <c r="F725" s="377">
        <f>'الاطار الموازنى  راي الجهه عام'!F725</f>
        <v>0</v>
      </c>
      <c r="G725" s="57"/>
      <c r="H725" s="7" t="s">
        <v>256</v>
      </c>
      <c r="I725" s="157">
        <f t="shared" ref="I725" si="572">I724+I720</f>
        <v>0</v>
      </c>
      <c r="J725" s="157">
        <f t="shared" ref="I725:J725" si="573">J724+J720</f>
        <v>0</v>
      </c>
      <c r="K725" s="157">
        <f t="shared" ref="K725:O725" si="574">K724+K720</f>
        <v>0</v>
      </c>
      <c r="L725" s="157">
        <f t="shared" si="574"/>
        <v>0</v>
      </c>
      <c r="M725" s="377">
        <f>'الاطار الموازنى  راي الجهه عام'!I725</f>
        <v>0</v>
      </c>
      <c r="N725" s="217">
        <f t="shared" si="521"/>
        <v>0</v>
      </c>
      <c r="O725" s="157">
        <f t="shared" si="574"/>
        <v>0</v>
      </c>
      <c r="P725" s="157" t="str">
        <f t="shared" si="522"/>
        <v xml:space="preserve"> </v>
      </c>
      <c r="Q725" s="157" t="str">
        <f t="shared" si="523"/>
        <v xml:space="preserve"> </v>
      </c>
      <c r="R725" s="112">
        <f t="shared" si="533"/>
        <v>0</v>
      </c>
      <c r="S725" s="72">
        <f t="shared" si="524"/>
        <v>0</v>
      </c>
    </row>
    <row r="726" spans="1:19" s="3" customFormat="1" ht="102.75" customHeight="1" thickBot="1" x14ac:dyDescent="0.25">
      <c r="A726" s="382">
        <f t="shared" ref="A726:E726" si="575">A725+A718</f>
        <v>0</v>
      </c>
      <c r="B726" s="383">
        <f t="shared" si="575"/>
        <v>0</v>
      </c>
      <c r="C726" s="383">
        <f t="shared" si="575"/>
        <v>0</v>
      </c>
      <c r="D726" s="383">
        <f t="shared" si="575"/>
        <v>0</v>
      </c>
      <c r="E726" s="161">
        <f t="shared" si="575"/>
        <v>0</v>
      </c>
      <c r="F726" s="383">
        <f>'الاطار الموازنى  راي الجهه عام'!F726</f>
        <v>0</v>
      </c>
      <c r="G726" s="58"/>
      <c r="H726" s="9" t="s">
        <v>1109</v>
      </c>
      <c r="I726" s="161">
        <f t="shared" ref="I726" si="576">I725+I718</f>
        <v>0</v>
      </c>
      <c r="J726" s="161">
        <f t="shared" ref="I726:J726" si="577">J725+J718</f>
        <v>0</v>
      </c>
      <c r="K726" s="161">
        <f t="shared" ref="K726:O726" si="578">K725+K718</f>
        <v>0</v>
      </c>
      <c r="L726" s="161">
        <f t="shared" si="578"/>
        <v>0</v>
      </c>
      <c r="M726" s="383">
        <f>'الاطار الموازنى  راي الجهه عام'!I726</f>
        <v>0</v>
      </c>
      <c r="N726" s="222">
        <f t="shared" si="521"/>
        <v>0</v>
      </c>
      <c r="O726" s="161">
        <f t="shared" si="578"/>
        <v>0</v>
      </c>
      <c r="P726" s="161" t="str">
        <f t="shared" si="522"/>
        <v xml:space="preserve"> </v>
      </c>
      <c r="Q726" s="161" t="str">
        <f t="shared" si="523"/>
        <v xml:space="preserve"> </v>
      </c>
      <c r="R726" s="115">
        <f t="shared" si="533"/>
        <v>0</v>
      </c>
      <c r="S726" s="72">
        <f t="shared" si="524"/>
        <v>0</v>
      </c>
    </row>
    <row r="727" spans="1:19" s="3" customFormat="1" ht="105.75" customHeight="1" x14ac:dyDescent="0.2">
      <c r="A727" s="355"/>
      <c r="B727" s="425"/>
      <c r="C727" s="425"/>
      <c r="D727" s="425"/>
      <c r="E727" s="181"/>
      <c r="F727" s="425"/>
      <c r="G727" s="59" t="s">
        <v>935</v>
      </c>
      <c r="H727" s="10" t="s">
        <v>519</v>
      </c>
      <c r="I727" s="181"/>
      <c r="J727" s="181"/>
      <c r="K727" s="181"/>
      <c r="L727" s="181"/>
      <c r="M727" s="425"/>
      <c r="N727" s="242"/>
      <c r="O727" s="181"/>
      <c r="P727" s="181" t="str">
        <f t="shared" si="522"/>
        <v xml:space="preserve"> </v>
      </c>
      <c r="Q727" s="181" t="str">
        <f t="shared" si="523"/>
        <v xml:space="preserve"> </v>
      </c>
      <c r="R727" s="125"/>
      <c r="S727" s="72">
        <f>S743</f>
        <v>250000</v>
      </c>
    </row>
    <row r="728" spans="1:19" s="2" customFormat="1" ht="105.75" customHeight="1" x14ac:dyDescent="0.2">
      <c r="A728" s="389"/>
      <c r="B728" s="390"/>
      <c r="C728" s="390"/>
      <c r="D728" s="390"/>
      <c r="E728" s="166"/>
      <c r="F728" s="390"/>
      <c r="G728" s="60" t="s">
        <v>936</v>
      </c>
      <c r="H728" s="25" t="s">
        <v>520</v>
      </c>
      <c r="I728" s="166"/>
      <c r="J728" s="166"/>
      <c r="K728" s="166"/>
      <c r="L728" s="166"/>
      <c r="M728" s="390"/>
      <c r="N728" s="228"/>
      <c r="O728" s="166"/>
      <c r="P728" s="166" t="str">
        <f t="shared" si="522"/>
        <v xml:space="preserve"> </v>
      </c>
      <c r="Q728" s="166" t="str">
        <f t="shared" si="523"/>
        <v xml:space="preserve"> </v>
      </c>
      <c r="R728" s="119"/>
      <c r="S728" s="72">
        <f>S732</f>
        <v>0</v>
      </c>
    </row>
    <row r="729" spans="1:19" s="1" customFormat="1" ht="105.75" customHeight="1" x14ac:dyDescent="0.2">
      <c r="A729" s="357">
        <f>'الاطار الموازنى  راي الجهه عام'!A729</f>
        <v>0</v>
      </c>
      <c r="B729" s="373">
        <f>'الاطار الموازنى  راي الجهه عام'!B729</f>
        <v>0</v>
      </c>
      <c r="C729" s="373">
        <f>'الاطار الموازنى  راي الجهه عام'!C729</f>
        <v>0</v>
      </c>
      <c r="D729" s="373">
        <f>'الاطار الموازنى  راي الجهه عام'!D729</f>
        <v>0</v>
      </c>
      <c r="E729" s="153">
        <f>'الاطار الموازنى  راي الجهه عام'!E729</f>
        <v>0</v>
      </c>
      <c r="F729" s="373">
        <f>'الاطار الموازنى  راي الجهه عام'!F729</f>
        <v>0</v>
      </c>
      <c r="G729" s="54">
        <v>3223010101</v>
      </c>
      <c r="H729" s="18" t="s">
        <v>521</v>
      </c>
      <c r="I729" s="153"/>
      <c r="J729" s="153"/>
      <c r="K729" s="153"/>
      <c r="L729" s="153">
        <f t="shared" si="534"/>
        <v>0</v>
      </c>
      <c r="M729" s="373">
        <f>'الاطار الموازنى  راي الجهه عام'!I729</f>
        <v>0</v>
      </c>
      <c r="N729" s="215">
        <f t="shared" si="521"/>
        <v>0</v>
      </c>
      <c r="O729" s="153"/>
      <c r="P729" s="155" t="str">
        <f t="shared" si="522"/>
        <v xml:space="preserve"> </v>
      </c>
      <c r="Q729" s="155" t="str">
        <f t="shared" si="523"/>
        <v xml:space="preserve"> </v>
      </c>
      <c r="R729" s="110">
        <f t="shared" si="533"/>
        <v>0</v>
      </c>
      <c r="S729" s="72">
        <f t="shared" si="524"/>
        <v>0</v>
      </c>
    </row>
    <row r="730" spans="1:19" s="1" customFormat="1" ht="105.75" customHeight="1" x14ac:dyDescent="0.2">
      <c r="A730" s="357">
        <f>'الاطار الموازنى  راي الجهه عام'!A730</f>
        <v>0</v>
      </c>
      <c r="B730" s="373">
        <f>'الاطار الموازنى  راي الجهه عام'!B730</f>
        <v>0</v>
      </c>
      <c r="C730" s="373">
        <f>'الاطار الموازنى  راي الجهه عام'!C730</f>
        <v>0</v>
      </c>
      <c r="D730" s="373">
        <f>'الاطار الموازنى  راي الجهه عام'!D730</f>
        <v>0</v>
      </c>
      <c r="E730" s="153">
        <f>'الاطار الموازنى  راي الجهه عام'!E730</f>
        <v>0</v>
      </c>
      <c r="F730" s="373">
        <f>'الاطار الموازنى  راي الجهه عام'!F730</f>
        <v>0</v>
      </c>
      <c r="G730" s="54">
        <v>3223010201</v>
      </c>
      <c r="H730" s="18" t="s">
        <v>522</v>
      </c>
      <c r="I730" s="153"/>
      <c r="J730" s="153"/>
      <c r="K730" s="153"/>
      <c r="L730" s="153">
        <f t="shared" si="534"/>
        <v>0</v>
      </c>
      <c r="M730" s="373">
        <f>'الاطار الموازنى  راي الجهه عام'!I730</f>
        <v>0</v>
      </c>
      <c r="N730" s="215">
        <f t="shared" si="521"/>
        <v>0</v>
      </c>
      <c r="O730" s="153"/>
      <c r="P730" s="155" t="str">
        <f t="shared" si="522"/>
        <v xml:space="preserve"> </v>
      </c>
      <c r="Q730" s="155" t="str">
        <f t="shared" si="523"/>
        <v xml:space="preserve"> </v>
      </c>
      <c r="R730" s="110">
        <f t="shared" si="533"/>
        <v>0</v>
      </c>
      <c r="S730" s="72">
        <f t="shared" si="524"/>
        <v>0</v>
      </c>
    </row>
    <row r="731" spans="1:19" s="1" customFormat="1" ht="105.75" customHeight="1" thickBot="1" x14ac:dyDescent="0.25">
      <c r="A731" s="357">
        <f>'الاطار الموازنى  راي الجهه عام'!A731</f>
        <v>0</v>
      </c>
      <c r="B731" s="373">
        <f>'الاطار الموازنى  راي الجهه عام'!B731</f>
        <v>0</v>
      </c>
      <c r="C731" s="373">
        <f>'الاطار الموازنى  راي الجهه عام'!C731</f>
        <v>0</v>
      </c>
      <c r="D731" s="373">
        <f>'الاطار الموازنى  راي الجهه عام'!D731</f>
        <v>0</v>
      </c>
      <c r="E731" s="153">
        <f>'الاطار الموازنى  راي الجهه عام'!E731</f>
        <v>0</v>
      </c>
      <c r="F731" s="373">
        <f>'الاطار الموازنى  راي الجهه عام'!F731</f>
        <v>0</v>
      </c>
      <c r="G731" s="54">
        <v>3223010301</v>
      </c>
      <c r="H731" s="18" t="s">
        <v>523</v>
      </c>
      <c r="I731" s="153"/>
      <c r="J731" s="153"/>
      <c r="K731" s="153"/>
      <c r="L731" s="153">
        <f t="shared" si="534"/>
        <v>0</v>
      </c>
      <c r="M731" s="373">
        <f>'الاطار الموازنى  راي الجهه عام'!I731</f>
        <v>0</v>
      </c>
      <c r="N731" s="215">
        <f t="shared" si="521"/>
        <v>0</v>
      </c>
      <c r="O731" s="153"/>
      <c r="P731" s="155" t="str">
        <f t="shared" si="522"/>
        <v xml:space="preserve"> </v>
      </c>
      <c r="Q731" s="155" t="str">
        <f t="shared" si="523"/>
        <v xml:space="preserve"> </v>
      </c>
      <c r="R731" s="110">
        <f t="shared" si="533"/>
        <v>0</v>
      </c>
      <c r="S731" s="72">
        <f t="shared" si="524"/>
        <v>0</v>
      </c>
    </row>
    <row r="732" spans="1:19" s="2" customFormat="1" ht="107.25" customHeight="1" thickBot="1" x14ac:dyDescent="0.25">
      <c r="A732" s="376">
        <f t="shared" ref="A732:E732" si="579">SUM(A729:A731)</f>
        <v>0</v>
      </c>
      <c r="B732" s="377">
        <f t="shared" si="579"/>
        <v>0</v>
      </c>
      <c r="C732" s="377">
        <f t="shared" si="579"/>
        <v>0</v>
      </c>
      <c r="D732" s="377">
        <f t="shared" si="579"/>
        <v>0</v>
      </c>
      <c r="E732" s="157">
        <f t="shared" si="579"/>
        <v>0</v>
      </c>
      <c r="F732" s="377">
        <f>'الاطار الموازنى  راي الجهه عام'!F732</f>
        <v>0</v>
      </c>
      <c r="G732" s="57"/>
      <c r="H732" s="7" t="s">
        <v>237</v>
      </c>
      <c r="I732" s="157">
        <f t="shared" ref="I732" si="580">SUM(I729:I731)</f>
        <v>0</v>
      </c>
      <c r="J732" s="157">
        <f t="shared" ref="I732:J732" si="581">SUM(J729:J731)</f>
        <v>0</v>
      </c>
      <c r="K732" s="157">
        <f t="shared" ref="K732:O732" si="582">SUM(K729:K731)</f>
        <v>0</v>
      </c>
      <c r="L732" s="157">
        <f t="shared" si="582"/>
        <v>0</v>
      </c>
      <c r="M732" s="377">
        <f>'الاطار الموازنى  راي الجهه عام'!I732</f>
        <v>0</v>
      </c>
      <c r="N732" s="217">
        <f t="shared" si="521"/>
        <v>0</v>
      </c>
      <c r="O732" s="157">
        <f t="shared" si="582"/>
        <v>0</v>
      </c>
      <c r="P732" s="157" t="str">
        <f t="shared" si="522"/>
        <v xml:space="preserve"> </v>
      </c>
      <c r="Q732" s="157" t="str">
        <f t="shared" si="523"/>
        <v xml:space="preserve"> </v>
      </c>
      <c r="R732" s="112">
        <f t="shared" si="533"/>
        <v>0</v>
      </c>
      <c r="S732" s="72">
        <f t="shared" si="524"/>
        <v>0</v>
      </c>
    </row>
    <row r="733" spans="1:19" s="2" customFormat="1" ht="105.75" customHeight="1" x14ac:dyDescent="0.2">
      <c r="A733" s="389">
        <f>'الاطار الموازنى  راي الجهه عام'!A733</f>
        <v>0</v>
      </c>
      <c r="B733" s="390">
        <f>'الاطار الموازنى  راي الجهه عام'!B733</f>
        <v>0</v>
      </c>
      <c r="C733" s="390">
        <f>'الاطار الموازنى  راي الجهه عام'!C733</f>
        <v>0</v>
      </c>
      <c r="D733" s="390">
        <f>'الاطار الموازنى  راي الجهه عام'!D733</f>
        <v>0</v>
      </c>
      <c r="E733" s="180">
        <f>'الاطار الموازنى  راي الجهه عام'!E733</f>
        <v>0</v>
      </c>
      <c r="F733" s="390">
        <f>'الاطار الموازنى  راي الجهه عام'!F733</f>
        <v>0</v>
      </c>
      <c r="G733" s="60" t="s">
        <v>1051</v>
      </c>
      <c r="H733" s="17" t="s">
        <v>524</v>
      </c>
      <c r="I733" s="180"/>
      <c r="J733" s="180"/>
      <c r="K733" s="180"/>
      <c r="L733" s="180">
        <f t="shared" si="534"/>
        <v>0</v>
      </c>
      <c r="M733" s="390">
        <f>'الاطار الموازنى  راي الجهه عام'!I733</f>
        <v>0</v>
      </c>
      <c r="N733" s="228">
        <f t="shared" si="521"/>
        <v>0</v>
      </c>
      <c r="O733" s="180"/>
      <c r="P733" s="166" t="str">
        <f t="shared" si="522"/>
        <v xml:space="preserve"> </v>
      </c>
      <c r="Q733" s="166" t="str">
        <f t="shared" si="523"/>
        <v xml:space="preserve"> </v>
      </c>
      <c r="R733" s="119">
        <f t="shared" si="533"/>
        <v>0</v>
      </c>
      <c r="S733" s="72">
        <f t="shared" si="524"/>
        <v>0</v>
      </c>
    </row>
    <row r="734" spans="1:19" s="2" customFormat="1" ht="105.75" customHeight="1" x14ac:dyDescent="0.2">
      <c r="A734" s="389">
        <f>'الاطار الموازنى  راي الجهه عام'!A734</f>
        <v>0</v>
      </c>
      <c r="B734" s="390">
        <f>'الاطار الموازنى  راي الجهه عام'!B734</f>
        <v>0</v>
      </c>
      <c r="C734" s="390">
        <f>'الاطار الموازنى  راي الجهه عام'!C734</f>
        <v>0</v>
      </c>
      <c r="D734" s="390">
        <f>'الاطار الموازنى  راي الجهه عام'!D734</f>
        <v>0</v>
      </c>
      <c r="E734" s="180">
        <f>'الاطار الموازنى  راي الجهه عام'!E734</f>
        <v>0</v>
      </c>
      <c r="F734" s="390">
        <f>'الاطار الموازنى  راي الجهه عام'!F734</f>
        <v>0</v>
      </c>
      <c r="G734" s="60" t="s">
        <v>1052</v>
      </c>
      <c r="H734" s="17" t="s">
        <v>525</v>
      </c>
      <c r="I734" s="180"/>
      <c r="J734" s="180"/>
      <c r="K734" s="180"/>
      <c r="L734" s="180">
        <f t="shared" si="534"/>
        <v>0</v>
      </c>
      <c r="M734" s="390">
        <f>'الاطار الموازنى  راي الجهه عام'!I734</f>
        <v>0</v>
      </c>
      <c r="N734" s="228">
        <f t="shared" si="521"/>
        <v>0</v>
      </c>
      <c r="O734" s="180"/>
      <c r="P734" s="166" t="str">
        <f t="shared" si="522"/>
        <v xml:space="preserve"> </v>
      </c>
      <c r="Q734" s="166" t="str">
        <f t="shared" si="523"/>
        <v xml:space="preserve"> </v>
      </c>
      <c r="R734" s="119">
        <f t="shared" si="533"/>
        <v>0</v>
      </c>
      <c r="S734" s="72">
        <f t="shared" si="524"/>
        <v>0</v>
      </c>
    </row>
    <row r="735" spans="1:19" s="2" customFormat="1" ht="105.75" customHeight="1" x14ac:dyDescent="0.2">
      <c r="A735" s="389">
        <f>'الاطار الموازنى  راي الجهه عام'!A735</f>
        <v>0</v>
      </c>
      <c r="B735" s="390">
        <f>'الاطار الموازنى  راي الجهه عام'!B735</f>
        <v>0</v>
      </c>
      <c r="C735" s="390">
        <f>'الاطار الموازنى  راي الجهه عام'!C735</f>
        <v>0</v>
      </c>
      <c r="D735" s="390">
        <f>'الاطار الموازنى  راي الجهه عام'!D735</f>
        <v>0</v>
      </c>
      <c r="E735" s="180">
        <f>'الاطار الموازنى  راي الجهه عام'!E735</f>
        <v>0</v>
      </c>
      <c r="F735" s="390">
        <f>'الاطار الموازنى  راي الجهه عام'!F735</f>
        <v>0</v>
      </c>
      <c r="G735" s="60" t="s">
        <v>1053</v>
      </c>
      <c r="H735" s="17" t="s">
        <v>526</v>
      </c>
      <c r="I735" s="180"/>
      <c r="J735" s="180"/>
      <c r="K735" s="180"/>
      <c r="L735" s="180">
        <f t="shared" si="534"/>
        <v>0</v>
      </c>
      <c r="M735" s="390">
        <f>'الاطار الموازنى  راي الجهه عام'!I735</f>
        <v>0</v>
      </c>
      <c r="N735" s="228">
        <f t="shared" si="521"/>
        <v>0</v>
      </c>
      <c r="O735" s="180"/>
      <c r="P735" s="166" t="str">
        <f t="shared" si="522"/>
        <v xml:space="preserve"> </v>
      </c>
      <c r="Q735" s="166" t="str">
        <f t="shared" si="523"/>
        <v xml:space="preserve"> </v>
      </c>
      <c r="R735" s="119">
        <f t="shared" si="533"/>
        <v>0</v>
      </c>
      <c r="S735" s="72">
        <f t="shared" si="524"/>
        <v>0</v>
      </c>
    </row>
    <row r="736" spans="1:19" s="2" customFormat="1" ht="105.75" customHeight="1" x14ac:dyDescent="0.2">
      <c r="A736" s="389"/>
      <c r="B736" s="390"/>
      <c r="C736" s="390"/>
      <c r="D736" s="390"/>
      <c r="E736" s="166"/>
      <c r="F736" s="390"/>
      <c r="G736" s="60" t="s">
        <v>937</v>
      </c>
      <c r="H736" s="17" t="s">
        <v>565</v>
      </c>
      <c r="I736" s="166"/>
      <c r="J736" s="166"/>
      <c r="K736" s="166"/>
      <c r="L736" s="166"/>
      <c r="M736" s="390"/>
      <c r="N736" s="228"/>
      <c r="O736" s="166"/>
      <c r="P736" s="166" t="str">
        <f t="shared" si="522"/>
        <v xml:space="preserve"> </v>
      </c>
      <c r="Q736" s="166" t="str">
        <f t="shared" si="523"/>
        <v xml:space="preserve"> </v>
      </c>
      <c r="R736" s="119"/>
      <c r="S736" s="72">
        <f>S740</f>
        <v>0</v>
      </c>
    </row>
    <row r="737" spans="1:19" s="1" customFormat="1" ht="105.75" customHeight="1" x14ac:dyDescent="0.2">
      <c r="A737" s="357">
        <f>'الاطار الموازنى  راي الجهه عام'!A737</f>
        <v>0</v>
      </c>
      <c r="B737" s="373">
        <f>'الاطار الموازنى  راي الجهه عام'!B737</f>
        <v>0</v>
      </c>
      <c r="C737" s="373">
        <f>'الاطار الموازنى  راي الجهه عام'!C737</f>
        <v>0</v>
      </c>
      <c r="D737" s="373">
        <f>'الاطار الموازنى  راي الجهه عام'!D737</f>
        <v>0</v>
      </c>
      <c r="E737" s="153">
        <f>'الاطار الموازنى  راي الجهه عام'!E737</f>
        <v>0</v>
      </c>
      <c r="F737" s="373">
        <f>'الاطار الموازنى  راي الجهه عام'!F737</f>
        <v>0</v>
      </c>
      <c r="G737" s="54">
        <v>3223050101</v>
      </c>
      <c r="H737" s="18" t="s">
        <v>527</v>
      </c>
      <c r="I737" s="153"/>
      <c r="J737" s="153"/>
      <c r="K737" s="153"/>
      <c r="L737" s="153">
        <f t="shared" si="534"/>
        <v>0</v>
      </c>
      <c r="M737" s="373">
        <f>'الاطار الموازنى  راي الجهه عام'!I737</f>
        <v>0</v>
      </c>
      <c r="N737" s="215">
        <f t="shared" si="521"/>
        <v>0</v>
      </c>
      <c r="O737" s="153"/>
      <c r="P737" s="155" t="str">
        <f t="shared" si="522"/>
        <v xml:space="preserve"> </v>
      </c>
      <c r="Q737" s="155" t="str">
        <f t="shared" si="523"/>
        <v xml:space="preserve"> </v>
      </c>
      <c r="R737" s="110">
        <f t="shared" si="533"/>
        <v>0</v>
      </c>
      <c r="S737" s="72">
        <f t="shared" si="524"/>
        <v>0</v>
      </c>
    </row>
    <row r="738" spans="1:19" s="1" customFormat="1" ht="105.75" customHeight="1" x14ac:dyDescent="0.2">
      <c r="A738" s="374">
        <f>'الاطار الموازنى  راي الجهه عام'!A738</f>
        <v>0</v>
      </c>
      <c r="B738" s="375">
        <f>'الاطار الموازنى  راي الجهه عام'!B738</f>
        <v>0</v>
      </c>
      <c r="C738" s="375">
        <f>'الاطار الموازنى  راي الجهه عام'!C738</f>
        <v>0</v>
      </c>
      <c r="D738" s="375">
        <f>'الاطار الموازنى  راي الجهه عام'!D738</f>
        <v>0</v>
      </c>
      <c r="E738" s="156">
        <f>'الاطار الموازنى  راي الجهه عام'!E738</f>
        <v>0</v>
      </c>
      <c r="F738" s="375">
        <f>'الاطار الموازنى  راي الجهه عام'!F738</f>
        <v>0</v>
      </c>
      <c r="G738" s="55">
        <v>3223050201</v>
      </c>
      <c r="H738" s="18" t="s">
        <v>600</v>
      </c>
      <c r="I738" s="156"/>
      <c r="J738" s="156"/>
      <c r="K738" s="156"/>
      <c r="L738" s="156">
        <f t="shared" si="534"/>
        <v>0</v>
      </c>
      <c r="M738" s="375">
        <f>'الاطار الموازنى  راي الجهه عام'!I738</f>
        <v>0</v>
      </c>
      <c r="N738" s="216">
        <f t="shared" si="521"/>
        <v>0</v>
      </c>
      <c r="O738" s="156"/>
      <c r="P738" s="154" t="str">
        <f t="shared" si="522"/>
        <v xml:space="preserve"> </v>
      </c>
      <c r="Q738" s="154" t="str">
        <f t="shared" si="523"/>
        <v xml:space="preserve"> </v>
      </c>
      <c r="R738" s="111">
        <f t="shared" si="533"/>
        <v>0</v>
      </c>
      <c r="S738" s="72">
        <f t="shared" si="524"/>
        <v>0</v>
      </c>
    </row>
    <row r="739" spans="1:19" s="1" customFormat="1" ht="105.75" customHeight="1" thickBot="1" x14ac:dyDescent="0.25">
      <c r="A739" s="374">
        <f>'الاطار الموازنى  راي الجهه عام'!A739</f>
        <v>0</v>
      </c>
      <c r="B739" s="375">
        <f>'الاطار الموازنى  راي الجهه عام'!B739</f>
        <v>0</v>
      </c>
      <c r="C739" s="375">
        <f>'الاطار الموازنى  راي الجهه عام'!C739</f>
        <v>0</v>
      </c>
      <c r="D739" s="375">
        <f>'الاطار الموازنى  راي الجهه عام'!D739</f>
        <v>0</v>
      </c>
      <c r="E739" s="156">
        <f>'الاطار الموازنى  راي الجهه عام'!E739</f>
        <v>0</v>
      </c>
      <c r="F739" s="375">
        <f>'الاطار الموازنى  راي الجهه عام'!F739</f>
        <v>0</v>
      </c>
      <c r="G739" s="55">
        <v>3223050301</v>
      </c>
      <c r="H739" s="23" t="s">
        <v>601</v>
      </c>
      <c r="I739" s="156"/>
      <c r="J739" s="156"/>
      <c r="K739" s="156"/>
      <c r="L739" s="156">
        <f t="shared" si="534"/>
        <v>0</v>
      </c>
      <c r="M739" s="375">
        <f>'الاطار الموازنى  راي الجهه عام'!I739</f>
        <v>0</v>
      </c>
      <c r="N739" s="216">
        <f t="shared" si="521"/>
        <v>0</v>
      </c>
      <c r="O739" s="156"/>
      <c r="P739" s="154" t="str">
        <f t="shared" si="522"/>
        <v xml:space="preserve"> </v>
      </c>
      <c r="Q739" s="154" t="str">
        <f t="shared" si="523"/>
        <v xml:space="preserve"> </v>
      </c>
      <c r="R739" s="111">
        <f t="shared" si="533"/>
        <v>0</v>
      </c>
      <c r="S739" s="72">
        <f t="shared" si="524"/>
        <v>0</v>
      </c>
    </row>
    <row r="740" spans="1:19" s="2" customFormat="1" ht="99.75" customHeight="1" thickBot="1" x14ac:dyDescent="0.25">
      <c r="A740" s="376">
        <f t="shared" ref="A740:E740" si="583">SUM(A737:A739)</f>
        <v>0</v>
      </c>
      <c r="B740" s="377">
        <f t="shared" si="583"/>
        <v>0</v>
      </c>
      <c r="C740" s="377">
        <f t="shared" si="583"/>
        <v>0</v>
      </c>
      <c r="D740" s="377">
        <f t="shared" si="583"/>
        <v>0</v>
      </c>
      <c r="E740" s="157">
        <f t="shared" si="583"/>
        <v>0</v>
      </c>
      <c r="F740" s="377">
        <f>'الاطار الموازنى  راي الجهه عام'!F740</f>
        <v>0</v>
      </c>
      <c r="G740" s="57"/>
      <c r="H740" s="7" t="s">
        <v>278</v>
      </c>
      <c r="I740" s="157">
        <f t="shared" ref="I740" si="584">SUM(I737:I739)</f>
        <v>0</v>
      </c>
      <c r="J740" s="157">
        <f t="shared" ref="I740:J740" si="585">SUM(J737:J739)</f>
        <v>0</v>
      </c>
      <c r="K740" s="157">
        <f t="shared" ref="K740:O740" si="586">SUM(K737:K739)</f>
        <v>0</v>
      </c>
      <c r="L740" s="157">
        <f t="shared" si="586"/>
        <v>0</v>
      </c>
      <c r="M740" s="377">
        <f>'الاطار الموازنى  راي الجهه عام'!I740</f>
        <v>0</v>
      </c>
      <c r="N740" s="217">
        <f t="shared" si="521"/>
        <v>0</v>
      </c>
      <c r="O740" s="157">
        <f t="shared" si="586"/>
        <v>0</v>
      </c>
      <c r="P740" s="157" t="str">
        <f t="shared" si="522"/>
        <v xml:space="preserve"> </v>
      </c>
      <c r="Q740" s="157" t="str">
        <f t="shared" si="523"/>
        <v xml:space="preserve"> </v>
      </c>
      <c r="R740" s="112">
        <f t="shared" si="533"/>
        <v>0</v>
      </c>
      <c r="S740" s="72">
        <f t="shared" si="524"/>
        <v>0</v>
      </c>
    </row>
    <row r="741" spans="1:19" s="2" customFormat="1" ht="105.75" customHeight="1" x14ac:dyDescent="0.2">
      <c r="A741" s="371">
        <f>'الاطار الموازنى  راي الجهه عام'!A741</f>
        <v>0</v>
      </c>
      <c r="B741" s="372">
        <f>'الاطار الموازنى  راي الجهه عام'!B741</f>
        <v>0</v>
      </c>
      <c r="C741" s="372">
        <f>'الاطار الموازنى  راي الجهه عام'!C741</f>
        <v>0</v>
      </c>
      <c r="D741" s="372">
        <f>'الاطار الموازنى  راي الجهه عام'!D741</f>
        <v>0</v>
      </c>
      <c r="E741" s="191">
        <f>'الاطار الموازنى  راي الجهه عام'!E741</f>
        <v>0</v>
      </c>
      <c r="F741" s="372">
        <f>'الاطار الموازنى  راي الجهه عام'!F741</f>
        <v>0</v>
      </c>
      <c r="G741" s="53" t="s">
        <v>1054</v>
      </c>
      <c r="H741" s="22" t="s">
        <v>528</v>
      </c>
      <c r="I741" s="191"/>
      <c r="J741" s="191"/>
      <c r="K741" s="191"/>
      <c r="L741" s="191">
        <f t="shared" si="534"/>
        <v>0</v>
      </c>
      <c r="M741" s="372">
        <f>'الاطار الموازنى  راي الجهه عام'!I741</f>
        <v>0</v>
      </c>
      <c r="N741" s="214">
        <f t="shared" si="521"/>
        <v>0</v>
      </c>
      <c r="O741" s="191"/>
      <c r="P741" s="152" t="str">
        <f t="shared" si="522"/>
        <v xml:space="preserve"> </v>
      </c>
      <c r="Q741" s="152" t="str">
        <f t="shared" si="523"/>
        <v xml:space="preserve"> </v>
      </c>
      <c r="R741" s="109">
        <f t="shared" si="533"/>
        <v>0</v>
      </c>
      <c r="S741" s="72">
        <f t="shared" si="524"/>
        <v>0</v>
      </c>
    </row>
    <row r="742" spans="1:19" s="2" customFormat="1" ht="105.75" customHeight="1" thickBot="1" x14ac:dyDescent="0.25">
      <c r="A742" s="389">
        <f>'الاطار الموازنى  راي الجهه عام'!A742</f>
        <v>0</v>
      </c>
      <c r="B742" s="390">
        <f>'الاطار الموازنى  راي الجهه عام'!B742</f>
        <v>0</v>
      </c>
      <c r="C742" s="390">
        <f>'الاطار الموازنى  راي الجهه عام'!C742</f>
        <v>0</v>
      </c>
      <c r="D742" s="390">
        <f>'الاطار الموازنى  راي الجهه عام'!D742</f>
        <v>250000</v>
      </c>
      <c r="E742" s="180">
        <f>'الاطار الموازنى  راي الجهه عام'!E742</f>
        <v>0</v>
      </c>
      <c r="F742" s="390">
        <f>'الاطار الموازنى  راي الجهه عام'!F742</f>
        <v>0</v>
      </c>
      <c r="G742" s="68" t="s">
        <v>1055</v>
      </c>
      <c r="H742" s="31" t="s">
        <v>529</v>
      </c>
      <c r="I742" s="180"/>
      <c r="J742" s="180"/>
      <c r="K742" s="180"/>
      <c r="L742" s="180">
        <f t="shared" si="534"/>
        <v>0</v>
      </c>
      <c r="M742" s="390">
        <f>'الاطار الموازنى  راي الجهه عام'!I742</f>
        <v>0</v>
      </c>
      <c r="N742" s="228">
        <f t="shared" si="521"/>
        <v>0</v>
      </c>
      <c r="O742" s="180">
        <f>M742</f>
        <v>0</v>
      </c>
      <c r="P742" s="166" t="str">
        <f t="shared" si="522"/>
        <v xml:space="preserve"> </v>
      </c>
      <c r="Q742" s="166" t="str">
        <f t="shared" si="523"/>
        <v xml:space="preserve"> </v>
      </c>
      <c r="R742" s="119">
        <f t="shared" si="533"/>
        <v>0</v>
      </c>
      <c r="S742" s="72">
        <f t="shared" si="524"/>
        <v>250000</v>
      </c>
    </row>
    <row r="743" spans="1:19" s="3" customFormat="1" ht="112.5" customHeight="1" thickBot="1" x14ac:dyDescent="0.25">
      <c r="A743" s="382">
        <f t="shared" ref="A743:E743" si="587">A742+A741+A740+A735+A734+A733+A732</f>
        <v>0</v>
      </c>
      <c r="B743" s="383">
        <f t="shared" si="587"/>
        <v>0</v>
      </c>
      <c r="C743" s="383">
        <f t="shared" si="587"/>
        <v>0</v>
      </c>
      <c r="D743" s="383">
        <f t="shared" si="587"/>
        <v>250000</v>
      </c>
      <c r="E743" s="161">
        <f t="shared" si="587"/>
        <v>0</v>
      </c>
      <c r="F743" s="383">
        <f>'الاطار الموازنى  راي الجهه عام'!F743</f>
        <v>0</v>
      </c>
      <c r="G743" s="58"/>
      <c r="H743" s="9" t="s">
        <v>1110</v>
      </c>
      <c r="I743" s="161">
        <f t="shared" ref="I743" si="588">I742+I741+I740+I735+I734+I733+I732</f>
        <v>0</v>
      </c>
      <c r="J743" s="161">
        <f t="shared" ref="I743:J743" si="589">J742+J741+J740+J735+J734+J733+J732</f>
        <v>0</v>
      </c>
      <c r="K743" s="161">
        <f t="shared" ref="K743:O743" si="590">K742+K741+K740+K735+K734+K733+K732</f>
        <v>0</v>
      </c>
      <c r="L743" s="161">
        <f t="shared" si="590"/>
        <v>0</v>
      </c>
      <c r="M743" s="383">
        <f>'الاطار الموازنى  راي الجهه عام'!I743</f>
        <v>0</v>
      </c>
      <c r="N743" s="222">
        <f t="shared" si="521"/>
        <v>0</v>
      </c>
      <c r="O743" s="161">
        <f t="shared" si="590"/>
        <v>0</v>
      </c>
      <c r="P743" s="161" t="str">
        <f t="shared" si="522"/>
        <v xml:space="preserve"> </v>
      </c>
      <c r="Q743" s="161" t="str">
        <f t="shared" si="523"/>
        <v xml:space="preserve"> </v>
      </c>
      <c r="R743" s="115">
        <f t="shared" si="533"/>
        <v>0</v>
      </c>
      <c r="S743" s="72">
        <f t="shared" si="524"/>
        <v>250000</v>
      </c>
    </row>
    <row r="744" spans="1:19" s="3" customFormat="1" ht="105.75" customHeight="1" x14ac:dyDescent="0.2">
      <c r="A744" s="355"/>
      <c r="B744" s="425"/>
      <c r="C744" s="425"/>
      <c r="D744" s="425"/>
      <c r="E744" s="181"/>
      <c r="F744" s="425"/>
      <c r="G744" s="59" t="s">
        <v>938</v>
      </c>
      <c r="H744" s="10" t="s">
        <v>530</v>
      </c>
      <c r="I744" s="181"/>
      <c r="J744" s="181"/>
      <c r="K744" s="181"/>
      <c r="L744" s="181"/>
      <c r="M744" s="425"/>
      <c r="N744" s="242"/>
      <c r="O744" s="181"/>
      <c r="P744" s="181" t="str">
        <f t="shared" si="522"/>
        <v xml:space="preserve"> </v>
      </c>
      <c r="Q744" s="181" t="str">
        <f t="shared" si="523"/>
        <v xml:space="preserve"> </v>
      </c>
      <c r="R744" s="125"/>
      <c r="S744" s="72">
        <f>S761</f>
        <v>111615637</v>
      </c>
    </row>
    <row r="745" spans="1:19" s="2" customFormat="1" ht="105.75" customHeight="1" x14ac:dyDescent="0.2">
      <c r="A745" s="389">
        <f>'الاطار الموازنى  راي الجهه عام'!A745</f>
        <v>0</v>
      </c>
      <c r="B745" s="390">
        <f>'الاطار الموازنى  راي الجهه عام'!B745</f>
        <v>0</v>
      </c>
      <c r="C745" s="390">
        <f>'الاطار الموازنى  راي الجهه عام'!C745</f>
        <v>0</v>
      </c>
      <c r="D745" s="390">
        <f>'الاطار الموازنى  راي الجهه عام'!D745</f>
        <v>0</v>
      </c>
      <c r="E745" s="180">
        <f>'الاطار الموازنى  راي الجهه عام'!E745</f>
        <v>0</v>
      </c>
      <c r="F745" s="390">
        <f>'الاطار الموازنى  راي الجهه عام'!F745</f>
        <v>0</v>
      </c>
      <c r="G745" s="60" t="s">
        <v>1056</v>
      </c>
      <c r="H745" s="17" t="s">
        <v>566</v>
      </c>
      <c r="I745" s="180"/>
      <c r="J745" s="180"/>
      <c r="K745" s="180"/>
      <c r="L745" s="180">
        <f t="shared" si="534"/>
        <v>0</v>
      </c>
      <c r="M745" s="390">
        <f>'الاطار الموازنى  راي الجهه عام'!I745</f>
        <v>0</v>
      </c>
      <c r="N745" s="228">
        <f t="shared" si="521"/>
        <v>0</v>
      </c>
      <c r="O745" s="180"/>
      <c r="P745" s="166" t="str">
        <f t="shared" si="522"/>
        <v xml:space="preserve"> </v>
      </c>
      <c r="Q745" s="166" t="str">
        <f t="shared" si="523"/>
        <v xml:space="preserve"> </v>
      </c>
      <c r="R745" s="119">
        <f t="shared" si="533"/>
        <v>0</v>
      </c>
      <c r="S745" s="72">
        <f t="shared" si="524"/>
        <v>0</v>
      </c>
    </row>
    <row r="746" spans="1:19" s="2" customFormat="1" ht="105.75" customHeight="1" x14ac:dyDescent="0.2">
      <c r="A746" s="389"/>
      <c r="B746" s="390"/>
      <c r="C746" s="390"/>
      <c r="D746" s="390"/>
      <c r="E746" s="166"/>
      <c r="F746" s="390"/>
      <c r="G746" s="60" t="s">
        <v>939</v>
      </c>
      <c r="H746" s="17" t="s">
        <v>531</v>
      </c>
      <c r="I746" s="166"/>
      <c r="J746" s="166"/>
      <c r="K746" s="166"/>
      <c r="L746" s="166"/>
      <c r="M746" s="390"/>
      <c r="N746" s="228"/>
      <c r="O746" s="166"/>
      <c r="P746" s="166" t="str">
        <f t="shared" si="522"/>
        <v xml:space="preserve"> </v>
      </c>
      <c r="Q746" s="166" t="str">
        <f t="shared" si="523"/>
        <v xml:space="preserve"> </v>
      </c>
      <c r="R746" s="119"/>
      <c r="S746" s="72">
        <f>S753</f>
        <v>111615637</v>
      </c>
    </row>
    <row r="747" spans="1:19" s="1" customFormat="1" ht="105.75" customHeight="1" x14ac:dyDescent="0.2">
      <c r="A747" s="357">
        <f>'الاطار الموازنى  راي الجهه عام'!A747</f>
        <v>0</v>
      </c>
      <c r="B747" s="373">
        <f>'الاطار الموازنى  راي الجهه عام'!B747</f>
        <v>0</v>
      </c>
      <c r="C747" s="373">
        <f>'الاطار الموازنى  راي الجهه عام'!C747</f>
        <v>0</v>
      </c>
      <c r="D747" s="373">
        <f>'الاطار الموازنى  راي الجهه عام'!D747</f>
        <v>0</v>
      </c>
      <c r="E747" s="153">
        <f>'الاطار الموازنى  راي الجهه عام'!E747</f>
        <v>0</v>
      </c>
      <c r="F747" s="373">
        <f>'الاطار الموازنى  راي الجهه عام'!F747</f>
        <v>0</v>
      </c>
      <c r="G747" s="54">
        <v>3224020101</v>
      </c>
      <c r="H747" s="18" t="s">
        <v>468</v>
      </c>
      <c r="I747" s="153"/>
      <c r="J747" s="153"/>
      <c r="K747" s="153"/>
      <c r="L747" s="153">
        <f t="shared" si="534"/>
        <v>0</v>
      </c>
      <c r="M747" s="373">
        <f>'الاطار الموازنى  راي الجهه عام'!I747</f>
        <v>0</v>
      </c>
      <c r="N747" s="215">
        <f t="shared" ref="N747:N809" si="591">M747-I747</f>
        <v>0</v>
      </c>
      <c r="O747" s="153"/>
      <c r="P747" s="155" t="str">
        <f t="shared" ref="P747:P810" si="592">IF(O747&gt;I747,O747-I747," ")</f>
        <v xml:space="preserve"> </v>
      </c>
      <c r="Q747" s="155" t="str">
        <f t="shared" ref="Q747:Q810" si="593">IF(I747&gt;O747,I747-O747," ")</f>
        <v xml:space="preserve"> </v>
      </c>
      <c r="R747" s="110">
        <f t="shared" si="533"/>
        <v>0</v>
      </c>
      <c r="S747" s="72">
        <f t="shared" ref="S747:S809" si="594">SUM(A747+B747+C747+D747+E747+F747+I747+J747+K747+L747+M747+O747)</f>
        <v>0</v>
      </c>
    </row>
    <row r="748" spans="1:19" s="1" customFormat="1" ht="105.75" customHeight="1" x14ac:dyDescent="0.2">
      <c r="A748" s="357">
        <f>'الاطار الموازنى  راي الجهه عام'!A748</f>
        <v>0</v>
      </c>
      <c r="B748" s="373">
        <f>'الاطار الموازنى  راي الجهه عام'!B748</f>
        <v>0</v>
      </c>
      <c r="C748" s="373">
        <f>'الاطار الموازنى  راي الجهه عام'!C748</f>
        <v>0</v>
      </c>
      <c r="D748" s="373">
        <f>'الاطار الموازنى  راي الجهه عام'!D748</f>
        <v>0</v>
      </c>
      <c r="E748" s="153">
        <f>'الاطار الموازنى  راي الجهه عام'!E748</f>
        <v>0</v>
      </c>
      <c r="F748" s="373">
        <f>'الاطار الموازنى  راي الجهه عام'!F748</f>
        <v>0</v>
      </c>
      <c r="G748" s="54">
        <v>3224020201</v>
      </c>
      <c r="H748" s="18" t="s">
        <v>532</v>
      </c>
      <c r="I748" s="153"/>
      <c r="J748" s="153"/>
      <c r="K748" s="153"/>
      <c r="L748" s="153">
        <f t="shared" si="534"/>
        <v>0</v>
      </c>
      <c r="M748" s="373">
        <f>'الاطار الموازنى  راي الجهه عام'!I748</f>
        <v>0</v>
      </c>
      <c r="N748" s="215">
        <f t="shared" si="591"/>
        <v>0</v>
      </c>
      <c r="O748" s="153"/>
      <c r="P748" s="155" t="str">
        <f t="shared" si="592"/>
        <v xml:space="preserve"> </v>
      </c>
      <c r="Q748" s="155" t="str">
        <f t="shared" si="593"/>
        <v xml:space="preserve"> </v>
      </c>
      <c r="R748" s="110">
        <f t="shared" si="533"/>
        <v>0</v>
      </c>
      <c r="S748" s="72">
        <f t="shared" si="594"/>
        <v>0</v>
      </c>
    </row>
    <row r="749" spans="1:19" s="1" customFormat="1" ht="105.75" customHeight="1" x14ac:dyDescent="0.2">
      <c r="A749" s="357">
        <f>'الاطار الموازنى  راي الجهه عام'!A749</f>
        <v>0</v>
      </c>
      <c r="B749" s="373">
        <f>'الاطار الموازنى  راي الجهه عام'!B749</f>
        <v>0</v>
      </c>
      <c r="C749" s="373">
        <f>'الاطار الموازنى  راي الجهه عام'!C749</f>
        <v>0</v>
      </c>
      <c r="D749" s="373">
        <f>'الاطار الموازنى  راي الجهه عام'!D749</f>
        <v>0</v>
      </c>
      <c r="E749" s="153">
        <f>'الاطار الموازنى  راي الجهه عام'!E749</f>
        <v>0</v>
      </c>
      <c r="F749" s="373">
        <f>'الاطار الموازنى  راي الجهه عام'!F749</f>
        <v>0</v>
      </c>
      <c r="G749" s="54">
        <v>3224020301</v>
      </c>
      <c r="H749" s="18" t="s">
        <v>470</v>
      </c>
      <c r="I749" s="153"/>
      <c r="J749" s="153"/>
      <c r="K749" s="153"/>
      <c r="L749" s="153">
        <f t="shared" si="534"/>
        <v>0</v>
      </c>
      <c r="M749" s="373">
        <f>'الاطار الموازنى  راي الجهه عام'!I749</f>
        <v>0</v>
      </c>
      <c r="N749" s="215">
        <f t="shared" si="591"/>
        <v>0</v>
      </c>
      <c r="O749" s="153"/>
      <c r="P749" s="155" t="str">
        <f t="shared" si="592"/>
        <v xml:space="preserve"> </v>
      </c>
      <c r="Q749" s="155" t="str">
        <f t="shared" si="593"/>
        <v xml:space="preserve"> </v>
      </c>
      <c r="R749" s="110">
        <f t="shared" si="533"/>
        <v>0</v>
      </c>
      <c r="S749" s="72">
        <f t="shared" si="594"/>
        <v>0</v>
      </c>
    </row>
    <row r="750" spans="1:19" s="1" customFormat="1" ht="105.75" customHeight="1" x14ac:dyDescent="0.2">
      <c r="A750" s="357">
        <f>'الاطار الموازنى  راي الجهه عام'!A750</f>
        <v>0</v>
      </c>
      <c r="B750" s="373">
        <f>'الاطار الموازنى  راي الجهه عام'!B750</f>
        <v>0</v>
      </c>
      <c r="C750" s="373">
        <f>'الاطار الموازنى  راي الجهه عام'!C750</f>
        <v>0</v>
      </c>
      <c r="D750" s="373">
        <f>'الاطار الموازنى  راي الجهه عام'!D750</f>
        <v>0</v>
      </c>
      <c r="E750" s="153">
        <f>'الاطار الموازنى  راي الجهه عام'!E750</f>
        <v>0</v>
      </c>
      <c r="F750" s="373">
        <f>'الاطار الموازنى  راي الجهه عام'!F750</f>
        <v>0</v>
      </c>
      <c r="G750" s="54">
        <v>3224020401</v>
      </c>
      <c r="H750" s="18" t="s">
        <v>533</v>
      </c>
      <c r="I750" s="153"/>
      <c r="J750" s="153"/>
      <c r="K750" s="153"/>
      <c r="L750" s="153">
        <f t="shared" si="534"/>
        <v>0</v>
      </c>
      <c r="M750" s="373">
        <f>'الاطار الموازنى  راي الجهه عام'!I750</f>
        <v>0</v>
      </c>
      <c r="N750" s="215">
        <f t="shared" si="591"/>
        <v>0</v>
      </c>
      <c r="O750" s="153"/>
      <c r="P750" s="155" t="str">
        <f t="shared" si="592"/>
        <v xml:space="preserve"> </v>
      </c>
      <c r="Q750" s="155" t="str">
        <f t="shared" si="593"/>
        <v xml:space="preserve"> </v>
      </c>
      <c r="R750" s="110">
        <f t="shared" si="533"/>
        <v>0</v>
      </c>
      <c r="S750" s="72">
        <f t="shared" si="594"/>
        <v>0</v>
      </c>
    </row>
    <row r="751" spans="1:19" s="1" customFormat="1" ht="105.75" customHeight="1" x14ac:dyDescent="0.2">
      <c r="A751" s="373">
        <f>'الاطار الموازنى  راي الجهه عام'!A751</f>
        <v>0</v>
      </c>
      <c r="B751" s="373">
        <f>'الاطار الموازنى  راي الجهه عام'!B751</f>
        <v>21523949</v>
      </c>
      <c r="C751" s="373">
        <f>'الاطار الموازنى  راي الجهه عام'!C751</f>
        <v>0</v>
      </c>
      <c r="D751" s="373">
        <f>'الاطار الموازنى  راي الجهه عام'!D751</f>
        <v>0</v>
      </c>
      <c r="E751" s="153">
        <f>'الاطار الموازنى  راي الجهه عام'!E751</f>
        <v>0</v>
      </c>
      <c r="F751" s="373">
        <f>'الاطار الموازنى  راي الجهه عام'!F751</f>
        <v>0</v>
      </c>
      <c r="G751" s="54">
        <v>3224020501</v>
      </c>
      <c r="H751" s="18" t="s">
        <v>534</v>
      </c>
      <c r="I751" s="153"/>
      <c r="J751" s="153"/>
      <c r="K751" s="153"/>
      <c r="L751" s="153">
        <f t="shared" si="534"/>
        <v>0</v>
      </c>
      <c r="M751" s="373">
        <f>'الاطار الموازنى  راي الجهه عام'!I751</f>
        <v>0</v>
      </c>
      <c r="N751" s="215">
        <f t="shared" si="591"/>
        <v>0</v>
      </c>
      <c r="O751" s="153">
        <f t="shared" ref="O751" si="595">M751</f>
        <v>0</v>
      </c>
      <c r="P751" s="155" t="str">
        <f t="shared" si="592"/>
        <v xml:space="preserve"> </v>
      </c>
      <c r="Q751" s="155" t="str">
        <f t="shared" si="593"/>
        <v xml:space="preserve"> </v>
      </c>
      <c r="R751" s="110">
        <f t="shared" ref="R751:R814" si="596">IF(O751=0,,O751/I751)</f>
        <v>0</v>
      </c>
      <c r="S751" s="72">
        <f t="shared" si="594"/>
        <v>21523949</v>
      </c>
    </row>
    <row r="752" spans="1:19" s="1" customFormat="1" ht="105.75" customHeight="1" thickBot="1" x14ac:dyDescent="0.25">
      <c r="A752" s="373">
        <f>'الاطار الموازنى  راي الجهه عام'!A752</f>
        <v>298000</v>
      </c>
      <c r="B752" s="373">
        <f>'الاطار الموازنى  راي الجهه عام'!B752</f>
        <v>0</v>
      </c>
      <c r="C752" s="373">
        <f>'الاطار الموازنى  راي الجهه عام'!C752</f>
        <v>3843000</v>
      </c>
      <c r="D752" s="373">
        <f>'الاطار الموازنى  راي الجهه عام'!D752</f>
        <v>18734688</v>
      </c>
      <c r="E752" s="153">
        <f>'الاطار الموازنى  راي الجهه عام'!E752</f>
        <v>10784000</v>
      </c>
      <c r="F752" s="373">
        <f>'الاطار الموازنى  راي الجهه عام'!F752</f>
        <v>0</v>
      </c>
      <c r="G752" s="54">
        <v>3224020601</v>
      </c>
      <c r="H752" s="18" t="s">
        <v>535</v>
      </c>
      <c r="I752" s="153">
        <v>12230000</v>
      </c>
      <c r="J752" s="153">
        <v>12230000</v>
      </c>
      <c r="K752" s="153"/>
      <c r="L752" s="153">
        <f t="shared" si="534"/>
        <v>0</v>
      </c>
      <c r="M752" s="373">
        <f>'الاطار الموازنى  راي الجهه عام'!I752</f>
        <v>15986000</v>
      </c>
      <c r="N752" s="215">
        <f t="shared" si="591"/>
        <v>3756000</v>
      </c>
      <c r="O752" s="153">
        <v>15986000</v>
      </c>
      <c r="P752" s="155">
        <f t="shared" si="592"/>
        <v>3756000</v>
      </c>
      <c r="Q752" s="155" t="str">
        <f t="shared" si="593"/>
        <v xml:space="preserve"> </v>
      </c>
      <c r="R752" s="110">
        <f t="shared" si="596"/>
        <v>1.3071136549468521</v>
      </c>
      <c r="S752" s="72">
        <f t="shared" si="594"/>
        <v>90091688</v>
      </c>
    </row>
    <row r="753" spans="1:19" s="2" customFormat="1" ht="105" customHeight="1" thickBot="1" x14ac:dyDescent="0.25">
      <c r="A753" s="376">
        <f t="shared" ref="A753:D753" si="597">SUM(A747:A752)</f>
        <v>298000</v>
      </c>
      <c r="B753" s="377">
        <f t="shared" si="597"/>
        <v>21523949</v>
      </c>
      <c r="C753" s="377">
        <f t="shared" si="597"/>
        <v>3843000</v>
      </c>
      <c r="D753" s="377">
        <f t="shared" si="597"/>
        <v>18734688</v>
      </c>
      <c r="E753" s="157">
        <f t="shared" ref="E753" si="598">SUM(E747:E752)</f>
        <v>10784000</v>
      </c>
      <c r="F753" s="377">
        <f>'الاطار الموازنى  راي الجهه عام'!F753</f>
        <v>0</v>
      </c>
      <c r="G753" s="57"/>
      <c r="H753" s="7" t="s">
        <v>256</v>
      </c>
      <c r="I753" s="157">
        <f t="shared" ref="I753" si="599">SUM(I747:I752)</f>
        <v>12230000</v>
      </c>
      <c r="J753" s="157">
        <f t="shared" ref="I753:J753" si="600">SUM(J747:J752)</f>
        <v>12230000</v>
      </c>
      <c r="K753" s="157">
        <f t="shared" ref="K753:O753" si="601">SUM(K747:K752)</f>
        <v>0</v>
      </c>
      <c r="L753" s="157">
        <f t="shared" si="601"/>
        <v>0</v>
      </c>
      <c r="M753" s="377">
        <f>'الاطار الموازنى  راي الجهه عام'!I753</f>
        <v>15986000</v>
      </c>
      <c r="N753" s="217">
        <f t="shared" si="591"/>
        <v>3756000</v>
      </c>
      <c r="O753" s="157">
        <f t="shared" si="601"/>
        <v>15986000</v>
      </c>
      <c r="P753" s="157">
        <f t="shared" si="592"/>
        <v>3756000</v>
      </c>
      <c r="Q753" s="157" t="str">
        <f t="shared" si="593"/>
        <v xml:space="preserve"> </v>
      </c>
      <c r="R753" s="112">
        <f t="shared" si="596"/>
        <v>1.3071136549468521</v>
      </c>
      <c r="S753" s="72">
        <f t="shared" si="594"/>
        <v>111615637</v>
      </c>
    </row>
    <row r="754" spans="1:19" s="2" customFormat="1" ht="105.75" customHeight="1" x14ac:dyDescent="0.2">
      <c r="A754" s="389"/>
      <c r="B754" s="390"/>
      <c r="C754" s="390"/>
      <c r="D754" s="390"/>
      <c r="E754" s="166"/>
      <c r="F754" s="390"/>
      <c r="G754" s="60" t="s">
        <v>940</v>
      </c>
      <c r="H754" s="17" t="s">
        <v>536</v>
      </c>
      <c r="I754" s="166"/>
      <c r="J754" s="166"/>
      <c r="K754" s="166"/>
      <c r="L754" s="166"/>
      <c r="M754" s="390"/>
      <c r="N754" s="228"/>
      <c r="O754" s="166"/>
      <c r="P754" s="166" t="str">
        <f t="shared" si="592"/>
        <v xml:space="preserve"> </v>
      </c>
      <c r="Q754" s="166" t="str">
        <f t="shared" si="593"/>
        <v xml:space="preserve"> </v>
      </c>
      <c r="R754" s="119"/>
      <c r="S754" s="72">
        <f>S760</f>
        <v>0</v>
      </c>
    </row>
    <row r="755" spans="1:19" s="1" customFormat="1" ht="105.75" customHeight="1" x14ac:dyDescent="0.2">
      <c r="A755" s="357">
        <f>'الاطار الموازنى  راي الجهه عام'!A755</f>
        <v>0</v>
      </c>
      <c r="B755" s="373">
        <f>'الاطار الموازنى  راي الجهه عام'!B755</f>
        <v>0</v>
      </c>
      <c r="C755" s="373">
        <f>'الاطار الموازنى  راي الجهه عام'!C755</f>
        <v>0</v>
      </c>
      <c r="D755" s="373">
        <f>'الاطار الموازنى  راي الجهه عام'!D755</f>
        <v>0</v>
      </c>
      <c r="E755" s="153">
        <f>'الاطار الموازنى  راي الجهه عام'!E755</f>
        <v>0</v>
      </c>
      <c r="F755" s="373">
        <f>'الاطار الموازنى  راي الجهه عام'!F755</f>
        <v>0</v>
      </c>
      <c r="G755" s="54">
        <v>3224030101</v>
      </c>
      <c r="H755" s="18" t="s">
        <v>537</v>
      </c>
      <c r="I755" s="153"/>
      <c r="J755" s="153"/>
      <c r="K755" s="153"/>
      <c r="L755" s="153">
        <f t="shared" ref="L755:L818" si="602">K755*2</f>
        <v>0</v>
      </c>
      <c r="M755" s="373">
        <f>'الاطار الموازنى  راي الجهه عام'!I755</f>
        <v>0</v>
      </c>
      <c r="N755" s="215">
        <f t="shared" si="591"/>
        <v>0</v>
      </c>
      <c r="O755" s="153"/>
      <c r="P755" s="155" t="str">
        <f t="shared" si="592"/>
        <v xml:space="preserve"> </v>
      </c>
      <c r="Q755" s="155" t="str">
        <f t="shared" si="593"/>
        <v xml:space="preserve"> </v>
      </c>
      <c r="R755" s="110">
        <f t="shared" si="596"/>
        <v>0</v>
      </c>
      <c r="S755" s="72">
        <f t="shared" si="594"/>
        <v>0</v>
      </c>
    </row>
    <row r="756" spans="1:19" s="1" customFormat="1" ht="105.75" customHeight="1" x14ac:dyDescent="0.2">
      <c r="A756" s="357">
        <f>'الاطار الموازنى  راي الجهه عام'!A756</f>
        <v>0</v>
      </c>
      <c r="B756" s="373">
        <f>'الاطار الموازنى  راي الجهه عام'!B756</f>
        <v>0</v>
      </c>
      <c r="C756" s="373">
        <f>'الاطار الموازنى  راي الجهه عام'!C756</f>
        <v>0</v>
      </c>
      <c r="D756" s="373">
        <f>'الاطار الموازنى  راي الجهه عام'!D756</f>
        <v>0</v>
      </c>
      <c r="E756" s="153">
        <f>'الاطار الموازنى  راي الجهه عام'!E756</f>
        <v>0</v>
      </c>
      <c r="F756" s="373">
        <f>'الاطار الموازنى  راي الجهه عام'!F756</f>
        <v>0</v>
      </c>
      <c r="G756" s="54">
        <v>3224030201</v>
      </c>
      <c r="H756" s="18" t="s">
        <v>538</v>
      </c>
      <c r="I756" s="153"/>
      <c r="J756" s="153"/>
      <c r="K756" s="153"/>
      <c r="L756" s="153">
        <f t="shared" si="602"/>
        <v>0</v>
      </c>
      <c r="M756" s="373">
        <f>'الاطار الموازنى  راي الجهه عام'!I756</f>
        <v>0</v>
      </c>
      <c r="N756" s="215">
        <f t="shared" si="591"/>
        <v>0</v>
      </c>
      <c r="O756" s="153"/>
      <c r="P756" s="155" t="str">
        <f t="shared" si="592"/>
        <v xml:space="preserve"> </v>
      </c>
      <c r="Q756" s="155" t="str">
        <f t="shared" si="593"/>
        <v xml:space="preserve"> </v>
      </c>
      <c r="R756" s="110">
        <f t="shared" si="596"/>
        <v>0</v>
      </c>
      <c r="S756" s="72">
        <f t="shared" si="594"/>
        <v>0</v>
      </c>
    </row>
    <row r="757" spans="1:19" s="1" customFormat="1" ht="105.75" customHeight="1" x14ac:dyDescent="0.2">
      <c r="A757" s="357">
        <f>'الاطار الموازنى  راي الجهه عام'!A757</f>
        <v>0</v>
      </c>
      <c r="B757" s="373">
        <f>'الاطار الموازنى  راي الجهه عام'!B757</f>
        <v>0</v>
      </c>
      <c r="C757" s="373">
        <f>'الاطار الموازنى  راي الجهه عام'!C757</f>
        <v>0</v>
      </c>
      <c r="D757" s="373">
        <f>'الاطار الموازنى  راي الجهه عام'!D757</f>
        <v>0</v>
      </c>
      <c r="E757" s="153">
        <f>'الاطار الموازنى  راي الجهه عام'!E757</f>
        <v>0</v>
      </c>
      <c r="F757" s="373">
        <f>'الاطار الموازنى  راي الجهه عام'!F757</f>
        <v>0</v>
      </c>
      <c r="G757" s="54">
        <v>3224030301</v>
      </c>
      <c r="H757" s="18" t="s">
        <v>539</v>
      </c>
      <c r="I757" s="153"/>
      <c r="J757" s="153"/>
      <c r="K757" s="153"/>
      <c r="L757" s="153">
        <f t="shared" si="602"/>
        <v>0</v>
      </c>
      <c r="M757" s="373">
        <f>'الاطار الموازنى  راي الجهه عام'!I757</f>
        <v>0</v>
      </c>
      <c r="N757" s="215">
        <f t="shared" si="591"/>
        <v>0</v>
      </c>
      <c r="O757" s="153"/>
      <c r="P757" s="155" t="str">
        <f t="shared" si="592"/>
        <v xml:space="preserve"> </v>
      </c>
      <c r="Q757" s="155" t="str">
        <f t="shared" si="593"/>
        <v xml:space="preserve"> </v>
      </c>
      <c r="R757" s="110">
        <f t="shared" si="596"/>
        <v>0</v>
      </c>
      <c r="S757" s="72">
        <f t="shared" si="594"/>
        <v>0</v>
      </c>
    </row>
    <row r="758" spans="1:19" s="1" customFormat="1" ht="105.75" customHeight="1" x14ac:dyDescent="0.2">
      <c r="A758" s="357">
        <f>'الاطار الموازنى  راي الجهه عام'!A758</f>
        <v>0</v>
      </c>
      <c r="B758" s="373">
        <f>'الاطار الموازنى  راي الجهه عام'!B758</f>
        <v>0</v>
      </c>
      <c r="C758" s="373">
        <f>'الاطار الموازنى  راي الجهه عام'!C758</f>
        <v>0</v>
      </c>
      <c r="D758" s="373">
        <f>'الاطار الموازنى  راي الجهه عام'!D758</f>
        <v>0</v>
      </c>
      <c r="E758" s="153">
        <f>'الاطار الموازنى  راي الجهه عام'!E758</f>
        <v>0</v>
      </c>
      <c r="F758" s="373">
        <f>'الاطار الموازنى  راي الجهه عام'!F758</f>
        <v>0</v>
      </c>
      <c r="G758" s="54">
        <v>3224030401</v>
      </c>
      <c r="H758" s="18" t="s">
        <v>540</v>
      </c>
      <c r="I758" s="153"/>
      <c r="J758" s="153"/>
      <c r="K758" s="153"/>
      <c r="L758" s="153">
        <f t="shared" si="602"/>
        <v>0</v>
      </c>
      <c r="M758" s="373">
        <f>'الاطار الموازنى  راي الجهه عام'!I758</f>
        <v>0</v>
      </c>
      <c r="N758" s="215">
        <f t="shared" si="591"/>
        <v>0</v>
      </c>
      <c r="O758" s="153"/>
      <c r="P758" s="155" t="str">
        <f t="shared" si="592"/>
        <v xml:space="preserve"> </v>
      </c>
      <c r="Q758" s="155" t="str">
        <f t="shared" si="593"/>
        <v xml:space="preserve"> </v>
      </c>
      <c r="R758" s="110">
        <f t="shared" si="596"/>
        <v>0</v>
      </c>
      <c r="S758" s="72">
        <f t="shared" si="594"/>
        <v>0</v>
      </c>
    </row>
    <row r="759" spans="1:19" s="1" customFormat="1" ht="105.75" customHeight="1" thickBot="1" x14ac:dyDescent="0.25">
      <c r="A759" s="357">
        <f>'الاطار الموازنى  راي الجهه عام'!A759</f>
        <v>0</v>
      </c>
      <c r="B759" s="373">
        <f>'الاطار الموازنى  راي الجهه عام'!B759</f>
        <v>0</v>
      </c>
      <c r="C759" s="373">
        <f>'الاطار الموازنى  راي الجهه عام'!C759</f>
        <v>0</v>
      </c>
      <c r="D759" s="373">
        <f>'الاطار الموازنى  راي الجهه عام'!D759</f>
        <v>0</v>
      </c>
      <c r="E759" s="153">
        <f>'الاطار الموازنى  راي الجهه عام'!E759</f>
        <v>0</v>
      </c>
      <c r="F759" s="373">
        <f>'الاطار الموازنى  راي الجهه عام'!F759</f>
        <v>0</v>
      </c>
      <c r="G759" s="54">
        <v>3224030501</v>
      </c>
      <c r="H759" s="18" t="s">
        <v>541</v>
      </c>
      <c r="I759" s="153"/>
      <c r="J759" s="153"/>
      <c r="K759" s="153"/>
      <c r="L759" s="153">
        <f t="shared" si="602"/>
        <v>0</v>
      </c>
      <c r="M759" s="373">
        <f>'الاطار الموازنى  راي الجهه عام'!I759</f>
        <v>0</v>
      </c>
      <c r="N759" s="215">
        <f t="shared" si="591"/>
        <v>0</v>
      </c>
      <c r="O759" s="153"/>
      <c r="P759" s="155" t="str">
        <f t="shared" si="592"/>
        <v xml:space="preserve"> </v>
      </c>
      <c r="Q759" s="155" t="str">
        <f t="shared" si="593"/>
        <v xml:space="preserve"> </v>
      </c>
      <c r="R759" s="110">
        <f t="shared" si="596"/>
        <v>0</v>
      </c>
      <c r="S759" s="72">
        <f t="shared" si="594"/>
        <v>0</v>
      </c>
    </row>
    <row r="760" spans="1:19" s="2" customFormat="1" ht="110.25" customHeight="1" thickBot="1" x14ac:dyDescent="0.25">
      <c r="A760" s="376">
        <f t="shared" ref="A760:D760" si="603">SUM(A755:A759)</f>
        <v>0</v>
      </c>
      <c r="B760" s="377">
        <f t="shared" si="603"/>
        <v>0</v>
      </c>
      <c r="C760" s="377">
        <f t="shared" si="603"/>
        <v>0</v>
      </c>
      <c r="D760" s="377">
        <f t="shared" si="603"/>
        <v>0</v>
      </c>
      <c r="E760" s="157">
        <f t="shared" ref="E760" si="604">SUM(E755:E759)</f>
        <v>0</v>
      </c>
      <c r="F760" s="377">
        <f>'الاطار الموازنى  راي الجهه عام'!F760</f>
        <v>0</v>
      </c>
      <c r="G760" s="57"/>
      <c r="H760" s="7" t="s">
        <v>266</v>
      </c>
      <c r="I760" s="157">
        <f t="shared" ref="I760" si="605">SUM(I755:I759)</f>
        <v>0</v>
      </c>
      <c r="J760" s="157">
        <f t="shared" ref="I760:J760" si="606">SUM(J755:J759)</f>
        <v>0</v>
      </c>
      <c r="K760" s="157">
        <f t="shared" ref="K760:O760" si="607">SUM(K755:K759)</f>
        <v>0</v>
      </c>
      <c r="L760" s="157">
        <f t="shared" si="607"/>
        <v>0</v>
      </c>
      <c r="M760" s="377">
        <f>'الاطار الموازنى  راي الجهه عام'!I760</f>
        <v>0</v>
      </c>
      <c r="N760" s="217">
        <f t="shared" si="591"/>
        <v>0</v>
      </c>
      <c r="O760" s="157">
        <f t="shared" si="607"/>
        <v>0</v>
      </c>
      <c r="P760" s="157" t="str">
        <f t="shared" si="592"/>
        <v xml:space="preserve"> </v>
      </c>
      <c r="Q760" s="157" t="str">
        <f t="shared" si="593"/>
        <v xml:space="preserve"> </v>
      </c>
      <c r="R760" s="112">
        <f t="shared" si="596"/>
        <v>0</v>
      </c>
      <c r="S760" s="72">
        <f t="shared" si="594"/>
        <v>0</v>
      </c>
    </row>
    <row r="761" spans="1:19" s="3" customFormat="1" ht="114.75" customHeight="1" thickBot="1" x14ac:dyDescent="0.25">
      <c r="A761" s="382">
        <f t="shared" ref="A761:E761" si="608">A760+A753+A745</f>
        <v>298000</v>
      </c>
      <c r="B761" s="383">
        <f t="shared" si="608"/>
        <v>21523949</v>
      </c>
      <c r="C761" s="383">
        <f t="shared" si="608"/>
        <v>3843000</v>
      </c>
      <c r="D761" s="383">
        <f t="shared" si="608"/>
        <v>18734688</v>
      </c>
      <c r="E761" s="161">
        <f t="shared" si="608"/>
        <v>10784000</v>
      </c>
      <c r="F761" s="383">
        <f>'الاطار الموازنى  راي الجهه عام'!F761</f>
        <v>0</v>
      </c>
      <c r="G761" s="58"/>
      <c r="H761" s="9" t="s">
        <v>1111</v>
      </c>
      <c r="I761" s="161">
        <f t="shared" ref="I761" si="609">I760+I753+I745</f>
        <v>12230000</v>
      </c>
      <c r="J761" s="161">
        <f t="shared" ref="I761:J761" si="610">J760+J753+J745</f>
        <v>12230000</v>
      </c>
      <c r="K761" s="161">
        <f t="shared" ref="K761:O761" si="611">K760+K753+K745</f>
        <v>0</v>
      </c>
      <c r="L761" s="161">
        <f t="shared" si="611"/>
        <v>0</v>
      </c>
      <c r="M761" s="383">
        <f>'الاطار الموازنى  راي الجهه عام'!I761</f>
        <v>15986000</v>
      </c>
      <c r="N761" s="222">
        <f t="shared" si="591"/>
        <v>3756000</v>
      </c>
      <c r="O761" s="161">
        <f t="shared" si="611"/>
        <v>15986000</v>
      </c>
      <c r="P761" s="161">
        <f t="shared" si="592"/>
        <v>3756000</v>
      </c>
      <c r="Q761" s="161" t="str">
        <f t="shared" si="593"/>
        <v xml:space="preserve"> </v>
      </c>
      <c r="R761" s="115">
        <f t="shared" si="596"/>
        <v>1.3071136549468521</v>
      </c>
      <c r="S761" s="72">
        <f t="shared" si="594"/>
        <v>111615637</v>
      </c>
    </row>
    <row r="762" spans="1:19" s="3" customFormat="1" ht="105.75" customHeight="1" x14ac:dyDescent="0.2">
      <c r="A762" s="355"/>
      <c r="B762" s="425"/>
      <c r="C762" s="425"/>
      <c r="D762" s="425"/>
      <c r="E762" s="181"/>
      <c r="F762" s="425"/>
      <c r="G762" s="59" t="s">
        <v>941</v>
      </c>
      <c r="H762" s="10" t="s">
        <v>542</v>
      </c>
      <c r="I762" s="181"/>
      <c r="J762" s="181"/>
      <c r="K762" s="181"/>
      <c r="L762" s="181"/>
      <c r="M762" s="425"/>
      <c r="N762" s="242"/>
      <c r="O762" s="181"/>
      <c r="P762" s="181" t="str">
        <f t="shared" si="592"/>
        <v xml:space="preserve"> </v>
      </c>
      <c r="Q762" s="181" t="str">
        <f t="shared" si="593"/>
        <v xml:space="preserve"> </v>
      </c>
      <c r="R762" s="125"/>
      <c r="S762" s="72">
        <f>S766</f>
        <v>0</v>
      </c>
    </row>
    <row r="763" spans="1:19" s="2" customFormat="1" ht="105.75" customHeight="1" x14ac:dyDescent="0.2">
      <c r="A763" s="389">
        <f>'الاطار الموازنى  راي الجهه عام'!A763</f>
        <v>0</v>
      </c>
      <c r="B763" s="390">
        <f>'الاطار الموازنى  راي الجهه عام'!B763</f>
        <v>0</v>
      </c>
      <c r="C763" s="390">
        <f>'الاطار الموازنى  راي الجهه عام'!C763</f>
        <v>0</v>
      </c>
      <c r="D763" s="390">
        <f>'الاطار الموازنى  راي الجهه عام'!D763</f>
        <v>0</v>
      </c>
      <c r="E763" s="180">
        <f>'الاطار الموازنى  راي الجهه عام'!E763</f>
        <v>0</v>
      </c>
      <c r="F763" s="390">
        <f>'الاطار الموازنى  راي الجهه عام'!F763</f>
        <v>0</v>
      </c>
      <c r="G763" s="60" t="s">
        <v>1057</v>
      </c>
      <c r="H763" s="17" t="s">
        <v>543</v>
      </c>
      <c r="I763" s="180"/>
      <c r="J763" s="180"/>
      <c r="K763" s="180"/>
      <c r="L763" s="180">
        <f t="shared" si="602"/>
        <v>0</v>
      </c>
      <c r="M763" s="390">
        <f>'الاطار الموازنى  راي الجهه عام'!I763</f>
        <v>0</v>
      </c>
      <c r="N763" s="228">
        <f t="shared" si="591"/>
        <v>0</v>
      </c>
      <c r="O763" s="180"/>
      <c r="P763" s="166" t="str">
        <f t="shared" si="592"/>
        <v xml:space="preserve"> </v>
      </c>
      <c r="Q763" s="166" t="str">
        <f t="shared" si="593"/>
        <v xml:space="preserve"> </v>
      </c>
      <c r="R763" s="119">
        <f t="shared" si="596"/>
        <v>0</v>
      </c>
      <c r="S763" s="72">
        <f t="shared" si="594"/>
        <v>0</v>
      </c>
    </row>
    <row r="764" spans="1:19" s="2" customFormat="1" ht="105.75" customHeight="1" x14ac:dyDescent="0.2">
      <c r="A764" s="389">
        <f>'الاطار الموازنى  راي الجهه عام'!A764</f>
        <v>0</v>
      </c>
      <c r="B764" s="390">
        <f>'الاطار الموازنى  راي الجهه عام'!B764</f>
        <v>0</v>
      </c>
      <c r="C764" s="390">
        <f>'الاطار الموازنى  راي الجهه عام'!C764</f>
        <v>0</v>
      </c>
      <c r="D764" s="390">
        <f>'الاطار الموازنى  راي الجهه عام'!D764</f>
        <v>0</v>
      </c>
      <c r="E764" s="180">
        <f>'الاطار الموازنى  راي الجهه عام'!E764</f>
        <v>0</v>
      </c>
      <c r="F764" s="390">
        <f>'الاطار الموازنى  راي الجهه عام'!F764</f>
        <v>0</v>
      </c>
      <c r="G764" s="60" t="s">
        <v>1058</v>
      </c>
      <c r="H764" s="17" t="s">
        <v>544</v>
      </c>
      <c r="I764" s="180"/>
      <c r="J764" s="180"/>
      <c r="K764" s="180"/>
      <c r="L764" s="180">
        <f t="shared" si="602"/>
        <v>0</v>
      </c>
      <c r="M764" s="390">
        <f>'الاطار الموازنى  راي الجهه عام'!I764</f>
        <v>0</v>
      </c>
      <c r="N764" s="228">
        <f t="shared" si="591"/>
        <v>0</v>
      </c>
      <c r="O764" s="180"/>
      <c r="P764" s="166" t="str">
        <f t="shared" si="592"/>
        <v xml:space="preserve"> </v>
      </c>
      <c r="Q764" s="166" t="str">
        <f t="shared" si="593"/>
        <v xml:space="preserve"> </v>
      </c>
      <c r="R764" s="119">
        <f t="shared" si="596"/>
        <v>0</v>
      </c>
      <c r="S764" s="72">
        <f t="shared" si="594"/>
        <v>0</v>
      </c>
    </row>
    <row r="765" spans="1:19" s="2" customFormat="1" ht="105.75" customHeight="1" thickBot="1" x14ac:dyDescent="0.25">
      <c r="A765" s="389">
        <f>'الاطار الموازنى  راي الجهه عام'!A765</f>
        <v>0</v>
      </c>
      <c r="B765" s="390">
        <f>'الاطار الموازنى  راي الجهه عام'!B765</f>
        <v>0</v>
      </c>
      <c r="C765" s="390">
        <f>'الاطار الموازنى  راي الجهه عام'!C765</f>
        <v>0</v>
      </c>
      <c r="D765" s="390">
        <f>'الاطار الموازنى  راي الجهه عام'!D765</f>
        <v>0</v>
      </c>
      <c r="E765" s="180">
        <f>'الاطار الموازنى  راي الجهه عام'!E765</f>
        <v>0</v>
      </c>
      <c r="F765" s="390">
        <f>'الاطار الموازنى  راي الجهه عام'!F765</f>
        <v>0</v>
      </c>
      <c r="G765" s="68" t="s">
        <v>1059</v>
      </c>
      <c r="H765" s="31" t="s">
        <v>545</v>
      </c>
      <c r="I765" s="180"/>
      <c r="J765" s="180"/>
      <c r="K765" s="180"/>
      <c r="L765" s="180">
        <f t="shared" si="602"/>
        <v>0</v>
      </c>
      <c r="M765" s="390">
        <f>'الاطار الموازنى  راي الجهه عام'!I765</f>
        <v>0</v>
      </c>
      <c r="N765" s="228">
        <f t="shared" si="591"/>
        <v>0</v>
      </c>
      <c r="O765" s="180"/>
      <c r="P765" s="166" t="str">
        <f t="shared" si="592"/>
        <v xml:space="preserve"> </v>
      </c>
      <c r="Q765" s="166" t="str">
        <f t="shared" si="593"/>
        <v xml:space="preserve"> </v>
      </c>
      <c r="R765" s="119">
        <f t="shared" si="596"/>
        <v>0</v>
      </c>
      <c r="S765" s="72">
        <f t="shared" si="594"/>
        <v>0</v>
      </c>
    </row>
    <row r="766" spans="1:19" s="3" customFormat="1" ht="97.5" customHeight="1" thickBot="1" x14ac:dyDescent="0.25">
      <c r="A766" s="382">
        <f t="shared" ref="A766:E766" si="612">SUM(A763:A765)</f>
        <v>0</v>
      </c>
      <c r="B766" s="383">
        <f t="shared" si="612"/>
        <v>0</v>
      </c>
      <c r="C766" s="383">
        <f t="shared" si="612"/>
        <v>0</v>
      </c>
      <c r="D766" s="383">
        <f t="shared" si="612"/>
        <v>0</v>
      </c>
      <c r="E766" s="161">
        <f t="shared" si="612"/>
        <v>0</v>
      </c>
      <c r="F766" s="383">
        <f>'الاطار الموازنى  راي الجهه عام'!F766</f>
        <v>0</v>
      </c>
      <c r="G766" s="58"/>
      <c r="H766" s="9" t="s">
        <v>1112</v>
      </c>
      <c r="I766" s="161">
        <f t="shared" ref="I766" si="613">SUM(I763:I765)</f>
        <v>0</v>
      </c>
      <c r="J766" s="161">
        <f t="shared" ref="I766:J766" si="614">SUM(J763:J765)</f>
        <v>0</v>
      </c>
      <c r="K766" s="161">
        <f t="shared" ref="K766:O766" si="615">SUM(K763:K765)</f>
        <v>0</v>
      </c>
      <c r="L766" s="161">
        <f t="shared" si="615"/>
        <v>0</v>
      </c>
      <c r="M766" s="383">
        <f>'الاطار الموازنى  راي الجهه عام'!I766</f>
        <v>0</v>
      </c>
      <c r="N766" s="222">
        <f t="shared" si="591"/>
        <v>0</v>
      </c>
      <c r="O766" s="161">
        <f t="shared" si="615"/>
        <v>0</v>
      </c>
      <c r="P766" s="161" t="str">
        <f t="shared" si="592"/>
        <v xml:space="preserve"> </v>
      </c>
      <c r="Q766" s="161" t="str">
        <f t="shared" si="593"/>
        <v xml:space="preserve"> </v>
      </c>
      <c r="R766" s="115">
        <f t="shared" si="596"/>
        <v>0</v>
      </c>
      <c r="S766" s="72">
        <f t="shared" si="594"/>
        <v>0</v>
      </c>
    </row>
    <row r="767" spans="1:19" s="3" customFormat="1" ht="102.75" customHeight="1" thickBot="1" x14ac:dyDescent="0.25">
      <c r="A767" s="189">
        <f>'الاطار الموازنى  راي الجهه عام'!A767</f>
        <v>0</v>
      </c>
      <c r="B767" s="189">
        <f>'الاطار الموازنى  راي الجهه عام'!B767</f>
        <v>0</v>
      </c>
      <c r="C767" s="189">
        <f>'الاطار الموازنى  راي الجهه عام'!C767</f>
        <v>0</v>
      </c>
      <c r="D767" s="189">
        <f>'الاطار الموازنى  راي الجهه عام'!D767</f>
        <v>0</v>
      </c>
      <c r="E767" s="194">
        <f>'الاطار الموازنى  راي الجهه عام'!E767</f>
        <v>0</v>
      </c>
      <c r="F767" s="189">
        <f>'الاطار الموازنى  راي الجهه عام'!F767</f>
        <v>0</v>
      </c>
      <c r="G767" s="42" t="s">
        <v>1060</v>
      </c>
      <c r="H767" s="9" t="s">
        <v>546</v>
      </c>
      <c r="I767" s="194"/>
      <c r="J767" s="194"/>
      <c r="K767" s="194"/>
      <c r="L767" s="194">
        <f t="shared" si="602"/>
        <v>0</v>
      </c>
      <c r="M767" s="189">
        <f>'الاطار الموازنى  راي الجهه عام'!I767</f>
        <v>0</v>
      </c>
      <c r="N767" s="255">
        <f t="shared" si="591"/>
        <v>0</v>
      </c>
      <c r="O767" s="194">
        <f>M767</f>
        <v>0</v>
      </c>
      <c r="P767" s="256" t="str">
        <f t="shared" si="592"/>
        <v xml:space="preserve"> </v>
      </c>
      <c r="Q767" s="256" t="str">
        <f t="shared" si="593"/>
        <v xml:space="preserve"> </v>
      </c>
      <c r="R767" s="131">
        <f t="shared" si="596"/>
        <v>0</v>
      </c>
      <c r="S767" s="72">
        <f t="shared" si="594"/>
        <v>0</v>
      </c>
    </row>
    <row r="768" spans="1:19" s="3" customFormat="1" ht="107.25" customHeight="1" thickBot="1" x14ac:dyDescent="0.25">
      <c r="A768" s="382">
        <f t="shared" ref="A768:E768" si="616">A767+A766+A761+A743+A726+A711</f>
        <v>298000</v>
      </c>
      <c r="B768" s="383">
        <f t="shared" si="616"/>
        <v>21523949</v>
      </c>
      <c r="C768" s="383">
        <f t="shared" si="616"/>
        <v>3843000</v>
      </c>
      <c r="D768" s="383">
        <f t="shared" si="616"/>
        <v>18984688</v>
      </c>
      <c r="E768" s="161">
        <f t="shared" si="616"/>
        <v>10784000</v>
      </c>
      <c r="F768" s="383">
        <f>'الاطار الموازنى  راي الجهه عام'!F768</f>
        <v>0</v>
      </c>
      <c r="G768" s="58"/>
      <c r="H768" s="9" t="s">
        <v>547</v>
      </c>
      <c r="I768" s="161">
        <f t="shared" ref="I768" si="617">I767+I766+I761+I743+I726+I711</f>
        <v>12230000</v>
      </c>
      <c r="J768" s="161">
        <f t="shared" ref="I768:J768" si="618">J767+J766+J761+J743+J726+J711</f>
        <v>12230000</v>
      </c>
      <c r="K768" s="161">
        <f t="shared" ref="K768:O768" si="619">K767+K766+K761+K743+K726+K711</f>
        <v>0</v>
      </c>
      <c r="L768" s="161">
        <f t="shared" si="619"/>
        <v>0</v>
      </c>
      <c r="M768" s="383">
        <f>'الاطار الموازنى  راي الجهه عام'!I768</f>
        <v>15986000</v>
      </c>
      <c r="N768" s="222">
        <f t="shared" si="591"/>
        <v>3756000</v>
      </c>
      <c r="O768" s="161">
        <f t="shared" si="619"/>
        <v>15986000</v>
      </c>
      <c r="P768" s="161">
        <f t="shared" si="592"/>
        <v>3756000</v>
      </c>
      <c r="Q768" s="161" t="str">
        <f t="shared" si="593"/>
        <v xml:space="preserve"> </v>
      </c>
      <c r="R768" s="115">
        <f t="shared" si="596"/>
        <v>1.3071136549468521</v>
      </c>
      <c r="S768" s="72">
        <f t="shared" si="594"/>
        <v>111865637</v>
      </c>
    </row>
    <row r="769" spans="1:19" s="3" customFormat="1" ht="105.75" customHeight="1" x14ac:dyDescent="0.2">
      <c r="A769" s="438"/>
      <c r="B769" s="439"/>
      <c r="C769" s="439"/>
      <c r="D769" s="439"/>
      <c r="E769" s="190"/>
      <c r="F769" s="439"/>
      <c r="G769" s="59" t="s">
        <v>974</v>
      </c>
      <c r="H769" s="10" t="s">
        <v>454</v>
      </c>
      <c r="I769" s="190"/>
      <c r="J769" s="190"/>
      <c r="K769" s="190"/>
      <c r="L769" s="190"/>
      <c r="M769" s="439"/>
      <c r="N769" s="252"/>
      <c r="O769" s="190"/>
      <c r="P769" s="190"/>
      <c r="Q769" s="190"/>
      <c r="R769" s="132"/>
      <c r="S769" s="72">
        <f>S821</f>
        <v>111865637</v>
      </c>
    </row>
    <row r="770" spans="1:19" s="3" customFormat="1" ht="105.75" customHeight="1" x14ac:dyDescent="0.2">
      <c r="A770" s="355"/>
      <c r="B770" s="425"/>
      <c r="C770" s="425"/>
      <c r="D770" s="425"/>
      <c r="E770" s="181"/>
      <c r="F770" s="425"/>
      <c r="G770" s="69" t="s">
        <v>975</v>
      </c>
      <c r="H770" s="4" t="s">
        <v>455</v>
      </c>
      <c r="I770" s="181"/>
      <c r="J770" s="181"/>
      <c r="K770" s="181"/>
      <c r="L770" s="181"/>
      <c r="M770" s="425"/>
      <c r="N770" s="242"/>
      <c r="O770" s="181"/>
      <c r="P770" s="181" t="str">
        <f t="shared" si="592"/>
        <v xml:space="preserve"> </v>
      </c>
      <c r="Q770" s="181" t="str">
        <f t="shared" si="593"/>
        <v xml:space="preserve"> </v>
      </c>
      <c r="R770" s="125"/>
      <c r="S770" s="72">
        <f>S7538</f>
        <v>0</v>
      </c>
    </row>
    <row r="771" spans="1:19" s="2" customFormat="1" ht="105.75" customHeight="1" x14ac:dyDescent="0.2">
      <c r="A771" s="389">
        <f>'الاطار الموازنى  راي الجهه عام'!A771</f>
        <v>0</v>
      </c>
      <c r="B771" s="390">
        <f>'الاطار الموازنى  راي الجهه عام'!B771</f>
        <v>0</v>
      </c>
      <c r="C771" s="390">
        <f>'الاطار الموازنى  راي الجهه عام'!C771</f>
        <v>0</v>
      </c>
      <c r="D771" s="390">
        <f>'الاطار الموازنى  راي الجهه عام'!D771</f>
        <v>0</v>
      </c>
      <c r="E771" s="180">
        <f>'الاطار الموازنى  راي الجهه عام'!E771</f>
        <v>0</v>
      </c>
      <c r="F771" s="390">
        <f>'الاطار الموازنى  راي الجهه عام'!F771</f>
        <v>0</v>
      </c>
      <c r="G771" s="60" t="s">
        <v>1061</v>
      </c>
      <c r="H771" s="17" t="s">
        <v>590</v>
      </c>
      <c r="I771" s="180"/>
      <c r="J771" s="180"/>
      <c r="K771" s="180"/>
      <c r="L771" s="180">
        <f t="shared" si="602"/>
        <v>0</v>
      </c>
      <c r="M771" s="390">
        <f>'الاطار الموازنى  راي الجهه عام'!I771</f>
        <v>0</v>
      </c>
      <c r="N771" s="228">
        <f t="shared" si="591"/>
        <v>0</v>
      </c>
      <c r="O771" s="180"/>
      <c r="P771" s="166" t="str">
        <f t="shared" si="592"/>
        <v xml:space="preserve"> </v>
      </c>
      <c r="Q771" s="166" t="str">
        <f t="shared" si="593"/>
        <v xml:space="preserve"> </v>
      </c>
      <c r="R771" s="119">
        <f t="shared" si="596"/>
        <v>0</v>
      </c>
      <c r="S771" s="72">
        <f t="shared" si="594"/>
        <v>0</v>
      </c>
    </row>
    <row r="772" spans="1:19" s="2" customFormat="1" ht="105.75" customHeight="1" x14ac:dyDescent="0.2">
      <c r="A772" s="389">
        <f>'الاطار الموازنى  راي الجهه عام'!A772</f>
        <v>0</v>
      </c>
      <c r="B772" s="390">
        <f>'الاطار الموازنى  راي الجهه عام'!B772</f>
        <v>0</v>
      </c>
      <c r="C772" s="390">
        <f>'الاطار الموازنى  راي الجهه عام'!C772</f>
        <v>0</v>
      </c>
      <c r="D772" s="390">
        <f>'الاطار الموازنى  راي الجهه عام'!D772</f>
        <v>0</v>
      </c>
      <c r="E772" s="180">
        <f>'الاطار الموازنى  راي الجهه عام'!E772</f>
        <v>0</v>
      </c>
      <c r="F772" s="390">
        <f>'الاطار الموازنى  راي الجهه عام'!F772</f>
        <v>0</v>
      </c>
      <c r="G772" s="60" t="s">
        <v>1062</v>
      </c>
      <c r="H772" s="17" t="s">
        <v>591</v>
      </c>
      <c r="I772" s="180"/>
      <c r="J772" s="180"/>
      <c r="K772" s="180"/>
      <c r="L772" s="180">
        <f t="shared" si="602"/>
        <v>0</v>
      </c>
      <c r="M772" s="390">
        <f>'الاطار الموازنى  راي الجهه عام'!I772</f>
        <v>0</v>
      </c>
      <c r="N772" s="228">
        <f t="shared" si="591"/>
        <v>0</v>
      </c>
      <c r="O772" s="180"/>
      <c r="P772" s="166" t="str">
        <f t="shared" si="592"/>
        <v xml:space="preserve"> </v>
      </c>
      <c r="Q772" s="166" t="str">
        <f t="shared" si="593"/>
        <v xml:space="preserve"> </v>
      </c>
      <c r="R772" s="119">
        <f t="shared" si="596"/>
        <v>0</v>
      </c>
      <c r="S772" s="72">
        <f t="shared" si="594"/>
        <v>0</v>
      </c>
    </row>
    <row r="773" spans="1:19" s="2" customFormat="1" ht="105.75" customHeight="1" x14ac:dyDescent="0.2">
      <c r="A773" s="389">
        <f>'الاطار الموازنى  راي الجهه عام'!A773</f>
        <v>0</v>
      </c>
      <c r="B773" s="390">
        <f>'الاطار الموازنى  راي الجهه عام'!B773</f>
        <v>0</v>
      </c>
      <c r="C773" s="390">
        <f>'الاطار الموازنى  راي الجهه عام'!C773</f>
        <v>0</v>
      </c>
      <c r="D773" s="390">
        <f>'الاطار الموازنى  راي الجهه عام'!D773</f>
        <v>0</v>
      </c>
      <c r="E773" s="180">
        <f>'الاطار الموازنى  راي الجهه عام'!E773</f>
        <v>0</v>
      </c>
      <c r="F773" s="390">
        <f>'الاطار الموازنى  راي الجهه عام'!F773</f>
        <v>0</v>
      </c>
      <c r="G773" s="60" t="s">
        <v>1063</v>
      </c>
      <c r="H773" s="17" t="s">
        <v>592</v>
      </c>
      <c r="I773" s="180"/>
      <c r="J773" s="180"/>
      <c r="K773" s="180"/>
      <c r="L773" s="180">
        <f t="shared" si="602"/>
        <v>0</v>
      </c>
      <c r="M773" s="390">
        <f>'الاطار الموازنى  راي الجهه عام'!I773</f>
        <v>0</v>
      </c>
      <c r="N773" s="228">
        <f t="shared" si="591"/>
        <v>0</v>
      </c>
      <c r="O773" s="180"/>
      <c r="P773" s="166" t="str">
        <f t="shared" si="592"/>
        <v xml:space="preserve"> </v>
      </c>
      <c r="Q773" s="166" t="str">
        <f t="shared" si="593"/>
        <v xml:space="preserve"> </v>
      </c>
      <c r="R773" s="119">
        <f t="shared" si="596"/>
        <v>0</v>
      </c>
      <c r="S773" s="72">
        <f t="shared" si="594"/>
        <v>0</v>
      </c>
    </row>
    <row r="774" spans="1:19" s="2" customFormat="1" ht="105.75" customHeight="1" x14ac:dyDescent="0.2">
      <c r="A774" s="389">
        <f>'الاطار الموازنى  راي الجهه عام'!A774</f>
        <v>0</v>
      </c>
      <c r="B774" s="390">
        <f>'الاطار الموازنى  راي الجهه عام'!B774</f>
        <v>0</v>
      </c>
      <c r="C774" s="390">
        <f>'الاطار الموازنى  راي الجهه عام'!C774</f>
        <v>0</v>
      </c>
      <c r="D774" s="390">
        <f>'الاطار الموازنى  راي الجهه عام'!D774</f>
        <v>0</v>
      </c>
      <c r="E774" s="180">
        <f>'الاطار الموازنى  راي الجهه عام'!E774</f>
        <v>0</v>
      </c>
      <c r="F774" s="390">
        <f>'الاطار الموازنى  راي الجهه عام'!F774</f>
        <v>0</v>
      </c>
      <c r="G774" s="60" t="s">
        <v>1064</v>
      </c>
      <c r="H774" s="17" t="s">
        <v>593</v>
      </c>
      <c r="I774" s="180"/>
      <c r="J774" s="180"/>
      <c r="K774" s="180"/>
      <c r="L774" s="180">
        <f t="shared" si="602"/>
        <v>0</v>
      </c>
      <c r="M774" s="390">
        <f>'الاطار الموازنى  راي الجهه عام'!I774</f>
        <v>0</v>
      </c>
      <c r="N774" s="228">
        <f t="shared" si="591"/>
        <v>0</v>
      </c>
      <c r="O774" s="180"/>
      <c r="P774" s="166" t="str">
        <f t="shared" si="592"/>
        <v xml:space="preserve"> </v>
      </c>
      <c r="Q774" s="166" t="str">
        <f t="shared" si="593"/>
        <v xml:space="preserve"> </v>
      </c>
      <c r="R774" s="119">
        <f t="shared" si="596"/>
        <v>0</v>
      </c>
      <c r="S774" s="72">
        <f t="shared" si="594"/>
        <v>0</v>
      </c>
    </row>
    <row r="775" spans="1:19" s="2" customFormat="1" ht="105.75" customHeight="1" x14ac:dyDescent="0.2">
      <c r="A775" s="389">
        <f>'الاطار الموازنى  راي الجهه عام'!A775</f>
        <v>0</v>
      </c>
      <c r="B775" s="390">
        <f>'الاطار الموازنى  راي الجهه عام'!B775</f>
        <v>0</v>
      </c>
      <c r="C775" s="390">
        <f>'الاطار الموازنى  راي الجهه عام'!C775</f>
        <v>0</v>
      </c>
      <c r="D775" s="390">
        <f>'الاطار الموازنى  راي الجهه عام'!D775</f>
        <v>0</v>
      </c>
      <c r="E775" s="180">
        <f>'الاطار الموازنى  راي الجهه عام'!E775</f>
        <v>0</v>
      </c>
      <c r="F775" s="390">
        <f>'الاطار الموازنى  راي الجهه عام'!F775</f>
        <v>0</v>
      </c>
      <c r="G775" s="60" t="s">
        <v>1065</v>
      </c>
      <c r="H775" s="17" t="s">
        <v>594</v>
      </c>
      <c r="I775" s="180"/>
      <c r="J775" s="180"/>
      <c r="K775" s="180"/>
      <c r="L775" s="180">
        <f t="shared" si="602"/>
        <v>0</v>
      </c>
      <c r="M775" s="390">
        <f>'الاطار الموازنى  راي الجهه عام'!I775</f>
        <v>0</v>
      </c>
      <c r="N775" s="228">
        <f t="shared" si="591"/>
        <v>0</v>
      </c>
      <c r="O775" s="180"/>
      <c r="P775" s="166" t="str">
        <f t="shared" si="592"/>
        <v xml:space="preserve"> </v>
      </c>
      <c r="Q775" s="166" t="str">
        <f t="shared" si="593"/>
        <v xml:space="preserve"> </v>
      </c>
      <c r="R775" s="119">
        <f t="shared" si="596"/>
        <v>0</v>
      </c>
      <c r="S775" s="72">
        <f t="shared" si="594"/>
        <v>0</v>
      </c>
    </row>
    <row r="776" spans="1:19" s="2" customFormat="1" ht="105.75" customHeight="1" x14ac:dyDescent="0.2">
      <c r="A776" s="389">
        <f>'الاطار الموازنى  راي الجهه عام'!A776</f>
        <v>0</v>
      </c>
      <c r="B776" s="390">
        <f>'الاطار الموازنى  راي الجهه عام'!B776</f>
        <v>0</v>
      </c>
      <c r="C776" s="390">
        <f>'الاطار الموازنى  راي الجهه عام'!C776</f>
        <v>0</v>
      </c>
      <c r="D776" s="390">
        <f>'الاطار الموازنى  راي الجهه عام'!D776</f>
        <v>0</v>
      </c>
      <c r="E776" s="180">
        <f>'الاطار الموازنى  راي الجهه عام'!E776</f>
        <v>0</v>
      </c>
      <c r="F776" s="390">
        <f>'الاطار الموازنى  راي الجهه عام'!F776</f>
        <v>0</v>
      </c>
      <c r="G776" s="60" t="s">
        <v>1066</v>
      </c>
      <c r="H776" s="17" t="s">
        <v>595</v>
      </c>
      <c r="I776" s="180"/>
      <c r="J776" s="180"/>
      <c r="K776" s="180"/>
      <c r="L776" s="180">
        <f t="shared" si="602"/>
        <v>0</v>
      </c>
      <c r="M776" s="390">
        <f>'الاطار الموازنى  راي الجهه عام'!I776</f>
        <v>0</v>
      </c>
      <c r="N776" s="228">
        <f t="shared" si="591"/>
        <v>0</v>
      </c>
      <c r="O776" s="180"/>
      <c r="P776" s="166" t="str">
        <f t="shared" si="592"/>
        <v xml:space="preserve"> </v>
      </c>
      <c r="Q776" s="166" t="str">
        <f t="shared" si="593"/>
        <v xml:space="preserve"> </v>
      </c>
      <c r="R776" s="119">
        <f t="shared" si="596"/>
        <v>0</v>
      </c>
      <c r="S776" s="72">
        <f t="shared" si="594"/>
        <v>0</v>
      </c>
    </row>
    <row r="777" spans="1:19" s="2" customFormat="1" ht="105.75" customHeight="1" x14ac:dyDescent="0.2">
      <c r="A777" s="389">
        <f>'الاطار الموازنى  راي الجهه عام'!A777</f>
        <v>0</v>
      </c>
      <c r="B777" s="390">
        <f>'الاطار الموازنى  راي الجهه عام'!B777</f>
        <v>0</v>
      </c>
      <c r="C777" s="390">
        <f>'الاطار الموازنى  راي الجهه عام'!C777</f>
        <v>0</v>
      </c>
      <c r="D777" s="390">
        <f>'الاطار الموازنى  راي الجهه عام'!D777</f>
        <v>0</v>
      </c>
      <c r="E777" s="180">
        <f>'الاطار الموازنى  راي الجهه عام'!E777</f>
        <v>0</v>
      </c>
      <c r="F777" s="390">
        <f>'الاطار الموازنى  راي الجهه عام'!F777</f>
        <v>0</v>
      </c>
      <c r="G777" s="60" t="s">
        <v>1067</v>
      </c>
      <c r="H777" s="17" t="s">
        <v>596</v>
      </c>
      <c r="I777" s="180"/>
      <c r="J777" s="180"/>
      <c r="K777" s="180"/>
      <c r="L777" s="180">
        <f t="shared" si="602"/>
        <v>0</v>
      </c>
      <c r="M777" s="390">
        <f>'الاطار الموازنى  راي الجهه عام'!I777</f>
        <v>0</v>
      </c>
      <c r="N777" s="228">
        <f t="shared" si="591"/>
        <v>0</v>
      </c>
      <c r="O777" s="180"/>
      <c r="P777" s="166" t="str">
        <f t="shared" si="592"/>
        <v xml:space="preserve"> </v>
      </c>
      <c r="Q777" s="166" t="str">
        <f t="shared" si="593"/>
        <v xml:space="preserve"> </v>
      </c>
      <c r="R777" s="119">
        <f t="shared" si="596"/>
        <v>0</v>
      </c>
      <c r="S777" s="72">
        <f t="shared" si="594"/>
        <v>0</v>
      </c>
    </row>
    <row r="778" spans="1:19" s="2" customFormat="1" ht="105.75" customHeight="1" x14ac:dyDescent="0.2">
      <c r="A778" s="389">
        <f>'الاطار الموازنى  راي الجهه عام'!A778</f>
        <v>0</v>
      </c>
      <c r="B778" s="390">
        <f>'الاطار الموازنى  راي الجهه عام'!B778</f>
        <v>0</v>
      </c>
      <c r="C778" s="390">
        <f>'الاطار الموازنى  راي الجهه عام'!C778</f>
        <v>0</v>
      </c>
      <c r="D778" s="390">
        <f>'الاطار الموازنى  راي الجهه عام'!D778</f>
        <v>0</v>
      </c>
      <c r="E778" s="180">
        <f>'الاطار الموازنى  راي الجهه عام'!E778</f>
        <v>0</v>
      </c>
      <c r="F778" s="390">
        <f>'الاطار الموازنى  راي الجهه عام'!F778</f>
        <v>0</v>
      </c>
      <c r="G778" s="60" t="s">
        <v>1068</v>
      </c>
      <c r="H778" s="17" t="s">
        <v>597</v>
      </c>
      <c r="I778" s="180"/>
      <c r="J778" s="180"/>
      <c r="K778" s="180"/>
      <c r="L778" s="180">
        <f t="shared" si="602"/>
        <v>0</v>
      </c>
      <c r="M778" s="390">
        <f>'الاطار الموازنى  راي الجهه عام'!I778</f>
        <v>0</v>
      </c>
      <c r="N778" s="228">
        <f t="shared" si="591"/>
        <v>0</v>
      </c>
      <c r="O778" s="180"/>
      <c r="P778" s="166" t="str">
        <f t="shared" si="592"/>
        <v xml:space="preserve"> </v>
      </c>
      <c r="Q778" s="166" t="str">
        <f t="shared" si="593"/>
        <v xml:space="preserve"> </v>
      </c>
      <c r="R778" s="119">
        <f t="shared" si="596"/>
        <v>0</v>
      </c>
      <c r="S778" s="72">
        <f t="shared" si="594"/>
        <v>0</v>
      </c>
    </row>
    <row r="779" spans="1:19" s="2" customFormat="1" ht="105.75" customHeight="1" x14ac:dyDescent="0.2">
      <c r="A779" s="390">
        <f>'الاطار الموازنى  راي الجهه عام'!A779</f>
        <v>0</v>
      </c>
      <c r="B779" s="390">
        <f>'الاطار الموازنى  راي الجهه عام'!B779</f>
        <v>17916154</v>
      </c>
      <c r="C779" s="390">
        <f>'الاطار الموازنى  راي الجهه عام'!C779</f>
        <v>3210000</v>
      </c>
      <c r="D779" s="390">
        <f>'الاطار الموازنى  راي الجهه عام'!D779</f>
        <v>18263069</v>
      </c>
      <c r="E779" s="180">
        <f>'الاطار الموازنى  راي الجهه عام'!E779</f>
        <v>10516000</v>
      </c>
      <c r="F779" s="390">
        <f>'الاطار الموازنى  راي الجهه عام'!F779</f>
        <v>0</v>
      </c>
      <c r="G779" s="60" t="s">
        <v>1069</v>
      </c>
      <c r="H779" s="17" t="s">
        <v>585</v>
      </c>
      <c r="I779" s="180">
        <v>11611000</v>
      </c>
      <c r="J779" s="180">
        <v>11611000</v>
      </c>
      <c r="K779" s="180"/>
      <c r="L779" s="180">
        <f t="shared" si="602"/>
        <v>0</v>
      </c>
      <c r="M779" s="390">
        <f>'الاطار الموازنى  راي الجهه عام'!I779</f>
        <v>13903000</v>
      </c>
      <c r="N779" s="228">
        <f t="shared" si="591"/>
        <v>2292000</v>
      </c>
      <c r="O779" s="180">
        <v>13903000</v>
      </c>
      <c r="P779" s="166">
        <f t="shared" si="592"/>
        <v>2292000</v>
      </c>
      <c r="Q779" s="166" t="str">
        <f t="shared" si="593"/>
        <v xml:space="preserve"> </v>
      </c>
      <c r="R779" s="119">
        <f t="shared" si="596"/>
        <v>1.1973990181724228</v>
      </c>
      <c r="S779" s="72">
        <f t="shared" si="594"/>
        <v>100933223</v>
      </c>
    </row>
    <row r="780" spans="1:19" s="2" customFormat="1" ht="102.75" customHeight="1" x14ac:dyDescent="0.2">
      <c r="A780" s="390">
        <f>'الاطار الموازنى  راي الجهه عام'!A780</f>
        <v>298000</v>
      </c>
      <c r="B780" s="390">
        <f>'الاطار الموازنى  راي الجهه عام'!B780</f>
        <v>3607795</v>
      </c>
      <c r="C780" s="390">
        <f>'الاطار الموازنى  راي الجهه عام'!C780</f>
        <v>633000</v>
      </c>
      <c r="D780" s="390">
        <f>'الاطار الموازنى  راي الجهه عام'!D780</f>
        <v>429173</v>
      </c>
      <c r="E780" s="180">
        <f>'الاطار الموازنى  راي الجهه عام'!E780</f>
        <v>268000</v>
      </c>
      <c r="F780" s="390">
        <f>'الاطار الموازنى  راي الجهه عام'!F780</f>
        <v>0</v>
      </c>
      <c r="G780" s="60" t="s">
        <v>1070</v>
      </c>
      <c r="H780" s="17" t="s">
        <v>586</v>
      </c>
      <c r="I780" s="180">
        <v>619000</v>
      </c>
      <c r="J780" s="180">
        <v>619000</v>
      </c>
      <c r="K780" s="180"/>
      <c r="L780" s="180">
        <f t="shared" si="602"/>
        <v>0</v>
      </c>
      <c r="M780" s="390">
        <f>'الاطار الموازنى  راي الجهه عام'!I780</f>
        <v>2083000</v>
      </c>
      <c r="N780" s="228">
        <f t="shared" si="591"/>
        <v>1464000</v>
      </c>
      <c r="O780" s="180">
        <v>2083000</v>
      </c>
      <c r="P780" s="166">
        <f t="shared" si="592"/>
        <v>1464000</v>
      </c>
      <c r="Q780" s="166" t="str">
        <f t="shared" si="593"/>
        <v xml:space="preserve"> </v>
      </c>
      <c r="R780" s="119">
        <f t="shared" si="596"/>
        <v>3.3651050080775446</v>
      </c>
      <c r="S780" s="72">
        <f t="shared" si="594"/>
        <v>10639968</v>
      </c>
    </row>
    <row r="781" spans="1:19" s="2" customFormat="1" ht="105.75" customHeight="1" x14ac:dyDescent="0.2">
      <c r="A781" s="389">
        <f>'الاطار الموازنى  راي الجهه عام'!A781</f>
        <v>0</v>
      </c>
      <c r="B781" s="390">
        <f>'الاطار الموازنى  راي الجهه عام'!B781</f>
        <v>0</v>
      </c>
      <c r="C781" s="390">
        <f>'الاطار الموازنى  راي الجهه عام'!C781</f>
        <v>0</v>
      </c>
      <c r="D781" s="390">
        <f>'الاطار الموازنى  راي الجهه عام'!D781</f>
        <v>0</v>
      </c>
      <c r="E781" s="180">
        <f>'الاطار الموازنى  راي الجهه عام'!E781</f>
        <v>0</v>
      </c>
      <c r="F781" s="390">
        <f>'الاطار الموازنى  راي الجهه عام'!F781</f>
        <v>0</v>
      </c>
      <c r="G781" s="60" t="s">
        <v>1071</v>
      </c>
      <c r="H781" s="17" t="s">
        <v>587</v>
      </c>
      <c r="I781" s="180"/>
      <c r="J781" s="180"/>
      <c r="K781" s="180"/>
      <c r="L781" s="180">
        <f t="shared" si="602"/>
        <v>0</v>
      </c>
      <c r="M781" s="390">
        <f>'الاطار الموازنى  راي الجهه عام'!I781</f>
        <v>0</v>
      </c>
      <c r="N781" s="228">
        <f t="shared" si="591"/>
        <v>0</v>
      </c>
      <c r="O781" s="180"/>
      <c r="P781" s="166" t="str">
        <f t="shared" si="592"/>
        <v xml:space="preserve"> </v>
      </c>
      <c r="Q781" s="166" t="str">
        <f t="shared" si="593"/>
        <v xml:space="preserve"> </v>
      </c>
      <c r="R781" s="119">
        <f t="shared" si="596"/>
        <v>0</v>
      </c>
      <c r="S781" s="72">
        <f t="shared" si="594"/>
        <v>0</v>
      </c>
    </row>
    <row r="782" spans="1:19" s="2" customFormat="1" ht="105.75" customHeight="1" x14ac:dyDescent="0.2">
      <c r="A782" s="389"/>
      <c r="B782" s="390"/>
      <c r="C782" s="390"/>
      <c r="D782" s="390"/>
      <c r="E782" s="166"/>
      <c r="F782" s="390"/>
      <c r="G782" s="60" t="s">
        <v>976</v>
      </c>
      <c r="H782" s="17" t="s">
        <v>604</v>
      </c>
      <c r="I782" s="166"/>
      <c r="J782" s="166"/>
      <c r="K782" s="166"/>
      <c r="L782" s="166"/>
      <c r="M782" s="390"/>
      <c r="N782" s="228"/>
      <c r="O782" s="166"/>
      <c r="P782" s="166" t="str">
        <f t="shared" si="592"/>
        <v xml:space="preserve"> </v>
      </c>
      <c r="Q782" s="166" t="str">
        <f t="shared" si="593"/>
        <v xml:space="preserve"> </v>
      </c>
      <c r="R782" s="119"/>
      <c r="S782" s="72">
        <f>S785</f>
        <v>42446</v>
      </c>
    </row>
    <row r="783" spans="1:19" s="1" customFormat="1" ht="105.75" customHeight="1" x14ac:dyDescent="0.2">
      <c r="A783" s="357">
        <f>'الاطار الموازنى  راي الجهه عام'!A783</f>
        <v>0</v>
      </c>
      <c r="B783" s="373">
        <f>'الاطار الموازنى  راي الجهه عام'!B783</f>
        <v>0</v>
      </c>
      <c r="C783" s="373">
        <f>'الاطار الموازنى  راي الجهه عام'!C783</f>
        <v>0</v>
      </c>
      <c r="D783" s="373">
        <f>'الاطار الموازنى  راي الجهه عام'!D783</f>
        <v>0</v>
      </c>
      <c r="E783" s="153">
        <f>'الاطار الموازنى  راي الجهه عام'!E783</f>
        <v>0</v>
      </c>
      <c r="F783" s="373">
        <f>'الاطار الموازنى  راي الجهه عام'!F783</f>
        <v>0</v>
      </c>
      <c r="G783" s="54">
        <v>4231120101</v>
      </c>
      <c r="H783" s="18" t="s">
        <v>605</v>
      </c>
      <c r="I783" s="153"/>
      <c r="J783" s="153"/>
      <c r="K783" s="153"/>
      <c r="L783" s="153">
        <f t="shared" si="602"/>
        <v>0</v>
      </c>
      <c r="M783" s="373">
        <f>'الاطار الموازنى  راي الجهه عام'!I783</f>
        <v>0</v>
      </c>
      <c r="N783" s="215">
        <f t="shared" si="591"/>
        <v>0</v>
      </c>
      <c r="O783" s="153"/>
      <c r="P783" s="155" t="str">
        <f t="shared" si="592"/>
        <v xml:space="preserve"> </v>
      </c>
      <c r="Q783" s="155" t="str">
        <f t="shared" si="593"/>
        <v xml:space="preserve"> </v>
      </c>
      <c r="R783" s="110">
        <f t="shared" si="596"/>
        <v>0</v>
      </c>
      <c r="S783" s="72">
        <f t="shared" si="594"/>
        <v>0</v>
      </c>
    </row>
    <row r="784" spans="1:19" s="1" customFormat="1" ht="105.75" customHeight="1" thickBot="1" x14ac:dyDescent="0.25">
      <c r="A784" s="357">
        <f>'الاطار الموازنى  راي الجهه عام'!A784</f>
        <v>0</v>
      </c>
      <c r="B784" s="373">
        <f>'الاطار الموازنى  راي الجهه عام'!B784</f>
        <v>0</v>
      </c>
      <c r="C784" s="373">
        <f>'الاطار الموازنى  راي الجهه عام'!C784</f>
        <v>0</v>
      </c>
      <c r="D784" s="373">
        <f>'الاطار الموازنى  راي الجهه عام'!D784</f>
        <v>42446</v>
      </c>
      <c r="E784" s="153">
        <f>'الاطار الموازنى  راي الجهه عام'!E784</f>
        <v>0</v>
      </c>
      <c r="F784" s="373">
        <f>'الاطار الموازنى  راي الجهه عام'!F784</f>
        <v>0</v>
      </c>
      <c r="G784" s="55">
        <v>4231120201</v>
      </c>
      <c r="H784" s="23" t="s">
        <v>606</v>
      </c>
      <c r="I784" s="153"/>
      <c r="J784" s="153"/>
      <c r="K784" s="153"/>
      <c r="L784" s="153">
        <f t="shared" si="602"/>
        <v>0</v>
      </c>
      <c r="M784" s="373">
        <f>'الاطار الموازنى  راي الجهه عام'!I784</f>
        <v>0</v>
      </c>
      <c r="N784" s="215">
        <f t="shared" si="591"/>
        <v>0</v>
      </c>
      <c r="O784" s="153">
        <f>M784</f>
        <v>0</v>
      </c>
      <c r="P784" s="155" t="str">
        <f t="shared" si="592"/>
        <v xml:space="preserve"> </v>
      </c>
      <c r="Q784" s="155" t="str">
        <f t="shared" si="593"/>
        <v xml:space="preserve"> </v>
      </c>
      <c r="R784" s="110">
        <f t="shared" si="596"/>
        <v>0</v>
      </c>
      <c r="S784" s="72">
        <f t="shared" si="594"/>
        <v>42446</v>
      </c>
    </row>
    <row r="785" spans="1:19" s="2" customFormat="1" ht="102.75" customHeight="1" thickBot="1" x14ac:dyDescent="0.25">
      <c r="A785" s="376">
        <f t="shared" ref="A785:E785" si="620">SUM(A783:A784)</f>
        <v>0</v>
      </c>
      <c r="B785" s="377">
        <f t="shared" si="620"/>
        <v>0</v>
      </c>
      <c r="C785" s="377">
        <f t="shared" si="620"/>
        <v>0</v>
      </c>
      <c r="D785" s="377">
        <f t="shared" si="620"/>
        <v>42446</v>
      </c>
      <c r="E785" s="157">
        <f t="shared" si="620"/>
        <v>0</v>
      </c>
      <c r="F785" s="377">
        <f>'الاطار الموازنى  راي الجهه عام'!F785</f>
        <v>0</v>
      </c>
      <c r="G785" s="57"/>
      <c r="H785" s="7" t="s">
        <v>588</v>
      </c>
      <c r="I785" s="157">
        <f t="shared" ref="I785" si="621">SUM(I783:I784)</f>
        <v>0</v>
      </c>
      <c r="J785" s="157">
        <f t="shared" ref="I785:J785" si="622">SUM(J783:J784)</f>
        <v>0</v>
      </c>
      <c r="K785" s="157">
        <f t="shared" ref="K785:O785" si="623">SUM(K783:K784)</f>
        <v>0</v>
      </c>
      <c r="L785" s="157">
        <f t="shared" si="623"/>
        <v>0</v>
      </c>
      <c r="M785" s="377">
        <f>'الاطار الموازنى  راي الجهه عام'!I785</f>
        <v>0</v>
      </c>
      <c r="N785" s="217">
        <f t="shared" si="591"/>
        <v>0</v>
      </c>
      <c r="O785" s="157">
        <f t="shared" si="623"/>
        <v>0</v>
      </c>
      <c r="P785" s="157" t="str">
        <f t="shared" si="592"/>
        <v xml:space="preserve"> </v>
      </c>
      <c r="Q785" s="157" t="str">
        <f t="shared" si="593"/>
        <v xml:space="preserve"> </v>
      </c>
      <c r="R785" s="112">
        <f t="shared" si="596"/>
        <v>0</v>
      </c>
      <c r="S785" s="72">
        <f t="shared" si="594"/>
        <v>42446</v>
      </c>
    </row>
    <row r="786" spans="1:19" s="2" customFormat="1" ht="105.75" customHeight="1" thickBot="1" x14ac:dyDescent="0.25">
      <c r="A786" s="389">
        <f>'الاطار الموازنى  راي الجهه عام'!A786</f>
        <v>0</v>
      </c>
      <c r="B786" s="390">
        <f>'الاطار الموازنى  راي الجهه عام'!B786</f>
        <v>0</v>
      </c>
      <c r="C786" s="390">
        <f>'الاطار الموازنى  راي الجهه عام'!C786</f>
        <v>0</v>
      </c>
      <c r="D786" s="390">
        <f>'الاطار الموازنى  راي الجهه عام'!D786</f>
        <v>0</v>
      </c>
      <c r="E786" s="180">
        <f>'الاطار الموازنى  راي الجهه عام'!E786</f>
        <v>0</v>
      </c>
      <c r="F786" s="390">
        <f>'الاطار الموازنى  راي الجهه عام'!F786</f>
        <v>0</v>
      </c>
      <c r="G786" s="66" t="s">
        <v>1072</v>
      </c>
      <c r="H786" s="38" t="s">
        <v>589</v>
      </c>
      <c r="I786" s="180"/>
      <c r="J786" s="180"/>
      <c r="K786" s="180"/>
      <c r="L786" s="180">
        <f t="shared" si="602"/>
        <v>0</v>
      </c>
      <c r="M786" s="390">
        <f>'الاطار الموازنى  راي الجهه عام'!I786</f>
        <v>0</v>
      </c>
      <c r="N786" s="228">
        <f t="shared" si="591"/>
        <v>0</v>
      </c>
      <c r="O786" s="180"/>
      <c r="P786" s="166" t="str">
        <f t="shared" si="592"/>
        <v xml:space="preserve"> </v>
      </c>
      <c r="Q786" s="166" t="str">
        <f t="shared" si="593"/>
        <v xml:space="preserve"> </v>
      </c>
      <c r="R786" s="119">
        <f t="shared" si="596"/>
        <v>0</v>
      </c>
      <c r="S786" s="72">
        <f t="shared" si="594"/>
        <v>0</v>
      </c>
    </row>
    <row r="787" spans="1:19" s="3" customFormat="1" ht="107.25" customHeight="1" thickBot="1" x14ac:dyDescent="0.25">
      <c r="A787" s="382">
        <f t="shared" ref="A787:E787" si="624">A771+A772+A773+A774+A775+A776+A777+A778+A779+A780+A781+A785+A786</f>
        <v>298000</v>
      </c>
      <c r="B787" s="383">
        <f t="shared" si="624"/>
        <v>21523949</v>
      </c>
      <c r="C787" s="383">
        <f t="shared" si="624"/>
        <v>3843000</v>
      </c>
      <c r="D787" s="383">
        <f t="shared" si="624"/>
        <v>18734688</v>
      </c>
      <c r="E787" s="161">
        <f t="shared" si="624"/>
        <v>10784000</v>
      </c>
      <c r="F787" s="383">
        <f>'الاطار الموازنى  راي الجهه عام'!F787</f>
        <v>0</v>
      </c>
      <c r="G787" s="58"/>
      <c r="H787" s="9" t="s">
        <v>1113</v>
      </c>
      <c r="I787" s="161">
        <f t="shared" ref="I787" si="625">I771+I772+I773+I774+I775+I776+I777+I778+I779+I780+I781+I785+I786</f>
        <v>12230000</v>
      </c>
      <c r="J787" s="161">
        <f t="shared" ref="I787:O787" si="626">J771+J772+J773+J774+J775+J776+J777+J778+J779+J780+J781+J785+J786</f>
        <v>12230000</v>
      </c>
      <c r="K787" s="161">
        <f t="shared" si="626"/>
        <v>0</v>
      </c>
      <c r="L787" s="161">
        <f t="shared" si="626"/>
        <v>0</v>
      </c>
      <c r="M787" s="383">
        <f>'الاطار الموازنى  راي الجهه عام'!I787</f>
        <v>15986000</v>
      </c>
      <c r="N787" s="222">
        <f t="shared" si="591"/>
        <v>3756000</v>
      </c>
      <c r="O787" s="161">
        <f t="shared" si="626"/>
        <v>15986000</v>
      </c>
      <c r="P787" s="161">
        <f t="shared" si="592"/>
        <v>3756000</v>
      </c>
      <c r="Q787" s="161" t="str">
        <f t="shared" si="593"/>
        <v xml:space="preserve"> </v>
      </c>
      <c r="R787" s="115">
        <f t="shared" si="596"/>
        <v>1.3071136549468521</v>
      </c>
      <c r="S787" s="72">
        <f t="shared" si="594"/>
        <v>111615637</v>
      </c>
    </row>
    <row r="788" spans="1:19" s="3" customFormat="1" ht="105.75" customHeight="1" x14ac:dyDescent="0.2">
      <c r="A788" s="355"/>
      <c r="B788" s="425"/>
      <c r="C788" s="425"/>
      <c r="D788" s="425"/>
      <c r="E788" s="181"/>
      <c r="F788" s="425"/>
      <c r="G788" s="59" t="s">
        <v>977</v>
      </c>
      <c r="H788" s="10" t="s">
        <v>457</v>
      </c>
      <c r="I788" s="181"/>
      <c r="J788" s="181"/>
      <c r="K788" s="181"/>
      <c r="L788" s="181"/>
      <c r="M788" s="425"/>
      <c r="N788" s="242"/>
      <c r="O788" s="181"/>
      <c r="P788" s="181" t="str">
        <f t="shared" si="592"/>
        <v xml:space="preserve"> </v>
      </c>
      <c r="Q788" s="181" t="str">
        <f t="shared" si="593"/>
        <v xml:space="preserve"> </v>
      </c>
      <c r="R788" s="125"/>
      <c r="S788" s="72">
        <f>S820</f>
        <v>250000</v>
      </c>
    </row>
    <row r="789" spans="1:19" s="2" customFormat="1" ht="105.75" customHeight="1" x14ac:dyDescent="0.2">
      <c r="A789" s="389">
        <f>'الاطار الموازنى  راي الجهه عام'!A789</f>
        <v>0</v>
      </c>
      <c r="B789" s="390">
        <f>'الاطار الموازنى  راي الجهه عام'!B789</f>
        <v>0</v>
      </c>
      <c r="C789" s="390">
        <f>'الاطار الموازنى  راي الجهه عام'!C789</f>
        <v>0</v>
      </c>
      <c r="D789" s="390">
        <f>'الاطار الموازنى  راي الجهه عام'!D789</f>
        <v>0</v>
      </c>
      <c r="E789" s="180">
        <f>'الاطار الموازنى  راي الجهه عام'!E789</f>
        <v>0</v>
      </c>
      <c r="F789" s="390">
        <f>'الاطار الموازنى  راي الجهه عام'!F789</f>
        <v>0</v>
      </c>
      <c r="G789" s="60" t="s">
        <v>1073</v>
      </c>
      <c r="H789" s="17" t="s">
        <v>458</v>
      </c>
      <c r="I789" s="180"/>
      <c r="J789" s="180"/>
      <c r="K789" s="180"/>
      <c r="L789" s="180">
        <f t="shared" si="602"/>
        <v>0</v>
      </c>
      <c r="M789" s="390">
        <f>'الاطار الموازنى  راي الجهه عام'!I789</f>
        <v>0</v>
      </c>
      <c r="N789" s="228">
        <f t="shared" si="591"/>
        <v>0</v>
      </c>
      <c r="O789" s="180"/>
      <c r="P789" s="166" t="str">
        <f t="shared" si="592"/>
        <v xml:space="preserve"> </v>
      </c>
      <c r="Q789" s="166" t="str">
        <f t="shared" si="593"/>
        <v xml:space="preserve"> </v>
      </c>
      <c r="R789" s="119">
        <f t="shared" si="596"/>
        <v>0</v>
      </c>
      <c r="S789" s="72">
        <f t="shared" si="594"/>
        <v>0</v>
      </c>
    </row>
    <row r="790" spans="1:19" s="2" customFormat="1" ht="105.75" customHeight="1" x14ac:dyDescent="0.2">
      <c r="A790" s="389"/>
      <c r="B790" s="390"/>
      <c r="C790" s="390"/>
      <c r="D790" s="390"/>
      <c r="E790" s="166"/>
      <c r="F790" s="390"/>
      <c r="G790" s="60" t="s">
        <v>978</v>
      </c>
      <c r="H790" s="17" t="s">
        <v>459</v>
      </c>
      <c r="I790" s="166"/>
      <c r="J790" s="166"/>
      <c r="K790" s="166"/>
      <c r="L790" s="166"/>
      <c r="M790" s="390"/>
      <c r="N790" s="228"/>
      <c r="O790" s="166"/>
      <c r="P790" s="166" t="str">
        <f t="shared" si="592"/>
        <v xml:space="preserve"> </v>
      </c>
      <c r="Q790" s="166" t="str">
        <f t="shared" si="593"/>
        <v xml:space="preserve"> </v>
      </c>
      <c r="R790" s="119"/>
      <c r="S790" s="72">
        <f>S793</f>
        <v>0</v>
      </c>
    </row>
    <row r="791" spans="1:19" s="1" customFormat="1" ht="105.75" customHeight="1" x14ac:dyDescent="0.2">
      <c r="A791" s="357">
        <f>'الاطار الموازنى  راي الجهه عام'!A791</f>
        <v>0</v>
      </c>
      <c r="B791" s="373">
        <f>'الاطار الموازنى  راي الجهه عام'!B791</f>
        <v>0</v>
      </c>
      <c r="C791" s="373">
        <f>'الاطار الموازنى  راي الجهه عام'!C791</f>
        <v>0</v>
      </c>
      <c r="D791" s="373">
        <f>'الاطار الموازنى  راي الجهه عام'!D791</f>
        <v>0</v>
      </c>
      <c r="E791" s="153">
        <f>'الاطار الموازنى  راي الجهه عام'!E791</f>
        <v>0</v>
      </c>
      <c r="F791" s="373">
        <f>'الاطار الموازنى  راي الجهه عام'!F791</f>
        <v>0</v>
      </c>
      <c r="G791" s="54">
        <v>4232020101</v>
      </c>
      <c r="H791" s="18" t="s">
        <v>460</v>
      </c>
      <c r="I791" s="153"/>
      <c r="J791" s="153"/>
      <c r="K791" s="153"/>
      <c r="L791" s="153">
        <f t="shared" si="602"/>
        <v>0</v>
      </c>
      <c r="M791" s="373">
        <f>'الاطار الموازنى  راي الجهه عام'!I791</f>
        <v>0</v>
      </c>
      <c r="N791" s="215">
        <f t="shared" si="591"/>
        <v>0</v>
      </c>
      <c r="O791" s="153"/>
      <c r="P791" s="155" t="str">
        <f t="shared" si="592"/>
        <v xml:space="preserve"> </v>
      </c>
      <c r="Q791" s="155" t="str">
        <f t="shared" si="593"/>
        <v xml:space="preserve"> </v>
      </c>
      <c r="R791" s="110">
        <f t="shared" si="596"/>
        <v>0</v>
      </c>
      <c r="S791" s="72">
        <f t="shared" si="594"/>
        <v>0</v>
      </c>
    </row>
    <row r="792" spans="1:19" s="1" customFormat="1" ht="105.75" customHeight="1" thickBot="1" x14ac:dyDescent="0.25">
      <c r="A792" s="357">
        <f>'الاطار الموازنى  راي الجهه عام'!A792</f>
        <v>0</v>
      </c>
      <c r="B792" s="373">
        <f>'الاطار الموازنى  راي الجهه عام'!B792</f>
        <v>0</v>
      </c>
      <c r="C792" s="373">
        <f>'الاطار الموازنى  راي الجهه عام'!C792</f>
        <v>0</v>
      </c>
      <c r="D792" s="373">
        <f>'الاطار الموازنى  راي الجهه عام'!D792</f>
        <v>0</v>
      </c>
      <c r="E792" s="153">
        <f>'الاطار الموازنى  راي الجهه عام'!E792</f>
        <v>0</v>
      </c>
      <c r="F792" s="373">
        <f>'الاطار الموازنى  راي الجهه عام'!F792</f>
        <v>0</v>
      </c>
      <c r="G792" s="55">
        <v>4232020201</v>
      </c>
      <c r="H792" s="23" t="s">
        <v>461</v>
      </c>
      <c r="I792" s="153"/>
      <c r="J792" s="153"/>
      <c r="K792" s="153"/>
      <c r="L792" s="153">
        <f t="shared" si="602"/>
        <v>0</v>
      </c>
      <c r="M792" s="373">
        <f>'الاطار الموازنى  راي الجهه عام'!I792</f>
        <v>0</v>
      </c>
      <c r="N792" s="215">
        <f t="shared" si="591"/>
        <v>0</v>
      </c>
      <c r="O792" s="153"/>
      <c r="P792" s="155" t="str">
        <f t="shared" si="592"/>
        <v xml:space="preserve"> </v>
      </c>
      <c r="Q792" s="155" t="str">
        <f t="shared" si="593"/>
        <v xml:space="preserve"> </v>
      </c>
      <c r="R792" s="110">
        <f t="shared" si="596"/>
        <v>0</v>
      </c>
      <c r="S792" s="72">
        <f t="shared" si="594"/>
        <v>0</v>
      </c>
    </row>
    <row r="793" spans="1:19" s="2" customFormat="1" ht="107.25" customHeight="1" thickBot="1" x14ac:dyDescent="0.25">
      <c r="A793" s="376">
        <f t="shared" ref="A793:E793" si="627">SUM(A791:A792)</f>
        <v>0</v>
      </c>
      <c r="B793" s="377">
        <f t="shared" si="627"/>
        <v>0</v>
      </c>
      <c r="C793" s="377">
        <f t="shared" si="627"/>
        <v>0</v>
      </c>
      <c r="D793" s="377">
        <f t="shared" si="627"/>
        <v>0</v>
      </c>
      <c r="E793" s="157">
        <f t="shared" si="627"/>
        <v>0</v>
      </c>
      <c r="F793" s="377">
        <f>'الاطار الموازنى  راي الجهه عام'!F793</f>
        <v>0</v>
      </c>
      <c r="G793" s="57"/>
      <c r="H793" s="7" t="s">
        <v>256</v>
      </c>
      <c r="I793" s="157">
        <f t="shared" ref="I793" si="628">SUM(I791:I792)</f>
        <v>0</v>
      </c>
      <c r="J793" s="157">
        <f t="shared" ref="I793:J793" si="629">SUM(J791:J792)</f>
        <v>0</v>
      </c>
      <c r="K793" s="157">
        <f t="shared" ref="K793:O793" si="630">SUM(K791:K792)</f>
        <v>0</v>
      </c>
      <c r="L793" s="157">
        <f t="shared" si="630"/>
        <v>0</v>
      </c>
      <c r="M793" s="377">
        <f>'الاطار الموازنى  راي الجهه عام'!I793</f>
        <v>0</v>
      </c>
      <c r="N793" s="217">
        <f t="shared" si="591"/>
        <v>0</v>
      </c>
      <c r="O793" s="157">
        <f t="shared" si="630"/>
        <v>0</v>
      </c>
      <c r="P793" s="157" t="str">
        <f t="shared" si="592"/>
        <v xml:space="preserve"> </v>
      </c>
      <c r="Q793" s="157" t="str">
        <f t="shared" si="593"/>
        <v xml:space="preserve"> </v>
      </c>
      <c r="R793" s="112">
        <f t="shared" si="596"/>
        <v>0</v>
      </c>
      <c r="S793" s="72">
        <f t="shared" si="594"/>
        <v>0</v>
      </c>
    </row>
    <row r="794" spans="1:19" s="2" customFormat="1" ht="105.75" customHeight="1" x14ac:dyDescent="0.2">
      <c r="A794" s="389"/>
      <c r="B794" s="390"/>
      <c r="C794" s="390"/>
      <c r="D794" s="390"/>
      <c r="E794" s="166"/>
      <c r="F794" s="390"/>
      <c r="G794" s="53" t="s">
        <v>979</v>
      </c>
      <c r="H794" s="22" t="s">
        <v>462</v>
      </c>
      <c r="I794" s="166"/>
      <c r="J794" s="166"/>
      <c r="K794" s="166"/>
      <c r="L794" s="166"/>
      <c r="M794" s="390"/>
      <c r="N794" s="228"/>
      <c r="O794" s="166"/>
      <c r="P794" s="166" t="str">
        <f t="shared" si="592"/>
        <v xml:space="preserve"> </v>
      </c>
      <c r="Q794" s="166" t="str">
        <f t="shared" si="593"/>
        <v xml:space="preserve"> </v>
      </c>
      <c r="R794" s="119"/>
      <c r="S794" s="72">
        <f>S797</f>
        <v>0</v>
      </c>
    </row>
    <row r="795" spans="1:19" s="345" customFormat="1" ht="102.75" customHeight="1" x14ac:dyDescent="0.2">
      <c r="A795" s="446">
        <f>'الاطار الموازنى  راي الجهه عام'!A795</f>
        <v>0</v>
      </c>
      <c r="B795" s="446">
        <f>'الاطار الموازنى  راي الجهه عام'!B795</f>
        <v>0</v>
      </c>
      <c r="C795" s="446">
        <f>'الاطار الموازنى  راي الجهه عام'!C795</f>
        <v>0</v>
      </c>
      <c r="D795" s="446">
        <f>'الاطار الموازنى  راي الجهه عام'!D795</f>
        <v>0</v>
      </c>
      <c r="E795" s="338">
        <f>'الاطار الموازنى  راي الجهه عام'!E795</f>
        <v>0</v>
      </c>
      <c r="F795" s="446">
        <f>'الاطار الموازنى  راي الجهه عام'!F795</f>
        <v>0</v>
      </c>
      <c r="G795" s="339">
        <v>4232030101</v>
      </c>
      <c r="H795" s="340" t="s">
        <v>463</v>
      </c>
      <c r="I795" s="338"/>
      <c r="J795" s="338"/>
      <c r="K795" s="338"/>
      <c r="L795" s="338">
        <f t="shared" si="602"/>
        <v>0</v>
      </c>
      <c r="M795" s="446">
        <f>'الاطار الموازنى  راي الجهه عام'!I795</f>
        <v>0</v>
      </c>
      <c r="N795" s="341">
        <f t="shared" si="591"/>
        <v>0</v>
      </c>
      <c r="O795" s="338">
        <f>M795</f>
        <v>0</v>
      </c>
      <c r="P795" s="342" t="str">
        <f t="shared" si="592"/>
        <v xml:space="preserve"> </v>
      </c>
      <c r="Q795" s="342" t="str">
        <f t="shared" si="593"/>
        <v xml:space="preserve"> </v>
      </c>
      <c r="R795" s="343">
        <f t="shared" si="596"/>
        <v>0</v>
      </c>
      <c r="S795" s="344">
        <f t="shared" si="594"/>
        <v>0</v>
      </c>
    </row>
    <row r="796" spans="1:19" s="1" customFormat="1" ht="105.75" customHeight="1" thickBot="1" x14ac:dyDescent="0.25">
      <c r="A796" s="394">
        <f>'الاطار الموازنى  راي الجهه عام'!A796</f>
        <v>0</v>
      </c>
      <c r="B796" s="395">
        <f>'الاطار الموازنى  راي الجهه عام'!B796</f>
        <v>0</v>
      </c>
      <c r="C796" s="395">
        <f>'الاطار الموازنى  راي الجهه عام'!C796</f>
        <v>0</v>
      </c>
      <c r="D796" s="395">
        <f>'الاطار الموازنى  راي الجهه عام'!D796</f>
        <v>0</v>
      </c>
      <c r="E796" s="167">
        <f>'الاطار الموازنى  راي الجهه عام'!E796</f>
        <v>0</v>
      </c>
      <c r="F796" s="395">
        <f>'الاطار الموازنى  راي الجهه عام'!F796</f>
        <v>0</v>
      </c>
      <c r="G796" s="56">
        <v>4232030201</v>
      </c>
      <c r="H796" s="24" t="s">
        <v>464</v>
      </c>
      <c r="I796" s="167"/>
      <c r="J796" s="167"/>
      <c r="K796" s="167"/>
      <c r="L796" s="167">
        <f t="shared" si="602"/>
        <v>0</v>
      </c>
      <c r="M796" s="395">
        <f>'الاطار الموازنى  راي الجهه عام'!I796</f>
        <v>0</v>
      </c>
      <c r="N796" s="229">
        <f t="shared" si="591"/>
        <v>0</v>
      </c>
      <c r="O796" s="167"/>
      <c r="P796" s="170" t="str">
        <f t="shared" si="592"/>
        <v xml:space="preserve"> </v>
      </c>
      <c r="Q796" s="170" t="str">
        <f t="shared" si="593"/>
        <v xml:space="preserve"> </v>
      </c>
      <c r="R796" s="120">
        <f t="shared" si="596"/>
        <v>0</v>
      </c>
      <c r="S796" s="72">
        <f t="shared" si="594"/>
        <v>0</v>
      </c>
    </row>
    <row r="797" spans="1:19" s="2" customFormat="1" ht="107.25" customHeight="1" thickBot="1" x14ac:dyDescent="0.25">
      <c r="A797" s="376">
        <f t="shared" ref="A797:E797" si="631">SUM(A795:A796)</f>
        <v>0</v>
      </c>
      <c r="B797" s="377">
        <f t="shared" si="631"/>
        <v>0</v>
      </c>
      <c r="C797" s="377">
        <f t="shared" si="631"/>
        <v>0</v>
      </c>
      <c r="D797" s="377">
        <f t="shared" si="631"/>
        <v>0</v>
      </c>
      <c r="E797" s="157">
        <f t="shared" si="631"/>
        <v>0</v>
      </c>
      <c r="F797" s="377">
        <f>'الاطار الموازنى  راي الجهه عام'!F797</f>
        <v>0</v>
      </c>
      <c r="G797" s="57"/>
      <c r="H797" s="7" t="s">
        <v>266</v>
      </c>
      <c r="I797" s="157">
        <f t="shared" ref="I797" si="632">SUM(I795:I796)</f>
        <v>0</v>
      </c>
      <c r="J797" s="157">
        <f t="shared" ref="I797:J797" si="633">SUM(J795:J796)</f>
        <v>0</v>
      </c>
      <c r="K797" s="157">
        <f t="shared" ref="K797:O797" si="634">SUM(K795:K796)</f>
        <v>0</v>
      </c>
      <c r="L797" s="157">
        <f t="shared" si="634"/>
        <v>0</v>
      </c>
      <c r="M797" s="377">
        <f>'الاطار الموازنى  راي الجهه عام'!I797</f>
        <v>0</v>
      </c>
      <c r="N797" s="217">
        <f t="shared" si="591"/>
        <v>0</v>
      </c>
      <c r="O797" s="157">
        <f t="shared" si="634"/>
        <v>0</v>
      </c>
      <c r="P797" s="157" t="str">
        <f t="shared" si="592"/>
        <v xml:space="preserve"> </v>
      </c>
      <c r="Q797" s="157" t="str">
        <f t="shared" si="593"/>
        <v xml:space="preserve"> </v>
      </c>
      <c r="R797" s="112">
        <f t="shared" si="596"/>
        <v>0</v>
      </c>
      <c r="S797" s="72">
        <f t="shared" si="594"/>
        <v>0</v>
      </c>
    </row>
    <row r="798" spans="1:19" s="2" customFormat="1" ht="105.75" customHeight="1" x14ac:dyDescent="0.2">
      <c r="A798" s="389">
        <f>'الاطار الموازنى  راي الجهه عام'!A798</f>
        <v>0</v>
      </c>
      <c r="B798" s="390">
        <f>'الاطار الموازنى  راي الجهه عام'!B798</f>
        <v>0</v>
      </c>
      <c r="C798" s="390">
        <f>'الاطار الموازنى  راي الجهه عام'!C798</f>
        <v>0</v>
      </c>
      <c r="D798" s="390">
        <f>'الاطار الموازنى  راي الجهه عام'!D798</f>
        <v>0</v>
      </c>
      <c r="E798" s="180">
        <f>'الاطار الموازنى  راي الجهه عام'!E798</f>
        <v>0</v>
      </c>
      <c r="F798" s="390">
        <f>'الاطار الموازنى  راي الجهه عام'!F798</f>
        <v>0</v>
      </c>
      <c r="G798" s="53" t="s">
        <v>1074</v>
      </c>
      <c r="H798" s="22" t="s">
        <v>568</v>
      </c>
      <c r="I798" s="180"/>
      <c r="J798" s="180"/>
      <c r="K798" s="180"/>
      <c r="L798" s="180">
        <f t="shared" si="602"/>
        <v>0</v>
      </c>
      <c r="M798" s="390">
        <f>'الاطار الموازنى  راي الجهه عام'!I798</f>
        <v>0</v>
      </c>
      <c r="N798" s="228">
        <f t="shared" si="591"/>
        <v>0</v>
      </c>
      <c r="O798" s="180"/>
      <c r="P798" s="166" t="str">
        <f t="shared" si="592"/>
        <v xml:space="preserve"> </v>
      </c>
      <c r="Q798" s="166" t="str">
        <f t="shared" si="593"/>
        <v xml:space="preserve"> </v>
      </c>
      <c r="R798" s="119">
        <f t="shared" si="596"/>
        <v>0</v>
      </c>
      <c r="S798" s="72">
        <f t="shared" si="594"/>
        <v>0</v>
      </c>
    </row>
    <row r="799" spans="1:19" s="2" customFormat="1" ht="105.75" customHeight="1" x14ac:dyDescent="0.2">
      <c r="A799" s="389">
        <f>'الاطار الموازنى  راي الجهه عام'!A799</f>
        <v>0</v>
      </c>
      <c r="B799" s="390">
        <f>'الاطار الموازنى  راي الجهه عام'!B799</f>
        <v>0</v>
      </c>
      <c r="C799" s="390">
        <f>'الاطار الموازنى  راي الجهه عام'!C799</f>
        <v>0</v>
      </c>
      <c r="D799" s="390">
        <f>'الاطار الموازنى  راي الجهه عام'!D799</f>
        <v>0</v>
      </c>
      <c r="E799" s="180">
        <f>'الاطار الموازنى  راي الجهه عام'!E799</f>
        <v>0</v>
      </c>
      <c r="F799" s="390">
        <f>'الاطار الموازنى  راي الجهه عام'!F799</f>
        <v>0</v>
      </c>
      <c r="G799" s="60" t="s">
        <v>1075</v>
      </c>
      <c r="H799" s="17" t="s">
        <v>465</v>
      </c>
      <c r="I799" s="180"/>
      <c r="J799" s="180"/>
      <c r="K799" s="180"/>
      <c r="L799" s="180">
        <f t="shared" si="602"/>
        <v>0</v>
      </c>
      <c r="M799" s="390">
        <f>'الاطار الموازنى  راي الجهه عام'!I799</f>
        <v>0</v>
      </c>
      <c r="N799" s="228">
        <f t="shared" si="591"/>
        <v>0</v>
      </c>
      <c r="O799" s="180"/>
      <c r="P799" s="166" t="str">
        <f t="shared" si="592"/>
        <v xml:space="preserve"> </v>
      </c>
      <c r="Q799" s="166" t="str">
        <f t="shared" si="593"/>
        <v xml:space="preserve"> </v>
      </c>
      <c r="R799" s="119">
        <f t="shared" si="596"/>
        <v>0</v>
      </c>
      <c r="S799" s="72">
        <f t="shared" si="594"/>
        <v>0</v>
      </c>
    </row>
    <row r="800" spans="1:19" s="2" customFormat="1" ht="105.75" customHeight="1" x14ac:dyDescent="0.2">
      <c r="A800" s="389">
        <f>'الاطار الموازنى  راي الجهه عام'!A800</f>
        <v>0</v>
      </c>
      <c r="B800" s="390">
        <f>'الاطار الموازنى  راي الجهه عام'!B800</f>
        <v>0</v>
      </c>
      <c r="C800" s="390">
        <f>'الاطار الموازنى  راي الجهه عام'!C800</f>
        <v>0</v>
      </c>
      <c r="D800" s="390">
        <f>'الاطار الموازنى  راي الجهه عام'!D800</f>
        <v>0</v>
      </c>
      <c r="E800" s="180">
        <f>'الاطار الموازنى  راي الجهه عام'!E800</f>
        <v>0</v>
      </c>
      <c r="F800" s="390">
        <f>'الاطار الموازنى  راي الجهه عام'!F800</f>
        <v>0</v>
      </c>
      <c r="G800" s="60" t="s">
        <v>1076</v>
      </c>
      <c r="H800" s="17" t="s">
        <v>466</v>
      </c>
      <c r="I800" s="180"/>
      <c r="J800" s="180"/>
      <c r="K800" s="180"/>
      <c r="L800" s="180">
        <f t="shared" si="602"/>
        <v>0</v>
      </c>
      <c r="M800" s="390">
        <f>'الاطار الموازنى  راي الجهه عام'!I800</f>
        <v>0</v>
      </c>
      <c r="N800" s="228">
        <f t="shared" si="591"/>
        <v>0</v>
      </c>
      <c r="O800" s="180"/>
      <c r="P800" s="166" t="str">
        <f t="shared" si="592"/>
        <v xml:space="preserve"> </v>
      </c>
      <c r="Q800" s="166" t="str">
        <f t="shared" si="593"/>
        <v xml:space="preserve"> </v>
      </c>
      <c r="R800" s="119">
        <f t="shared" si="596"/>
        <v>0</v>
      </c>
      <c r="S800" s="72">
        <f t="shared" si="594"/>
        <v>0</v>
      </c>
    </row>
    <row r="801" spans="1:19" s="2" customFormat="1" ht="105.75" customHeight="1" x14ac:dyDescent="0.2">
      <c r="A801" s="389"/>
      <c r="B801" s="390"/>
      <c r="C801" s="390"/>
      <c r="D801" s="390"/>
      <c r="E801" s="166"/>
      <c r="F801" s="390"/>
      <c r="G801" s="60" t="s">
        <v>980</v>
      </c>
      <c r="H801" s="17" t="s">
        <v>467</v>
      </c>
      <c r="I801" s="166"/>
      <c r="J801" s="166"/>
      <c r="K801" s="166"/>
      <c r="L801" s="166"/>
      <c r="M801" s="390"/>
      <c r="N801" s="228"/>
      <c r="O801" s="166"/>
      <c r="P801" s="166" t="str">
        <f t="shared" si="592"/>
        <v xml:space="preserve"> </v>
      </c>
      <c r="Q801" s="166" t="str">
        <f t="shared" si="593"/>
        <v xml:space="preserve"> </v>
      </c>
      <c r="R801" s="119"/>
      <c r="S801" s="72">
        <f>S809</f>
        <v>250000</v>
      </c>
    </row>
    <row r="802" spans="1:19" s="1" customFormat="1" ht="105.75" customHeight="1" x14ac:dyDescent="0.2">
      <c r="A802" s="357">
        <f>'الاطار الموازنى  راي الجهه عام'!A802</f>
        <v>0</v>
      </c>
      <c r="B802" s="373">
        <f>'الاطار الموازنى  راي الجهه عام'!B802</f>
        <v>0</v>
      </c>
      <c r="C802" s="373">
        <f>'الاطار الموازنى  راي الجهه عام'!C802</f>
        <v>0</v>
      </c>
      <c r="D802" s="373">
        <f>'الاطار الموازنى  راي الجهه عام'!D802</f>
        <v>0</v>
      </c>
      <c r="E802" s="153">
        <f>'الاطار الموازنى  راي الجهه عام'!E802</f>
        <v>0</v>
      </c>
      <c r="F802" s="373">
        <f>'الاطار الموازنى  راي الجهه عام'!F802</f>
        <v>0</v>
      </c>
      <c r="G802" s="54">
        <v>4232070101</v>
      </c>
      <c r="H802" s="18" t="s">
        <v>468</v>
      </c>
      <c r="I802" s="153"/>
      <c r="J802" s="153"/>
      <c r="K802" s="153"/>
      <c r="L802" s="153">
        <f t="shared" si="602"/>
        <v>0</v>
      </c>
      <c r="M802" s="373">
        <f>'الاطار الموازنى  راي الجهه عام'!I802</f>
        <v>0</v>
      </c>
      <c r="N802" s="215">
        <f t="shared" si="591"/>
        <v>0</v>
      </c>
      <c r="O802" s="153"/>
      <c r="P802" s="155" t="str">
        <f t="shared" si="592"/>
        <v xml:space="preserve"> </v>
      </c>
      <c r="Q802" s="155" t="str">
        <f t="shared" si="593"/>
        <v xml:space="preserve"> </v>
      </c>
      <c r="R802" s="110">
        <f t="shared" si="596"/>
        <v>0</v>
      </c>
      <c r="S802" s="72">
        <f t="shared" si="594"/>
        <v>0</v>
      </c>
    </row>
    <row r="803" spans="1:19" s="1" customFormat="1" ht="105.75" customHeight="1" x14ac:dyDescent="0.2">
      <c r="A803" s="357">
        <f>'الاطار الموازنى  راي الجهه عام'!A803</f>
        <v>0</v>
      </c>
      <c r="B803" s="373">
        <f>'الاطار الموازنى  راي الجهه عام'!B803</f>
        <v>0</v>
      </c>
      <c r="C803" s="373">
        <f>'الاطار الموازنى  راي الجهه عام'!C803</f>
        <v>0</v>
      </c>
      <c r="D803" s="373">
        <f>'الاطار الموازنى  راي الجهه عام'!D803</f>
        <v>0</v>
      </c>
      <c r="E803" s="153">
        <f>'الاطار الموازنى  راي الجهه عام'!E803</f>
        <v>0</v>
      </c>
      <c r="F803" s="373">
        <f>'الاطار الموازنى  راي الجهه عام'!F803</f>
        <v>0</v>
      </c>
      <c r="G803" s="54">
        <v>4232070201</v>
      </c>
      <c r="H803" s="18" t="s">
        <v>469</v>
      </c>
      <c r="I803" s="153"/>
      <c r="J803" s="153"/>
      <c r="K803" s="153"/>
      <c r="L803" s="153">
        <f t="shared" si="602"/>
        <v>0</v>
      </c>
      <c r="M803" s="373">
        <f>'الاطار الموازنى  راي الجهه عام'!I803</f>
        <v>0</v>
      </c>
      <c r="N803" s="215">
        <f t="shared" si="591"/>
        <v>0</v>
      </c>
      <c r="O803" s="153"/>
      <c r="P803" s="155" t="str">
        <f t="shared" si="592"/>
        <v xml:space="preserve"> </v>
      </c>
      <c r="Q803" s="155" t="str">
        <f t="shared" si="593"/>
        <v xml:space="preserve"> </v>
      </c>
      <c r="R803" s="110">
        <f t="shared" si="596"/>
        <v>0</v>
      </c>
      <c r="S803" s="72">
        <f t="shared" si="594"/>
        <v>0</v>
      </c>
    </row>
    <row r="804" spans="1:19" s="1" customFormat="1" ht="105.75" customHeight="1" x14ac:dyDescent="0.2">
      <c r="A804" s="357">
        <f>'الاطار الموازنى  راي الجهه عام'!A804</f>
        <v>0</v>
      </c>
      <c r="B804" s="373">
        <f>'الاطار الموازنى  راي الجهه عام'!B804</f>
        <v>0</v>
      </c>
      <c r="C804" s="373">
        <f>'الاطار الموازنى  راي الجهه عام'!C804</f>
        <v>0</v>
      </c>
      <c r="D804" s="373">
        <f>'الاطار الموازنى  راي الجهه عام'!D804</f>
        <v>0</v>
      </c>
      <c r="E804" s="153">
        <f>'الاطار الموازنى  راي الجهه عام'!E804</f>
        <v>0</v>
      </c>
      <c r="F804" s="373">
        <f>'الاطار الموازنى  راي الجهه عام'!F804</f>
        <v>0</v>
      </c>
      <c r="G804" s="54">
        <v>4232070301</v>
      </c>
      <c r="H804" s="18" t="s">
        <v>470</v>
      </c>
      <c r="I804" s="153"/>
      <c r="J804" s="153"/>
      <c r="K804" s="153"/>
      <c r="L804" s="153">
        <f t="shared" si="602"/>
        <v>0</v>
      </c>
      <c r="M804" s="373">
        <f>'الاطار الموازنى  راي الجهه عام'!I804</f>
        <v>0</v>
      </c>
      <c r="N804" s="215">
        <f t="shared" si="591"/>
        <v>0</v>
      </c>
      <c r="O804" s="153"/>
      <c r="P804" s="155" t="str">
        <f t="shared" si="592"/>
        <v xml:space="preserve"> </v>
      </c>
      <c r="Q804" s="155" t="str">
        <f t="shared" si="593"/>
        <v xml:space="preserve"> </v>
      </c>
      <c r="R804" s="110">
        <f t="shared" si="596"/>
        <v>0</v>
      </c>
      <c r="S804" s="72">
        <f t="shared" si="594"/>
        <v>0</v>
      </c>
    </row>
    <row r="805" spans="1:19" s="1" customFormat="1" ht="105.75" customHeight="1" x14ac:dyDescent="0.2">
      <c r="A805" s="357">
        <f>'الاطار الموازنى  راي الجهه عام'!A805</f>
        <v>0</v>
      </c>
      <c r="B805" s="373">
        <f>'الاطار الموازنى  راي الجهه عام'!B805</f>
        <v>0</v>
      </c>
      <c r="C805" s="373">
        <f>'الاطار الموازنى  راي الجهه عام'!C805</f>
        <v>0</v>
      </c>
      <c r="D805" s="373">
        <f>'الاطار الموازنى  راي الجهه عام'!D805</f>
        <v>0</v>
      </c>
      <c r="E805" s="153">
        <f>'الاطار الموازنى  راي الجهه عام'!E805</f>
        <v>0</v>
      </c>
      <c r="F805" s="373">
        <f>'الاطار الموازنى  راي الجهه عام'!F805</f>
        <v>0</v>
      </c>
      <c r="G805" s="54">
        <v>4232070401</v>
      </c>
      <c r="H805" s="18" t="s">
        <v>471</v>
      </c>
      <c r="I805" s="153"/>
      <c r="J805" s="153"/>
      <c r="K805" s="153"/>
      <c r="L805" s="153">
        <f t="shared" si="602"/>
        <v>0</v>
      </c>
      <c r="M805" s="373">
        <f>'الاطار الموازنى  راي الجهه عام'!I805</f>
        <v>0</v>
      </c>
      <c r="N805" s="215">
        <f t="shared" si="591"/>
        <v>0</v>
      </c>
      <c r="O805" s="153"/>
      <c r="P805" s="155" t="str">
        <f t="shared" si="592"/>
        <v xml:space="preserve"> </v>
      </c>
      <c r="Q805" s="155" t="str">
        <f t="shared" si="593"/>
        <v xml:space="preserve"> </v>
      </c>
      <c r="R805" s="110">
        <f t="shared" si="596"/>
        <v>0</v>
      </c>
      <c r="S805" s="72">
        <f t="shared" si="594"/>
        <v>0</v>
      </c>
    </row>
    <row r="806" spans="1:19" s="1" customFormat="1" ht="105.75" customHeight="1" x14ac:dyDescent="0.2">
      <c r="A806" s="357">
        <f>'الاطار الموازنى  راي الجهه عام'!A806</f>
        <v>0</v>
      </c>
      <c r="B806" s="373">
        <f>'الاطار الموازنى  راي الجهه عام'!B806</f>
        <v>0</v>
      </c>
      <c r="C806" s="373">
        <f>'الاطار الموازنى  راي الجهه عام'!C806</f>
        <v>0</v>
      </c>
      <c r="D806" s="373">
        <f>'الاطار الموازنى  راي الجهه عام'!D806</f>
        <v>0</v>
      </c>
      <c r="E806" s="153">
        <f>'الاطار الموازنى  راي الجهه عام'!E806</f>
        <v>0</v>
      </c>
      <c r="F806" s="373">
        <f>'الاطار الموازنى  راي الجهه عام'!F806</f>
        <v>0</v>
      </c>
      <c r="G806" s="54">
        <v>4232070501</v>
      </c>
      <c r="H806" s="18" t="s">
        <v>472</v>
      </c>
      <c r="I806" s="153"/>
      <c r="J806" s="153"/>
      <c r="K806" s="153"/>
      <c r="L806" s="153">
        <f t="shared" si="602"/>
        <v>0</v>
      </c>
      <c r="M806" s="373">
        <f>'الاطار الموازنى  راي الجهه عام'!I806</f>
        <v>0</v>
      </c>
      <c r="N806" s="215">
        <f t="shared" si="591"/>
        <v>0</v>
      </c>
      <c r="O806" s="153"/>
      <c r="P806" s="155" t="str">
        <f t="shared" si="592"/>
        <v xml:space="preserve"> </v>
      </c>
      <c r="Q806" s="155" t="str">
        <f t="shared" si="593"/>
        <v xml:space="preserve"> </v>
      </c>
      <c r="R806" s="110">
        <f t="shared" si="596"/>
        <v>0</v>
      </c>
      <c r="S806" s="72">
        <f t="shared" si="594"/>
        <v>0</v>
      </c>
    </row>
    <row r="807" spans="1:19" s="1" customFormat="1" ht="105.75" customHeight="1" x14ac:dyDescent="0.2">
      <c r="A807" s="374">
        <f>'الاطار الموازنى  راي الجهه عام'!A807</f>
        <v>0</v>
      </c>
      <c r="B807" s="375">
        <f>'الاطار الموازنى  راي الجهه عام'!B807</f>
        <v>0</v>
      </c>
      <c r="C807" s="375">
        <f>'الاطار الموازنى  راي الجهه عام'!C807</f>
        <v>0</v>
      </c>
      <c r="D807" s="375">
        <f>'الاطار الموازنى  راي الجهه عام'!D807</f>
        <v>250000</v>
      </c>
      <c r="E807" s="156">
        <f>'الاطار الموازنى  راي الجهه عام'!E807</f>
        <v>0</v>
      </c>
      <c r="F807" s="375">
        <f>'الاطار الموازنى  راي الجهه عام'!F807</f>
        <v>0</v>
      </c>
      <c r="G807" s="55">
        <v>4232070601</v>
      </c>
      <c r="H807" s="23" t="s">
        <v>473</v>
      </c>
      <c r="I807" s="156"/>
      <c r="J807" s="156"/>
      <c r="K807" s="156"/>
      <c r="L807" s="156">
        <f t="shared" si="602"/>
        <v>0</v>
      </c>
      <c r="M807" s="375">
        <f>'الاطار الموازنى  راي الجهه عام'!I807</f>
        <v>0</v>
      </c>
      <c r="N807" s="216">
        <f t="shared" si="591"/>
        <v>0</v>
      </c>
      <c r="O807" s="156">
        <f>M807</f>
        <v>0</v>
      </c>
      <c r="P807" s="154" t="str">
        <f t="shared" si="592"/>
        <v xml:space="preserve"> </v>
      </c>
      <c r="Q807" s="154" t="str">
        <f t="shared" si="593"/>
        <v xml:space="preserve"> </v>
      </c>
      <c r="R807" s="111">
        <f t="shared" si="596"/>
        <v>0</v>
      </c>
      <c r="S807" s="72">
        <f t="shared" si="594"/>
        <v>250000</v>
      </c>
    </row>
    <row r="808" spans="1:19" s="1" customFormat="1" ht="105.75" customHeight="1" thickBot="1" x14ac:dyDescent="0.25">
      <c r="A808" s="374">
        <f>'الاطار الموازنى  راي الجهه عام'!A808</f>
        <v>0</v>
      </c>
      <c r="B808" s="375">
        <f>'الاطار الموازنى  راي الجهه عام'!B808</f>
        <v>0</v>
      </c>
      <c r="C808" s="375">
        <f>'الاطار الموازنى  راي الجهه عام'!C808</f>
        <v>0</v>
      </c>
      <c r="D808" s="375">
        <f>'الاطار الموازنى  راي الجهه عام'!D808</f>
        <v>0</v>
      </c>
      <c r="E808" s="156">
        <f>'الاطار الموازنى  راي الجهه عام'!E808</f>
        <v>0</v>
      </c>
      <c r="F808" s="375">
        <f>'الاطار الموازنى  راي الجهه عام'!F808</f>
        <v>0</v>
      </c>
      <c r="G808" s="55">
        <v>4232070701</v>
      </c>
      <c r="H808" s="23" t="s">
        <v>598</v>
      </c>
      <c r="I808" s="156"/>
      <c r="J808" s="156"/>
      <c r="K808" s="156"/>
      <c r="L808" s="156">
        <f t="shared" si="602"/>
        <v>0</v>
      </c>
      <c r="M808" s="375">
        <f>'الاطار الموازنى  راي الجهه عام'!I808</f>
        <v>0</v>
      </c>
      <c r="N808" s="216">
        <f t="shared" si="591"/>
        <v>0</v>
      </c>
      <c r="O808" s="156"/>
      <c r="P808" s="154" t="str">
        <f t="shared" si="592"/>
        <v xml:space="preserve"> </v>
      </c>
      <c r="Q808" s="154" t="str">
        <f t="shared" si="593"/>
        <v xml:space="preserve"> </v>
      </c>
      <c r="R808" s="111">
        <f t="shared" si="596"/>
        <v>0</v>
      </c>
      <c r="S808" s="72">
        <f t="shared" si="594"/>
        <v>0</v>
      </c>
    </row>
    <row r="809" spans="1:19" s="2" customFormat="1" ht="107.25" customHeight="1" thickBot="1" x14ac:dyDescent="0.25">
      <c r="A809" s="376">
        <f t="shared" ref="A809:E809" si="635">SUM(A802:A808)</f>
        <v>0</v>
      </c>
      <c r="B809" s="377">
        <f t="shared" si="635"/>
        <v>0</v>
      </c>
      <c r="C809" s="377">
        <f t="shared" si="635"/>
        <v>0</v>
      </c>
      <c r="D809" s="377">
        <f t="shared" si="635"/>
        <v>250000</v>
      </c>
      <c r="E809" s="157">
        <f t="shared" si="635"/>
        <v>0</v>
      </c>
      <c r="F809" s="377">
        <f>'الاطار الموازنى  راي الجهه عام'!F809</f>
        <v>0</v>
      </c>
      <c r="G809" s="57"/>
      <c r="H809" s="7" t="s">
        <v>377</v>
      </c>
      <c r="I809" s="157">
        <f t="shared" ref="I809" si="636">SUM(I802:I808)</f>
        <v>0</v>
      </c>
      <c r="J809" s="157">
        <f t="shared" ref="I809:J809" si="637">SUM(J802:J808)</f>
        <v>0</v>
      </c>
      <c r="K809" s="157">
        <f t="shared" ref="K809:O809" si="638">SUM(K802:K808)</f>
        <v>0</v>
      </c>
      <c r="L809" s="157">
        <f t="shared" si="638"/>
        <v>0</v>
      </c>
      <c r="M809" s="377">
        <f>'الاطار الموازنى  راي الجهه عام'!I809</f>
        <v>0</v>
      </c>
      <c r="N809" s="217">
        <f t="shared" si="591"/>
        <v>0</v>
      </c>
      <c r="O809" s="157">
        <f t="shared" si="638"/>
        <v>0</v>
      </c>
      <c r="P809" s="157" t="str">
        <f t="shared" si="592"/>
        <v xml:space="preserve"> </v>
      </c>
      <c r="Q809" s="157" t="str">
        <f t="shared" si="593"/>
        <v xml:space="preserve"> </v>
      </c>
      <c r="R809" s="112">
        <f t="shared" si="596"/>
        <v>0</v>
      </c>
      <c r="S809" s="72">
        <f t="shared" si="594"/>
        <v>250000</v>
      </c>
    </row>
    <row r="810" spans="1:19" s="2" customFormat="1" ht="105.75" customHeight="1" x14ac:dyDescent="0.2">
      <c r="A810" s="371"/>
      <c r="B810" s="372"/>
      <c r="C810" s="372"/>
      <c r="D810" s="372"/>
      <c r="E810" s="152"/>
      <c r="F810" s="372"/>
      <c r="G810" s="53" t="s">
        <v>981</v>
      </c>
      <c r="H810" s="17" t="s">
        <v>474</v>
      </c>
      <c r="I810" s="152"/>
      <c r="J810" s="152"/>
      <c r="K810" s="152"/>
      <c r="L810" s="152"/>
      <c r="M810" s="372"/>
      <c r="N810" s="214"/>
      <c r="O810" s="152"/>
      <c r="P810" s="152" t="str">
        <f t="shared" si="592"/>
        <v xml:space="preserve"> </v>
      </c>
      <c r="Q810" s="152" t="str">
        <f t="shared" si="593"/>
        <v xml:space="preserve"> </v>
      </c>
      <c r="R810" s="109"/>
      <c r="S810" s="72">
        <f>S816</f>
        <v>0</v>
      </c>
    </row>
    <row r="811" spans="1:19" s="1" customFormat="1" ht="105.75" customHeight="1" x14ac:dyDescent="0.2">
      <c r="A811" s="357">
        <f>'الاطار الموازنى  راي الجهه عام'!A811</f>
        <v>0</v>
      </c>
      <c r="B811" s="373">
        <f>'الاطار الموازنى  راي الجهه عام'!B811</f>
        <v>0</v>
      </c>
      <c r="C811" s="373">
        <f>'الاطار الموازنى  راي الجهه عام'!C811</f>
        <v>0</v>
      </c>
      <c r="D811" s="373">
        <f>'الاطار الموازنى  راي الجهه عام'!D811</f>
        <v>0</v>
      </c>
      <c r="E811" s="153">
        <f>'الاطار الموازنى  راي الجهه عام'!E811</f>
        <v>0</v>
      </c>
      <c r="F811" s="373">
        <f>'الاطار الموازنى  راي الجهه عام'!F811</f>
        <v>0</v>
      </c>
      <c r="G811" s="54" t="s">
        <v>1077</v>
      </c>
      <c r="H811" s="18" t="s">
        <v>475</v>
      </c>
      <c r="I811" s="153"/>
      <c r="J811" s="153"/>
      <c r="K811" s="153"/>
      <c r="L811" s="153">
        <f t="shared" si="602"/>
        <v>0</v>
      </c>
      <c r="M811" s="373">
        <f>'الاطار الموازنى  راي الجهه عام'!I811</f>
        <v>0</v>
      </c>
      <c r="N811" s="215">
        <f t="shared" ref="N811:N838" si="639">M811-I811</f>
        <v>0</v>
      </c>
      <c r="O811" s="153"/>
      <c r="P811" s="155" t="str">
        <f t="shared" ref="P811:P838" si="640">IF(O811&gt;I811,O811-I811," ")</f>
        <v xml:space="preserve"> </v>
      </c>
      <c r="Q811" s="155" t="str">
        <f t="shared" ref="Q811:Q838" si="641">IF(I811&gt;O811,I811-O811," ")</f>
        <v xml:space="preserve"> </v>
      </c>
      <c r="R811" s="110">
        <f t="shared" si="596"/>
        <v>0</v>
      </c>
      <c r="S811" s="72">
        <f t="shared" ref="S811:S838" si="642">SUM(A811+B811+C811+D811+E811+F811+I811+J811+K811+L811+M811+O811)</f>
        <v>0</v>
      </c>
    </row>
    <row r="812" spans="1:19" s="1" customFormat="1" ht="105.75" customHeight="1" x14ac:dyDescent="0.2">
      <c r="A812" s="357">
        <f>'الاطار الموازنى  راي الجهه عام'!A812</f>
        <v>0</v>
      </c>
      <c r="B812" s="373">
        <f>'الاطار الموازنى  راي الجهه عام'!B812</f>
        <v>0</v>
      </c>
      <c r="C812" s="373">
        <f>'الاطار الموازنى  راي الجهه عام'!C812</f>
        <v>0</v>
      </c>
      <c r="D812" s="373">
        <f>'الاطار الموازنى  راي الجهه عام'!D812</f>
        <v>0</v>
      </c>
      <c r="E812" s="153">
        <f>'الاطار الموازنى  راي الجهه عام'!E812</f>
        <v>0</v>
      </c>
      <c r="F812" s="373">
        <f>'الاطار الموازنى  راي الجهه عام'!F812</f>
        <v>0</v>
      </c>
      <c r="G812" s="54">
        <v>4232080201</v>
      </c>
      <c r="H812" s="18" t="s">
        <v>476</v>
      </c>
      <c r="I812" s="153"/>
      <c r="J812" s="153"/>
      <c r="K812" s="153"/>
      <c r="L812" s="153">
        <f t="shared" si="602"/>
        <v>0</v>
      </c>
      <c r="M812" s="373">
        <f>'الاطار الموازنى  راي الجهه عام'!I812</f>
        <v>0</v>
      </c>
      <c r="N812" s="215">
        <f t="shared" si="639"/>
        <v>0</v>
      </c>
      <c r="O812" s="153"/>
      <c r="P812" s="155" t="str">
        <f t="shared" si="640"/>
        <v xml:space="preserve"> </v>
      </c>
      <c r="Q812" s="155" t="str">
        <f t="shared" si="641"/>
        <v xml:space="preserve"> </v>
      </c>
      <c r="R812" s="110">
        <f t="shared" si="596"/>
        <v>0</v>
      </c>
      <c r="S812" s="72">
        <f t="shared" si="642"/>
        <v>0</v>
      </c>
    </row>
    <row r="813" spans="1:19" s="1" customFormat="1" ht="105.75" customHeight="1" x14ac:dyDescent="0.2">
      <c r="A813" s="357">
        <f>'الاطار الموازنى  راي الجهه عام'!A813</f>
        <v>0</v>
      </c>
      <c r="B813" s="373">
        <f>'الاطار الموازنى  راي الجهه عام'!B813</f>
        <v>0</v>
      </c>
      <c r="C813" s="373">
        <f>'الاطار الموازنى  راي الجهه عام'!C813</f>
        <v>0</v>
      </c>
      <c r="D813" s="373">
        <f>'الاطار الموازنى  راي الجهه عام'!D813</f>
        <v>0</v>
      </c>
      <c r="E813" s="153">
        <f>'الاطار الموازنى  راي الجهه عام'!E813</f>
        <v>0</v>
      </c>
      <c r="F813" s="373">
        <f>'الاطار الموازنى  راي الجهه عام'!F813</f>
        <v>0</v>
      </c>
      <c r="G813" s="54">
        <v>4232080301</v>
      </c>
      <c r="H813" s="18" t="s">
        <v>477</v>
      </c>
      <c r="I813" s="153"/>
      <c r="J813" s="153"/>
      <c r="K813" s="153"/>
      <c r="L813" s="153">
        <f t="shared" si="602"/>
        <v>0</v>
      </c>
      <c r="M813" s="373">
        <f>'الاطار الموازنى  راي الجهه عام'!I813</f>
        <v>0</v>
      </c>
      <c r="N813" s="215">
        <f t="shared" si="639"/>
        <v>0</v>
      </c>
      <c r="O813" s="153"/>
      <c r="P813" s="155" t="str">
        <f t="shared" si="640"/>
        <v xml:space="preserve"> </v>
      </c>
      <c r="Q813" s="155" t="str">
        <f t="shared" si="641"/>
        <v xml:space="preserve"> </v>
      </c>
      <c r="R813" s="110">
        <f t="shared" si="596"/>
        <v>0</v>
      </c>
      <c r="S813" s="72">
        <f t="shared" si="642"/>
        <v>0</v>
      </c>
    </row>
    <row r="814" spans="1:19" s="1" customFormat="1" ht="105.75" customHeight="1" x14ac:dyDescent="0.2">
      <c r="A814" s="357">
        <f>'الاطار الموازنى  راي الجهه عام'!A814</f>
        <v>0</v>
      </c>
      <c r="B814" s="373">
        <f>'الاطار الموازنى  راي الجهه عام'!B814</f>
        <v>0</v>
      </c>
      <c r="C814" s="373">
        <f>'الاطار الموازنى  راي الجهه عام'!C814</f>
        <v>0</v>
      </c>
      <c r="D814" s="373">
        <f>'الاطار الموازنى  راي الجهه عام'!D814</f>
        <v>0</v>
      </c>
      <c r="E814" s="153">
        <f>'الاطار الموازنى  راي الجهه عام'!E814</f>
        <v>0</v>
      </c>
      <c r="F814" s="373">
        <f>'الاطار الموازنى  راي الجهه عام'!F814</f>
        <v>0</v>
      </c>
      <c r="G814" s="54">
        <v>4232080401</v>
      </c>
      <c r="H814" s="18" t="s">
        <v>478</v>
      </c>
      <c r="I814" s="153"/>
      <c r="J814" s="153"/>
      <c r="K814" s="153"/>
      <c r="L814" s="153">
        <f t="shared" si="602"/>
        <v>0</v>
      </c>
      <c r="M814" s="373">
        <f>'الاطار الموازنى  راي الجهه عام'!I814</f>
        <v>0</v>
      </c>
      <c r="N814" s="215">
        <f t="shared" si="639"/>
        <v>0</v>
      </c>
      <c r="O814" s="153"/>
      <c r="P814" s="155" t="str">
        <f t="shared" si="640"/>
        <v xml:space="preserve"> </v>
      </c>
      <c r="Q814" s="155" t="str">
        <f t="shared" si="641"/>
        <v xml:space="preserve"> </v>
      </c>
      <c r="R814" s="110">
        <f t="shared" si="596"/>
        <v>0</v>
      </c>
      <c r="S814" s="72">
        <f t="shared" si="642"/>
        <v>0</v>
      </c>
    </row>
    <row r="815" spans="1:19" s="1" customFormat="1" ht="105.75" customHeight="1" thickBot="1" x14ac:dyDescent="0.25">
      <c r="A815" s="357">
        <f>'الاطار الموازنى  راي الجهه عام'!A815</f>
        <v>0</v>
      </c>
      <c r="B815" s="373">
        <f>'الاطار الموازنى  راي الجهه عام'!B815</f>
        <v>0</v>
      </c>
      <c r="C815" s="373">
        <f>'الاطار الموازنى  راي الجهه عام'!C815</f>
        <v>0</v>
      </c>
      <c r="D815" s="373">
        <f>'الاطار الموازنى  راي الجهه عام'!D815</f>
        <v>0</v>
      </c>
      <c r="E815" s="153">
        <f>'الاطار الموازنى  راي الجهه عام'!E815</f>
        <v>0</v>
      </c>
      <c r="F815" s="373">
        <f>'الاطار الموازنى  راي الجهه عام'!F815</f>
        <v>0</v>
      </c>
      <c r="G815" s="54">
        <v>4232080501</v>
      </c>
      <c r="H815" s="18" t="s">
        <v>479</v>
      </c>
      <c r="I815" s="153"/>
      <c r="J815" s="153"/>
      <c r="K815" s="153"/>
      <c r="L815" s="153">
        <f t="shared" si="602"/>
        <v>0</v>
      </c>
      <c r="M815" s="373">
        <f>'الاطار الموازنى  راي الجهه عام'!I815</f>
        <v>0</v>
      </c>
      <c r="N815" s="215">
        <f t="shared" si="639"/>
        <v>0</v>
      </c>
      <c r="O815" s="153">
        <f>M815</f>
        <v>0</v>
      </c>
      <c r="P815" s="155" t="str">
        <f t="shared" si="640"/>
        <v xml:space="preserve"> </v>
      </c>
      <c r="Q815" s="155" t="str">
        <f t="shared" si="641"/>
        <v xml:space="preserve"> </v>
      </c>
      <c r="R815" s="110">
        <f t="shared" ref="R815:R838" si="643">IF(O815=0,,O815/I815)</f>
        <v>0</v>
      </c>
      <c r="S815" s="72">
        <f t="shared" si="642"/>
        <v>0</v>
      </c>
    </row>
    <row r="816" spans="1:19" s="2" customFormat="1" ht="107.25" customHeight="1" thickBot="1" x14ac:dyDescent="0.25">
      <c r="A816" s="376">
        <f t="shared" ref="A816:D816" si="644">SUM(A811:A815)</f>
        <v>0</v>
      </c>
      <c r="B816" s="377">
        <f t="shared" si="644"/>
        <v>0</v>
      </c>
      <c r="C816" s="377">
        <f t="shared" si="644"/>
        <v>0</v>
      </c>
      <c r="D816" s="377">
        <f t="shared" si="644"/>
        <v>0</v>
      </c>
      <c r="E816" s="157">
        <f t="shared" ref="E816" si="645">SUM(E811:E815)</f>
        <v>0</v>
      </c>
      <c r="F816" s="377">
        <f>'الاطار الموازنى  راي الجهه عام'!F816</f>
        <v>0</v>
      </c>
      <c r="G816" s="57"/>
      <c r="H816" s="7" t="s">
        <v>480</v>
      </c>
      <c r="I816" s="157">
        <f t="shared" ref="I816" si="646">SUM(I811:I815)</f>
        <v>0</v>
      </c>
      <c r="J816" s="157">
        <f t="shared" ref="I816:J816" si="647">SUM(J811:J815)</f>
        <v>0</v>
      </c>
      <c r="K816" s="157">
        <f t="shared" ref="K816:O816" si="648">SUM(K811:K815)</f>
        <v>0</v>
      </c>
      <c r="L816" s="157">
        <f t="shared" si="648"/>
        <v>0</v>
      </c>
      <c r="M816" s="377">
        <f>'الاطار الموازنى  راي الجهه عام'!I816</f>
        <v>0</v>
      </c>
      <c r="N816" s="217">
        <f t="shared" si="639"/>
        <v>0</v>
      </c>
      <c r="O816" s="157">
        <f t="shared" si="648"/>
        <v>0</v>
      </c>
      <c r="P816" s="157" t="str">
        <f t="shared" si="640"/>
        <v xml:space="preserve"> </v>
      </c>
      <c r="Q816" s="157" t="str">
        <f t="shared" si="641"/>
        <v xml:space="preserve"> </v>
      </c>
      <c r="R816" s="112">
        <f t="shared" si="643"/>
        <v>0</v>
      </c>
      <c r="S816" s="72">
        <f t="shared" si="642"/>
        <v>0</v>
      </c>
    </row>
    <row r="817" spans="1:19" s="2" customFormat="1" ht="105.75" customHeight="1" x14ac:dyDescent="0.2">
      <c r="A817" s="389">
        <f>'الاطار الموازنى  راي الجهه عام'!A817</f>
        <v>0</v>
      </c>
      <c r="B817" s="390">
        <f>'الاطار الموازنى  راي الجهه عام'!B817</f>
        <v>0</v>
      </c>
      <c r="C817" s="390">
        <f>'الاطار الموازنى  راي الجهه عام'!C817</f>
        <v>0</v>
      </c>
      <c r="D817" s="390">
        <f>'الاطار الموازنى  راي الجهه عام'!D817</f>
        <v>0</v>
      </c>
      <c r="E817" s="180">
        <f>'الاطار الموازنى  راي الجهه عام'!E817</f>
        <v>0</v>
      </c>
      <c r="F817" s="390">
        <f>'الاطار الموازنى  راي الجهه عام'!F817</f>
        <v>0</v>
      </c>
      <c r="G817" s="60" t="s">
        <v>1078</v>
      </c>
      <c r="H817" s="17" t="s">
        <v>481</v>
      </c>
      <c r="I817" s="180"/>
      <c r="J817" s="180"/>
      <c r="K817" s="180"/>
      <c r="L817" s="180">
        <f t="shared" si="602"/>
        <v>0</v>
      </c>
      <c r="M817" s="390">
        <f>'الاطار الموازنى  راي الجهه عام'!I817</f>
        <v>0</v>
      </c>
      <c r="N817" s="228">
        <f t="shared" si="639"/>
        <v>0</v>
      </c>
      <c r="O817" s="180"/>
      <c r="P817" s="166" t="str">
        <f t="shared" si="640"/>
        <v xml:space="preserve"> </v>
      </c>
      <c r="Q817" s="166" t="str">
        <f t="shared" si="641"/>
        <v xml:space="preserve"> </v>
      </c>
      <c r="R817" s="119">
        <f t="shared" si="643"/>
        <v>0</v>
      </c>
      <c r="S817" s="72">
        <f t="shared" si="642"/>
        <v>0</v>
      </c>
    </row>
    <row r="818" spans="1:19" s="2" customFormat="1" ht="105.75" customHeight="1" x14ac:dyDescent="0.2">
      <c r="A818" s="389">
        <f>'الاطار الموازنى  راي الجهه عام'!A818</f>
        <v>0</v>
      </c>
      <c r="B818" s="390">
        <f>'الاطار الموازنى  راي الجهه عام'!B818</f>
        <v>0</v>
      </c>
      <c r="C818" s="390">
        <f>'الاطار الموازنى  راي الجهه عام'!C818</f>
        <v>0</v>
      </c>
      <c r="D818" s="390">
        <f>'الاطار الموازنى  راي الجهه عام'!D818</f>
        <v>0</v>
      </c>
      <c r="E818" s="180">
        <f>'الاطار الموازنى  راي الجهه عام'!E818</f>
        <v>0</v>
      </c>
      <c r="F818" s="390">
        <f>'الاطار الموازنى  راي الجهه عام'!F818</f>
        <v>0</v>
      </c>
      <c r="G818" s="60" t="s">
        <v>1079</v>
      </c>
      <c r="H818" s="17" t="s">
        <v>567</v>
      </c>
      <c r="I818" s="180"/>
      <c r="J818" s="180"/>
      <c r="K818" s="180"/>
      <c r="L818" s="180">
        <f t="shared" si="602"/>
        <v>0</v>
      </c>
      <c r="M818" s="390">
        <f>'الاطار الموازنى  راي الجهه عام'!I818</f>
        <v>0</v>
      </c>
      <c r="N818" s="228">
        <f t="shared" si="639"/>
        <v>0</v>
      </c>
      <c r="O818" s="180"/>
      <c r="P818" s="166" t="str">
        <f t="shared" si="640"/>
        <v xml:space="preserve"> </v>
      </c>
      <c r="Q818" s="166" t="str">
        <f t="shared" si="641"/>
        <v xml:space="preserve"> </v>
      </c>
      <c r="R818" s="119">
        <f t="shared" si="643"/>
        <v>0</v>
      </c>
      <c r="S818" s="72">
        <f t="shared" si="642"/>
        <v>0</v>
      </c>
    </row>
    <row r="819" spans="1:19" s="2" customFormat="1" ht="105.75" customHeight="1" thickBot="1" x14ac:dyDescent="0.25">
      <c r="A819" s="389">
        <f>'الاطار الموازنى  راي الجهه عام'!A819</f>
        <v>0</v>
      </c>
      <c r="B819" s="390">
        <f>'الاطار الموازنى  راي الجهه عام'!B819</f>
        <v>0</v>
      </c>
      <c r="C819" s="390">
        <f>'الاطار الموازنى  راي الجهه عام'!C819</f>
        <v>0</v>
      </c>
      <c r="D819" s="390">
        <f>'الاطار الموازنى  راي الجهه عام'!D819</f>
        <v>0</v>
      </c>
      <c r="E819" s="180">
        <f>'الاطار الموازنى  راي الجهه عام'!E819</f>
        <v>0</v>
      </c>
      <c r="F819" s="390">
        <f>'الاطار الموازنى  راي الجهه عام'!F819</f>
        <v>0</v>
      </c>
      <c r="G819" s="68" t="s">
        <v>1080</v>
      </c>
      <c r="H819" s="31" t="s">
        <v>482</v>
      </c>
      <c r="I819" s="180"/>
      <c r="J819" s="180"/>
      <c r="K819" s="180"/>
      <c r="L819" s="180">
        <f t="shared" ref="L819:L835" si="649">K819*2</f>
        <v>0</v>
      </c>
      <c r="M819" s="390">
        <f>'الاطار الموازنى  راي الجهه عام'!I819</f>
        <v>0</v>
      </c>
      <c r="N819" s="228">
        <f t="shared" si="639"/>
        <v>0</v>
      </c>
      <c r="O819" s="180"/>
      <c r="P819" s="166" t="str">
        <f t="shared" si="640"/>
        <v xml:space="preserve"> </v>
      </c>
      <c r="Q819" s="166" t="str">
        <f t="shared" si="641"/>
        <v xml:space="preserve"> </v>
      </c>
      <c r="R819" s="119">
        <f t="shared" si="643"/>
        <v>0</v>
      </c>
      <c r="S819" s="72">
        <f t="shared" si="642"/>
        <v>0</v>
      </c>
    </row>
    <row r="820" spans="1:19" s="3" customFormat="1" ht="110.25" customHeight="1" thickBot="1" x14ac:dyDescent="0.25">
      <c r="A820" s="382">
        <f t="shared" ref="A820:E820" si="650">A819+A818+A817+A816+A809+A800+A799+A798+A797+A793+A789</f>
        <v>0</v>
      </c>
      <c r="B820" s="383">
        <f t="shared" si="650"/>
        <v>0</v>
      </c>
      <c r="C820" s="383">
        <f t="shared" si="650"/>
        <v>0</v>
      </c>
      <c r="D820" s="383">
        <f t="shared" si="650"/>
        <v>250000</v>
      </c>
      <c r="E820" s="161">
        <f t="shared" si="650"/>
        <v>0</v>
      </c>
      <c r="F820" s="383">
        <f>'الاطار الموازنى  راي الجهه عام'!F820</f>
        <v>0</v>
      </c>
      <c r="G820" s="58"/>
      <c r="H820" s="9" t="s">
        <v>1114</v>
      </c>
      <c r="I820" s="161">
        <f t="shared" ref="I820" si="651">I819+I818+I817+I816+I809+I800+I799+I798+I797+I793+I789</f>
        <v>0</v>
      </c>
      <c r="J820" s="161">
        <f t="shared" ref="I820:J820" si="652">J819+J818+J817+J816+J809+J800+J799+J798+J797+J793+J789</f>
        <v>0</v>
      </c>
      <c r="K820" s="161">
        <f t="shared" ref="K820:O820" si="653">K819+K818+K817+K816+K809+K800+K799+K798+K797+K793+K789</f>
        <v>0</v>
      </c>
      <c r="L820" s="161">
        <f t="shared" si="653"/>
        <v>0</v>
      </c>
      <c r="M820" s="383">
        <f>'الاطار الموازنى  راي الجهه عام'!I820</f>
        <v>0</v>
      </c>
      <c r="N820" s="222">
        <f t="shared" si="639"/>
        <v>0</v>
      </c>
      <c r="O820" s="161">
        <f t="shared" si="653"/>
        <v>0</v>
      </c>
      <c r="P820" s="161" t="str">
        <f t="shared" si="640"/>
        <v xml:space="preserve"> </v>
      </c>
      <c r="Q820" s="161" t="str">
        <f t="shared" si="641"/>
        <v xml:space="preserve"> </v>
      </c>
      <c r="R820" s="115">
        <f t="shared" si="643"/>
        <v>0</v>
      </c>
      <c r="S820" s="72">
        <f t="shared" si="642"/>
        <v>250000</v>
      </c>
    </row>
    <row r="821" spans="1:19" s="3" customFormat="1" ht="107.25" customHeight="1" thickBot="1" x14ac:dyDescent="0.25">
      <c r="A821" s="382">
        <f t="shared" ref="A821:E821" si="654">A820+A787</f>
        <v>298000</v>
      </c>
      <c r="B821" s="383">
        <f t="shared" si="654"/>
        <v>21523949</v>
      </c>
      <c r="C821" s="383">
        <f t="shared" si="654"/>
        <v>3843000</v>
      </c>
      <c r="D821" s="383">
        <f t="shared" si="654"/>
        <v>18984688</v>
      </c>
      <c r="E821" s="161">
        <f t="shared" si="654"/>
        <v>10784000</v>
      </c>
      <c r="F821" s="383">
        <f>'الاطار الموازنى  راي الجهه عام'!F821</f>
        <v>0</v>
      </c>
      <c r="G821" s="58"/>
      <c r="H821" s="9" t="s">
        <v>484</v>
      </c>
      <c r="I821" s="161">
        <f t="shared" ref="I821" si="655">I820+I787</f>
        <v>12230000</v>
      </c>
      <c r="J821" s="161">
        <f t="shared" ref="I821:O821" si="656">J820+J787</f>
        <v>12230000</v>
      </c>
      <c r="K821" s="161">
        <f t="shared" si="656"/>
        <v>0</v>
      </c>
      <c r="L821" s="161">
        <f t="shared" si="656"/>
        <v>0</v>
      </c>
      <c r="M821" s="383">
        <f>'الاطار الموازنى  راي الجهه عام'!I821</f>
        <v>15986000</v>
      </c>
      <c r="N821" s="222">
        <f t="shared" si="639"/>
        <v>3756000</v>
      </c>
      <c r="O821" s="161">
        <f t="shared" si="656"/>
        <v>15986000</v>
      </c>
      <c r="P821" s="161">
        <f t="shared" si="640"/>
        <v>3756000</v>
      </c>
      <c r="Q821" s="161" t="str">
        <f t="shared" si="641"/>
        <v xml:space="preserve"> </v>
      </c>
      <c r="R821" s="115">
        <f t="shared" si="643"/>
        <v>1.3071136549468521</v>
      </c>
      <c r="S821" s="72">
        <f t="shared" si="642"/>
        <v>111865637</v>
      </c>
    </row>
    <row r="822" spans="1:19" s="3" customFormat="1" ht="105.75" customHeight="1" x14ac:dyDescent="0.2">
      <c r="A822" s="442"/>
      <c r="B822" s="443"/>
      <c r="C822" s="443"/>
      <c r="D822" s="443"/>
      <c r="E822" s="192"/>
      <c r="F822" s="443"/>
      <c r="G822" s="42" t="s">
        <v>982</v>
      </c>
      <c r="H822" s="10" t="s">
        <v>485</v>
      </c>
      <c r="I822" s="192"/>
      <c r="J822" s="192"/>
      <c r="K822" s="192"/>
      <c r="L822" s="192"/>
      <c r="M822" s="443"/>
      <c r="N822" s="253"/>
      <c r="O822" s="192"/>
      <c r="P822" s="192"/>
      <c r="Q822" s="192"/>
      <c r="R822" s="133"/>
      <c r="S822" s="72">
        <f>S837</f>
        <v>0</v>
      </c>
    </row>
    <row r="823" spans="1:19" s="3" customFormat="1" ht="105.75" customHeight="1" x14ac:dyDescent="0.2">
      <c r="A823" s="355"/>
      <c r="B823" s="425"/>
      <c r="C823" s="425"/>
      <c r="D823" s="425"/>
      <c r="E823" s="181"/>
      <c r="F823" s="425"/>
      <c r="G823" s="69" t="s">
        <v>983</v>
      </c>
      <c r="H823" s="4" t="s">
        <v>486</v>
      </c>
      <c r="I823" s="181"/>
      <c r="J823" s="181"/>
      <c r="K823" s="181"/>
      <c r="L823" s="181"/>
      <c r="M823" s="425"/>
      <c r="N823" s="242"/>
      <c r="O823" s="181"/>
      <c r="P823" s="181" t="str">
        <f t="shared" si="640"/>
        <v xml:space="preserve"> </v>
      </c>
      <c r="Q823" s="181" t="str">
        <f t="shared" si="641"/>
        <v xml:space="preserve"> </v>
      </c>
      <c r="R823" s="125"/>
      <c r="S823" s="72">
        <f>S828</f>
        <v>0</v>
      </c>
    </row>
    <row r="824" spans="1:19" s="2" customFormat="1" ht="105.75" customHeight="1" x14ac:dyDescent="0.2">
      <c r="A824" s="389">
        <f>'الاطار الموازنى  راي الجهه عام'!A824</f>
        <v>0</v>
      </c>
      <c r="B824" s="390">
        <f>'الاطار الموازنى  راي الجهه عام'!B824</f>
        <v>0</v>
      </c>
      <c r="C824" s="390">
        <f>'الاطار الموازنى  راي الجهه عام'!C824</f>
        <v>0</v>
      </c>
      <c r="D824" s="390">
        <f>'الاطار الموازنى  راي الجهه عام'!D824</f>
        <v>0</v>
      </c>
      <c r="E824" s="180">
        <f>'الاطار الموازنى  راي الجهه عام'!E824</f>
        <v>0</v>
      </c>
      <c r="F824" s="390">
        <f>'الاطار الموازنى  راي الجهه عام'!F824</f>
        <v>0</v>
      </c>
      <c r="G824" s="60" t="s">
        <v>1081</v>
      </c>
      <c r="H824" s="17" t="s">
        <v>487</v>
      </c>
      <c r="I824" s="180"/>
      <c r="J824" s="180"/>
      <c r="K824" s="180"/>
      <c r="L824" s="180">
        <f t="shared" si="649"/>
        <v>0</v>
      </c>
      <c r="M824" s="390">
        <f>'الاطار الموازنى  راي الجهه عام'!I824</f>
        <v>0</v>
      </c>
      <c r="N824" s="228">
        <f t="shared" si="639"/>
        <v>0</v>
      </c>
      <c r="O824" s="180"/>
      <c r="P824" s="166" t="str">
        <f t="shared" si="640"/>
        <v xml:space="preserve"> </v>
      </c>
      <c r="Q824" s="166" t="str">
        <f t="shared" si="641"/>
        <v xml:space="preserve"> </v>
      </c>
      <c r="R824" s="119">
        <f t="shared" si="643"/>
        <v>0</v>
      </c>
      <c r="S824" s="72">
        <f t="shared" si="642"/>
        <v>0</v>
      </c>
    </row>
    <row r="825" spans="1:19" s="2" customFormat="1" ht="105.75" customHeight="1" x14ac:dyDescent="0.2">
      <c r="A825" s="389">
        <f>'الاطار الموازنى  راي الجهه عام'!A825</f>
        <v>0</v>
      </c>
      <c r="B825" s="390">
        <f>'الاطار الموازنى  راي الجهه عام'!B825</f>
        <v>0</v>
      </c>
      <c r="C825" s="390">
        <f>'الاطار الموازنى  راي الجهه عام'!C825</f>
        <v>0</v>
      </c>
      <c r="D825" s="390">
        <f>'الاطار الموازنى  راي الجهه عام'!D825</f>
        <v>0</v>
      </c>
      <c r="E825" s="180">
        <f>'الاطار الموازنى  راي الجهه عام'!E825</f>
        <v>0</v>
      </c>
      <c r="F825" s="390">
        <f>'الاطار الموازنى  راي الجهه عام'!F825</f>
        <v>0</v>
      </c>
      <c r="G825" s="60" t="s">
        <v>1082</v>
      </c>
      <c r="H825" s="17" t="s">
        <v>488</v>
      </c>
      <c r="I825" s="180"/>
      <c r="J825" s="180"/>
      <c r="K825" s="180"/>
      <c r="L825" s="180">
        <f t="shared" si="649"/>
        <v>0</v>
      </c>
      <c r="M825" s="390">
        <f>'الاطار الموازنى  راي الجهه عام'!I825</f>
        <v>0</v>
      </c>
      <c r="N825" s="228">
        <f t="shared" si="639"/>
        <v>0</v>
      </c>
      <c r="O825" s="180"/>
      <c r="P825" s="166" t="str">
        <f t="shared" si="640"/>
        <v xml:space="preserve"> </v>
      </c>
      <c r="Q825" s="166" t="str">
        <f t="shared" si="641"/>
        <v xml:space="preserve"> </v>
      </c>
      <c r="R825" s="119">
        <f t="shared" si="643"/>
        <v>0</v>
      </c>
      <c r="S825" s="72">
        <f t="shared" si="642"/>
        <v>0</v>
      </c>
    </row>
    <row r="826" spans="1:19" s="2" customFormat="1" ht="105.75" customHeight="1" x14ac:dyDescent="0.2">
      <c r="A826" s="389">
        <f>'الاطار الموازنى  راي الجهه عام'!A826</f>
        <v>0</v>
      </c>
      <c r="B826" s="390">
        <f>'الاطار الموازنى  راي الجهه عام'!B826</f>
        <v>0</v>
      </c>
      <c r="C826" s="390">
        <f>'الاطار الموازنى  راي الجهه عام'!C826</f>
        <v>0</v>
      </c>
      <c r="D826" s="390">
        <f>'الاطار الموازنى  راي الجهه عام'!D826</f>
        <v>0</v>
      </c>
      <c r="E826" s="180">
        <f>'الاطار الموازنى  راي الجهه عام'!E826</f>
        <v>0</v>
      </c>
      <c r="F826" s="390">
        <f>'الاطار الموازنى  راي الجهه عام'!F826</f>
        <v>0</v>
      </c>
      <c r="G826" s="60" t="s">
        <v>1083</v>
      </c>
      <c r="H826" s="17" t="s">
        <v>489</v>
      </c>
      <c r="I826" s="180"/>
      <c r="J826" s="180"/>
      <c r="K826" s="180"/>
      <c r="L826" s="180">
        <f t="shared" si="649"/>
        <v>0</v>
      </c>
      <c r="M826" s="390">
        <f>'الاطار الموازنى  راي الجهه عام'!I826</f>
        <v>0</v>
      </c>
      <c r="N826" s="228">
        <f t="shared" si="639"/>
        <v>0</v>
      </c>
      <c r="O826" s="180"/>
      <c r="P826" s="166" t="str">
        <f t="shared" si="640"/>
        <v xml:space="preserve"> </v>
      </c>
      <c r="Q826" s="166" t="str">
        <f t="shared" si="641"/>
        <v xml:space="preserve"> </v>
      </c>
      <c r="R826" s="119">
        <f t="shared" si="643"/>
        <v>0</v>
      </c>
      <c r="S826" s="72">
        <f t="shared" si="642"/>
        <v>0</v>
      </c>
    </row>
    <row r="827" spans="1:19" s="2" customFormat="1" ht="105.75" customHeight="1" thickBot="1" x14ac:dyDescent="0.25">
      <c r="A827" s="389">
        <f>'الاطار الموازنى  راي الجهه عام'!A827</f>
        <v>0</v>
      </c>
      <c r="B827" s="390">
        <f>'الاطار الموازنى  راي الجهه عام'!B827</f>
        <v>0</v>
      </c>
      <c r="C827" s="390">
        <f>'الاطار الموازنى  راي الجهه عام'!C827</f>
        <v>0</v>
      </c>
      <c r="D827" s="390">
        <f>'الاطار الموازنى  راي الجهه عام'!D827</f>
        <v>0</v>
      </c>
      <c r="E827" s="180">
        <f>'الاطار الموازنى  راي الجهه عام'!E827</f>
        <v>0</v>
      </c>
      <c r="F827" s="390">
        <f>'الاطار الموازنى  راي الجهه عام'!F827</f>
        <v>0</v>
      </c>
      <c r="G827" s="68" t="s">
        <v>1084</v>
      </c>
      <c r="H827" s="31" t="s">
        <v>490</v>
      </c>
      <c r="I827" s="180"/>
      <c r="J827" s="180"/>
      <c r="K827" s="180"/>
      <c r="L827" s="180">
        <f t="shared" si="649"/>
        <v>0</v>
      </c>
      <c r="M827" s="390">
        <f>'الاطار الموازنى  راي الجهه عام'!I827</f>
        <v>0</v>
      </c>
      <c r="N827" s="228">
        <f t="shared" si="639"/>
        <v>0</v>
      </c>
      <c r="O827" s="180"/>
      <c r="P827" s="166" t="str">
        <f t="shared" si="640"/>
        <v xml:space="preserve"> </v>
      </c>
      <c r="Q827" s="166" t="str">
        <f t="shared" si="641"/>
        <v xml:space="preserve"> </v>
      </c>
      <c r="R827" s="119">
        <f t="shared" si="643"/>
        <v>0</v>
      </c>
      <c r="S827" s="72">
        <f t="shared" si="642"/>
        <v>0</v>
      </c>
    </row>
    <row r="828" spans="1:19" s="3" customFormat="1" ht="107.25" customHeight="1" thickBot="1" x14ac:dyDescent="0.25">
      <c r="A828" s="382">
        <f t="shared" ref="A828:E828" si="657">SUM(A824:A827)</f>
        <v>0</v>
      </c>
      <c r="B828" s="383">
        <f t="shared" si="657"/>
        <v>0</v>
      </c>
      <c r="C828" s="383">
        <f t="shared" si="657"/>
        <v>0</v>
      </c>
      <c r="D828" s="383">
        <f t="shared" si="657"/>
        <v>0</v>
      </c>
      <c r="E828" s="161">
        <f t="shared" si="657"/>
        <v>0</v>
      </c>
      <c r="F828" s="383">
        <f>'الاطار الموازنى  راي الجهه عام'!F828</f>
        <v>0</v>
      </c>
      <c r="G828" s="58"/>
      <c r="H828" s="9" t="s">
        <v>1115</v>
      </c>
      <c r="I828" s="161">
        <f t="shared" ref="I828" si="658">SUM(I824:I827)</f>
        <v>0</v>
      </c>
      <c r="J828" s="161">
        <f t="shared" ref="I828:J828" si="659">SUM(J824:J827)</f>
        <v>0</v>
      </c>
      <c r="K828" s="161">
        <f t="shared" ref="K828:O828" si="660">SUM(K824:K827)</f>
        <v>0</v>
      </c>
      <c r="L828" s="161">
        <f t="shared" si="660"/>
        <v>0</v>
      </c>
      <c r="M828" s="383">
        <f>'الاطار الموازنى  راي الجهه عام'!I828</f>
        <v>0</v>
      </c>
      <c r="N828" s="222">
        <f t="shared" si="639"/>
        <v>0</v>
      </c>
      <c r="O828" s="161">
        <f t="shared" si="660"/>
        <v>0</v>
      </c>
      <c r="P828" s="161" t="str">
        <f t="shared" si="640"/>
        <v xml:space="preserve"> </v>
      </c>
      <c r="Q828" s="161" t="str">
        <f t="shared" si="641"/>
        <v xml:space="preserve"> </v>
      </c>
      <c r="R828" s="115">
        <f t="shared" si="643"/>
        <v>0</v>
      </c>
      <c r="S828" s="72">
        <f t="shared" si="642"/>
        <v>0</v>
      </c>
    </row>
    <row r="829" spans="1:19" s="3" customFormat="1" ht="105.75" customHeight="1" x14ac:dyDescent="0.2">
      <c r="A829" s="355"/>
      <c r="B829" s="425"/>
      <c r="C829" s="425"/>
      <c r="D829" s="425"/>
      <c r="E829" s="181"/>
      <c r="F829" s="425"/>
      <c r="G829" s="59" t="s">
        <v>984</v>
      </c>
      <c r="H829" s="10" t="s">
        <v>491</v>
      </c>
      <c r="I829" s="181"/>
      <c r="J829" s="181"/>
      <c r="K829" s="181"/>
      <c r="L829" s="181"/>
      <c r="M829" s="425"/>
      <c r="N829" s="242"/>
      <c r="O829" s="181"/>
      <c r="P829" s="181"/>
      <c r="Q829" s="181"/>
      <c r="R829" s="125"/>
      <c r="S829" s="72">
        <f>S832</f>
        <v>0</v>
      </c>
    </row>
    <row r="830" spans="1:19" s="2" customFormat="1" ht="105.75" customHeight="1" x14ac:dyDescent="0.2">
      <c r="A830" s="389">
        <f>'الاطار الموازنى  راي الجهه عام'!A830</f>
        <v>0</v>
      </c>
      <c r="B830" s="390">
        <f>'الاطار الموازنى  راي الجهه عام'!B830</f>
        <v>0</v>
      </c>
      <c r="C830" s="390">
        <f>'الاطار الموازنى  راي الجهه عام'!C830</f>
        <v>0</v>
      </c>
      <c r="D830" s="390">
        <f>'الاطار الموازنى  راي الجهه عام'!D830</f>
        <v>0</v>
      </c>
      <c r="E830" s="180">
        <f>'الاطار الموازنى  راي الجهه عام'!E830</f>
        <v>0</v>
      </c>
      <c r="F830" s="390">
        <f>'الاطار الموازنى  راي الجهه عام'!F830</f>
        <v>0</v>
      </c>
      <c r="G830" s="60" t="s">
        <v>1085</v>
      </c>
      <c r="H830" s="17" t="s">
        <v>492</v>
      </c>
      <c r="I830" s="180"/>
      <c r="J830" s="180"/>
      <c r="K830" s="180"/>
      <c r="L830" s="180">
        <f t="shared" si="649"/>
        <v>0</v>
      </c>
      <c r="M830" s="390">
        <f>'الاطار الموازنى  راي الجهه عام'!I830</f>
        <v>0</v>
      </c>
      <c r="N830" s="228">
        <f t="shared" si="639"/>
        <v>0</v>
      </c>
      <c r="O830" s="180"/>
      <c r="P830" s="166" t="str">
        <f t="shared" si="640"/>
        <v xml:space="preserve"> </v>
      </c>
      <c r="Q830" s="166" t="str">
        <f t="shared" si="641"/>
        <v xml:space="preserve"> </v>
      </c>
      <c r="R830" s="119">
        <f t="shared" si="643"/>
        <v>0</v>
      </c>
      <c r="S830" s="72">
        <f t="shared" si="642"/>
        <v>0</v>
      </c>
    </row>
    <row r="831" spans="1:19" s="2" customFormat="1" ht="105.75" customHeight="1" thickBot="1" x14ac:dyDescent="0.25">
      <c r="A831" s="389">
        <f>'الاطار الموازنى  راي الجهه عام'!A831</f>
        <v>0</v>
      </c>
      <c r="B831" s="390">
        <f>'الاطار الموازنى  راي الجهه عام'!B831</f>
        <v>0</v>
      </c>
      <c r="C831" s="390">
        <f>'الاطار الموازنى  راي الجهه عام'!C831</f>
        <v>0</v>
      </c>
      <c r="D831" s="390">
        <f>'الاطار الموازنى  راي الجهه عام'!D831</f>
        <v>0</v>
      </c>
      <c r="E831" s="180">
        <f>'الاطار الموازنى  راي الجهه عام'!E831</f>
        <v>0</v>
      </c>
      <c r="F831" s="390">
        <f>'الاطار الموازنى  راي الجهه عام'!F831</f>
        <v>0</v>
      </c>
      <c r="G831" s="68" t="s">
        <v>1086</v>
      </c>
      <c r="H831" s="31" t="s">
        <v>493</v>
      </c>
      <c r="I831" s="180"/>
      <c r="J831" s="180"/>
      <c r="K831" s="180"/>
      <c r="L831" s="180">
        <f t="shared" si="649"/>
        <v>0</v>
      </c>
      <c r="M831" s="390">
        <f>'الاطار الموازنى  راي الجهه عام'!I831</f>
        <v>0</v>
      </c>
      <c r="N831" s="228">
        <f t="shared" si="639"/>
        <v>0</v>
      </c>
      <c r="O831" s="180"/>
      <c r="P831" s="166" t="str">
        <f t="shared" si="640"/>
        <v xml:space="preserve"> </v>
      </c>
      <c r="Q831" s="166" t="str">
        <f t="shared" si="641"/>
        <v xml:space="preserve"> </v>
      </c>
      <c r="R831" s="119">
        <f t="shared" si="643"/>
        <v>0</v>
      </c>
      <c r="S831" s="72">
        <f t="shared" si="642"/>
        <v>0</v>
      </c>
    </row>
    <row r="832" spans="1:19" s="3" customFormat="1" ht="110.25" customHeight="1" thickBot="1" x14ac:dyDescent="0.25">
      <c r="A832" s="382">
        <f t="shared" ref="A832:E832" si="661">SUM(A830:A831)</f>
        <v>0</v>
      </c>
      <c r="B832" s="383">
        <f t="shared" si="661"/>
        <v>0</v>
      </c>
      <c r="C832" s="383">
        <f t="shared" si="661"/>
        <v>0</v>
      </c>
      <c r="D832" s="383">
        <f t="shared" si="661"/>
        <v>0</v>
      </c>
      <c r="E832" s="161">
        <f t="shared" si="661"/>
        <v>0</v>
      </c>
      <c r="F832" s="383">
        <f>'الاطار الموازنى  راي الجهه عام'!F832</f>
        <v>0</v>
      </c>
      <c r="G832" s="71"/>
      <c r="H832" s="9" t="s">
        <v>1116</v>
      </c>
      <c r="I832" s="161">
        <f t="shared" ref="I832" si="662">SUM(I830:I831)</f>
        <v>0</v>
      </c>
      <c r="J832" s="161">
        <f t="shared" ref="I832:J832" si="663">SUM(J830:J831)</f>
        <v>0</v>
      </c>
      <c r="K832" s="161">
        <f t="shared" ref="K832:O832" si="664">SUM(K830:K831)</f>
        <v>0</v>
      </c>
      <c r="L832" s="161">
        <f t="shared" si="664"/>
        <v>0</v>
      </c>
      <c r="M832" s="383">
        <f>'الاطار الموازنى  راي الجهه عام'!I832</f>
        <v>0</v>
      </c>
      <c r="N832" s="222">
        <f t="shared" si="639"/>
        <v>0</v>
      </c>
      <c r="O832" s="161">
        <f t="shared" si="664"/>
        <v>0</v>
      </c>
      <c r="P832" s="161" t="str">
        <f t="shared" si="640"/>
        <v xml:space="preserve"> </v>
      </c>
      <c r="Q832" s="161" t="str">
        <f t="shared" si="641"/>
        <v xml:space="preserve"> </v>
      </c>
      <c r="R832" s="115">
        <f t="shared" si="643"/>
        <v>0</v>
      </c>
      <c r="S832" s="72">
        <f t="shared" si="642"/>
        <v>0</v>
      </c>
    </row>
    <row r="833" spans="1:19" s="3" customFormat="1" ht="105.75" customHeight="1" x14ac:dyDescent="0.2">
      <c r="A833" s="355"/>
      <c r="B833" s="425"/>
      <c r="C833" s="425"/>
      <c r="D833" s="425"/>
      <c r="E833" s="181"/>
      <c r="F833" s="425"/>
      <c r="G833" s="59"/>
      <c r="H833" s="10" t="s">
        <v>494</v>
      </c>
      <c r="I833" s="181"/>
      <c r="J833" s="181"/>
      <c r="K833" s="181"/>
      <c r="L833" s="181"/>
      <c r="M833" s="425"/>
      <c r="N833" s="242"/>
      <c r="O833" s="181"/>
      <c r="P833" s="181"/>
      <c r="Q833" s="181"/>
      <c r="R833" s="125"/>
      <c r="S833" s="72">
        <f>S836</f>
        <v>0</v>
      </c>
    </row>
    <row r="834" spans="1:19" s="2" customFormat="1" ht="105.75" customHeight="1" x14ac:dyDescent="0.2">
      <c r="A834" s="389">
        <f>'الاطار الموازنى  راي الجهه عام'!A834</f>
        <v>0</v>
      </c>
      <c r="B834" s="390">
        <f>'الاطار الموازنى  راي الجهه عام'!B834</f>
        <v>0</v>
      </c>
      <c r="C834" s="390">
        <f>'الاطار الموازنى  راي الجهه عام'!C834</f>
        <v>0</v>
      </c>
      <c r="D834" s="390">
        <f>'الاطار الموازنى  راي الجهه عام'!D834</f>
        <v>0</v>
      </c>
      <c r="E834" s="180">
        <f>'الاطار الموازنى  راي الجهه عام'!E834</f>
        <v>0</v>
      </c>
      <c r="F834" s="390">
        <f>'الاطار الموازنى  راي الجهه عام'!F834</f>
        <v>0</v>
      </c>
      <c r="G834" s="60" t="s">
        <v>1087</v>
      </c>
      <c r="H834" s="17" t="s">
        <v>495</v>
      </c>
      <c r="I834" s="180"/>
      <c r="J834" s="180"/>
      <c r="K834" s="180"/>
      <c r="L834" s="180">
        <f t="shared" si="649"/>
        <v>0</v>
      </c>
      <c r="M834" s="390">
        <f>'الاطار الموازنى  راي الجهه عام'!I834</f>
        <v>0</v>
      </c>
      <c r="N834" s="228">
        <f t="shared" si="639"/>
        <v>0</v>
      </c>
      <c r="O834" s="180"/>
      <c r="P834" s="166" t="str">
        <f t="shared" si="640"/>
        <v xml:space="preserve"> </v>
      </c>
      <c r="Q834" s="166" t="str">
        <f t="shared" si="641"/>
        <v xml:space="preserve"> </v>
      </c>
      <c r="R834" s="119">
        <f t="shared" si="643"/>
        <v>0</v>
      </c>
      <c r="S834" s="72">
        <f t="shared" si="642"/>
        <v>0</v>
      </c>
    </row>
    <row r="835" spans="1:19" s="2" customFormat="1" ht="105.75" customHeight="1" thickBot="1" x14ac:dyDescent="0.25">
      <c r="A835" s="389">
        <f>'الاطار الموازنى  راي الجهه عام'!A835</f>
        <v>0</v>
      </c>
      <c r="B835" s="390">
        <f>'الاطار الموازنى  راي الجهه عام'!B835</f>
        <v>0</v>
      </c>
      <c r="C835" s="390">
        <f>'الاطار الموازنى  راي الجهه عام'!C835</f>
        <v>0</v>
      </c>
      <c r="D835" s="390">
        <f>'الاطار الموازنى  راي الجهه عام'!D835</f>
        <v>0</v>
      </c>
      <c r="E835" s="180">
        <f>'الاطار الموازنى  راي الجهه عام'!E835</f>
        <v>0</v>
      </c>
      <c r="F835" s="390">
        <f>'الاطار الموازنى  راي الجهه عام'!F835</f>
        <v>0</v>
      </c>
      <c r="G835" s="68" t="s">
        <v>1088</v>
      </c>
      <c r="H835" s="31" t="s">
        <v>496</v>
      </c>
      <c r="I835" s="180"/>
      <c r="J835" s="180"/>
      <c r="K835" s="180"/>
      <c r="L835" s="180">
        <f t="shared" si="649"/>
        <v>0</v>
      </c>
      <c r="M835" s="390">
        <f>'الاطار الموازنى  راي الجهه عام'!I835</f>
        <v>0</v>
      </c>
      <c r="N835" s="228">
        <f t="shared" si="639"/>
        <v>0</v>
      </c>
      <c r="O835" s="180"/>
      <c r="P835" s="166" t="str">
        <f t="shared" si="640"/>
        <v xml:space="preserve"> </v>
      </c>
      <c r="Q835" s="166" t="str">
        <f t="shared" si="641"/>
        <v xml:space="preserve"> </v>
      </c>
      <c r="R835" s="119">
        <f t="shared" si="643"/>
        <v>0</v>
      </c>
      <c r="S835" s="72">
        <f t="shared" si="642"/>
        <v>0</v>
      </c>
    </row>
    <row r="836" spans="1:19" s="3" customFormat="1" ht="122.25" customHeight="1" thickBot="1" x14ac:dyDescent="0.25">
      <c r="A836" s="382">
        <f t="shared" ref="A836:E836" si="665">SUM(A834:A835)</f>
        <v>0</v>
      </c>
      <c r="B836" s="383">
        <f t="shared" si="665"/>
        <v>0</v>
      </c>
      <c r="C836" s="383">
        <f t="shared" si="665"/>
        <v>0</v>
      </c>
      <c r="D836" s="383">
        <f t="shared" si="665"/>
        <v>0</v>
      </c>
      <c r="E836" s="161">
        <f t="shared" si="665"/>
        <v>0</v>
      </c>
      <c r="F836" s="383">
        <f>'الاطار الموازنى  راي الجهه عام'!F836</f>
        <v>0</v>
      </c>
      <c r="G836" s="58"/>
      <c r="H836" s="9" t="s">
        <v>1117</v>
      </c>
      <c r="I836" s="161">
        <f t="shared" ref="I836" si="666">SUM(I834:I835)</f>
        <v>0</v>
      </c>
      <c r="J836" s="161">
        <f t="shared" ref="I836:J836" si="667">SUM(J834:J835)</f>
        <v>0</v>
      </c>
      <c r="K836" s="161">
        <f t="shared" ref="K836:O836" si="668">SUM(K834:K835)</f>
        <v>0</v>
      </c>
      <c r="L836" s="161">
        <f t="shared" si="668"/>
        <v>0</v>
      </c>
      <c r="M836" s="383">
        <f>'الاطار الموازنى  راي الجهه عام'!I836</f>
        <v>0</v>
      </c>
      <c r="N836" s="222">
        <f t="shared" si="639"/>
        <v>0</v>
      </c>
      <c r="O836" s="161">
        <f t="shared" si="668"/>
        <v>0</v>
      </c>
      <c r="P836" s="161" t="str">
        <f t="shared" si="640"/>
        <v xml:space="preserve"> </v>
      </c>
      <c r="Q836" s="161" t="str">
        <f t="shared" si="641"/>
        <v xml:space="preserve"> </v>
      </c>
      <c r="R836" s="115">
        <f t="shared" si="643"/>
        <v>0</v>
      </c>
      <c r="S836" s="72">
        <f t="shared" si="642"/>
        <v>0</v>
      </c>
    </row>
    <row r="837" spans="1:19" s="3" customFormat="1" ht="97.5" customHeight="1" thickBot="1" x14ac:dyDescent="0.25">
      <c r="A837" s="382">
        <f t="shared" ref="A837:E837" si="669">A836+A832+A828</f>
        <v>0</v>
      </c>
      <c r="B837" s="383">
        <f t="shared" si="669"/>
        <v>0</v>
      </c>
      <c r="C837" s="383">
        <f t="shared" si="669"/>
        <v>0</v>
      </c>
      <c r="D837" s="383">
        <f t="shared" si="669"/>
        <v>0</v>
      </c>
      <c r="E837" s="161">
        <f t="shared" si="669"/>
        <v>0</v>
      </c>
      <c r="F837" s="383">
        <f>'الاطار الموازنى  راي الجهه عام'!F837</f>
        <v>0</v>
      </c>
      <c r="G837" s="58"/>
      <c r="H837" s="9" t="s">
        <v>498</v>
      </c>
      <c r="I837" s="161">
        <f t="shared" ref="I837" si="670">I836+I832+I828</f>
        <v>0</v>
      </c>
      <c r="J837" s="161">
        <f t="shared" ref="I837:J837" si="671">J836+J832+J828</f>
        <v>0</v>
      </c>
      <c r="K837" s="161">
        <f t="shared" ref="K837:O837" si="672">K836+K832+K828</f>
        <v>0</v>
      </c>
      <c r="L837" s="161">
        <f t="shared" si="672"/>
        <v>0</v>
      </c>
      <c r="M837" s="383">
        <f>'الاطار الموازنى  راي الجهه عام'!I837</f>
        <v>0</v>
      </c>
      <c r="N837" s="222">
        <f t="shared" si="639"/>
        <v>0</v>
      </c>
      <c r="O837" s="161">
        <f t="shared" si="672"/>
        <v>0</v>
      </c>
      <c r="P837" s="161" t="str">
        <f t="shared" si="640"/>
        <v xml:space="preserve"> </v>
      </c>
      <c r="Q837" s="161" t="str">
        <f t="shared" si="641"/>
        <v xml:space="preserve"> </v>
      </c>
      <c r="R837" s="115">
        <f t="shared" si="643"/>
        <v>0</v>
      </c>
      <c r="S837" s="72">
        <f t="shared" si="642"/>
        <v>0</v>
      </c>
    </row>
    <row r="838" spans="1:19" s="3" customFormat="1" ht="180.75" customHeight="1" x14ac:dyDescent="0.2">
      <c r="A838" s="429">
        <f t="shared" ref="A838:E838" si="673">A837+A821</f>
        <v>298000</v>
      </c>
      <c r="B838" s="430">
        <f t="shared" si="673"/>
        <v>21523949</v>
      </c>
      <c r="C838" s="430">
        <f t="shared" si="673"/>
        <v>3843000</v>
      </c>
      <c r="D838" s="430">
        <f t="shared" si="673"/>
        <v>18984688</v>
      </c>
      <c r="E838" s="327">
        <f t="shared" si="673"/>
        <v>10784000</v>
      </c>
      <c r="F838" s="430">
        <f>'الاطار الموازنى  راي الجهه عام'!F838</f>
        <v>0</v>
      </c>
      <c r="G838" s="328"/>
      <c r="H838" s="329" t="s">
        <v>548</v>
      </c>
      <c r="I838" s="327">
        <f>I837+I821</f>
        <v>12230000</v>
      </c>
      <c r="J838" s="327">
        <f>J837+J821</f>
        <v>12230000</v>
      </c>
      <c r="K838" s="327">
        <f>K837+K821</f>
        <v>0</v>
      </c>
      <c r="L838" s="327">
        <f>L837+L821</f>
        <v>0</v>
      </c>
      <c r="M838" s="430">
        <f>'الاطار الموازنى  راي الجهه عام'!I838</f>
        <v>15986000</v>
      </c>
      <c r="N838" s="330">
        <f t="shared" si="639"/>
        <v>3756000</v>
      </c>
      <c r="O838" s="327">
        <f>O837+O821</f>
        <v>15986000</v>
      </c>
      <c r="P838" s="327">
        <f t="shared" si="640"/>
        <v>3756000</v>
      </c>
      <c r="Q838" s="327" t="str">
        <f t="shared" si="641"/>
        <v xml:space="preserve"> </v>
      </c>
      <c r="R838" s="331">
        <f t="shared" si="643"/>
        <v>1.3071136549468521</v>
      </c>
      <c r="S838" s="72">
        <f t="shared" si="642"/>
        <v>111865637</v>
      </c>
    </row>
    <row r="839" spans="1:19" s="15" customFormat="1" ht="307.5" customHeight="1" x14ac:dyDescent="0.2">
      <c r="A839" s="195">
        <f>IF(A838-A768=0,0,"خطاء")</f>
        <v>0</v>
      </c>
      <c r="B839" s="195">
        <f t="shared" ref="B839:N839" si="674">IF(B838-B768=0,0,"خطاء")</f>
        <v>0</v>
      </c>
      <c r="C839" s="195">
        <f t="shared" si="674"/>
        <v>0</v>
      </c>
      <c r="D839" s="195">
        <f t="shared" si="674"/>
        <v>0</v>
      </c>
      <c r="E839" s="195">
        <f t="shared" si="674"/>
        <v>0</v>
      </c>
      <c r="F839" s="195">
        <f t="shared" si="674"/>
        <v>0</v>
      </c>
      <c r="G839" s="14"/>
      <c r="H839" s="13" t="s">
        <v>1107</v>
      </c>
      <c r="I839" s="195">
        <f t="shared" si="674"/>
        <v>0</v>
      </c>
      <c r="J839" s="195">
        <f t="shared" ref="J839" si="675">IF(J838-J768=0,0,"خطاء")</f>
        <v>0</v>
      </c>
      <c r="K839" s="195">
        <f t="shared" si="674"/>
        <v>0</v>
      </c>
      <c r="L839" s="195">
        <f t="shared" si="674"/>
        <v>0</v>
      </c>
      <c r="M839" s="195">
        <f t="shared" si="674"/>
        <v>0</v>
      </c>
      <c r="N839" s="195">
        <f t="shared" si="674"/>
        <v>0</v>
      </c>
      <c r="O839" s="195">
        <f t="shared" ref="O839" si="676">IF(O838-O768=0,0,"خطاء")</f>
        <v>0</v>
      </c>
      <c r="P839" s="195"/>
      <c r="Q839" s="195"/>
      <c r="R839" s="135">
        <f>IF(R838-R768=0,0,"خطاء")</f>
        <v>0</v>
      </c>
      <c r="S839" s="73"/>
    </row>
    <row r="840" spans="1:19" s="15" customFormat="1" ht="369.75" customHeight="1" x14ac:dyDescent="0.2">
      <c r="A840" s="195">
        <f t="shared" ref="A840:R840" si="677">IF(A767-A568=0,0,"خطاء")</f>
        <v>0</v>
      </c>
      <c r="B840" s="195">
        <f t="shared" si="677"/>
        <v>0</v>
      </c>
      <c r="C840" s="195">
        <f t="shared" si="677"/>
        <v>0</v>
      </c>
      <c r="D840" s="195">
        <f t="shared" si="677"/>
        <v>0</v>
      </c>
      <c r="E840" s="195">
        <f t="shared" si="677"/>
        <v>0</v>
      </c>
      <c r="F840" s="195">
        <f t="shared" si="677"/>
        <v>0</v>
      </c>
      <c r="G840" s="14"/>
      <c r="H840" s="13" t="s">
        <v>1108</v>
      </c>
      <c r="I840" s="195">
        <f t="shared" si="677"/>
        <v>0</v>
      </c>
      <c r="J840" s="195">
        <f t="shared" ref="J840" si="678">IF(J767-J568=0,0,"خطاء")</f>
        <v>0</v>
      </c>
      <c r="K840" s="195">
        <f t="shared" si="677"/>
        <v>0</v>
      </c>
      <c r="L840" s="195">
        <f t="shared" si="677"/>
        <v>0</v>
      </c>
      <c r="M840" s="195">
        <f t="shared" si="677"/>
        <v>0</v>
      </c>
      <c r="N840" s="195">
        <f t="shared" si="677"/>
        <v>0</v>
      </c>
      <c r="O840" s="195">
        <f t="shared" ref="O840" si="679">IF(O767-O568=0,0,"خطاء")</f>
        <v>0</v>
      </c>
      <c r="P840" s="195"/>
      <c r="Q840" s="195"/>
      <c r="R840" s="135">
        <f t="shared" si="677"/>
        <v>0</v>
      </c>
      <c r="S840" s="73"/>
    </row>
    <row r="841" spans="1:19" s="15" customFormat="1" ht="409.6" customHeight="1" x14ac:dyDescent="0.2">
      <c r="A841" s="196">
        <f t="shared" ref="A841:R841" si="680">A569-A476</f>
        <v>0</v>
      </c>
      <c r="B841" s="196">
        <f t="shared" si="680"/>
        <v>0</v>
      </c>
      <c r="C841" s="196">
        <f t="shared" si="680"/>
        <v>0</v>
      </c>
      <c r="D841" s="196">
        <f t="shared" si="680"/>
        <v>0</v>
      </c>
      <c r="E841" s="196">
        <f t="shared" si="680"/>
        <v>0</v>
      </c>
      <c r="F841" s="196">
        <f t="shared" si="680"/>
        <v>0</v>
      </c>
      <c r="G841" s="16"/>
      <c r="H841" s="13" t="s">
        <v>549</v>
      </c>
      <c r="I841" s="196">
        <f t="shared" si="680"/>
        <v>0</v>
      </c>
      <c r="J841" s="196">
        <f t="shared" ref="J841" si="681">J569-J476</f>
        <v>0</v>
      </c>
      <c r="K841" s="196">
        <f t="shared" si="680"/>
        <v>0</v>
      </c>
      <c r="L841" s="196">
        <f t="shared" si="680"/>
        <v>0</v>
      </c>
      <c r="M841" s="196">
        <f t="shared" si="680"/>
        <v>0</v>
      </c>
      <c r="N841" s="196">
        <f t="shared" si="680"/>
        <v>0</v>
      </c>
      <c r="O841" s="196">
        <f t="shared" ref="O841" si="682">O569-O476</f>
        <v>0</v>
      </c>
      <c r="P841" s="196"/>
      <c r="Q841" s="196"/>
      <c r="R841" s="136">
        <f t="shared" si="680"/>
        <v>0</v>
      </c>
      <c r="S841" s="73"/>
    </row>
    <row r="842" spans="1:19" s="15" customFormat="1" ht="234.75" customHeight="1" x14ac:dyDescent="0.2">
      <c r="A842" s="196">
        <f t="shared" ref="A842:R842" si="683">A703-A633</f>
        <v>0</v>
      </c>
      <c r="B842" s="196">
        <f t="shared" si="683"/>
        <v>0</v>
      </c>
      <c r="C842" s="196">
        <f t="shared" si="683"/>
        <v>0</v>
      </c>
      <c r="D842" s="196">
        <f t="shared" si="683"/>
        <v>0</v>
      </c>
      <c r="E842" s="196">
        <f t="shared" si="683"/>
        <v>0</v>
      </c>
      <c r="F842" s="196">
        <f t="shared" si="683"/>
        <v>0</v>
      </c>
      <c r="G842" s="16"/>
      <c r="H842" s="13" t="s">
        <v>550</v>
      </c>
      <c r="I842" s="196">
        <f t="shared" si="683"/>
        <v>0</v>
      </c>
      <c r="J842" s="196">
        <f t="shared" ref="J842" si="684">J703-J633</f>
        <v>0</v>
      </c>
      <c r="K842" s="196">
        <f t="shared" si="683"/>
        <v>0</v>
      </c>
      <c r="L842" s="196">
        <f t="shared" si="683"/>
        <v>0</v>
      </c>
      <c r="M842" s="196">
        <f t="shared" si="683"/>
        <v>0</v>
      </c>
      <c r="N842" s="196">
        <f t="shared" si="683"/>
        <v>0</v>
      </c>
      <c r="O842" s="196">
        <f t="shared" ref="O842" si="685">O703-O633</f>
        <v>0</v>
      </c>
      <c r="P842" s="196"/>
      <c r="Q842" s="196"/>
      <c r="R842" s="136">
        <f t="shared" si="683"/>
        <v>0</v>
      </c>
      <c r="S842" s="73"/>
    </row>
    <row r="843" spans="1:19" s="15" customFormat="1" ht="150" customHeight="1" x14ac:dyDescent="0.2">
      <c r="A843" s="196">
        <f t="shared" ref="A843:N843" si="686">A838-A768</f>
        <v>0</v>
      </c>
      <c r="B843" s="196">
        <f t="shared" si="686"/>
        <v>0</v>
      </c>
      <c r="C843" s="196">
        <f t="shared" si="686"/>
        <v>0</v>
      </c>
      <c r="D843" s="196">
        <f t="shared" si="686"/>
        <v>0</v>
      </c>
      <c r="E843" s="196">
        <f t="shared" si="686"/>
        <v>0</v>
      </c>
      <c r="F843" s="196">
        <f t="shared" si="686"/>
        <v>0</v>
      </c>
      <c r="G843" s="16"/>
      <c r="H843" s="13" t="s">
        <v>551</v>
      </c>
      <c r="I843" s="196">
        <f t="shared" si="686"/>
        <v>0</v>
      </c>
      <c r="J843" s="196">
        <f t="shared" ref="J843" si="687">J838-J768</f>
        <v>0</v>
      </c>
      <c r="K843" s="196">
        <f t="shared" si="686"/>
        <v>0</v>
      </c>
      <c r="L843" s="196">
        <f t="shared" si="686"/>
        <v>0</v>
      </c>
      <c r="M843" s="196">
        <f t="shared" si="686"/>
        <v>0</v>
      </c>
      <c r="N843" s="196">
        <f t="shared" si="686"/>
        <v>0</v>
      </c>
      <c r="O843" s="196">
        <f t="shared" ref="O843" si="688">O838-O768</f>
        <v>0</v>
      </c>
      <c r="P843" s="196"/>
      <c r="Q843" s="196"/>
      <c r="R843" s="136">
        <f>R838-R768</f>
        <v>0</v>
      </c>
      <c r="S843" s="73"/>
    </row>
    <row r="844" spans="1:19" s="262" customFormat="1" ht="129.75" hidden="1" customHeight="1" x14ac:dyDescent="1.35">
      <c r="A844" s="259"/>
      <c r="B844" s="259"/>
      <c r="C844" s="259"/>
      <c r="D844" s="259"/>
      <c r="E844" s="259"/>
      <c r="F844" s="259"/>
      <c r="G844" s="259"/>
      <c r="H844" s="260"/>
      <c r="I844" s="259"/>
      <c r="J844" s="259"/>
      <c r="K844" s="259"/>
      <c r="L844" s="259"/>
      <c r="M844" s="259"/>
      <c r="N844" s="259"/>
      <c r="O844" s="259"/>
      <c r="P844" s="259"/>
      <c r="Q844" s="259"/>
      <c r="R844" s="259"/>
      <c r="S844" s="261"/>
    </row>
    <row r="845" spans="1:19" s="264" customFormat="1" ht="155.25" hidden="1" customHeight="1" x14ac:dyDescent="1.35">
      <c r="A845" s="263">
        <f t="shared" ref="A845:R845" si="689">A485</f>
        <v>0</v>
      </c>
      <c r="B845" s="263">
        <f t="shared" si="689"/>
        <v>0</v>
      </c>
      <c r="C845" s="263">
        <f t="shared" si="689"/>
        <v>0</v>
      </c>
      <c r="D845" s="263">
        <f t="shared" si="689"/>
        <v>0</v>
      </c>
      <c r="E845" s="263">
        <f t="shared" si="689"/>
        <v>0</v>
      </c>
      <c r="F845" s="263">
        <f t="shared" si="689"/>
        <v>0</v>
      </c>
      <c r="G845" s="263"/>
      <c r="H845" s="22" t="s">
        <v>1132</v>
      </c>
      <c r="I845" s="263">
        <f t="shared" si="689"/>
        <v>0</v>
      </c>
      <c r="J845" s="263">
        <f t="shared" si="689"/>
        <v>0</v>
      </c>
      <c r="K845" s="263">
        <f t="shared" si="689"/>
        <v>0</v>
      </c>
      <c r="L845" s="263">
        <f t="shared" si="689"/>
        <v>0</v>
      </c>
      <c r="M845" s="263">
        <f t="shared" si="689"/>
        <v>0</v>
      </c>
      <c r="N845" s="263">
        <f t="shared" si="689"/>
        <v>0</v>
      </c>
      <c r="O845" s="263">
        <f t="shared" si="689"/>
        <v>0</v>
      </c>
      <c r="P845" s="263" t="str">
        <f t="shared" si="689"/>
        <v xml:space="preserve"> </v>
      </c>
      <c r="Q845" s="263" t="str">
        <f t="shared" si="689"/>
        <v xml:space="preserve"> </v>
      </c>
      <c r="R845" s="263">
        <f t="shared" si="689"/>
        <v>0</v>
      </c>
      <c r="S845" s="261"/>
    </row>
    <row r="846" spans="1:19" s="264" customFormat="1" ht="285" hidden="1" customHeight="1" x14ac:dyDescent="1.35">
      <c r="A846" s="263">
        <f t="shared" ref="A846:R846" si="690">A492</f>
        <v>0</v>
      </c>
      <c r="B846" s="263">
        <f t="shared" si="690"/>
        <v>0</v>
      </c>
      <c r="C846" s="263">
        <f t="shared" si="690"/>
        <v>0</v>
      </c>
      <c r="D846" s="263">
        <f t="shared" si="690"/>
        <v>0</v>
      </c>
      <c r="E846" s="263">
        <f t="shared" si="690"/>
        <v>0</v>
      </c>
      <c r="F846" s="263">
        <f t="shared" si="690"/>
        <v>0</v>
      </c>
      <c r="G846" s="263"/>
      <c r="H846" s="22" t="s">
        <v>361</v>
      </c>
      <c r="I846" s="263">
        <f t="shared" si="690"/>
        <v>0</v>
      </c>
      <c r="J846" s="263">
        <f t="shared" si="690"/>
        <v>0</v>
      </c>
      <c r="K846" s="263">
        <f t="shared" si="690"/>
        <v>0</v>
      </c>
      <c r="L846" s="263">
        <f t="shared" si="690"/>
        <v>0</v>
      </c>
      <c r="M846" s="263">
        <f t="shared" si="690"/>
        <v>0</v>
      </c>
      <c r="N846" s="263">
        <f t="shared" si="690"/>
        <v>0</v>
      </c>
      <c r="O846" s="263">
        <f t="shared" si="690"/>
        <v>0</v>
      </c>
      <c r="P846" s="263" t="str">
        <f t="shared" si="690"/>
        <v xml:space="preserve"> </v>
      </c>
      <c r="Q846" s="263" t="str">
        <f t="shared" si="690"/>
        <v xml:space="preserve"> </v>
      </c>
      <c r="R846" s="263">
        <f t="shared" si="690"/>
        <v>0</v>
      </c>
      <c r="S846" s="261"/>
    </row>
    <row r="847" spans="1:19" s="264" customFormat="1" ht="127.5" hidden="1" customHeight="1" x14ac:dyDescent="1.35">
      <c r="A847" s="263">
        <f t="shared" ref="A847:R847" si="691">A521</f>
        <v>22000000</v>
      </c>
      <c r="B847" s="263">
        <f t="shared" si="691"/>
        <v>25028835</v>
      </c>
      <c r="C847" s="263">
        <f t="shared" si="691"/>
        <v>18818000</v>
      </c>
      <c r="D847" s="263">
        <f t="shared" si="691"/>
        <v>32085379</v>
      </c>
      <c r="E847" s="263">
        <f t="shared" si="691"/>
        <v>30818000</v>
      </c>
      <c r="F847" s="263">
        <f t="shared" si="691"/>
        <v>0</v>
      </c>
      <c r="G847" s="263"/>
      <c r="H847" s="22" t="str">
        <f t="shared" si="691"/>
        <v>جملة مجموعة ( 1 ) ايرادات النشاط</v>
      </c>
      <c r="I847" s="263">
        <f t="shared" si="691"/>
        <v>39423000</v>
      </c>
      <c r="J847" s="263">
        <f t="shared" si="691"/>
        <v>39423000</v>
      </c>
      <c r="K847" s="263">
        <f t="shared" si="691"/>
        <v>0</v>
      </c>
      <c r="L847" s="263">
        <f t="shared" si="691"/>
        <v>0</v>
      </c>
      <c r="M847" s="263">
        <f t="shared" si="691"/>
        <v>39423000</v>
      </c>
      <c r="N847" s="263">
        <f t="shared" si="691"/>
        <v>0</v>
      </c>
      <c r="O847" s="263">
        <f t="shared" si="691"/>
        <v>39423000</v>
      </c>
      <c r="P847" s="263" t="str">
        <f t="shared" si="691"/>
        <v xml:space="preserve"> </v>
      </c>
      <c r="Q847" s="263" t="str">
        <f t="shared" si="691"/>
        <v xml:space="preserve"> </v>
      </c>
      <c r="R847" s="263">
        <f t="shared" si="691"/>
        <v>1</v>
      </c>
      <c r="S847" s="261"/>
    </row>
    <row r="848" spans="1:19" s="264" customFormat="1" ht="127.5" hidden="1" customHeight="1" x14ac:dyDescent="1.35">
      <c r="A848" s="263">
        <f t="shared" ref="A848:R848" si="692">A454</f>
        <v>0</v>
      </c>
      <c r="B848" s="263">
        <f t="shared" si="692"/>
        <v>17916154</v>
      </c>
      <c r="C848" s="263">
        <f t="shared" si="692"/>
        <v>3210000</v>
      </c>
      <c r="D848" s="263">
        <f t="shared" si="692"/>
        <v>18263069</v>
      </c>
      <c r="E848" s="263">
        <f t="shared" si="692"/>
        <v>10516000</v>
      </c>
      <c r="F848" s="263">
        <f t="shared" si="692"/>
        <v>0</v>
      </c>
      <c r="G848" s="263"/>
      <c r="H848" s="263" t="str">
        <f t="shared" si="692"/>
        <v>نوع (2) الفائض المرحل ( أرباح مرحلة )</v>
      </c>
      <c r="I848" s="263">
        <f t="shared" si="692"/>
        <v>14073000</v>
      </c>
      <c r="J848" s="263">
        <f t="shared" si="692"/>
        <v>14073000</v>
      </c>
      <c r="K848" s="263">
        <f t="shared" si="692"/>
        <v>0</v>
      </c>
      <c r="L848" s="263">
        <f t="shared" si="692"/>
        <v>0</v>
      </c>
      <c r="M848" s="263">
        <f t="shared" si="692"/>
        <v>13903000</v>
      </c>
      <c r="N848" s="263">
        <f t="shared" si="692"/>
        <v>-170000</v>
      </c>
      <c r="O848" s="263">
        <f t="shared" si="692"/>
        <v>13903000</v>
      </c>
      <c r="P848" s="263" t="str">
        <f t="shared" si="692"/>
        <v xml:space="preserve"> </v>
      </c>
      <c r="Q848" s="263">
        <f t="shared" si="692"/>
        <v>170000</v>
      </c>
      <c r="R848" s="263">
        <f t="shared" si="692"/>
        <v>0.98792013074682017</v>
      </c>
      <c r="S848" s="261"/>
    </row>
    <row r="849" spans="1:19" s="264" customFormat="1" ht="127.5" hidden="1" customHeight="1" x14ac:dyDescent="1.35">
      <c r="A849" s="259"/>
      <c r="B849" s="259"/>
      <c r="C849" s="259"/>
      <c r="D849" s="259"/>
      <c r="E849" s="259"/>
      <c r="F849" s="259"/>
      <c r="G849" s="259"/>
      <c r="H849" s="260"/>
      <c r="I849" s="259"/>
      <c r="J849" s="259"/>
      <c r="K849" s="259"/>
      <c r="L849" s="259"/>
      <c r="M849" s="259"/>
      <c r="N849" s="259"/>
      <c r="O849" s="259"/>
      <c r="P849" s="259"/>
      <c r="Q849" s="259"/>
      <c r="R849" s="259"/>
      <c r="S849" s="261"/>
    </row>
    <row r="850" spans="1:19" s="264" customFormat="1" ht="127.5" hidden="1" customHeight="1" x14ac:dyDescent="1.35">
      <c r="A850" s="259"/>
      <c r="B850" s="259"/>
      <c r="C850" s="259"/>
      <c r="D850" s="259"/>
      <c r="E850" s="259"/>
      <c r="F850" s="259"/>
      <c r="G850" s="259"/>
      <c r="H850" s="260"/>
      <c r="I850" s="259"/>
      <c r="J850" s="259"/>
      <c r="K850" s="259"/>
      <c r="L850" s="259"/>
      <c r="M850" s="259"/>
      <c r="N850" s="259"/>
      <c r="O850" s="259"/>
      <c r="P850" s="259"/>
      <c r="Q850" s="259"/>
      <c r="R850" s="259"/>
      <c r="S850" s="261"/>
    </row>
    <row r="851" spans="1:19" s="264" customFormat="1" ht="127.5" hidden="1" customHeight="1" x14ac:dyDescent="1.35">
      <c r="A851" s="259"/>
      <c r="B851" s="259"/>
      <c r="C851" s="259"/>
      <c r="D851" s="259"/>
      <c r="E851" s="259"/>
      <c r="F851" s="259"/>
      <c r="G851" s="259"/>
      <c r="H851" s="260"/>
      <c r="I851" s="259"/>
      <c r="J851" s="259"/>
      <c r="K851" s="259"/>
      <c r="L851" s="259"/>
      <c r="M851" s="259"/>
      <c r="N851" s="259"/>
      <c r="O851" s="259"/>
      <c r="P851" s="259"/>
      <c r="Q851" s="259"/>
      <c r="R851" s="259"/>
      <c r="S851" s="261"/>
    </row>
    <row r="852" spans="1:19" ht="57.75" customHeight="1" x14ac:dyDescent="0.2"/>
  </sheetData>
  <sheetProtection password="CC6B" sheet="1" formatCells="0" formatRows="0" sort="0" autoFilter="0"/>
  <autoFilter ref="A1:S843" xr:uid="{00000000-0009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</autoFilter>
  <mergeCells count="14">
    <mergeCell ref="D2:O2"/>
    <mergeCell ref="A1:R1"/>
    <mergeCell ref="R3:R4"/>
    <mergeCell ref="P3:Q3"/>
    <mergeCell ref="M3:M4"/>
    <mergeCell ref="N3:N4"/>
    <mergeCell ref="H3:H4"/>
    <mergeCell ref="O3:O4"/>
    <mergeCell ref="G3:G4"/>
    <mergeCell ref="A3:B3"/>
    <mergeCell ref="C3:D3"/>
    <mergeCell ref="E3:F3"/>
    <mergeCell ref="I3:L3"/>
    <mergeCell ref="P2:R2"/>
  </mergeCells>
  <dataValidations count="3">
    <dataValidation type="whole" operator="greaterThanOrEqual" allowBlank="1" showInputMessage="1" showErrorMessage="1" sqref="A67:F86 A5:F27 A197:F838 H503:H838 G5:G838 I60:O65 A88:F109 I67:O86 P5:R838 A166:F194 H5:H12 H14:H19 H21:H27 I111:O164 I166:O194 A29:F32 I5:O27 A34:F37 H29:O32 A39:F40 H34:O37 A42:F45 H39:O40 A47:F58 I42:O45 A60:F65 I47:O58 A111:F164 I88:O109 H104:H194 H197:H346 H348:H501 H42:H102 I197:O838" xr:uid="{83A14922-982B-4002-AC64-B6A7045C014E}">
      <formula1>0</formula1>
    </dataValidation>
    <dataValidation type="custom" operator="greaterThanOrEqual" allowBlank="1" showInputMessage="1" showErrorMessage="1" sqref="H196" xr:uid="{C38BA604-AF4E-4DB2-848C-E9268B49A81C}">
      <formula1>0</formula1>
    </dataValidation>
    <dataValidation operator="greaterThanOrEqual" allowBlank="1" showInputMessage="1" showErrorMessage="1" sqref="H195 I87:O87 A87:F87 I110:O110 A110:F110 I195:O196 A195:F196 H13 H20 H28:O28 A28:F28 H33:O33 A33:F33 H38:O38 A38:F38 H41:O41 A41:F41 I46:O46 A46:F46 I59:O59 A59:F59 I66:O66 A66:F66 I165:O165 A165:F165 H347 H502 H103" xr:uid="{EE50D86D-0833-451E-8452-4D4915FC3862}"/>
  </dataValidations>
  <printOptions horizontalCentered="1"/>
  <pageMargins left="0.196850393700787" right="0.196850393700787" top="0.55118110236220497" bottom="0.39370078740157499" header="0.31496062992126" footer="0"/>
  <pageSetup paperSize="9" scale="20" orientation="landscape" r:id="rId1"/>
  <headerFooter>
    <oddHeader>&amp;L&amp;"Arial,غامق"&amp;24&amp;N/&amp;P&amp;R&amp;"Arial,غامق"&amp;14  &amp;22 قطاع موازنات الامن والعدالة 
ولخدمات العامة والحماية الاجتماعية
الادارة المركزية للدفاع والامن والعدالة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B44D2-1C30-492D-B133-D5FCC7709E37}">
  <dimension ref="A1:S852"/>
  <sheetViews>
    <sheetView rightToLeft="1" view="pageBreakPreview" topLeftCell="G829" zoomScale="30" zoomScaleNormal="100" zoomScaleSheetLayoutView="30" workbookViewId="0">
      <selection activeCell="O779" sqref="O779:O780"/>
    </sheetView>
  </sheetViews>
  <sheetFormatPr defaultRowHeight="34.5" x14ac:dyDescent="0.2"/>
  <cols>
    <col min="1" max="6" width="52.140625" hidden="1" customWidth="1"/>
    <col min="7" max="7" width="47.7109375" customWidth="1"/>
    <col min="8" max="8" width="83.5703125" style="39" customWidth="1"/>
    <col min="9" max="9" width="54.5703125" customWidth="1"/>
    <col min="10" max="12" width="54.5703125" hidden="1" customWidth="1"/>
    <col min="13" max="17" width="54.5703125" customWidth="1"/>
    <col min="18" max="18" width="41.7109375" customWidth="1"/>
    <col min="19" max="19" width="29.5703125" style="72" customWidth="1"/>
    <col min="20" max="20" width="29.5703125" customWidth="1"/>
  </cols>
  <sheetData>
    <row r="1" spans="1:19" ht="78" customHeight="1" x14ac:dyDescent="0.2">
      <c r="A1" s="731" t="s">
        <v>1148</v>
      </c>
      <c r="B1" s="731"/>
      <c r="C1" s="731"/>
      <c r="D1" s="731"/>
      <c r="E1" s="731"/>
      <c r="F1" s="731"/>
      <c r="G1" s="731"/>
      <c r="H1" s="731"/>
      <c r="I1" s="731"/>
      <c r="J1" s="731"/>
      <c r="K1" s="731"/>
      <c r="L1" s="731"/>
      <c r="M1" s="731"/>
      <c r="N1" s="731"/>
      <c r="O1" s="731"/>
      <c r="P1" s="731"/>
      <c r="Q1" s="731"/>
      <c r="R1" s="731"/>
      <c r="S1" s="74"/>
    </row>
    <row r="2" spans="1:19" ht="80.25" customHeight="1" thickBot="1" x14ac:dyDescent="0.25">
      <c r="A2" s="257"/>
      <c r="B2" s="257"/>
      <c r="C2" s="258"/>
      <c r="D2" s="744" t="str">
        <f>'موازنة 2026-2027'!D2:O2</f>
        <v>جهاز تنمية شبه جزيرة سيناء</v>
      </c>
      <c r="E2" s="744"/>
      <c r="F2" s="744"/>
      <c r="G2" s="744"/>
      <c r="H2" s="744"/>
      <c r="I2" s="744"/>
      <c r="J2" s="744"/>
      <c r="K2" s="744"/>
      <c r="L2" s="744"/>
      <c r="M2" s="744"/>
      <c r="N2" s="744"/>
      <c r="O2" s="744"/>
      <c r="P2" s="732" t="s">
        <v>1141</v>
      </c>
      <c r="Q2" s="732"/>
      <c r="R2" s="732"/>
    </row>
    <row r="3" spans="1:19" ht="120" customHeight="1" thickBot="1" x14ac:dyDescent="0.25">
      <c r="A3" s="727" t="s">
        <v>1127</v>
      </c>
      <c r="B3" s="733"/>
      <c r="C3" s="727" t="s">
        <v>1128</v>
      </c>
      <c r="D3" s="733"/>
      <c r="E3" s="734" t="s">
        <v>1142</v>
      </c>
      <c r="F3" s="735"/>
      <c r="G3" s="736" t="s">
        <v>628</v>
      </c>
      <c r="H3" s="738" t="s">
        <v>0</v>
      </c>
      <c r="I3" s="742" t="s">
        <v>1161</v>
      </c>
      <c r="J3" s="747"/>
      <c r="K3" s="747"/>
      <c r="L3" s="748"/>
      <c r="M3" s="745" t="s">
        <v>1131</v>
      </c>
      <c r="N3" s="745" t="s">
        <v>1118</v>
      </c>
      <c r="O3" s="725" t="s">
        <v>1150</v>
      </c>
      <c r="P3" s="727" t="s">
        <v>1119</v>
      </c>
      <c r="Q3" s="728"/>
      <c r="R3" s="729" t="s">
        <v>1122</v>
      </c>
    </row>
    <row r="4" spans="1:19" ht="115.5" customHeight="1" thickBot="1" x14ac:dyDescent="0.25">
      <c r="A4" s="94" t="s">
        <v>1125</v>
      </c>
      <c r="B4" s="94" t="s">
        <v>1126</v>
      </c>
      <c r="C4" s="94" t="s">
        <v>1125</v>
      </c>
      <c r="D4" s="94" t="s">
        <v>1126</v>
      </c>
      <c r="E4" s="94" t="s">
        <v>1125</v>
      </c>
      <c r="F4" s="94" t="s">
        <v>1126</v>
      </c>
      <c r="G4" s="737"/>
      <c r="H4" s="739"/>
      <c r="I4" s="743"/>
      <c r="J4" s="749"/>
      <c r="K4" s="749"/>
      <c r="L4" s="750"/>
      <c r="M4" s="724"/>
      <c r="N4" s="724"/>
      <c r="O4" s="726"/>
      <c r="P4" s="95" t="s">
        <v>1120</v>
      </c>
      <c r="Q4" s="96" t="s">
        <v>1121</v>
      </c>
      <c r="R4" s="730"/>
    </row>
    <row r="5" spans="1:19" ht="87.75" customHeight="1" x14ac:dyDescent="0.2">
      <c r="A5" s="353"/>
      <c r="B5" s="354"/>
      <c r="C5" s="354"/>
      <c r="D5" s="354"/>
      <c r="E5" s="137"/>
      <c r="F5" s="137"/>
      <c r="G5" s="75" t="s">
        <v>629</v>
      </c>
      <c r="H5" s="76" t="s">
        <v>1</v>
      </c>
      <c r="I5" s="137"/>
      <c r="J5" s="137"/>
      <c r="K5" s="137"/>
      <c r="L5" s="137"/>
      <c r="M5" s="137"/>
      <c r="N5" s="197"/>
      <c r="O5" s="137"/>
      <c r="P5" s="137"/>
      <c r="Q5" s="137"/>
      <c r="R5" s="97"/>
      <c r="S5" s="72">
        <f>S437</f>
        <v>108824000</v>
      </c>
    </row>
    <row r="6" spans="1:19" s="3" customFormat="1" ht="87.75" customHeight="1" x14ac:dyDescent="0.2">
      <c r="A6" s="355"/>
      <c r="B6" s="355"/>
      <c r="C6" s="355"/>
      <c r="D6" s="355"/>
      <c r="E6" s="138"/>
      <c r="F6" s="138"/>
      <c r="G6" s="43">
        <v>3111000000</v>
      </c>
      <c r="H6" s="4" t="s">
        <v>2</v>
      </c>
      <c r="I6" s="138"/>
      <c r="J6" s="138"/>
      <c r="K6" s="138"/>
      <c r="L6" s="138"/>
      <c r="M6" s="138"/>
      <c r="N6" s="198"/>
      <c r="O6" s="138"/>
      <c r="P6" s="138"/>
      <c r="Q6" s="138"/>
      <c r="R6" s="98"/>
      <c r="S6" s="72">
        <f>S70</f>
        <v>5965000</v>
      </c>
    </row>
    <row r="7" spans="1:19" s="2" customFormat="1" ht="99" customHeight="1" x14ac:dyDescent="0.2">
      <c r="A7" s="356"/>
      <c r="B7" s="356"/>
      <c r="C7" s="356"/>
      <c r="D7" s="356"/>
      <c r="E7" s="139"/>
      <c r="F7" s="139"/>
      <c r="G7" s="44" t="s">
        <v>630</v>
      </c>
      <c r="H7" s="17" t="s">
        <v>3</v>
      </c>
      <c r="I7" s="139"/>
      <c r="J7" s="139"/>
      <c r="K7" s="139"/>
      <c r="L7" s="139"/>
      <c r="M7" s="139"/>
      <c r="N7" s="199"/>
      <c r="O7" s="139"/>
      <c r="P7" s="139"/>
      <c r="Q7" s="139"/>
      <c r="R7" s="99"/>
      <c r="S7" s="72">
        <f>S21</f>
        <v>0</v>
      </c>
    </row>
    <row r="8" spans="1:19" s="1" customFormat="1" ht="99" customHeight="1" x14ac:dyDescent="0.2">
      <c r="A8" s="357"/>
      <c r="B8" s="357"/>
      <c r="C8" s="357"/>
      <c r="D8" s="357"/>
      <c r="E8" s="140"/>
      <c r="F8" s="140"/>
      <c r="G8" s="45" t="s">
        <v>631</v>
      </c>
      <c r="H8" s="18" t="s">
        <v>603</v>
      </c>
      <c r="I8" s="140"/>
      <c r="J8" s="140"/>
      <c r="K8" s="140"/>
      <c r="L8" s="140"/>
      <c r="M8" s="140"/>
      <c r="N8" s="200"/>
      <c r="O8" s="140"/>
      <c r="P8" s="140"/>
      <c r="Q8" s="140"/>
      <c r="R8" s="100"/>
      <c r="S8" s="72">
        <f>S12</f>
        <v>0</v>
      </c>
    </row>
    <row r="9" spans="1:19" ht="99" customHeight="1" x14ac:dyDescent="0.2">
      <c r="A9" s="358"/>
      <c r="B9" s="358"/>
      <c r="C9" s="358"/>
      <c r="D9" s="358"/>
      <c r="E9" s="141"/>
      <c r="F9" s="141"/>
      <c r="G9" s="46" t="s">
        <v>632</v>
      </c>
      <c r="H9" s="19" t="s">
        <v>4</v>
      </c>
      <c r="I9" s="358">
        <f>'موازنة 2026-2027'!M9</f>
        <v>0</v>
      </c>
      <c r="J9" s="141"/>
      <c r="K9" s="141"/>
      <c r="L9" s="141">
        <f>K9*2</f>
        <v>0</v>
      </c>
      <c r="M9" s="358">
        <f>'الاطار الموازنى  راي الجهه عام'!J9</f>
        <v>0</v>
      </c>
      <c r="N9" s="201">
        <f t="shared" ref="N9:N80" si="0">M9-I9</f>
        <v>0</v>
      </c>
      <c r="O9" s="141"/>
      <c r="P9" s="202" t="str">
        <f t="shared" ref="P9:P80" si="1">IF(O9&gt;I9,O9-I9," ")</f>
        <v xml:space="preserve"> </v>
      </c>
      <c r="Q9" s="202" t="str">
        <f t="shared" ref="Q9:Q80" si="2">IF(I9&gt;O9,I9-O9," ")</f>
        <v xml:space="preserve"> </v>
      </c>
      <c r="R9" s="101">
        <f>IF(O9=0,,O9/I9)</f>
        <v>0</v>
      </c>
      <c r="S9" s="72">
        <f t="shared" ref="S9:S80" si="3">SUM(A9+B9+C9+D9+E9+F9+I9+J9+K9+L9+M9+O9)</f>
        <v>0</v>
      </c>
    </row>
    <row r="10" spans="1:19" ht="105.75" customHeight="1" x14ac:dyDescent="0.2">
      <c r="A10" s="358"/>
      <c r="B10" s="358"/>
      <c r="C10" s="358"/>
      <c r="D10" s="358"/>
      <c r="E10" s="141"/>
      <c r="F10" s="141"/>
      <c r="G10" s="46" t="s">
        <v>633</v>
      </c>
      <c r="H10" s="19" t="s">
        <v>5</v>
      </c>
      <c r="I10" s="358">
        <f>'موازنة 2026-2027'!M10</f>
        <v>0</v>
      </c>
      <c r="J10" s="141"/>
      <c r="K10" s="141"/>
      <c r="L10" s="141">
        <f t="shared" ref="L10:L11" si="4">K10*2</f>
        <v>0</v>
      </c>
      <c r="M10" s="358">
        <f>'الاطار الموازنى  راي الجهه عام'!J10</f>
        <v>0</v>
      </c>
      <c r="N10" s="201">
        <f t="shared" si="0"/>
        <v>0</v>
      </c>
      <c r="O10" s="141"/>
      <c r="P10" s="202" t="str">
        <f t="shared" si="1"/>
        <v xml:space="preserve"> </v>
      </c>
      <c r="Q10" s="202" t="str">
        <f t="shared" si="2"/>
        <v xml:space="preserve"> </v>
      </c>
      <c r="R10" s="101">
        <f t="shared" ref="R10:R84" si="5">IF(O10=0,,O10/I10)</f>
        <v>0</v>
      </c>
      <c r="S10" s="72">
        <f t="shared" si="3"/>
        <v>0</v>
      </c>
    </row>
    <row r="11" spans="1:19" ht="105.75" customHeight="1" thickBot="1" x14ac:dyDescent="0.25">
      <c r="A11" s="359"/>
      <c r="B11" s="359"/>
      <c r="C11" s="359"/>
      <c r="D11" s="359"/>
      <c r="E11" s="142"/>
      <c r="F11" s="142"/>
      <c r="G11" s="77" t="s">
        <v>1089</v>
      </c>
      <c r="H11" s="78" t="s">
        <v>1090</v>
      </c>
      <c r="I11" s="359">
        <f>'موازنة 2026-2027'!M11</f>
        <v>0</v>
      </c>
      <c r="J11" s="142"/>
      <c r="K11" s="142"/>
      <c r="L11" s="142">
        <f t="shared" si="4"/>
        <v>0</v>
      </c>
      <c r="M11" s="359">
        <f>'الاطار الموازنى  راي الجهه عام'!J11</f>
        <v>0</v>
      </c>
      <c r="N11" s="203">
        <f t="shared" si="0"/>
        <v>0</v>
      </c>
      <c r="O11" s="142"/>
      <c r="P11" s="204" t="str">
        <f t="shared" si="1"/>
        <v xml:space="preserve"> </v>
      </c>
      <c r="Q11" s="204" t="str">
        <f t="shared" si="2"/>
        <v xml:space="preserve"> </v>
      </c>
      <c r="R11" s="102">
        <f t="shared" si="5"/>
        <v>0</v>
      </c>
      <c r="S11" s="72">
        <f t="shared" si="3"/>
        <v>0</v>
      </c>
    </row>
    <row r="12" spans="1:19" s="1" customFormat="1" ht="102.75" customHeight="1" thickBot="1" x14ac:dyDescent="0.25">
      <c r="A12" s="360">
        <f t="shared" ref="A12:I12" si="6">SUM(A9:A11)</f>
        <v>0</v>
      </c>
      <c r="B12" s="360">
        <f t="shared" si="6"/>
        <v>0</v>
      </c>
      <c r="C12" s="360">
        <f t="shared" si="6"/>
        <v>0</v>
      </c>
      <c r="D12" s="360">
        <f t="shared" si="6"/>
        <v>0</v>
      </c>
      <c r="E12" s="143">
        <f t="shared" si="6"/>
        <v>0</v>
      </c>
      <c r="F12" s="143">
        <f t="shared" si="6"/>
        <v>0</v>
      </c>
      <c r="G12" s="47"/>
      <c r="H12" s="5" t="s">
        <v>6</v>
      </c>
      <c r="I12" s="360">
        <f t="shared" si="6"/>
        <v>0</v>
      </c>
      <c r="J12" s="143">
        <f t="shared" ref="J12:L12" si="7">SUM(J9:J11)</f>
        <v>0</v>
      </c>
      <c r="K12" s="143">
        <f t="shared" si="7"/>
        <v>0</v>
      </c>
      <c r="L12" s="143">
        <f t="shared" si="7"/>
        <v>0</v>
      </c>
      <c r="M12" s="360">
        <f>'الاطار الموازنى  راي الجهه عام'!J12</f>
        <v>0</v>
      </c>
      <c r="N12" s="205">
        <f t="shared" si="0"/>
        <v>0</v>
      </c>
      <c r="O12" s="143">
        <f t="shared" ref="O12" si="8">SUM(O9:O11)</f>
        <v>0</v>
      </c>
      <c r="P12" s="143" t="str">
        <f t="shared" si="1"/>
        <v xml:space="preserve"> </v>
      </c>
      <c r="Q12" s="143" t="str">
        <f t="shared" si="2"/>
        <v xml:space="preserve"> </v>
      </c>
      <c r="R12" s="103">
        <f t="shared" si="5"/>
        <v>0</v>
      </c>
      <c r="S12" s="72">
        <f t="shared" si="3"/>
        <v>0</v>
      </c>
    </row>
    <row r="13" spans="1:19" s="1" customFormat="1" ht="87.75" customHeight="1" thickBot="1" x14ac:dyDescent="0.25">
      <c r="A13" s="361" t="e">
        <f t="shared" ref="A13:F13" si="9">A12/A847</f>
        <v>#DIV/0!</v>
      </c>
      <c r="B13" s="361" t="e">
        <f t="shared" si="9"/>
        <v>#DIV/0!</v>
      </c>
      <c r="C13" s="361" t="e">
        <f t="shared" si="9"/>
        <v>#DIV/0!</v>
      </c>
      <c r="D13" s="361" t="e">
        <f t="shared" si="9"/>
        <v>#DIV/0!</v>
      </c>
      <c r="E13" s="269" t="e">
        <f t="shared" si="9"/>
        <v>#DIV/0!</v>
      </c>
      <c r="F13" s="269" t="e">
        <f t="shared" si="9"/>
        <v>#DIV/0!</v>
      </c>
      <c r="G13" s="266"/>
      <c r="H13" s="267" t="s">
        <v>1136</v>
      </c>
      <c r="I13" s="396">
        <f>I12/I847</f>
        <v>0</v>
      </c>
      <c r="J13" s="270" t="e">
        <f>J12/J847</f>
        <v>#DIV/0!</v>
      </c>
      <c r="K13" s="270" t="e">
        <f>K12/K847</f>
        <v>#DIV/0!</v>
      </c>
      <c r="L13" s="270" t="e">
        <f>L12/L847</f>
        <v>#DIV/0!</v>
      </c>
      <c r="M13" s="396">
        <f>'الاطار الموازنى  راي الجهه عام'!J13</f>
        <v>0</v>
      </c>
      <c r="N13" s="270"/>
      <c r="O13" s="270">
        <f>O12/O847</f>
        <v>0</v>
      </c>
      <c r="P13" s="270"/>
      <c r="Q13" s="265"/>
      <c r="R13" s="268"/>
      <c r="S13" s="72">
        <v>1</v>
      </c>
    </row>
    <row r="14" spans="1:19" s="1" customFormat="1" ht="105.75" customHeight="1" thickBot="1" x14ac:dyDescent="0.25">
      <c r="A14" s="362"/>
      <c r="B14" s="363"/>
      <c r="C14" s="363"/>
      <c r="D14" s="363"/>
      <c r="E14" s="144"/>
      <c r="F14" s="144"/>
      <c r="G14" s="56" t="s">
        <v>634</v>
      </c>
      <c r="H14" s="24" t="s">
        <v>7</v>
      </c>
      <c r="I14" s="363"/>
      <c r="J14" s="144"/>
      <c r="K14" s="144"/>
      <c r="L14" s="144"/>
      <c r="M14" s="363">
        <f>'الاطار الموازنى  راي الجهه عام'!J14</f>
        <v>0</v>
      </c>
      <c r="N14" s="206">
        <f t="shared" si="0"/>
        <v>0</v>
      </c>
      <c r="O14" s="144"/>
      <c r="P14" s="144" t="str">
        <f t="shared" si="1"/>
        <v xml:space="preserve"> </v>
      </c>
      <c r="Q14" s="144" t="str">
        <f t="shared" si="2"/>
        <v xml:space="preserve"> </v>
      </c>
      <c r="R14" s="104"/>
      <c r="S14" s="72">
        <f>S19</f>
        <v>0</v>
      </c>
    </row>
    <row r="15" spans="1:19" ht="105.75" customHeight="1" x14ac:dyDescent="0.2">
      <c r="A15" s="353"/>
      <c r="B15" s="354"/>
      <c r="C15" s="354"/>
      <c r="D15" s="354"/>
      <c r="E15" s="145"/>
      <c r="F15" s="145"/>
      <c r="G15" s="79" t="s">
        <v>635</v>
      </c>
      <c r="H15" s="80" t="s">
        <v>8</v>
      </c>
      <c r="I15" s="354">
        <f>'موازنة 2026-2027'!M15</f>
        <v>0</v>
      </c>
      <c r="J15" s="145"/>
      <c r="K15" s="145"/>
      <c r="L15" s="145">
        <f t="shared" ref="L15:L89" si="10">K15*2</f>
        <v>0</v>
      </c>
      <c r="M15" s="354">
        <f>'الاطار الموازنى  راي الجهه عام'!J15</f>
        <v>0</v>
      </c>
      <c r="N15" s="207">
        <f t="shared" si="0"/>
        <v>0</v>
      </c>
      <c r="O15" s="145"/>
      <c r="P15" s="137" t="str">
        <f t="shared" si="1"/>
        <v xml:space="preserve"> </v>
      </c>
      <c r="Q15" s="137" t="str">
        <f t="shared" si="2"/>
        <v xml:space="preserve"> </v>
      </c>
      <c r="R15" s="97">
        <f t="shared" si="5"/>
        <v>0</v>
      </c>
      <c r="S15" s="72">
        <f t="shared" si="3"/>
        <v>0</v>
      </c>
    </row>
    <row r="16" spans="1:19" ht="105.75" customHeight="1" x14ac:dyDescent="0.2">
      <c r="A16" s="364"/>
      <c r="B16" s="365"/>
      <c r="C16" s="365"/>
      <c r="D16" s="365"/>
      <c r="E16" s="147"/>
      <c r="F16" s="147"/>
      <c r="G16" s="49" t="s">
        <v>636</v>
      </c>
      <c r="H16" s="19" t="s">
        <v>9</v>
      </c>
      <c r="I16" s="365">
        <f>'موازنة 2026-2027'!M16</f>
        <v>0</v>
      </c>
      <c r="J16" s="147"/>
      <c r="K16" s="147"/>
      <c r="L16" s="147">
        <f t="shared" si="10"/>
        <v>0</v>
      </c>
      <c r="M16" s="365">
        <f>'الاطار الموازنى  راي الجهه عام'!J16</f>
        <v>0</v>
      </c>
      <c r="N16" s="208">
        <f t="shared" si="0"/>
        <v>0</v>
      </c>
      <c r="O16" s="147"/>
      <c r="P16" s="209" t="str">
        <f t="shared" si="1"/>
        <v xml:space="preserve"> </v>
      </c>
      <c r="Q16" s="209" t="str">
        <f t="shared" si="2"/>
        <v xml:space="preserve"> </v>
      </c>
      <c r="R16" s="105">
        <f t="shared" si="5"/>
        <v>0</v>
      </c>
      <c r="S16" s="72">
        <f t="shared" si="3"/>
        <v>0</v>
      </c>
    </row>
    <row r="17" spans="1:19" ht="105.75" customHeight="1" x14ac:dyDescent="0.2">
      <c r="A17" s="364"/>
      <c r="B17" s="365"/>
      <c r="C17" s="365"/>
      <c r="D17" s="365"/>
      <c r="E17" s="147"/>
      <c r="F17" s="147"/>
      <c r="G17" s="49" t="s">
        <v>637</v>
      </c>
      <c r="H17" s="19" t="s">
        <v>10</v>
      </c>
      <c r="I17" s="365">
        <f>'موازنة 2026-2027'!M17</f>
        <v>0</v>
      </c>
      <c r="J17" s="147"/>
      <c r="K17" s="147"/>
      <c r="L17" s="147">
        <f t="shared" si="10"/>
        <v>0</v>
      </c>
      <c r="M17" s="365">
        <f>'الاطار الموازنى  راي الجهه عام'!J17</f>
        <v>0</v>
      </c>
      <c r="N17" s="208">
        <f t="shared" si="0"/>
        <v>0</v>
      </c>
      <c r="O17" s="147"/>
      <c r="P17" s="209" t="str">
        <f t="shared" si="1"/>
        <v xml:space="preserve"> </v>
      </c>
      <c r="Q17" s="209" t="str">
        <f t="shared" si="2"/>
        <v xml:space="preserve"> </v>
      </c>
      <c r="R17" s="105">
        <f t="shared" si="5"/>
        <v>0</v>
      </c>
      <c r="S17" s="72">
        <f t="shared" si="3"/>
        <v>0</v>
      </c>
    </row>
    <row r="18" spans="1:19" ht="105.75" customHeight="1" thickBot="1" x14ac:dyDescent="0.25">
      <c r="A18" s="366"/>
      <c r="B18" s="367"/>
      <c r="C18" s="367"/>
      <c r="D18" s="367"/>
      <c r="E18" s="149"/>
      <c r="F18" s="149"/>
      <c r="G18" s="81" t="s">
        <v>638</v>
      </c>
      <c r="H18" s="78" t="s">
        <v>11</v>
      </c>
      <c r="I18" s="367">
        <f>'موازنة 2026-2027'!M18</f>
        <v>0</v>
      </c>
      <c r="J18" s="149"/>
      <c r="K18" s="149"/>
      <c r="L18" s="149">
        <f t="shared" si="10"/>
        <v>0</v>
      </c>
      <c r="M18" s="367">
        <f>'الاطار الموازنى  راي الجهه عام'!J18</f>
        <v>0</v>
      </c>
      <c r="N18" s="210">
        <f t="shared" si="0"/>
        <v>0</v>
      </c>
      <c r="O18" s="149"/>
      <c r="P18" s="211" t="str">
        <f t="shared" si="1"/>
        <v xml:space="preserve"> </v>
      </c>
      <c r="Q18" s="211" t="str">
        <f t="shared" si="2"/>
        <v xml:space="preserve"> </v>
      </c>
      <c r="R18" s="106">
        <f t="shared" si="5"/>
        <v>0</v>
      </c>
      <c r="S18" s="72">
        <f t="shared" si="3"/>
        <v>0</v>
      </c>
    </row>
    <row r="19" spans="1:19" s="1" customFormat="1" ht="87.75" customHeight="1" thickBot="1" x14ac:dyDescent="0.25">
      <c r="A19" s="360">
        <f t="shared" ref="A19:L19" si="11">SUM(A15:A18)</f>
        <v>0</v>
      </c>
      <c r="B19" s="368">
        <f t="shared" si="11"/>
        <v>0</v>
      </c>
      <c r="C19" s="368">
        <f t="shared" si="11"/>
        <v>0</v>
      </c>
      <c r="D19" s="368">
        <f t="shared" si="11"/>
        <v>0</v>
      </c>
      <c r="E19" s="150">
        <f t="shared" si="11"/>
        <v>0</v>
      </c>
      <c r="F19" s="150">
        <f t="shared" si="11"/>
        <v>0</v>
      </c>
      <c r="G19" s="51"/>
      <c r="H19" s="5" t="s">
        <v>12</v>
      </c>
      <c r="I19" s="368">
        <f t="shared" si="11"/>
        <v>0</v>
      </c>
      <c r="J19" s="150">
        <f t="shared" si="11"/>
        <v>0</v>
      </c>
      <c r="K19" s="150">
        <f t="shared" si="11"/>
        <v>0</v>
      </c>
      <c r="L19" s="150">
        <f t="shared" si="11"/>
        <v>0</v>
      </c>
      <c r="M19" s="368">
        <f>'الاطار الموازنى  راي الجهه عام'!J19</f>
        <v>0</v>
      </c>
      <c r="N19" s="212">
        <f t="shared" si="0"/>
        <v>0</v>
      </c>
      <c r="O19" s="150">
        <f t="shared" ref="O19" si="12">SUM(O15:O18)</f>
        <v>0</v>
      </c>
      <c r="P19" s="150" t="str">
        <f t="shared" si="1"/>
        <v xml:space="preserve"> </v>
      </c>
      <c r="Q19" s="150" t="str">
        <f t="shared" si="2"/>
        <v xml:space="preserve"> </v>
      </c>
      <c r="R19" s="107">
        <f t="shared" si="5"/>
        <v>0</v>
      </c>
      <c r="S19" s="72">
        <f t="shared" si="3"/>
        <v>0</v>
      </c>
    </row>
    <row r="20" spans="1:19" s="1" customFormat="1" ht="87.75" customHeight="1" thickBot="1" x14ac:dyDescent="0.25">
      <c r="A20" s="361" t="e">
        <f t="shared" ref="A20:F20" si="13">A19/A847</f>
        <v>#DIV/0!</v>
      </c>
      <c r="B20" s="361" t="e">
        <f t="shared" si="13"/>
        <v>#DIV/0!</v>
      </c>
      <c r="C20" s="361" t="e">
        <f t="shared" si="13"/>
        <v>#DIV/0!</v>
      </c>
      <c r="D20" s="361" t="e">
        <f t="shared" si="13"/>
        <v>#DIV/0!</v>
      </c>
      <c r="E20" s="269" t="e">
        <f t="shared" si="13"/>
        <v>#DIV/0!</v>
      </c>
      <c r="F20" s="269" t="e">
        <f t="shared" si="13"/>
        <v>#DIV/0!</v>
      </c>
      <c r="G20" s="266"/>
      <c r="H20" s="267" t="s">
        <v>1136</v>
      </c>
      <c r="I20" s="396">
        <f>I19/I847</f>
        <v>0</v>
      </c>
      <c r="J20" s="270" t="e">
        <f>J19/J847</f>
        <v>#DIV/0!</v>
      </c>
      <c r="K20" s="270" t="e">
        <f>K19/K847</f>
        <v>#DIV/0!</v>
      </c>
      <c r="L20" s="270" t="e">
        <f>L19/L847</f>
        <v>#DIV/0!</v>
      </c>
      <c r="M20" s="396">
        <f>'الاطار الموازنى  راي الجهه عام'!J20</f>
        <v>0</v>
      </c>
      <c r="N20" s="270"/>
      <c r="O20" s="270">
        <f>O19/O847</f>
        <v>0</v>
      </c>
      <c r="P20" s="270"/>
      <c r="Q20" s="265"/>
      <c r="R20" s="268"/>
      <c r="S20" s="72">
        <v>1</v>
      </c>
    </row>
    <row r="21" spans="1:19" s="2" customFormat="1" ht="84.75" customHeight="1" thickBot="1" x14ac:dyDescent="0.25">
      <c r="A21" s="369">
        <f t="shared" ref="A21:F21" si="14">A12+A19</f>
        <v>0</v>
      </c>
      <c r="B21" s="370">
        <f t="shared" si="14"/>
        <v>0</v>
      </c>
      <c r="C21" s="370">
        <f t="shared" si="14"/>
        <v>0</v>
      </c>
      <c r="D21" s="370">
        <f t="shared" si="14"/>
        <v>0</v>
      </c>
      <c r="E21" s="151">
        <f t="shared" si="14"/>
        <v>0</v>
      </c>
      <c r="F21" s="151">
        <f t="shared" si="14"/>
        <v>0</v>
      </c>
      <c r="G21" s="52"/>
      <c r="H21" s="6" t="s">
        <v>13</v>
      </c>
      <c r="I21" s="370">
        <f>I12+I19</f>
        <v>0</v>
      </c>
      <c r="J21" s="151">
        <f>J12+J19</f>
        <v>0</v>
      </c>
      <c r="K21" s="151">
        <f>K12+K19</f>
        <v>0</v>
      </c>
      <c r="L21" s="151">
        <f t="shared" si="10"/>
        <v>0</v>
      </c>
      <c r="M21" s="370">
        <f>'الاطار الموازنى  راي الجهه عام'!J21</f>
        <v>0</v>
      </c>
      <c r="N21" s="213">
        <f t="shared" si="0"/>
        <v>0</v>
      </c>
      <c r="O21" s="151">
        <f>O12+O19</f>
        <v>0</v>
      </c>
      <c r="P21" s="151" t="str">
        <f t="shared" si="1"/>
        <v xml:space="preserve"> </v>
      </c>
      <c r="Q21" s="151" t="str">
        <f t="shared" si="2"/>
        <v xml:space="preserve"> </v>
      </c>
      <c r="R21" s="108">
        <f t="shared" si="5"/>
        <v>0</v>
      </c>
      <c r="S21" s="72">
        <f t="shared" si="3"/>
        <v>0</v>
      </c>
    </row>
    <row r="22" spans="1:19" s="2" customFormat="1" ht="87.75" customHeight="1" x14ac:dyDescent="0.2">
      <c r="A22" s="371"/>
      <c r="B22" s="372"/>
      <c r="C22" s="372"/>
      <c r="D22" s="372"/>
      <c r="E22" s="152"/>
      <c r="F22" s="152"/>
      <c r="G22" s="53" t="s">
        <v>639</v>
      </c>
      <c r="H22" s="22" t="s">
        <v>14</v>
      </c>
      <c r="I22" s="372"/>
      <c r="J22" s="152"/>
      <c r="K22" s="152"/>
      <c r="L22" s="152"/>
      <c r="M22" s="372">
        <f>'الاطار الموازنى  راي الجهه عام'!J22</f>
        <v>0</v>
      </c>
      <c r="N22" s="214"/>
      <c r="O22" s="152"/>
      <c r="P22" s="152" t="str">
        <f t="shared" si="1"/>
        <v xml:space="preserve"> </v>
      </c>
      <c r="Q22" s="152" t="str">
        <f t="shared" si="2"/>
        <v xml:space="preserve"> </v>
      </c>
      <c r="R22" s="109"/>
      <c r="S22" s="72">
        <f>S40</f>
        <v>1928000</v>
      </c>
    </row>
    <row r="23" spans="1:19" s="1" customFormat="1" ht="105.75" customHeight="1" x14ac:dyDescent="0.2">
      <c r="A23" s="357"/>
      <c r="B23" s="373"/>
      <c r="C23" s="373"/>
      <c r="D23" s="373"/>
      <c r="E23" s="153"/>
      <c r="F23" s="153"/>
      <c r="G23" s="54">
        <v>3111020101</v>
      </c>
      <c r="H23" s="18" t="s">
        <v>15</v>
      </c>
      <c r="I23" s="373">
        <f>'موازنة 2026-2027'!M23</f>
        <v>0</v>
      </c>
      <c r="J23" s="153"/>
      <c r="K23" s="153"/>
      <c r="L23" s="153">
        <f t="shared" si="10"/>
        <v>0</v>
      </c>
      <c r="M23" s="373">
        <f>'الاطار الموازنى  راي الجهه عام'!J23</f>
        <v>0</v>
      </c>
      <c r="N23" s="215">
        <f t="shared" si="0"/>
        <v>0</v>
      </c>
      <c r="O23" s="153"/>
      <c r="P23" s="155" t="str">
        <f t="shared" si="1"/>
        <v xml:space="preserve"> </v>
      </c>
      <c r="Q23" s="155" t="str">
        <f t="shared" si="2"/>
        <v xml:space="preserve"> </v>
      </c>
      <c r="R23" s="110">
        <f t="shared" si="5"/>
        <v>0</v>
      </c>
      <c r="S23" s="72">
        <f t="shared" si="3"/>
        <v>0</v>
      </c>
    </row>
    <row r="24" spans="1:19" s="1" customFormat="1" ht="87.75" customHeight="1" thickBot="1" x14ac:dyDescent="0.25">
      <c r="A24" s="374"/>
      <c r="B24" s="375"/>
      <c r="C24" s="375"/>
      <c r="D24" s="375"/>
      <c r="E24" s="154"/>
      <c r="F24" s="154"/>
      <c r="G24" s="55" t="s">
        <v>640</v>
      </c>
      <c r="H24" s="23" t="s">
        <v>16</v>
      </c>
      <c r="I24" s="375"/>
      <c r="J24" s="154"/>
      <c r="K24" s="154"/>
      <c r="L24" s="154"/>
      <c r="M24" s="375">
        <f>'الاطار الموازنى  راي الجهه عام'!J24</f>
        <v>0</v>
      </c>
      <c r="N24" s="216"/>
      <c r="O24" s="154"/>
      <c r="P24" s="154" t="str">
        <f t="shared" si="1"/>
        <v xml:space="preserve"> </v>
      </c>
      <c r="Q24" s="154" t="str">
        <f t="shared" si="2"/>
        <v xml:space="preserve"> </v>
      </c>
      <c r="R24" s="111"/>
      <c r="S24" s="72">
        <f>S27</f>
        <v>1633000</v>
      </c>
    </row>
    <row r="25" spans="1:19" ht="99" customHeight="1" x14ac:dyDescent="0.2">
      <c r="A25" s="353"/>
      <c r="B25" s="354"/>
      <c r="C25" s="354"/>
      <c r="D25" s="354"/>
      <c r="E25" s="145"/>
      <c r="F25" s="145"/>
      <c r="G25" s="79" t="s">
        <v>641</v>
      </c>
      <c r="H25" s="80" t="s">
        <v>17</v>
      </c>
      <c r="I25" s="354">
        <f>'موازنة 2026-2027'!M25</f>
        <v>0</v>
      </c>
      <c r="J25" s="145"/>
      <c r="K25" s="145"/>
      <c r="L25" s="145">
        <f t="shared" si="10"/>
        <v>0</v>
      </c>
      <c r="M25" s="354">
        <f>'الاطار الموازنى  راي الجهه عام'!J25</f>
        <v>0</v>
      </c>
      <c r="N25" s="207">
        <f t="shared" si="0"/>
        <v>0</v>
      </c>
      <c r="O25" s="145"/>
      <c r="P25" s="137" t="str">
        <f t="shared" si="1"/>
        <v xml:space="preserve"> </v>
      </c>
      <c r="Q25" s="137" t="str">
        <f t="shared" si="2"/>
        <v xml:space="preserve"> </v>
      </c>
      <c r="R25" s="97">
        <f t="shared" si="5"/>
        <v>0</v>
      </c>
      <c r="S25" s="72">
        <f t="shared" si="3"/>
        <v>0</v>
      </c>
    </row>
    <row r="26" spans="1:19" ht="95.25" customHeight="1" thickBot="1" x14ac:dyDescent="0.25">
      <c r="A26" s="367"/>
      <c r="B26" s="367"/>
      <c r="C26" s="367"/>
      <c r="D26" s="367"/>
      <c r="E26" s="149"/>
      <c r="F26" s="149"/>
      <c r="G26" s="81" t="s">
        <v>642</v>
      </c>
      <c r="H26" s="78" t="s">
        <v>18</v>
      </c>
      <c r="I26" s="367">
        <f>'موازنة 2026-2027'!M26</f>
        <v>495000</v>
      </c>
      <c r="J26" s="149"/>
      <c r="K26" s="149"/>
      <c r="L26" s="149">
        <f>K26*2</f>
        <v>0</v>
      </c>
      <c r="M26" s="367">
        <f>'الاطار الموازنى  راي الجهه عام'!J26</f>
        <v>569000</v>
      </c>
      <c r="N26" s="210">
        <f t="shared" si="0"/>
        <v>74000</v>
      </c>
      <c r="O26" s="149">
        <v>569000</v>
      </c>
      <c r="P26" s="211">
        <f t="shared" si="1"/>
        <v>74000</v>
      </c>
      <c r="Q26" s="211" t="str">
        <f t="shared" si="2"/>
        <v xml:space="preserve"> </v>
      </c>
      <c r="R26" s="106">
        <f t="shared" si="5"/>
        <v>1.1494949494949496</v>
      </c>
      <c r="S26" s="72">
        <f t="shared" si="3"/>
        <v>1633000</v>
      </c>
    </row>
    <row r="27" spans="1:19" s="1" customFormat="1" ht="85.5" customHeight="1" thickBot="1" x14ac:dyDescent="0.25">
      <c r="A27" s="360">
        <f t="shared" ref="A27:L27" si="15">SUM(A25:A26)</f>
        <v>0</v>
      </c>
      <c r="B27" s="368">
        <f t="shared" si="15"/>
        <v>0</v>
      </c>
      <c r="C27" s="368">
        <f t="shared" si="15"/>
        <v>0</v>
      </c>
      <c r="D27" s="368">
        <f t="shared" si="15"/>
        <v>0</v>
      </c>
      <c r="E27" s="150">
        <f t="shared" si="15"/>
        <v>0</v>
      </c>
      <c r="F27" s="150">
        <f t="shared" si="15"/>
        <v>0</v>
      </c>
      <c r="G27" s="51"/>
      <c r="H27" s="5" t="s">
        <v>12</v>
      </c>
      <c r="I27" s="368">
        <f t="shared" si="15"/>
        <v>495000</v>
      </c>
      <c r="J27" s="150">
        <f t="shared" si="15"/>
        <v>0</v>
      </c>
      <c r="K27" s="150">
        <f t="shared" si="15"/>
        <v>0</v>
      </c>
      <c r="L27" s="150">
        <f t="shared" si="15"/>
        <v>0</v>
      </c>
      <c r="M27" s="368">
        <f>'الاطار الموازنى  راي الجهه عام'!J27</f>
        <v>569000</v>
      </c>
      <c r="N27" s="212">
        <f t="shared" si="0"/>
        <v>74000</v>
      </c>
      <c r="O27" s="150">
        <f t="shared" ref="O27" si="16">SUM(O25:O26)</f>
        <v>569000</v>
      </c>
      <c r="P27" s="150">
        <f t="shared" si="1"/>
        <v>74000</v>
      </c>
      <c r="Q27" s="150" t="str">
        <f t="shared" si="2"/>
        <v xml:space="preserve"> </v>
      </c>
      <c r="R27" s="107">
        <f t="shared" si="5"/>
        <v>1.1494949494949496</v>
      </c>
      <c r="S27" s="72">
        <f t="shared" si="3"/>
        <v>1633000</v>
      </c>
    </row>
    <row r="28" spans="1:19" s="1" customFormat="1" ht="75" customHeight="1" thickBot="1" x14ac:dyDescent="0.25">
      <c r="A28" s="361" t="e">
        <f t="shared" ref="A28:F28" si="17">A27/A847</f>
        <v>#DIV/0!</v>
      </c>
      <c r="B28" s="361" t="e">
        <f t="shared" si="17"/>
        <v>#DIV/0!</v>
      </c>
      <c r="C28" s="361" t="e">
        <f t="shared" si="17"/>
        <v>#DIV/0!</v>
      </c>
      <c r="D28" s="361" t="e">
        <f t="shared" si="17"/>
        <v>#DIV/0!</v>
      </c>
      <c r="E28" s="269" t="e">
        <f t="shared" si="17"/>
        <v>#DIV/0!</v>
      </c>
      <c r="F28" s="269" t="e">
        <f t="shared" si="17"/>
        <v>#DIV/0!</v>
      </c>
      <c r="G28" s="266"/>
      <c r="H28" s="267" t="s">
        <v>1136</v>
      </c>
      <c r="I28" s="396">
        <f>I27/I847</f>
        <v>1.2556122060725972E-2</v>
      </c>
      <c r="J28" s="270" t="e">
        <f>J27/J847</f>
        <v>#DIV/0!</v>
      </c>
      <c r="K28" s="270" t="e">
        <f>K27/K847</f>
        <v>#DIV/0!</v>
      </c>
      <c r="L28" s="270" t="e">
        <f>L27/L847</f>
        <v>#DIV/0!</v>
      </c>
      <c r="M28" s="396">
        <f>'الاطار الموازنى  راي الجهه عام'!J28</f>
        <v>1.2499176240581684E-2</v>
      </c>
      <c r="N28" s="270"/>
      <c r="O28" s="270">
        <f>O27/O847</f>
        <v>1.2499176240581684E-2</v>
      </c>
      <c r="P28" s="270"/>
      <c r="Q28" s="265"/>
      <c r="R28" s="268"/>
      <c r="S28" s="72">
        <v>1</v>
      </c>
    </row>
    <row r="29" spans="1:19" s="1" customFormat="1" ht="87.75" customHeight="1" thickBot="1" x14ac:dyDescent="0.25">
      <c r="A29" s="362"/>
      <c r="B29" s="363"/>
      <c r="C29" s="363"/>
      <c r="D29" s="363"/>
      <c r="E29" s="144"/>
      <c r="F29" s="144"/>
      <c r="G29" s="56" t="s">
        <v>643</v>
      </c>
      <c r="H29" s="24" t="s">
        <v>19</v>
      </c>
      <c r="I29" s="363"/>
      <c r="J29" s="144"/>
      <c r="K29" s="144"/>
      <c r="L29" s="144"/>
      <c r="M29" s="363">
        <f>'الاطار الموازنى  راي الجهه عام'!J29</f>
        <v>0</v>
      </c>
      <c r="N29" s="206"/>
      <c r="O29" s="144"/>
      <c r="P29" s="144" t="str">
        <f t="shared" si="1"/>
        <v xml:space="preserve"> </v>
      </c>
      <c r="Q29" s="144" t="str">
        <f t="shared" si="2"/>
        <v xml:space="preserve"> </v>
      </c>
      <c r="R29" s="104"/>
      <c r="S29" s="72">
        <f>S32</f>
        <v>272000</v>
      </c>
    </row>
    <row r="30" spans="1:19" ht="99" customHeight="1" thickBot="1" x14ac:dyDescent="0.25">
      <c r="A30" s="353"/>
      <c r="B30" s="354"/>
      <c r="C30" s="354"/>
      <c r="D30" s="354"/>
      <c r="E30" s="145"/>
      <c r="F30" s="145"/>
      <c r="G30" s="79" t="s">
        <v>644</v>
      </c>
      <c r="H30" s="80" t="s">
        <v>20</v>
      </c>
      <c r="I30" s="354">
        <f>'موازنة 2026-2027'!M30</f>
        <v>0</v>
      </c>
      <c r="J30" s="145"/>
      <c r="K30" s="145"/>
      <c r="L30" s="145">
        <f t="shared" si="10"/>
        <v>0</v>
      </c>
      <c r="M30" s="354">
        <f>'الاطار الموازنى  راي الجهه عام'!J30</f>
        <v>0</v>
      </c>
      <c r="N30" s="207">
        <f t="shared" si="0"/>
        <v>0</v>
      </c>
      <c r="O30" s="145"/>
      <c r="P30" s="137" t="str">
        <f t="shared" si="1"/>
        <v xml:space="preserve"> </v>
      </c>
      <c r="Q30" s="137" t="str">
        <f t="shared" si="2"/>
        <v xml:space="preserve"> </v>
      </c>
      <c r="R30" s="97">
        <f t="shared" si="5"/>
        <v>0</v>
      </c>
      <c r="S30" s="72">
        <f t="shared" si="3"/>
        <v>0</v>
      </c>
    </row>
    <row r="31" spans="1:19" ht="105" customHeight="1" thickBot="1" x14ac:dyDescent="0.25">
      <c r="A31" s="367"/>
      <c r="B31" s="367"/>
      <c r="C31" s="367"/>
      <c r="D31" s="367"/>
      <c r="E31" s="149"/>
      <c r="F31" s="149"/>
      <c r="G31" s="81" t="s">
        <v>645</v>
      </c>
      <c r="H31" s="78" t="s">
        <v>21</v>
      </c>
      <c r="I31" s="367">
        <f>'موازنة 2026-2027'!M31</f>
        <v>82000</v>
      </c>
      <c r="J31" s="149"/>
      <c r="K31" s="149"/>
      <c r="L31" s="149">
        <f>K31*2</f>
        <v>0</v>
      </c>
      <c r="M31" s="367">
        <f>'الاطار الموازنى  راي الجهه عام'!J31</f>
        <v>95000</v>
      </c>
      <c r="N31" s="210">
        <f t="shared" si="0"/>
        <v>13000</v>
      </c>
      <c r="O31" s="145">
        <v>95000</v>
      </c>
      <c r="P31" s="211">
        <f t="shared" si="1"/>
        <v>13000</v>
      </c>
      <c r="Q31" s="211" t="str">
        <f t="shared" si="2"/>
        <v xml:space="preserve"> </v>
      </c>
      <c r="R31" s="106">
        <f t="shared" si="5"/>
        <v>1.1585365853658536</v>
      </c>
      <c r="S31" s="72">
        <f t="shared" si="3"/>
        <v>272000</v>
      </c>
    </row>
    <row r="32" spans="1:19" s="1" customFormat="1" ht="110.25" customHeight="1" thickBot="1" x14ac:dyDescent="0.25">
      <c r="A32" s="360">
        <f t="shared" ref="A32:L32" si="18">SUM(A30:A31)</f>
        <v>0</v>
      </c>
      <c r="B32" s="368">
        <f t="shared" si="18"/>
        <v>0</v>
      </c>
      <c r="C32" s="368">
        <f t="shared" si="18"/>
        <v>0</v>
      </c>
      <c r="D32" s="368">
        <f t="shared" si="18"/>
        <v>0</v>
      </c>
      <c r="E32" s="150">
        <f t="shared" si="18"/>
        <v>0</v>
      </c>
      <c r="F32" s="150">
        <f t="shared" si="18"/>
        <v>0</v>
      </c>
      <c r="G32" s="51"/>
      <c r="H32" s="5" t="s">
        <v>22</v>
      </c>
      <c r="I32" s="368">
        <f t="shared" si="18"/>
        <v>82000</v>
      </c>
      <c r="J32" s="150">
        <f t="shared" si="18"/>
        <v>0</v>
      </c>
      <c r="K32" s="150">
        <f t="shared" si="18"/>
        <v>0</v>
      </c>
      <c r="L32" s="150">
        <f t="shared" si="18"/>
        <v>0</v>
      </c>
      <c r="M32" s="368">
        <f>'الاطار الموازنى  راي الجهه عام'!J32</f>
        <v>95000</v>
      </c>
      <c r="N32" s="212">
        <f t="shared" si="0"/>
        <v>13000</v>
      </c>
      <c r="O32" s="150">
        <f t="shared" ref="O32" si="19">SUM(O30:O31)</f>
        <v>95000</v>
      </c>
      <c r="P32" s="150">
        <f t="shared" si="1"/>
        <v>13000</v>
      </c>
      <c r="Q32" s="150" t="str">
        <f t="shared" si="2"/>
        <v xml:space="preserve"> </v>
      </c>
      <c r="R32" s="107">
        <f t="shared" si="5"/>
        <v>1.1585365853658536</v>
      </c>
      <c r="S32" s="72">
        <f t="shared" si="3"/>
        <v>272000</v>
      </c>
    </row>
    <row r="33" spans="1:19" s="1" customFormat="1" ht="107.25" customHeight="1" thickBot="1" x14ac:dyDescent="0.25">
      <c r="A33" s="361" t="e">
        <f t="shared" ref="A33:F33" si="20">A32/A847</f>
        <v>#DIV/0!</v>
      </c>
      <c r="B33" s="361" t="e">
        <f t="shared" si="20"/>
        <v>#DIV/0!</v>
      </c>
      <c r="C33" s="361" t="e">
        <f t="shared" si="20"/>
        <v>#DIV/0!</v>
      </c>
      <c r="D33" s="361" t="e">
        <f t="shared" si="20"/>
        <v>#DIV/0!</v>
      </c>
      <c r="E33" s="269" t="e">
        <f t="shared" si="20"/>
        <v>#DIV/0!</v>
      </c>
      <c r="F33" s="269" t="e">
        <f t="shared" si="20"/>
        <v>#DIV/0!</v>
      </c>
      <c r="G33" s="266"/>
      <c r="H33" s="267" t="s">
        <v>1136</v>
      </c>
      <c r="I33" s="396">
        <f>I32/I847</f>
        <v>2.0800040585445046E-3</v>
      </c>
      <c r="J33" s="270" t="e">
        <f>J32/J847</f>
        <v>#DIV/0!</v>
      </c>
      <c r="K33" s="270" t="e">
        <f>K32/K847</f>
        <v>#DIV/0!</v>
      </c>
      <c r="L33" s="270" t="e">
        <f>L32/L847</f>
        <v>#DIV/0!</v>
      </c>
      <c r="M33" s="396">
        <f>'الاطار الموازنى  راي الجهه عام'!J33</f>
        <v>2.0868571930672407E-3</v>
      </c>
      <c r="N33" s="270"/>
      <c r="O33" s="270">
        <f>O32/O847</f>
        <v>2.0868571930672407E-3</v>
      </c>
      <c r="P33" s="270"/>
      <c r="Q33" s="265"/>
      <c r="R33" s="268"/>
      <c r="S33" s="72">
        <v>1</v>
      </c>
    </row>
    <row r="34" spans="1:19" s="1" customFormat="1" ht="105.75" customHeight="1" x14ac:dyDescent="0.2">
      <c r="A34" s="357"/>
      <c r="B34" s="373"/>
      <c r="C34" s="373"/>
      <c r="D34" s="373"/>
      <c r="E34" s="155"/>
      <c r="F34" s="155"/>
      <c r="G34" s="48" t="s">
        <v>646</v>
      </c>
      <c r="H34" s="21" t="s">
        <v>23</v>
      </c>
      <c r="I34" s="373"/>
      <c r="J34" s="155"/>
      <c r="K34" s="155"/>
      <c r="L34" s="155"/>
      <c r="M34" s="373">
        <f>'الاطار الموازنى  راي الجهه عام'!J34</f>
        <v>0</v>
      </c>
      <c r="N34" s="215"/>
      <c r="O34" s="155"/>
      <c r="P34" s="155" t="str">
        <f t="shared" si="1"/>
        <v xml:space="preserve"> </v>
      </c>
      <c r="Q34" s="155" t="str">
        <f t="shared" si="2"/>
        <v xml:space="preserve"> </v>
      </c>
      <c r="R34" s="110"/>
      <c r="S34" s="72">
        <f>S36</f>
        <v>0</v>
      </c>
    </row>
    <row r="35" spans="1:19" ht="87.75" customHeight="1" x14ac:dyDescent="0.2">
      <c r="A35" s="364"/>
      <c r="B35" s="365"/>
      <c r="C35" s="365"/>
      <c r="D35" s="365"/>
      <c r="E35" s="147"/>
      <c r="F35" s="147"/>
      <c r="G35" s="49" t="s">
        <v>647</v>
      </c>
      <c r="H35" s="19" t="s">
        <v>24</v>
      </c>
      <c r="I35" s="365">
        <f>'موازنة 2026-2027'!M35</f>
        <v>7000</v>
      </c>
      <c r="J35" s="147"/>
      <c r="K35" s="147"/>
      <c r="L35" s="147">
        <f>K35*2</f>
        <v>0</v>
      </c>
      <c r="M35" s="365">
        <f>'الاطار الموازنى  راي الجهه عام'!J35</f>
        <v>8000</v>
      </c>
      <c r="N35" s="208">
        <f t="shared" si="0"/>
        <v>1000</v>
      </c>
      <c r="O35" s="147">
        <v>8000</v>
      </c>
      <c r="P35" s="209">
        <f t="shared" si="1"/>
        <v>1000</v>
      </c>
      <c r="Q35" s="209" t="str">
        <f t="shared" si="2"/>
        <v xml:space="preserve"> </v>
      </c>
      <c r="R35" s="105">
        <f t="shared" si="5"/>
        <v>1.1428571428571428</v>
      </c>
      <c r="S35" s="72">
        <f t="shared" si="3"/>
        <v>23000</v>
      </c>
    </row>
    <row r="36" spans="1:19" s="1" customFormat="1" ht="105.75" customHeight="1" thickBot="1" x14ac:dyDescent="0.25">
      <c r="A36" s="374"/>
      <c r="B36" s="375"/>
      <c r="C36" s="375"/>
      <c r="D36" s="375"/>
      <c r="E36" s="147"/>
      <c r="F36" s="147"/>
      <c r="G36" s="365" t="s">
        <v>648</v>
      </c>
      <c r="H36" s="365" t="s">
        <v>25</v>
      </c>
      <c r="I36" s="365">
        <f>'موازنة 2026-2027'!M36</f>
        <v>0</v>
      </c>
      <c r="J36" s="147"/>
      <c r="K36" s="147"/>
      <c r="L36" s="147">
        <f t="shared" si="10"/>
        <v>0</v>
      </c>
      <c r="M36" s="365">
        <f>'الاطار الموازنى  راي الجهه عام'!J36</f>
        <v>0</v>
      </c>
      <c r="N36" s="365">
        <f t="shared" si="0"/>
        <v>0</v>
      </c>
      <c r="O36" s="156"/>
      <c r="P36" s="365" t="str">
        <f t="shared" si="1"/>
        <v xml:space="preserve"> </v>
      </c>
      <c r="Q36" s="365" t="str">
        <f t="shared" si="2"/>
        <v xml:space="preserve"> </v>
      </c>
      <c r="R36" s="365">
        <f t="shared" si="5"/>
        <v>0</v>
      </c>
      <c r="S36" s="72">
        <f t="shared" si="3"/>
        <v>0</v>
      </c>
    </row>
    <row r="37" spans="1:19" s="1" customFormat="1" ht="87.75" customHeight="1" thickBot="1" x14ac:dyDescent="0.25">
      <c r="A37" s="360">
        <f t="shared" ref="A37:L37" si="21">SUM(A35:A36)</f>
        <v>0</v>
      </c>
      <c r="B37" s="368">
        <f t="shared" si="21"/>
        <v>0</v>
      </c>
      <c r="C37" s="368">
        <f t="shared" si="21"/>
        <v>0</v>
      </c>
      <c r="D37" s="368">
        <f t="shared" si="21"/>
        <v>0</v>
      </c>
      <c r="E37" s="150">
        <f t="shared" si="21"/>
        <v>0</v>
      </c>
      <c r="F37" s="150">
        <f t="shared" si="21"/>
        <v>0</v>
      </c>
      <c r="G37" s="51"/>
      <c r="H37" s="5" t="s">
        <v>26</v>
      </c>
      <c r="I37" s="368">
        <f t="shared" si="21"/>
        <v>7000</v>
      </c>
      <c r="J37" s="150">
        <f t="shared" si="21"/>
        <v>0</v>
      </c>
      <c r="K37" s="150">
        <f t="shared" si="21"/>
        <v>0</v>
      </c>
      <c r="L37" s="150">
        <f t="shared" si="21"/>
        <v>0</v>
      </c>
      <c r="M37" s="368">
        <f>'الاطار الموازنى  راي الجهه عام'!J37</f>
        <v>8000</v>
      </c>
      <c r="N37" s="212">
        <f t="shared" si="0"/>
        <v>1000</v>
      </c>
      <c r="O37" s="150">
        <f t="shared" ref="O37" si="22">SUM(O35:O36)</f>
        <v>8000</v>
      </c>
      <c r="P37" s="150">
        <f t="shared" si="1"/>
        <v>1000</v>
      </c>
      <c r="Q37" s="150" t="str">
        <f t="shared" si="2"/>
        <v xml:space="preserve"> </v>
      </c>
      <c r="R37" s="107">
        <f t="shared" si="5"/>
        <v>1.1428571428571428</v>
      </c>
      <c r="S37" s="72">
        <f t="shared" si="3"/>
        <v>23000</v>
      </c>
    </row>
    <row r="38" spans="1:19" s="1" customFormat="1" ht="87.75" customHeight="1" thickBot="1" x14ac:dyDescent="0.25">
      <c r="A38" s="361" t="e">
        <f t="shared" ref="A38:F38" si="23">A37/A847</f>
        <v>#DIV/0!</v>
      </c>
      <c r="B38" s="361" t="e">
        <f t="shared" si="23"/>
        <v>#DIV/0!</v>
      </c>
      <c r="C38" s="361" t="e">
        <f t="shared" si="23"/>
        <v>#DIV/0!</v>
      </c>
      <c r="D38" s="361" t="e">
        <f t="shared" si="23"/>
        <v>#DIV/0!</v>
      </c>
      <c r="E38" s="269" t="e">
        <f t="shared" si="23"/>
        <v>#DIV/0!</v>
      </c>
      <c r="F38" s="269" t="e">
        <f t="shared" si="23"/>
        <v>#DIV/0!</v>
      </c>
      <c r="G38" s="266"/>
      <c r="H38" s="267" t="s">
        <v>1136</v>
      </c>
      <c r="I38" s="396">
        <f>I37/I847</f>
        <v>1.7756132207087232E-4</v>
      </c>
      <c r="J38" s="270" t="e">
        <f>J37/J847</f>
        <v>#DIV/0!</v>
      </c>
      <c r="K38" s="270" t="e">
        <f>K37/K847</f>
        <v>#DIV/0!</v>
      </c>
      <c r="L38" s="270" t="e">
        <f>L37/L847</f>
        <v>#DIV/0!</v>
      </c>
      <c r="M38" s="396">
        <f>'الاطار الموازنى  راي الجهه عام'!J38</f>
        <v>1.7573534257408344E-4</v>
      </c>
      <c r="N38" s="270"/>
      <c r="O38" s="270">
        <f>O37/O847</f>
        <v>1.7573534257408344E-4</v>
      </c>
      <c r="P38" s="270"/>
      <c r="Q38" s="265"/>
      <c r="R38" s="268"/>
      <c r="S38" s="72">
        <v>1</v>
      </c>
    </row>
    <row r="39" spans="1:19" s="1" customFormat="1" ht="126" customHeight="1" thickBot="1" x14ac:dyDescent="0.25">
      <c r="A39" s="374"/>
      <c r="B39" s="375"/>
      <c r="C39" s="375"/>
      <c r="D39" s="375"/>
      <c r="E39" s="156"/>
      <c r="F39" s="156"/>
      <c r="G39" s="56">
        <v>3111020501</v>
      </c>
      <c r="H39" s="24" t="s">
        <v>27</v>
      </c>
      <c r="I39" s="375">
        <f>'موازنة 2026-2027'!M39</f>
        <v>0</v>
      </c>
      <c r="J39" s="156"/>
      <c r="K39" s="156"/>
      <c r="L39" s="156">
        <f t="shared" si="10"/>
        <v>0</v>
      </c>
      <c r="M39" s="375">
        <f>'الاطار الموازنى  راي الجهه عام'!J39</f>
        <v>0</v>
      </c>
      <c r="N39" s="216">
        <f t="shared" si="0"/>
        <v>0</v>
      </c>
      <c r="O39" s="156"/>
      <c r="P39" s="154" t="str">
        <f t="shared" si="1"/>
        <v xml:space="preserve"> </v>
      </c>
      <c r="Q39" s="154" t="str">
        <f t="shared" si="2"/>
        <v xml:space="preserve"> </v>
      </c>
      <c r="R39" s="111">
        <f t="shared" si="5"/>
        <v>0</v>
      </c>
      <c r="S39" s="72">
        <f t="shared" si="3"/>
        <v>0</v>
      </c>
    </row>
    <row r="40" spans="1:19" s="2" customFormat="1" ht="108" customHeight="1" thickBot="1" x14ac:dyDescent="0.25">
      <c r="A40" s="376">
        <f t="shared" ref="A40:F40" si="24">A23+A27+A32+A37+A39</f>
        <v>0</v>
      </c>
      <c r="B40" s="377">
        <f t="shared" si="24"/>
        <v>0</v>
      </c>
      <c r="C40" s="377">
        <f t="shared" si="24"/>
        <v>0</v>
      </c>
      <c r="D40" s="377">
        <f t="shared" si="24"/>
        <v>0</v>
      </c>
      <c r="E40" s="157">
        <f t="shared" si="24"/>
        <v>0</v>
      </c>
      <c r="F40" s="157">
        <f t="shared" si="24"/>
        <v>0</v>
      </c>
      <c r="G40" s="57"/>
      <c r="H40" s="7" t="s">
        <v>28</v>
      </c>
      <c r="I40" s="377">
        <f>I23+I27+I32+I37+I39</f>
        <v>584000</v>
      </c>
      <c r="J40" s="157">
        <f>J23+J27+J32+J37+J39</f>
        <v>0</v>
      </c>
      <c r="K40" s="157">
        <f>K23+K27+K32+K37+K39</f>
        <v>0</v>
      </c>
      <c r="L40" s="157">
        <f>L23+L27+L32+L37+L39</f>
        <v>0</v>
      </c>
      <c r="M40" s="377">
        <f>'الاطار الموازنى  راي الجهه عام'!J40</f>
        <v>672000</v>
      </c>
      <c r="N40" s="217">
        <f t="shared" si="0"/>
        <v>88000</v>
      </c>
      <c r="O40" s="157">
        <f>O23+O27+O32+O37+O39</f>
        <v>672000</v>
      </c>
      <c r="P40" s="157">
        <f t="shared" si="1"/>
        <v>88000</v>
      </c>
      <c r="Q40" s="157" t="str">
        <f t="shared" si="2"/>
        <v xml:space="preserve"> </v>
      </c>
      <c r="R40" s="112">
        <f t="shared" si="5"/>
        <v>1.1506849315068493</v>
      </c>
      <c r="S40" s="72">
        <f t="shared" si="3"/>
        <v>1928000</v>
      </c>
    </row>
    <row r="41" spans="1:19" s="1" customFormat="1" ht="112.5" customHeight="1" thickBot="1" x14ac:dyDescent="0.25">
      <c r="A41" s="361" t="e">
        <f t="shared" ref="A41:F41" si="25">A40/A847</f>
        <v>#DIV/0!</v>
      </c>
      <c r="B41" s="361" t="e">
        <f t="shared" si="25"/>
        <v>#DIV/0!</v>
      </c>
      <c r="C41" s="361" t="e">
        <f t="shared" si="25"/>
        <v>#DIV/0!</v>
      </c>
      <c r="D41" s="361" t="e">
        <f t="shared" si="25"/>
        <v>#DIV/0!</v>
      </c>
      <c r="E41" s="269" t="e">
        <f t="shared" si="25"/>
        <v>#DIV/0!</v>
      </c>
      <c r="F41" s="269" t="e">
        <f t="shared" si="25"/>
        <v>#DIV/0!</v>
      </c>
      <c r="G41" s="266"/>
      <c r="H41" s="267" t="s">
        <v>1136</v>
      </c>
      <c r="I41" s="396">
        <f t="shared" ref="I41:O41" si="26">I40/I847</f>
        <v>1.481368744134135E-2</v>
      </c>
      <c r="J41" s="270" t="e">
        <f t="shared" si="26"/>
        <v>#DIV/0!</v>
      </c>
      <c r="K41" s="270" t="e">
        <f t="shared" si="26"/>
        <v>#DIV/0!</v>
      </c>
      <c r="L41" s="270" t="e">
        <f t="shared" si="26"/>
        <v>#DIV/0!</v>
      </c>
      <c r="M41" s="396">
        <f>'الاطار الموازنى  راي الجهه عام'!J41</f>
        <v>1.4761768776223008E-2</v>
      </c>
      <c r="N41" s="270">
        <f t="shared" si="26"/>
        <v>1.4426229508196721E-2</v>
      </c>
      <c r="O41" s="270">
        <f t="shared" si="26"/>
        <v>1.4761768776223008E-2</v>
      </c>
      <c r="P41" s="270"/>
      <c r="Q41" s="265"/>
      <c r="R41" s="268"/>
      <c r="S41" s="72">
        <v>1</v>
      </c>
    </row>
    <row r="42" spans="1:19" s="2" customFormat="1" ht="87.75" customHeight="1" x14ac:dyDescent="0.2">
      <c r="A42" s="371"/>
      <c r="B42" s="372"/>
      <c r="C42" s="372"/>
      <c r="D42" s="372"/>
      <c r="E42" s="152"/>
      <c r="F42" s="152"/>
      <c r="G42" s="53" t="s">
        <v>649</v>
      </c>
      <c r="H42" s="22" t="s">
        <v>29</v>
      </c>
      <c r="I42" s="372"/>
      <c r="J42" s="152"/>
      <c r="K42" s="152"/>
      <c r="L42" s="152"/>
      <c r="M42" s="372">
        <f>'الاطار الموازنى  راي الجهه عام'!J42</f>
        <v>0</v>
      </c>
      <c r="N42" s="214"/>
      <c r="O42" s="152"/>
      <c r="P42" s="152" t="str">
        <f t="shared" si="1"/>
        <v xml:space="preserve"> </v>
      </c>
      <c r="Q42" s="152" t="str">
        <f t="shared" si="2"/>
        <v xml:space="preserve"> </v>
      </c>
      <c r="R42" s="109"/>
      <c r="S42" s="72">
        <f>S45</f>
        <v>1543000</v>
      </c>
    </row>
    <row r="43" spans="1:19" s="1" customFormat="1" ht="87.75" customHeight="1" x14ac:dyDescent="0.2">
      <c r="A43" s="373"/>
      <c r="B43" s="373"/>
      <c r="C43" s="373"/>
      <c r="D43" s="373"/>
      <c r="E43" s="153"/>
      <c r="F43" s="153"/>
      <c r="G43" s="54">
        <v>3111030101</v>
      </c>
      <c r="H43" s="18" t="s">
        <v>30</v>
      </c>
      <c r="I43" s="373">
        <f>'موازنة 2026-2027'!M43</f>
        <v>192000</v>
      </c>
      <c r="J43" s="153"/>
      <c r="K43" s="153"/>
      <c r="L43" s="153">
        <f t="shared" si="10"/>
        <v>0</v>
      </c>
      <c r="M43" s="373">
        <f>'الاطار الموازنى  راي الجهه عام'!J43</f>
        <v>222000</v>
      </c>
      <c r="N43" s="215">
        <f t="shared" si="0"/>
        <v>30000</v>
      </c>
      <c r="O43" s="153">
        <v>222000</v>
      </c>
      <c r="P43" s="155">
        <f t="shared" si="1"/>
        <v>30000</v>
      </c>
      <c r="Q43" s="155" t="str">
        <f t="shared" si="2"/>
        <v xml:space="preserve"> </v>
      </c>
      <c r="R43" s="110">
        <f t="shared" si="5"/>
        <v>1.15625</v>
      </c>
      <c r="S43" s="72">
        <f t="shared" si="3"/>
        <v>636000</v>
      </c>
    </row>
    <row r="44" spans="1:19" s="1" customFormat="1" ht="92.25" customHeight="1" thickBot="1" x14ac:dyDescent="0.25">
      <c r="A44" s="375"/>
      <c r="B44" s="375"/>
      <c r="C44" s="375"/>
      <c r="D44" s="375"/>
      <c r="E44" s="156"/>
      <c r="F44" s="156"/>
      <c r="G44" s="55">
        <v>3111030201</v>
      </c>
      <c r="H44" s="23" t="s">
        <v>31</v>
      </c>
      <c r="I44" s="375">
        <f>'موازنة 2026-2027'!M44</f>
        <v>275000</v>
      </c>
      <c r="J44" s="156"/>
      <c r="K44" s="156"/>
      <c r="L44" s="156">
        <f>K44*2</f>
        <v>0</v>
      </c>
      <c r="M44" s="375">
        <f>'الاطار الموازنى  راي الجهه عام'!J44</f>
        <v>316000</v>
      </c>
      <c r="N44" s="216">
        <f t="shared" si="0"/>
        <v>41000</v>
      </c>
      <c r="O44" s="156">
        <v>316000</v>
      </c>
      <c r="P44" s="154">
        <f t="shared" si="1"/>
        <v>41000</v>
      </c>
      <c r="Q44" s="154" t="str">
        <f t="shared" si="2"/>
        <v xml:space="preserve"> </v>
      </c>
      <c r="R44" s="111">
        <f t="shared" si="5"/>
        <v>1.1490909090909092</v>
      </c>
      <c r="S44" s="72">
        <f t="shared" si="3"/>
        <v>907000</v>
      </c>
    </row>
    <row r="45" spans="1:19" s="2" customFormat="1" ht="97.5" customHeight="1" thickBot="1" x14ac:dyDescent="0.25">
      <c r="A45" s="376">
        <f t="shared" ref="A45:I45" si="27">SUM(A43:A44)</f>
        <v>0</v>
      </c>
      <c r="B45" s="377">
        <f t="shared" si="27"/>
        <v>0</v>
      </c>
      <c r="C45" s="377">
        <f t="shared" si="27"/>
        <v>0</v>
      </c>
      <c r="D45" s="377">
        <f t="shared" si="27"/>
        <v>0</v>
      </c>
      <c r="E45" s="157">
        <f t="shared" si="27"/>
        <v>0</v>
      </c>
      <c r="F45" s="157">
        <f t="shared" si="27"/>
        <v>0</v>
      </c>
      <c r="G45" s="57"/>
      <c r="H45" s="7" t="s">
        <v>32</v>
      </c>
      <c r="I45" s="377">
        <f t="shared" si="27"/>
        <v>467000</v>
      </c>
      <c r="J45" s="157">
        <f t="shared" ref="J45:L45" si="28">SUM(J43:J44)</f>
        <v>0</v>
      </c>
      <c r="K45" s="157">
        <f t="shared" si="28"/>
        <v>0</v>
      </c>
      <c r="L45" s="157">
        <f t="shared" si="28"/>
        <v>0</v>
      </c>
      <c r="M45" s="377">
        <f>'الاطار الموازنى  راي الجهه عام'!J45</f>
        <v>538000</v>
      </c>
      <c r="N45" s="217">
        <f t="shared" si="0"/>
        <v>71000</v>
      </c>
      <c r="O45" s="157">
        <f t="shared" ref="O45" si="29">SUM(O43:O44)</f>
        <v>538000</v>
      </c>
      <c r="P45" s="157">
        <f t="shared" si="1"/>
        <v>71000</v>
      </c>
      <c r="Q45" s="157" t="str">
        <f t="shared" si="2"/>
        <v xml:space="preserve"> </v>
      </c>
      <c r="R45" s="112">
        <f t="shared" si="5"/>
        <v>1.1520342612419701</v>
      </c>
      <c r="S45" s="72">
        <f t="shared" si="3"/>
        <v>1543000</v>
      </c>
    </row>
    <row r="46" spans="1:19" s="1" customFormat="1" ht="102.75" customHeight="1" x14ac:dyDescent="0.2">
      <c r="A46" s="378" t="e">
        <f t="shared" ref="A46:F46" si="30">A45/A847</f>
        <v>#DIV/0!</v>
      </c>
      <c r="B46" s="378" t="e">
        <f t="shared" si="30"/>
        <v>#DIV/0!</v>
      </c>
      <c r="C46" s="378" t="e">
        <f t="shared" si="30"/>
        <v>#DIV/0!</v>
      </c>
      <c r="D46" s="378" t="e">
        <f t="shared" si="30"/>
        <v>#DIV/0!</v>
      </c>
      <c r="E46" s="294" t="e">
        <f t="shared" si="30"/>
        <v>#DIV/0!</v>
      </c>
      <c r="F46" s="294" t="e">
        <f t="shared" si="30"/>
        <v>#DIV/0!</v>
      </c>
      <c r="G46" s="311"/>
      <c r="H46" s="312" t="s">
        <v>1136</v>
      </c>
      <c r="I46" s="435">
        <f>I45/I847</f>
        <v>1.1845876772442483E-2</v>
      </c>
      <c r="J46" s="313" t="e">
        <f>J45/J847</f>
        <v>#DIV/0!</v>
      </c>
      <c r="K46" s="313" t="e">
        <f>K45/K847</f>
        <v>#DIV/0!</v>
      </c>
      <c r="L46" s="313" t="e">
        <f>L45/L847</f>
        <v>#DIV/0!</v>
      </c>
      <c r="M46" s="435">
        <f>'الاطار الموازنى  راي الجهه عام'!J46</f>
        <v>1.1818201788107111E-2</v>
      </c>
      <c r="N46" s="313"/>
      <c r="O46" s="313">
        <f>O45/O847</f>
        <v>1.1818201788107111E-2</v>
      </c>
      <c r="P46" s="313"/>
      <c r="Q46" s="314"/>
      <c r="R46" s="315"/>
      <c r="S46" s="72">
        <v>1</v>
      </c>
    </row>
    <row r="47" spans="1:19" s="2" customFormat="1" ht="99" customHeight="1" x14ac:dyDescent="0.2">
      <c r="A47" s="371"/>
      <c r="B47" s="372"/>
      <c r="C47" s="372"/>
      <c r="D47" s="372"/>
      <c r="E47" s="152"/>
      <c r="F47" s="152"/>
      <c r="G47" s="53" t="s">
        <v>650</v>
      </c>
      <c r="H47" s="22" t="s">
        <v>33</v>
      </c>
      <c r="I47" s="372"/>
      <c r="J47" s="152"/>
      <c r="K47" s="152"/>
      <c r="L47" s="152"/>
      <c r="M47" s="372">
        <f>'الاطار الموازنى  راي الجهه عام'!J47</f>
        <v>0</v>
      </c>
      <c r="N47" s="214"/>
      <c r="O47" s="152"/>
      <c r="P47" s="152" t="str">
        <f t="shared" si="1"/>
        <v xml:space="preserve"> </v>
      </c>
      <c r="Q47" s="152" t="str">
        <f t="shared" si="2"/>
        <v xml:space="preserve"> </v>
      </c>
      <c r="R47" s="109"/>
      <c r="S47" s="72">
        <f>S50</f>
        <v>0</v>
      </c>
    </row>
    <row r="48" spans="1:19" s="1" customFormat="1" ht="99" customHeight="1" x14ac:dyDescent="0.2">
      <c r="A48" s="357"/>
      <c r="B48" s="373"/>
      <c r="C48" s="373"/>
      <c r="D48" s="373"/>
      <c r="E48" s="153"/>
      <c r="F48" s="153"/>
      <c r="G48" s="54">
        <v>3111040101</v>
      </c>
      <c r="H48" s="18" t="s">
        <v>34</v>
      </c>
      <c r="I48" s="373">
        <f>'موازنة 2026-2027'!M48</f>
        <v>0</v>
      </c>
      <c r="J48" s="153"/>
      <c r="K48" s="153"/>
      <c r="L48" s="153">
        <f t="shared" si="10"/>
        <v>0</v>
      </c>
      <c r="M48" s="373">
        <f>'الاطار الموازنى  راي الجهه عام'!J48</f>
        <v>0</v>
      </c>
      <c r="N48" s="215">
        <f t="shared" si="0"/>
        <v>0</v>
      </c>
      <c r="O48" s="153"/>
      <c r="P48" s="155" t="str">
        <f t="shared" si="1"/>
        <v xml:space="preserve"> </v>
      </c>
      <c r="Q48" s="155" t="str">
        <f t="shared" si="2"/>
        <v xml:space="preserve"> </v>
      </c>
      <c r="R48" s="110">
        <f t="shared" si="5"/>
        <v>0</v>
      </c>
      <c r="S48" s="72">
        <f t="shared" si="3"/>
        <v>0</v>
      </c>
    </row>
    <row r="49" spans="1:19" s="1" customFormat="1" ht="105.75" customHeight="1" thickBot="1" x14ac:dyDescent="0.25">
      <c r="A49" s="374"/>
      <c r="B49" s="375"/>
      <c r="C49" s="375"/>
      <c r="D49" s="375"/>
      <c r="E49" s="156"/>
      <c r="F49" s="156"/>
      <c r="G49" s="55">
        <v>3111040201</v>
      </c>
      <c r="H49" s="23" t="s">
        <v>35</v>
      </c>
      <c r="I49" s="375">
        <f>'موازنة 2026-2027'!M49</f>
        <v>0</v>
      </c>
      <c r="J49" s="156"/>
      <c r="K49" s="156"/>
      <c r="L49" s="156">
        <f t="shared" si="10"/>
        <v>0</v>
      </c>
      <c r="M49" s="375">
        <f>'الاطار الموازنى  راي الجهه عام'!J49</f>
        <v>0</v>
      </c>
      <c r="N49" s="216">
        <f t="shared" si="0"/>
        <v>0</v>
      </c>
      <c r="O49" s="156"/>
      <c r="P49" s="154" t="str">
        <f t="shared" si="1"/>
        <v xml:space="preserve"> </v>
      </c>
      <c r="Q49" s="154" t="str">
        <f t="shared" si="2"/>
        <v xml:space="preserve"> </v>
      </c>
      <c r="R49" s="111">
        <f t="shared" si="5"/>
        <v>0</v>
      </c>
      <c r="S49" s="72">
        <f t="shared" si="3"/>
        <v>0</v>
      </c>
    </row>
    <row r="50" spans="1:19" s="2" customFormat="1" ht="84.75" customHeight="1" thickBot="1" x14ac:dyDescent="0.25">
      <c r="A50" s="376">
        <f t="shared" ref="A50:L50" si="31">SUM(A48:A49)</f>
        <v>0</v>
      </c>
      <c r="B50" s="377">
        <f t="shared" si="31"/>
        <v>0</v>
      </c>
      <c r="C50" s="377">
        <f t="shared" si="31"/>
        <v>0</v>
      </c>
      <c r="D50" s="377">
        <f t="shared" si="31"/>
        <v>0</v>
      </c>
      <c r="E50" s="157">
        <f t="shared" si="31"/>
        <v>0</v>
      </c>
      <c r="F50" s="157">
        <f t="shared" si="31"/>
        <v>0</v>
      </c>
      <c r="G50" s="57"/>
      <c r="H50" s="7" t="s">
        <v>36</v>
      </c>
      <c r="I50" s="377">
        <f t="shared" si="31"/>
        <v>0</v>
      </c>
      <c r="J50" s="157">
        <f t="shared" si="31"/>
        <v>0</v>
      </c>
      <c r="K50" s="157">
        <f t="shared" si="31"/>
        <v>0</v>
      </c>
      <c r="L50" s="157">
        <f t="shared" si="31"/>
        <v>0</v>
      </c>
      <c r="M50" s="377">
        <f>'الاطار الموازنى  راي الجهه عام'!J50</f>
        <v>0</v>
      </c>
      <c r="N50" s="217">
        <f t="shared" si="0"/>
        <v>0</v>
      </c>
      <c r="O50" s="157">
        <f t="shared" ref="O50" si="32">SUM(O48:O49)</f>
        <v>0</v>
      </c>
      <c r="P50" s="157" t="str">
        <f t="shared" si="1"/>
        <v xml:space="preserve"> </v>
      </c>
      <c r="Q50" s="157" t="str">
        <f t="shared" si="2"/>
        <v xml:space="preserve"> </v>
      </c>
      <c r="R50" s="112">
        <f t="shared" si="5"/>
        <v>0</v>
      </c>
      <c r="S50" s="72">
        <f t="shared" si="3"/>
        <v>0</v>
      </c>
    </row>
    <row r="51" spans="1:19" s="1" customFormat="1" ht="87.75" customHeight="1" thickBot="1" x14ac:dyDescent="0.25">
      <c r="A51" s="361" t="e">
        <f t="shared" ref="A51:F51" si="33">A50/A847</f>
        <v>#DIV/0!</v>
      </c>
      <c r="B51" s="361" t="e">
        <f t="shared" si="33"/>
        <v>#DIV/0!</v>
      </c>
      <c r="C51" s="361" t="e">
        <f t="shared" si="33"/>
        <v>#DIV/0!</v>
      </c>
      <c r="D51" s="361" t="e">
        <f t="shared" si="33"/>
        <v>#DIV/0!</v>
      </c>
      <c r="E51" s="269" t="e">
        <f t="shared" si="33"/>
        <v>#DIV/0!</v>
      </c>
      <c r="F51" s="269" t="e">
        <f t="shared" si="33"/>
        <v>#DIV/0!</v>
      </c>
      <c r="G51" s="266"/>
      <c r="H51" s="267" t="s">
        <v>1136</v>
      </c>
      <c r="I51" s="396">
        <f>I50/I847</f>
        <v>0</v>
      </c>
      <c r="J51" s="270" t="e">
        <f>J50/J847</f>
        <v>#DIV/0!</v>
      </c>
      <c r="K51" s="270" t="e">
        <f>K50/K847</f>
        <v>#DIV/0!</v>
      </c>
      <c r="L51" s="270" t="e">
        <f>L50/L847</f>
        <v>#DIV/0!</v>
      </c>
      <c r="M51" s="396">
        <f>'الاطار الموازنى  راي الجهه عام'!J51</f>
        <v>0</v>
      </c>
      <c r="N51" s="270"/>
      <c r="O51" s="270">
        <f>O50/O847</f>
        <v>0</v>
      </c>
      <c r="P51" s="270"/>
      <c r="Q51" s="265"/>
      <c r="R51" s="268"/>
      <c r="S51" s="72">
        <v>1</v>
      </c>
    </row>
    <row r="52" spans="1:19" s="2" customFormat="1" ht="99" customHeight="1" x14ac:dyDescent="0.2">
      <c r="A52" s="371"/>
      <c r="B52" s="372"/>
      <c r="C52" s="372"/>
      <c r="D52" s="372"/>
      <c r="E52" s="152"/>
      <c r="F52" s="152"/>
      <c r="G52" s="53" t="s">
        <v>651</v>
      </c>
      <c r="H52" s="22" t="s">
        <v>37</v>
      </c>
      <c r="I52" s="372"/>
      <c r="J52" s="152"/>
      <c r="K52" s="152"/>
      <c r="L52" s="152"/>
      <c r="M52" s="372">
        <f>'الاطار الموازنى  راي الجهه عام'!J52</f>
        <v>0</v>
      </c>
      <c r="N52" s="214"/>
      <c r="O52" s="152"/>
      <c r="P52" s="152" t="str">
        <f t="shared" si="1"/>
        <v xml:space="preserve"> </v>
      </c>
      <c r="Q52" s="152" t="str">
        <f t="shared" si="2"/>
        <v xml:space="preserve"> </v>
      </c>
      <c r="R52" s="109"/>
      <c r="S52" s="72">
        <f>S58</f>
        <v>1481000</v>
      </c>
    </row>
    <row r="53" spans="1:19" s="1" customFormat="1" ht="99" customHeight="1" x14ac:dyDescent="0.2">
      <c r="A53" s="357"/>
      <c r="B53" s="373"/>
      <c r="C53" s="373"/>
      <c r="D53" s="373"/>
      <c r="E53" s="155"/>
      <c r="F53" s="155"/>
      <c r="G53" s="54" t="s">
        <v>652</v>
      </c>
      <c r="H53" s="18" t="s">
        <v>38</v>
      </c>
      <c r="I53" s="373"/>
      <c r="J53" s="155"/>
      <c r="K53" s="155"/>
      <c r="L53" s="155"/>
      <c r="M53" s="373">
        <f>'الاطار الموازنى  راي الجهه عام'!J53</f>
        <v>0</v>
      </c>
      <c r="N53" s="215"/>
      <c r="O53" s="155"/>
      <c r="P53" s="155" t="str">
        <f t="shared" si="1"/>
        <v xml:space="preserve"> </v>
      </c>
      <c r="Q53" s="155" t="str">
        <f t="shared" si="2"/>
        <v xml:space="preserve"> </v>
      </c>
      <c r="R53" s="110"/>
      <c r="S53" s="72">
        <f>S56</f>
        <v>1263000</v>
      </c>
    </row>
    <row r="54" spans="1:19" ht="99" customHeight="1" x14ac:dyDescent="0.2">
      <c r="A54" s="364"/>
      <c r="B54" s="365"/>
      <c r="C54" s="365"/>
      <c r="D54" s="365"/>
      <c r="E54" s="147"/>
      <c r="F54" s="147"/>
      <c r="G54" s="49" t="s">
        <v>653</v>
      </c>
      <c r="H54" s="19" t="s">
        <v>39</v>
      </c>
      <c r="I54" s="365">
        <f>'موازنة 2026-2027'!M54</f>
        <v>0</v>
      </c>
      <c r="J54" s="147"/>
      <c r="K54" s="147"/>
      <c r="L54" s="147">
        <f t="shared" si="10"/>
        <v>0</v>
      </c>
      <c r="M54" s="365">
        <f>'الاطار الموازنى  راي الجهه عام'!J54</f>
        <v>0</v>
      </c>
      <c r="N54" s="208">
        <f t="shared" si="0"/>
        <v>0</v>
      </c>
      <c r="O54" s="147"/>
      <c r="P54" s="209" t="str">
        <f t="shared" si="1"/>
        <v xml:space="preserve"> </v>
      </c>
      <c r="Q54" s="209" t="str">
        <f t="shared" si="2"/>
        <v xml:space="preserve"> </v>
      </c>
      <c r="R54" s="105">
        <f t="shared" si="5"/>
        <v>0</v>
      </c>
      <c r="S54" s="72">
        <f t="shared" si="3"/>
        <v>0</v>
      </c>
    </row>
    <row r="55" spans="1:19" ht="95.25" customHeight="1" thickBot="1" x14ac:dyDescent="0.25">
      <c r="A55" s="379"/>
      <c r="B55" s="379"/>
      <c r="C55" s="379"/>
      <c r="D55" s="379"/>
      <c r="E55" s="158"/>
      <c r="F55" s="158"/>
      <c r="G55" s="50" t="s">
        <v>654</v>
      </c>
      <c r="H55" s="20" t="s">
        <v>40</v>
      </c>
      <c r="I55" s="379">
        <f>'موازنة 2026-2027'!M55</f>
        <v>383000</v>
      </c>
      <c r="J55" s="158"/>
      <c r="K55" s="158"/>
      <c r="L55" s="158">
        <f>K55*2</f>
        <v>0</v>
      </c>
      <c r="M55" s="379">
        <f>'الاطار الموازنى  راي الجهه عام'!J55</f>
        <v>440000</v>
      </c>
      <c r="N55" s="218">
        <f t="shared" si="0"/>
        <v>57000</v>
      </c>
      <c r="O55" s="158">
        <v>440000</v>
      </c>
      <c r="P55" s="219">
        <f t="shared" si="1"/>
        <v>57000</v>
      </c>
      <c r="Q55" s="219" t="str">
        <f t="shared" si="2"/>
        <v xml:space="preserve"> </v>
      </c>
      <c r="R55" s="113">
        <f t="shared" si="5"/>
        <v>1.1488250652741514</v>
      </c>
      <c r="S55" s="72">
        <f t="shared" si="3"/>
        <v>1263000</v>
      </c>
    </row>
    <row r="56" spans="1:19" s="1" customFormat="1" ht="95.25" customHeight="1" thickBot="1" x14ac:dyDescent="0.25">
      <c r="A56" s="360">
        <f t="shared" ref="A56:L56" si="34">SUM(A54:A55)</f>
        <v>0</v>
      </c>
      <c r="B56" s="368">
        <f t="shared" si="34"/>
        <v>0</v>
      </c>
      <c r="C56" s="368">
        <f t="shared" si="34"/>
        <v>0</v>
      </c>
      <c r="D56" s="368">
        <f t="shared" si="34"/>
        <v>0</v>
      </c>
      <c r="E56" s="150">
        <f t="shared" si="34"/>
        <v>0</v>
      </c>
      <c r="F56" s="150">
        <f t="shared" si="34"/>
        <v>0</v>
      </c>
      <c r="G56" s="51"/>
      <c r="H56" s="5" t="s">
        <v>6</v>
      </c>
      <c r="I56" s="368">
        <f t="shared" si="34"/>
        <v>383000</v>
      </c>
      <c r="J56" s="150">
        <f t="shared" si="34"/>
        <v>0</v>
      </c>
      <c r="K56" s="150">
        <f t="shared" si="34"/>
        <v>0</v>
      </c>
      <c r="L56" s="150">
        <f t="shared" si="34"/>
        <v>0</v>
      </c>
      <c r="M56" s="368">
        <f>'الاطار الموازنى  راي الجهه عام'!J56</f>
        <v>440000</v>
      </c>
      <c r="N56" s="212">
        <f t="shared" si="0"/>
        <v>57000</v>
      </c>
      <c r="O56" s="150">
        <f t="shared" ref="O56" si="35">SUM(O54:O55)</f>
        <v>440000</v>
      </c>
      <c r="P56" s="150">
        <f t="shared" si="1"/>
        <v>57000</v>
      </c>
      <c r="Q56" s="150" t="str">
        <f t="shared" si="2"/>
        <v xml:space="preserve"> </v>
      </c>
      <c r="R56" s="107">
        <f t="shared" si="5"/>
        <v>1.1488250652741514</v>
      </c>
      <c r="S56" s="72">
        <f t="shared" si="3"/>
        <v>1263000</v>
      </c>
    </row>
    <row r="57" spans="1:19" s="1" customFormat="1" ht="99.75" customHeight="1" thickBot="1" x14ac:dyDescent="0.25">
      <c r="A57" s="375"/>
      <c r="B57" s="375"/>
      <c r="C57" s="375"/>
      <c r="D57" s="375"/>
      <c r="E57" s="156"/>
      <c r="F57" s="156"/>
      <c r="G57" s="56">
        <v>3111050201</v>
      </c>
      <c r="H57" s="24" t="s">
        <v>41</v>
      </c>
      <c r="I57" s="375">
        <f>'موازنة 2026-2027'!M57</f>
        <v>66000</v>
      </c>
      <c r="J57" s="156"/>
      <c r="K57" s="156"/>
      <c r="L57" s="156">
        <f>K57*2</f>
        <v>0</v>
      </c>
      <c r="M57" s="375">
        <f>'الاطار الموازنى  راي الجهه عام'!J57</f>
        <v>76000</v>
      </c>
      <c r="N57" s="216">
        <f t="shared" si="0"/>
        <v>10000</v>
      </c>
      <c r="O57" s="156">
        <f>M57</f>
        <v>76000</v>
      </c>
      <c r="P57" s="154">
        <f t="shared" si="1"/>
        <v>10000</v>
      </c>
      <c r="Q57" s="154" t="str">
        <f t="shared" si="2"/>
        <v xml:space="preserve"> </v>
      </c>
      <c r="R57" s="111">
        <f t="shared" si="5"/>
        <v>1.1515151515151516</v>
      </c>
      <c r="S57" s="72">
        <f t="shared" si="3"/>
        <v>218000</v>
      </c>
    </row>
    <row r="58" spans="1:19" s="2" customFormat="1" ht="105" customHeight="1" thickBot="1" x14ac:dyDescent="0.25">
      <c r="A58" s="376">
        <f t="shared" ref="A58:F58" si="36">SUM(A56:A57)</f>
        <v>0</v>
      </c>
      <c r="B58" s="377">
        <f t="shared" si="36"/>
        <v>0</v>
      </c>
      <c r="C58" s="377">
        <f t="shared" si="36"/>
        <v>0</v>
      </c>
      <c r="D58" s="377">
        <f t="shared" si="36"/>
        <v>0</v>
      </c>
      <c r="E58" s="157">
        <f t="shared" si="36"/>
        <v>0</v>
      </c>
      <c r="F58" s="157">
        <f t="shared" si="36"/>
        <v>0</v>
      </c>
      <c r="G58" s="57"/>
      <c r="H58" s="7" t="s">
        <v>42</v>
      </c>
      <c r="I58" s="377">
        <f>SUM(I56:I57)</f>
        <v>449000</v>
      </c>
      <c r="J58" s="157">
        <f>SUM(J56:J57)</f>
        <v>0</v>
      </c>
      <c r="K58" s="157">
        <f>SUM(K56:K57)</f>
        <v>0</v>
      </c>
      <c r="L58" s="157">
        <f>SUM(L56:L57)</f>
        <v>0</v>
      </c>
      <c r="M58" s="377">
        <f>'الاطار الموازنى  راي الجهه عام'!J58</f>
        <v>516000</v>
      </c>
      <c r="N58" s="217">
        <f t="shared" si="0"/>
        <v>67000</v>
      </c>
      <c r="O58" s="157">
        <f>SUM(O56:O57)</f>
        <v>516000</v>
      </c>
      <c r="P58" s="157">
        <f t="shared" si="1"/>
        <v>67000</v>
      </c>
      <c r="Q58" s="157" t="str">
        <f t="shared" si="2"/>
        <v xml:space="preserve"> </v>
      </c>
      <c r="R58" s="112">
        <f t="shared" si="5"/>
        <v>1.1492204899777283</v>
      </c>
      <c r="S58" s="72">
        <f t="shared" si="3"/>
        <v>1481000</v>
      </c>
    </row>
    <row r="59" spans="1:19" s="1" customFormat="1" ht="97.5" customHeight="1" thickBot="1" x14ac:dyDescent="0.25">
      <c r="A59" s="361" t="e">
        <f t="shared" ref="A59:F59" si="37">A58/A847</f>
        <v>#DIV/0!</v>
      </c>
      <c r="B59" s="361" t="e">
        <f t="shared" si="37"/>
        <v>#DIV/0!</v>
      </c>
      <c r="C59" s="361" t="e">
        <f t="shared" si="37"/>
        <v>#DIV/0!</v>
      </c>
      <c r="D59" s="361" t="e">
        <f t="shared" si="37"/>
        <v>#DIV/0!</v>
      </c>
      <c r="E59" s="269" t="e">
        <f t="shared" si="37"/>
        <v>#DIV/0!</v>
      </c>
      <c r="F59" s="269" t="e">
        <f t="shared" si="37"/>
        <v>#DIV/0!</v>
      </c>
      <c r="G59" s="266"/>
      <c r="H59" s="267" t="s">
        <v>1136</v>
      </c>
      <c r="I59" s="396">
        <f>I58/I847</f>
        <v>1.1389290515688811E-2</v>
      </c>
      <c r="J59" s="270" t="e">
        <f>J58/J847</f>
        <v>#DIV/0!</v>
      </c>
      <c r="K59" s="270" t="e">
        <f>K58/K847</f>
        <v>#DIV/0!</v>
      </c>
      <c r="L59" s="270" t="e">
        <f>L58/L847</f>
        <v>#DIV/0!</v>
      </c>
      <c r="M59" s="396">
        <f>'الاطار الموازنى  راي الجهه عام'!J59</f>
        <v>1.1334929596028382E-2</v>
      </c>
      <c r="N59" s="270"/>
      <c r="O59" s="270">
        <f>O58/O847</f>
        <v>1.1334929596028382E-2</v>
      </c>
      <c r="P59" s="270"/>
      <c r="Q59" s="265"/>
      <c r="R59" s="268"/>
      <c r="S59" s="72">
        <v>1</v>
      </c>
    </row>
    <row r="60" spans="1:19" s="2" customFormat="1" ht="99" customHeight="1" x14ac:dyDescent="0.2">
      <c r="A60" s="371"/>
      <c r="B60" s="372"/>
      <c r="C60" s="372"/>
      <c r="D60" s="372"/>
      <c r="E60" s="152"/>
      <c r="F60" s="152"/>
      <c r="G60" s="53" t="s">
        <v>655</v>
      </c>
      <c r="H60" s="22" t="s">
        <v>43</v>
      </c>
      <c r="I60" s="372"/>
      <c r="J60" s="152"/>
      <c r="K60" s="152"/>
      <c r="L60" s="152"/>
      <c r="M60" s="372">
        <f>'الاطار الموازنى  راي الجهه عام'!J60</f>
        <v>0</v>
      </c>
      <c r="N60" s="214"/>
      <c r="O60" s="152"/>
      <c r="P60" s="152" t="str">
        <f t="shared" si="1"/>
        <v xml:space="preserve"> </v>
      </c>
      <c r="Q60" s="152" t="str">
        <f t="shared" si="2"/>
        <v xml:space="preserve"> </v>
      </c>
      <c r="R60" s="109"/>
      <c r="S60" s="72">
        <f>S65</f>
        <v>1013000</v>
      </c>
    </row>
    <row r="61" spans="1:19" s="1" customFormat="1" ht="90" customHeight="1" x14ac:dyDescent="0.2">
      <c r="A61" s="373"/>
      <c r="B61" s="373"/>
      <c r="C61" s="373"/>
      <c r="D61" s="373"/>
      <c r="E61" s="153"/>
      <c r="F61" s="153"/>
      <c r="G61" s="54">
        <v>3111060101</v>
      </c>
      <c r="H61" s="18" t="s">
        <v>44</v>
      </c>
      <c r="I61" s="373">
        <f>'موازنة 2026-2027'!M61</f>
        <v>165000</v>
      </c>
      <c r="J61" s="153"/>
      <c r="K61" s="153"/>
      <c r="L61" s="153">
        <f t="shared" si="10"/>
        <v>0</v>
      </c>
      <c r="M61" s="373">
        <f>'الاطار الموازنى  راي الجهه عام'!J61</f>
        <v>190000</v>
      </c>
      <c r="N61" s="215">
        <f t="shared" si="0"/>
        <v>25000</v>
      </c>
      <c r="O61" s="153">
        <v>190000</v>
      </c>
      <c r="P61" s="155">
        <f t="shared" si="1"/>
        <v>25000</v>
      </c>
      <c r="Q61" s="155" t="str">
        <f t="shared" si="2"/>
        <v xml:space="preserve"> </v>
      </c>
      <c r="R61" s="110">
        <f t="shared" si="5"/>
        <v>1.1515151515151516</v>
      </c>
      <c r="S61" s="72">
        <f t="shared" si="3"/>
        <v>545000</v>
      </c>
    </row>
    <row r="62" spans="1:19" s="1" customFormat="1" ht="105.75" customHeight="1" x14ac:dyDescent="0.2">
      <c r="A62" s="373"/>
      <c r="B62" s="373"/>
      <c r="C62" s="373"/>
      <c r="D62" s="373"/>
      <c r="E62" s="153"/>
      <c r="F62" s="153"/>
      <c r="G62" s="54">
        <v>3111060201</v>
      </c>
      <c r="H62" s="18" t="s">
        <v>45</v>
      </c>
      <c r="I62" s="373">
        <f>'موازنة 2026-2027'!M62</f>
        <v>6000</v>
      </c>
      <c r="J62" s="153"/>
      <c r="K62" s="153"/>
      <c r="L62" s="153">
        <f t="shared" si="10"/>
        <v>0</v>
      </c>
      <c r="M62" s="373">
        <f>'الاطار الموازنى  راي الجهه عام'!J62</f>
        <v>6000</v>
      </c>
      <c r="N62" s="215">
        <f t="shared" si="0"/>
        <v>0</v>
      </c>
      <c r="O62" s="153">
        <v>6000</v>
      </c>
      <c r="P62" s="155" t="str">
        <f t="shared" si="1"/>
        <v xml:space="preserve"> </v>
      </c>
      <c r="Q62" s="155" t="str">
        <f t="shared" si="2"/>
        <v xml:space="preserve"> </v>
      </c>
      <c r="R62" s="110">
        <f t="shared" si="5"/>
        <v>1</v>
      </c>
      <c r="S62" s="72">
        <f t="shared" si="3"/>
        <v>18000</v>
      </c>
    </row>
    <row r="63" spans="1:19" s="1" customFormat="1" ht="105.75" customHeight="1" x14ac:dyDescent="0.2">
      <c r="A63" s="373"/>
      <c r="B63" s="373"/>
      <c r="C63" s="373"/>
      <c r="D63" s="373"/>
      <c r="E63" s="153"/>
      <c r="F63" s="153"/>
      <c r="G63" s="54">
        <v>3111060301</v>
      </c>
      <c r="H63" s="18" t="s">
        <v>46</v>
      </c>
      <c r="I63" s="373">
        <f>'موازنة 2026-2027'!M63</f>
        <v>0</v>
      </c>
      <c r="J63" s="153"/>
      <c r="K63" s="153"/>
      <c r="L63" s="153">
        <f t="shared" si="10"/>
        <v>0</v>
      </c>
      <c r="M63" s="373">
        <f>'الاطار الموازنى  راي الجهه عام'!J63</f>
        <v>0</v>
      </c>
      <c r="N63" s="215">
        <f t="shared" si="0"/>
        <v>0</v>
      </c>
      <c r="O63" s="153">
        <v>0</v>
      </c>
      <c r="P63" s="155" t="str">
        <f t="shared" si="1"/>
        <v xml:space="preserve"> </v>
      </c>
      <c r="Q63" s="155" t="str">
        <f t="shared" si="2"/>
        <v xml:space="preserve"> </v>
      </c>
      <c r="R63" s="110">
        <f t="shared" si="5"/>
        <v>0</v>
      </c>
      <c r="S63" s="72">
        <f t="shared" si="3"/>
        <v>0</v>
      </c>
    </row>
    <row r="64" spans="1:19" s="1" customFormat="1" ht="95.25" customHeight="1" thickBot="1" x14ac:dyDescent="0.25">
      <c r="A64" s="375"/>
      <c r="B64" s="375"/>
      <c r="C64" s="375"/>
      <c r="D64" s="375"/>
      <c r="E64" s="156"/>
      <c r="F64" s="156"/>
      <c r="G64" s="55">
        <v>3111060401</v>
      </c>
      <c r="H64" s="23" t="s">
        <v>47</v>
      </c>
      <c r="I64" s="375">
        <f>'موازنة 2026-2027'!M64</f>
        <v>130000</v>
      </c>
      <c r="J64" s="156"/>
      <c r="K64" s="156"/>
      <c r="L64" s="156">
        <f t="shared" si="10"/>
        <v>0</v>
      </c>
      <c r="M64" s="375">
        <f>'الاطار الموازنى  راي الجهه عام'!J64</f>
        <v>160000</v>
      </c>
      <c r="N64" s="216">
        <f t="shared" si="0"/>
        <v>30000</v>
      </c>
      <c r="O64" s="156">
        <v>160000</v>
      </c>
      <c r="P64" s="154">
        <f t="shared" si="1"/>
        <v>30000</v>
      </c>
      <c r="Q64" s="154" t="str">
        <f t="shared" si="2"/>
        <v xml:space="preserve"> </v>
      </c>
      <c r="R64" s="111">
        <f t="shared" si="5"/>
        <v>1.2307692307692308</v>
      </c>
      <c r="S64" s="72">
        <f t="shared" si="3"/>
        <v>450000</v>
      </c>
    </row>
    <row r="65" spans="1:19" s="2" customFormat="1" ht="102.75" customHeight="1" thickBot="1" x14ac:dyDescent="0.25">
      <c r="A65" s="376">
        <f t="shared" ref="A65:L65" si="38">SUM(A61:A64)</f>
        <v>0</v>
      </c>
      <c r="B65" s="377">
        <f t="shared" si="38"/>
        <v>0</v>
      </c>
      <c r="C65" s="377">
        <f t="shared" si="38"/>
        <v>0</v>
      </c>
      <c r="D65" s="377">
        <f t="shared" si="38"/>
        <v>0</v>
      </c>
      <c r="E65" s="157">
        <f t="shared" si="38"/>
        <v>0</v>
      </c>
      <c r="F65" s="157">
        <f t="shared" si="38"/>
        <v>0</v>
      </c>
      <c r="G65" s="57"/>
      <c r="H65" s="7" t="s">
        <v>48</v>
      </c>
      <c r="I65" s="377">
        <f t="shared" si="38"/>
        <v>301000</v>
      </c>
      <c r="J65" s="157">
        <f t="shared" si="38"/>
        <v>0</v>
      </c>
      <c r="K65" s="157">
        <f t="shared" si="38"/>
        <v>0</v>
      </c>
      <c r="L65" s="157">
        <f t="shared" si="38"/>
        <v>0</v>
      </c>
      <c r="M65" s="377">
        <f>'الاطار الموازنى  راي الجهه عام'!J65</f>
        <v>356000</v>
      </c>
      <c r="N65" s="217">
        <f t="shared" si="0"/>
        <v>55000</v>
      </c>
      <c r="O65" s="157">
        <f t="shared" ref="O65" si="39">SUM(O61:O64)</f>
        <v>356000</v>
      </c>
      <c r="P65" s="157">
        <f t="shared" si="1"/>
        <v>55000</v>
      </c>
      <c r="Q65" s="157" t="str">
        <f t="shared" si="2"/>
        <v xml:space="preserve"> </v>
      </c>
      <c r="R65" s="112">
        <f t="shared" si="5"/>
        <v>1.1827242524916943</v>
      </c>
      <c r="S65" s="72">
        <f t="shared" si="3"/>
        <v>1013000</v>
      </c>
    </row>
    <row r="66" spans="1:19" s="1" customFormat="1" ht="105" customHeight="1" thickBot="1" x14ac:dyDescent="0.25">
      <c r="A66" s="361" t="e">
        <f t="shared" ref="A66:F66" si="40">A65/A847</f>
        <v>#DIV/0!</v>
      </c>
      <c r="B66" s="361" t="e">
        <f t="shared" si="40"/>
        <v>#DIV/0!</v>
      </c>
      <c r="C66" s="361" t="e">
        <f t="shared" si="40"/>
        <v>#DIV/0!</v>
      </c>
      <c r="D66" s="361" t="e">
        <f t="shared" si="40"/>
        <v>#DIV/0!</v>
      </c>
      <c r="E66" s="269" t="e">
        <f t="shared" si="40"/>
        <v>#DIV/0!</v>
      </c>
      <c r="F66" s="269" t="e">
        <f t="shared" si="40"/>
        <v>#DIV/0!</v>
      </c>
      <c r="G66" s="266"/>
      <c r="H66" s="267" t="s">
        <v>1136</v>
      </c>
      <c r="I66" s="396" t="e">
        <f>I65/$I$845</f>
        <v>#DIV/0!</v>
      </c>
      <c r="J66" s="270" t="e">
        <f>J65/$J$845</f>
        <v>#DIV/0!</v>
      </c>
      <c r="K66" s="270" t="e">
        <f>K65/$K$845</f>
        <v>#DIV/0!</v>
      </c>
      <c r="L66" s="270" t="e">
        <f>L65/$L$845</f>
        <v>#DIV/0!</v>
      </c>
      <c r="M66" s="396">
        <f>'الاطار الموازنى  راي الجهه عام'!J66</f>
        <v>7.8202227445467124E-3</v>
      </c>
      <c r="N66" s="270"/>
      <c r="O66" s="270" t="e">
        <f>O65/$O$845</f>
        <v>#DIV/0!</v>
      </c>
      <c r="P66" s="270"/>
      <c r="Q66" s="265"/>
      <c r="R66" s="268"/>
      <c r="S66" s="72">
        <v>1</v>
      </c>
    </row>
    <row r="67" spans="1:19" s="3" customFormat="1" ht="105.75" customHeight="1" thickBot="1" x14ac:dyDescent="0.25">
      <c r="A67" s="380"/>
      <c r="B67" s="381"/>
      <c r="C67" s="381"/>
      <c r="D67" s="381"/>
      <c r="E67" s="159"/>
      <c r="F67" s="159"/>
      <c r="G67" s="42">
        <v>3111980101</v>
      </c>
      <c r="H67" s="8" t="s">
        <v>49</v>
      </c>
      <c r="I67" s="381">
        <f>'موازنة 2026-2027'!M67</f>
        <v>0</v>
      </c>
      <c r="J67" s="159"/>
      <c r="K67" s="159"/>
      <c r="L67" s="159">
        <f t="shared" si="10"/>
        <v>0</v>
      </c>
      <c r="M67" s="381">
        <f>'الاطار الموازنى  راي الجهه عام'!J67</f>
        <v>0</v>
      </c>
      <c r="N67" s="220">
        <f t="shared" si="0"/>
        <v>0</v>
      </c>
      <c r="O67" s="159"/>
      <c r="P67" s="221" t="str">
        <f t="shared" si="1"/>
        <v xml:space="preserve"> </v>
      </c>
      <c r="Q67" s="221" t="str">
        <f t="shared" si="2"/>
        <v xml:space="preserve"> </v>
      </c>
      <c r="R67" s="114">
        <f t="shared" si="5"/>
        <v>0</v>
      </c>
      <c r="S67" s="72">
        <f t="shared" si="3"/>
        <v>0</v>
      </c>
    </row>
    <row r="68" spans="1:19" s="3" customFormat="1" ht="110.25" customHeight="1" thickBot="1" x14ac:dyDescent="0.25">
      <c r="A68" s="160">
        <f t="shared" ref="A68:F68" si="41">A67+A65+A58+A50+A45+A40+A21</f>
        <v>0</v>
      </c>
      <c r="B68" s="161">
        <f t="shared" si="41"/>
        <v>0</v>
      </c>
      <c r="C68" s="161">
        <f t="shared" si="41"/>
        <v>0</v>
      </c>
      <c r="D68" s="161">
        <f t="shared" si="41"/>
        <v>0</v>
      </c>
      <c r="E68" s="161">
        <f t="shared" si="41"/>
        <v>0</v>
      </c>
      <c r="F68" s="161">
        <f t="shared" si="41"/>
        <v>0</v>
      </c>
      <c r="G68" s="58"/>
      <c r="H68" s="9" t="s">
        <v>50</v>
      </c>
      <c r="I68" s="161">
        <f>I67+I65+I58+I50+I45+I40+I21</f>
        <v>1801000</v>
      </c>
      <c r="J68" s="161">
        <f>J67+J65+J58+J50+J45+J40+J21</f>
        <v>0</v>
      </c>
      <c r="K68" s="161">
        <f>K67+K65+K58+K50+K45+K40+K21</f>
        <v>0</v>
      </c>
      <c r="L68" s="161">
        <f>L67+L65+L58+L50+L45+L40+L21</f>
        <v>0</v>
      </c>
      <c r="M68" s="161">
        <f>'الاطار الموازنى  راي الجهه عام'!J68</f>
        <v>2082000</v>
      </c>
      <c r="N68" s="222">
        <f t="shared" si="0"/>
        <v>281000</v>
      </c>
      <c r="O68" s="161">
        <f>O67+O65+O58+O50+O45+O40+O21</f>
        <v>2082000</v>
      </c>
      <c r="P68" s="161">
        <f t="shared" si="1"/>
        <v>281000</v>
      </c>
      <c r="Q68" s="161" t="str">
        <f t="shared" si="2"/>
        <v xml:space="preserve"> </v>
      </c>
      <c r="R68" s="115">
        <f t="shared" si="5"/>
        <v>1.156024430871738</v>
      </c>
      <c r="S68" s="72">
        <f t="shared" si="3"/>
        <v>5965000</v>
      </c>
    </row>
    <row r="69" spans="1:19" s="3" customFormat="1" ht="105.75" customHeight="1" thickBot="1" x14ac:dyDescent="0.25">
      <c r="A69" s="382"/>
      <c r="B69" s="383"/>
      <c r="C69" s="383"/>
      <c r="D69" s="383"/>
      <c r="E69" s="162"/>
      <c r="F69" s="162"/>
      <c r="G69" s="58">
        <v>3111990101</v>
      </c>
      <c r="H69" s="9" t="s">
        <v>51</v>
      </c>
      <c r="I69" s="401">
        <f>'موازنة 2026-2027'!M69</f>
        <v>0</v>
      </c>
      <c r="J69" s="172"/>
      <c r="K69" s="172"/>
      <c r="L69" s="172">
        <f t="shared" si="10"/>
        <v>0</v>
      </c>
      <c r="M69" s="401">
        <f>'الاطار الموازنى  راي الجهه عام'!J69</f>
        <v>0</v>
      </c>
      <c r="N69" s="223">
        <f t="shared" si="0"/>
        <v>0</v>
      </c>
      <c r="O69" s="172"/>
      <c r="P69" s="224" t="str">
        <f t="shared" si="1"/>
        <v xml:space="preserve"> </v>
      </c>
      <c r="Q69" s="224" t="str">
        <f t="shared" si="2"/>
        <v xml:space="preserve"> </v>
      </c>
      <c r="R69" s="116">
        <f t="shared" si="5"/>
        <v>0</v>
      </c>
      <c r="S69" s="72">
        <f t="shared" si="3"/>
        <v>0</v>
      </c>
    </row>
    <row r="70" spans="1:19" s="3" customFormat="1" ht="110.25" customHeight="1" thickBot="1" x14ac:dyDescent="0.25">
      <c r="A70" s="163">
        <f t="shared" ref="A70:L70" si="42">A68-A69</f>
        <v>0</v>
      </c>
      <c r="B70" s="164">
        <f t="shared" si="42"/>
        <v>0</v>
      </c>
      <c r="C70" s="164">
        <f t="shared" si="42"/>
        <v>0</v>
      </c>
      <c r="D70" s="164">
        <f t="shared" si="42"/>
        <v>0</v>
      </c>
      <c r="E70" s="164">
        <f t="shared" si="42"/>
        <v>0</v>
      </c>
      <c r="F70" s="164">
        <f t="shared" si="42"/>
        <v>0</v>
      </c>
      <c r="G70" s="82"/>
      <c r="H70" s="83" t="s">
        <v>52</v>
      </c>
      <c r="I70" s="225">
        <f t="shared" si="42"/>
        <v>1801000</v>
      </c>
      <c r="J70" s="225">
        <f t="shared" si="42"/>
        <v>0</v>
      </c>
      <c r="K70" s="225">
        <f t="shared" si="42"/>
        <v>0</v>
      </c>
      <c r="L70" s="225">
        <f t="shared" si="42"/>
        <v>0</v>
      </c>
      <c r="M70" s="225">
        <f>'الاطار الموازنى  راي الجهه عام'!J70</f>
        <v>2082000</v>
      </c>
      <c r="N70" s="226">
        <f t="shared" si="0"/>
        <v>281000</v>
      </c>
      <c r="O70" s="225">
        <f t="shared" ref="O70" si="43">O68-O69</f>
        <v>2082000</v>
      </c>
      <c r="P70" s="225">
        <f t="shared" si="1"/>
        <v>281000</v>
      </c>
      <c r="Q70" s="225" t="str">
        <f t="shared" si="2"/>
        <v xml:space="preserve"> </v>
      </c>
      <c r="R70" s="117">
        <f t="shared" si="5"/>
        <v>1.156024430871738</v>
      </c>
      <c r="S70" s="72">
        <f t="shared" si="3"/>
        <v>5965000</v>
      </c>
    </row>
    <row r="71" spans="1:19" s="277" customFormat="1" ht="110.25" customHeight="1" thickTop="1" x14ac:dyDescent="0.2">
      <c r="A71" s="384"/>
      <c r="B71" s="385"/>
      <c r="C71" s="386" t="e">
        <f>(C70-A70)/A70</f>
        <v>#DIV/0!</v>
      </c>
      <c r="D71" s="386" t="e">
        <f>(D70-B70)/B70</f>
        <v>#DIV/0!</v>
      </c>
      <c r="E71" s="271" t="e">
        <f>(E70-C70)/C70</f>
        <v>#DIV/0!</v>
      </c>
      <c r="F71" s="271" t="e">
        <f>(F70-D70)/D70</f>
        <v>#DIV/0!</v>
      </c>
      <c r="G71" s="272"/>
      <c r="H71" s="281" t="s">
        <v>1137</v>
      </c>
      <c r="I71" s="386" t="e">
        <f>(I70-E70)/E70</f>
        <v>#DIV/0!</v>
      </c>
      <c r="J71" s="273"/>
      <c r="K71" s="273"/>
      <c r="L71" s="273"/>
      <c r="M71" s="386" t="e">
        <f>'الاطار الموازنى  راي الجهه عام'!J71</f>
        <v>#DIV/0!</v>
      </c>
      <c r="N71" s="275"/>
      <c r="O71" s="273" t="e">
        <f>(O70-J70)/J70</f>
        <v>#DIV/0!</v>
      </c>
      <c r="P71" s="273"/>
      <c r="Q71" s="273"/>
      <c r="R71" s="274"/>
      <c r="S71" s="276">
        <v>1</v>
      </c>
    </row>
    <row r="72" spans="1:19" s="3" customFormat="1" ht="110.25" customHeight="1" x14ac:dyDescent="0.2">
      <c r="A72" s="387"/>
      <c r="B72" s="388"/>
      <c r="C72" s="388"/>
      <c r="D72" s="388"/>
      <c r="E72" s="165"/>
      <c r="F72" s="165"/>
      <c r="G72" s="59" t="s">
        <v>656</v>
      </c>
      <c r="H72" s="10" t="s">
        <v>53</v>
      </c>
      <c r="I72" s="388"/>
      <c r="J72" s="165"/>
      <c r="K72" s="165"/>
      <c r="L72" s="165">
        <f t="shared" si="10"/>
        <v>0</v>
      </c>
      <c r="M72" s="388">
        <f>'الاطار الموازنى  راي الجهه عام'!J72</f>
        <v>0</v>
      </c>
      <c r="N72" s="227">
        <f t="shared" si="0"/>
        <v>0</v>
      </c>
      <c r="O72" s="165"/>
      <c r="P72" s="165" t="str">
        <f t="shared" si="1"/>
        <v xml:space="preserve"> </v>
      </c>
      <c r="Q72" s="165" t="str">
        <f t="shared" si="2"/>
        <v xml:space="preserve"> </v>
      </c>
      <c r="R72" s="118"/>
      <c r="S72" s="72">
        <f>S191</f>
        <v>74526000</v>
      </c>
    </row>
    <row r="73" spans="1:19" s="2" customFormat="1" ht="110.25" customHeight="1" x14ac:dyDescent="0.2">
      <c r="A73" s="389"/>
      <c r="B73" s="390"/>
      <c r="C73" s="390"/>
      <c r="D73" s="390"/>
      <c r="E73" s="166"/>
      <c r="F73" s="166"/>
      <c r="G73" s="60" t="s">
        <v>657</v>
      </c>
      <c r="H73" s="25" t="s">
        <v>54</v>
      </c>
      <c r="I73" s="390"/>
      <c r="J73" s="166"/>
      <c r="K73" s="166"/>
      <c r="L73" s="166">
        <f t="shared" si="10"/>
        <v>0</v>
      </c>
      <c r="M73" s="390">
        <f>'الاطار الموازنى  راي الجهه عام'!J73</f>
        <v>0</v>
      </c>
      <c r="N73" s="228">
        <f t="shared" si="0"/>
        <v>0</v>
      </c>
      <c r="O73" s="166"/>
      <c r="P73" s="166" t="str">
        <f t="shared" si="1"/>
        <v xml:space="preserve"> </v>
      </c>
      <c r="Q73" s="166" t="str">
        <f t="shared" si="2"/>
        <v xml:space="preserve"> </v>
      </c>
      <c r="R73" s="119"/>
      <c r="S73" s="72">
        <f>S164</f>
        <v>51996000</v>
      </c>
    </row>
    <row r="74" spans="1:19" s="1" customFormat="1" ht="105.75" customHeight="1" x14ac:dyDescent="0.2">
      <c r="A74" s="357"/>
      <c r="B74" s="373"/>
      <c r="C74" s="373"/>
      <c r="D74" s="373"/>
      <c r="E74" s="155"/>
      <c r="F74" s="155"/>
      <c r="G74" s="54" t="s">
        <v>658</v>
      </c>
      <c r="H74" s="18" t="s">
        <v>55</v>
      </c>
      <c r="I74" s="373"/>
      <c r="J74" s="155"/>
      <c r="K74" s="155"/>
      <c r="L74" s="155">
        <f t="shared" si="10"/>
        <v>0</v>
      </c>
      <c r="M74" s="373">
        <f>'الاطار الموازنى  راي الجهه عام'!J74</f>
        <v>0</v>
      </c>
      <c r="N74" s="215">
        <f t="shared" si="0"/>
        <v>0</v>
      </c>
      <c r="O74" s="155"/>
      <c r="P74" s="155" t="str">
        <f t="shared" si="1"/>
        <v xml:space="preserve"> </v>
      </c>
      <c r="Q74" s="155" t="str">
        <f t="shared" si="2"/>
        <v xml:space="preserve"> </v>
      </c>
      <c r="R74" s="110"/>
      <c r="S74" s="72">
        <f>S78</f>
        <v>3867000</v>
      </c>
    </row>
    <row r="75" spans="1:19" ht="99.75" customHeight="1" x14ac:dyDescent="0.2">
      <c r="A75" s="365"/>
      <c r="B75" s="365"/>
      <c r="C75" s="365"/>
      <c r="D75" s="365"/>
      <c r="E75" s="147"/>
      <c r="F75" s="147"/>
      <c r="G75" s="49" t="s">
        <v>659</v>
      </c>
      <c r="H75" s="19" t="s">
        <v>56</v>
      </c>
      <c r="I75" s="365">
        <f>'موازنة 2026-2027'!M75</f>
        <v>1171000</v>
      </c>
      <c r="J75" s="147"/>
      <c r="K75" s="147"/>
      <c r="L75" s="147">
        <f>K75*2</f>
        <v>0</v>
      </c>
      <c r="M75" s="365">
        <f>'الاطار الموازنى  راي الجهه عام'!J75</f>
        <v>1348000</v>
      </c>
      <c r="N75" s="208">
        <f t="shared" si="0"/>
        <v>177000</v>
      </c>
      <c r="O75" s="147">
        <v>1348000</v>
      </c>
      <c r="P75" s="209">
        <f t="shared" si="1"/>
        <v>177000</v>
      </c>
      <c r="Q75" s="209" t="str">
        <f t="shared" si="2"/>
        <v xml:space="preserve"> </v>
      </c>
      <c r="R75" s="105">
        <f t="shared" si="5"/>
        <v>1.1511528608027326</v>
      </c>
      <c r="S75" s="72">
        <f t="shared" si="3"/>
        <v>3867000</v>
      </c>
    </row>
    <row r="76" spans="1:19" ht="105.75" customHeight="1" x14ac:dyDescent="0.2">
      <c r="A76" s="364"/>
      <c r="B76" s="365"/>
      <c r="C76" s="365"/>
      <c r="D76" s="365"/>
      <c r="E76" s="147"/>
      <c r="F76" s="147"/>
      <c r="G76" s="49" t="s">
        <v>660</v>
      </c>
      <c r="H76" s="19" t="s">
        <v>57</v>
      </c>
      <c r="I76" s="365">
        <f>'موازنة 2026-2027'!M76</f>
        <v>0</v>
      </c>
      <c r="J76" s="147"/>
      <c r="K76" s="147"/>
      <c r="L76" s="147">
        <f t="shared" si="10"/>
        <v>0</v>
      </c>
      <c r="M76" s="365">
        <f>'الاطار الموازنى  راي الجهه عام'!J76</f>
        <v>0</v>
      </c>
      <c r="N76" s="208">
        <f t="shared" si="0"/>
        <v>0</v>
      </c>
      <c r="O76" s="147"/>
      <c r="P76" s="209" t="str">
        <f t="shared" si="1"/>
        <v xml:space="preserve"> </v>
      </c>
      <c r="Q76" s="209" t="str">
        <f t="shared" si="2"/>
        <v xml:space="preserve"> </v>
      </c>
      <c r="R76" s="105">
        <f t="shared" si="5"/>
        <v>0</v>
      </c>
      <c r="S76" s="72">
        <f t="shared" si="3"/>
        <v>0</v>
      </c>
    </row>
    <row r="77" spans="1:19" ht="105.75" customHeight="1" thickBot="1" x14ac:dyDescent="0.25">
      <c r="A77" s="391"/>
      <c r="B77" s="379"/>
      <c r="C77" s="379"/>
      <c r="D77" s="379"/>
      <c r="E77" s="158"/>
      <c r="F77" s="158"/>
      <c r="G77" s="50" t="s">
        <v>661</v>
      </c>
      <c r="H77" s="19" t="s">
        <v>607</v>
      </c>
      <c r="I77" s="379">
        <f>'موازنة 2026-2027'!M77</f>
        <v>0</v>
      </c>
      <c r="J77" s="158"/>
      <c r="K77" s="158"/>
      <c r="L77" s="158">
        <f t="shared" si="10"/>
        <v>0</v>
      </c>
      <c r="M77" s="379">
        <f>'الاطار الموازنى  راي الجهه عام'!J77</f>
        <v>0</v>
      </c>
      <c r="N77" s="218">
        <f t="shared" si="0"/>
        <v>0</v>
      </c>
      <c r="O77" s="158"/>
      <c r="P77" s="219" t="str">
        <f t="shared" si="1"/>
        <v xml:space="preserve"> </v>
      </c>
      <c r="Q77" s="219" t="str">
        <f t="shared" si="2"/>
        <v xml:space="preserve"> </v>
      </c>
      <c r="R77" s="113">
        <f t="shared" si="5"/>
        <v>0</v>
      </c>
      <c r="S77" s="72">
        <f t="shared" si="3"/>
        <v>0</v>
      </c>
    </row>
    <row r="78" spans="1:19" s="1" customFormat="1" ht="95.25" customHeight="1" x14ac:dyDescent="0.2">
      <c r="A78" s="392">
        <f t="shared" ref="A78:I78" si="44">SUM(A75:A77)</f>
        <v>0</v>
      </c>
      <c r="B78" s="393">
        <f t="shared" si="44"/>
        <v>0</v>
      </c>
      <c r="C78" s="393">
        <f t="shared" si="44"/>
        <v>0</v>
      </c>
      <c r="D78" s="393">
        <f t="shared" si="44"/>
        <v>0</v>
      </c>
      <c r="E78" s="316">
        <f t="shared" si="44"/>
        <v>0</v>
      </c>
      <c r="F78" s="316">
        <f t="shared" si="44"/>
        <v>0</v>
      </c>
      <c r="G78" s="317"/>
      <c r="H78" s="318" t="s">
        <v>6</v>
      </c>
      <c r="I78" s="393">
        <f t="shared" si="44"/>
        <v>1171000</v>
      </c>
      <c r="J78" s="316">
        <f t="shared" ref="J78:L78" si="45">SUM(J75:J77)</f>
        <v>0</v>
      </c>
      <c r="K78" s="316">
        <f t="shared" si="45"/>
        <v>0</v>
      </c>
      <c r="L78" s="316">
        <f t="shared" si="45"/>
        <v>0</v>
      </c>
      <c r="M78" s="393">
        <f>'الاطار الموازنى  راي الجهه عام'!J78</f>
        <v>1348000</v>
      </c>
      <c r="N78" s="319">
        <f t="shared" si="0"/>
        <v>177000</v>
      </c>
      <c r="O78" s="316">
        <f t="shared" ref="O78" si="46">SUM(O75:O77)</f>
        <v>1348000</v>
      </c>
      <c r="P78" s="316">
        <f t="shared" si="1"/>
        <v>177000</v>
      </c>
      <c r="Q78" s="316" t="str">
        <f t="shared" si="2"/>
        <v xml:space="preserve"> </v>
      </c>
      <c r="R78" s="320">
        <f t="shared" si="5"/>
        <v>1.1511528608027326</v>
      </c>
      <c r="S78" s="72">
        <f t="shared" si="3"/>
        <v>3867000</v>
      </c>
    </row>
    <row r="79" spans="1:19" s="1" customFormat="1" ht="105.75" customHeight="1" x14ac:dyDescent="0.2">
      <c r="A79" s="394"/>
      <c r="B79" s="395"/>
      <c r="C79" s="395"/>
      <c r="D79" s="395"/>
      <c r="E79" s="170"/>
      <c r="F79" s="170"/>
      <c r="G79" s="48" t="s">
        <v>662</v>
      </c>
      <c r="H79" s="21" t="s">
        <v>58</v>
      </c>
      <c r="I79" s="395"/>
      <c r="J79" s="170"/>
      <c r="K79" s="170"/>
      <c r="L79" s="170">
        <f t="shared" si="10"/>
        <v>0</v>
      </c>
      <c r="M79" s="395">
        <f>'الاطار الموازنى  راي الجهه عام'!J79</f>
        <v>0</v>
      </c>
      <c r="N79" s="229">
        <f t="shared" si="0"/>
        <v>0</v>
      </c>
      <c r="O79" s="170"/>
      <c r="P79" s="170" t="str">
        <f t="shared" si="1"/>
        <v xml:space="preserve"> </v>
      </c>
      <c r="Q79" s="170" t="str">
        <f t="shared" si="2"/>
        <v xml:space="preserve"> </v>
      </c>
      <c r="R79" s="120"/>
      <c r="S79" s="72">
        <f>S85</f>
        <v>13812000</v>
      </c>
    </row>
    <row r="80" spans="1:19" ht="105.75" customHeight="1" x14ac:dyDescent="0.2">
      <c r="A80" s="364"/>
      <c r="B80" s="365"/>
      <c r="C80" s="365"/>
      <c r="D80" s="365"/>
      <c r="E80" s="147"/>
      <c r="F80" s="147"/>
      <c r="G80" s="49" t="s">
        <v>663</v>
      </c>
      <c r="H80" s="19" t="s">
        <v>59</v>
      </c>
      <c r="I80" s="365">
        <f>'موازنة 2026-2027'!M80</f>
        <v>0</v>
      </c>
      <c r="J80" s="147"/>
      <c r="K80" s="147"/>
      <c r="L80" s="147">
        <f t="shared" si="10"/>
        <v>0</v>
      </c>
      <c r="M80" s="365">
        <f>'الاطار الموازنى  راي الجهه عام'!J80</f>
        <v>0</v>
      </c>
      <c r="N80" s="208">
        <f t="shared" si="0"/>
        <v>0</v>
      </c>
      <c r="O80" s="147"/>
      <c r="P80" s="209" t="str">
        <f t="shared" si="1"/>
        <v xml:space="preserve"> </v>
      </c>
      <c r="Q80" s="209" t="str">
        <f t="shared" si="2"/>
        <v xml:space="preserve"> </v>
      </c>
      <c r="R80" s="105">
        <f t="shared" si="5"/>
        <v>0</v>
      </c>
      <c r="S80" s="72">
        <f t="shared" si="3"/>
        <v>0</v>
      </c>
    </row>
    <row r="81" spans="1:19" ht="105.75" customHeight="1" x14ac:dyDescent="0.2">
      <c r="A81" s="364"/>
      <c r="B81" s="365"/>
      <c r="C81" s="365"/>
      <c r="D81" s="365"/>
      <c r="E81" s="147"/>
      <c r="F81" s="147"/>
      <c r="G81" s="49" t="s">
        <v>664</v>
      </c>
      <c r="H81" s="19" t="s">
        <v>60</v>
      </c>
      <c r="I81" s="365">
        <f>'موازنة 2026-2027'!M81</f>
        <v>0</v>
      </c>
      <c r="J81" s="147"/>
      <c r="K81" s="147"/>
      <c r="L81" s="147">
        <f t="shared" si="10"/>
        <v>0</v>
      </c>
      <c r="M81" s="365">
        <f>'الاطار الموازنى  راي الجهه عام'!J81</f>
        <v>0</v>
      </c>
      <c r="N81" s="208">
        <f t="shared" ref="N81:N148" si="47">M81-I81</f>
        <v>0</v>
      </c>
      <c r="O81" s="147"/>
      <c r="P81" s="209" t="str">
        <f t="shared" ref="P81:P148" si="48">IF(O81&gt;I81,O81-I81," ")</f>
        <v xml:space="preserve"> </v>
      </c>
      <c r="Q81" s="209" t="str">
        <f t="shared" ref="Q81:Q148" si="49">IF(I81&gt;O81,I81-O81," ")</f>
        <v xml:space="preserve"> </v>
      </c>
      <c r="R81" s="105">
        <f t="shared" si="5"/>
        <v>0</v>
      </c>
      <c r="S81" s="72">
        <f t="shared" ref="S81:S148" si="50">SUM(A81+B81+C81+D81+E81+F81+I81+J81+K81+L81+M81+O81)</f>
        <v>0</v>
      </c>
    </row>
    <row r="82" spans="1:19" ht="105.75" customHeight="1" x14ac:dyDescent="0.2">
      <c r="A82" s="365"/>
      <c r="B82" s="365"/>
      <c r="C82" s="365"/>
      <c r="D82" s="365"/>
      <c r="E82" s="147"/>
      <c r="F82" s="147"/>
      <c r="G82" s="49" t="s">
        <v>665</v>
      </c>
      <c r="H82" s="19" t="s">
        <v>61</v>
      </c>
      <c r="I82" s="365">
        <f>'موازنة 2026-2027'!M82</f>
        <v>1476000</v>
      </c>
      <c r="J82" s="147"/>
      <c r="K82" s="147"/>
      <c r="L82" s="147">
        <f>K82*2</f>
        <v>0</v>
      </c>
      <c r="M82" s="365">
        <f>'الاطار الموازنى  راي الجهه عام'!J82</f>
        <v>1624000</v>
      </c>
      <c r="N82" s="208">
        <f t="shared" si="47"/>
        <v>148000</v>
      </c>
      <c r="O82" s="147">
        <v>1624000</v>
      </c>
      <c r="P82" s="209">
        <f t="shared" si="48"/>
        <v>148000</v>
      </c>
      <c r="Q82" s="209" t="str">
        <f t="shared" si="49"/>
        <v xml:space="preserve"> </v>
      </c>
      <c r="R82" s="105">
        <f t="shared" si="5"/>
        <v>1.1002710027100271</v>
      </c>
      <c r="S82" s="72">
        <f t="shared" si="50"/>
        <v>4724000</v>
      </c>
    </row>
    <row r="83" spans="1:19" ht="87.75" customHeight="1" x14ac:dyDescent="0.2">
      <c r="A83" s="365"/>
      <c r="B83" s="365"/>
      <c r="C83" s="365"/>
      <c r="D83" s="365"/>
      <c r="E83" s="147"/>
      <c r="F83" s="147"/>
      <c r="G83" s="49" t="s">
        <v>666</v>
      </c>
      <c r="H83" s="19" t="s">
        <v>62</v>
      </c>
      <c r="I83" s="365">
        <f>'موازنة 2026-2027'!M83</f>
        <v>2938000</v>
      </c>
      <c r="J83" s="147"/>
      <c r="K83" s="147"/>
      <c r="L83" s="147">
        <f>K83*2</f>
        <v>0</v>
      </c>
      <c r="M83" s="365">
        <f>'الاطار الموازنى  راي الجهه عام'!J83</f>
        <v>3075000</v>
      </c>
      <c r="N83" s="208">
        <f t="shared" si="47"/>
        <v>137000</v>
      </c>
      <c r="O83" s="147">
        <v>3075000</v>
      </c>
      <c r="P83" s="209">
        <f t="shared" si="48"/>
        <v>137000</v>
      </c>
      <c r="Q83" s="209" t="str">
        <f t="shared" si="49"/>
        <v xml:space="preserve"> </v>
      </c>
      <c r="R83" s="105">
        <f t="shared" si="5"/>
        <v>1.0466303607896528</v>
      </c>
      <c r="S83" s="72">
        <f t="shared" si="50"/>
        <v>9088000</v>
      </c>
    </row>
    <row r="84" spans="1:19" ht="105.75" customHeight="1" thickBot="1" x14ac:dyDescent="0.25">
      <c r="A84" s="391"/>
      <c r="B84" s="379"/>
      <c r="C84" s="379"/>
      <c r="D84" s="379"/>
      <c r="E84" s="158"/>
      <c r="F84" s="158"/>
      <c r="G84" s="50" t="s">
        <v>667</v>
      </c>
      <c r="H84" s="20" t="s">
        <v>63</v>
      </c>
      <c r="I84" s="379">
        <f>'موازنة 2026-2027'!M84</f>
        <v>0</v>
      </c>
      <c r="J84" s="158"/>
      <c r="K84" s="158"/>
      <c r="L84" s="158">
        <f t="shared" si="10"/>
        <v>0</v>
      </c>
      <c r="M84" s="379">
        <f>'الاطار الموازنى  راي الجهه عام'!J84</f>
        <v>0</v>
      </c>
      <c r="N84" s="218">
        <f t="shared" si="47"/>
        <v>0</v>
      </c>
      <c r="O84" s="158"/>
      <c r="P84" s="219" t="str">
        <f t="shared" si="48"/>
        <v xml:space="preserve"> </v>
      </c>
      <c r="Q84" s="219" t="str">
        <f t="shared" si="49"/>
        <v xml:space="preserve"> </v>
      </c>
      <c r="R84" s="113">
        <f t="shared" si="5"/>
        <v>0</v>
      </c>
      <c r="S84" s="72">
        <f t="shared" si="50"/>
        <v>0</v>
      </c>
    </row>
    <row r="85" spans="1:19" s="1" customFormat="1" ht="92.25" customHeight="1" thickBot="1" x14ac:dyDescent="0.25">
      <c r="A85" s="360">
        <f t="shared" ref="A85:L85" si="51">SUM(A80:A84)</f>
        <v>0</v>
      </c>
      <c r="B85" s="368">
        <f t="shared" si="51"/>
        <v>0</v>
      </c>
      <c r="C85" s="368">
        <f t="shared" si="51"/>
        <v>0</v>
      </c>
      <c r="D85" s="368">
        <f t="shared" si="51"/>
        <v>0</v>
      </c>
      <c r="E85" s="150">
        <f t="shared" si="51"/>
        <v>0</v>
      </c>
      <c r="F85" s="150">
        <f t="shared" si="51"/>
        <v>0</v>
      </c>
      <c r="G85" s="51"/>
      <c r="H85" s="5" t="s">
        <v>12</v>
      </c>
      <c r="I85" s="368">
        <f t="shared" si="51"/>
        <v>4414000</v>
      </c>
      <c r="J85" s="150">
        <f t="shared" si="51"/>
        <v>0</v>
      </c>
      <c r="K85" s="150">
        <f t="shared" si="51"/>
        <v>0</v>
      </c>
      <c r="L85" s="150">
        <f t="shared" si="51"/>
        <v>0</v>
      </c>
      <c r="M85" s="368">
        <f>'الاطار الموازنى  راي الجهه عام'!J85</f>
        <v>4699000</v>
      </c>
      <c r="N85" s="212">
        <f t="shared" si="47"/>
        <v>285000</v>
      </c>
      <c r="O85" s="150">
        <f t="shared" ref="O85" si="52">SUM(O80:O84)</f>
        <v>4699000</v>
      </c>
      <c r="P85" s="150">
        <f t="shared" si="48"/>
        <v>285000</v>
      </c>
      <c r="Q85" s="150" t="str">
        <f t="shared" si="49"/>
        <v xml:space="preserve"> </v>
      </c>
      <c r="R85" s="107">
        <f t="shared" ref="R85:R151" si="53">IF(O85=0,,O85/I85)</f>
        <v>1.0645672859084729</v>
      </c>
      <c r="S85" s="72">
        <f t="shared" si="50"/>
        <v>13812000</v>
      </c>
    </row>
    <row r="86" spans="1:19" s="1" customFormat="1" ht="105.75" customHeight="1" thickBot="1" x14ac:dyDescent="0.25">
      <c r="A86" s="361" t="e">
        <f>A85/$A$845</f>
        <v>#DIV/0!</v>
      </c>
      <c r="B86" s="396" t="e">
        <f>B85/$B$845</f>
        <v>#DIV/0!</v>
      </c>
      <c r="C86" s="396" t="e">
        <f>C85/$C$845</f>
        <v>#DIV/0!</v>
      </c>
      <c r="D86" s="396" t="e">
        <f>D85/$D$845</f>
        <v>#DIV/0!</v>
      </c>
      <c r="E86" s="270" t="e">
        <f>E85/$E$845</f>
        <v>#DIV/0!</v>
      </c>
      <c r="F86" s="270" t="e">
        <f>F85/$F$845</f>
        <v>#DIV/0!</v>
      </c>
      <c r="G86" s="266"/>
      <c r="H86" s="267" t="s">
        <v>1135</v>
      </c>
      <c r="I86" s="396" t="e">
        <f>I85/$I$845</f>
        <v>#DIV/0!</v>
      </c>
      <c r="J86" s="270" t="e">
        <f>J85/$J$845</f>
        <v>#DIV/0!</v>
      </c>
      <c r="K86" s="270" t="e">
        <f>K85/$K$845</f>
        <v>#DIV/0!</v>
      </c>
      <c r="L86" s="270" t="e">
        <f>L85/$L$845</f>
        <v>#DIV/0!</v>
      </c>
      <c r="M86" s="396" t="e">
        <f>'الاطار الموازنى  راي الجهه عام'!J86</f>
        <v>#DIV/0!</v>
      </c>
      <c r="N86" s="270"/>
      <c r="O86" s="270" t="e">
        <f>O85/$O$845</f>
        <v>#DIV/0!</v>
      </c>
      <c r="P86" s="270"/>
      <c r="Q86" s="265"/>
      <c r="R86" s="268"/>
      <c r="S86" s="72">
        <v>1</v>
      </c>
    </row>
    <row r="87" spans="1:19" s="1" customFormat="1" ht="114.75" customHeight="1" thickBot="1" x14ac:dyDescent="0.25">
      <c r="A87" s="361" t="e">
        <f t="shared" ref="A87:F87" si="54">A85/A847</f>
        <v>#DIV/0!</v>
      </c>
      <c r="B87" s="361" t="e">
        <f t="shared" si="54"/>
        <v>#DIV/0!</v>
      </c>
      <c r="C87" s="361" t="e">
        <f t="shared" si="54"/>
        <v>#DIV/0!</v>
      </c>
      <c r="D87" s="361" t="e">
        <f t="shared" si="54"/>
        <v>#DIV/0!</v>
      </c>
      <c r="E87" s="269" t="e">
        <f t="shared" si="54"/>
        <v>#DIV/0!</v>
      </c>
      <c r="F87" s="269" t="e">
        <f t="shared" si="54"/>
        <v>#DIV/0!</v>
      </c>
      <c r="G87" s="266"/>
      <c r="H87" s="267" t="s">
        <v>1136</v>
      </c>
      <c r="I87" s="396">
        <f>I85/I847</f>
        <v>0.1119650965172615</v>
      </c>
      <c r="J87" s="270" t="e">
        <f>J85/J847</f>
        <v>#DIV/0!</v>
      </c>
      <c r="K87" s="270" t="e">
        <f>K85/K847</f>
        <v>#DIV/0!</v>
      </c>
      <c r="L87" s="270" t="e">
        <f>L85/L847</f>
        <v>#DIV/0!</v>
      </c>
      <c r="M87" s="396">
        <f>'الاطار الموازنى  راي الجهه عام'!J87</f>
        <v>0.10322254684445226</v>
      </c>
      <c r="N87" s="270"/>
      <c r="O87" s="270">
        <f>O85/O847</f>
        <v>0.10322254684445226</v>
      </c>
      <c r="P87" s="346"/>
      <c r="Q87" s="347"/>
      <c r="R87" s="348"/>
      <c r="S87" s="72">
        <v>1</v>
      </c>
    </row>
    <row r="88" spans="1:19" s="1" customFormat="1" ht="105" customHeight="1" x14ac:dyDescent="0.2">
      <c r="A88" s="395"/>
      <c r="B88" s="395"/>
      <c r="C88" s="395"/>
      <c r="D88" s="395"/>
      <c r="E88" s="167"/>
      <c r="F88" s="167"/>
      <c r="G88" s="48">
        <v>3112010301</v>
      </c>
      <c r="H88" s="21" t="s">
        <v>64</v>
      </c>
      <c r="I88" s="395">
        <f>'موازنة 2026-2027'!M88</f>
        <v>300000</v>
      </c>
      <c r="J88" s="167"/>
      <c r="K88" s="167"/>
      <c r="L88" s="167">
        <f>K88*2</f>
        <v>0</v>
      </c>
      <c r="M88" s="395">
        <f>'الاطار الموازنى  راي الجهه عام'!J88</f>
        <v>300000</v>
      </c>
      <c r="N88" s="229">
        <f t="shared" si="47"/>
        <v>0</v>
      </c>
      <c r="O88" s="167">
        <f>M88</f>
        <v>300000</v>
      </c>
      <c r="P88" s="170" t="str">
        <f t="shared" si="48"/>
        <v xml:space="preserve"> </v>
      </c>
      <c r="Q88" s="170" t="str">
        <f t="shared" si="49"/>
        <v xml:space="preserve"> </v>
      </c>
      <c r="R88" s="120">
        <f t="shared" si="53"/>
        <v>1</v>
      </c>
      <c r="S88" s="72">
        <f t="shared" si="50"/>
        <v>900000</v>
      </c>
    </row>
    <row r="89" spans="1:19" s="1" customFormat="1" ht="105.75" customHeight="1" x14ac:dyDescent="0.2">
      <c r="A89" s="357"/>
      <c r="B89" s="373"/>
      <c r="C89" s="373"/>
      <c r="D89" s="373"/>
      <c r="E89" s="153"/>
      <c r="F89" s="153"/>
      <c r="G89" s="54">
        <v>3112010401</v>
      </c>
      <c r="H89" s="18" t="s">
        <v>65</v>
      </c>
      <c r="I89" s="373">
        <f>'موازنة 2026-2027'!M89</f>
        <v>0</v>
      </c>
      <c r="J89" s="153"/>
      <c r="K89" s="153"/>
      <c r="L89" s="153">
        <f t="shared" si="10"/>
        <v>0</v>
      </c>
      <c r="M89" s="373">
        <f>'الاطار الموازنى  راي الجهه عام'!J89</f>
        <v>0</v>
      </c>
      <c r="N89" s="215">
        <f t="shared" si="47"/>
        <v>0</v>
      </c>
      <c r="O89" s="153"/>
      <c r="P89" s="155" t="str">
        <f t="shared" si="48"/>
        <v xml:space="preserve"> </v>
      </c>
      <c r="Q89" s="155" t="str">
        <f t="shared" si="49"/>
        <v xml:space="preserve"> </v>
      </c>
      <c r="R89" s="110">
        <f t="shared" si="53"/>
        <v>0</v>
      </c>
      <c r="S89" s="72">
        <f t="shared" si="50"/>
        <v>0</v>
      </c>
    </row>
    <row r="90" spans="1:19" s="1" customFormat="1" ht="110.25" customHeight="1" x14ac:dyDescent="0.2">
      <c r="A90" s="357"/>
      <c r="B90" s="373"/>
      <c r="C90" s="373"/>
      <c r="D90" s="373"/>
      <c r="E90" s="155"/>
      <c r="F90" s="155"/>
      <c r="G90" s="54" t="s">
        <v>668</v>
      </c>
      <c r="H90" s="18" t="s">
        <v>66</v>
      </c>
      <c r="I90" s="373"/>
      <c r="J90" s="155"/>
      <c r="K90" s="155"/>
      <c r="L90" s="155"/>
      <c r="M90" s="373">
        <f>'الاطار الموازنى  راي الجهه عام'!J90</f>
        <v>0</v>
      </c>
      <c r="N90" s="215"/>
      <c r="O90" s="155"/>
      <c r="P90" s="155" t="str">
        <f t="shared" si="48"/>
        <v xml:space="preserve"> </v>
      </c>
      <c r="Q90" s="155" t="str">
        <f t="shared" si="49"/>
        <v xml:space="preserve"> </v>
      </c>
      <c r="R90" s="110"/>
      <c r="S90" s="72">
        <f>S108</f>
        <v>30885000</v>
      </c>
    </row>
    <row r="91" spans="1:19" ht="97.5" customHeight="1" x14ac:dyDescent="0.2">
      <c r="A91" s="365"/>
      <c r="B91" s="365"/>
      <c r="C91" s="365"/>
      <c r="D91" s="365"/>
      <c r="E91" s="147"/>
      <c r="F91" s="147"/>
      <c r="G91" s="49" t="s">
        <v>669</v>
      </c>
      <c r="H91" s="19" t="s">
        <v>67</v>
      </c>
      <c r="I91" s="365">
        <f>'موازنة 2026-2027'!M91</f>
        <v>1550000</v>
      </c>
      <c r="J91" s="147"/>
      <c r="K91" s="147"/>
      <c r="L91" s="147">
        <f>K91*2</f>
        <v>0</v>
      </c>
      <c r="M91" s="365">
        <f>'الاطار الموازنى  راي الجهه عام'!J91</f>
        <v>1550000</v>
      </c>
      <c r="N91" s="208">
        <f t="shared" si="47"/>
        <v>0</v>
      </c>
      <c r="O91" s="147">
        <v>1550000</v>
      </c>
      <c r="P91" s="209" t="str">
        <f t="shared" si="48"/>
        <v xml:space="preserve"> </v>
      </c>
      <c r="Q91" s="209" t="str">
        <f t="shared" si="49"/>
        <v xml:space="preserve"> </v>
      </c>
      <c r="R91" s="105">
        <f t="shared" si="53"/>
        <v>1</v>
      </c>
      <c r="S91" s="72">
        <f t="shared" si="50"/>
        <v>4650000</v>
      </c>
    </row>
    <row r="92" spans="1:19" ht="97.5" customHeight="1" x14ac:dyDescent="0.2">
      <c r="A92" s="365"/>
      <c r="B92" s="365"/>
      <c r="C92" s="365"/>
      <c r="D92" s="365"/>
      <c r="E92" s="147"/>
      <c r="F92" s="147"/>
      <c r="G92" s="49" t="s">
        <v>670</v>
      </c>
      <c r="H92" s="19" t="s">
        <v>68</v>
      </c>
      <c r="I92" s="365">
        <f>'موازنة 2026-2027'!M92</f>
        <v>927000</v>
      </c>
      <c r="J92" s="147"/>
      <c r="K92" s="147"/>
      <c r="L92" s="147">
        <f>K92*2</f>
        <v>0</v>
      </c>
      <c r="M92" s="365">
        <f>'الاطار الموازنى  راي الجهه عام'!J92</f>
        <v>927000</v>
      </c>
      <c r="N92" s="208">
        <f t="shared" si="47"/>
        <v>0</v>
      </c>
      <c r="O92" s="147">
        <v>927000</v>
      </c>
      <c r="P92" s="209" t="str">
        <f t="shared" si="48"/>
        <v xml:space="preserve"> </v>
      </c>
      <c r="Q92" s="209" t="str">
        <f t="shared" si="49"/>
        <v xml:space="preserve"> </v>
      </c>
      <c r="R92" s="105">
        <f t="shared" si="53"/>
        <v>1</v>
      </c>
      <c r="S92" s="72">
        <f t="shared" si="50"/>
        <v>2781000</v>
      </c>
    </row>
    <row r="93" spans="1:19" ht="97.5" customHeight="1" x14ac:dyDescent="0.2">
      <c r="A93" s="365"/>
      <c r="B93" s="365"/>
      <c r="C93" s="365"/>
      <c r="D93" s="365"/>
      <c r="E93" s="147"/>
      <c r="F93" s="147"/>
      <c r="G93" s="49" t="s">
        <v>671</v>
      </c>
      <c r="H93" s="19" t="s">
        <v>69</v>
      </c>
      <c r="I93" s="365">
        <f>'موازنة 2026-2027'!M93</f>
        <v>0</v>
      </c>
      <c r="J93" s="147"/>
      <c r="K93" s="147"/>
      <c r="L93" s="147">
        <f t="shared" ref="L93:L156" si="55">K93*2</f>
        <v>0</v>
      </c>
      <c r="M93" s="365">
        <f>'الاطار الموازنى  راي الجهه عام'!J93</f>
        <v>0</v>
      </c>
      <c r="N93" s="208">
        <f t="shared" si="47"/>
        <v>0</v>
      </c>
      <c r="O93" s="147">
        <v>0</v>
      </c>
      <c r="P93" s="209" t="str">
        <f t="shared" si="48"/>
        <v xml:space="preserve"> </v>
      </c>
      <c r="Q93" s="209" t="str">
        <f t="shared" si="49"/>
        <v xml:space="preserve"> </v>
      </c>
      <c r="R93" s="105">
        <f t="shared" si="53"/>
        <v>0</v>
      </c>
      <c r="S93" s="72">
        <f t="shared" si="50"/>
        <v>0</v>
      </c>
    </row>
    <row r="94" spans="1:19" ht="97.5" customHeight="1" x14ac:dyDescent="0.2">
      <c r="A94" s="365"/>
      <c r="B94" s="365"/>
      <c r="C94" s="365"/>
      <c r="D94" s="365"/>
      <c r="E94" s="147"/>
      <c r="F94" s="147"/>
      <c r="G94" s="49" t="s">
        <v>672</v>
      </c>
      <c r="H94" s="19" t="s">
        <v>70</v>
      </c>
      <c r="I94" s="365">
        <f>'موازنة 2026-2027'!M94</f>
        <v>2810000</v>
      </c>
      <c r="J94" s="147"/>
      <c r="K94" s="147"/>
      <c r="L94" s="147">
        <f t="shared" si="55"/>
        <v>0</v>
      </c>
      <c r="M94" s="365">
        <f>'الاطار الموازنى  راي الجهه عام'!J94</f>
        <v>2810000</v>
      </c>
      <c r="N94" s="208">
        <f t="shared" si="47"/>
        <v>0</v>
      </c>
      <c r="O94" s="147">
        <v>2810000</v>
      </c>
      <c r="P94" s="209" t="str">
        <f t="shared" si="48"/>
        <v xml:space="preserve"> </v>
      </c>
      <c r="Q94" s="209" t="str">
        <f t="shared" si="49"/>
        <v xml:space="preserve"> </v>
      </c>
      <c r="R94" s="105">
        <f t="shared" si="53"/>
        <v>1</v>
      </c>
      <c r="S94" s="72">
        <f t="shared" si="50"/>
        <v>8430000</v>
      </c>
    </row>
    <row r="95" spans="1:19" ht="97.5" customHeight="1" x14ac:dyDescent="0.2">
      <c r="A95" s="365"/>
      <c r="B95" s="365"/>
      <c r="C95" s="365"/>
      <c r="D95" s="365"/>
      <c r="E95" s="147"/>
      <c r="F95" s="147"/>
      <c r="G95" s="49" t="s">
        <v>673</v>
      </c>
      <c r="H95" s="19" t="s">
        <v>71</v>
      </c>
      <c r="I95" s="365">
        <f>'موازنة 2026-2027'!M95</f>
        <v>1893000</v>
      </c>
      <c r="J95" s="147"/>
      <c r="K95" s="147"/>
      <c r="L95" s="147">
        <f t="shared" si="55"/>
        <v>0</v>
      </c>
      <c r="M95" s="365">
        <f>'الاطار الموازنى  راي الجهه عام'!J95</f>
        <v>1893000</v>
      </c>
      <c r="N95" s="208">
        <f t="shared" si="47"/>
        <v>0</v>
      </c>
      <c r="O95" s="147">
        <v>1893000</v>
      </c>
      <c r="P95" s="209" t="str">
        <f t="shared" si="48"/>
        <v xml:space="preserve"> </v>
      </c>
      <c r="Q95" s="209" t="str">
        <f t="shared" si="49"/>
        <v xml:space="preserve"> </v>
      </c>
      <c r="R95" s="105">
        <f t="shared" si="53"/>
        <v>1</v>
      </c>
      <c r="S95" s="72">
        <f t="shared" si="50"/>
        <v>5679000</v>
      </c>
    </row>
    <row r="96" spans="1:19" ht="97.5" customHeight="1" x14ac:dyDescent="0.2">
      <c r="A96" s="365"/>
      <c r="B96" s="365"/>
      <c r="C96" s="365"/>
      <c r="D96" s="365"/>
      <c r="E96" s="147"/>
      <c r="F96" s="147"/>
      <c r="G96" s="49" t="s">
        <v>674</v>
      </c>
      <c r="H96" s="19" t="s">
        <v>72</v>
      </c>
      <c r="I96" s="365">
        <f>'موازنة 2026-2027'!M96</f>
        <v>660000</v>
      </c>
      <c r="J96" s="147"/>
      <c r="K96" s="147"/>
      <c r="L96" s="147">
        <f t="shared" si="55"/>
        <v>0</v>
      </c>
      <c r="M96" s="365">
        <f>'الاطار الموازنى  راي الجهه عام'!J96</f>
        <v>660000</v>
      </c>
      <c r="N96" s="208">
        <f t="shared" si="47"/>
        <v>0</v>
      </c>
      <c r="O96" s="147">
        <v>660000</v>
      </c>
      <c r="P96" s="209" t="str">
        <f t="shared" si="48"/>
        <v xml:space="preserve"> </v>
      </c>
      <c r="Q96" s="209" t="str">
        <f t="shared" si="49"/>
        <v xml:space="preserve"> </v>
      </c>
      <c r="R96" s="105">
        <f t="shared" si="53"/>
        <v>1</v>
      </c>
      <c r="S96" s="72">
        <f t="shared" si="50"/>
        <v>1980000</v>
      </c>
    </row>
    <row r="97" spans="1:19" ht="97.5" customHeight="1" x14ac:dyDescent="0.2">
      <c r="A97" s="364"/>
      <c r="B97" s="365"/>
      <c r="C97" s="365"/>
      <c r="D97" s="365"/>
      <c r="E97" s="147"/>
      <c r="F97" s="147"/>
      <c r="G97" s="49" t="s">
        <v>675</v>
      </c>
      <c r="H97" s="19" t="s">
        <v>73</v>
      </c>
      <c r="I97" s="365">
        <f>'موازنة 2026-2027'!M97</f>
        <v>0</v>
      </c>
      <c r="J97" s="147"/>
      <c r="K97" s="147"/>
      <c r="L97" s="147">
        <f t="shared" si="55"/>
        <v>0</v>
      </c>
      <c r="M97" s="365">
        <f>'الاطار الموازنى  راي الجهه عام'!J97</f>
        <v>0</v>
      </c>
      <c r="N97" s="208">
        <f t="shared" si="47"/>
        <v>0</v>
      </c>
      <c r="O97" s="147">
        <f t="shared" ref="O97:O99" si="56">M97</f>
        <v>0</v>
      </c>
      <c r="P97" s="209" t="str">
        <f t="shared" si="48"/>
        <v xml:space="preserve"> </v>
      </c>
      <c r="Q97" s="209" t="str">
        <f t="shared" si="49"/>
        <v xml:space="preserve"> </v>
      </c>
      <c r="R97" s="105">
        <f t="shared" si="53"/>
        <v>0</v>
      </c>
      <c r="S97" s="72">
        <f t="shared" si="50"/>
        <v>0</v>
      </c>
    </row>
    <row r="98" spans="1:19" ht="97.5" customHeight="1" x14ac:dyDescent="0.2">
      <c r="A98" s="364"/>
      <c r="B98" s="365"/>
      <c r="C98" s="365"/>
      <c r="D98" s="365"/>
      <c r="E98" s="147"/>
      <c r="F98" s="147"/>
      <c r="G98" s="49" t="s">
        <v>676</v>
      </c>
      <c r="H98" s="19" t="s">
        <v>74</v>
      </c>
      <c r="I98" s="365">
        <f>'موازنة 2026-2027'!M98</f>
        <v>0</v>
      </c>
      <c r="J98" s="147"/>
      <c r="K98" s="147"/>
      <c r="L98" s="147">
        <f t="shared" si="55"/>
        <v>0</v>
      </c>
      <c r="M98" s="365">
        <f>'الاطار الموازنى  راي الجهه عام'!J98</f>
        <v>0</v>
      </c>
      <c r="N98" s="208">
        <f t="shared" si="47"/>
        <v>0</v>
      </c>
      <c r="O98" s="147">
        <f t="shared" si="56"/>
        <v>0</v>
      </c>
      <c r="P98" s="209" t="str">
        <f t="shared" si="48"/>
        <v xml:space="preserve"> </v>
      </c>
      <c r="Q98" s="209" t="str">
        <f t="shared" si="49"/>
        <v xml:space="preserve"> </v>
      </c>
      <c r="R98" s="105">
        <f t="shared" si="53"/>
        <v>0</v>
      </c>
      <c r="S98" s="72">
        <f t="shared" si="50"/>
        <v>0</v>
      </c>
    </row>
    <row r="99" spans="1:19" ht="97.5" customHeight="1" x14ac:dyDescent="0.2">
      <c r="A99" s="364"/>
      <c r="B99" s="365"/>
      <c r="C99" s="365"/>
      <c r="D99" s="365"/>
      <c r="E99" s="147"/>
      <c r="F99" s="147"/>
      <c r="G99" s="49" t="s">
        <v>677</v>
      </c>
      <c r="H99" s="19" t="s">
        <v>75</v>
      </c>
      <c r="I99" s="365">
        <f>'موازنة 2026-2027'!M99</f>
        <v>0</v>
      </c>
      <c r="J99" s="147"/>
      <c r="K99" s="147"/>
      <c r="L99" s="147">
        <f t="shared" si="55"/>
        <v>0</v>
      </c>
      <c r="M99" s="365">
        <f>'الاطار الموازنى  راي الجهه عام'!J99</f>
        <v>0</v>
      </c>
      <c r="N99" s="208">
        <f t="shared" si="47"/>
        <v>0</v>
      </c>
      <c r="O99" s="147">
        <f t="shared" si="56"/>
        <v>0</v>
      </c>
      <c r="P99" s="209" t="str">
        <f t="shared" si="48"/>
        <v xml:space="preserve"> </v>
      </c>
      <c r="Q99" s="209" t="str">
        <f t="shared" si="49"/>
        <v xml:space="preserve"> </v>
      </c>
      <c r="R99" s="105">
        <f t="shared" si="53"/>
        <v>0</v>
      </c>
      <c r="S99" s="72">
        <f t="shared" si="50"/>
        <v>0</v>
      </c>
    </row>
    <row r="100" spans="1:19" ht="97.5" customHeight="1" x14ac:dyDescent="0.2">
      <c r="A100" s="365"/>
      <c r="B100" s="365"/>
      <c r="C100" s="365"/>
      <c r="D100" s="365"/>
      <c r="E100" s="147"/>
      <c r="F100" s="147"/>
      <c r="G100" s="49" t="s">
        <v>678</v>
      </c>
      <c r="H100" s="19" t="s">
        <v>76</v>
      </c>
      <c r="I100" s="365">
        <f>'موازنة 2026-2027'!M100</f>
        <v>200000</v>
      </c>
      <c r="J100" s="147"/>
      <c r="K100" s="147"/>
      <c r="L100" s="147">
        <f t="shared" si="55"/>
        <v>0</v>
      </c>
      <c r="M100" s="365">
        <f>'الاطار الموازنى  راي الجهه عام'!J100</f>
        <v>200000</v>
      </c>
      <c r="N100" s="208">
        <f t="shared" si="47"/>
        <v>0</v>
      </c>
      <c r="O100" s="147">
        <v>200000</v>
      </c>
      <c r="P100" s="209" t="str">
        <f t="shared" si="48"/>
        <v xml:space="preserve"> </v>
      </c>
      <c r="Q100" s="209" t="str">
        <f t="shared" si="49"/>
        <v xml:space="preserve"> </v>
      </c>
      <c r="R100" s="105">
        <f t="shared" si="53"/>
        <v>1</v>
      </c>
      <c r="S100" s="72">
        <f t="shared" si="50"/>
        <v>600000</v>
      </c>
    </row>
    <row r="101" spans="1:19" ht="97.5" customHeight="1" x14ac:dyDescent="0.2">
      <c r="A101" s="397"/>
      <c r="B101" s="398"/>
      <c r="C101" s="398"/>
      <c r="D101" s="398"/>
      <c r="E101" s="168"/>
      <c r="F101" s="168"/>
      <c r="G101" s="61" t="s">
        <v>679</v>
      </c>
      <c r="H101" s="19" t="s">
        <v>77</v>
      </c>
      <c r="I101" s="398">
        <f>'موازنة 2026-2027'!M101</f>
        <v>0</v>
      </c>
      <c r="J101" s="147"/>
      <c r="K101" s="168"/>
      <c r="L101" s="168">
        <f t="shared" si="55"/>
        <v>0</v>
      </c>
      <c r="M101" s="398">
        <f>'الاطار الموازنى  راي الجهه عام'!J101</f>
        <v>0</v>
      </c>
      <c r="N101" s="230">
        <f t="shared" si="47"/>
        <v>0</v>
      </c>
      <c r="O101" s="147">
        <v>0</v>
      </c>
      <c r="P101" s="231" t="str">
        <f t="shared" si="48"/>
        <v xml:space="preserve"> </v>
      </c>
      <c r="Q101" s="231" t="str">
        <f t="shared" si="49"/>
        <v xml:space="preserve"> </v>
      </c>
      <c r="R101" s="121">
        <f t="shared" si="53"/>
        <v>0</v>
      </c>
      <c r="S101" s="72">
        <f t="shared" si="50"/>
        <v>0</v>
      </c>
    </row>
    <row r="102" spans="1:19" ht="97.5" customHeight="1" x14ac:dyDescent="0.2">
      <c r="A102" s="365"/>
      <c r="B102" s="365"/>
      <c r="C102" s="365"/>
      <c r="D102" s="365"/>
      <c r="E102" s="147"/>
      <c r="F102" s="147"/>
      <c r="G102" s="49" t="s">
        <v>680</v>
      </c>
      <c r="H102" s="19" t="s">
        <v>78</v>
      </c>
      <c r="I102" s="365">
        <f>'موازنة 2026-2027'!M102</f>
        <v>700000</v>
      </c>
      <c r="J102" s="147"/>
      <c r="K102" s="147"/>
      <c r="L102" s="147">
        <f t="shared" si="55"/>
        <v>0</v>
      </c>
      <c r="M102" s="365">
        <f>'الاطار الموازنى  راي الجهه عام'!J102</f>
        <v>700000</v>
      </c>
      <c r="N102" s="208">
        <f t="shared" si="47"/>
        <v>0</v>
      </c>
      <c r="O102" s="147">
        <v>700000</v>
      </c>
      <c r="P102" s="209" t="str">
        <f t="shared" si="48"/>
        <v xml:space="preserve"> </v>
      </c>
      <c r="Q102" s="209" t="str">
        <f t="shared" si="49"/>
        <v xml:space="preserve"> </v>
      </c>
      <c r="R102" s="105">
        <f t="shared" si="53"/>
        <v>1</v>
      </c>
      <c r="S102" s="72">
        <f t="shared" si="50"/>
        <v>2100000</v>
      </c>
    </row>
    <row r="103" spans="1:19" ht="97.5" customHeight="1" x14ac:dyDescent="0.2">
      <c r="A103" s="365"/>
      <c r="B103" s="365"/>
      <c r="C103" s="365"/>
      <c r="D103" s="365"/>
      <c r="E103" s="147"/>
      <c r="F103" s="147"/>
      <c r="G103" s="49" t="s">
        <v>681</v>
      </c>
      <c r="H103" s="19" t="s">
        <v>1194</v>
      </c>
      <c r="I103" s="365">
        <f>'موازنة 2026-2027'!M103</f>
        <v>4000</v>
      </c>
      <c r="J103" s="147"/>
      <c r="K103" s="147"/>
      <c r="L103" s="147">
        <f t="shared" si="55"/>
        <v>0</v>
      </c>
      <c r="M103" s="365">
        <f>'الاطار الموازنى  راي الجهه عام'!J103</f>
        <v>4000</v>
      </c>
      <c r="N103" s="208">
        <f t="shared" si="47"/>
        <v>0</v>
      </c>
      <c r="O103" s="147">
        <v>4000</v>
      </c>
      <c r="P103" s="209" t="str">
        <f t="shared" si="48"/>
        <v xml:space="preserve"> </v>
      </c>
      <c r="Q103" s="209" t="str">
        <f t="shared" si="49"/>
        <v xml:space="preserve"> </v>
      </c>
      <c r="R103" s="105">
        <f t="shared" si="53"/>
        <v>1</v>
      </c>
      <c r="S103" s="72">
        <f t="shared" si="50"/>
        <v>12000</v>
      </c>
    </row>
    <row r="104" spans="1:19" ht="97.5" customHeight="1" x14ac:dyDescent="0.2">
      <c r="A104" s="365"/>
      <c r="B104" s="365"/>
      <c r="C104" s="365"/>
      <c r="D104" s="365"/>
      <c r="E104" s="147"/>
      <c r="F104" s="147"/>
      <c r="G104" s="49" t="s">
        <v>682</v>
      </c>
      <c r="H104" s="19" t="s">
        <v>80</v>
      </c>
      <c r="I104" s="365">
        <f>'موازنة 2026-2027'!M104</f>
        <v>228000</v>
      </c>
      <c r="J104" s="147"/>
      <c r="K104" s="147"/>
      <c r="L104" s="147">
        <f t="shared" si="55"/>
        <v>0</v>
      </c>
      <c r="M104" s="365">
        <f>'الاطار الموازنى  راي الجهه عام'!J104</f>
        <v>228000</v>
      </c>
      <c r="N104" s="208">
        <f t="shared" si="47"/>
        <v>0</v>
      </c>
      <c r="O104" s="147">
        <v>228000</v>
      </c>
      <c r="P104" s="209" t="str">
        <f t="shared" si="48"/>
        <v xml:space="preserve"> </v>
      </c>
      <c r="Q104" s="209" t="str">
        <f t="shared" si="49"/>
        <v xml:space="preserve"> </v>
      </c>
      <c r="R104" s="105">
        <f t="shared" si="53"/>
        <v>1</v>
      </c>
      <c r="S104" s="72">
        <f t="shared" si="50"/>
        <v>684000</v>
      </c>
    </row>
    <row r="105" spans="1:19" ht="97.5" customHeight="1" x14ac:dyDescent="0.2">
      <c r="A105" s="365"/>
      <c r="B105" s="365"/>
      <c r="C105" s="365"/>
      <c r="D105" s="365"/>
      <c r="E105" s="147"/>
      <c r="F105" s="147"/>
      <c r="G105" s="49" t="s">
        <v>683</v>
      </c>
      <c r="H105" s="19" t="s">
        <v>608</v>
      </c>
      <c r="I105" s="365">
        <f>'موازنة 2026-2027'!M105</f>
        <v>25000</v>
      </c>
      <c r="J105" s="147"/>
      <c r="K105" s="147"/>
      <c r="L105" s="147">
        <f t="shared" si="55"/>
        <v>0</v>
      </c>
      <c r="M105" s="365">
        <f>'الاطار الموازنى  راي الجهه عام'!J105</f>
        <v>25000</v>
      </c>
      <c r="N105" s="208">
        <f t="shared" si="47"/>
        <v>0</v>
      </c>
      <c r="O105" s="147">
        <v>25000</v>
      </c>
      <c r="P105" s="209" t="str">
        <f t="shared" si="48"/>
        <v xml:space="preserve"> </v>
      </c>
      <c r="Q105" s="209" t="str">
        <f t="shared" si="49"/>
        <v xml:space="preserve"> </v>
      </c>
      <c r="R105" s="105">
        <f t="shared" si="53"/>
        <v>1</v>
      </c>
      <c r="S105" s="72">
        <f t="shared" si="50"/>
        <v>75000</v>
      </c>
    </row>
    <row r="106" spans="1:19" ht="97.5" customHeight="1" x14ac:dyDescent="0.2">
      <c r="A106" s="365"/>
      <c r="B106" s="365"/>
      <c r="C106" s="365"/>
      <c r="D106" s="365"/>
      <c r="E106" s="147"/>
      <c r="F106" s="147"/>
      <c r="G106" s="49" t="s">
        <v>684</v>
      </c>
      <c r="H106" s="19" t="s">
        <v>609</v>
      </c>
      <c r="I106" s="365">
        <f>'موازنة 2026-2027'!M106</f>
        <v>1298000</v>
      </c>
      <c r="J106" s="147"/>
      <c r="K106" s="147"/>
      <c r="L106" s="147">
        <f t="shared" si="55"/>
        <v>0</v>
      </c>
      <c r="M106" s="365">
        <f>'الاطار الموازنى  راي الجهه عام'!J106</f>
        <v>1298000</v>
      </c>
      <c r="N106" s="208">
        <f t="shared" si="47"/>
        <v>0</v>
      </c>
      <c r="O106" s="147">
        <v>1298000</v>
      </c>
      <c r="P106" s="209" t="str">
        <f t="shared" si="48"/>
        <v xml:space="preserve"> </v>
      </c>
      <c r="Q106" s="209" t="str">
        <f t="shared" si="49"/>
        <v xml:space="preserve"> </v>
      </c>
      <c r="R106" s="105">
        <f t="shared" si="53"/>
        <v>1</v>
      </c>
      <c r="S106" s="72">
        <f t="shared" si="50"/>
        <v>3894000</v>
      </c>
    </row>
    <row r="107" spans="1:19" ht="97.5" customHeight="1" thickBot="1" x14ac:dyDescent="0.25">
      <c r="A107" s="391"/>
      <c r="B107" s="379"/>
      <c r="C107" s="379"/>
      <c r="D107" s="379"/>
      <c r="E107" s="158"/>
      <c r="F107" s="158"/>
      <c r="G107" s="50" t="s">
        <v>685</v>
      </c>
      <c r="H107" s="19" t="s">
        <v>610</v>
      </c>
      <c r="I107" s="379">
        <f>'موازنة 2026-2027'!M107</f>
        <v>0</v>
      </c>
      <c r="J107" s="147"/>
      <c r="K107" s="158"/>
      <c r="L107" s="158">
        <f t="shared" si="55"/>
        <v>0</v>
      </c>
      <c r="M107" s="379">
        <f>'الاطار الموازنى  راي الجهه عام'!J107</f>
        <v>0</v>
      </c>
      <c r="N107" s="218">
        <f t="shared" si="47"/>
        <v>0</v>
      </c>
      <c r="O107" s="147"/>
      <c r="P107" s="219" t="str">
        <f t="shared" si="48"/>
        <v xml:space="preserve"> </v>
      </c>
      <c r="Q107" s="219" t="str">
        <f t="shared" si="49"/>
        <v xml:space="preserve"> </v>
      </c>
      <c r="R107" s="113">
        <f t="shared" si="53"/>
        <v>0</v>
      </c>
      <c r="S107" s="72">
        <f t="shared" si="50"/>
        <v>0</v>
      </c>
    </row>
    <row r="108" spans="1:19" s="1" customFormat="1" ht="77.25" customHeight="1" thickBot="1" x14ac:dyDescent="0.25">
      <c r="A108" s="360">
        <f t="shared" ref="A108:I108" si="57">SUM(A91:A107)</f>
        <v>0</v>
      </c>
      <c r="B108" s="368">
        <f t="shared" si="57"/>
        <v>0</v>
      </c>
      <c r="C108" s="368">
        <f t="shared" si="57"/>
        <v>0</v>
      </c>
      <c r="D108" s="368">
        <f t="shared" si="57"/>
        <v>0</v>
      </c>
      <c r="E108" s="150">
        <f t="shared" si="57"/>
        <v>0</v>
      </c>
      <c r="F108" s="150">
        <f t="shared" si="57"/>
        <v>0</v>
      </c>
      <c r="G108" s="51"/>
      <c r="H108" s="5" t="s">
        <v>81</v>
      </c>
      <c r="I108" s="368">
        <f t="shared" si="57"/>
        <v>10295000</v>
      </c>
      <c r="J108" s="150">
        <f t="shared" ref="J108:L108" si="58">SUM(J91:J107)</f>
        <v>0</v>
      </c>
      <c r="K108" s="150">
        <f t="shared" si="58"/>
        <v>0</v>
      </c>
      <c r="L108" s="150">
        <f t="shared" si="58"/>
        <v>0</v>
      </c>
      <c r="M108" s="368">
        <f>'الاطار الموازنى  راي الجهه عام'!J108</f>
        <v>10295000</v>
      </c>
      <c r="N108" s="212">
        <f t="shared" si="47"/>
        <v>0</v>
      </c>
      <c r="O108" s="150">
        <f t="shared" ref="O108" si="59">SUM(O91:O107)</f>
        <v>10295000</v>
      </c>
      <c r="P108" s="150" t="str">
        <f t="shared" si="48"/>
        <v xml:space="preserve"> </v>
      </c>
      <c r="Q108" s="150" t="str">
        <f t="shared" si="49"/>
        <v xml:space="preserve"> </v>
      </c>
      <c r="R108" s="107">
        <f t="shared" si="53"/>
        <v>1</v>
      </c>
      <c r="S108" s="72">
        <f t="shared" si="50"/>
        <v>30885000</v>
      </c>
    </row>
    <row r="109" spans="1:19" s="1" customFormat="1" ht="110.25" customHeight="1" thickBot="1" x14ac:dyDescent="0.25">
      <c r="A109" s="361" t="e">
        <f>A108/$A$845</f>
        <v>#DIV/0!</v>
      </c>
      <c r="B109" s="396" t="e">
        <f>B108/$B$845</f>
        <v>#DIV/0!</v>
      </c>
      <c r="C109" s="396" t="e">
        <f>C108/$C$845</f>
        <v>#DIV/0!</v>
      </c>
      <c r="D109" s="396" t="e">
        <f>D108/$D$845</f>
        <v>#DIV/0!</v>
      </c>
      <c r="E109" s="270" t="e">
        <f>E108/$E$845</f>
        <v>#DIV/0!</v>
      </c>
      <c r="F109" s="270" t="e">
        <f>F108/$F$845</f>
        <v>#DIV/0!</v>
      </c>
      <c r="G109" s="266"/>
      <c r="H109" s="267" t="s">
        <v>1135</v>
      </c>
      <c r="I109" s="396" t="e">
        <f>I108/$I$845</f>
        <v>#DIV/0!</v>
      </c>
      <c r="J109" s="270" t="e">
        <f>J108/$J$845</f>
        <v>#DIV/0!</v>
      </c>
      <c r="K109" s="270" t="e">
        <f>K108/$K$845</f>
        <v>#DIV/0!</v>
      </c>
      <c r="L109" s="270" t="e">
        <f>L108/$L$845</f>
        <v>#DIV/0!</v>
      </c>
      <c r="M109" s="396" t="e">
        <f>'الاطار الموازنى  راي الجهه عام'!J109</f>
        <v>#DIV/0!</v>
      </c>
      <c r="N109" s="270"/>
      <c r="O109" s="270" t="e">
        <f>O108/$O$845</f>
        <v>#DIV/0!</v>
      </c>
      <c r="P109" s="270"/>
      <c r="Q109" s="265"/>
      <c r="R109" s="268"/>
      <c r="S109" s="72"/>
    </row>
    <row r="110" spans="1:19" s="1" customFormat="1" ht="99.75" customHeight="1" x14ac:dyDescent="0.2">
      <c r="A110" s="378" t="e">
        <f t="shared" ref="A110:F110" si="60">A108/A847</f>
        <v>#DIV/0!</v>
      </c>
      <c r="B110" s="378" t="e">
        <f t="shared" si="60"/>
        <v>#DIV/0!</v>
      </c>
      <c r="C110" s="378" t="e">
        <f t="shared" si="60"/>
        <v>#DIV/0!</v>
      </c>
      <c r="D110" s="378" t="e">
        <f t="shared" si="60"/>
        <v>#DIV/0!</v>
      </c>
      <c r="E110" s="294" t="e">
        <f t="shared" si="60"/>
        <v>#DIV/0!</v>
      </c>
      <c r="F110" s="294" t="e">
        <f t="shared" si="60"/>
        <v>#DIV/0!</v>
      </c>
      <c r="G110" s="311"/>
      <c r="H110" s="312" t="s">
        <v>1136</v>
      </c>
      <c r="I110" s="435">
        <f>I108/I847</f>
        <v>0.26114197295994723</v>
      </c>
      <c r="J110" s="313" t="e">
        <f>J108/J847</f>
        <v>#DIV/0!</v>
      </c>
      <c r="K110" s="313" t="e">
        <f>K108/K847</f>
        <v>#DIV/0!</v>
      </c>
      <c r="L110" s="313" t="e">
        <f>L108/L847</f>
        <v>#DIV/0!</v>
      </c>
      <c r="M110" s="435">
        <f>'الاطار الموازنى  راي الجهه عام'!J110</f>
        <v>0.22614941897502361</v>
      </c>
      <c r="N110" s="313"/>
      <c r="O110" s="313">
        <f>O108/O847</f>
        <v>0.22614941897502361</v>
      </c>
      <c r="P110" s="313"/>
      <c r="Q110" s="314"/>
      <c r="R110" s="315"/>
      <c r="S110" s="72">
        <v>1</v>
      </c>
    </row>
    <row r="111" spans="1:19" s="1" customFormat="1" ht="94.5" customHeight="1" x14ac:dyDescent="0.2">
      <c r="A111" s="394"/>
      <c r="B111" s="395"/>
      <c r="C111" s="395"/>
      <c r="D111" s="395"/>
      <c r="E111" s="170"/>
      <c r="F111" s="170"/>
      <c r="G111" s="48" t="s">
        <v>686</v>
      </c>
      <c r="H111" s="21" t="s">
        <v>82</v>
      </c>
      <c r="I111" s="395"/>
      <c r="J111" s="170"/>
      <c r="K111" s="170"/>
      <c r="L111" s="170">
        <f t="shared" si="55"/>
        <v>0</v>
      </c>
      <c r="M111" s="395">
        <f>'الاطار الموازنى  راي الجهه عام'!J111</f>
        <v>0</v>
      </c>
      <c r="N111" s="229">
        <f t="shared" si="47"/>
        <v>0</v>
      </c>
      <c r="O111" s="170"/>
      <c r="P111" s="170" t="str">
        <f t="shared" si="48"/>
        <v xml:space="preserve"> </v>
      </c>
      <c r="Q111" s="170" t="str">
        <f t="shared" si="49"/>
        <v xml:space="preserve"> </v>
      </c>
      <c r="R111" s="120"/>
      <c r="S111" s="72">
        <f>S151</f>
        <v>162000</v>
      </c>
    </row>
    <row r="112" spans="1:19" ht="99.75" customHeight="1" x14ac:dyDescent="0.2">
      <c r="A112" s="365"/>
      <c r="B112" s="365"/>
      <c r="C112" s="365"/>
      <c r="D112" s="365"/>
      <c r="E112" s="147"/>
      <c r="F112" s="147"/>
      <c r="G112" s="49" t="s">
        <v>687</v>
      </c>
      <c r="H112" s="19" t="s">
        <v>83</v>
      </c>
      <c r="I112" s="365">
        <f>'موازنة 2026-2027'!M112</f>
        <v>1000</v>
      </c>
      <c r="J112" s="147"/>
      <c r="K112" s="147"/>
      <c r="L112" s="147">
        <f t="shared" si="55"/>
        <v>0</v>
      </c>
      <c r="M112" s="365">
        <f>'الاطار الموازنى  راي الجهه عام'!J112</f>
        <v>1000</v>
      </c>
      <c r="N112" s="208">
        <f t="shared" si="47"/>
        <v>0</v>
      </c>
      <c r="O112" s="147">
        <f t="shared" ref="O112:O148" si="61">M112</f>
        <v>1000</v>
      </c>
      <c r="P112" s="209" t="str">
        <f t="shared" si="48"/>
        <v xml:space="preserve"> </v>
      </c>
      <c r="Q112" s="209" t="str">
        <f t="shared" si="49"/>
        <v xml:space="preserve"> </v>
      </c>
      <c r="R112" s="105">
        <f t="shared" si="53"/>
        <v>1</v>
      </c>
      <c r="S112" s="72">
        <f t="shared" si="50"/>
        <v>3000</v>
      </c>
    </row>
    <row r="113" spans="1:19" ht="105.75" customHeight="1" x14ac:dyDescent="0.2">
      <c r="A113" s="364"/>
      <c r="B113" s="365"/>
      <c r="C113" s="365"/>
      <c r="D113" s="365"/>
      <c r="E113" s="147"/>
      <c r="F113" s="147"/>
      <c r="G113" s="49" t="s">
        <v>688</v>
      </c>
      <c r="H113" s="19" t="s">
        <v>84</v>
      </c>
      <c r="I113" s="365">
        <f>'موازنة 2026-2027'!M113</f>
        <v>0</v>
      </c>
      <c r="J113" s="147"/>
      <c r="K113" s="147"/>
      <c r="L113" s="147">
        <f t="shared" si="55"/>
        <v>0</v>
      </c>
      <c r="M113" s="365">
        <f>'الاطار الموازنى  راي الجهه عام'!J113</f>
        <v>0</v>
      </c>
      <c r="N113" s="208">
        <f t="shared" si="47"/>
        <v>0</v>
      </c>
      <c r="O113" s="147">
        <f t="shared" si="61"/>
        <v>0</v>
      </c>
      <c r="P113" s="209" t="str">
        <f t="shared" si="48"/>
        <v xml:space="preserve"> </v>
      </c>
      <c r="Q113" s="209" t="str">
        <f t="shared" si="49"/>
        <v xml:space="preserve"> </v>
      </c>
      <c r="R113" s="105">
        <f t="shared" si="53"/>
        <v>0</v>
      </c>
      <c r="S113" s="72">
        <f t="shared" si="50"/>
        <v>0</v>
      </c>
    </row>
    <row r="114" spans="1:19" ht="105.75" customHeight="1" x14ac:dyDescent="0.2">
      <c r="A114" s="364"/>
      <c r="B114" s="365"/>
      <c r="C114" s="365"/>
      <c r="D114" s="365"/>
      <c r="E114" s="147"/>
      <c r="F114" s="147"/>
      <c r="G114" s="49" t="s">
        <v>689</v>
      </c>
      <c r="H114" s="19" t="s">
        <v>85</v>
      </c>
      <c r="I114" s="365">
        <f>'موازنة 2026-2027'!M114</f>
        <v>0</v>
      </c>
      <c r="J114" s="147"/>
      <c r="K114" s="147"/>
      <c r="L114" s="147">
        <f t="shared" si="55"/>
        <v>0</v>
      </c>
      <c r="M114" s="365">
        <f>'الاطار الموازنى  راي الجهه عام'!J114</f>
        <v>0</v>
      </c>
      <c r="N114" s="208">
        <f t="shared" si="47"/>
        <v>0</v>
      </c>
      <c r="O114" s="147">
        <f t="shared" si="61"/>
        <v>0</v>
      </c>
      <c r="P114" s="209" t="str">
        <f t="shared" si="48"/>
        <v xml:space="preserve"> </v>
      </c>
      <c r="Q114" s="209" t="str">
        <f t="shared" si="49"/>
        <v xml:space="preserve"> </v>
      </c>
      <c r="R114" s="105">
        <f t="shared" si="53"/>
        <v>0</v>
      </c>
      <c r="S114" s="72">
        <f t="shared" si="50"/>
        <v>0</v>
      </c>
    </row>
    <row r="115" spans="1:19" ht="105.75" customHeight="1" x14ac:dyDescent="0.2">
      <c r="A115" s="364"/>
      <c r="B115" s="365"/>
      <c r="C115" s="365"/>
      <c r="D115" s="365"/>
      <c r="E115" s="147"/>
      <c r="F115" s="147"/>
      <c r="G115" s="49" t="s">
        <v>690</v>
      </c>
      <c r="H115" s="19" t="s">
        <v>86</v>
      </c>
      <c r="I115" s="365">
        <f>'موازنة 2026-2027'!M115</f>
        <v>0</v>
      </c>
      <c r="J115" s="147"/>
      <c r="K115" s="147"/>
      <c r="L115" s="147">
        <f t="shared" si="55"/>
        <v>0</v>
      </c>
      <c r="M115" s="365">
        <f>'الاطار الموازنى  راي الجهه عام'!J115</f>
        <v>0</v>
      </c>
      <c r="N115" s="208">
        <f t="shared" si="47"/>
        <v>0</v>
      </c>
      <c r="O115" s="147">
        <f t="shared" si="61"/>
        <v>0</v>
      </c>
      <c r="P115" s="209" t="str">
        <f t="shared" si="48"/>
        <v xml:space="preserve"> </v>
      </c>
      <c r="Q115" s="209" t="str">
        <f t="shared" si="49"/>
        <v xml:space="preserve"> </v>
      </c>
      <c r="R115" s="105">
        <f t="shared" si="53"/>
        <v>0</v>
      </c>
      <c r="S115" s="72">
        <f t="shared" si="50"/>
        <v>0</v>
      </c>
    </row>
    <row r="116" spans="1:19" ht="105.75" customHeight="1" x14ac:dyDescent="0.2">
      <c r="A116" s="364"/>
      <c r="B116" s="365"/>
      <c r="C116" s="365"/>
      <c r="D116" s="365"/>
      <c r="E116" s="147"/>
      <c r="F116" s="147"/>
      <c r="G116" s="49" t="s">
        <v>691</v>
      </c>
      <c r="H116" s="19" t="s">
        <v>87</v>
      </c>
      <c r="I116" s="365">
        <f>'موازنة 2026-2027'!M116</f>
        <v>0</v>
      </c>
      <c r="J116" s="147"/>
      <c r="K116" s="147"/>
      <c r="L116" s="147">
        <f t="shared" si="55"/>
        <v>0</v>
      </c>
      <c r="M116" s="365">
        <f>'الاطار الموازنى  راي الجهه عام'!J116</f>
        <v>0</v>
      </c>
      <c r="N116" s="208">
        <f t="shared" si="47"/>
        <v>0</v>
      </c>
      <c r="O116" s="147">
        <f t="shared" si="61"/>
        <v>0</v>
      </c>
      <c r="P116" s="209" t="str">
        <f t="shared" si="48"/>
        <v xml:space="preserve"> </v>
      </c>
      <c r="Q116" s="209" t="str">
        <f t="shared" si="49"/>
        <v xml:space="preserve"> </v>
      </c>
      <c r="R116" s="105">
        <f t="shared" si="53"/>
        <v>0</v>
      </c>
      <c r="S116" s="72">
        <f t="shared" si="50"/>
        <v>0</v>
      </c>
    </row>
    <row r="117" spans="1:19" ht="105.75" customHeight="1" x14ac:dyDescent="0.2">
      <c r="A117" s="364"/>
      <c r="B117" s="365"/>
      <c r="C117" s="365"/>
      <c r="D117" s="365"/>
      <c r="E117" s="147"/>
      <c r="F117" s="147"/>
      <c r="G117" s="49" t="s">
        <v>692</v>
      </c>
      <c r="H117" s="19" t="s">
        <v>88</v>
      </c>
      <c r="I117" s="365">
        <f>'موازنة 2026-2027'!M117</f>
        <v>0</v>
      </c>
      <c r="J117" s="147"/>
      <c r="K117" s="147"/>
      <c r="L117" s="147">
        <f t="shared" si="55"/>
        <v>0</v>
      </c>
      <c r="M117" s="365">
        <f>'الاطار الموازنى  راي الجهه عام'!J117</f>
        <v>0</v>
      </c>
      <c r="N117" s="208">
        <f t="shared" si="47"/>
        <v>0</v>
      </c>
      <c r="O117" s="147">
        <f t="shared" si="61"/>
        <v>0</v>
      </c>
      <c r="P117" s="209" t="str">
        <f t="shared" si="48"/>
        <v xml:space="preserve"> </v>
      </c>
      <c r="Q117" s="209" t="str">
        <f t="shared" si="49"/>
        <v xml:space="preserve"> </v>
      </c>
      <c r="R117" s="105">
        <f t="shared" si="53"/>
        <v>0</v>
      </c>
      <c r="S117" s="72">
        <f t="shared" si="50"/>
        <v>0</v>
      </c>
    </row>
    <row r="118" spans="1:19" ht="105" customHeight="1" x14ac:dyDescent="0.2">
      <c r="A118" s="365"/>
      <c r="B118" s="365"/>
      <c r="C118" s="365"/>
      <c r="D118" s="365"/>
      <c r="E118" s="147"/>
      <c r="F118" s="147"/>
      <c r="G118" s="49" t="s">
        <v>693</v>
      </c>
      <c r="H118" s="19" t="s">
        <v>89</v>
      </c>
      <c r="I118" s="365">
        <f>'موازنة 2026-2027'!M118</f>
        <v>0</v>
      </c>
      <c r="J118" s="147"/>
      <c r="K118" s="147"/>
      <c r="L118" s="147">
        <f t="shared" si="55"/>
        <v>0</v>
      </c>
      <c r="M118" s="365">
        <f>'الاطار الموازنى  راي الجهه عام'!J118</f>
        <v>0</v>
      </c>
      <c r="N118" s="208">
        <f t="shared" si="47"/>
        <v>0</v>
      </c>
      <c r="O118" s="147">
        <f t="shared" si="61"/>
        <v>0</v>
      </c>
      <c r="P118" s="209" t="str">
        <f t="shared" si="48"/>
        <v xml:space="preserve"> </v>
      </c>
      <c r="Q118" s="209" t="str">
        <f t="shared" si="49"/>
        <v xml:space="preserve"> </v>
      </c>
      <c r="R118" s="105">
        <f t="shared" si="53"/>
        <v>0</v>
      </c>
      <c r="S118" s="72">
        <f t="shared" si="50"/>
        <v>0</v>
      </c>
    </row>
    <row r="119" spans="1:19" ht="110.25" customHeight="1" x14ac:dyDescent="0.2">
      <c r="A119" s="365"/>
      <c r="B119" s="365"/>
      <c r="C119" s="365"/>
      <c r="D119" s="365"/>
      <c r="E119" s="147"/>
      <c r="F119" s="147"/>
      <c r="G119" s="49" t="s">
        <v>694</v>
      </c>
      <c r="H119" s="19" t="s">
        <v>90</v>
      </c>
      <c r="I119" s="365">
        <f>'موازنة 2026-2027'!M119</f>
        <v>1000</v>
      </c>
      <c r="J119" s="147"/>
      <c r="K119" s="147"/>
      <c r="L119" s="147">
        <f t="shared" si="55"/>
        <v>0</v>
      </c>
      <c r="M119" s="365">
        <f>'الاطار الموازنى  راي الجهه عام'!J119</f>
        <v>1000</v>
      </c>
      <c r="N119" s="208">
        <f t="shared" si="47"/>
        <v>0</v>
      </c>
      <c r="O119" s="147">
        <v>1000</v>
      </c>
      <c r="P119" s="209" t="str">
        <f t="shared" si="48"/>
        <v xml:space="preserve"> </v>
      </c>
      <c r="Q119" s="209" t="str">
        <f t="shared" si="49"/>
        <v xml:space="preserve"> </v>
      </c>
      <c r="R119" s="105">
        <f t="shared" si="53"/>
        <v>1</v>
      </c>
      <c r="S119" s="72">
        <f t="shared" si="50"/>
        <v>3000</v>
      </c>
    </row>
    <row r="120" spans="1:19" ht="105.75" customHeight="1" x14ac:dyDescent="0.2">
      <c r="A120" s="365"/>
      <c r="B120" s="365"/>
      <c r="C120" s="365"/>
      <c r="D120" s="365"/>
      <c r="E120" s="147"/>
      <c r="F120" s="147"/>
      <c r="G120" s="49" t="s">
        <v>695</v>
      </c>
      <c r="H120" s="19" t="s">
        <v>91</v>
      </c>
      <c r="I120" s="365">
        <f>'موازنة 2026-2027'!M120</f>
        <v>0</v>
      </c>
      <c r="J120" s="147"/>
      <c r="K120" s="147"/>
      <c r="L120" s="147">
        <f t="shared" si="55"/>
        <v>0</v>
      </c>
      <c r="M120" s="365">
        <f>'الاطار الموازنى  راي الجهه عام'!J120</f>
        <v>0</v>
      </c>
      <c r="N120" s="208">
        <f t="shared" si="47"/>
        <v>0</v>
      </c>
      <c r="O120" s="147">
        <f t="shared" si="61"/>
        <v>0</v>
      </c>
      <c r="P120" s="209" t="str">
        <f t="shared" si="48"/>
        <v xml:space="preserve"> </v>
      </c>
      <c r="Q120" s="209" t="str">
        <f t="shared" si="49"/>
        <v xml:space="preserve"> </v>
      </c>
      <c r="R120" s="105">
        <f t="shared" si="53"/>
        <v>0</v>
      </c>
      <c r="S120" s="72">
        <f t="shared" si="50"/>
        <v>0</v>
      </c>
    </row>
    <row r="121" spans="1:19" ht="105.75" customHeight="1" x14ac:dyDescent="0.2">
      <c r="A121" s="365"/>
      <c r="B121" s="365"/>
      <c r="C121" s="365"/>
      <c r="D121" s="365"/>
      <c r="E121" s="147"/>
      <c r="F121" s="147"/>
      <c r="G121" s="49" t="s">
        <v>696</v>
      </c>
      <c r="H121" s="19" t="s">
        <v>92</v>
      </c>
      <c r="I121" s="365">
        <f>'موازنة 2026-2027'!M121</f>
        <v>0</v>
      </c>
      <c r="J121" s="147"/>
      <c r="K121" s="147"/>
      <c r="L121" s="147">
        <f t="shared" si="55"/>
        <v>0</v>
      </c>
      <c r="M121" s="365">
        <f>'الاطار الموازنى  راي الجهه عام'!J121</f>
        <v>0</v>
      </c>
      <c r="N121" s="208">
        <f t="shared" si="47"/>
        <v>0</v>
      </c>
      <c r="O121" s="147">
        <f t="shared" si="61"/>
        <v>0</v>
      </c>
      <c r="P121" s="209" t="str">
        <f t="shared" si="48"/>
        <v xml:space="preserve"> </v>
      </c>
      <c r="Q121" s="209" t="str">
        <f t="shared" si="49"/>
        <v xml:space="preserve"> </v>
      </c>
      <c r="R121" s="105">
        <f t="shared" si="53"/>
        <v>0</v>
      </c>
      <c r="S121" s="72">
        <f t="shared" si="50"/>
        <v>0</v>
      </c>
    </row>
    <row r="122" spans="1:19" ht="105.75" customHeight="1" x14ac:dyDescent="0.2">
      <c r="A122" s="365"/>
      <c r="B122" s="365"/>
      <c r="C122" s="365"/>
      <c r="D122" s="365"/>
      <c r="E122" s="147"/>
      <c r="F122" s="147"/>
      <c r="G122" s="49" t="s">
        <v>697</v>
      </c>
      <c r="H122" s="19" t="s">
        <v>93</v>
      </c>
      <c r="I122" s="365">
        <f>'موازنة 2026-2027'!M122</f>
        <v>0</v>
      </c>
      <c r="J122" s="147"/>
      <c r="K122" s="147"/>
      <c r="L122" s="147">
        <f t="shared" si="55"/>
        <v>0</v>
      </c>
      <c r="M122" s="365">
        <f>'الاطار الموازنى  راي الجهه عام'!J122</f>
        <v>0</v>
      </c>
      <c r="N122" s="208">
        <f t="shared" si="47"/>
        <v>0</v>
      </c>
      <c r="O122" s="147">
        <f t="shared" si="61"/>
        <v>0</v>
      </c>
      <c r="P122" s="209" t="str">
        <f t="shared" si="48"/>
        <v xml:space="preserve"> </v>
      </c>
      <c r="Q122" s="209" t="str">
        <f t="shared" si="49"/>
        <v xml:space="preserve"> </v>
      </c>
      <c r="R122" s="105">
        <f t="shared" si="53"/>
        <v>0</v>
      </c>
      <c r="S122" s="72">
        <f t="shared" si="50"/>
        <v>0</v>
      </c>
    </row>
    <row r="123" spans="1:19" ht="94.5" customHeight="1" x14ac:dyDescent="0.2">
      <c r="A123" s="365"/>
      <c r="B123" s="365"/>
      <c r="C123" s="365"/>
      <c r="D123" s="365"/>
      <c r="E123" s="147"/>
      <c r="F123" s="147"/>
      <c r="G123" s="49" t="s">
        <v>698</v>
      </c>
      <c r="H123" s="19" t="s">
        <v>94</v>
      </c>
      <c r="I123" s="365">
        <f>'موازنة 2026-2027'!M123</f>
        <v>1000</v>
      </c>
      <c r="J123" s="147"/>
      <c r="K123" s="147"/>
      <c r="L123" s="147">
        <f t="shared" si="55"/>
        <v>0</v>
      </c>
      <c r="M123" s="365">
        <f>'الاطار الموازنى  راي الجهه عام'!J123</f>
        <v>1000</v>
      </c>
      <c r="N123" s="208">
        <f t="shared" si="47"/>
        <v>0</v>
      </c>
      <c r="O123" s="147">
        <v>1000</v>
      </c>
      <c r="P123" s="209" t="str">
        <f t="shared" si="48"/>
        <v xml:space="preserve"> </v>
      </c>
      <c r="Q123" s="209" t="str">
        <f t="shared" si="49"/>
        <v xml:space="preserve"> </v>
      </c>
      <c r="R123" s="105">
        <f t="shared" si="53"/>
        <v>1</v>
      </c>
      <c r="S123" s="72">
        <f t="shared" si="50"/>
        <v>3000</v>
      </c>
    </row>
    <row r="124" spans="1:19" ht="105.75" customHeight="1" x14ac:dyDescent="0.2">
      <c r="A124" s="364"/>
      <c r="B124" s="365"/>
      <c r="C124" s="365"/>
      <c r="D124" s="365"/>
      <c r="E124" s="147"/>
      <c r="F124" s="147"/>
      <c r="G124" s="49" t="s">
        <v>699</v>
      </c>
      <c r="H124" s="19" t="s">
        <v>95</v>
      </c>
      <c r="I124" s="365">
        <f>'موازنة 2026-2027'!M124</f>
        <v>0</v>
      </c>
      <c r="J124" s="147"/>
      <c r="K124" s="147"/>
      <c r="L124" s="147">
        <f t="shared" si="55"/>
        <v>0</v>
      </c>
      <c r="M124" s="365">
        <f>'الاطار الموازنى  راي الجهه عام'!J124</f>
        <v>0</v>
      </c>
      <c r="N124" s="208">
        <f t="shared" si="47"/>
        <v>0</v>
      </c>
      <c r="O124" s="147">
        <f t="shared" si="61"/>
        <v>0</v>
      </c>
      <c r="P124" s="209" t="str">
        <f t="shared" si="48"/>
        <v xml:space="preserve"> </v>
      </c>
      <c r="Q124" s="209" t="str">
        <f t="shared" si="49"/>
        <v xml:space="preserve"> </v>
      </c>
      <c r="R124" s="105">
        <f t="shared" si="53"/>
        <v>0</v>
      </c>
      <c r="S124" s="72">
        <f t="shared" si="50"/>
        <v>0</v>
      </c>
    </row>
    <row r="125" spans="1:19" ht="107.25" customHeight="1" x14ac:dyDescent="0.2">
      <c r="A125" s="365"/>
      <c r="B125" s="365"/>
      <c r="C125" s="365"/>
      <c r="D125" s="365"/>
      <c r="E125" s="147"/>
      <c r="F125" s="147"/>
      <c r="G125" s="49" t="s">
        <v>700</v>
      </c>
      <c r="H125" s="19" t="s">
        <v>96</v>
      </c>
      <c r="I125" s="365">
        <f>'موازنة 2026-2027'!M125</f>
        <v>31000</v>
      </c>
      <c r="J125" s="147"/>
      <c r="K125" s="147"/>
      <c r="L125" s="147">
        <f t="shared" si="55"/>
        <v>0</v>
      </c>
      <c r="M125" s="365">
        <f>'الاطار الموازنى  راي الجهه عام'!J125</f>
        <v>31000</v>
      </c>
      <c r="N125" s="208">
        <f t="shared" si="47"/>
        <v>0</v>
      </c>
      <c r="O125" s="147">
        <v>31000</v>
      </c>
      <c r="P125" s="209" t="str">
        <f t="shared" si="48"/>
        <v xml:space="preserve"> </v>
      </c>
      <c r="Q125" s="209" t="str">
        <f t="shared" si="49"/>
        <v xml:space="preserve"> </v>
      </c>
      <c r="R125" s="105">
        <f t="shared" si="53"/>
        <v>1</v>
      </c>
      <c r="S125" s="72">
        <f t="shared" si="50"/>
        <v>93000</v>
      </c>
    </row>
    <row r="126" spans="1:19" ht="105.75" customHeight="1" x14ac:dyDescent="0.2">
      <c r="A126" s="364"/>
      <c r="B126" s="365"/>
      <c r="C126" s="365"/>
      <c r="D126" s="365"/>
      <c r="E126" s="147"/>
      <c r="F126" s="147"/>
      <c r="G126" s="49" t="s">
        <v>701</v>
      </c>
      <c r="H126" s="19" t="s">
        <v>97</v>
      </c>
      <c r="I126" s="365">
        <f>'موازنة 2026-2027'!M126</f>
        <v>0</v>
      </c>
      <c r="J126" s="147"/>
      <c r="K126" s="147"/>
      <c r="L126" s="147">
        <f t="shared" si="55"/>
        <v>0</v>
      </c>
      <c r="M126" s="365">
        <f>'الاطار الموازنى  راي الجهه عام'!J126</f>
        <v>0</v>
      </c>
      <c r="N126" s="208">
        <f t="shared" si="47"/>
        <v>0</v>
      </c>
      <c r="O126" s="147">
        <f t="shared" si="61"/>
        <v>0</v>
      </c>
      <c r="P126" s="209" t="str">
        <f t="shared" si="48"/>
        <v xml:space="preserve"> </v>
      </c>
      <c r="Q126" s="209" t="str">
        <f t="shared" si="49"/>
        <v xml:space="preserve"> </v>
      </c>
      <c r="R126" s="105">
        <f t="shared" si="53"/>
        <v>0</v>
      </c>
      <c r="S126" s="72">
        <f t="shared" si="50"/>
        <v>0</v>
      </c>
    </row>
    <row r="127" spans="1:19" ht="105.75" customHeight="1" x14ac:dyDescent="0.2">
      <c r="A127" s="364"/>
      <c r="B127" s="365"/>
      <c r="C127" s="365"/>
      <c r="D127" s="365"/>
      <c r="E127" s="147"/>
      <c r="F127" s="147"/>
      <c r="G127" s="49" t="s">
        <v>702</v>
      </c>
      <c r="H127" s="19" t="s">
        <v>98</v>
      </c>
      <c r="I127" s="365">
        <f>'موازنة 2026-2027'!M127</f>
        <v>0</v>
      </c>
      <c r="J127" s="147"/>
      <c r="K127" s="147"/>
      <c r="L127" s="147">
        <f t="shared" si="55"/>
        <v>0</v>
      </c>
      <c r="M127" s="365">
        <f>'الاطار الموازنى  راي الجهه عام'!J127</f>
        <v>0</v>
      </c>
      <c r="N127" s="208">
        <f t="shared" si="47"/>
        <v>0</v>
      </c>
      <c r="O127" s="147">
        <f t="shared" si="61"/>
        <v>0</v>
      </c>
      <c r="P127" s="209" t="str">
        <f t="shared" si="48"/>
        <v xml:space="preserve"> </v>
      </c>
      <c r="Q127" s="209" t="str">
        <f t="shared" si="49"/>
        <v xml:space="preserve"> </v>
      </c>
      <c r="R127" s="105">
        <f t="shared" si="53"/>
        <v>0</v>
      </c>
      <c r="S127" s="72">
        <f t="shared" si="50"/>
        <v>0</v>
      </c>
    </row>
    <row r="128" spans="1:19" ht="105.75" customHeight="1" x14ac:dyDescent="0.2">
      <c r="A128" s="364"/>
      <c r="B128" s="365"/>
      <c r="C128" s="365"/>
      <c r="D128" s="365"/>
      <c r="E128" s="147"/>
      <c r="F128" s="147"/>
      <c r="G128" s="49" t="s">
        <v>703</v>
      </c>
      <c r="H128" s="19" t="s">
        <v>99</v>
      </c>
      <c r="I128" s="365">
        <f>'موازنة 2026-2027'!M128</f>
        <v>0</v>
      </c>
      <c r="J128" s="147"/>
      <c r="K128" s="147"/>
      <c r="L128" s="147">
        <f t="shared" si="55"/>
        <v>0</v>
      </c>
      <c r="M128" s="365">
        <f>'الاطار الموازنى  راي الجهه عام'!J128</f>
        <v>0</v>
      </c>
      <c r="N128" s="208">
        <f t="shared" si="47"/>
        <v>0</v>
      </c>
      <c r="O128" s="147">
        <f t="shared" si="61"/>
        <v>0</v>
      </c>
      <c r="P128" s="209" t="str">
        <f t="shared" si="48"/>
        <v xml:space="preserve"> </v>
      </c>
      <c r="Q128" s="209" t="str">
        <f t="shared" si="49"/>
        <v xml:space="preserve"> </v>
      </c>
      <c r="R128" s="105">
        <f t="shared" si="53"/>
        <v>0</v>
      </c>
      <c r="S128" s="72">
        <f t="shared" si="50"/>
        <v>0</v>
      </c>
    </row>
    <row r="129" spans="1:19" ht="105.75" customHeight="1" x14ac:dyDescent="0.2">
      <c r="A129" s="364"/>
      <c r="B129" s="365"/>
      <c r="C129" s="365"/>
      <c r="D129" s="365"/>
      <c r="E129" s="147"/>
      <c r="F129" s="147"/>
      <c r="G129" s="49" t="s">
        <v>704</v>
      </c>
      <c r="H129" s="19" t="s">
        <v>100</v>
      </c>
      <c r="I129" s="365">
        <f>'موازنة 2026-2027'!M129</f>
        <v>0</v>
      </c>
      <c r="J129" s="147"/>
      <c r="K129" s="147"/>
      <c r="L129" s="147">
        <f t="shared" si="55"/>
        <v>0</v>
      </c>
      <c r="M129" s="365">
        <f>'الاطار الموازنى  راي الجهه عام'!J129</f>
        <v>0</v>
      </c>
      <c r="N129" s="208">
        <f t="shared" si="47"/>
        <v>0</v>
      </c>
      <c r="O129" s="147">
        <f t="shared" si="61"/>
        <v>0</v>
      </c>
      <c r="P129" s="209" t="str">
        <f t="shared" si="48"/>
        <v xml:space="preserve"> </v>
      </c>
      <c r="Q129" s="209" t="str">
        <f t="shared" si="49"/>
        <v xml:space="preserve"> </v>
      </c>
      <c r="R129" s="105">
        <f t="shared" si="53"/>
        <v>0</v>
      </c>
      <c r="S129" s="72">
        <f t="shared" si="50"/>
        <v>0</v>
      </c>
    </row>
    <row r="130" spans="1:19" ht="105.75" customHeight="1" x14ac:dyDescent="0.2">
      <c r="A130" s="364"/>
      <c r="B130" s="365"/>
      <c r="C130" s="365"/>
      <c r="D130" s="365"/>
      <c r="E130" s="147"/>
      <c r="F130" s="147"/>
      <c r="G130" s="49" t="s">
        <v>705</v>
      </c>
      <c r="H130" s="19" t="s">
        <v>101</v>
      </c>
      <c r="I130" s="365">
        <f>'موازنة 2026-2027'!M130</f>
        <v>0</v>
      </c>
      <c r="J130" s="147"/>
      <c r="K130" s="147"/>
      <c r="L130" s="147">
        <f t="shared" si="55"/>
        <v>0</v>
      </c>
      <c r="M130" s="365">
        <f>'الاطار الموازنى  راي الجهه عام'!J130</f>
        <v>0</v>
      </c>
      <c r="N130" s="208">
        <f t="shared" si="47"/>
        <v>0</v>
      </c>
      <c r="O130" s="147">
        <f t="shared" si="61"/>
        <v>0</v>
      </c>
      <c r="P130" s="209" t="str">
        <f t="shared" si="48"/>
        <v xml:space="preserve"> </v>
      </c>
      <c r="Q130" s="209" t="str">
        <f t="shared" si="49"/>
        <v xml:space="preserve"> </v>
      </c>
      <c r="R130" s="105">
        <f t="shared" si="53"/>
        <v>0</v>
      </c>
      <c r="S130" s="72">
        <f t="shared" si="50"/>
        <v>0</v>
      </c>
    </row>
    <row r="131" spans="1:19" ht="105.75" customHeight="1" x14ac:dyDescent="0.2">
      <c r="A131" s="364"/>
      <c r="B131" s="365"/>
      <c r="C131" s="365"/>
      <c r="D131" s="365"/>
      <c r="E131" s="147"/>
      <c r="F131" s="147"/>
      <c r="G131" s="49" t="s">
        <v>706</v>
      </c>
      <c r="H131" s="19" t="s">
        <v>102</v>
      </c>
      <c r="I131" s="365">
        <f>'موازنة 2026-2027'!M131</f>
        <v>0</v>
      </c>
      <c r="J131" s="147"/>
      <c r="K131" s="147"/>
      <c r="L131" s="147">
        <f t="shared" si="55"/>
        <v>0</v>
      </c>
      <c r="M131" s="365">
        <f>'الاطار الموازنى  راي الجهه عام'!J131</f>
        <v>0</v>
      </c>
      <c r="N131" s="208">
        <f t="shared" si="47"/>
        <v>0</v>
      </c>
      <c r="O131" s="147">
        <f t="shared" si="61"/>
        <v>0</v>
      </c>
      <c r="P131" s="209" t="str">
        <f t="shared" si="48"/>
        <v xml:space="preserve"> </v>
      </c>
      <c r="Q131" s="209" t="str">
        <f t="shared" si="49"/>
        <v xml:space="preserve"> </v>
      </c>
      <c r="R131" s="105">
        <f t="shared" si="53"/>
        <v>0</v>
      </c>
      <c r="S131" s="72">
        <f t="shared" si="50"/>
        <v>0</v>
      </c>
    </row>
    <row r="132" spans="1:19" ht="105.75" customHeight="1" x14ac:dyDescent="0.2">
      <c r="A132" s="364"/>
      <c r="B132" s="365"/>
      <c r="C132" s="365"/>
      <c r="D132" s="365"/>
      <c r="E132" s="147"/>
      <c r="F132" s="147"/>
      <c r="G132" s="49" t="s">
        <v>707</v>
      </c>
      <c r="H132" s="19" t="s">
        <v>103</v>
      </c>
      <c r="I132" s="365">
        <f>'موازنة 2026-2027'!M132</f>
        <v>0</v>
      </c>
      <c r="J132" s="147"/>
      <c r="K132" s="147"/>
      <c r="L132" s="147">
        <f t="shared" si="55"/>
        <v>0</v>
      </c>
      <c r="M132" s="365">
        <f>'الاطار الموازنى  راي الجهه عام'!J132</f>
        <v>0</v>
      </c>
      <c r="N132" s="208">
        <f t="shared" si="47"/>
        <v>0</v>
      </c>
      <c r="O132" s="147">
        <f t="shared" si="61"/>
        <v>0</v>
      </c>
      <c r="P132" s="209" t="str">
        <f t="shared" si="48"/>
        <v xml:space="preserve"> </v>
      </c>
      <c r="Q132" s="209" t="str">
        <f t="shared" si="49"/>
        <v xml:space="preserve"> </v>
      </c>
      <c r="R132" s="105">
        <f t="shared" si="53"/>
        <v>0</v>
      </c>
      <c r="S132" s="72">
        <f t="shared" si="50"/>
        <v>0</v>
      </c>
    </row>
    <row r="133" spans="1:19" ht="105.75" customHeight="1" x14ac:dyDescent="0.2">
      <c r="A133" s="364"/>
      <c r="B133" s="365"/>
      <c r="C133" s="365"/>
      <c r="D133" s="365"/>
      <c r="E133" s="147"/>
      <c r="F133" s="147"/>
      <c r="G133" s="49" t="s">
        <v>708</v>
      </c>
      <c r="H133" s="19" t="s">
        <v>104</v>
      </c>
      <c r="I133" s="365">
        <f>'موازنة 2026-2027'!M133</f>
        <v>0</v>
      </c>
      <c r="J133" s="147"/>
      <c r="K133" s="147"/>
      <c r="L133" s="147">
        <f t="shared" si="55"/>
        <v>0</v>
      </c>
      <c r="M133" s="365">
        <f>'الاطار الموازنى  راي الجهه عام'!J133</f>
        <v>0</v>
      </c>
      <c r="N133" s="208">
        <f t="shared" si="47"/>
        <v>0</v>
      </c>
      <c r="O133" s="147">
        <f t="shared" si="61"/>
        <v>0</v>
      </c>
      <c r="P133" s="209" t="str">
        <f t="shared" si="48"/>
        <v xml:space="preserve"> </v>
      </c>
      <c r="Q133" s="209" t="str">
        <f t="shared" si="49"/>
        <v xml:space="preserve"> </v>
      </c>
      <c r="R133" s="105">
        <f t="shared" si="53"/>
        <v>0</v>
      </c>
      <c r="S133" s="72">
        <f t="shared" si="50"/>
        <v>0</v>
      </c>
    </row>
    <row r="134" spans="1:19" ht="105.75" customHeight="1" x14ac:dyDescent="0.2">
      <c r="A134" s="364"/>
      <c r="B134" s="365"/>
      <c r="C134" s="365"/>
      <c r="D134" s="365"/>
      <c r="E134" s="147"/>
      <c r="F134" s="147"/>
      <c r="G134" s="49" t="s">
        <v>709</v>
      </c>
      <c r="H134" s="19" t="s">
        <v>105</v>
      </c>
      <c r="I134" s="365">
        <f>'موازنة 2026-2027'!M134</f>
        <v>0</v>
      </c>
      <c r="J134" s="147"/>
      <c r="K134" s="147"/>
      <c r="L134" s="147">
        <f t="shared" si="55"/>
        <v>0</v>
      </c>
      <c r="M134" s="365">
        <f>'الاطار الموازنى  راي الجهه عام'!J134</f>
        <v>0</v>
      </c>
      <c r="N134" s="208">
        <f t="shared" si="47"/>
        <v>0</v>
      </c>
      <c r="O134" s="147">
        <f t="shared" si="61"/>
        <v>0</v>
      </c>
      <c r="P134" s="209" t="str">
        <f t="shared" si="48"/>
        <v xml:space="preserve"> </v>
      </c>
      <c r="Q134" s="209" t="str">
        <f t="shared" si="49"/>
        <v xml:space="preserve"> </v>
      </c>
      <c r="R134" s="105">
        <f t="shared" si="53"/>
        <v>0</v>
      </c>
      <c r="S134" s="72">
        <f t="shared" si="50"/>
        <v>0</v>
      </c>
    </row>
    <row r="135" spans="1:19" ht="105.75" customHeight="1" x14ac:dyDescent="0.2">
      <c r="A135" s="364"/>
      <c r="B135" s="365"/>
      <c r="C135" s="365"/>
      <c r="D135" s="365"/>
      <c r="E135" s="147"/>
      <c r="F135" s="147"/>
      <c r="G135" s="49" t="s">
        <v>710</v>
      </c>
      <c r="H135" s="19" t="s">
        <v>106</v>
      </c>
      <c r="I135" s="365">
        <f>'موازنة 2026-2027'!M135</f>
        <v>0</v>
      </c>
      <c r="J135" s="147"/>
      <c r="K135" s="147"/>
      <c r="L135" s="147">
        <f t="shared" si="55"/>
        <v>0</v>
      </c>
      <c r="M135" s="365">
        <f>'الاطار الموازنى  راي الجهه عام'!J135</f>
        <v>0</v>
      </c>
      <c r="N135" s="208">
        <f t="shared" si="47"/>
        <v>0</v>
      </c>
      <c r="O135" s="147">
        <f t="shared" si="61"/>
        <v>0</v>
      </c>
      <c r="P135" s="209" t="str">
        <f t="shared" si="48"/>
        <v xml:space="preserve"> </v>
      </c>
      <c r="Q135" s="209" t="str">
        <f t="shared" si="49"/>
        <v xml:space="preserve"> </v>
      </c>
      <c r="R135" s="105">
        <f t="shared" si="53"/>
        <v>0</v>
      </c>
      <c r="S135" s="72">
        <f t="shared" si="50"/>
        <v>0</v>
      </c>
    </row>
    <row r="136" spans="1:19" ht="102.75" customHeight="1" x14ac:dyDescent="0.2">
      <c r="A136" s="364"/>
      <c r="B136" s="365"/>
      <c r="C136" s="365"/>
      <c r="D136" s="365"/>
      <c r="E136" s="147"/>
      <c r="F136" s="147"/>
      <c r="G136" s="49" t="s">
        <v>711</v>
      </c>
      <c r="H136" s="19" t="s">
        <v>107</v>
      </c>
      <c r="I136" s="365">
        <f>'موازنة 2026-2027'!M136</f>
        <v>20000</v>
      </c>
      <c r="J136" s="147"/>
      <c r="K136" s="147"/>
      <c r="L136" s="147">
        <f t="shared" si="55"/>
        <v>0</v>
      </c>
      <c r="M136" s="365">
        <f>'الاطار الموازنى  راي الجهه عام'!J136</f>
        <v>20000</v>
      </c>
      <c r="N136" s="208">
        <f t="shared" si="47"/>
        <v>0</v>
      </c>
      <c r="O136" s="147">
        <f t="shared" si="61"/>
        <v>20000</v>
      </c>
      <c r="P136" s="209" t="str">
        <f t="shared" si="48"/>
        <v xml:space="preserve"> </v>
      </c>
      <c r="Q136" s="209" t="str">
        <f t="shared" si="49"/>
        <v xml:space="preserve"> </v>
      </c>
      <c r="R136" s="105">
        <f t="shared" si="53"/>
        <v>1</v>
      </c>
      <c r="S136" s="72">
        <f t="shared" si="50"/>
        <v>60000</v>
      </c>
    </row>
    <row r="137" spans="1:19" ht="105.75" customHeight="1" x14ac:dyDescent="0.2">
      <c r="A137" s="364"/>
      <c r="B137" s="365"/>
      <c r="C137" s="365"/>
      <c r="D137" s="365"/>
      <c r="E137" s="147"/>
      <c r="F137" s="147"/>
      <c r="G137" s="49" t="s">
        <v>712</v>
      </c>
      <c r="H137" s="19" t="s">
        <v>108</v>
      </c>
      <c r="I137" s="365">
        <f>'موازنة 2026-2027'!M137</f>
        <v>0</v>
      </c>
      <c r="J137" s="147"/>
      <c r="K137" s="147"/>
      <c r="L137" s="147">
        <f t="shared" si="55"/>
        <v>0</v>
      </c>
      <c r="M137" s="365">
        <f>'الاطار الموازنى  راي الجهه عام'!J137</f>
        <v>0</v>
      </c>
      <c r="N137" s="208">
        <f t="shared" si="47"/>
        <v>0</v>
      </c>
      <c r="O137" s="147">
        <f t="shared" si="61"/>
        <v>0</v>
      </c>
      <c r="P137" s="209" t="str">
        <f t="shared" si="48"/>
        <v xml:space="preserve"> </v>
      </c>
      <c r="Q137" s="209" t="str">
        <f t="shared" si="49"/>
        <v xml:space="preserve"> </v>
      </c>
      <c r="R137" s="105">
        <f t="shared" si="53"/>
        <v>0</v>
      </c>
      <c r="S137" s="72">
        <f t="shared" si="50"/>
        <v>0</v>
      </c>
    </row>
    <row r="138" spans="1:19" ht="105.75" customHeight="1" x14ac:dyDescent="0.2">
      <c r="A138" s="364"/>
      <c r="B138" s="365"/>
      <c r="C138" s="365"/>
      <c r="D138" s="365"/>
      <c r="E138" s="147"/>
      <c r="F138" s="147"/>
      <c r="G138" s="49" t="s">
        <v>713</v>
      </c>
      <c r="H138" s="19" t="s">
        <v>109</v>
      </c>
      <c r="I138" s="365">
        <f>'موازنة 2026-2027'!M138</f>
        <v>0</v>
      </c>
      <c r="J138" s="147"/>
      <c r="K138" s="147"/>
      <c r="L138" s="147">
        <f t="shared" si="55"/>
        <v>0</v>
      </c>
      <c r="M138" s="365">
        <f>'الاطار الموازنى  راي الجهه عام'!J138</f>
        <v>0</v>
      </c>
      <c r="N138" s="208">
        <f t="shared" si="47"/>
        <v>0</v>
      </c>
      <c r="O138" s="147">
        <f t="shared" si="61"/>
        <v>0</v>
      </c>
      <c r="P138" s="209" t="str">
        <f t="shared" si="48"/>
        <v xml:space="preserve"> </v>
      </c>
      <c r="Q138" s="209" t="str">
        <f t="shared" si="49"/>
        <v xml:space="preserve"> </v>
      </c>
      <c r="R138" s="105">
        <f t="shared" si="53"/>
        <v>0</v>
      </c>
      <c r="S138" s="72">
        <f t="shared" si="50"/>
        <v>0</v>
      </c>
    </row>
    <row r="139" spans="1:19" ht="114.75" customHeight="1" x14ac:dyDescent="0.2">
      <c r="A139" s="364"/>
      <c r="B139" s="365"/>
      <c r="C139" s="365"/>
      <c r="D139" s="365"/>
      <c r="E139" s="147"/>
      <c r="F139" s="147"/>
      <c r="G139" s="49" t="s">
        <v>714</v>
      </c>
      <c r="H139" s="19" t="s">
        <v>110</v>
      </c>
      <c r="I139" s="365">
        <f>'موازنة 2026-2027'!M139</f>
        <v>0</v>
      </c>
      <c r="J139" s="147"/>
      <c r="K139" s="147"/>
      <c r="L139" s="147">
        <f t="shared" si="55"/>
        <v>0</v>
      </c>
      <c r="M139" s="365">
        <f>'الاطار الموازنى  راي الجهه عام'!J139</f>
        <v>0</v>
      </c>
      <c r="N139" s="208">
        <f t="shared" si="47"/>
        <v>0</v>
      </c>
      <c r="O139" s="147">
        <f t="shared" si="61"/>
        <v>0</v>
      </c>
      <c r="P139" s="209" t="str">
        <f t="shared" si="48"/>
        <v xml:space="preserve"> </v>
      </c>
      <c r="Q139" s="209" t="str">
        <f t="shared" si="49"/>
        <v xml:space="preserve"> </v>
      </c>
      <c r="R139" s="105">
        <f t="shared" si="53"/>
        <v>0</v>
      </c>
      <c r="S139" s="72">
        <f t="shared" si="50"/>
        <v>0</v>
      </c>
    </row>
    <row r="140" spans="1:19" ht="105.75" customHeight="1" x14ac:dyDescent="0.2">
      <c r="A140" s="364"/>
      <c r="B140" s="365"/>
      <c r="C140" s="365"/>
      <c r="D140" s="365"/>
      <c r="E140" s="147"/>
      <c r="F140" s="147"/>
      <c r="G140" s="49" t="s">
        <v>715</v>
      </c>
      <c r="H140" s="19" t="s">
        <v>111</v>
      </c>
      <c r="I140" s="365">
        <f>'موازنة 2026-2027'!M140</f>
        <v>0</v>
      </c>
      <c r="J140" s="147"/>
      <c r="K140" s="147"/>
      <c r="L140" s="147">
        <f t="shared" si="55"/>
        <v>0</v>
      </c>
      <c r="M140" s="365">
        <f>'الاطار الموازنى  راي الجهه عام'!J140</f>
        <v>0</v>
      </c>
      <c r="N140" s="208">
        <f t="shared" si="47"/>
        <v>0</v>
      </c>
      <c r="O140" s="147">
        <f t="shared" si="61"/>
        <v>0</v>
      </c>
      <c r="P140" s="209" t="str">
        <f t="shared" si="48"/>
        <v xml:space="preserve"> </v>
      </c>
      <c r="Q140" s="209" t="str">
        <f t="shared" si="49"/>
        <v xml:space="preserve"> </v>
      </c>
      <c r="R140" s="105">
        <f t="shared" si="53"/>
        <v>0</v>
      </c>
      <c r="S140" s="72">
        <f t="shared" si="50"/>
        <v>0</v>
      </c>
    </row>
    <row r="141" spans="1:19" ht="105.75" customHeight="1" x14ac:dyDescent="0.2">
      <c r="A141" s="364"/>
      <c r="B141" s="365"/>
      <c r="C141" s="365"/>
      <c r="D141" s="365"/>
      <c r="E141" s="147"/>
      <c r="F141" s="147"/>
      <c r="G141" s="49" t="s">
        <v>716</v>
      </c>
      <c r="H141" s="19" t="s">
        <v>112</v>
      </c>
      <c r="I141" s="365">
        <f>'موازنة 2026-2027'!M141</f>
        <v>0</v>
      </c>
      <c r="J141" s="147"/>
      <c r="K141" s="147"/>
      <c r="L141" s="147">
        <f t="shared" si="55"/>
        <v>0</v>
      </c>
      <c r="M141" s="365">
        <f>'الاطار الموازنى  راي الجهه عام'!J141</f>
        <v>0</v>
      </c>
      <c r="N141" s="208">
        <f t="shared" si="47"/>
        <v>0</v>
      </c>
      <c r="O141" s="147">
        <f t="shared" si="61"/>
        <v>0</v>
      </c>
      <c r="P141" s="209" t="str">
        <f t="shared" si="48"/>
        <v xml:space="preserve"> </v>
      </c>
      <c r="Q141" s="209" t="str">
        <f t="shared" si="49"/>
        <v xml:space="preserve"> </v>
      </c>
      <c r="R141" s="105">
        <f t="shared" si="53"/>
        <v>0</v>
      </c>
      <c r="S141" s="72">
        <f t="shared" si="50"/>
        <v>0</v>
      </c>
    </row>
    <row r="142" spans="1:19" ht="94.5" customHeight="1" x14ac:dyDescent="0.2">
      <c r="A142" s="364"/>
      <c r="B142" s="365"/>
      <c r="C142" s="365"/>
      <c r="D142" s="365"/>
      <c r="E142" s="147"/>
      <c r="F142" s="147"/>
      <c r="G142" s="49" t="s">
        <v>717</v>
      </c>
      <c r="H142" s="19" t="s">
        <v>113</v>
      </c>
      <c r="I142" s="365">
        <f>'موازنة 2026-2027'!M142</f>
        <v>0</v>
      </c>
      <c r="J142" s="147"/>
      <c r="K142" s="147"/>
      <c r="L142" s="147">
        <f t="shared" si="55"/>
        <v>0</v>
      </c>
      <c r="M142" s="365">
        <f>'الاطار الموازنى  راي الجهه عام'!J142</f>
        <v>0</v>
      </c>
      <c r="N142" s="208">
        <f t="shared" si="47"/>
        <v>0</v>
      </c>
      <c r="O142" s="147">
        <f t="shared" si="61"/>
        <v>0</v>
      </c>
      <c r="P142" s="209" t="str">
        <f t="shared" si="48"/>
        <v xml:space="preserve"> </v>
      </c>
      <c r="Q142" s="209" t="str">
        <f t="shared" si="49"/>
        <v xml:space="preserve"> </v>
      </c>
      <c r="R142" s="105">
        <f t="shared" si="53"/>
        <v>0</v>
      </c>
      <c r="S142" s="72">
        <f t="shared" si="50"/>
        <v>0</v>
      </c>
    </row>
    <row r="143" spans="1:19" ht="105.75" customHeight="1" x14ac:dyDescent="0.2">
      <c r="A143" s="364"/>
      <c r="B143" s="365"/>
      <c r="C143" s="365"/>
      <c r="D143" s="365"/>
      <c r="E143" s="147"/>
      <c r="F143" s="147"/>
      <c r="G143" s="49" t="s">
        <v>718</v>
      </c>
      <c r="H143" s="19" t="s">
        <v>114</v>
      </c>
      <c r="I143" s="365">
        <f>'موازنة 2026-2027'!M143</f>
        <v>0</v>
      </c>
      <c r="J143" s="147"/>
      <c r="K143" s="147"/>
      <c r="L143" s="147">
        <f t="shared" si="55"/>
        <v>0</v>
      </c>
      <c r="M143" s="365">
        <f>'الاطار الموازنى  راي الجهه عام'!J143</f>
        <v>0</v>
      </c>
      <c r="N143" s="208">
        <f t="shared" si="47"/>
        <v>0</v>
      </c>
      <c r="O143" s="147">
        <f t="shared" si="61"/>
        <v>0</v>
      </c>
      <c r="P143" s="209" t="str">
        <f t="shared" si="48"/>
        <v xml:space="preserve"> </v>
      </c>
      <c r="Q143" s="209" t="str">
        <f t="shared" si="49"/>
        <v xml:space="preserve"> </v>
      </c>
      <c r="R143" s="105">
        <f t="shared" si="53"/>
        <v>0</v>
      </c>
      <c r="S143" s="72">
        <f t="shared" si="50"/>
        <v>0</v>
      </c>
    </row>
    <row r="144" spans="1:19" ht="105.75" customHeight="1" x14ac:dyDescent="0.2">
      <c r="A144" s="364"/>
      <c r="B144" s="365"/>
      <c r="C144" s="365"/>
      <c r="D144" s="365"/>
      <c r="E144" s="147"/>
      <c r="F144" s="147"/>
      <c r="G144" s="49" t="s">
        <v>719</v>
      </c>
      <c r="H144" s="19" t="s">
        <v>115</v>
      </c>
      <c r="I144" s="365">
        <f>'موازنة 2026-2027'!M144</f>
        <v>0</v>
      </c>
      <c r="J144" s="147"/>
      <c r="K144" s="147"/>
      <c r="L144" s="147">
        <f t="shared" si="55"/>
        <v>0</v>
      </c>
      <c r="M144" s="365">
        <f>'الاطار الموازنى  راي الجهه عام'!J144</f>
        <v>0</v>
      </c>
      <c r="N144" s="208">
        <f t="shared" si="47"/>
        <v>0</v>
      </c>
      <c r="O144" s="147">
        <f t="shared" si="61"/>
        <v>0</v>
      </c>
      <c r="P144" s="209" t="str">
        <f t="shared" si="48"/>
        <v xml:space="preserve"> </v>
      </c>
      <c r="Q144" s="209" t="str">
        <f t="shared" si="49"/>
        <v xml:space="preserve"> </v>
      </c>
      <c r="R144" s="105">
        <f t="shared" si="53"/>
        <v>0</v>
      </c>
      <c r="S144" s="72">
        <f t="shared" si="50"/>
        <v>0</v>
      </c>
    </row>
    <row r="145" spans="1:19" ht="105.75" customHeight="1" x14ac:dyDescent="0.2">
      <c r="A145" s="364"/>
      <c r="B145" s="365"/>
      <c r="C145" s="365"/>
      <c r="D145" s="365"/>
      <c r="E145" s="147"/>
      <c r="F145" s="147"/>
      <c r="G145" s="49" t="s">
        <v>720</v>
      </c>
      <c r="H145" s="19" t="s">
        <v>116</v>
      </c>
      <c r="I145" s="365">
        <f>'موازنة 2026-2027'!M145</f>
        <v>0</v>
      </c>
      <c r="J145" s="147"/>
      <c r="K145" s="147"/>
      <c r="L145" s="147">
        <f t="shared" si="55"/>
        <v>0</v>
      </c>
      <c r="M145" s="365">
        <f>'الاطار الموازنى  راي الجهه عام'!J145</f>
        <v>0</v>
      </c>
      <c r="N145" s="208">
        <f t="shared" si="47"/>
        <v>0</v>
      </c>
      <c r="O145" s="147">
        <f t="shared" si="61"/>
        <v>0</v>
      </c>
      <c r="P145" s="209" t="str">
        <f t="shared" si="48"/>
        <v xml:space="preserve"> </v>
      </c>
      <c r="Q145" s="209" t="str">
        <f t="shared" si="49"/>
        <v xml:space="preserve"> </v>
      </c>
      <c r="R145" s="105">
        <f t="shared" si="53"/>
        <v>0</v>
      </c>
      <c r="S145" s="72">
        <f t="shared" si="50"/>
        <v>0</v>
      </c>
    </row>
    <row r="146" spans="1:19" ht="105.75" customHeight="1" x14ac:dyDescent="0.2">
      <c r="A146" s="364"/>
      <c r="B146" s="365"/>
      <c r="C146" s="365"/>
      <c r="D146" s="365"/>
      <c r="E146" s="147"/>
      <c r="F146" s="147"/>
      <c r="G146" s="49" t="s">
        <v>721</v>
      </c>
      <c r="H146" s="19" t="s">
        <v>117</v>
      </c>
      <c r="I146" s="365">
        <f>'موازنة 2026-2027'!M146</f>
        <v>0</v>
      </c>
      <c r="J146" s="147"/>
      <c r="K146" s="147"/>
      <c r="L146" s="147">
        <f t="shared" si="55"/>
        <v>0</v>
      </c>
      <c r="M146" s="365">
        <f>'الاطار الموازنى  راي الجهه عام'!J146</f>
        <v>0</v>
      </c>
      <c r="N146" s="208">
        <f t="shared" si="47"/>
        <v>0</v>
      </c>
      <c r="O146" s="147">
        <f t="shared" si="61"/>
        <v>0</v>
      </c>
      <c r="P146" s="209" t="str">
        <f t="shared" si="48"/>
        <v xml:space="preserve"> </v>
      </c>
      <c r="Q146" s="209" t="str">
        <f t="shared" si="49"/>
        <v xml:space="preserve"> </v>
      </c>
      <c r="R146" s="105">
        <f t="shared" si="53"/>
        <v>0</v>
      </c>
      <c r="S146" s="72">
        <f t="shared" si="50"/>
        <v>0</v>
      </c>
    </row>
    <row r="147" spans="1:19" ht="105.75" customHeight="1" x14ac:dyDescent="0.2">
      <c r="A147" s="364"/>
      <c r="B147" s="365"/>
      <c r="C147" s="365"/>
      <c r="D147" s="365"/>
      <c r="E147" s="147"/>
      <c r="F147" s="147"/>
      <c r="G147" s="49" t="s">
        <v>722</v>
      </c>
      <c r="H147" s="19" t="s">
        <v>118</v>
      </c>
      <c r="I147" s="365">
        <f>'موازنة 2026-2027'!M147</f>
        <v>0</v>
      </c>
      <c r="J147" s="147"/>
      <c r="K147" s="147"/>
      <c r="L147" s="147">
        <f t="shared" si="55"/>
        <v>0</v>
      </c>
      <c r="M147" s="365">
        <f>'الاطار الموازنى  راي الجهه عام'!J147</f>
        <v>0</v>
      </c>
      <c r="N147" s="208">
        <f t="shared" si="47"/>
        <v>0</v>
      </c>
      <c r="O147" s="147">
        <f t="shared" si="61"/>
        <v>0</v>
      </c>
      <c r="P147" s="209" t="str">
        <f t="shared" si="48"/>
        <v xml:space="preserve"> </v>
      </c>
      <c r="Q147" s="209" t="str">
        <f t="shared" si="49"/>
        <v xml:space="preserve"> </v>
      </c>
      <c r="R147" s="105">
        <f t="shared" si="53"/>
        <v>0</v>
      </c>
      <c r="S147" s="72">
        <f t="shared" si="50"/>
        <v>0</v>
      </c>
    </row>
    <row r="148" spans="1:19" ht="105" customHeight="1" x14ac:dyDescent="0.2">
      <c r="A148" s="379"/>
      <c r="B148" s="379"/>
      <c r="C148" s="379"/>
      <c r="D148" s="379"/>
      <c r="E148" s="158"/>
      <c r="F148" s="158"/>
      <c r="G148" s="50" t="s">
        <v>723</v>
      </c>
      <c r="H148" s="20" t="s">
        <v>119</v>
      </c>
      <c r="I148" s="379">
        <f>'موازنة 2026-2027'!M148</f>
        <v>0</v>
      </c>
      <c r="J148" s="158"/>
      <c r="K148" s="158"/>
      <c r="L148" s="158">
        <f t="shared" si="55"/>
        <v>0</v>
      </c>
      <c r="M148" s="379">
        <f>'الاطار الموازنى  راي الجهه عام'!J148</f>
        <v>0</v>
      </c>
      <c r="N148" s="218">
        <f t="shared" si="47"/>
        <v>0</v>
      </c>
      <c r="O148" s="158">
        <f t="shared" si="61"/>
        <v>0</v>
      </c>
      <c r="P148" s="219" t="str">
        <f t="shared" si="48"/>
        <v xml:space="preserve"> </v>
      </c>
      <c r="Q148" s="219" t="str">
        <f t="shared" si="49"/>
        <v xml:space="preserve"> </v>
      </c>
      <c r="R148" s="113">
        <f t="shared" si="53"/>
        <v>0</v>
      </c>
      <c r="S148" s="72">
        <f t="shared" si="50"/>
        <v>0</v>
      </c>
    </row>
    <row r="149" spans="1:19" ht="105.75" customHeight="1" x14ac:dyDescent="0.2">
      <c r="A149" s="364"/>
      <c r="B149" s="365"/>
      <c r="C149" s="365"/>
      <c r="D149" s="365"/>
      <c r="E149" s="147"/>
      <c r="F149" s="147"/>
      <c r="G149" s="49" t="s">
        <v>724</v>
      </c>
      <c r="H149" s="19" t="s">
        <v>120</v>
      </c>
      <c r="I149" s="365">
        <f>'موازنة 2026-2027'!M149</f>
        <v>0</v>
      </c>
      <c r="J149" s="147"/>
      <c r="K149" s="147"/>
      <c r="L149" s="147">
        <f t="shared" si="55"/>
        <v>0</v>
      </c>
      <c r="M149" s="365">
        <f>'الاطار الموازنى  راي الجهه عام'!J149</f>
        <v>0</v>
      </c>
      <c r="N149" s="208">
        <f t="shared" ref="N149:N218" si="62">M149-I149</f>
        <v>0</v>
      </c>
      <c r="O149" s="147"/>
      <c r="P149" s="209" t="str">
        <f t="shared" ref="P149:P218" si="63">IF(O149&gt;I149,O149-I149," ")</f>
        <v xml:space="preserve"> </v>
      </c>
      <c r="Q149" s="209" t="str">
        <f t="shared" ref="Q149:Q218" si="64">IF(I149&gt;O149,I149-O149," ")</f>
        <v xml:space="preserve"> </v>
      </c>
      <c r="R149" s="105">
        <f t="shared" si="53"/>
        <v>0</v>
      </c>
      <c r="S149" s="72">
        <f t="shared" ref="S149:S218" si="65">SUM(A149+B149+C149+D149+E149+F149+I149+J149+K149+L149+M149+O149)</f>
        <v>0</v>
      </c>
    </row>
    <row r="150" spans="1:19" ht="105.75" customHeight="1" thickBot="1" x14ac:dyDescent="0.25">
      <c r="A150" s="391"/>
      <c r="B150" s="379"/>
      <c r="C150" s="379"/>
      <c r="D150" s="379"/>
      <c r="E150" s="158"/>
      <c r="F150" s="158"/>
      <c r="G150" s="50" t="s">
        <v>725</v>
      </c>
      <c r="H150" s="20" t="s">
        <v>121</v>
      </c>
      <c r="I150" s="379">
        <f>'موازنة 2026-2027'!M150</f>
        <v>0</v>
      </c>
      <c r="J150" s="158"/>
      <c r="K150" s="158"/>
      <c r="L150" s="158">
        <f t="shared" si="55"/>
        <v>0</v>
      </c>
      <c r="M150" s="379">
        <f>'الاطار الموازنى  راي الجهه عام'!J150</f>
        <v>0</v>
      </c>
      <c r="N150" s="218">
        <f t="shared" si="62"/>
        <v>0</v>
      </c>
      <c r="O150" s="158"/>
      <c r="P150" s="219" t="str">
        <f t="shared" si="63"/>
        <v xml:space="preserve"> </v>
      </c>
      <c r="Q150" s="219" t="str">
        <f t="shared" si="64"/>
        <v xml:space="preserve"> </v>
      </c>
      <c r="R150" s="113">
        <f t="shared" si="53"/>
        <v>0</v>
      </c>
      <c r="S150" s="72">
        <f t="shared" si="65"/>
        <v>0</v>
      </c>
    </row>
    <row r="151" spans="1:19" s="1" customFormat="1" ht="102.75" customHeight="1" thickBot="1" x14ac:dyDescent="0.25">
      <c r="A151" s="360">
        <f t="shared" ref="A151:L151" si="66">SUM(A112:A150)</f>
        <v>0</v>
      </c>
      <c r="B151" s="368">
        <f t="shared" si="66"/>
        <v>0</v>
      </c>
      <c r="C151" s="368">
        <f t="shared" si="66"/>
        <v>0</v>
      </c>
      <c r="D151" s="368">
        <f t="shared" si="66"/>
        <v>0</v>
      </c>
      <c r="E151" s="150">
        <f t="shared" si="66"/>
        <v>0</v>
      </c>
      <c r="F151" s="150">
        <f t="shared" si="66"/>
        <v>0</v>
      </c>
      <c r="G151" s="51"/>
      <c r="H151" s="5" t="s">
        <v>122</v>
      </c>
      <c r="I151" s="368">
        <f t="shared" si="66"/>
        <v>54000</v>
      </c>
      <c r="J151" s="150">
        <f t="shared" si="66"/>
        <v>0</v>
      </c>
      <c r="K151" s="150">
        <f t="shared" si="66"/>
        <v>0</v>
      </c>
      <c r="L151" s="150">
        <f t="shared" si="66"/>
        <v>0</v>
      </c>
      <c r="M151" s="368">
        <f>'الاطار الموازنى  راي الجهه عام'!J151</f>
        <v>54000</v>
      </c>
      <c r="N151" s="212">
        <f t="shared" si="62"/>
        <v>0</v>
      </c>
      <c r="O151" s="150">
        <f t="shared" ref="O151" si="67">SUM(O112:O150)</f>
        <v>54000</v>
      </c>
      <c r="P151" s="150" t="str">
        <f t="shared" si="63"/>
        <v xml:space="preserve"> </v>
      </c>
      <c r="Q151" s="150" t="str">
        <f t="shared" si="64"/>
        <v xml:space="preserve"> </v>
      </c>
      <c r="R151" s="107">
        <f t="shared" si="53"/>
        <v>1</v>
      </c>
      <c r="S151" s="72">
        <f t="shared" si="65"/>
        <v>162000</v>
      </c>
    </row>
    <row r="152" spans="1:19" s="1" customFormat="1" ht="94.5" customHeight="1" x14ac:dyDescent="0.2">
      <c r="A152" s="394"/>
      <c r="B152" s="395"/>
      <c r="C152" s="395"/>
      <c r="D152" s="395"/>
      <c r="E152" s="170"/>
      <c r="F152" s="170"/>
      <c r="G152" s="48" t="s">
        <v>726</v>
      </c>
      <c r="H152" s="21" t="s">
        <v>123</v>
      </c>
      <c r="I152" s="395"/>
      <c r="J152" s="170"/>
      <c r="K152" s="170"/>
      <c r="L152" s="170">
        <f t="shared" si="55"/>
        <v>0</v>
      </c>
      <c r="M152" s="395">
        <f>'الاطار الموازنى  راي الجهه عام'!J152</f>
        <v>0</v>
      </c>
      <c r="N152" s="229">
        <f t="shared" si="62"/>
        <v>0</v>
      </c>
      <c r="O152" s="170"/>
      <c r="P152" s="170" t="str">
        <f t="shared" si="63"/>
        <v xml:space="preserve"> </v>
      </c>
      <c r="Q152" s="170" t="str">
        <f t="shared" si="64"/>
        <v xml:space="preserve"> </v>
      </c>
      <c r="R152" s="120"/>
      <c r="S152" s="72">
        <f>S163</f>
        <v>2370000</v>
      </c>
    </row>
    <row r="153" spans="1:19" ht="95.25" customHeight="1" x14ac:dyDescent="0.2">
      <c r="A153" s="365"/>
      <c r="B153" s="365"/>
      <c r="C153" s="365"/>
      <c r="D153" s="365"/>
      <c r="E153" s="147"/>
      <c r="F153" s="147"/>
      <c r="G153" s="49" t="s">
        <v>727</v>
      </c>
      <c r="H153" s="19" t="s">
        <v>124</v>
      </c>
      <c r="I153" s="365">
        <f>'موازنة 2026-2027'!M153</f>
        <v>3000</v>
      </c>
      <c r="J153" s="147"/>
      <c r="K153" s="147"/>
      <c r="L153" s="147">
        <f t="shared" si="55"/>
        <v>0</v>
      </c>
      <c r="M153" s="365">
        <f>'الاطار الموازنى  راي الجهه عام'!J153</f>
        <v>3000</v>
      </c>
      <c r="N153" s="208">
        <f t="shared" si="62"/>
        <v>0</v>
      </c>
      <c r="O153" s="147">
        <f t="shared" ref="O153:O160" si="68">M153</f>
        <v>3000</v>
      </c>
      <c r="P153" s="209" t="str">
        <f t="shared" si="63"/>
        <v xml:space="preserve"> </v>
      </c>
      <c r="Q153" s="209" t="str">
        <f t="shared" si="64"/>
        <v xml:space="preserve"> </v>
      </c>
      <c r="R153" s="105">
        <f t="shared" ref="R153:R222" si="69">IF(O153=0,,O153/I153)</f>
        <v>1</v>
      </c>
      <c r="S153" s="72">
        <f t="shared" si="65"/>
        <v>9000</v>
      </c>
    </row>
    <row r="154" spans="1:19" ht="94.5" customHeight="1" x14ac:dyDescent="0.2">
      <c r="A154" s="365"/>
      <c r="B154" s="365"/>
      <c r="C154" s="365"/>
      <c r="D154" s="365"/>
      <c r="E154" s="147"/>
      <c r="F154" s="147"/>
      <c r="G154" s="49" t="s">
        <v>728</v>
      </c>
      <c r="H154" s="19" t="s">
        <v>125</v>
      </c>
      <c r="I154" s="365">
        <f>'موازنة 2026-2027'!M154</f>
        <v>2000</v>
      </c>
      <c r="J154" s="147"/>
      <c r="K154" s="147"/>
      <c r="L154" s="147">
        <f t="shared" si="55"/>
        <v>0</v>
      </c>
      <c r="M154" s="365">
        <f>'الاطار الموازنى  راي الجهه عام'!J154</f>
        <v>2000</v>
      </c>
      <c r="N154" s="208">
        <f t="shared" si="62"/>
        <v>0</v>
      </c>
      <c r="O154" s="147">
        <f t="shared" si="68"/>
        <v>2000</v>
      </c>
      <c r="P154" s="209" t="str">
        <f t="shared" si="63"/>
        <v xml:space="preserve"> </v>
      </c>
      <c r="Q154" s="209" t="str">
        <f t="shared" si="64"/>
        <v xml:space="preserve"> </v>
      </c>
      <c r="R154" s="105">
        <f t="shared" si="69"/>
        <v>1</v>
      </c>
      <c r="S154" s="72">
        <f t="shared" si="65"/>
        <v>6000</v>
      </c>
    </row>
    <row r="155" spans="1:19" ht="105.75" customHeight="1" x14ac:dyDescent="0.2">
      <c r="A155" s="365"/>
      <c r="B155" s="365"/>
      <c r="C155" s="365"/>
      <c r="D155" s="365"/>
      <c r="E155" s="147"/>
      <c r="F155" s="147"/>
      <c r="G155" s="49" t="s">
        <v>729</v>
      </c>
      <c r="H155" s="19" t="s">
        <v>126</v>
      </c>
      <c r="I155" s="365">
        <f>'موازنة 2026-2027'!M155</f>
        <v>0</v>
      </c>
      <c r="J155" s="147"/>
      <c r="K155" s="147"/>
      <c r="L155" s="147">
        <f t="shared" si="55"/>
        <v>0</v>
      </c>
      <c r="M155" s="365">
        <f>'الاطار الموازنى  راي الجهه عام'!J155</f>
        <v>0</v>
      </c>
      <c r="N155" s="208">
        <f t="shared" si="62"/>
        <v>0</v>
      </c>
      <c r="O155" s="147">
        <f t="shared" si="68"/>
        <v>0</v>
      </c>
      <c r="P155" s="209" t="str">
        <f t="shared" si="63"/>
        <v xml:space="preserve"> </v>
      </c>
      <c r="Q155" s="209" t="str">
        <f t="shared" si="64"/>
        <v xml:space="preserve"> </v>
      </c>
      <c r="R155" s="105">
        <f t="shared" si="69"/>
        <v>0</v>
      </c>
      <c r="S155" s="72">
        <f t="shared" si="65"/>
        <v>0</v>
      </c>
    </row>
    <row r="156" spans="1:19" ht="92.25" customHeight="1" x14ac:dyDescent="0.2">
      <c r="A156" s="365"/>
      <c r="B156" s="365"/>
      <c r="C156" s="365"/>
      <c r="D156" s="365"/>
      <c r="E156" s="147"/>
      <c r="F156" s="147"/>
      <c r="G156" s="49" t="s">
        <v>730</v>
      </c>
      <c r="H156" s="19" t="s">
        <v>127</v>
      </c>
      <c r="I156" s="365">
        <f>'موازنة 2026-2027'!M156</f>
        <v>7000</v>
      </c>
      <c r="J156" s="147"/>
      <c r="K156" s="147"/>
      <c r="L156" s="147">
        <f t="shared" si="55"/>
        <v>0</v>
      </c>
      <c r="M156" s="365">
        <f>'الاطار الموازنى  راي الجهه عام'!J156</f>
        <v>7000</v>
      </c>
      <c r="N156" s="208">
        <f t="shared" si="62"/>
        <v>0</v>
      </c>
      <c r="O156" s="147">
        <f t="shared" si="68"/>
        <v>7000</v>
      </c>
      <c r="P156" s="209" t="str">
        <f t="shared" si="63"/>
        <v xml:space="preserve"> </v>
      </c>
      <c r="Q156" s="209" t="str">
        <f t="shared" si="64"/>
        <v xml:space="preserve"> </v>
      </c>
      <c r="R156" s="105">
        <f t="shared" si="69"/>
        <v>1</v>
      </c>
      <c r="S156" s="72">
        <f t="shared" si="65"/>
        <v>21000</v>
      </c>
    </row>
    <row r="157" spans="1:19" ht="92.25" customHeight="1" x14ac:dyDescent="0.2">
      <c r="A157" s="365"/>
      <c r="B157" s="365"/>
      <c r="C157" s="365"/>
      <c r="D157" s="365"/>
      <c r="E157" s="147"/>
      <c r="F157" s="147"/>
      <c r="G157" s="49" t="s">
        <v>731</v>
      </c>
      <c r="H157" s="19" t="s">
        <v>128</v>
      </c>
      <c r="I157" s="365">
        <f>'موازنة 2026-2027'!M157</f>
        <v>6000</v>
      </c>
      <c r="J157" s="147"/>
      <c r="K157" s="147"/>
      <c r="L157" s="147">
        <f t="shared" ref="L157:L226" si="70">K157*2</f>
        <v>0</v>
      </c>
      <c r="M157" s="365">
        <f>'الاطار الموازنى  راي الجهه عام'!J157</f>
        <v>6000</v>
      </c>
      <c r="N157" s="208">
        <f t="shared" si="62"/>
        <v>0</v>
      </c>
      <c r="O157" s="147">
        <v>6000</v>
      </c>
      <c r="P157" s="209" t="str">
        <f t="shared" si="63"/>
        <v xml:space="preserve"> </v>
      </c>
      <c r="Q157" s="209" t="str">
        <f t="shared" si="64"/>
        <v xml:space="preserve"> </v>
      </c>
      <c r="R157" s="105">
        <f t="shared" si="69"/>
        <v>1</v>
      </c>
      <c r="S157" s="72">
        <f t="shared" si="65"/>
        <v>18000</v>
      </c>
    </row>
    <row r="158" spans="1:19" ht="94.5" customHeight="1" x14ac:dyDescent="0.2">
      <c r="A158" s="365"/>
      <c r="B158" s="365"/>
      <c r="C158" s="365"/>
      <c r="D158" s="365"/>
      <c r="E158" s="147"/>
      <c r="F158" s="147"/>
      <c r="G158" s="49" t="s">
        <v>732</v>
      </c>
      <c r="H158" s="19" t="s">
        <v>129</v>
      </c>
      <c r="I158" s="365">
        <f>'موازنة 2026-2027'!M158</f>
        <v>0</v>
      </c>
      <c r="J158" s="147"/>
      <c r="K158" s="147"/>
      <c r="L158" s="147">
        <f t="shared" si="70"/>
        <v>0</v>
      </c>
      <c r="M158" s="365">
        <f>'الاطار الموازنى  راي الجهه عام'!J158</f>
        <v>0</v>
      </c>
      <c r="N158" s="208">
        <f t="shared" si="62"/>
        <v>0</v>
      </c>
      <c r="O158" s="147">
        <f t="shared" si="68"/>
        <v>0</v>
      </c>
      <c r="P158" s="209" t="str">
        <f t="shared" si="63"/>
        <v xml:space="preserve"> </v>
      </c>
      <c r="Q158" s="209" t="str">
        <f t="shared" si="64"/>
        <v xml:space="preserve"> </v>
      </c>
      <c r="R158" s="105">
        <f t="shared" si="69"/>
        <v>0</v>
      </c>
      <c r="S158" s="72">
        <f t="shared" si="65"/>
        <v>0</v>
      </c>
    </row>
    <row r="159" spans="1:19" ht="95.25" customHeight="1" x14ac:dyDescent="0.2">
      <c r="A159" s="365"/>
      <c r="B159" s="365"/>
      <c r="C159" s="365"/>
      <c r="D159" s="365"/>
      <c r="E159" s="147"/>
      <c r="F159" s="147"/>
      <c r="G159" s="49" t="s">
        <v>733</v>
      </c>
      <c r="H159" s="19" t="s">
        <v>130</v>
      </c>
      <c r="I159" s="365">
        <f>'موازنة 2026-2027'!M159</f>
        <v>20000</v>
      </c>
      <c r="J159" s="147"/>
      <c r="K159" s="147"/>
      <c r="L159" s="147">
        <f t="shared" si="70"/>
        <v>0</v>
      </c>
      <c r="M159" s="365">
        <f>'الاطار الموازنى  راي الجهه عام'!J159</f>
        <v>20000</v>
      </c>
      <c r="N159" s="208">
        <f t="shared" si="62"/>
        <v>0</v>
      </c>
      <c r="O159" s="147">
        <f t="shared" si="68"/>
        <v>20000</v>
      </c>
      <c r="P159" s="209" t="str">
        <f t="shared" si="63"/>
        <v xml:space="preserve"> </v>
      </c>
      <c r="Q159" s="209" t="str">
        <f t="shared" si="64"/>
        <v xml:space="preserve"> </v>
      </c>
      <c r="R159" s="105">
        <f t="shared" si="69"/>
        <v>1</v>
      </c>
      <c r="S159" s="72">
        <f t="shared" si="65"/>
        <v>60000</v>
      </c>
    </row>
    <row r="160" spans="1:19" ht="94.5" customHeight="1" x14ac:dyDescent="0.2">
      <c r="A160" s="364"/>
      <c r="B160" s="365"/>
      <c r="C160" s="365"/>
      <c r="D160" s="365"/>
      <c r="E160" s="147"/>
      <c r="F160" s="147"/>
      <c r="G160" s="49">
        <v>3112010708</v>
      </c>
      <c r="H160" s="19" t="s">
        <v>1098</v>
      </c>
      <c r="I160" s="365">
        <f>'موازنة 2026-2027'!M160</f>
        <v>339000</v>
      </c>
      <c r="J160" s="147"/>
      <c r="K160" s="147"/>
      <c r="L160" s="147">
        <f t="shared" si="70"/>
        <v>0</v>
      </c>
      <c r="M160" s="365">
        <f>'الاطار الموازنى  راي الجهه عام'!J160</f>
        <v>339000</v>
      </c>
      <c r="N160" s="208">
        <f t="shared" si="62"/>
        <v>0</v>
      </c>
      <c r="O160" s="147">
        <f t="shared" si="68"/>
        <v>339000</v>
      </c>
      <c r="P160" s="209" t="str">
        <f t="shared" si="63"/>
        <v xml:space="preserve"> </v>
      </c>
      <c r="Q160" s="209" t="str">
        <f t="shared" si="64"/>
        <v xml:space="preserve"> </v>
      </c>
      <c r="R160" s="105">
        <f t="shared" si="69"/>
        <v>1</v>
      </c>
      <c r="S160" s="72">
        <f t="shared" si="65"/>
        <v>1017000</v>
      </c>
    </row>
    <row r="161" spans="1:19" ht="94.5" customHeight="1" x14ac:dyDescent="0.2">
      <c r="A161" s="364"/>
      <c r="B161" s="365"/>
      <c r="C161" s="365"/>
      <c r="D161" s="365"/>
      <c r="E161" s="147"/>
      <c r="F161" s="147"/>
      <c r="G161" s="49">
        <v>3112010709</v>
      </c>
      <c r="H161" s="19" t="s">
        <v>1099</v>
      </c>
      <c r="I161" s="365">
        <f>'موازنة 2026-2027'!M161</f>
        <v>413000</v>
      </c>
      <c r="J161" s="147"/>
      <c r="K161" s="147"/>
      <c r="L161" s="147">
        <f>K161*2</f>
        <v>0</v>
      </c>
      <c r="M161" s="365">
        <f>'الاطار الموازنى  راي الجهه عام'!J161</f>
        <v>413000</v>
      </c>
      <c r="N161" s="208">
        <f t="shared" si="62"/>
        <v>0</v>
      </c>
      <c r="O161" s="147">
        <v>413000</v>
      </c>
      <c r="P161" s="209" t="str">
        <f t="shared" si="63"/>
        <v xml:space="preserve"> </v>
      </c>
      <c r="Q161" s="209" t="str">
        <f t="shared" si="64"/>
        <v xml:space="preserve"> </v>
      </c>
      <c r="R161" s="105">
        <f t="shared" si="69"/>
        <v>1</v>
      </c>
      <c r="S161" s="72">
        <f t="shared" si="65"/>
        <v>1239000</v>
      </c>
    </row>
    <row r="162" spans="1:19" ht="105.75" customHeight="1" thickBot="1" x14ac:dyDescent="0.25">
      <c r="A162" s="366"/>
      <c r="B162" s="367"/>
      <c r="C162" s="367"/>
      <c r="D162" s="367"/>
      <c r="E162" s="149"/>
      <c r="F162" s="149"/>
      <c r="G162" s="81">
        <v>3112010710</v>
      </c>
      <c r="H162" s="78" t="s">
        <v>1100</v>
      </c>
      <c r="I162" s="367">
        <f>'موازنة 2026-2027'!M162</f>
        <v>0</v>
      </c>
      <c r="J162" s="149"/>
      <c r="K162" s="149"/>
      <c r="L162" s="149">
        <f t="shared" si="70"/>
        <v>0</v>
      </c>
      <c r="M162" s="367">
        <f>'الاطار الموازنى  راي الجهه عام'!J162</f>
        <v>0</v>
      </c>
      <c r="N162" s="210">
        <f t="shared" si="62"/>
        <v>0</v>
      </c>
      <c r="O162" s="149"/>
      <c r="P162" s="211" t="str">
        <f t="shared" si="63"/>
        <v xml:space="preserve"> </v>
      </c>
      <c r="Q162" s="211" t="str">
        <f t="shared" si="64"/>
        <v xml:space="preserve"> </v>
      </c>
      <c r="R162" s="106">
        <f t="shared" si="69"/>
        <v>0</v>
      </c>
      <c r="S162" s="72">
        <f t="shared" si="65"/>
        <v>0</v>
      </c>
    </row>
    <row r="163" spans="1:19" s="1" customFormat="1" ht="92.25" customHeight="1" thickBot="1" x14ac:dyDescent="0.25">
      <c r="A163" s="360">
        <f t="shared" ref="A163:I163" si="71">SUM(A153:A162)</f>
        <v>0</v>
      </c>
      <c r="B163" s="368">
        <f t="shared" si="71"/>
        <v>0</v>
      </c>
      <c r="C163" s="368">
        <f t="shared" si="71"/>
        <v>0</v>
      </c>
      <c r="D163" s="368">
        <f t="shared" si="71"/>
        <v>0</v>
      </c>
      <c r="E163" s="150">
        <f t="shared" si="71"/>
        <v>0</v>
      </c>
      <c r="F163" s="150">
        <f t="shared" si="71"/>
        <v>0</v>
      </c>
      <c r="G163" s="51"/>
      <c r="H163" s="5" t="s">
        <v>131</v>
      </c>
      <c r="I163" s="368">
        <f t="shared" si="71"/>
        <v>790000</v>
      </c>
      <c r="J163" s="150">
        <f t="shared" ref="J163:L163" si="72">SUM(J153:J162)</f>
        <v>0</v>
      </c>
      <c r="K163" s="150">
        <f t="shared" si="72"/>
        <v>0</v>
      </c>
      <c r="L163" s="150">
        <f t="shared" si="72"/>
        <v>0</v>
      </c>
      <c r="M163" s="368">
        <f>'الاطار الموازنى  راي الجهه عام'!J163</f>
        <v>790000</v>
      </c>
      <c r="N163" s="212">
        <f t="shared" si="62"/>
        <v>0</v>
      </c>
      <c r="O163" s="150">
        <f t="shared" ref="O163" si="73">SUM(O153:O162)</f>
        <v>790000</v>
      </c>
      <c r="P163" s="150" t="str">
        <f t="shared" si="63"/>
        <v xml:space="preserve"> </v>
      </c>
      <c r="Q163" s="150" t="str">
        <f t="shared" si="64"/>
        <v xml:space="preserve"> </v>
      </c>
      <c r="R163" s="107">
        <f t="shared" si="69"/>
        <v>1</v>
      </c>
      <c r="S163" s="72">
        <f t="shared" si="65"/>
        <v>2370000</v>
      </c>
    </row>
    <row r="164" spans="1:19" s="2" customFormat="1" ht="84.75" customHeight="1" thickBot="1" x14ac:dyDescent="0.25">
      <c r="A164" s="369">
        <f t="shared" ref="A164:F164" si="74">A163+A151+A108+A89+A88+A85+A78</f>
        <v>0</v>
      </c>
      <c r="B164" s="370">
        <f t="shared" si="74"/>
        <v>0</v>
      </c>
      <c r="C164" s="370">
        <f t="shared" si="74"/>
        <v>0</v>
      </c>
      <c r="D164" s="370">
        <f t="shared" si="74"/>
        <v>0</v>
      </c>
      <c r="E164" s="151">
        <f t="shared" si="74"/>
        <v>0</v>
      </c>
      <c r="F164" s="151">
        <f t="shared" si="74"/>
        <v>0</v>
      </c>
      <c r="G164" s="52"/>
      <c r="H164" s="7" t="s">
        <v>132</v>
      </c>
      <c r="I164" s="370">
        <f>I163+I151+I108+I89+I88+I85+I78</f>
        <v>17024000</v>
      </c>
      <c r="J164" s="151">
        <f>J163+J151+J108+J89+J88+J85+J78</f>
        <v>0</v>
      </c>
      <c r="K164" s="151">
        <f>K163+K151+K108+K89+K88+K85+K78</f>
        <v>0</v>
      </c>
      <c r="L164" s="151">
        <f t="shared" si="70"/>
        <v>0</v>
      </c>
      <c r="M164" s="370">
        <f>'الاطار الموازنى  راي الجهه عام'!J164</f>
        <v>17486000</v>
      </c>
      <c r="N164" s="213">
        <f t="shared" si="62"/>
        <v>462000</v>
      </c>
      <c r="O164" s="151">
        <f>O163+O151+O108+O89+O88+O85+O78</f>
        <v>17486000</v>
      </c>
      <c r="P164" s="151">
        <f t="shared" si="63"/>
        <v>462000</v>
      </c>
      <c r="Q164" s="151" t="str">
        <f t="shared" si="64"/>
        <v xml:space="preserve"> </v>
      </c>
      <c r="R164" s="108">
        <f t="shared" si="69"/>
        <v>1.0271381578947369</v>
      </c>
      <c r="S164" s="72">
        <f t="shared" si="65"/>
        <v>51996000</v>
      </c>
    </row>
    <row r="165" spans="1:19" s="1" customFormat="1" ht="92.25" customHeight="1" x14ac:dyDescent="0.2">
      <c r="A165" s="378" t="e">
        <f>A164/A847</f>
        <v>#DIV/0!</v>
      </c>
      <c r="B165" s="378" t="e">
        <f t="shared" ref="B165:F165" si="75">B164/B847</f>
        <v>#DIV/0!</v>
      </c>
      <c r="C165" s="378" t="e">
        <f t="shared" si="75"/>
        <v>#DIV/0!</v>
      </c>
      <c r="D165" s="378" t="e">
        <f t="shared" si="75"/>
        <v>#DIV/0!</v>
      </c>
      <c r="E165" s="294" t="e">
        <f t="shared" si="75"/>
        <v>#DIV/0!</v>
      </c>
      <c r="F165" s="294" t="e">
        <f t="shared" si="75"/>
        <v>#DIV/0!</v>
      </c>
      <c r="G165" s="311"/>
      <c r="H165" s="312" t="s">
        <v>1136</v>
      </c>
      <c r="I165" s="435">
        <f t="shared" ref="I165:O165" si="76">I164/I847</f>
        <v>0.43182913527636152</v>
      </c>
      <c r="J165" s="313" t="e">
        <f t="shared" si="76"/>
        <v>#DIV/0!</v>
      </c>
      <c r="K165" s="313" t="e">
        <f t="shared" si="76"/>
        <v>#DIV/0!</v>
      </c>
      <c r="L165" s="313" t="e">
        <f t="shared" si="76"/>
        <v>#DIV/0!</v>
      </c>
      <c r="M165" s="435">
        <f>'الاطار الموازنى  راي الجهه عام'!J165</f>
        <v>0.38411352503130286</v>
      </c>
      <c r="N165" s="313">
        <f t="shared" si="76"/>
        <v>7.5737704918032792E-2</v>
      </c>
      <c r="O165" s="313">
        <f t="shared" si="76"/>
        <v>0.38411352503130286</v>
      </c>
      <c r="P165" s="313"/>
      <c r="Q165" s="314"/>
      <c r="R165" s="315"/>
      <c r="S165" s="72">
        <v>1</v>
      </c>
    </row>
    <row r="166" spans="1:19" s="2" customFormat="1" ht="96.75" customHeight="1" x14ac:dyDescent="0.2">
      <c r="A166" s="371"/>
      <c r="B166" s="372"/>
      <c r="C166" s="372"/>
      <c r="D166" s="372"/>
      <c r="E166" s="152"/>
      <c r="F166" s="152"/>
      <c r="G166" s="53" t="s">
        <v>734</v>
      </c>
      <c r="H166" s="22" t="s">
        <v>133</v>
      </c>
      <c r="I166" s="372"/>
      <c r="J166" s="152"/>
      <c r="K166" s="152"/>
      <c r="L166" s="152">
        <f t="shared" si="70"/>
        <v>0</v>
      </c>
      <c r="M166" s="372">
        <f>'الاطار الموازنى  راي الجهه عام'!J166</f>
        <v>0</v>
      </c>
      <c r="N166" s="214">
        <f t="shared" si="62"/>
        <v>0</v>
      </c>
      <c r="O166" s="152"/>
      <c r="P166" s="152" t="str">
        <f t="shared" si="63"/>
        <v xml:space="preserve"> </v>
      </c>
      <c r="Q166" s="152" t="str">
        <f t="shared" si="64"/>
        <v xml:space="preserve"> </v>
      </c>
      <c r="R166" s="109"/>
      <c r="S166" s="72">
        <f>S172</f>
        <v>9264000</v>
      </c>
    </row>
    <row r="167" spans="1:19" ht="112.5" customHeight="1" x14ac:dyDescent="0.2">
      <c r="A167" s="365"/>
      <c r="B167" s="365"/>
      <c r="C167" s="365"/>
      <c r="D167" s="365"/>
      <c r="E167" s="147"/>
      <c r="F167" s="147"/>
      <c r="G167" s="49">
        <v>3112020101</v>
      </c>
      <c r="H167" s="19" t="s">
        <v>134</v>
      </c>
      <c r="I167" s="365">
        <f>'موازنة 2026-2027'!M167</f>
        <v>966000</v>
      </c>
      <c r="J167" s="147"/>
      <c r="K167" s="147"/>
      <c r="L167" s="147">
        <f>K167*2</f>
        <v>0</v>
      </c>
      <c r="M167" s="365">
        <f>'الاطار الموازنى  راي الجهه عام'!J167</f>
        <v>1111000</v>
      </c>
      <c r="N167" s="208">
        <f t="shared" si="62"/>
        <v>145000</v>
      </c>
      <c r="O167" s="147">
        <v>1111000</v>
      </c>
      <c r="P167" s="209">
        <f t="shared" si="63"/>
        <v>145000</v>
      </c>
      <c r="Q167" s="209" t="str">
        <f t="shared" si="64"/>
        <v xml:space="preserve"> </v>
      </c>
      <c r="R167" s="105">
        <f t="shared" si="69"/>
        <v>1.150103519668737</v>
      </c>
      <c r="S167" s="72">
        <f t="shared" si="65"/>
        <v>3188000</v>
      </c>
    </row>
    <row r="168" spans="1:19" ht="107.25" customHeight="1" x14ac:dyDescent="0.2">
      <c r="A168" s="365"/>
      <c r="B168" s="365"/>
      <c r="C168" s="365"/>
      <c r="D168" s="365"/>
      <c r="E168" s="147"/>
      <c r="F168" s="147"/>
      <c r="G168" s="49">
        <v>3112020201</v>
      </c>
      <c r="H168" s="19" t="s">
        <v>135</v>
      </c>
      <c r="I168" s="365">
        <f>'موازنة 2026-2027'!M168</f>
        <v>594000</v>
      </c>
      <c r="J168" s="147"/>
      <c r="K168" s="147"/>
      <c r="L168" s="147">
        <f t="shared" si="70"/>
        <v>0</v>
      </c>
      <c r="M168" s="365">
        <f>'الاطار الموازنى  راي الجهه عام'!J168</f>
        <v>683000</v>
      </c>
      <c r="N168" s="208">
        <f t="shared" si="62"/>
        <v>89000</v>
      </c>
      <c r="O168" s="147">
        <v>683000</v>
      </c>
      <c r="P168" s="209">
        <f t="shared" si="63"/>
        <v>89000</v>
      </c>
      <c r="Q168" s="209" t="str">
        <f t="shared" si="64"/>
        <v xml:space="preserve"> </v>
      </c>
      <c r="R168" s="105">
        <f t="shared" si="69"/>
        <v>1.1498316498316499</v>
      </c>
      <c r="S168" s="72">
        <f t="shared" si="65"/>
        <v>1960000</v>
      </c>
    </row>
    <row r="169" spans="1:19" ht="107.25" customHeight="1" x14ac:dyDescent="0.2">
      <c r="A169" s="365"/>
      <c r="B169" s="365"/>
      <c r="C169" s="365"/>
      <c r="D169" s="365"/>
      <c r="E169" s="147"/>
      <c r="F169" s="147"/>
      <c r="G169" s="49">
        <v>3112020301</v>
      </c>
      <c r="H169" s="19" t="s">
        <v>136</v>
      </c>
      <c r="I169" s="365">
        <f>'موازنة 2026-2027'!M169</f>
        <v>1202000</v>
      </c>
      <c r="J169" s="147"/>
      <c r="K169" s="147"/>
      <c r="L169" s="147">
        <f>K169*2</f>
        <v>0</v>
      </c>
      <c r="M169" s="365">
        <f>'الاطار الموازنى  راي الجهه عام'!J169</f>
        <v>1382000</v>
      </c>
      <c r="N169" s="208">
        <f t="shared" si="62"/>
        <v>180000</v>
      </c>
      <c r="O169" s="147">
        <v>1382000</v>
      </c>
      <c r="P169" s="209">
        <f t="shared" si="63"/>
        <v>180000</v>
      </c>
      <c r="Q169" s="209" t="str">
        <f t="shared" si="64"/>
        <v xml:space="preserve"> </v>
      </c>
      <c r="R169" s="105">
        <f t="shared" si="69"/>
        <v>1.1497504159733778</v>
      </c>
      <c r="S169" s="72">
        <f t="shared" si="65"/>
        <v>3966000</v>
      </c>
    </row>
    <row r="170" spans="1:19" ht="110.25" customHeight="1" x14ac:dyDescent="0.2">
      <c r="A170" s="365"/>
      <c r="B170" s="365"/>
      <c r="C170" s="365"/>
      <c r="D170" s="365"/>
      <c r="E170" s="147"/>
      <c r="F170" s="147"/>
      <c r="G170" s="49">
        <v>3112020401</v>
      </c>
      <c r="H170" s="19" t="s">
        <v>137</v>
      </c>
      <c r="I170" s="365">
        <f>'موازنة 2026-2027'!M170</f>
        <v>50000</v>
      </c>
      <c r="J170" s="147"/>
      <c r="K170" s="147"/>
      <c r="L170" s="147">
        <f>K170*2</f>
        <v>0</v>
      </c>
      <c r="M170" s="365">
        <f>'الاطار الموازنى  راي الجهه عام'!J170</f>
        <v>50000</v>
      </c>
      <c r="N170" s="208">
        <f t="shared" si="62"/>
        <v>0</v>
      </c>
      <c r="O170" s="147">
        <v>50000</v>
      </c>
      <c r="P170" s="209" t="str">
        <f t="shared" si="63"/>
        <v xml:space="preserve"> </v>
      </c>
      <c r="Q170" s="209" t="str">
        <f t="shared" si="64"/>
        <v xml:space="preserve"> </v>
      </c>
      <c r="R170" s="105">
        <f t="shared" si="69"/>
        <v>1</v>
      </c>
      <c r="S170" s="72">
        <f t="shared" si="65"/>
        <v>150000</v>
      </c>
    </row>
    <row r="171" spans="1:19" ht="105.75" customHeight="1" thickBot="1" x14ac:dyDescent="0.25">
      <c r="A171" s="391"/>
      <c r="B171" s="379"/>
      <c r="C171" s="379"/>
      <c r="D171" s="379"/>
      <c r="E171" s="158"/>
      <c r="F171" s="158"/>
      <c r="G171" s="50">
        <v>3112020501</v>
      </c>
      <c r="H171" s="20" t="s">
        <v>138</v>
      </c>
      <c r="I171" s="379">
        <f>'موازنة 2026-2027'!M171</f>
        <v>0</v>
      </c>
      <c r="J171" s="158"/>
      <c r="K171" s="158"/>
      <c r="L171" s="158">
        <f t="shared" si="70"/>
        <v>0</v>
      </c>
      <c r="M171" s="379">
        <f>'الاطار الموازنى  راي الجهه عام'!J171</f>
        <v>0</v>
      </c>
      <c r="N171" s="218">
        <f t="shared" si="62"/>
        <v>0</v>
      </c>
      <c r="O171" s="158"/>
      <c r="P171" s="219" t="str">
        <f t="shared" si="63"/>
        <v xml:space="preserve"> </v>
      </c>
      <c r="Q171" s="219" t="str">
        <f t="shared" si="64"/>
        <v xml:space="preserve"> </v>
      </c>
      <c r="R171" s="113">
        <f t="shared" si="69"/>
        <v>0</v>
      </c>
      <c r="S171" s="72">
        <f t="shared" si="65"/>
        <v>0</v>
      </c>
    </row>
    <row r="172" spans="1:19" s="2" customFormat="1" ht="92.25" customHeight="1" thickBot="1" x14ac:dyDescent="0.25">
      <c r="A172" s="376">
        <f t="shared" ref="A172:I172" si="77">SUM(A167:A171)</f>
        <v>0</v>
      </c>
      <c r="B172" s="377">
        <f t="shared" si="77"/>
        <v>0</v>
      </c>
      <c r="C172" s="377">
        <f t="shared" si="77"/>
        <v>0</v>
      </c>
      <c r="D172" s="377">
        <f t="shared" si="77"/>
        <v>0</v>
      </c>
      <c r="E172" s="157">
        <f t="shared" si="77"/>
        <v>0</v>
      </c>
      <c r="F172" s="157">
        <f t="shared" si="77"/>
        <v>0</v>
      </c>
      <c r="G172" s="57"/>
      <c r="H172" s="7" t="s">
        <v>552</v>
      </c>
      <c r="I172" s="377">
        <f t="shared" si="77"/>
        <v>2812000</v>
      </c>
      <c r="J172" s="157">
        <f t="shared" ref="J172:L172" si="78">SUM(J167:J171)</f>
        <v>0</v>
      </c>
      <c r="K172" s="157">
        <f t="shared" si="78"/>
        <v>0</v>
      </c>
      <c r="L172" s="157">
        <f t="shared" si="78"/>
        <v>0</v>
      </c>
      <c r="M172" s="377">
        <f>'الاطار الموازنى  راي الجهه عام'!J172</f>
        <v>3226000</v>
      </c>
      <c r="N172" s="217">
        <f t="shared" si="62"/>
        <v>414000</v>
      </c>
      <c r="O172" s="157">
        <f t="shared" ref="O172" si="79">SUM(O167:O171)</f>
        <v>3226000</v>
      </c>
      <c r="P172" s="157">
        <f t="shared" si="63"/>
        <v>414000</v>
      </c>
      <c r="Q172" s="157" t="str">
        <f t="shared" si="64"/>
        <v xml:space="preserve"> </v>
      </c>
      <c r="R172" s="112">
        <f t="shared" si="69"/>
        <v>1.1472261735419631</v>
      </c>
      <c r="S172" s="72">
        <f t="shared" si="65"/>
        <v>9264000</v>
      </c>
    </row>
    <row r="173" spans="1:19" s="2" customFormat="1" ht="96.75" customHeight="1" x14ac:dyDescent="0.2">
      <c r="A173" s="389"/>
      <c r="B173" s="390"/>
      <c r="C173" s="390"/>
      <c r="D173" s="390"/>
      <c r="E173" s="166"/>
      <c r="F173" s="166"/>
      <c r="G173" s="53" t="s">
        <v>735</v>
      </c>
      <c r="H173" s="26" t="s">
        <v>139</v>
      </c>
      <c r="I173" s="390"/>
      <c r="J173" s="166"/>
      <c r="K173" s="166"/>
      <c r="L173" s="166">
        <f t="shared" si="70"/>
        <v>0</v>
      </c>
      <c r="M173" s="390">
        <f>'الاطار الموازنى  راي الجهه عام'!J173</f>
        <v>0</v>
      </c>
      <c r="N173" s="228">
        <f t="shared" si="62"/>
        <v>0</v>
      </c>
      <c r="O173" s="166"/>
      <c r="P173" s="166" t="str">
        <f t="shared" si="63"/>
        <v xml:space="preserve"> </v>
      </c>
      <c r="Q173" s="166" t="str">
        <f t="shared" si="64"/>
        <v xml:space="preserve"> </v>
      </c>
      <c r="R173" s="119"/>
      <c r="S173" s="72">
        <f>S183+S188</f>
        <v>13266000</v>
      </c>
    </row>
    <row r="174" spans="1:19" ht="107.25" customHeight="1" x14ac:dyDescent="0.2">
      <c r="A174" s="365"/>
      <c r="B174" s="365"/>
      <c r="C174" s="365"/>
      <c r="D174" s="365"/>
      <c r="E174" s="147"/>
      <c r="F174" s="147"/>
      <c r="G174" s="49">
        <v>3112030101</v>
      </c>
      <c r="H174" s="19" t="s">
        <v>140</v>
      </c>
      <c r="I174" s="365">
        <f>'موازنة 2026-2027'!M174</f>
        <v>1841000</v>
      </c>
      <c r="J174" s="147"/>
      <c r="K174" s="147"/>
      <c r="L174" s="147">
        <f t="shared" si="70"/>
        <v>0</v>
      </c>
      <c r="M174" s="365">
        <f>'الاطار الموازنى  راي الجهه عام'!J174</f>
        <v>2121000</v>
      </c>
      <c r="N174" s="208">
        <f t="shared" si="62"/>
        <v>280000</v>
      </c>
      <c r="O174" s="147">
        <v>2121000</v>
      </c>
      <c r="P174" s="209">
        <f t="shared" si="63"/>
        <v>280000</v>
      </c>
      <c r="Q174" s="209" t="str">
        <f t="shared" si="64"/>
        <v xml:space="preserve"> </v>
      </c>
      <c r="R174" s="105">
        <f t="shared" si="69"/>
        <v>1.1520912547528517</v>
      </c>
      <c r="S174" s="72">
        <f t="shared" si="65"/>
        <v>6083000</v>
      </c>
    </row>
    <row r="175" spans="1:19" ht="110.25" customHeight="1" x14ac:dyDescent="0.2">
      <c r="A175" s="365"/>
      <c r="B175" s="365"/>
      <c r="C175" s="365"/>
      <c r="D175" s="365"/>
      <c r="E175" s="147"/>
      <c r="F175" s="147"/>
      <c r="G175" s="49">
        <v>3112030201</v>
      </c>
      <c r="H175" s="19" t="s">
        <v>141</v>
      </c>
      <c r="I175" s="365">
        <f>'موازنة 2026-2027'!M175</f>
        <v>460000</v>
      </c>
      <c r="J175" s="147"/>
      <c r="K175" s="147"/>
      <c r="L175" s="147">
        <f t="shared" si="70"/>
        <v>0</v>
      </c>
      <c r="M175" s="365">
        <f>'الاطار الموازنى  راي الجهه عام'!J175</f>
        <v>530000</v>
      </c>
      <c r="N175" s="208">
        <f t="shared" si="62"/>
        <v>70000</v>
      </c>
      <c r="O175" s="147">
        <v>530000</v>
      </c>
      <c r="P175" s="209">
        <f t="shared" si="63"/>
        <v>70000</v>
      </c>
      <c r="Q175" s="209" t="str">
        <f t="shared" si="64"/>
        <v xml:space="preserve"> </v>
      </c>
      <c r="R175" s="105">
        <f t="shared" si="69"/>
        <v>1.1521739130434783</v>
      </c>
      <c r="S175" s="72">
        <f t="shared" si="65"/>
        <v>1520000</v>
      </c>
    </row>
    <row r="176" spans="1:19" ht="107.25" customHeight="1" x14ac:dyDescent="0.2">
      <c r="A176" s="365"/>
      <c r="B176" s="365"/>
      <c r="C176" s="365"/>
      <c r="D176" s="365"/>
      <c r="E176" s="147"/>
      <c r="F176" s="147"/>
      <c r="G176" s="49">
        <v>311203301</v>
      </c>
      <c r="H176" s="19" t="s">
        <v>142</v>
      </c>
      <c r="I176" s="365">
        <f>'موازنة 2026-2027'!M176</f>
        <v>197000</v>
      </c>
      <c r="J176" s="147"/>
      <c r="K176" s="147"/>
      <c r="L176" s="147">
        <f t="shared" si="70"/>
        <v>0</v>
      </c>
      <c r="M176" s="365">
        <f>'الاطار الموازنى  راي الجهه عام'!J176</f>
        <v>227000</v>
      </c>
      <c r="N176" s="208">
        <f t="shared" si="62"/>
        <v>30000</v>
      </c>
      <c r="O176" s="147">
        <v>227000</v>
      </c>
      <c r="P176" s="209">
        <f t="shared" si="63"/>
        <v>30000</v>
      </c>
      <c r="Q176" s="209" t="str">
        <f t="shared" si="64"/>
        <v xml:space="preserve"> </v>
      </c>
      <c r="R176" s="105">
        <f t="shared" si="69"/>
        <v>1.1522842639593909</v>
      </c>
      <c r="S176" s="72">
        <f t="shared" si="65"/>
        <v>651000</v>
      </c>
    </row>
    <row r="177" spans="1:19" ht="105.75" customHeight="1" x14ac:dyDescent="0.2">
      <c r="A177" s="365"/>
      <c r="B177" s="365"/>
      <c r="C177" s="365"/>
      <c r="D177" s="365"/>
      <c r="E177" s="147"/>
      <c r="F177" s="147"/>
      <c r="G177" s="49">
        <v>3112030401</v>
      </c>
      <c r="H177" s="19" t="s">
        <v>143</v>
      </c>
      <c r="I177" s="365">
        <f>'موازنة 2026-2027'!M177</f>
        <v>0</v>
      </c>
      <c r="J177" s="147"/>
      <c r="K177" s="147"/>
      <c r="L177" s="147">
        <f t="shared" si="70"/>
        <v>0</v>
      </c>
      <c r="M177" s="365">
        <f>'الاطار الموازنى  راي الجهه عام'!J177</f>
        <v>0</v>
      </c>
      <c r="N177" s="208">
        <f t="shared" si="62"/>
        <v>0</v>
      </c>
      <c r="O177" s="147">
        <v>0</v>
      </c>
      <c r="P177" s="209" t="str">
        <f t="shared" si="63"/>
        <v xml:space="preserve"> </v>
      </c>
      <c r="Q177" s="209" t="str">
        <f t="shared" si="64"/>
        <v xml:space="preserve"> </v>
      </c>
      <c r="R177" s="105">
        <f t="shared" si="69"/>
        <v>0</v>
      </c>
      <c r="S177" s="72">
        <f t="shared" si="65"/>
        <v>0</v>
      </c>
    </row>
    <row r="178" spans="1:19" ht="105" customHeight="1" x14ac:dyDescent="0.2">
      <c r="A178" s="365"/>
      <c r="B178" s="365"/>
      <c r="C178" s="365"/>
      <c r="D178" s="365"/>
      <c r="E178" s="147"/>
      <c r="F178" s="147"/>
      <c r="G178" s="49">
        <v>3112030501</v>
      </c>
      <c r="H178" s="19" t="s">
        <v>144</v>
      </c>
      <c r="I178" s="365">
        <f>'موازنة 2026-2027'!M178</f>
        <v>153000</v>
      </c>
      <c r="J178" s="147"/>
      <c r="K178" s="147"/>
      <c r="L178" s="147">
        <f t="shared" si="70"/>
        <v>0</v>
      </c>
      <c r="M178" s="365">
        <f>'الاطار الموازنى  راي الجهه عام'!J178</f>
        <v>177000</v>
      </c>
      <c r="N178" s="208">
        <f t="shared" si="62"/>
        <v>24000</v>
      </c>
      <c r="O178" s="147">
        <v>177000</v>
      </c>
      <c r="P178" s="209">
        <f t="shared" si="63"/>
        <v>24000</v>
      </c>
      <c r="Q178" s="209" t="str">
        <f t="shared" si="64"/>
        <v xml:space="preserve"> </v>
      </c>
      <c r="R178" s="105">
        <f t="shared" si="69"/>
        <v>1.1568627450980393</v>
      </c>
      <c r="S178" s="72">
        <f t="shared" si="65"/>
        <v>507000</v>
      </c>
    </row>
    <row r="179" spans="1:19" ht="105.75" customHeight="1" x14ac:dyDescent="0.2">
      <c r="A179" s="364"/>
      <c r="B179" s="365"/>
      <c r="C179" s="365"/>
      <c r="D179" s="365"/>
      <c r="E179" s="147"/>
      <c r="F179" s="147"/>
      <c r="G179" s="49">
        <v>3112030601</v>
      </c>
      <c r="H179" s="19" t="s">
        <v>145</v>
      </c>
      <c r="I179" s="365">
        <f>'موازنة 2026-2027'!M179</f>
        <v>0</v>
      </c>
      <c r="J179" s="147"/>
      <c r="K179" s="147"/>
      <c r="L179" s="147">
        <f t="shared" si="70"/>
        <v>0</v>
      </c>
      <c r="M179" s="365">
        <f>'الاطار الموازنى  راي الجهه عام'!J179</f>
        <v>0</v>
      </c>
      <c r="N179" s="208">
        <f t="shared" si="62"/>
        <v>0</v>
      </c>
      <c r="O179" s="147">
        <v>0</v>
      </c>
      <c r="P179" s="209" t="str">
        <f t="shared" si="63"/>
        <v xml:space="preserve"> </v>
      </c>
      <c r="Q179" s="209" t="str">
        <f t="shared" si="64"/>
        <v xml:space="preserve"> </v>
      </c>
      <c r="R179" s="105">
        <f t="shared" si="69"/>
        <v>0</v>
      </c>
      <c r="S179" s="72">
        <f t="shared" si="65"/>
        <v>0</v>
      </c>
    </row>
    <row r="180" spans="1:19" ht="96.75" customHeight="1" x14ac:dyDescent="0.2">
      <c r="A180" s="391"/>
      <c r="B180" s="379"/>
      <c r="C180" s="379"/>
      <c r="D180" s="379"/>
      <c r="E180" s="158"/>
      <c r="F180" s="158"/>
      <c r="G180" s="50">
        <v>3112030701</v>
      </c>
      <c r="H180" s="11" t="s">
        <v>1105</v>
      </c>
      <c r="I180" s="379">
        <f>'موازنة 2026-2027'!M180</f>
        <v>16000</v>
      </c>
      <c r="J180" s="158"/>
      <c r="K180" s="158"/>
      <c r="L180" s="158">
        <f t="shared" si="70"/>
        <v>0</v>
      </c>
      <c r="M180" s="379">
        <f>'الاطار الموازنى  راي الجهه عام'!J180</f>
        <v>17000</v>
      </c>
      <c r="N180" s="218">
        <f t="shared" si="62"/>
        <v>1000</v>
      </c>
      <c r="O180" s="158">
        <v>17000</v>
      </c>
      <c r="P180" s="219">
        <f t="shared" si="63"/>
        <v>1000</v>
      </c>
      <c r="Q180" s="219" t="str">
        <f t="shared" si="64"/>
        <v xml:space="preserve"> </v>
      </c>
      <c r="R180" s="113">
        <f t="shared" si="69"/>
        <v>1.0625</v>
      </c>
      <c r="S180" s="72">
        <f t="shared" si="65"/>
        <v>50000</v>
      </c>
    </row>
    <row r="181" spans="1:19" ht="105.75" customHeight="1" x14ac:dyDescent="0.2">
      <c r="A181" s="391"/>
      <c r="B181" s="379"/>
      <c r="C181" s="379"/>
      <c r="D181" s="379"/>
      <c r="E181" s="158"/>
      <c r="F181" s="158"/>
      <c r="G181" s="50">
        <v>3112030801</v>
      </c>
      <c r="H181" s="11" t="s">
        <v>611</v>
      </c>
      <c r="I181" s="379">
        <f>'موازنة 2026-2027'!M181</f>
        <v>0</v>
      </c>
      <c r="J181" s="158"/>
      <c r="K181" s="158"/>
      <c r="L181" s="158">
        <f t="shared" si="70"/>
        <v>0</v>
      </c>
      <c r="M181" s="379">
        <f>'الاطار الموازنى  راي الجهه عام'!J181</f>
        <v>0</v>
      </c>
      <c r="N181" s="218">
        <f t="shared" si="62"/>
        <v>0</v>
      </c>
      <c r="O181" s="158">
        <v>0</v>
      </c>
      <c r="P181" s="219" t="str">
        <f t="shared" si="63"/>
        <v xml:space="preserve"> </v>
      </c>
      <c r="Q181" s="219" t="str">
        <f t="shared" si="64"/>
        <v xml:space="preserve"> </v>
      </c>
      <c r="R181" s="113">
        <f t="shared" si="69"/>
        <v>0</v>
      </c>
      <c r="S181" s="72">
        <f t="shared" si="65"/>
        <v>0</v>
      </c>
    </row>
    <row r="182" spans="1:19" ht="105.75" customHeight="1" thickBot="1" x14ac:dyDescent="0.25">
      <c r="A182" s="391"/>
      <c r="B182" s="379"/>
      <c r="C182" s="379"/>
      <c r="D182" s="379"/>
      <c r="E182" s="158"/>
      <c r="F182" s="158"/>
      <c r="G182" s="50">
        <v>3112030901</v>
      </c>
      <c r="H182" s="11" t="s">
        <v>612</v>
      </c>
      <c r="I182" s="379">
        <f>'موازنة 2026-2027'!M182</f>
        <v>0</v>
      </c>
      <c r="J182" s="158"/>
      <c r="K182" s="158"/>
      <c r="L182" s="158">
        <f t="shared" si="70"/>
        <v>0</v>
      </c>
      <c r="M182" s="379">
        <f>'الاطار الموازنى  راي الجهه عام'!J182</f>
        <v>0</v>
      </c>
      <c r="N182" s="218">
        <f t="shared" si="62"/>
        <v>0</v>
      </c>
      <c r="O182" s="158"/>
      <c r="P182" s="219" t="str">
        <f t="shared" si="63"/>
        <v xml:space="preserve"> </v>
      </c>
      <c r="Q182" s="219" t="str">
        <f t="shared" si="64"/>
        <v xml:space="preserve"> </v>
      </c>
      <c r="R182" s="113">
        <f t="shared" si="69"/>
        <v>0</v>
      </c>
      <c r="S182" s="72">
        <f t="shared" si="65"/>
        <v>0</v>
      </c>
    </row>
    <row r="183" spans="1:19" s="2" customFormat="1" ht="99.75" customHeight="1" thickBot="1" x14ac:dyDescent="0.25">
      <c r="A183" s="376">
        <f t="shared" ref="A183:L183" si="80">SUM(A174:A182)</f>
        <v>0</v>
      </c>
      <c r="B183" s="377">
        <f t="shared" si="80"/>
        <v>0</v>
      </c>
      <c r="C183" s="377">
        <f t="shared" si="80"/>
        <v>0</v>
      </c>
      <c r="D183" s="377">
        <f t="shared" si="80"/>
        <v>0</v>
      </c>
      <c r="E183" s="157">
        <f t="shared" si="80"/>
        <v>0</v>
      </c>
      <c r="F183" s="157">
        <f t="shared" si="80"/>
        <v>0</v>
      </c>
      <c r="G183" s="57"/>
      <c r="H183" s="7" t="s">
        <v>146</v>
      </c>
      <c r="I183" s="377">
        <f t="shared" si="80"/>
        <v>2667000</v>
      </c>
      <c r="J183" s="157">
        <f t="shared" si="80"/>
        <v>0</v>
      </c>
      <c r="K183" s="157">
        <f t="shared" si="80"/>
        <v>0</v>
      </c>
      <c r="L183" s="157">
        <f t="shared" si="80"/>
        <v>0</v>
      </c>
      <c r="M183" s="377">
        <f>'الاطار الموازنى  راي الجهه عام'!J183</f>
        <v>3072000</v>
      </c>
      <c r="N183" s="217">
        <f t="shared" si="62"/>
        <v>405000</v>
      </c>
      <c r="O183" s="157">
        <f t="shared" ref="O183" si="81">SUM(O174:O182)</f>
        <v>3072000</v>
      </c>
      <c r="P183" s="157">
        <f t="shared" si="63"/>
        <v>405000</v>
      </c>
      <c r="Q183" s="157" t="str">
        <f t="shared" si="64"/>
        <v xml:space="preserve"> </v>
      </c>
      <c r="R183" s="112">
        <f t="shared" si="69"/>
        <v>1.1518560179977504</v>
      </c>
      <c r="S183" s="72">
        <f t="shared" si="65"/>
        <v>8811000</v>
      </c>
    </row>
    <row r="184" spans="1:19" ht="105.75" customHeight="1" x14ac:dyDescent="0.2">
      <c r="A184" s="353"/>
      <c r="B184" s="354"/>
      <c r="C184" s="354"/>
      <c r="D184" s="354"/>
      <c r="E184" s="137"/>
      <c r="F184" s="137"/>
      <c r="G184" s="79" t="s">
        <v>736</v>
      </c>
      <c r="H184" s="84" t="s">
        <v>147</v>
      </c>
      <c r="I184" s="354"/>
      <c r="J184" s="137"/>
      <c r="K184" s="137"/>
      <c r="L184" s="137">
        <f t="shared" si="70"/>
        <v>0</v>
      </c>
      <c r="M184" s="354">
        <f>'الاطار الموازنى  راي الجهه عام'!J184</f>
        <v>0</v>
      </c>
      <c r="N184" s="207">
        <f t="shared" si="62"/>
        <v>0</v>
      </c>
      <c r="O184" s="137"/>
      <c r="P184" s="137" t="str">
        <f t="shared" si="63"/>
        <v xml:space="preserve"> </v>
      </c>
      <c r="Q184" s="137" t="str">
        <f t="shared" si="64"/>
        <v xml:space="preserve"> </v>
      </c>
      <c r="R184" s="97"/>
      <c r="S184" s="72">
        <f t="shared" si="65"/>
        <v>0</v>
      </c>
    </row>
    <row r="185" spans="1:19" ht="112.5" customHeight="1" x14ac:dyDescent="0.2">
      <c r="A185" s="399"/>
      <c r="B185" s="399"/>
      <c r="C185" s="399"/>
      <c r="D185" s="399"/>
      <c r="E185" s="171"/>
      <c r="F185" s="171"/>
      <c r="G185" s="62">
        <v>3112980101</v>
      </c>
      <c r="H185" s="27" t="s">
        <v>148</v>
      </c>
      <c r="I185" s="399">
        <f>'موازنة 2026-2027'!M185</f>
        <v>1362000</v>
      </c>
      <c r="J185" s="171"/>
      <c r="K185" s="171"/>
      <c r="L185" s="171">
        <f t="shared" si="70"/>
        <v>0</v>
      </c>
      <c r="M185" s="399">
        <f>'الاطار الموازنى  راي الجهه عام'!J185</f>
        <v>1362000</v>
      </c>
      <c r="N185" s="232">
        <f t="shared" si="62"/>
        <v>0</v>
      </c>
      <c r="O185" s="171">
        <f t="shared" ref="O185:O186" si="82">M185</f>
        <v>1362000</v>
      </c>
      <c r="P185" s="233" t="str">
        <f t="shared" si="63"/>
        <v xml:space="preserve"> </v>
      </c>
      <c r="Q185" s="233" t="str">
        <f t="shared" si="64"/>
        <v xml:space="preserve"> </v>
      </c>
      <c r="R185" s="122">
        <f t="shared" si="69"/>
        <v>1</v>
      </c>
      <c r="S185" s="72">
        <f t="shared" si="65"/>
        <v>4086000</v>
      </c>
    </row>
    <row r="186" spans="1:19" ht="112.5" customHeight="1" x14ac:dyDescent="0.2">
      <c r="A186" s="365"/>
      <c r="B186" s="365"/>
      <c r="C186" s="365"/>
      <c r="D186" s="365"/>
      <c r="E186" s="147"/>
      <c r="F186" s="147"/>
      <c r="G186" s="49">
        <v>3112980201</v>
      </c>
      <c r="H186" s="28" t="s">
        <v>149</v>
      </c>
      <c r="I186" s="365">
        <f>'موازنة 2026-2027'!M186</f>
        <v>123000</v>
      </c>
      <c r="J186" s="147"/>
      <c r="K186" s="147"/>
      <c r="L186" s="147">
        <f t="shared" si="70"/>
        <v>0</v>
      </c>
      <c r="M186" s="365">
        <f>'الاطار الموازنى  راي الجهه عام'!J186</f>
        <v>123000</v>
      </c>
      <c r="N186" s="208">
        <f t="shared" si="62"/>
        <v>0</v>
      </c>
      <c r="O186" s="147">
        <f t="shared" si="82"/>
        <v>123000</v>
      </c>
      <c r="P186" s="209" t="str">
        <f t="shared" si="63"/>
        <v xml:space="preserve"> </v>
      </c>
      <c r="Q186" s="209" t="str">
        <f t="shared" si="64"/>
        <v xml:space="preserve"> </v>
      </c>
      <c r="R186" s="105">
        <f t="shared" si="69"/>
        <v>1</v>
      </c>
      <c r="S186" s="72">
        <f t="shared" si="65"/>
        <v>369000</v>
      </c>
    </row>
    <row r="187" spans="1:19" ht="105.75" customHeight="1" thickBot="1" x14ac:dyDescent="0.25">
      <c r="A187" s="391"/>
      <c r="B187" s="379"/>
      <c r="C187" s="379"/>
      <c r="D187" s="379"/>
      <c r="E187" s="158"/>
      <c r="F187" s="158"/>
      <c r="G187" s="50">
        <v>3112980301</v>
      </c>
      <c r="H187" s="29" t="s">
        <v>150</v>
      </c>
      <c r="I187" s="379">
        <f>'موازنة 2026-2027'!M187</f>
        <v>0</v>
      </c>
      <c r="J187" s="158"/>
      <c r="K187" s="158"/>
      <c r="L187" s="158">
        <f t="shared" si="70"/>
        <v>0</v>
      </c>
      <c r="M187" s="379">
        <f>'الاطار الموازنى  راي الجهه عام'!J187</f>
        <v>0</v>
      </c>
      <c r="N187" s="218">
        <f t="shared" si="62"/>
        <v>0</v>
      </c>
      <c r="O187" s="158"/>
      <c r="P187" s="219" t="str">
        <f t="shared" si="63"/>
        <v xml:space="preserve"> </v>
      </c>
      <c r="Q187" s="219" t="str">
        <f t="shared" si="64"/>
        <v xml:space="preserve"> </v>
      </c>
      <c r="R187" s="113">
        <f t="shared" si="69"/>
        <v>0</v>
      </c>
      <c r="S187" s="72">
        <f t="shared" si="65"/>
        <v>0</v>
      </c>
    </row>
    <row r="188" spans="1:19" s="2" customFormat="1" ht="117.75" customHeight="1" thickBot="1" x14ac:dyDescent="0.25">
      <c r="A188" s="376">
        <f t="shared" ref="A188:L188" si="83">SUM(A185:A187)</f>
        <v>0</v>
      </c>
      <c r="B188" s="377">
        <f t="shared" si="83"/>
        <v>0</v>
      </c>
      <c r="C188" s="377">
        <f t="shared" si="83"/>
        <v>0</v>
      </c>
      <c r="D188" s="377">
        <f t="shared" si="83"/>
        <v>0</v>
      </c>
      <c r="E188" s="157">
        <f t="shared" si="83"/>
        <v>0</v>
      </c>
      <c r="F188" s="157">
        <f t="shared" si="83"/>
        <v>0</v>
      </c>
      <c r="G188" s="57"/>
      <c r="H188" s="7" t="s">
        <v>151</v>
      </c>
      <c r="I188" s="377">
        <f t="shared" si="83"/>
        <v>1485000</v>
      </c>
      <c r="J188" s="157">
        <f t="shared" si="83"/>
        <v>0</v>
      </c>
      <c r="K188" s="157">
        <f t="shared" si="83"/>
        <v>0</v>
      </c>
      <c r="L188" s="157">
        <f t="shared" si="83"/>
        <v>0</v>
      </c>
      <c r="M188" s="377">
        <f>'الاطار الموازنى  راي الجهه عام'!J188</f>
        <v>1485000</v>
      </c>
      <c r="N188" s="217">
        <f t="shared" si="62"/>
        <v>0</v>
      </c>
      <c r="O188" s="157">
        <f t="shared" ref="O188" si="84">SUM(O185:O187)</f>
        <v>1485000</v>
      </c>
      <c r="P188" s="157" t="str">
        <f t="shared" si="63"/>
        <v xml:space="preserve"> </v>
      </c>
      <c r="Q188" s="157" t="str">
        <f t="shared" si="64"/>
        <v xml:space="preserve"> </v>
      </c>
      <c r="R188" s="112">
        <f t="shared" si="69"/>
        <v>1</v>
      </c>
      <c r="S188" s="72">
        <f t="shared" si="65"/>
        <v>4455000</v>
      </c>
    </row>
    <row r="189" spans="1:19" s="3" customFormat="1" ht="112.5" customHeight="1" thickBot="1" x14ac:dyDescent="0.25">
      <c r="A189" s="382">
        <f t="shared" ref="A189:L189" si="85">A188+A183+A172+A164</f>
        <v>0</v>
      </c>
      <c r="B189" s="383">
        <f t="shared" si="85"/>
        <v>0</v>
      </c>
      <c r="C189" s="383">
        <f t="shared" si="85"/>
        <v>0</v>
      </c>
      <c r="D189" s="383">
        <f t="shared" si="85"/>
        <v>0</v>
      </c>
      <c r="E189" s="161">
        <f t="shared" si="85"/>
        <v>0</v>
      </c>
      <c r="F189" s="161">
        <f t="shared" si="85"/>
        <v>0</v>
      </c>
      <c r="G189" s="42"/>
      <c r="H189" s="8" t="s">
        <v>152</v>
      </c>
      <c r="I189" s="383">
        <f t="shared" si="85"/>
        <v>23988000</v>
      </c>
      <c r="J189" s="161">
        <f t="shared" si="85"/>
        <v>0</v>
      </c>
      <c r="K189" s="161">
        <f t="shared" si="85"/>
        <v>0</v>
      </c>
      <c r="L189" s="161">
        <f t="shared" si="85"/>
        <v>0</v>
      </c>
      <c r="M189" s="383">
        <f>'الاطار الموازنى  راي الجهه عام'!J189</f>
        <v>25269000</v>
      </c>
      <c r="N189" s="222">
        <f t="shared" si="62"/>
        <v>1281000</v>
      </c>
      <c r="O189" s="161">
        <f t="shared" ref="O189" si="86">O188+O183+O172+O164</f>
        <v>25269000</v>
      </c>
      <c r="P189" s="161">
        <f t="shared" si="63"/>
        <v>1281000</v>
      </c>
      <c r="Q189" s="161" t="str">
        <f t="shared" si="64"/>
        <v xml:space="preserve"> </v>
      </c>
      <c r="R189" s="115">
        <f t="shared" si="69"/>
        <v>1.0534017008504253</v>
      </c>
      <c r="S189" s="72">
        <f t="shared" si="65"/>
        <v>74526000</v>
      </c>
    </row>
    <row r="190" spans="1:19" s="3" customFormat="1" ht="105.75" customHeight="1" thickBot="1" x14ac:dyDescent="0.25">
      <c r="A190" s="400"/>
      <c r="B190" s="401"/>
      <c r="C190" s="401"/>
      <c r="D190" s="401"/>
      <c r="E190" s="172"/>
      <c r="F190" s="172"/>
      <c r="G190" s="71">
        <v>3112990101</v>
      </c>
      <c r="H190" s="9" t="s">
        <v>153</v>
      </c>
      <c r="I190" s="401">
        <f>'موازنة 2026-2027'!M190</f>
        <v>0</v>
      </c>
      <c r="J190" s="172"/>
      <c r="K190" s="172"/>
      <c r="L190" s="172">
        <f t="shared" si="70"/>
        <v>0</v>
      </c>
      <c r="M190" s="401">
        <f>'الاطار الموازنى  راي الجهه عام'!J190</f>
        <v>0</v>
      </c>
      <c r="N190" s="223">
        <f t="shared" si="62"/>
        <v>0</v>
      </c>
      <c r="O190" s="172"/>
      <c r="P190" s="224" t="str">
        <f t="shared" si="63"/>
        <v xml:space="preserve"> </v>
      </c>
      <c r="Q190" s="224" t="str">
        <f t="shared" si="64"/>
        <v xml:space="preserve"> </v>
      </c>
      <c r="R190" s="116">
        <f t="shared" si="69"/>
        <v>0</v>
      </c>
      <c r="S190" s="72">
        <f t="shared" si="65"/>
        <v>0</v>
      </c>
    </row>
    <row r="191" spans="1:19" s="3" customFormat="1" ht="112.5" customHeight="1" thickBot="1" x14ac:dyDescent="0.25">
      <c r="A191" s="402">
        <f t="shared" ref="A191:F191" si="87">A189-A190</f>
        <v>0</v>
      </c>
      <c r="B191" s="403">
        <f t="shared" si="87"/>
        <v>0</v>
      </c>
      <c r="C191" s="403">
        <f t="shared" si="87"/>
        <v>0</v>
      </c>
      <c r="D191" s="403">
        <f t="shared" si="87"/>
        <v>0</v>
      </c>
      <c r="E191" s="185">
        <f t="shared" si="87"/>
        <v>0</v>
      </c>
      <c r="F191" s="185">
        <f t="shared" si="87"/>
        <v>0</v>
      </c>
      <c r="G191" s="284"/>
      <c r="H191" s="285" t="s">
        <v>154</v>
      </c>
      <c r="I191" s="403">
        <f>I189-I190</f>
        <v>23988000</v>
      </c>
      <c r="J191" s="185">
        <f>J189-J190</f>
        <v>0</v>
      </c>
      <c r="K191" s="185">
        <f>K189-K190</f>
        <v>0</v>
      </c>
      <c r="L191" s="185">
        <f>L189-L190</f>
        <v>0</v>
      </c>
      <c r="M191" s="403">
        <f>'الاطار الموازنى  راي الجهه عام'!J191</f>
        <v>25269000</v>
      </c>
      <c r="N191" s="247">
        <f t="shared" si="62"/>
        <v>1281000</v>
      </c>
      <c r="O191" s="185">
        <f>O189-O190</f>
        <v>25269000</v>
      </c>
      <c r="P191" s="185">
        <f t="shared" si="63"/>
        <v>1281000</v>
      </c>
      <c r="Q191" s="185" t="str">
        <f t="shared" si="64"/>
        <v xml:space="preserve"> </v>
      </c>
      <c r="R191" s="128">
        <f t="shared" si="69"/>
        <v>1.0534017008504253</v>
      </c>
      <c r="S191" s="72">
        <f t="shared" si="65"/>
        <v>74526000</v>
      </c>
    </row>
    <row r="192" spans="1:19" s="277" customFormat="1" ht="96.75" customHeight="1" x14ac:dyDescent="0.2">
      <c r="A192" s="404"/>
      <c r="B192" s="405"/>
      <c r="C192" s="406" t="e">
        <f>(C191-A191)/A191</f>
        <v>#DIV/0!</v>
      </c>
      <c r="D192" s="406" t="e">
        <f>(D191-B191)/B191</f>
        <v>#DIV/0!</v>
      </c>
      <c r="E192" s="287" t="e">
        <f>(E191-C191)/C191</f>
        <v>#DIV/0!</v>
      </c>
      <c r="F192" s="288" t="e">
        <f>(F191-D191)/D191</f>
        <v>#DIV/0!</v>
      </c>
      <c r="G192" s="290"/>
      <c r="H192" s="292" t="s">
        <v>1137</v>
      </c>
      <c r="I192" s="378" t="e">
        <f>(I191-E191)/E191</f>
        <v>#DIV/0!</v>
      </c>
      <c r="J192" s="296"/>
      <c r="K192" s="296"/>
      <c r="L192" s="297"/>
      <c r="M192" s="378" t="e">
        <f>'الاطار الموازنى  راي الجهه عام'!J192</f>
        <v>#DIV/0!</v>
      </c>
      <c r="N192" s="299"/>
      <c r="O192" s="296" t="e">
        <f>(O191-J191)/J191</f>
        <v>#DIV/0!</v>
      </c>
      <c r="P192" s="296"/>
      <c r="Q192" s="297"/>
      <c r="R192" s="300"/>
      <c r="S192" s="276">
        <v>1</v>
      </c>
    </row>
    <row r="193" spans="1:19" s="1" customFormat="1" ht="110.25" customHeight="1" x14ac:dyDescent="0.2">
      <c r="A193" s="407" t="e">
        <f>A191/$A$845</f>
        <v>#DIV/0!</v>
      </c>
      <c r="B193" s="408" t="e">
        <f>B191/$B$845</f>
        <v>#DIV/0!</v>
      </c>
      <c r="C193" s="408" t="e">
        <f>C191/$C$845</f>
        <v>#DIV/0!</v>
      </c>
      <c r="D193" s="408" t="e">
        <f>D191/$D$845</f>
        <v>#DIV/0!</v>
      </c>
      <c r="E193" s="286" t="e">
        <f>E191/$E$845</f>
        <v>#DIV/0!</v>
      </c>
      <c r="F193" s="289" t="e">
        <f>F191/$F$845</f>
        <v>#DIV/0!</v>
      </c>
      <c r="G193" s="291"/>
      <c r="H193" s="293" t="s">
        <v>1133</v>
      </c>
      <c r="I193" s="448" t="e">
        <f>I191/$I$845</f>
        <v>#DIV/0!</v>
      </c>
      <c r="J193" s="295" t="e">
        <f>J191/$J$845</f>
        <v>#DIV/0!</v>
      </c>
      <c r="K193" s="295" t="e">
        <f>K191/$K$845</f>
        <v>#DIV/0!</v>
      </c>
      <c r="L193" s="298" t="e">
        <f>L191/$L$845</f>
        <v>#DIV/0!</v>
      </c>
      <c r="M193" s="448" t="e">
        <f>'الاطار الموازنى  راي الجهه عام'!J193</f>
        <v>#DIV/0!</v>
      </c>
      <c r="N193" s="298"/>
      <c r="O193" s="295" t="e">
        <f>O191/$O$845</f>
        <v>#DIV/0!</v>
      </c>
      <c r="P193" s="295"/>
      <c r="Q193" s="302"/>
      <c r="R193" s="301"/>
      <c r="S193" s="72"/>
    </row>
    <row r="194" spans="1:19" s="1" customFormat="1" ht="90" customHeight="1" x14ac:dyDescent="0.2">
      <c r="A194" s="407" t="e">
        <f>A191/$A$847</f>
        <v>#DIV/0!</v>
      </c>
      <c r="B194" s="408" t="e">
        <f>B191/$B$847</f>
        <v>#DIV/0!</v>
      </c>
      <c r="C194" s="408" t="e">
        <f>C191/$C$847</f>
        <v>#DIV/0!</v>
      </c>
      <c r="D194" s="408" t="e">
        <f>D191/$D$847</f>
        <v>#DIV/0!</v>
      </c>
      <c r="E194" s="286" t="e">
        <f>E191/$E$847</f>
        <v>#DIV/0!</v>
      </c>
      <c r="F194" s="289" t="e">
        <f>F191/$F$847</f>
        <v>#DIV/0!</v>
      </c>
      <c r="G194" s="291"/>
      <c r="H194" s="293" t="s">
        <v>1134</v>
      </c>
      <c r="I194" s="448">
        <f>I191/$I$847</f>
        <v>0.60847728483372654</v>
      </c>
      <c r="J194" s="295" t="e">
        <f>J191/$J$847</f>
        <v>#DIV/0!</v>
      </c>
      <c r="K194" s="295" t="e">
        <f>K191/$K$847</f>
        <v>#DIV/0!</v>
      </c>
      <c r="L194" s="298" t="e">
        <f>L191/$L$847</f>
        <v>#DIV/0!</v>
      </c>
      <c r="M194" s="448">
        <f>'الاطار الموازنى  راي الجهه عام'!J194</f>
        <v>0.55508204643806425</v>
      </c>
      <c r="N194" s="298"/>
      <c r="O194" s="295">
        <f>O191/$O$847</f>
        <v>0.55508204643806425</v>
      </c>
      <c r="P194" s="295"/>
      <c r="Q194" s="302"/>
      <c r="R194" s="301"/>
      <c r="S194" s="72">
        <v>1</v>
      </c>
    </row>
    <row r="195" spans="1:19" s="1" customFormat="1" ht="96.75" customHeight="1" x14ac:dyDescent="0.2">
      <c r="A195" s="409" t="e">
        <f t="shared" ref="A195:F195" si="88">A847/A191</f>
        <v>#DIV/0!</v>
      </c>
      <c r="B195" s="409" t="e">
        <f t="shared" si="88"/>
        <v>#DIV/0!</v>
      </c>
      <c r="C195" s="409" t="e">
        <f t="shared" si="88"/>
        <v>#DIV/0!</v>
      </c>
      <c r="D195" s="409" t="e">
        <f t="shared" si="88"/>
        <v>#DIV/0!</v>
      </c>
      <c r="E195" s="306" t="e">
        <f t="shared" si="88"/>
        <v>#DIV/0!</v>
      </c>
      <c r="F195" s="306" t="e">
        <f t="shared" si="88"/>
        <v>#DIV/0!</v>
      </c>
      <c r="G195" s="307"/>
      <c r="H195" s="308" t="s">
        <v>1140</v>
      </c>
      <c r="I195" s="449">
        <f>I847/I191</f>
        <v>1.6434467233616807</v>
      </c>
      <c r="J195" s="309" t="e">
        <f>J847/J191</f>
        <v>#DIV/0!</v>
      </c>
      <c r="K195" s="309" t="e">
        <f>K847/K191</f>
        <v>#DIV/0!</v>
      </c>
      <c r="L195" s="310" t="e">
        <f>L847/L191</f>
        <v>#DIV/0!</v>
      </c>
      <c r="M195" s="449">
        <f>'الاطار الموازنى  راي الجهه عام'!J195</f>
        <v>1.8015354782539872</v>
      </c>
      <c r="N195" s="310"/>
      <c r="O195" s="309">
        <f>O847/O191</f>
        <v>1.8015354782539872</v>
      </c>
      <c r="P195" s="303"/>
      <c r="Q195" s="304"/>
      <c r="R195" s="305"/>
      <c r="S195" s="72">
        <v>1</v>
      </c>
    </row>
    <row r="196" spans="1:19" s="1" customFormat="1" ht="127.5" customHeight="1" x14ac:dyDescent="0.2">
      <c r="A196" s="410" t="e">
        <f t="shared" ref="A196:F196" si="89">A848/A191</f>
        <v>#DIV/0!</v>
      </c>
      <c r="B196" s="410" t="e">
        <f t="shared" si="89"/>
        <v>#DIV/0!</v>
      </c>
      <c r="C196" s="410" t="e">
        <f t="shared" si="89"/>
        <v>#DIV/0!</v>
      </c>
      <c r="D196" s="410" t="e">
        <f t="shared" si="89"/>
        <v>#DIV/0!</v>
      </c>
      <c r="E196" s="321" t="e">
        <f t="shared" si="89"/>
        <v>#DIV/0!</v>
      </c>
      <c r="F196" s="321" t="e">
        <f t="shared" si="89"/>
        <v>#DIV/0!</v>
      </c>
      <c r="G196" s="322"/>
      <c r="H196" s="323" t="s">
        <v>1139</v>
      </c>
      <c r="I196" s="450">
        <f>I848/I191</f>
        <v>0.57958145739536437</v>
      </c>
      <c r="J196" s="324" t="e">
        <f>J848/J191</f>
        <v>#DIV/0!</v>
      </c>
      <c r="K196" s="324" t="e">
        <f>K848/K191</f>
        <v>#DIV/0!</v>
      </c>
      <c r="L196" s="325" t="e">
        <f>L848/L191</f>
        <v>#DIV/0!</v>
      </c>
      <c r="M196" s="450">
        <f>'الاطار الموازنى  راي الجهه عام'!J196</f>
        <v>0.69824686374609202</v>
      </c>
      <c r="N196" s="325"/>
      <c r="O196" s="324">
        <f>O848/O191</f>
        <v>0.69824686374609202</v>
      </c>
      <c r="P196" s="295"/>
      <c r="Q196" s="302"/>
      <c r="R196" s="301"/>
      <c r="S196" s="72">
        <v>1</v>
      </c>
    </row>
    <row r="197" spans="1:19" s="3" customFormat="1" ht="123.75" customHeight="1" x14ac:dyDescent="0.2">
      <c r="A197" s="387"/>
      <c r="B197" s="388"/>
      <c r="C197" s="388"/>
      <c r="D197" s="388"/>
      <c r="E197" s="165"/>
      <c r="F197" s="165"/>
      <c r="G197" s="59" t="s">
        <v>737</v>
      </c>
      <c r="H197" s="10" t="s">
        <v>155</v>
      </c>
      <c r="I197" s="388"/>
      <c r="J197" s="165"/>
      <c r="K197" s="165"/>
      <c r="L197" s="165">
        <f t="shared" si="70"/>
        <v>0</v>
      </c>
      <c r="M197" s="388">
        <f>'الاطار الموازنى  راي الجهه عام'!J197</f>
        <v>0</v>
      </c>
      <c r="N197" s="227">
        <f t="shared" si="62"/>
        <v>0</v>
      </c>
      <c r="O197" s="165"/>
      <c r="P197" s="165" t="str">
        <f t="shared" si="63"/>
        <v xml:space="preserve"> </v>
      </c>
      <c r="Q197" s="165" t="str">
        <f t="shared" si="64"/>
        <v xml:space="preserve"> </v>
      </c>
      <c r="R197" s="118"/>
      <c r="S197" s="72">
        <f>S382</f>
        <v>27737000</v>
      </c>
    </row>
    <row r="198" spans="1:19" s="2" customFormat="1" ht="123.75" customHeight="1" x14ac:dyDescent="0.2">
      <c r="A198" s="389"/>
      <c r="B198" s="390"/>
      <c r="C198" s="390"/>
      <c r="D198" s="390"/>
      <c r="E198" s="166"/>
      <c r="F198" s="166"/>
      <c r="G198" s="60" t="s">
        <v>738</v>
      </c>
      <c r="H198" s="25" t="s">
        <v>156</v>
      </c>
      <c r="I198" s="390"/>
      <c r="J198" s="166"/>
      <c r="K198" s="166"/>
      <c r="L198" s="166">
        <f t="shared" si="70"/>
        <v>0</v>
      </c>
      <c r="M198" s="390">
        <f>'الاطار الموازنى  راي الجهه عام'!J198</f>
        <v>0</v>
      </c>
      <c r="N198" s="228">
        <f t="shared" si="62"/>
        <v>0</v>
      </c>
      <c r="O198" s="166"/>
      <c r="P198" s="166" t="str">
        <f t="shared" si="63"/>
        <v xml:space="preserve"> </v>
      </c>
      <c r="Q198" s="166" t="str">
        <f t="shared" si="64"/>
        <v xml:space="preserve"> </v>
      </c>
      <c r="R198" s="119"/>
      <c r="S198" s="72">
        <f>S286</f>
        <v>18051000</v>
      </c>
    </row>
    <row r="199" spans="1:19" s="1" customFormat="1" ht="123.75" customHeight="1" x14ac:dyDescent="0.2">
      <c r="A199" s="357"/>
      <c r="B199" s="373"/>
      <c r="C199" s="373"/>
      <c r="D199" s="373"/>
      <c r="E199" s="155"/>
      <c r="F199" s="155"/>
      <c r="G199" s="54" t="s">
        <v>739</v>
      </c>
      <c r="H199" s="18" t="s">
        <v>157</v>
      </c>
      <c r="I199" s="373"/>
      <c r="J199" s="155"/>
      <c r="K199" s="155"/>
      <c r="L199" s="155">
        <f t="shared" si="70"/>
        <v>0</v>
      </c>
      <c r="M199" s="373">
        <f>'الاطار الموازنى  راي الجهه عام'!J199</f>
        <v>0</v>
      </c>
      <c r="N199" s="215">
        <f t="shared" si="62"/>
        <v>0</v>
      </c>
      <c r="O199" s="155"/>
      <c r="P199" s="155" t="str">
        <f t="shared" si="63"/>
        <v xml:space="preserve"> </v>
      </c>
      <c r="Q199" s="155" t="str">
        <f t="shared" si="64"/>
        <v xml:space="preserve"> </v>
      </c>
      <c r="R199" s="110"/>
      <c r="S199" s="72">
        <f>S209</f>
        <v>5003000</v>
      </c>
    </row>
    <row r="200" spans="1:19" ht="105.75" customHeight="1" x14ac:dyDescent="0.2">
      <c r="A200" s="364"/>
      <c r="B200" s="365"/>
      <c r="C200" s="365"/>
      <c r="D200" s="365"/>
      <c r="E200" s="147"/>
      <c r="F200" s="147"/>
      <c r="G200" s="49" t="s">
        <v>740</v>
      </c>
      <c r="H200" s="19" t="s">
        <v>158</v>
      </c>
      <c r="I200" s="365">
        <f>'موازنة 2026-2027'!M200</f>
        <v>0</v>
      </c>
      <c r="J200" s="147"/>
      <c r="K200" s="147"/>
      <c r="L200" s="147">
        <f t="shared" si="70"/>
        <v>0</v>
      </c>
      <c r="M200" s="365">
        <f>'الاطار الموازنى  راي الجهه عام'!J200</f>
        <v>0</v>
      </c>
      <c r="N200" s="208">
        <f t="shared" si="62"/>
        <v>0</v>
      </c>
      <c r="O200" s="147"/>
      <c r="P200" s="209" t="str">
        <f t="shared" si="63"/>
        <v xml:space="preserve"> </v>
      </c>
      <c r="Q200" s="209" t="str">
        <f t="shared" si="64"/>
        <v xml:space="preserve"> </v>
      </c>
      <c r="R200" s="105">
        <f t="shared" si="69"/>
        <v>0</v>
      </c>
      <c r="S200" s="72">
        <f t="shared" si="65"/>
        <v>0</v>
      </c>
    </row>
    <row r="201" spans="1:19" ht="125.25" customHeight="1" x14ac:dyDescent="0.2">
      <c r="A201" s="365"/>
      <c r="B201" s="365"/>
      <c r="C201" s="365"/>
      <c r="D201" s="365"/>
      <c r="E201" s="147"/>
      <c r="F201" s="147"/>
      <c r="G201" s="49" t="s">
        <v>741</v>
      </c>
      <c r="H201" s="19" t="s">
        <v>159</v>
      </c>
      <c r="I201" s="365">
        <f>'موازنة 2026-2027'!M201</f>
        <v>220000</v>
      </c>
      <c r="J201" s="147"/>
      <c r="K201" s="147"/>
      <c r="L201" s="147">
        <f t="shared" si="70"/>
        <v>0</v>
      </c>
      <c r="M201" s="365">
        <f>'الاطار الموازنى  راي الجهه عام'!J201</f>
        <v>253000</v>
      </c>
      <c r="N201" s="208">
        <f t="shared" si="62"/>
        <v>33000</v>
      </c>
      <c r="O201" s="147">
        <v>253000</v>
      </c>
      <c r="P201" s="209">
        <f t="shared" si="63"/>
        <v>33000</v>
      </c>
      <c r="Q201" s="209" t="str">
        <f t="shared" si="64"/>
        <v xml:space="preserve"> </v>
      </c>
      <c r="R201" s="105">
        <f t="shared" si="69"/>
        <v>1.1499999999999999</v>
      </c>
      <c r="S201" s="72">
        <f t="shared" si="65"/>
        <v>726000</v>
      </c>
    </row>
    <row r="202" spans="1:19" ht="123.75" customHeight="1" x14ac:dyDescent="0.2">
      <c r="A202" s="365"/>
      <c r="B202" s="365"/>
      <c r="C202" s="365"/>
      <c r="D202" s="365"/>
      <c r="E202" s="147"/>
      <c r="F202" s="147"/>
      <c r="G202" s="49" t="s">
        <v>742</v>
      </c>
      <c r="H202" s="19" t="s">
        <v>160</v>
      </c>
      <c r="I202" s="365">
        <f>'موازنة 2026-2027'!M202</f>
        <v>22000</v>
      </c>
      <c r="J202" s="147"/>
      <c r="K202" s="147"/>
      <c r="L202" s="147">
        <f t="shared" si="70"/>
        <v>0</v>
      </c>
      <c r="M202" s="365">
        <f>'الاطار الموازنى  راي الجهه عام'!J202</f>
        <v>25000</v>
      </c>
      <c r="N202" s="208">
        <f t="shared" si="62"/>
        <v>3000</v>
      </c>
      <c r="O202" s="147">
        <v>25000</v>
      </c>
      <c r="P202" s="209">
        <f t="shared" si="63"/>
        <v>3000</v>
      </c>
      <c r="Q202" s="209" t="str">
        <f t="shared" si="64"/>
        <v xml:space="preserve"> </v>
      </c>
      <c r="R202" s="105">
        <f t="shared" si="69"/>
        <v>1.1363636363636365</v>
      </c>
      <c r="S202" s="72">
        <f t="shared" si="65"/>
        <v>72000</v>
      </c>
    </row>
    <row r="203" spans="1:19" ht="105.75" customHeight="1" x14ac:dyDescent="0.2">
      <c r="A203" s="365"/>
      <c r="B203" s="365"/>
      <c r="C203" s="365"/>
      <c r="D203" s="365"/>
      <c r="E203" s="147"/>
      <c r="F203" s="147"/>
      <c r="G203" s="49" t="s">
        <v>743</v>
      </c>
      <c r="H203" s="19" t="s">
        <v>161</v>
      </c>
      <c r="I203" s="365">
        <f>'موازنة 2026-2027'!M203</f>
        <v>0</v>
      </c>
      <c r="J203" s="147"/>
      <c r="K203" s="147"/>
      <c r="L203" s="147">
        <f t="shared" si="70"/>
        <v>0</v>
      </c>
      <c r="M203" s="365">
        <f>'الاطار الموازنى  راي الجهه عام'!J203</f>
        <v>0</v>
      </c>
      <c r="N203" s="208">
        <f t="shared" si="62"/>
        <v>0</v>
      </c>
      <c r="O203" s="147">
        <v>0</v>
      </c>
      <c r="P203" s="209" t="str">
        <f t="shared" si="63"/>
        <v xml:space="preserve"> </v>
      </c>
      <c r="Q203" s="209" t="str">
        <f t="shared" si="64"/>
        <v xml:space="preserve"> </v>
      </c>
      <c r="R203" s="105">
        <f t="shared" si="69"/>
        <v>0</v>
      </c>
      <c r="S203" s="72">
        <f t="shared" si="65"/>
        <v>0</v>
      </c>
    </row>
    <row r="204" spans="1:19" ht="112.5" customHeight="1" x14ac:dyDescent="0.2">
      <c r="A204" s="365"/>
      <c r="B204" s="365"/>
      <c r="C204" s="365"/>
      <c r="D204" s="365"/>
      <c r="E204" s="147"/>
      <c r="F204" s="147"/>
      <c r="G204" s="49" t="s">
        <v>744</v>
      </c>
      <c r="H204" s="19" t="s">
        <v>162</v>
      </c>
      <c r="I204" s="365">
        <f>'موازنة 2026-2027'!M204</f>
        <v>330000</v>
      </c>
      <c r="J204" s="147"/>
      <c r="K204" s="147"/>
      <c r="L204" s="147">
        <f t="shared" si="70"/>
        <v>0</v>
      </c>
      <c r="M204" s="365">
        <f>'الاطار الموازنى  راي الجهه عام'!J204</f>
        <v>380000</v>
      </c>
      <c r="N204" s="208">
        <f t="shared" si="62"/>
        <v>50000</v>
      </c>
      <c r="O204" s="147">
        <v>380000</v>
      </c>
      <c r="P204" s="209">
        <f t="shared" si="63"/>
        <v>50000</v>
      </c>
      <c r="Q204" s="209" t="str">
        <f t="shared" si="64"/>
        <v xml:space="preserve"> </v>
      </c>
      <c r="R204" s="105">
        <f t="shared" si="69"/>
        <v>1.1515151515151516</v>
      </c>
      <c r="S204" s="72">
        <f t="shared" si="65"/>
        <v>1090000</v>
      </c>
    </row>
    <row r="205" spans="1:19" ht="107.25" customHeight="1" x14ac:dyDescent="0.2">
      <c r="A205" s="365"/>
      <c r="B205" s="365"/>
      <c r="C205" s="365"/>
      <c r="D205" s="365"/>
      <c r="E205" s="147"/>
      <c r="F205" s="147"/>
      <c r="G205" s="49" t="s">
        <v>745</v>
      </c>
      <c r="H205" s="19" t="s">
        <v>163</v>
      </c>
      <c r="I205" s="365">
        <f>'موازنة 2026-2027'!M205</f>
        <v>156000</v>
      </c>
      <c r="J205" s="147"/>
      <c r="K205" s="147"/>
      <c r="L205" s="147">
        <f t="shared" si="70"/>
        <v>0</v>
      </c>
      <c r="M205" s="365">
        <f>'الاطار الموازنى  راي الجهه عام'!J205</f>
        <v>180000</v>
      </c>
      <c r="N205" s="208">
        <f t="shared" si="62"/>
        <v>24000</v>
      </c>
      <c r="O205" s="147">
        <v>180000</v>
      </c>
      <c r="P205" s="209">
        <f t="shared" si="63"/>
        <v>24000</v>
      </c>
      <c r="Q205" s="209" t="str">
        <f t="shared" si="64"/>
        <v xml:space="preserve"> </v>
      </c>
      <c r="R205" s="105">
        <f t="shared" si="69"/>
        <v>1.1538461538461537</v>
      </c>
      <c r="S205" s="72">
        <f t="shared" si="65"/>
        <v>516000</v>
      </c>
    </row>
    <row r="206" spans="1:19" ht="107.25" customHeight="1" x14ac:dyDescent="0.2">
      <c r="A206" s="365"/>
      <c r="B206" s="365"/>
      <c r="C206" s="365"/>
      <c r="D206" s="365"/>
      <c r="E206" s="147"/>
      <c r="F206" s="147"/>
      <c r="G206" s="49" t="s">
        <v>746</v>
      </c>
      <c r="H206" s="19" t="s">
        <v>164</v>
      </c>
      <c r="I206" s="365">
        <f>'موازنة 2026-2027'!M206</f>
        <v>6000</v>
      </c>
      <c r="J206" s="147"/>
      <c r="K206" s="147"/>
      <c r="L206" s="147">
        <f t="shared" si="70"/>
        <v>0</v>
      </c>
      <c r="M206" s="365">
        <f>'الاطار الموازنى  راي الجهه عام'!J206</f>
        <v>7000</v>
      </c>
      <c r="N206" s="208">
        <f t="shared" si="62"/>
        <v>1000</v>
      </c>
      <c r="O206" s="147">
        <v>7000</v>
      </c>
      <c r="P206" s="209">
        <f t="shared" si="63"/>
        <v>1000</v>
      </c>
      <c r="Q206" s="209" t="str">
        <f t="shared" si="64"/>
        <v xml:space="preserve"> </v>
      </c>
      <c r="R206" s="105">
        <f t="shared" si="69"/>
        <v>1.1666666666666667</v>
      </c>
      <c r="S206" s="72">
        <f t="shared" si="65"/>
        <v>20000</v>
      </c>
    </row>
    <row r="207" spans="1:19" ht="105" customHeight="1" x14ac:dyDescent="0.2">
      <c r="A207" s="365"/>
      <c r="B207" s="365"/>
      <c r="C207" s="365"/>
      <c r="D207" s="365"/>
      <c r="E207" s="147"/>
      <c r="F207" s="147"/>
      <c r="G207" s="49" t="s">
        <v>747</v>
      </c>
      <c r="H207" s="19" t="s">
        <v>165</v>
      </c>
      <c r="I207" s="365">
        <f>'موازنة 2026-2027'!M207</f>
        <v>11000</v>
      </c>
      <c r="J207" s="147"/>
      <c r="K207" s="147"/>
      <c r="L207" s="147">
        <f t="shared" si="70"/>
        <v>0</v>
      </c>
      <c r="M207" s="365">
        <f>'الاطار الموازنى  راي الجهه عام'!J207</f>
        <v>13000</v>
      </c>
      <c r="N207" s="208">
        <f t="shared" si="62"/>
        <v>2000</v>
      </c>
      <c r="O207" s="147">
        <v>13000</v>
      </c>
      <c r="P207" s="209">
        <f t="shared" si="63"/>
        <v>2000</v>
      </c>
      <c r="Q207" s="209" t="str">
        <f t="shared" si="64"/>
        <v xml:space="preserve"> </v>
      </c>
      <c r="R207" s="105">
        <f t="shared" si="69"/>
        <v>1.1818181818181819</v>
      </c>
      <c r="S207" s="72">
        <f t="shared" si="65"/>
        <v>37000</v>
      </c>
    </row>
    <row r="208" spans="1:19" ht="110.25" customHeight="1" thickBot="1" x14ac:dyDescent="0.25">
      <c r="A208" s="379"/>
      <c r="B208" s="379"/>
      <c r="C208" s="379"/>
      <c r="D208" s="379"/>
      <c r="E208" s="158"/>
      <c r="F208" s="158"/>
      <c r="G208" s="50" t="s">
        <v>748</v>
      </c>
      <c r="H208" s="19" t="s">
        <v>166</v>
      </c>
      <c r="I208" s="379">
        <f>'موازنة 2026-2027'!M208</f>
        <v>770000</v>
      </c>
      <c r="J208" s="158"/>
      <c r="K208" s="158"/>
      <c r="L208" s="158">
        <f t="shared" si="70"/>
        <v>0</v>
      </c>
      <c r="M208" s="379">
        <f>'الاطار الموازنى  راي الجهه عام'!J208</f>
        <v>886000</v>
      </c>
      <c r="N208" s="218">
        <f t="shared" si="62"/>
        <v>116000</v>
      </c>
      <c r="O208" s="158">
        <v>886000</v>
      </c>
      <c r="P208" s="219">
        <f t="shared" si="63"/>
        <v>116000</v>
      </c>
      <c r="Q208" s="219" t="str">
        <f t="shared" si="64"/>
        <v xml:space="preserve"> </v>
      </c>
      <c r="R208" s="113">
        <f t="shared" si="69"/>
        <v>1.1506493506493507</v>
      </c>
      <c r="S208" s="72">
        <f t="shared" si="65"/>
        <v>2542000</v>
      </c>
    </row>
    <row r="209" spans="1:19" s="1" customFormat="1" ht="107.25" customHeight="1" thickBot="1" x14ac:dyDescent="0.25">
      <c r="A209" s="360">
        <f t="shared" ref="A209:I209" si="90">SUM(A200:A208)</f>
        <v>0</v>
      </c>
      <c r="B209" s="368">
        <f t="shared" si="90"/>
        <v>0</v>
      </c>
      <c r="C209" s="368">
        <f t="shared" si="90"/>
        <v>0</v>
      </c>
      <c r="D209" s="368">
        <f t="shared" si="90"/>
        <v>0</v>
      </c>
      <c r="E209" s="150">
        <f t="shared" si="90"/>
        <v>0</v>
      </c>
      <c r="F209" s="150">
        <f t="shared" si="90"/>
        <v>0</v>
      </c>
      <c r="G209" s="51"/>
      <c r="H209" s="5" t="s">
        <v>167</v>
      </c>
      <c r="I209" s="368">
        <f t="shared" si="90"/>
        <v>1515000</v>
      </c>
      <c r="J209" s="150">
        <f t="shared" ref="J209:L209" si="91">SUM(J200:J208)</f>
        <v>0</v>
      </c>
      <c r="K209" s="150">
        <f t="shared" si="91"/>
        <v>0</v>
      </c>
      <c r="L209" s="150">
        <f t="shared" si="91"/>
        <v>0</v>
      </c>
      <c r="M209" s="368">
        <f>'الاطار الموازنى  راي الجهه عام'!J209</f>
        <v>1744000</v>
      </c>
      <c r="N209" s="212">
        <f t="shared" si="62"/>
        <v>229000</v>
      </c>
      <c r="O209" s="150">
        <f t="shared" ref="O209" si="92">SUM(O200:O208)</f>
        <v>1744000</v>
      </c>
      <c r="P209" s="150">
        <f t="shared" si="63"/>
        <v>229000</v>
      </c>
      <c r="Q209" s="150" t="str">
        <f t="shared" si="64"/>
        <v xml:space="preserve"> </v>
      </c>
      <c r="R209" s="107">
        <f t="shared" si="69"/>
        <v>1.1511551155115511</v>
      </c>
      <c r="S209" s="72">
        <f t="shared" si="65"/>
        <v>5003000</v>
      </c>
    </row>
    <row r="210" spans="1:19" s="1" customFormat="1" ht="105.75" customHeight="1" x14ac:dyDescent="0.2">
      <c r="A210" s="394"/>
      <c r="B210" s="395"/>
      <c r="C210" s="395"/>
      <c r="D210" s="395"/>
      <c r="E210" s="170"/>
      <c r="F210" s="170"/>
      <c r="G210" s="48" t="s">
        <v>749</v>
      </c>
      <c r="H210" s="18" t="s">
        <v>168</v>
      </c>
      <c r="I210" s="395"/>
      <c r="J210" s="170"/>
      <c r="K210" s="170"/>
      <c r="L210" s="170">
        <f t="shared" si="70"/>
        <v>0</v>
      </c>
      <c r="M210" s="395">
        <f>'الاطار الموازنى  راي الجهه عام'!J210</f>
        <v>0</v>
      </c>
      <c r="N210" s="229">
        <f t="shared" si="62"/>
        <v>0</v>
      </c>
      <c r="O210" s="170"/>
      <c r="P210" s="170" t="str">
        <f t="shared" si="63"/>
        <v xml:space="preserve"> </v>
      </c>
      <c r="Q210" s="170" t="str">
        <f t="shared" si="64"/>
        <v xml:space="preserve"> </v>
      </c>
      <c r="R210" s="120"/>
      <c r="S210" s="72">
        <f>S213</f>
        <v>0</v>
      </c>
    </row>
    <row r="211" spans="1:19" ht="105.75" customHeight="1" x14ac:dyDescent="0.2">
      <c r="A211" s="364"/>
      <c r="B211" s="365"/>
      <c r="C211" s="365"/>
      <c r="D211" s="365"/>
      <c r="E211" s="147"/>
      <c r="F211" s="147"/>
      <c r="G211" s="49" t="s">
        <v>750</v>
      </c>
      <c r="H211" s="19" t="s">
        <v>169</v>
      </c>
      <c r="I211" s="365">
        <f>'موازنة 2026-2027'!M211</f>
        <v>0</v>
      </c>
      <c r="J211" s="147"/>
      <c r="K211" s="147"/>
      <c r="L211" s="147">
        <f t="shared" si="70"/>
        <v>0</v>
      </c>
      <c r="M211" s="365">
        <f>'الاطار الموازنى  راي الجهه عام'!J211</f>
        <v>0</v>
      </c>
      <c r="N211" s="208">
        <f t="shared" si="62"/>
        <v>0</v>
      </c>
      <c r="O211" s="147"/>
      <c r="P211" s="209" t="str">
        <f t="shared" si="63"/>
        <v xml:space="preserve"> </v>
      </c>
      <c r="Q211" s="209" t="str">
        <f t="shared" si="64"/>
        <v xml:space="preserve"> </v>
      </c>
      <c r="R211" s="105">
        <f t="shared" si="69"/>
        <v>0</v>
      </c>
      <c r="S211" s="72">
        <f t="shared" si="65"/>
        <v>0</v>
      </c>
    </row>
    <row r="212" spans="1:19" ht="105.75" customHeight="1" thickBot="1" x14ac:dyDescent="0.25">
      <c r="A212" s="391"/>
      <c r="B212" s="379"/>
      <c r="C212" s="379"/>
      <c r="D212" s="379"/>
      <c r="E212" s="158"/>
      <c r="F212" s="158"/>
      <c r="G212" s="50" t="s">
        <v>751</v>
      </c>
      <c r="H212" s="19" t="s">
        <v>170</v>
      </c>
      <c r="I212" s="379">
        <f>'موازنة 2026-2027'!M212</f>
        <v>0</v>
      </c>
      <c r="J212" s="158"/>
      <c r="K212" s="158"/>
      <c r="L212" s="158">
        <f t="shared" si="70"/>
        <v>0</v>
      </c>
      <c r="M212" s="379">
        <f>'الاطار الموازنى  راي الجهه عام'!J212</f>
        <v>0</v>
      </c>
      <c r="N212" s="218">
        <f t="shared" si="62"/>
        <v>0</v>
      </c>
      <c r="O212" s="158"/>
      <c r="P212" s="219" t="str">
        <f t="shared" si="63"/>
        <v xml:space="preserve"> </v>
      </c>
      <c r="Q212" s="219" t="str">
        <f t="shared" si="64"/>
        <v xml:space="preserve"> </v>
      </c>
      <c r="R212" s="113">
        <f t="shared" si="69"/>
        <v>0</v>
      </c>
      <c r="S212" s="72">
        <f t="shared" si="65"/>
        <v>0</v>
      </c>
    </row>
    <row r="213" spans="1:19" s="1" customFormat="1" ht="102.75" customHeight="1" thickBot="1" x14ac:dyDescent="0.25">
      <c r="A213" s="360">
        <f t="shared" ref="A213:L213" si="93">SUM(A211:A212)</f>
        <v>0</v>
      </c>
      <c r="B213" s="368">
        <f t="shared" si="93"/>
        <v>0</v>
      </c>
      <c r="C213" s="368">
        <f t="shared" si="93"/>
        <v>0</v>
      </c>
      <c r="D213" s="368">
        <f t="shared" si="93"/>
        <v>0</v>
      </c>
      <c r="E213" s="150">
        <f t="shared" si="93"/>
        <v>0</v>
      </c>
      <c r="F213" s="150">
        <f t="shared" si="93"/>
        <v>0</v>
      </c>
      <c r="G213" s="51"/>
      <c r="H213" s="5" t="s">
        <v>171</v>
      </c>
      <c r="I213" s="368">
        <f t="shared" si="93"/>
        <v>0</v>
      </c>
      <c r="J213" s="150">
        <f t="shared" si="93"/>
        <v>0</v>
      </c>
      <c r="K213" s="150">
        <f t="shared" si="93"/>
        <v>0</v>
      </c>
      <c r="L213" s="150">
        <f t="shared" si="93"/>
        <v>0</v>
      </c>
      <c r="M213" s="368">
        <f>'الاطار الموازنى  راي الجهه عام'!J213</f>
        <v>0</v>
      </c>
      <c r="N213" s="212">
        <f t="shared" si="62"/>
        <v>0</v>
      </c>
      <c r="O213" s="150">
        <f t="shared" ref="O213" si="94">SUM(O211:O212)</f>
        <v>0</v>
      </c>
      <c r="P213" s="150" t="str">
        <f t="shared" si="63"/>
        <v xml:space="preserve"> </v>
      </c>
      <c r="Q213" s="150" t="str">
        <f t="shared" si="64"/>
        <v xml:space="preserve"> </v>
      </c>
      <c r="R213" s="107">
        <f t="shared" si="69"/>
        <v>0</v>
      </c>
      <c r="S213" s="72">
        <f t="shared" si="65"/>
        <v>0</v>
      </c>
    </row>
    <row r="214" spans="1:19" s="1" customFormat="1" ht="105.75" customHeight="1" x14ac:dyDescent="0.2">
      <c r="A214" s="394"/>
      <c r="B214" s="395"/>
      <c r="C214" s="395"/>
      <c r="D214" s="395"/>
      <c r="E214" s="167"/>
      <c r="F214" s="167"/>
      <c r="G214" s="48">
        <v>3113010301</v>
      </c>
      <c r="H214" s="18" t="s">
        <v>172</v>
      </c>
      <c r="I214" s="395">
        <f>'موازنة 2026-2027'!M214</f>
        <v>0</v>
      </c>
      <c r="J214" s="167"/>
      <c r="K214" s="167"/>
      <c r="L214" s="167">
        <f t="shared" si="70"/>
        <v>0</v>
      </c>
      <c r="M214" s="395">
        <f>'الاطار الموازنى  راي الجهه عام'!J214</f>
        <v>0</v>
      </c>
      <c r="N214" s="229">
        <f t="shared" si="62"/>
        <v>0</v>
      </c>
      <c r="O214" s="167"/>
      <c r="P214" s="170" t="str">
        <f t="shared" si="63"/>
        <v xml:space="preserve"> </v>
      </c>
      <c r="Q214" s="170" t="str">
        <f t="shared" si="64"/>
        <v xml:space="preserve"> </v>
      </c>
      <c r="R214" s="120">
        <f t="shared" si="69"/>
        <v>0</v>
      </c>
      <c r="S214" s="72">
        <f t="shared" si="65"/>
        <v>0</v>
      </c>
    </row>
    <row r="215" spans="1:19" s="1" customFormat="1" ht="123.75" customHeight="1" x14ac:dyDescent="0.2">
      <c r="A215" s="357"/>
      <c r="B215" s="373"/>
      <c r="C215" s="373"/>
      <c r="D215" s="373"/>
      <c r="E215" s="155"/>
      <c r="F215" s="155"/>
      <c r="G215" s="54" t="s">
        <v>752</v>
      </c>
      <c r="H215" s="18" t="s">
        <v>173</v>
      </c>
      <c r="I215" s="373"/>
      <c r="J215" s="155"/>
      <c r="K215" s="155"/>
      <c r="L215" s="155">
        <f t="shared" si="70"/>
        <v>0</v>
      </c>
      <c r="M215" s="373">
        <f>'الاطار الموازنى  راي الجهه عام'!J215</f>
        <v>0</v>
      </c>
      <c r="N215" s="215">
        <f t="shared" si="62"/>
        <v>0</v>
      </c>
      <c r="O215" s="155"/>
      <c r="P215" s="155" t="str">
        <f t="shared" si="63"/>
        <v xml:space="preserve"> </v>
      </c>
      <c r="Q215" s="155" t="str">
        <f t="shared" si="64"/>
        <v xml:space="preserve"> </v>
      </c>
      <c r="R215" s="110"/>
      <c r="S215" s="72">
        <f>S225</f>
        <v>590000</v>
      </c>
    </row>
    <row r="216" spans="1:19" ht="97.5" customHeight="1" x14ac:dyDescent="0.2">
      <c r="A216" s="365"/>
      <c r="B216" s="365"/>
      <c r="C216" s="365"/>
      <c r="D216" s="365"/>
      <c r="E216" s="147"/>
      <c r="F216" s="147"/>
      <c r="G216" s="49" t="s">
        <v>753</v>
      </c>
      <c r="H216" s="19" t="s">
        <v>174</v>
      </c>
      <c r="I216" s="365">
        <f>'موازنة 2026-2027'!M216</f>
        <v>66000</v>
      </c>
      <c r="J216" s="147"/>
      <c r="K216" s="147"/>
      <c r="L216" s="147">
        <f t="shared" si="70"/>
        <v>0</v>
      </c>
      <c r="M216" s="365">
        <f>'الاطار الموازنى  راي الجهه عام'!J216</f>
        <v>76000</v>
      </c>
      <c r="N216" s="208">
        <f t="shared" si="62"/>
        <v>10000</v>
      </c>
      <c r="O216" s="147">
        <v>76000</v>
      </c>
      <c r="P216" s="209">
        <f t="shared" si="63"/>
        <v>10000</v>
      </c>
      <c r="Q216" s="209" t="str">
        <f t="shared" si="64"/>
        <v xml:space="preserve"> </v>
      </c>
      <c r="R216" s="105">
        <f t="shared" si="69"/>
        <v>1.1515151515151516</v>
      </c>
      <c r="S216" s="72">
        <f t="shared" si="65"/>
        <v>218000</v>
      </c>
    </row>
    <row r="217" spans="1:19" ht="105.75" customHeight="1" x14ac:dyDescent="0.2">
      <c r="A217" s="365"/>
      <c r="B217" s="365"/>
      <c r="C217" s="365"/>
      <c r="D217" s="365"/>
      <c r="E217" s="147"/>
      <c r="F217" s="147"/>
      <c r="G217" s="49" t="s">
        <v>754</v>
      </c>
      <c r="H217" s="19" t="s">
        <v>175</v>
      </c>
      <c r="I217" s="365">
        <f>'موازنة 2026-2027'!M217</f>
        <v>0</v>
      </c>
      <c r="J217" s="147"/>
      <c r="K217" s="147"/>
      <c r="L217" s="147">
        <f t="shared" si="70"/>
        <v>0</v>
      </c>
      <c r="M217" s="365">
        <f>'الاطار الموازنى  راي الجهه عام'!J217</f>
        <v>0</v>
      </c>
      <c r="N217" s="208">
        <f t="shared" si="62"/>
        <v>0</v>
      </c>
      <c r="O217" s="147">
        <v>0</v>
      </c>
      <c r="P217" s="209" t="str">
        <f t="shared" si="63"/>
        <v xml:space="preserve"> </v>
      </c>
      <c r="Q217" s="209" t="str">
        <f t="shared" si="64"/>
        <v xml:space="preserve"> </v>
      </c>
      <c r="R217" s="105">
        <f t="shared" si="69"/>
        <v>0</v>
      </c>
      <c r="S217" s="72">
        <f t="shared" si="65"/>
        <v>0</v>
      </c>
    </row>
    <row r="218" spans="1:19" ht="102.75" customHeight="1" x14ac:dyDescent="0.2">
      <c r="A218" s="365"/>
      <c r="B218" s="365"/>
      <c r="C218" s="365"/>
      <c r="D218" s="365"/>
      <c r="E218" s="147"/>
      <c r="F218" s="147"/>
      <c r="G218" s="49" t="s">
        <v>755</v>
      </c>
      <c r="H218" s="19" t="s">
        <v>176</v>
      </c>
      <c r="I218" s="365">
        <f>'موازنة 2026-2027'!M218</f>
        <v>50000</v>
      </c>
      <c r="J218" s="147"/>
      <c r="K218" s="147"/>
      <c r="L218" s="147">
        <f t="shared" si="70"/>
        <v>0</v>
      </c>
      <c r="M218" s="365">
        <f>'الاطار الموازنى  راي الجهه عام'!J218</f>
        <v>50000</v>
      </c>
      <c r="N218" s="208">
        <f t="shared" si="62"/>
        <v>0</v>
      </c>
      <c r="O218" s="147">
        <v>50000</v>
      </c>
      <c r="P218" s="209" t="str">
        <f t="shared" si="63"/>
        <v xml:space="preserve"> </v>
      </c>
      <c r="Q218" s="209" t="str">
        <f t="shared" si="64"/>
        <v xml:space="preserve"> </v>
      </c>
      <c r="R218" s="105">
        <f t="shared" si="69"/>
        <v>1</v>
      </c>
      <c r="S218" s="72">
        <f t="shared" si="65"/>
        <v>150000</v>
      </c>
    </row>
    <row r="219" spans="1:19" ht="105.75" customHeight="1" x14ac:dyDescent="0.2">
      <c r="A219" s="365"/>
      <c r="B219" s="365"/>
      <c r="C219" s="365"/>
      <c r="D219" s="365"/>
      <c r="E219" s="147"/>
      <c r="F219" s="147"/>
      <c r="G219" s="49" t="s">
        <v>756</v>
      </c>
      <c r="H219" s="19" t="s">
        <v>177</v>
      </c>
      <c r="I219" s="365">
        <f>'موازنة 2026-2027'!M219</f>
        <v>0</v>
      </c>
      <c r="J219" s="147"/>
      <c r="K219" s="147"/>
      <c r="L219" s="147">
        <f t="shared" si="70"/>
        <v>0</v>
      </c>
      <c r="M219" s="365">
        <f>'الاطار الموازنى  راي الجهه عام'!J219</f>
        <v>0</v>
      </c>
      <c r="N219" s="208">
        <f t="shared" ref="N219:N282" si="95">M219-I219</f>
        <v>0</v>
      </c>
      <c r="O219" s="147">
        <v>0</v>
      </c>
      <c r="P219" s="209" t="str">
        <f t="shared" ref="P219:P282" si="96">IF(O219&gt;I219,O219-I219," ")</f>
        <v xml:space="preserve"> </v>
      </c>
      <c r="Q219" s="209" t="str">
        <f t="shared" ref="Q219:Q282" si="97">IF(I219&gt;O219,I219-O219," ")</f>
        <v xml:space="preserve"> </v>
      </c>
      <c r="R219" s="105">
        <f t="shared" si="69"/>
        <v>0</v>
      </c>
      <c r="S219" s="72">
        <f t="shared" ref="S219:S281" si="98">SUM(A219+B219+C219+D219+E219+F219+I219+J219+K219+L219+M219+O219)</f>
        <v>0</v>
      </c>
    </row>
    <row r="220" spans="1:19" ht="110.25" customHeight="1" x14ac:dyDescent="0.2">
      <c r="A220" s="365"/>
      <c r="B220" s="365"/>
      <c r="C220" s="365"/>
      <c r="D220" s="365"/>
      <c r="E220" s="147"/>
      <c r="F220" s="147"/>
      <c r="G220" s="49" t="s">
        <v>757</v>
      </c>
      <c r="H220" s="19" t="s">
        <v>178</v>
      </c>
      <c r="I220" s="365">
        <f>'موازنة 2026-2027'!M220</f>
        <v>50000</v>
      </c>
      <c r="J220" s="147"/>
      <c r="K220" s="147"/>
      <c r="L220" s="147">
        <f t="shared" si="70"/>
        <v>0</v>
      </c>
      <c r="M220" s="365">
        <f>'الاطار الموازنى  راي الجهه عام'!J220</f>
        <v>50000</v>
      </c>
      <c r="N220" s="208">
        <f t="shared" si="95"/>
        <v>0</v>
      </c>
      <c r="O220" s="147">
        <v>50000</v>
      </c>
      <c r="P220" s="209" t="str">
        <f t="shared" si="96"/>
        <v xml:space="preserve"> </v>
      </c>
      <c r="Q220" s="209" t="str">
        <f t="shared" si="97"/>
        <v xml:space="preserve"> </v>
      </c>
      <c r="R220" s="105">
        <f t="shared" si="69"/>
        <v>1</v>
      </c>
      <c r="S220" s="72">
        <f t="shared" si="98"/>
        <v>150000</v>
      </c>
    </row>
    <row r="221" spans="1:19" ht="107.25" customHeight="1" x14ac:dyDescent="0.2">
      <c r="A221" s="365"/>
      <c r="B221" s="365"/>
      <c r="C221" s="365"/>
      <c r="D221" s="365"/>
      <c r="E221" s="147"/>
      <c r="F221" s="147"/>
      <c r="G221" s="49" t="s">
        <v>758</v>
      </c>
      <c r="H221" s="19" t="s">
        <v>179</v>
      </c>
      <c r="I221" s="365">
        <f>'موازنة 2026-2027'!M221</f>
        <v>22000</v>
      </c>
      <c r="J221" s="147"/>
      <c r="K221" s="147"/>
      <c r="L221" s="147">
        <f t="shared" si="70"/>
        <v>0</v>
      </c>
      <c r="M221" s="365">
        <f>'الاطار الموازنى  راي الجهه عام'!J221</f>
        <v>25000</v>
      </c>
      <c r="N221" s="208">
        <f t="shared" si="95"/>
        <v>3000</v>
      </c>
      <c r="O221" s="147">
        <v>25000</v>
      </c>
      <c r="P221" s="209">
        <f t="shared" si="96"/>
        <v>3000</v>
      </c>
      <c r="Q221" s="209" t="str">
        <f t="shared" si="97"/>
        <v xml:space="preserve"> </v>
      </c>
      <c r="R221" s="105">
        <f t="shared" si="69"/>
        <v>1.1363636363636365</v>
      </c>
      <c r="S221" s="72">
        <f t="shared" si="98"/>
        <v>72000</v>
      </c>
    </row>
    <row r="222" spans="1:19" ht="105.75" customHeight="1" x14ac:dyDescent="0.2">
      <c r="A222" s="364"/>
      <c r="B222" s="365"/>
      <c r="C222" s="365"/>
      <c r="D222" s="365"/>
      <c r="E222" s="147"/>
      <c r="F222" s="147"/>
      <c r="G222" s="49" t="s">
        <v>759</v>
      </c>
      <c r="H222" s="19" t="s">
        <v>180</v>
      </c>
      <c r="I222" s="365">
        <f>'موازنة 2026-2027'!M222</f>
        <v>0</v>
      </c>
      <c r="J222" s="147"/>
      <c r="K222" s="147"/>
      <c r="L222" s="147">
        <f t="shared" si="70"/>
        <v>0</v>
      </c>
      <c r="M222" s="365">
        <f>'الاطار الموازنى  راي الجهه عام'!J222</f>
        <v>0</v>
      </c>
      <c r="N222" s="208">
        <f t="shared" si="95"/>
        <v>0</v>
      </c>
      <c r="O222" s="147"/>
      <c r="P222" s="209" t="str">
        <f t="shared" si="96"/>
        <v xml:space="preserve"> </v>
      </c>
      <c r="Q222" s="209" t="str">
        <f t="shared" si="97"/>
        <v xml:space="preserve"> </v>
      </c>
      <c r="R222" s="105">
        <f t="shared" si="69"/>
        <v>0</v>
      </c>
      <c r="S222" s="72">
        <f t="shared" si="98"/>
        <v>0</v>
      </c>
    </row>
    <row r="223" spans="1:19" ht="105.75" customHeight="1" x14ac:dyDescent="0.2">
      <c r="A223" s="391"/>
      <c r="B223" s="379"/>
      <c r="C223" s="379"/>
      <c r="D223" s="379"/>
      <c r="E223" s="158"/>
      <c r="F223" s="158"/>
      <c r="G223" s="50" t="s">
        <v>760</v>
      </c>
      <c r="H223" s="19" t="s">
        <v>181</v>
      </c>
      <c r="I223" s="379">
        <f>'موازنة 2026-2027'!M223</f>
        <v>0</v>
      </c>
      <c r="J223" s="158"/>
      <c r="K223" s="158"/>
      <c r="L223" s="158">
        <f t="shared" si="70"/>
        <v>0</v>
      </c>
      <c r="M223" s="379">
        <f>'الاطار الموازنى  راي الجهه عام'!J223</f>
        <v>0</v>
      </c>
      <c r="N223" s="218">
        <f t="shared" si="95"/>
        <v>0</v>
      </c>
      <c r="O223" s="158"/>
      <c r="P223" s="219" t="str">
        <f t="shared" si="96"/>
        <v xml:space="preserve"> </v>
      </c>
      <c r="Q223" s="219" t="str">
        <f t="shared" si="97"/>
        <v xml:space="preserve"> </v>
      </c>
      <c r="R223" s="113">
        <f t="shared" ref="R223:R286" si="99">IF(O223=0,,O223/I223)</f>
        <v>0</v>
      </c>
      <c r="S223" s="72">
        <f t="shared" si="98"/>
        <v>0</v>
      </c>
    </row>
    <row r="224" spans="1:19" ht="105.75" customHeight="1" thickBot="1" x14ac:dyDescent="0.25">
      <c r="A224" s="391"/>
      <c r="B224" s="379"/>
      <c r="C224" s="379"/>
      <c r="D224" s="379"/>
      <c r="E224" s="158"/>
      <c r="F224" s="158"/>
      <c r="G224" s="50" t="s">
        <v>761</v>
      </c>
      <c r="H224" s="19" t="s">
        <v>182</v>
      </c>
      <c r="I224" s="379">
        <f>'موازنة 2026-2027'!M224</f>
        <v>0</v>
      </c>
      <c r="J224" s="158"/>
      <c r="K224" s="158"/>
      <c r="L224" s="158">
        <f t="shared" si="70"/>
        <v>0</v>
      </c>
      <c r="M224" s="379">
        <f>'الاطار الموازنى  راي الجهه عام'!J224</f>
        <v>0</v>
      </c>
      <c r="N224" s="218">
        <f t="shared" si="95"/>
        <v>0</v>
      </c>
      <c r="O224" s="158"/>
      <c r="P224" s="219" t="str">
        <f t="shared" si="96"/>
        <v xml:space="preserve"> </v>
      </c>
      <c r="Q224" s="219" t="str">
        <f t="shared" si="97"/>
        <v xml:space="preserve"> </v>
      </c>
      <c r="R224" s="113">
        <f t="shared" si="99"/>
        <v>0</v>
      </c>
      <c r="S224" s="72">
        <f t="shared" si="98"/>
        <v>0</v>
      </c>
    </row>
    <row r="225" spans="1:19" s="1" customFormat="1" ht="112.5" customHeight="1" x14ac:dyDescent="0.2">
      <c r="A225" s="392">
        <f t="shared" ref="A225:I225" si="100">SUM(A216:A224)</f>
        <v>0</v>
      </c>
      <c r="B225" s="393">
        <f t="shared" si="100"/>
        <v>0</v>
      </c>
      <c r="C225" s="393">
        <f t="shared" si="100"/>
        <v>0</v>
      </c>
      <c r="D225" s="393">
        <f t="shared" si="100"/>
        <v>0</v>
      </c>
      <c r="E225" s="316">
        <f t="shared" si="100"/>
        <v>0</v>
      </c>
      <c r="F225" s="316">
        <f t="shared" si="100"/>
        <v>0</v>
      </c>
      <c r="G225" s="317"/>
      <c r="H225" s="318" t="s">
        <v>183</v>
      </c>
      <c r="I225" s="393">
        <f t="shared" si="100"/>
        <v>188000</v>
      </c>
      <c r="J225" s="316">
        <f t="shared" ref="J225:L225" si="101">SUM(J216:J224)</f>
        <v>0</v>
      </c>
      <c r="K225" s="316">
        <f t="shared" si="101"/>
        <v>0</v>
      </c>
      <c r="L225" s="316">
        <f t="shared" si="101"/>
        <v>0</v>
      </c>
      <c r="M225" s="393">
        <f>'الاطار الموازنى  راي الجهه عام'!J225</f>
        <v>201000</v>
      </c>
      <c r="N225" s="319">
        <f t="shared" si="95"/>
        <v>13000</v>
      </c>
      <c r="O225" s="316">
        <f t="shared" ref="O225" si="102">SUM(O216:O224)</f>
        <v>201000</v>
      </c>
      <c r="P225" s="316">
        <f t="shared" si="96"/>
        <v>13000</v>
      </c>
      <c r="Q225" s="316" t="str">
        <f t="shared" si="97"/>
        <v xml:space="preserve"> </v>
      </c>
      <c r="R225" s="320">
        <f t="shared" si="99"/>
        <v>1.0691489361702127</v>
      </c>
      <c r="S225" s="72">
        <f t="shared" si="98"/>
        <v>590000</v>
      </c>
    </row>
    <row r="226" spans="1:19" s="1" customFormat="1" ht="126" customHeight="1" x14ac:dyDescent="0.2">
      <c r="A226" s="394"/>
      <c r="B226" s="395"/>
      <c r="C226" s="395"/>
      <c r="D226" s="395"/>
      <c r="E226" s="170"/>
      <c r="F226" s="170"/>
      <c r="G226" s="48" t="s">
        <v>762</v>
      </c>
      <c r="H226" s="21" t="s">
        <v>184</v>
      </c>
      <c r="I226" s="395"/>
      <c r="J226" s="170"/>
      <c r="K226" s="170"/>
      <c r="L226" s="170">
        <f t="shared" si="70"/>
        <v>0</v>
      </c>
      <c r="M226" s="395">
        <f>'الاطار الموازنى  راي الجهه عام'!J226</f>
        <v>0</v>
      </c>
      <c r="N226" s="229">
        <f t="shared" si="95"/>
        <v>0</v>
      </c>
      <c r="O226" s="170"/>
      <c r="P226" s="170" t="str">
        <f t="shared" si="96"/>
        <v xml:space="preserve"> </v>
      </c>
      <c r="Q226" s="170" t="str">
        <f t="shared" si="97"/>
        <v xml:space="preserve"> </v>
      </c>
      <c r="R226" s="120"/>
      <c r="S226" s="72">
        <f>S239</f>
        <v>1773000</v>
      </c>
    </row>
    <row r="227" spans="1:19" ht="105.75" customHeight="1" x14ac:dyDescent="0.2">
      <c r="A227" s="364"/>
      <c r="B227" s="365"/>
      <c r="C227" s="365"/>
      <c r="D227" s="365"/>
      <c r="E227" s="147"/>
      <c r="F227" s="147"/>
      <c r="G227" s="49" t="s">
        <v>763</v>
      </c>
      <c r="H227" s="19" t="s">
        <v>185</v>
      </c>
      <c r="I227" s="365">
        <f>'موازنة 2026-2027'!M227</f>
        <v>0</v>
      </c>
      <c r="J227" s="147"/>
      <c r="K227" s="147"/>
      <c r="L227" s="147">
        <f t="shared" ref="L227:L291" si="103">K227*2</f>
        <v>0</v>
      </c>
      <c r="M227" s="365">
        <f>'الاطار الموازنى  راي الجهه عام'!J227</f>
        <v>0</v>
      </c>
      <c r="N227" s="208">
        <f t="shared" si="95"/>
        <v>0</v>
      </c>
      <c r="O227" s="147"/>
      <c r="P227" s="209" t="str">
        <f t="shared" si="96"/>
        <v xml:space="preserve"> </v>
      </c>
      <c r="Q227" s="209" t="str">
        <f t="shared" si="97"/>
        <v xml:space="preserve"> </v>
      </c>
      <c r="R227" s="105">
        <f t="shared" si="99"/>
        <v>0</v>
      </c>
      <c r="S227" s="72">
        <f t="shared" si="98"/>
        <v>0</v>
      </c>
    </row>
    <row r="228" spans="1:19" ht="105.75" customHeight="1" x14ac:dyDescent="0.2">
      <c r="A228" s="364"/>
      <c r="B228" s="365"/>
      <c r="C228" s="365"/>
      <c r="D228" s="365"/>
      <c r="E228" s="147"/>
      <c r="F228" s="147"/>
      <c r="G228" s="49" t="s">
        <v>764</v>
      </c>
      <c r="H228" s="19" t="s">
        <v>186</v>
      </c>
      <c r="I228" s="365">
        <f>'موازنة 2026-2027'!M228</f>
        <v>0</v>
      </c>
      <c r="J228" s="147"/>
      <c r="K228" s="147"/>
      <c r="L228" s="147">
        <f t="shared" si="103"/>
        <v>0</v>
      </c>
      <c r="M228" s="365">
        <f>'الاطار الموازنى  راي الجهه عام'!J228</f>
        <v>0</v>
      </c>
      <c r="N228" s="208">
        <f t="shared" si="95"/>
        <v>0</v>
      </c>
      <c r="O228" s="147"/>
      <c r="P228" s="209" t="str">
        <f t="shared" si="96"/>
        <v xml:space="preserve"> </v>
      </c>
      <c r="Q228" s="209" t="str">
        <f t="shared" si="97"/>
        <v xml:space="preserve"> </v>
      </c>
      <c r="R228" s="105">
        <f t="shared" si="99"/>
        <v>0</v>
      </c>
      <c r="S228" s="72">
        <f t="shared" si="98"/>
        <v>0</v>
      </c>
    </row>
    <row r="229" spans="1:19" ht="99.75" customHeight="1" x14ac:dyDescent="0.2">
      <c r="A229" s="365"/>
      <c r="B229" s="365"/>
      <c r="C229" s="365"/>
      <c r="D229" s="365"/>
      <c r="E229" s="147"/>
      <c r="F229" s="147"/>
      <c r="G229" s="49" t="s">
        <v>765</v>
      </c>
      <c r="H229" s="19" t="s">
        <v>187</v>
      </c>
      <c r="I229" s="365">
        <f>'موازنة 2026-2027'!M229</f>
        <v>66000</v>
      </c>
      <c r="J229" s="147"/>
      <c r="K229" s="147"/>
      <c r="L229" s="147">
        <f t="shared" si="103"/>
        <v>0</v>
      </c>
      <c r="M229" s="365">
        <f>'الاطار الموازنى  راي الجهه عام'!J229</f>
        <v>76000</v>
      </c>
      <c r="N229" s="208">
        <f t="shared" si="95"/>
        <v>10000</v>
      </c>
      <c r="O229" s="147">
        <v>76000</v>
      </c>
      <c r="P229" s="209">
        <f t="shared" si="96"/>
        <v>10000</v>
      </c>
      <c r="Q229" s="209" t="str">
        <f t="shared" si="97"/>
        <v xml:space="preserve"> </v>
      </c>
      <c r="R229" s="105">
        <f t="shared" si="99"/>
        <v>1.1515151515151516</v>
      </c>
      <c r="S229" s="72">
        <f t="shared" si="98"/>
        <v>218000</v>
      </c>
    </row>
    <row r="230" spans="1:19" ht="95.25" customHeight="1" x14ac:dyDescent="0.2">
      <c r="A230" s="365"/>
      <c r="B230" s="365"/>
      <c r="C230" s="365"/>
      <c r="D230" s="365"/>
      <c r="E230" s="147"/>
      <c r="F230" s="147"/>
      <c r="G230" s="49" t="s">
        <v>766</v>
      </c>
      <c r="H230" s="19" t="s">
        <v>188</v>
      </c>
      <c r="I230" s="365">
        <f>'موازنة 2026-2027'!M230</f>
        <v>11000</v>
      </c>
      <c r="J230" s="147"/>
      <c r="K230" s="147"/>
      <c r="L230" s="147">
        <f t="shared" si="103"/>
        <v>0</v>
      </c>
      <c r="M230" s="365">
        <f>'الاطار الموازنى  راي الجهه عام'!J230</f>
        <v>13000</v>
      </c>
      <c r="N230" s="208">
        <f t="shared" si="95"/>
        <v>2000</v>
      </c>
      <c r="O230" s="147">
        <v>13000</v>
      </c>
      <c r="P230" s="209">
        <f t="shared" si="96"/>
        <v>2000</v>
      </c>
      <c r="Q230" s="209" t="str">
        <f t="shared" si="97"/>
        <v xml:space="preserve"> </v>
      </c>
      <c r="R230" s="105">
        <f t="shared" si="99"/>
        <v>1.1818181818181819</v>
      </c>
      <c r="S230" s="72">
        <f t="shared" si="98"/>
        <v>37000</v>
      </c>
    </row>
    <row r="231" spans="1:19" ht="99.75" customHeight="1" x14ac:dyDescent="0.2">
      <c r="A231" s="365"/>
      <c r="B231" s="365"/>
      <c r="C231" s="365"/>
      <c r="D231" s="365"/>
      <c r="E231" s="147"/>
      <c r="F231" s="147"/>
      <c r="G231" s="49" t="s">
        <v>767</v>
      </c>
      <c r="H231" s="19" t="s">
        <v>189</v>
      </c>
      <c r="I231" s="365">
        <f>'موازنة 2026-2027'!M231</f>
        <v>105000</v>
      </c>
      <c r="J231" s="147"/>
      <c r="K231" s="147"/>
      <c r="L231" s="147">
        <f t="shared" si="103"/>
        <v>0</v>
      </c>
      <c r="M231" s="365">
        <f>'الاطار الموازنى  راي الجهه عام'!J231</f>
        <v>120000</v>
      </c>
      <c r="N231" s="208">
        <f t="shared" si="95"/>
        <v>15000</v>
      </c>
      <c r="O231" s="147">
        <v>120000</v>
      </c>
      <c r="P231" s="209">
        <f t="shared" si="96"/>
        <v>15000</v>
      </c>
      <c r="Q231" s="209" t="str">
        <f t="shared" si="97"/>
        <v xml:space="preserve"> </v>
      </c>
      <c r="R231" s="105">
        <f t="shared" si="99"/>
        <v>1.1428571428571428</v>
      </c>
      <c r="S231" s="72">
        <f t="shared" si="98"/>
        <v>345000</v>
      </c>
    </row>
    <row r="232" spans="1:19" ht="105.75" customHeight="1" x14ac:dyDescent="0.2">
      <c r="A232" s="365"/>
      <c r="B232" s="365"/>
      <c r="C232" s="365"/>
      <c r="D232" s="365"/>
      <c r="E232" s="147"/>
      <c r="F232" s="147"/>
      <c r="G232" s="49" t="s">
        <v>768</v>
      </c>
      <c r="H232" s="19" t="s">
        <v>190</v>
      </c>
      <c r="I232" s="365">
        <f>'موازنة 2026-2027'!M232</f>
        <v>0</v>
      </c>
      <c r="J232" s="147"/>
      <c r="K232" s="147"/>
      <c r="L232" s="147">
        <f t="shared" si="103"/>
        <v>0</v>
      </c>
      <c r="M232" s="365">
        <f>'الاطار الموازنى  راي الجهه عام'!J232</f>
        <v>0</v>
      </c>
      <c r="N232" s="208">
        <f t="shared" si="95"/>
        <v>0</v>
      </c>
      <c r="O232" s="147">
        <v>0</v>
      </c>
      <c r="P232" s="209" t="str">
        <f t="shared" si="96"/>
        <v xml:space="preserve"> </v>
      </c>
      <c r="Q232" s="209" t="str">
        <f t="shared" si="97"/>
        <v xml:space="preserve"> </v>
      </c>
      <c r="R232" s="105">
        <f t="shared" si="99"/>
        <v>0</v>
      </c>
      <c r="S232" s="72">
        <f t="shared" si="98"/>
        <v>0</v>
      </c>
    </row>
    <row r="233" spans="1:19" ht="107.25" customHeight="1" x14ac:dyDescent="0.2">
      <c r="A233" s="365"/>
      <c r="B233" s="365"/>
      <c r="C233" s="365"/>
      <c r="D233" s="365"/>
      <c r="E233" s="147"/>
      <c r="F233" s="147"/>
      <c r="G233" s="49" t="s">
        <v>769</v>
      </c>
      <c r="H233" s="19" t="s">
        <v>191</v>
      </c>
      <c r="I233" s="365">
        <f>'موازنة 2026-2027'!M233</f>
        <v>11000</v>
      </c>
      <c r="J233" s="147"/>
      <c r="K233" s="147"/>
      <c r="L233" s="147">
        <f t="shared" si="103"/>
        <v>0</v>
      </c>
      <c r="M233" s="365">
        <f>'الاطار الموازنى  راي الجهه عام'!J233</f>
        <v>13000</v>
      </c>
      <c r="N233" s="208">
        <f t="shared" si="95"/>
        <v>2000</v>
      </c>
      <c r="O233" s="147">
        <v>13000</v>
      </c>
      <c r="P233" s="209">
        <f t="shared" si="96"/>
        <v>2000</v>
      </c>
      <c r="Q233" s="209" t="str">
        <f t="shared" si="97"/>
        <v xml:space="preserve"> </v>
      </c>
      <c r="R233" s="105">
        <f t="shared" si="99"/>
        <v>1.1818181818181819</v>
      </c>
      <c r="S233" s="72">
        <f t="shared" si="98"/>
        <v>37000</v>
      </c>
    </row>
    <row r="234" spans="1:19" ht="105.75" customHeight="1" x14ac:dyDescent="0.2">
      <c r="A234" s="365"/>
      <c r="B234" s="365"/>
      <c r="C234" s="365"/>
      <c r="D234" s="365"/>
      <c r="E234" s="147"/>
      <c r="F234" s="147"/>
      <c r="G234" s="49" t="s">
        <v>770</v>
      </c>
      <c r="H234" s="19" t="s">
        <v>192</v>
      </c>
      <c r="I234" s="365">
        <f>'موازنة 2026-2027'!M234</f>
        <v>0</v>
      </c>
      <c r="J234" s="147"/>
      <c r="K234" s="147"/>
      <c r="L234" s="147">
        <f t="shared" si="103"/>
        <v>0</v>
      </c>
      <c r="M234" s="365">
        <f>'الاطار الموازنى  راي الجهه عام'!J234</f>
        <v>0</v>
      </c>
      <c r="N234" s="208">
        <f t="shared" si="95"/>
        <v>0</v>
      </c>
      <c r="O234" s="147">
        <v>0</v>
      </c>
      <c r="P234" s="209" t="str">
        <f t="shared" si="96"/>
        <v xml:space="preserve"> </v>
      </c>
      <c r="Q234" s="209" t="str">
        <f t="shared" si="97"/>
        <v xml:space="preserve"> </v>
      </c>
      <c r="R234" s="105">
        <f t="shared" si="99"/>
        <v>0</v>
      </c>
      <c r="S234" s="72">
        <f t="shared" si="98"/>
        <v>0</v>
      </c>
    </row>
    <row r="235" spans="1:19" ht="105.75" customHeight="1" x14ac:dyDescent="0.2">
      <c r="A235" s="365"/>
      <c r="B235" s="365"/>
      <c r="C235" s="365"/>
      <c r="D235" s="365"/>
      <c r="E235" s="147"/>
      <c r="F235" s="147"/>
      <c r="G235" s="49" t="s">
        <v>771</v>
      </c>
      <c r="H235" s="19" t="s">
        <v>193</v>
      </c>
      <c r="I235" s="365">
        <f>'موازنة 2026-2027'!M235</f>
        <v>0</v>
      </c>
      <c r="J235" s="147"/>
      <c r="K235" s="147"/>
      <c r="L235" s="147">
        <f t="shared" si="103"/>
        <v>0</v>
      </c>
      <c r="M235" s="365">
        <f>'الاطار الموازنى  راي الجهه عام'!J235</f>
        <v>0</v>
      </c>
      <c r="N235" s="208">
        <f t="shared" si="95"/>
        <v>0</v>
      </c>
      <c r="O235" s="147">
        <v>0</v>
      </c>
      <c r="P235" s="209" t="str">
        <f t="shared" si="96"/>
        <v xml:space="preserve"> </v>
      </c>
      <c r="Q235" s="209" t="str">
        <f t="shared" si="97"/>
        <v xml:space="preserve"> </v>
      </c>
      <c r="R235" s="105">
        <f t="shared" si="99"/>
        <v>0</v>
      </c>
      <c r="S235" s="72">
        <f t="shared" si="98"/>
        <v>0</v>
      </c>
    </row>
    <row r="236" spans="1:19" ht="105.75" customHeight="1" x14ac:dyDescent="0.2">
      <c r="A236" s="365"/>
      <c r="B236" s="365"/>
      <c r="C236" s="365"/>
      <c r="D236" s="365"/>
      <c r="E236" s="147"/>
      <c r="F236" s="147"/>
      <c r="G236" s="49" t="s">
        <v>772</v>
      </c>
      <c r="H236" s="19" t="s">
        <v>194</v>
      </c>
      <c r="I236" s="365">
        <f>'موازنة 2026-2027'!M236</f>
        <v>0</v>
      </c>
      <c r="J236" s="147"/>
      <c r="K236" s="147"/>
      <c r="L236" s="147">
        <f t="shared" si="103"/>
        <v>0</v>
      </c>
      <c r="M236" s="365">
        <f>'الاطار الموازنى  راي الجهه عام'!J236</f>
        <v>0</v>
      </c>
      <c r="N236" s="208">
        <f t="shared" si="95"/>
        <v>0</v>
      </c>
      <c r="O236" s="147">
        <v>0</v>
      </c>
      <c r="P236" s="209" t="str">
        <f t="shared" si="96"/>
        <v xml:space="preserve"> </v>
      </c>
      <c r="Q236" s="209" t="str">
        <f t="shared" si="97"/>
        <v xml:space="preserve"> </v>
      </c>
      <c r="R236" s="105">
        <f t="shared" si="99"/>
        <v>0</v>
      </c>
      <c r="S236" s="72">
        <f t="shared" si="98"/>
        <v>0</v>
      </c>
    </row>
    <row r="237" spans="1:19" ht="120" customHeight="1" x14ac:dyDescent="0.2">
      <c r="A237" s="365"/>
      <c r="B237" s="365"/>
      <c r="C237" s="365"/>
      <c r="D237" s="365"/>
      <c r="E237" s="147"/>
      <c r="F237" s="147"/>
      <c r="G237" s="49" t="s">
        <v>773</v>
      </c>
      <c r="H237" s="19" t="s">
        <v>195</v>
      </c>
      <c r="I237" s="365">
        <f>'موازنة 2026-2027'!M237</f>
        <v>207000</v>
      </c>
      <c r="J237" s="147"/>
      <c r="K237" s="147"/>
      <c r="L237" s="147">
        <f t="shared" si="103"/>
        <v>0</v>
      </c>
      <c r="M237" s="365">
        <f>'الاطار الموازنى  راي الجهه عام'!J237</f>
        <v>238000</v>
      </c>
      <c r="N237" s="208">
        <f t="shared" si="95"/>
        <v>31000</v>
      </c>
      <c r="O237" s="147">
        <v>238000</v>
      </c>
      <c r="P237" s="209">
        <f t="shared" si="96"/>
        <v>31000</v>
      </c>
      <c r="Q237" s="209" t="str">
        <f t="shared" si="97"/>
        <v xml:space="preserve"> </v>
      </c>
      <c r="R237" s="105">
        <f t="shared" si="99"/>
        <v>1.1497584541062802</v>
      </c>
      <c r="S237" s="72">
        <f t="shared" si="98"/>
        <v>683000</v>
      </c>
    </row>
    <row r="238" spans="1:19" ht="132.75" customHeight="1" thickBot="1" x14ac:dyDescent="0.25">
      <c r="A238" s="379"/>
      <c r="B238" s="379"/>
      <c r="C238" s="379"/>
      <c r="D238" s="379"/>
      <c r="E238" s="158"/>
      <c r="F238" s="158"/>
      <c r="G238" s="50" t="s">
        <v>774</v>
      </c>
      <c r="H238" s="19" t="s">
        <v>196</v>
      </c>
      <c r="I238" s="379">
        <f>'موازنة 2026-2027'!M238</f>
        <v>137000</v>
      </c>
      <c r="J238" s="158"/>
      <c r="K238" s="158"/>
      <c r="L238" s="158">
        <f t="shared" si="103"/>
        <v>0</v>
      </c>
      <c r="M238" s="379">
        <f>'الاطار الموازنى  راي الجهه عام'!J238</f>
        <v>158000</v>
      </c>
      <c r="N238" s="218">
        <f t="shared" si="95"/>
        <v>21000</v>
      </c>
      <c r="O238" s="158">
        <v>158000</v>
      </c>
      <c r="P238" s="219">
        <f t="shared" si="96"/>
        <v>21000</v>
      </c>
      <c r="Q238" s="219" t="str">
        <f t="shared" si="97"/>
        <v xml:space="preserve"> </v>
      </c>
      <c r="R238" s="113">
        <f t="shared" si="99"/>
        <v>1.1532846715328466</v>
      </c>
      <c r="S238" s="72">
        <f t="shared" si="98"/>
        <v>453000</v>
      </c>
    </row>
    <row r="239" spans="1:19" s="1" customFormat="1" ht="140.25" customHeight="1" thickBot="1" x14ac:dyDescent="0.25">
      <c r="A239" s="360">
        <f t="shared" ref="A239:L239" si="104">SUM(A227:A238)</f>
        <v>0</v>
      </c>
      <c r="B239" s="368">
        <f t="shared" si="104"/>
        <v>0</v>
      </c>
      <c r="C239" s="368">
        <f t="shared" si="104"/>
        <v>0</v>
      </c>
      <c r="D239" s="368">
        <f t="shared" si="104"/>
        <v>0</v>
      </c>
      <c r="E239" s="150">
        <f t="shared" si="104"/>
        <v>0</v>
      </c>
      <c r="F239" s="150">
        <f t="shared" si="104"/>
        <v>0</v>
      </c>
      <c r="G239" s="51"/>
      <c r="H239" s="5" t="s">
        <v>197</v>
      </c>
      <c r="I239" s="368">
        <f t="shared" si="104"/>
        <v>537000</v>
      </c>
      <c r="J239" s="150">
        <f t="shared" si="104"/>
        <v>0</v>
      </c>
      <c r="K239" s="150">
        <f t="shared" si="104"/>
        <v>0</v>
      </c>
      <c r="L239" s="150">
        <f t="shared" si="104"/>
        <v>0</v>
      </c>
      <c r="M239" s="368">
        <f>'الاطار الموازنى  راي الجهه عام'!J239</f>
        <v>618000</v>
      </c>
      <c r="N239" s="212">
        <f t="shared" si="95"/>
        <v>81000</v>
      </c>
      <c r="O239" s="150">
        <f t="shared" ref="O239" si="105">SUM(O227:O238)</f>
        <v>618000</v>
      </c>
      <c r="P239" s="150">
        <f t="shared" si="96"/>
        <v>81000</v>
      </c>
      <c r="Q239" s="150" t="str">
        <f t="shared" si="97"/>
        <v xml:space="preserve"> </v>
      </c>
      <c r="R239" s="107">
        <f t="shared" si="99"/>
        <v>1.1508379888268156</v>
      </c>
      <c r="S239" s="72">
        <f t="shared" si="98"/>
        <v>1773000</v>
      </c>
    </row>
    <row r="240" spans="1:19" s="1" customFormat="1" ht="126" customHeight="1" x14ac:dyDescent="0.2">
      <c r="A240" s="357"/>
      <c r="B240" s="373"/>
      <c r="C240" s="373"/>
      <c r="D240" s="373"/>
      <c r="E240" s="155"/>
      <c r="F240" s="155"/>
      <c r="G240" s="54" t="s">
        <v>775</v>
      </c>
      <c r="H240" s="18" t="s">
        <v>198</v>
      </c>
      <c r="I240" s="373"/>
      <c r="J240" s="155"/>
      <c r="K240" s="155"/>
      <c r="L240" s="155">
        <f t="shared" si="103"/>
        <v>0</v>
      </c>
      <c r="M240" s="373">
        <f>'الاطار الموازنى  راي الجهه عام'!J240</f>
        <v>0</v>
      </c>
      <c r="N240" s="215">
        <f t="shared" si="95"/>
        <v>0</v>
      </c>
      <c r="O240" s="155"/>
      <c r="P240" s="155" t="str">
        <f t="shared" si="96"/>
        <v xml:space="preserve"> </v>
      </c>
      <c r="Q240" s="155" t="str">
        <f t="shared" si="97"/>
        <v xml:space="preserve"> </v>
      </c>
      <c r="R240" s="110"/>
      <c r="S240" s="72">
        <f>S246</f>
        <v>18000</v>
      </c>
    </row>
    <row r="241" spans="1:19" ht="105.75" customHeight="1" x14ac:dyDescent="0.2">
      <c r="A241" s="364"/>
      <c r="B241" s="365"/>
      <c r="C241" s="365"/>
      <c r="D241" s="365"/>
      <c r="E241" s="147"/>
      <c r="F241" s="147"/>
      <c r="G241" s="49" t="s">
        <v>776</v>
      </c>
      <c r="H241" s="19" t="s">
        <v>199</v>
      </c>
      <c r="I241" s="365">
        <f>'موازنة 2026-2027'!M241</f>
        <v>0</v>
      </c>
      <c r="J241" s="147"/>
      <c r="K241" s="147"/>
      <c r="L241" s="147">
        <f t="shared" si="103"/>
        <v>0</v>
      </c>
      <c r="M241" s="365">
        <f>'الاطار الموازنى  راي الجهه عام'!J241</f>
        <v>0</v>
      </c>
      <c r="N241" s="208">
        <f t="shared" si="95"/>
        <v>0</v>
      </c>
      <c r="O241" s="147"/>
      <c r="P241" s="209" t="str">
        <f t="shared" si="96"/>
        <v xml:space="preserve"> </v>
      </c>
      <c r="Q241" s="209" t="str">
        <f t="shared" si="97"/>
        <v xml:space="preserve"> </v>
      </c>
      <c r="R241" s="105">
        <f t="shared" si="99"/>
        <v>0</v>
      </c>
      <c r="S241" s="72">
        <f t="shared" si="98"/>
        <v>0</v>
      </c>
    </row>
    <row r="242" spans="1:19" ht="105.75" customHeight="1" x14ac:dyDescent="0.2">
      <c r="A242" s="364"/>
      <c r="B242" s="365"/>
      <c r="C242" s="365"/>
      <c r="D242" s="365"/>
      <c r="E242" s="147"/>
      <c r="F242" s="147"/>
      <c r="G242" s="49" t="s">
        <v>777</v>
      </c>
      <c r="H242" s="19" t="s">
        <v>200</v>
      </c>
      <c r="I242" s="365">
        <f>'موازنة 2026-2027'!M242</f>
        <v>0</v>
      </c>
      <c r="J242" s="147"/>
      <c r="K242" s="147"/>
      <c r="L242" s="147">
        <f t="shared" si="103"/>
        <v>0</v>
      </c>
      <c r="M242" s="365">
        <f>'الاطار الموازنى  راي الجهه عام'!J242</f>
        <v>0</v>
      </c>
      <c r="N242" s="208">
        <f t="shared" si="95"/>
        <v>0</v>
      </c>
      <c r="O242" s="147"/>
      <c r="P242" s="209" t="str">
        <f t="shared" si="96"/>
        <v xml:space="preserve"> </v>
      </c>
      <c r="Q242" s="209" t="str">
        <f t="shared" si="97"/>
        <v xml:space="preserve"> </v>
      </c>
      <c r="R242" s="105">
        <f t="shared" si="99"/>
        <v>0</v>
      </c>
      <c r="S242" s="72">
        <f t="shared" si="98"/>
        <v>0</v>
      </c>
    </row>
    <row r="243" spans="1:19" ht="126" customHeight="1" x14ac:dyDescent="0.2">
      <c r="A243" s="364"/>
      <c r="B243" s="365"/>
      <c r="C243" s="365"/>
      <c r="D243" s="365"/>
      <c r="E243" s="147"/>
      <c r="F243" s="147"/>
      <c r="G243" s="49" t="s">
        <v>778</v>
      </c>
      <c r="H243" s="19" t="s">
        <v>201</v>
      </c>
      <c r="I243" s="365">
        <f>'موازنة 2026-2027'!M243</f>
        <v>0</v>
      </c>
      <c r="J243" s="147"/>
      <c r="K243" s="147"/>
      <c r="L243" s="147">
        <f t="shared" si="103"/>
        <v>0</v>
      </c>
      <c r="M243" s="365">
        <f>'الاطار الموازنى  راي الجهه عام'!J243</f>
        <v>0</v>
      </c>
      <c r="N243" s="208">
        <f t="shared" si="95"/>
        <v>0</v>
      </c>
      <c r="O243" s="147"/>
      <c r="P243" s="209" t="str">
        <f t="shared" si="96"/>
        <v xml:space="preserve"> </v>
      </c>
      <c r="Q243" s="209" t="str">
        <f t="shared" si="97"/>
        <v xml:space="preserve"> </v>
      </c>
      <c r="R243" s="105">
        <f t="shared" si="99"/>
        <v>0</v>
      </c>
      <c r="S243" s="72">
        <f t="shared" si="98"/>
        <v>0</v>
      </c>
    </row>
    <row r="244" spans="1:19" ht="126" customHeight="1" x14ac:dyDescent="0.2">
      <c r="A244" s="365"/>
      <c r="B244" s="365"/>
      <c r="C244" s="365"/>
      <c r="D244" s="365"/>
      <c r="E244" s="147"/>
      <c r="F244" s="147"/>
      <c r="G244" s="49" t="s">
        <v>779</v>
      </c>
      <c r="H244" s="19" t="s">
        <v>202</v>
      </c>
      <c r="I244" s="365">
        <f>'موازنة 2026-2027'!M244</f>
        <v>6000</v>
      </c>
      <c r="J244" s="147"/>
      <c r="K244" s="147"/>
      <c r="L244" s="147">
        <f t="shared" si="103"/>
        <v>0</v>
      </c>
      <c r="M244" s="365">
        <f>'الاطار الموازنى  راي الجهه عام'!J244</f>
        <v>6000</v>
      </c>
      <c r="N244" s="208">
        <f t="shared" si="95"/>
        <v>0</v>
      </c>
      <c r="O244" s="147">
        <v>6000</v>
      </c>
      <c r="P244" s="209" t="str">
        <f t="shared" si="96"/>
        <v xml:space="preserve"> </v>
      </c>
      <c r="Q244" s="209" t="str">
        <f t="shared" si="97"/>
        <v xml:space="preserve"> </v>
      </c>
      <c r="R244" s="105">
        <f t="shared" si="99"/>
        <v>1</v>
      </c>
      <c r="S244" s="72">
        <f t="shared" si="98"/>
        <v>18000</v>
      </c>
    </row>
    <row r="245" spans="1:19" ht="105.75" customHeight="1" thickBot="1" x14ac:dyDescent="0.25">
      <c r="A245" s="391"/>
      <c r="B245" s="379"/>
      <c r="C245" s="379"/>
      <c r="D245" s="379"/>
      <c r="E245" s="158"/>
      <c r="F245" s="158"/>
      <c r="G245" s="50" t="s">
        <v>780</v>
      </c>
      <c r="H245" s="19" t="s">
        <v>203</v>
      </c>
      <c r="I245" s="379">
        <f>'موازنة 2026-2027'!M245</f>
        <v>0</v>
      </c>
      <c r="J245" s="158"/>
      <c r="K245" s="158"/>
      <c r="L245" s="158">
        <f t="shared" si="103"/>
        <v>0</v>
      </c>
      <c r="M245" s="379">
        <f>'الاطار الموازنى  راي الجهه عام'!J245</f>
        <v>0</v>
      </c>
      <c r="N245" s="218">
        <f t="shared" si="95"/>
        <v>0</v>
      </c>
      <c r="O245" s="158"/>
      <c r="P245" s="219" t="str">
        <f t="shared" si="96"/>
        <v xml:space="preserve"> </v>
      </c>
      <c r="Q245" s="219" t="str">
        <f t="shared" si="97"/>
        <v xml:space="preserve"> </v>
      </c>
      <c r="R245" s="113">
        <f t="shared" si="99"/>
        <v>0</v>
      </c>
      <c r="S245" s="72">
        <f t="shared" si="98"/>
        <v>0</v>
      </c>
    </row>
    <row r="246" spans="1:19" s="1" customFormat="1" ht="137.25" customHeight="1" thickBot="1" x14ac:dyDescent="0.25">
      <c r="A246" s="360">
        <f t="shared" ref="A246:L246" si="106">SUM(A241:A245)</f>
        <v>0</v>
      </c>
      <c r="B246" s="368">
        <f t="shared" si="106"/>
        <v>0</v>
      </c>
      <c r="C246" s="368">
        <f t="shared" si="106"/>
        <v>0</v>
      </c>
      <c r="D246" s="368">
        <f t="shared" si="106"/>
        <v>0</v>
      </c>
      <c r="E246" s="150">
        <f t="shared" si="106"/>
        <v>0</v>
      </c>
      <c r="F246" s="150">
        <f t="shared" si="106"/>
        <v>0</v>
      </c>
      <c r="G246" s="51"/>
      <c r="H246" s="5" t="s">
        <v>204</v>
      </c>
      <c r="I246" s="368">
        <f t="shared" si="106"/>
        <v>6000</v>
      </c>
      <c r="J246" s="150">
        <f t="shared" si="106"/>
        <v>0</v>
      </c>
      <c r="K246" s="150">
        <f t="shared" si="106"/>
        <v>0</v>
      </c>
      <c r="L246" s="150">
        <f t="shared" si="106"/>
        <v>0</v>
      </c>
      <c r="M246" s="368">
        <f>'الاطار الموازنى  راي الجهه عام'!J246</f>
        <v>6000</v>
      </c>
      <c r="N246" s="212">
        <f t="shared" si="95"/>
        <v>0</v>
      </c>
      <c r="O246" s="150">
        <f t="shared" ref="O246" si="107">SUM(O241:O245)</f>
        <v>6000</v>
      </c>
      <c r="P246" s="150" t="str">
        <f t="shared" si="96"/>
        <v xml:space="preserve"> </v>
      </c>
      <c r="Q246" s="150" t="str">
        <f t="shared" si="97"/>
        <v xml:space="preserve"> </v>
      </c>
      <c r="R246" s="107">
        <f t="shared" si="99"/>
        <v>1</v>
      </c>
      <c r="S246" s="72">
        <f t="shared" si="98"/>
        <v>18000</v>
      </c>
    </row>
    <row r="247" spans="1:19" s="1" customFormat="1" ht="126" customHeight="1" x14ac:dyDescent="0.2">
      <c r="A247" s="357"/>
      <c r="B247" s="373"/>
      <c r="C247" s="373"/>
      <c r="D247" s="373"/>
      <c r="E247" s="155"/>
      <c r="F247" s="155"/>
      <c r="G247" s="54" t="s">
        <v>781</v>
      </c>
      <c r="H247" s="18" t="s">
        <v>205</v>
      </c>
      <c r="I247" s="373"/>
      <c r="J247" s="155"/>
      <c r="K247" s="155"/>
      <c r="L247" s="155">
        <f t="shared" si="103"/>
        <v>0</v>
      </c>
      <c r="M247" s="373">
        <f>'الاطار الموازنى  راي الجهه عام'!J247</f>
        <v>0</v>
      </c>
      <c r="N247" s="215">
        <f t="shared" si="95"/>
        <v>0</v>
      </c>
      <c r="O247" s="155"/>
      <c r="P247" s="155" t="str">
        <f t="shared" si="96"/>
        <v xml:space="preserve"> </v>
      </c>
      <c r="Q247" s="155" t="str">
        <f t="shared" si="97"/>
        <v xml:space="preserve"> </v>
      </c>
      <c r="R247" s="110"/>
      <c r="S247" s="72">
        <f>S257</f>
        <v>1031000</v>
      </c>
    </row>
    <row r="248" spans="1:19" ht="105.75" customHeight="1" x14ac:dyDescent="0.2">
      <c r="A248" s="364"/>
      <c r="B248" s="365"/>
      <c r="C248" s="365"/>
      <c r="D248" s="365"/>
      <c r="E248" s="147"/>
      <c r="F248" s="147"/>
      <c r="G248" s="49" t="s">
        <v>782</v>
      </c>
      <c r="H248" s="19" t="s">
        <v>206</v>
      </c>
      <c r="I248" s="365">
        <f>'موازنة 2026-2027'!M248</f>
        <v>0</v>
      </c>
      <c r="J248" s="147"/>
      <c r="K248" s="147"/>
      <c r="L248" s="147">
        <f t="shared" si="103"/>
        <v>0</v>
      </c>
      <c r="M248" s="365">
        <f>'الاطار الموازنى  راي الجهه عام'!J248</f>
        <v>0</v>
      </c>
      <c r="N248" s="208">
        <f t="shared" si="95"/>
        <v>0</v>
      </c>
      <c r="O248" s="147"/>
      <c r="P248" s="209" t="str">
        <f t="shared" si="96"/>
        <v xml:space="preserve"> </v>
      </c>
      <c r="Q248" s="209" t="str">
        <f t="shared" si="97"/>
        <v xml:space="preserve"> </v>
      </c>
      <c r="R248" s="105">
        <f t="shared" si="99"/>
        <v>0</v>
      </c>
      <c r="S248" s="72">
        <f t="shared" si="98"/>
        <v>0</v>
      </c>
    </row>
    <row r="249" spans="1:19" ht="105.75" customHeight="1" x14ac:dyDescent="0.2">
      <c r="A249" s="364"/>
      <c r="B249" s="365"/>
      <c r="C249" s="365"/>
      <c r="D249" s="365"/>
      <c r="E249" s="147"/>
      <c r="F249" s="147"/>
      <c r="G249" s="49" t="s">
        <v>783</v>
      </c>
      <c r="H249" s="19" t="s">
        <v>207</v>
      </c>
      <c r="I249" s="365">
        <f>'موازنة 2026-2027'!M249</f>
        <v>0</v>
      </c>
      <c r="J249" s="147"/>
      <c r="K249" s="147"/>
      <c r="L249" s="147">
        <f t="shared" si="103"/>
        <v>0</v>
      </c>
      <c r="M249" s="365">
        <f>'الاطار الموازنى  راي الجهه عام'!J249</f>
        <v>0</v>
      </c>
      <c r="N249" s="208">
        <f t="shared" si="95"/>
        <v>0</v>
      </c>
      <c r="O249" s="147"/>
      <c r="P249" s="209" t="str">
        <f t="shared" si="96"/>
        <v xml:space="preserve"> </v>
      </c>
      <c r="Q249" s="209" t="str">
        <f t="shared" si="97"/>
        <v xml:space="preserve"> </v>
      </c>
      <c r="R249" s="105">
        <f t="shared" si="99"/>
        <v>0</v>
      </c>
      <c r="S249" s="72">
        <f t="shared" si="98"/>
        <v>0</v>
      </c>
    </row>
    <row r="250" spans="1:19" ht="126" customHeight="1" x14ac:dyDescent="0.2">
      <c r="A250" s="364"/>
      <c r="B250" s="365"/>
      <c r="C250" s="365"/>
      <c r="D250" s="365"/>
      <c r="E250" s="147"/>
      <c r="F250" s="147"/>
      <c r="G250" s="49" t="s">
        <v>784</v>
      </c>
      <c r="H250" s="19" t="s">
        <v>208</v>
      </c>
      <c r="I250" s="365">
        <f>'موازنة 2026-2027'!M250</f>
        <v>38000</v>
      </c>
      <c r="J250" s="147"/>
      <c r="K250" s="147"/>
      <c r="L250" s="147">
        <f>K250</f>
        <v>0</v>
      </c>
      <c r="M250" s="365">
        <f>'الاطار الموازنى  راي الجهه عام'!J250</f>
        <v>42000</v>
      </c>
      <c r="N250" s="208">
        <f t="shared" si="95"/>
        <v>4000</v>
      </c>
      <c r="O250" s="147">
        <v>42000</v>
      </c>
      <c r="P250" s="209">
        <f t="shared" si="96"/>
        <v>4000</v>
      </c>
      <c r="Q250" s="209" t="str">
        <f t="shared" si="97"/>
        <v xml:space="preserve"> </v>
      </c>
      <c r="R250" s="105">
        <f t="shared" si="99"/>
        <v>1.1052631578947369</v>
      </c>
      <c r="S250" s="72">
        <f t="shared" si="98"/>
        <v>122000</v>
      </c>
    </row>
    <row r="251" spans="1:19" ht="105.75" customHeight="1" x14ac:dyDescent="0.2">
      <c r="A251" s="364"/>
      <c r="B251" s="365"/>
      <c r="C251" s="365"/>
      <c r="D251" s="365"/>
      <c r="E251" s="147"/>
      <c r="F251" s="147"/>
      <c r="G251" s="49" t="s">
        <v>785</v>
      </c>
      <c r="H251" s="19" t="s">
        <v>209</v>
      </c>
      <c r="I251" s="365">
        <f>'موازنة 2026-2027'!M251</f>
        <v>0</v>
      </c>
      <c r="J251" s="147"/>
      <c r="K251" s="147"/>
      <c r="L251" s="147">
        <f t="shared" si="103"/>
        <v>0</v>
      </c>
      <c r="M251" s="365">
        <f>'الاطار الموازنى  راي الجهه عام'!J251</f>
        <v>0</v>
      </c>
      <c r="N251" s="208">
        <f t="shared" si="95"/>
        <v>0</v>
      </c>
      <c r="O251" s="147">
        <v>0</v>
      </c>
      <c r="P251" s="209" t="str">
        <f t="shared" si="96"/>
        <v xml:space="preserve"> </v>
      </c>
      <c r="Q251" s="209" t="str">
        <f t="shared" si="97"/>
        <v xml:space="preserve"> </v>
      </c>
      <c r="R251" s="105">
        <f t="shared" si="99"/>
        <v>0</v>
      </c>
      <c r="S251" s="72">
        <f t="shared" si="98"/>
        <v>0</v>
      </c>
    </row>
    <row r="252" spans="1:19" ht="105.75" customHeight="1" x14ac:dyDescent="0.2">
      <c r="A252" s="364"/>
      <c r="B252" s="365"/>
      <c r="C252" s="365"/>
      <c r="D252" s="365"/>
      <c r="E252" s="147"/>
      <c r="F252" s="147"/>
      <c r="G252" s="49" t="s">
        <v>786</v>
      </c>
      <c r="H252" s="19" t="s">
        <v>210</v>
      </c>
      <c r="I252" s="365">
        <f>'موازنة 2026-2027'!M252</f>
        <v>0</v>
      </c>
      <c r="J252" s="147"/>
      <c r="K252" s="147"/>
      <c r="L252" s="147">
        <f t="shared" si="103"/>
        <v>0</v>
      </c>
      <c r="M252" s="365">
        <f>'الاطار الموازنى  راي الجهه عام'!J252</f>
        <v>0</v>
      </c>
      <c r="N252" s="208">
        <f t="shared" si="95"/>
        <v>0</v>
      </c>
      <c r="O252" s="147">
        <v>0</v>
      </c>
      <c r="P252" s="209" t="str">
        <f t="shared" si="96"/>
        <v xml:space="preserve"> </v>
      </c>
      <c r="Q252" s="209" t="str">
        <f t="shared" si="97"/>
        <v xml:space="preserve"> </v>
      </c>
      <c r="R252" s="105">
        <f t="shared" si="99"/>
        <v>0</v>
      </c>
      <c r="S252" s="72">
        <f t="shared" si="98"/>
        <v>0</v>
      </c>
    </row>
    <row r="253" spans="1:19" ht="112.5" customHeight="1" x14ac:dyDescent="0.2">
      <c r="A253" s="365"/>
      <c r="B253" s="365"/>
      <c r="C253" s="365"/>
      <c r="D253" s="365"/>
      <c r="E253" s="147"/>
      <c r="F253" s="147"/>
      <c r="G253" s="49" t="s">
        <v>787</v>
      </c>
      <c r="H253" s="19" t="s">
        <v>211</v>
      </c>
      <c r="I253" s="365">
        <f>'موازنة 2026-2027'!M253</f>
        <v>275000</v>
      </c>
      <c r="J253" s="147"/>
      <c r="K253" s="147"/>
      <c r="L253" s="147">
        <f t="shared" si="103"/>
        <v>0</v>
      </c>
      <c r="M253" s="365">
        <f>'الاطار الموازنى  راي الجهه عام'!J253</f>
        <v>317000</v>
      </c>
      <c r="N253" s="208">
        <f t="shared" si="95"/>
        <v>42000</v>
      </c>
      <c r="O253" s="147">
        <v>317000</v>
      </c>
      <c r="P253" s="209">
        <f t="shared" si="96"/>
        <v>42000</v>
      </c>
      <c r="Q253" s="209" t="str">
        <f t="shared" si="97"/>
        <v xml:space="preserve"> </v>
      </c>
      <c r="R253" s="105">
        <f t="shared" si="99"/>
        <v>1.1527272727272728</v>
      </c>
      <c r="S253" s="72">
        <f t="shared" si="98"/>
        <v>909000</v>
      </c>
    </row>
    <row r="254" spans="1:19" ht="105.75" customHeight="1" x14ac:dyDescent="0.2">
      <c r="A254" s="364"/>
      <c r="B254" s="365"/>
      <c r="C254" s="365"/>
      <c r="D254" s="365"/>
      <c r="E254" s="147"/>
      <c r="F254" s="147"/>
      <c r="G254" s="49" t="s">
        <v>788</v>
      </c>
      <c r="H254" s="19" t="s">
        <v>212</v>
      </c>
      <c r="I254" s="365">
        <f>'موازنة 2026-2027'!M254</f>
        <v>0</v>
      </c>
      <c r="J254" s="147"/>
      <c r="K254" s="147"/>
      <c r="L254" s="147">
        <f t="shared" si="103"/>
        <v>0</v>
      </c>
      <c r="M254" s="365">
        <f>'الاطار الموازنى  راي الجهه عام'!J254</f>
        <v>0</v>
      </c>
      <c r="N254" s="208">
        <f t="shared" si="95"/>
        <v>0</v>
      </c>
      <c r="O254" s="147">
        <f t="shared" ref="O254:O256" si="108">M254</f>
        <v>0</v>
      </c>
      <c r="P254" s="209" t="str">
        <f t="shared" si="96"/>
        <v xml:space="preserve"> </v>
      </c>
      <c r="Q254" s="209" t="str">
        <f t="shared" si="97"/>
        <v xml:space="preserve"> </v>
      </c>
      <c r="R254" s="105">
        <f t="shared" si="99"/>
        <v>0</v>
      </c>
      <c r="S254" s="72">
        <f t="shared" si="98"/>
        <v>0</v>
      </c>
    </row>
    <row r="255" spans="1:19" ht="105.75" customHeight="1" x14ac:dyDescent="0.2">
      <c r="A255" s="364"/>
      <c r="B255" s="365"/>
      <c r="C255" s="365"/>
      <c r="D255" s="365"/>
      <c r="E255" s="147"/>
      <c r="F255" s="147"/>
      <c r="G255" s="49" t="s">
        <v>789</v>
      </c>
      <c r="H255" s="19" t="s">
        <v>213</v>
      </c>
      <c r="I255" s="365">
        <f>'موازنة 2026-2027'!M255</f>
        <v>0</v>
      </c>
      <c r="J255" s="147"/>
      <c r="K255" s="147"/>
      <c r="L255" s="147">
        <f t="shared" si="103"/>
        <v>0</v>
      </c>
      <c r="M255" s="365">
        <f>'الاطار الموازنى  راي الجهه عام'!J255</f>
        <v>0</v>
      </c>
      <c r="N255" s="208">
        <f t="shared" si="95"/>
        <v>0</v>
      </c>
      <c r="O255" s="147">
        <f t="shared" si="108"/>
        <v>0</v>
      </c>
      <c r="P255" s="209" t="str">
        <f t="shared" si="96"/>
        <v xml:space="preserve"> </v>
      </c>
      <c r="Q255" s="209" t="str">
        <f t="shared" si="97"/>
        <v xml:space="preserve"> </v>
      </c>
      <c r="R255" s="105">
        <f t="shared" si="99"/>
        <v>0</v>
      </c>
      <c r="S255" s="72">
        <f t="shared" si="98"/>
        <v>0</v>
      </c>
    </row>
    <row r="256" spans="1:19" ht="126" customHeight="1" thickBot="1" x14ac:dyDescent="0.25">
      <c r="A256" s="391"/>
      <c r="B256" s="379"/>
      <c r="C256" s="379"/>
      <c r="D256" s="379"/>
      <c r="E256" s="158"/>
      <c r="F256" s="158"/>
      <c r="G256" s="50" t="s">
        <v>790</v>
      </c>
      <c r="H256" s="19" t="s">
        <v>214</v>
      </c>
      <c r="I256" s="379">
        <f>'موازنة 2026-2027'!M256</f>
        <v>0</v>
      </c>
      <c r="J256" s="158"/>
      <c r="K256" s="158"/>
      <c r="L256" s="158">
        <f t="shared" si="103"/>
        <v>0</v>
      </c>
      <c r="M256" s="379">
        <f>'الاطار الموازنى  راي الجهه عام'!J256</f>
        <v>0</v>
      </c>
      <c r="N256" s="218">
        <f t="shared" si="95"/>
        <v>0</v>
      </c>
      <c r="O256" s="158">
        <f t="shared" si="108"/>
        <v>0</v>
      </c>
      <c r="P256" s="219" t="str">
        <f t="shared" si="96"/>
        <v xml:space="preserve"> </v>
      </c>
      <c r="Q256" s="219" t="str">
        <f t="shared" si="97"/>
        <v xml:space="preserve"> </v>
      </c>
      <c r="R256" s="113">
        <f t="shared" si="99"/>
        <v>0</v>
      </c>
      <c r="S256" s="72">
        <f t="shared" si="98"/>
        <v>0</v>
      </c>
    </row>
    <row r="257" spans="1:19" s="1" customFormat="1" ht="90" customHeight="1" x14ac:dyDescent="0.2">
      <c r="A257" s="392">
        <f t="shared" ref="A257:L257" si="109">SUM(A248:A256)</f>
        <v>0</v>
      </c>
      <c r="B257" s="393">
        <f t="shared" si="109"/>
        <v>0</v>
      </c>
      <c r="C257" s="393">
        <f t="shared" si="109"/>
        <v>0</v>
      </c>
      <c r="D257" s="393">
        <f t="shared" si="109"/>
        <v>0</v>
      </c>
      <c r="E257" s="316">
        <f t="shared" si="109"/>
        <v>0</v>
      </c>
      <c r="F257" s="316">
        <f t="shared" si="109"/>
        <v>0</v>
      </c>
      <c r="G257" s="317"/>
      <c r="H257" s="318" t="s">
        <v>215</v>
      </c>
      <c r="I257" s="393">
        <f t="shared" si="109"/>
        <v>313000</v>
      </c>
      <c r="J257" s="316">
        <f t="shared" si="109"/>
        <v>0</v>
      </c>
      <c r="K257" s="316">
        <f t="shared" si="109"/>
        <v>0</v>
      </c>
      <c r="L257" s="316">
        <f t="shared" si="109"/>
        <v>0</v>
      </c>
      <c r="M257" s="393">
        <f>'الاطار الموازنى  راي الجهه عام'!J257</f>
        <v>359000</v>
      </c>
      <c r="N257" s="319">
        <f t="shared" si="95"/>
        <v>46000</v>
      </c>
      <c r="O257" s="316">
        <f t="shared" ref="O257" si="110">SUM(O248:O256)</f>
        <v>359000</v>
      </c>
      <c r="P257" s="316">
        <f t="shared" si="96"/>
        <v>46000</v>
      </c>
      <c r="Q257" s="316" t="str">
        <f t="shared" si="97"/>
        <v xml:space="preserve"> </v>
      </c>
      <c r="R257" s="320">
        <f t="shared" si="99"/>
        <v>1.1469648562300319</v>
      </c>
      <c r="S257" s="72">
        <f t="shared" si="98"/>
        <v>1031000</v>
      </c>
    </row>
    <row r="258" spans="1:19" s="1" customFormat="1" ht="92.25" customHeight="1" x14ac:dyDescent="0.2">
      <c r="A258" s="394"/>
      <c r="B258" s="395"/>
      <c r="C258" s="395"/>
      <c r="D258" s="395"/>
      <c r="E258" s="170"/>
      <c r="F258" s="170"/>
      <c r="G258" s="48" t="s">
        <v>791</v>
      </c>
      <c r="H258" s="21" t="s">
        <v>216</v>
      </c>
      <c r="I258" s="395"/>
      <c r="J258" s="170"/>
      <c r="K258" s="170"/>
      <c r="L258" s="170">
        <f t="shared" si="103"/>
        <v>0</v>
      </c>
      <c r="M258" s="395">
        <f>'الاطار الموازنى  راي الجهه عام'!J258</f>
        <v>0</v>
      </c>
      <c r="N258" s="229">
        <f t="shared" si="95"/>
        <v>0</v>
      </c>
      <c r="O258" s="170"/>
      <c r="P258" s="169" t="str">
        <f t="shared" si="96"/>
        <v xml:space="preserve"> </v>
      </c>
      <c r="Q258" s="169" t="str">
        <f t="shared" si="97"/>
        <v xml:space="preserve"> </v>
      </c>
      <c r="R258" s="120"/>
      <c r="S258" s="72">
        <f>S281</f>
        <v>1527000</v>
      </c>
    </row>
    <row r="259" spans="1:19" ht="105.75" customHeight="1" x14ac:dyDescent="0.2">
      <c r="A259" s="364"/>
      <c r="B259" s="364"/>
      <c r="C259" s="364"/>
      <c r="D259" s="364"/>
      <c r="E259" s="146"/>
      <c r="F259" s="146"/>
      <c r="G259" s="64" t="s">
        <v>792</v>
      </c>
      <c r="H259" s="19" t="s">
        <v>217</v>
      </c>
      <c r="I259" s="364">
        <f>'موازنة 2026-2027'!M259</f>
        <v>0</v>
      </c>
      <c r="J259" s="146"/>
      <c r="K259" s="146"/>
      <c r="L259" s="146">
        <f t="shared" si="103"/>
        <v>0</v>
      </c>
      <c r="M259" s="364">
        <f>'الاطار الموازنى  راي الجهه عام'!J259</f>
        <v>0</v>
      </c>
      <c r="N259" s="235">
        <f t="shared" si="95"/>
        <v>0</v>
      </c>
      <c r="O259" s="146"/>
      <c r="P259" s="236" t="str">
        <f t="shared" si="96"/>
        <v xml:space="preserve"> </v>
      </c>
      <c r="Q259" s="236" t="str">
        <f t="shared" si="97"/>
        <v xml:space="preserve"> </v>
      </c>
      <c r="R259" s="105">
        <f t="shared" si="99"/>
        <v>0</v>
      </c>
      <c r="S259" s="72">
        <f t="shared" si="98"/>
        <v>0</v>
      </c>
    </row>
    <row r="260" spans="1:19" ht="102.75" customHeight="1" x14ac:dyDescent="0.2">
      <c r="A260" s="364"/>
      <c r="B260" s="364"/>
      <c r="C260" s="364"/>
      <c r="D260" s="364"/>
      <c r="E260" s="146"/>
      <c r="F260" s="146"/>
      <c r="G260" s="64" t="s">
        <v>793</v>
      </c>
      <c r="H260" s="19" t="s">
        <v>218</v>
      </c>
      <c r="I260" s="414">
        <f>'موازنة 2026-2027'!M260</f>
        <v>159000</v>
      </c>
      <c r="J260" s="146"/>
      <c r="K260" s="146"/>
      <c r="L260" s="146">
        <f t="shared" si="103"/>
        <v>0</v>
      </c>
      <c r="M260" s="364">
        <f>'الاطار الموازنى  راي الجهه عام'!J260</f>
        <v>183000</v>
      </c>
      <c r="N260" s="235">
        <f t="shared" si="95"/>
        <v>24000</v>
      </c>
      <c r="O260" s="146">
        <v>183000</v>
      </c>
      <c r="P260" s="236">
        <f t="shared" si="96"/>
        <v>24000</v>
      </c>
      <c r="Q260" s="236" t="str">
        <f t="shared" si="97"/>
        <v xml:space="preserve"> </v>
      </c>
      <c r="R260" s="105">
        <f t="shared" si="99"/>
        <v>1.1509433962264151</v>
      </c>
      <c r="S260" s="72">
        <f t="shared" si="98"/>
        <v>525000</v>
      </c>
    </row>
    <row r="261" spans="1:19" ht="105" customHeight="1" x14ac:dyDescent="0.2">
      <c r="A261" s="365"/>
      <c r="B261" s="365"/>
      <c r="C261" s="365"/>
      <c r="D261" s="365"/>
      <c r="E261" s="146"/>
      <c r="F261" s="147"/>
      <c r="G261" s="49" t="s">
        <v>794</v>
      </c>
      <c r="H261" s="19" t="s">
        <v>219</v>
      </c>
      <c r="I261" s="414">
        <f>'موازنة 2026-2027'!M261</f>
        <v>200000</v>
      </c>
      <c r="J261" s="146"/>
      <c r="K261" s="146"/>
      <c r="L261" s="146">
        <f t="shared" si="103"/>
        <v>0</v>
      </c>
      <c r="M261" s="364">
        <f>'الاطار الموازنى  راي الجهه عام'!J261</f>
        <v>200000</v>
      </c>
      <c r="N261" s="235">
        <f t="shared" si="95"/>
        <v>0</v>
      </c>
      <c r="O261" s="146">
        <v>200000</v>
      </c>
      <c r="P261" s="236" t="str">
        <f t="shared" si="96"/>
        <v xml:space="preserve"> </v>
      </c>
      <c r="Q261" s="236" t="str">
        <f t="shared" si="97"/>
        <v xml:space="preserve"> </v>
      </c>
      <c r="R261" s="105">
        <f t="shared" si="99"/>
        <v>1</v>
      </c>
      <c r="S261" s="72">
        <f t="shared" si="98"/>
        <v>600000</v>
      </c>
    </row>
    <row r="262" spans="1:19" ht="105.75" customHeight="1" x14ac:dyDescent="0.2">
      <c r="A262" s="365"/>
      <c r="B262" s="365"/>
      <c r="C262" s="365"/>
      <c r="D262" s="365"/>
      <c r="E262" s="147"/>
      <c r="F262" s="147"/>
      <c r="G262" s="49" t="s">
        <v>795</v>
      </c>
      <c r="H262" s="19" t="s">
        <v>220</v>
      </c>
      <c r="I262" s="414">
        <f>'موازنة 2026-2027'!M262</f>
        <v>0</v>
      </c>
      <c r="J262" s="146"/>
      <c r="K262" s="147"/>
      <c r="L262" s="147">
        <f t="shared" si="103"/>
        <v>0</v>
      </c>
      <c r="M262" s="365">
        <f>'الاطار الموازنى  راي الجهه عام'!J262</f>
        <v>0</v>
      </c>
      <c r="N262" s="208">
        <f t="shared" si="95"/>
        <v>0</v>
      </c>
      <c r="O262" s="146">
        <v>0</v>
      </c>
      <c r="P262" s="236" t="str">
        <f t="shared" si="96"/>
        <v xml:space="preserve"> </v>
      </c>
      <c r="Q262" s="236" t="str">
        <f t="shared" si="97"/>
        <v xml:space="preserve"> </v>
      </c>
      <c r="R262" s="105">
        <f t="shared" si="99"/>
        <v>0</v>
      </c>
      <c r="S262" s="72">
        <f t="shared" si="98"/>
        <v>0</v>
      </c>
    </row>
    <row r="263" spans="1:19" ht="99.75" customHeight="1" x14ac:dyDescent="0.2">
      <c r="A263" s="365"/>
      <c r="B263" s="365"/>
      <c r="C263" s="365"/>
      <c r="D263" s="365"/>
      <c r="E263" s="147"/>
      <c r="F263" s="147"/>
      <c r="G263" s="49" t="s">
        <v>796</v>
      </c>
      <c r="H263" s="19" t="s">
        <v>221</v>
      </c>
      <c r="I263" s="414">
        <f>'موازنة 2026-2027'!M263</f>
        <v>5000</v>
      </c>
      <c r="J263" s="349"/>
      <c r="K263" s="147"/>
      <c r="L263" s="147">
        <f t="shared" si="103"/>
        <v>0</v>
      </c>
      <c r="M263" s="365">
        <f>'الاطار الموازنى  راي الجهه عام'!J263</f>
        <v>6000</v>
      </c>
      <c r="N263" s="208">
        <f t="shared" si="95"/>
        <v>1000</v>
      </c>
      <c r="O263" s="349">
        <v>6000</v>
      </c>
      <c r="P263" s="236">
        <f t="shared" si="96"/>
        <v>1000</v>
      </c>
      <c r="Q263" s="236" t="str">
        <f t="shared" si="97"/>
        <v xml:space="preserve"> </v>
      </c>
      <c r="R263" s="105">
        <f t="shared" si="99"/>
        <v>1.2</v>
      </c>
      <c r="S263" s="72">
        <f t="shared" si="98"/>
        <v>17000</v>
      </c>
    </row>
    <row r="264" spans="1:19" ht="107.25" customHeight="1" x14ac:dyDescent="0.2">
      <c r="A264" s="365"/>
      <c r="B264" s="365"/>
      <c r="C264" s="365"/>
      <c r="D264" s="365"/>
      <c r="E264" s="147"/>
      <c r="F264" s="147"/>
      <c r="G264" s="49" t="s">
        <v>797</v>
      </c>
      <c r="H264" s="19" t="s">
        <v>222</v>
      </c>
      <c r="I264" s="414">
        <f>'موازنة 2026-2027'!M264</f>
        <v>0</v>
      </c>
      <c r="J264" s="349"/>
      <c r="K264" s="147"/>
      <c r="L264" s="147">
        <f t="shared" si="103"/>
        <v>0</v>
      </c>
      <c r="M264" s="365">
        <f>'الاطار الموازنى  راي الجهه عام'!J264</f>
        <v>0</v>
      </c>
      <c r="N264" s="208">
        <f t="shared" si="95"/>
        <v>0</v>
      </c>
      <c r="O264" s="349">
        <v>0</v>
      </c>
      <c r="P264" s="236" t="str">
        <f t="shared" si="96"/>
        <v xml:space="preserve"> </v>
      </c>
      <c r="Q264" s="236" t="str">
        <f t="shared" si="97"/>
        <v xml:space="preserve"> </v>
      </c>
      <c r="R264" s="105">
        <f t="shared" si="99"/>
        <v>0</v>
      </c>
      <c r="S264" s="72">
        <f t="shared" si="98"/>
        <v>0</v>
      </c>
    </row>
    <row r="265" spans="1:19" ht="105.75" customHeight="1" x14ac:dyDescent="0.2">
      <c r="A265" s="365"/>
      <c r="B265" s="365"/>
      <c r="C265" s="365"/>
      <c r="D265" s="365"/>
      <c r="E265" s="147"/>
      <c r="F265" s="147"/>
      <c r="G265" s="49" t="s">
        <v>798</v>
      </c>
      <c r="H265" s="19" t="s">
        <v>223</v>
      </c>
      <c r="I265" s="414">
        <f>'موازنة 2026-2027'!M265</f>
        <v>0</v>
      </c>
      <c r="J265" s="349"/>
      <c r="K265" s="147"/>
      <c r="L265" s="147">
        <f t="shared" si="103"/>
        <v>0</v>
      </c>
      <c r="M265" s="365">
        <f>'الاطار الموازنى  راي الجهه عام'!J265</f>
        <v>0</v>
      </c>
      <c r="N265" s="208">
        <f t="shared" si="95"/>
        <v>0</v>
      </c>
      <c r="O265" s="349">
        <v>0</v>
      </c>
      <c r="P265" s="236" t="str">
        <f t="shared" si="96"/>
        <v xml:space="preserve"> </v>
      </c>
      <c r="Q265" s="236" t="str">
        <f t="shared" si="97"/>
        <v xml:space="preserve"> </v>
      </c>
      <c r="R265" s="105">
        <f t="shared" si="99"/>
        <v>0</v>
      </c>
      <c r="S265" s="72">
        <f t="shared" si="98"/>
        <v>0</v>
      </c>
    </row>
    <row r="266" spans="1:19" ht="105.75" customHeight="1" x14ac:dyDescent="0.2">
      <c r="A266" s="365"/>
      <c r="B266" s="365"/>
      <c r="C266" s="365"/>
      <c r="D266" s="365"/>
      <c r="E266" s="147"/>
      <c r="F266" s="147"/>
      <c r="G266" s="49" t="s">
        <v>799</v>
      </c>
      <c r="H266" s="19" t="s">
        <v>224</v>
      </c>
      <c r="I266" s="414">
        <f>'موازنة 2026-2027'!M266</f>
        <v>0</v>
      </c>
      <c r="J266" s="349"/>
      <c r="K266" s="147"/>
      <c r="L266" s="147">
        <f t="shared" si="103"/>
        <v>0</v>
      </c>
      <c r="M266" s="365">
        <f>'الاطار الموازنى  راي الجهه عام'!J266</f>
        <v>0</v>
      </c>
      <c r="N266" s="208">
        <f t="shared" si="95"/>
        <v>0</v>
      </c>
      <c r="O266" s="349">
        <v>0</v>
      </c>
      <c r="P266" s="236" t="str">
        <f t="shared" si="96"/>
        <v xml:space="preserve"> </v>
      </c>
      <c r="Q266" s="236" t="str">
        <f t="shared" si="97"/>
        <v xml:space="preserve"> </v>
      </c>
      <c r="R266" s="105">
        <f t="shared" si="99"/>
        <v>0</v>
      </c>
      <c r="S266" s="72">
        <f t="shared" si="98"/>
        <v>0</v>
      </c>
    </row>
    <row r="267" spans="1:19" ht="105.75" customHeight="1" x14ac:dyDescent="0.2">
      <c r="A267" s="365"/>
      <c r="B267" s="365"/>
      <c r="C267" s="365"/>
      <c r="D267" s="365"/>
      <c r="E267" s="147"/>
      <c r="F267" s="147"/>
      <c r="G267" s="49" t="s">
        <v>800</v>
      </c>
      <c r="H267" s="19" t="s">
        <v>225</v>
      </c>
      <c r="I267" s="414">
        <f>'موازنة 2026-2027'!M267</f>
        <v>0</v>
      </c>
      <c r="J267" s="349"/>
      <c r="K267" s="147"/>
      <c r="L267" s="147">
        <f t="shared" si="103"/>
        <v>0</v>
      </c>
      <c r="M267" s="365">
        <f>'الاطار الموازنى  راي الجهه عام'!J267</f>
        <v>0</v>
      </c>
      <c r="N267" s="208">
        <f t="shared" si="95"/>
        <v>0</v>
      </c>
      <c r="O267" s="349">
        <f t="shared" ref="O267:O279" si="111">M267</f>
        <v>0</v>
      </c>
      <c r="P267" s="236" t="str">
        <f t="shared" si="96"/>
        <v xml:space="preserve"> </v>
      </c>
      <c r="Q267" s="236" t="str">
        <f t="shared" si="97"/>
        <v xml:space="preserve"> </v>
      </c>
      <c r="R267" s="105">
        <f t="shared" si="99"/>
        <v>0</v>
      </c>
      <c r="S267" s="72">
        <f t="shared" si="98"/>
        <v>0</v>
      </c>
    </row>
    <row r="268" spans="1:19" ht="105.75" customHeight="1" x14ac:dyDescent="0.2">
      <c r="A268" s="365"/>
      <c r="B268" s="365"/>
      <c r="C268" s="365"/>
      <c r="D268" s="365"/>
      <c r="E268" s="147"/>
      <c r="F268" s="147"/>
      <c r="G268" s="49" t="s">
        <v>801</v>
      </c>
      <c r="H268" s="19" t="s">
        <v>226</v>
      </c>
      <c r="I268" s="414">
        <f>'موازنة 2026-2027'!M268</f>
        <v>0</v>
      </c>
      <c r="J268" s="349"/>
      <c r="K268" s="147"/>
      <c r="L268" s="147">
        <f t="shared" si="103"/>
        <v>0</v>
      </c>
      <c r="M268" s="365">
        <f>'الاطار الموازنى  راي الجهه عام'!J268</f>
        <v>0</v>
      </c>
      <c r="N268" s="208">
        <f t="shared" si="95"/>
        <v>0</v>
      </c>
      <c r="O268" s="349">
        <f t="shared" si="111"/>
        <v>0</v>
      </c>
      <c r="P268" s="236" t="str">
        <f t="shared" si="96"/>
        <v xml:space="preserve"> </v>
      </c>
      <c r="Q268" s="236" t="str">
        <f t="shared" si="97"/>
        <v xml:space="preserve"> </v>
      </c>
      <c r="R268" s="105">
        <f t="shared" si="99"/>
        <v>0</v>
      </c>
      <c r="S268" s="72">
        <f t="shared" si="98"/>
        <v>0</v>
      </c>
    </row>
    <row r="269" spans="1:19" ht="105.75" customHeight="1" x14ac:dyDescent="0.2">
      <c r="A269" s="365"/>
      <c r="B269" s="365"/>
      <c r="C269" s="365"/>
      <c r="D269" s="365"/>
      <c r="E269" s="147"/>
      <c r="F269" s="147"/>
      <c r="G269" s="49" t="s">
        <v>802</v>
      </c>
      <c r="H269" s="19" t="s">
        <v>227</v>
      </c>
      <c r="I269" s="414">
        <f>'موازنة 2026-2027'!M269</f>
        <v>0</v>
      </c>
      <c r="J269" s="349"/>
      <c r="K269" s="147"/>
      <c r="L269" s="147">
        <f t="shared" si="103"/>
        <v>0</v>
      </c>
      <c r="M269" s="365">
        <f>'الاطار الموازنى  راي الجهه عام'!J269</f>
        <v>0</v>
      </c>
      <c r="N269" s="208">
        <f t="shared" si="95"/>
        <v>0</v>
      </c>
      <c r="O269" s="349">
        <f t="shared" si="111"/>
        <v>0</v>
      </c>
      <c r="P269" s="236" t="str">
        <f t="shared" si="96"/>
        <v xml:space="preserve"> </v>
      </c>
      <c r="Q269" s="236" t="str">
        <f t="shared" si="97"/>
        <v xml:space="preserve"> </v>
      </c>
      <c r="R269" s="105">
        <f t="shared" si="99"/>
        <v>0</v>
      </c>
      <c r="S269" s="72">
        <f t="shared" si="98"/>
        <v>0</v>
      </c>
    </row>
    <row r="270" spans="1:19" ht="105.75" customHeight="1" x14ac:dyDescent="0.2">
      <c r="A270" s="365"/>
      <c r="B270" s="365"/>
      <c r="C270" s="365"/>
      <c r="D270" s="365"/>
      <c r="E270" s="147"/>
      <c r="F270" s="147"/>
      <c r="G270" s="49" t="s">
        <v>803</v>
      </c>
      <c r="H270" s="19" t="s">
        <v>228</v>
      </c>
      <c r="I270" s="414">
        <f>'موازنة 2026-2027'!M270</f>
        <v>0</v>
      </c>
      <c r="J270" s="349"/>
      <c r="K270" s="147"/>
      <c r="L270" s="147">
        <f t="shared" si="103"/>
        <v>0</v>
      </c>
      <c r="M270" s="365">
        <f>'الاطار الموازنى  راي الجهه عام'!J270</f>
        <v>0</v>
      </c>
      <c r="N270" s="208">
        <f t="shared" si="95"/>
        <v>0</v>
      </c>
      <c r="O270" s="349">
        <f t="shared" si="111"/>
        <v>0</v>
      </c>
      <c r="P270" s="236" t="str">
        <f t="shared" si="96"/>
        <v xml:space="preserve"> </v>
      </c>
      <c r="Q270" s="236" t="str">
        <f t="shared" si="97"/>
        <v xml:space="preserve"> </v>
      </c>
      <c r="R270" s="105">
        <f t="shared" si="99"/>
        <v>0</v>
      </c>
      <c r="S270" s="72">
        <f t="shared" si="98"/>
        <v>0</v>
      </c>
    </row>
    <row r="271" spans="1:19" ht="114.75" customHeight="1" x14ac:dyDescent="0.2">
      <c r="A271" s="365"/>
      <c r="B271" s="365"/>
      <c r="C271" s="365"/>
      <c r="D271" s="365"/>
      <c r="E271" s="147"/>
      <c r="F271" s="147"/>
      <c r="G271" s="49" t="s">
        <v>804</v>
      </c>
      <c r="H271" s="19" t="s">
        <v>229</v>
      </c>
      <c r="I271" s="414">
        <f>'موازنة 2026-2027'!M271</f>
        <v>102000</v>
      </c>
      <c r="J271" s="349"/>
      <c r="K271" s="147"/>
      <c r="L271" s="147">
        <f t="shared" si="103"/>
        <v>0</v>
      </c>
      <c r="M271" s="365">
        <f>'الاطار الموازنى  راي الجهه عام'!J271</f>
        <v>115000</v>
      </c>
      <c r="N271" s="208">
        <f t="shared" si="95"/>
        <v>13000</v>
      </c>
      <c r="O271" s="349">
        <v>115000</v>
      </c>
      <c r="P271" s="236">
        <f t="shared" si="96"/>
        <v>13000</v>
      </c>
      <c r="Q271" s="236" t="str">
        <f t="shared" si="97"/>
        <v xml:space="preserve"> </v>
      </c>
      <c r="R271" s="105">
        <f t="shared" si="99"/>
        <v>1.1274509803921569</v>
      </c>
      <c r="S271" s="72">
        <f t="shared" si="98"/>
        <v>332000</v>
      </c>
    </row>
    <row r="272" spans="1:19" ht="107.25" customHeight="1" x14ac:dyDescent="0.2">
      <c r="A272" s="365"/>
      <c r="B272" s="365"/>
      <c r="C272" s="365"/>
      <c r="D272" s="365"/>
      <c r="E272" s="147"/>
      <c r="F272" s="147"/>
      <c r="G272" s="49" t="s">
        <v>805</v>
      </c>
      <c r="H272" s="19" t="s">
        <v>230</v>
      </c>
      <c r="I272" s="414">
        <f>'موازنة 2026-2027'!M272</f>
        <v>10000</v>
      </c>
      <c r="J272" s="349"/>
      <c r="K272" s="147"/>
      <c r="L272" s="147">
        <f t="shared" si="103"/>
        <v>0</v>
      </c>
      <c r="M272" s="365">
        <f>'الاطار الموازنى  راي الجهه عام'!J272</f>
        <v>10000</v>
      </c>
      <c r="N272" s="208">
        <f t="shared" si="95"/>
        <v>0</v>
      </c>
      <c r="O272" s="349">
        <v>10000</v>
      </c>
      <c r="P272" s="236" t="str">
        <f t="shared" si="96"/>
        <v xml:space="preserve"> </v>
      </c>
      <c r="Q272" s="236" t="str">
        <f t="shared" si="97"/>
        <v xml:space="preserve"> </v>
      </c>
      <c r="R272" s="105">
        <f t="shared" si="99"/>
        <v>1</v>
      </c>
      <c r="S272" s="72">
        <f t="shared" si="98"/>
        <v>30000</v>
      </c>
    </row>
    <row r="273" spans="1:19" ht="105.75" customHeight="1" x14ac:dyDescent="0.2">
      <c r="A273" s="364"/>
      <c r="B273" s="365"/>
      <c r="C273" s="365"/>
      <c r="D273" s="365"/>
      <c r="E273" s="147"/>
      <c r="F273" s="147"/>
      <c r="G273" s="49" t="s">
        <v>806</v>
      </c>
      <c r="H273" s="19" t="s">
        <v>231</v>
      </c>
      <c r="I273" s="365">
        <f>'موازنة 2026-2027'!M273</f>
        <v>0</v>
      </c>
      <c r="J273" s="147"/>
      <c r="K273" s="147"/>
      <c r="L273" s="147">
        <f t="shared" si="103"/>
        <v>0</v>
      </c>
      <c r="M273" s="365">
        <f>'الاطار الموازنى  راي الجهه عام'!J273</f>
        <v>0</v>
      </c>
      <c r="N273" s="208">
        <f t="shared" si="95"/>
        <v>0</v>
      </c>
      <c r="O273" s="147">
        <f t="shared" si="111"/>
        <v>0</v>
      </c>
      <c r="P273" s="236" t="str">
        <f t="shared" si="96"/>
        <v xml:space="preserve"> </v>
      </c>
      <c r="Q273" s="236" t="str">
        <f t="shared" si="97"/>
        <v xml:space="preserve"> </v>
      </c>
      <c r="R273" s="105">
        <f t="shared" si="99"/>
        <v>0</v>
      </c>
      <c r="S273" s="72">
        <f t="shared" si="98"/>
        <v>0</v>
      </c>
    </row>
    <row r="274" spans="1:19" ht="105.75" customHeight="1" x14ac:dyDescent="0.2">
      <c r="A274" s="364"/>
      <c r="B274" s="365"/>
      <c r="C274" s="365"/>
      <c r="D274" s="365"/>
      <c r="E274" s="147"/>
      <c r="F274" s="147"/>
      <c r="G274" s="49" t="s">
        <v>807</v>
      </c>
      <c r="H274" s="19" t="s">
        <v>232</v>
      </c>
      <c r="I274" s="365">
        <f>'موازنة 2026-2027'!M274</f>
        <v>0</v>
      </c>
      <c r="J274" s="147"/>
      <c r="K274" s="147"/>
      <c r="L274" s="147">
        <f t="shared" si="103"/>
        <v>0</v>
      </c>
      <c r="M274" s="365">
        <f>'الاطار الموازنى  راي الجهه عام'!J274</f>
        <v>0</v>
      </c>
      <c r="N274" s="208">
        <f t="shared" si="95"/>
        <v>0</v>
      </c>
      <c r="O274" s="147">
        <f t="shared" si="111"/>
        <v>0</v>
      </c>
      <c r="P274" s="236" t="str">
        <f t="shared" si="96"/>
        <v xml:space="preserve"> </v>
      </c>
      <c r="Q274" s="236" t="str">
        <f t="shared" si="97"/>
        <v xml:space="preserve"> </v>
      </c>
      <c r="R274" s="105">
        <f t="shared" si="99"/>
        <v>0</v>
      </c>
      <c r="S274" s="72">
        <f t="shared" si="98"/>
        <v>0</v>
      </c>
    </row>
    <row r="275" spans="1:19" ht="105.75" customHeight="1" x14ac:dyDescent="0.2">
      <c r="A275" s="364"/>
      <c r="B275" s="365"/>
      <c r="C275" s="365"/>
      <c r="D275" s="365"/>
      <c r="E275" s="147"/>
      <c r="F275" s="147"/>
      <c r="G275" s="49" t="s">
        <v>808</v>
      </c>
      <c r="H275" s="19" t="s">
        <v>233</v>
      </c>
      <c r="I275" s="365">
        <f>'موازنة 2026-2027'!M275</f>
        <v>0</v>
      </c>
      <c r="J275" s="147"/>
      <c r="K275" s="147"/>
      <c r="L275" s="147">
        <f t="shared" si="103"/>
        <v>0</v>
      </c>
      <c r="M275" s="365">
        <f>'الاطار الموازنى  راي الجهه عام'!J275</f>
        <v>0</v>
      </c>
      <c r="N275" s="208">
        <f t="shared" si="95"/>
        <v>0</v>
      </c>
      <c r="O275" s="147">
        <f t="shared" si="111"/>
        <v>0</v>
      </c>
      <c r="P275" s="236" t="str">
        <f t="shared" si="96"/>
        <v xml:space="preserve"> </v>
      </c>
      <c r="Q275" s="236" t="str">
        <f t="shared" si="97"/>
        <v xml:space="preserve"> </v>
      </c>
      <c r="R275" s="105">
        <f t="shared" si="99"/>
        <v>0</v>
      </c>
      <c r="S275" s="72">
        <f t="shared" si="98"/>
        <v>0</v>
      </c>
    </row>
    <row r="276" spans="1:19" ht="105.75" customHeight="1" x14ac:dyDescent="0.2">
      <c r="A276" s="364"/>
      <c r="B276" s="365"/>
      <c r="C276" s="365"/>
      <c r="D276" s="365"/>
      <c r="E276" s="147"/>
      <c r="F276" s="147"/>
      <c r="G276" s="49" t="s">
        <v>809</v>
      </c>
      <c r="H276" s="19" t="s">
        <v>234</v>
      </c>
      <c r="I276" s="365">
        <f>'موازنة 2026-2027'!M276</f>
        <v>0</v>
      </c>
      <c r="J276" s="147"/>
      <c r="K276" s="147"/>
      <c r="L276" s="147">
        <f t="shared" si="103"/>
        <v>0</v>
      </c>
      <c r="M276" s="365">
        <f>'الاطار الموازنى  راي الجهه عام'!J276</f>
        <v>0</v>
      </c>
      <c r="N276" s="208">
        <f t="shared" si="95"/>
        <v>0</v>
      </c>
      <c r="O276" s="147">
        <f t="shared" si="111"/>
        <v>0</v>
      </c>
      <c r="P276" s="236" t="str">
        <f t="shared" si="96"/>
        <v xml:space="preserve"> </v>
      </c>
      <c r="Q276" s="236" t="str">
        <f t="shared" si="97"/>
        <v xml:space="preserve"> </v>
      </c>
      <c r="R276" s="105">
        <f t="shared" si="99"/>
        <v>0</v>
      </c>
      <c r="S276" s="72">
        <f t="shared" si="98"/>
        <v>0</v>
      </c>
    </row>
    <row r="277" spans="1:19" ht="105.75" customHeight="1" x14ac:dyDescent="0.2">
      <c r="A277" s="364"/>
      <c r="B277" s="365"/>
      <c r="C277" s="365"/>
      <c r="D277" s="365"/>
      <c r="E277" s="147"/>
      <c r="F277" s="147"/>
      <c r="G277" s="49" t="s">
        <v>810</v>
      </c>
      <c r="H277" s="19" t="s">
        <v>235</v>
      </c>
      <c r="I277" s="365">
        <f>'موازنة 2026-2027'!M277</f>
        <v>0</v>
      </c>
      <c r="J277" s="147"/>
      <c r="K277" s="147"/>
      <c r="L277" s="147">
        <f t="shared" si="103"/>
        <v>0</v>
      </c>
      <c r="M277" s="365">
        <f>'الاطار الموازنى  راي الجهه عام'!J277</f>
        <v>0</v>
      </c>
      <c r="N277" s="208">
        <f t="shared" si="95"/>
        <v>0</v>
      </c>
      <c r="O277" s="147">
        <f t="shared" si="111"/>
        <v>0</v>
      </c>
      <c r="P277" s="236" t="str">
        <f t="shared" si="96"/>
        <v xml:space="preserve"> </v>
      </c>
      <c r="Q277" s="236" t="str">
        <f t="shared" si="97"/>
        <v xml:space="preserve"> </v>
      </c>
      <c r="R277" s="105">
        <f t="shared" si="99"/>
        <v>0</v>
      </c>
      <c r="S277" s="72">
        <f t="shared" si="98"/>
        <v>0</v>
      </c>
    </row>
    <row r="278" spans="1:19" ht="105.75" customHeight="1" x14ac:dyDescent="0.2">
      <c r="A278" s="364"/>
      <c r="B278" s="365"/>
      <c r="C278" s="365"/>
      <c r="D278" s="365"/>
      <c r="E278" s="147"/>
      <c r="F278" s="147"/>
      <c r="G278" s="49" t="s">
        <v>811</v>
      </c>
      <c r="H278" s="19" t="s">
        <v>614</v>
      </c>
      <c r="I278" s="365">
        <f>'موازنة 2026-2027'!M278</f>
        <v>0</v>
      </c>
      <c r="J278" s="147"/>
      <c r="K278" s="147"/>
      <c r="L278" s="147">
        <f t="shared" si="103"/>
        <v>0</v>
      </c>
      <c r="M278" s="365">
        <f>'الاطار الموازنى  راي الجهه عام'!J278</f>
        <v>0</v>
      </c>
      <c r="N278" s="208">
        <f t="shared" si="95"/>
        <v>0</v>
      </c>
      <c r="O278" s="147">
        <f t="shared" si="111"/>
        <v>0</v>
      </c>
      <c r="P278" s="236" t="str">
        <f t="shared" si="96"/>
        <v xml:space="preserve"> </v>
      </c>
      <c r="Q278" s="236" t="str">
        <f t="shared" si="97"/>
        <v xml:space="preserve"> </v>
      </c>
      <c r="R278" s="105">
        <f t="shared" si="99"/>
        <v>0</v>
      </c>
      <c r="S278" s="72">
        <f t="shared" si="98"/>
        <v>0</v>
      </c>
    </row>
    <row r="279" spans="1:19" ht="105.75" customHeight="1" x14ac:dyDescent="0.2">
      <c r="A279" s="364"/>
      <c r="B279" s="365"/>
      <c r="C279" s="365"/>
      <c r="D279" s="365"/>
      <c r="E279" s="147"/>
      <c r="F279" s="147"/>
      <c r="G279" s="49" t="s">
        <v>1091</v>
      </c>
      <c r="H279" s="19" t="s">
        <v>1093</v>
      </c>
      <c r="I279" s="365">
        <f>'موازنة 2026-2027'!M279</f>
        <v>0</v>
      </c>
      <c r="J279" s="147"/>
      <c r="K279" s="147"/>
      <c r="L279" s="147">
        <f t="shared" si="103"/>
        <v>0</v>
      </c>
      <c r="M279" s="365">
        <f>'الاطار الموازنى  راي الجهه عام'!J279</f>
        <v>0</v>
      </c>
      <c r="N279" s="208">
        <f t="shared" si="95"/>
        <v>0</v>
      </c>
      <c r="O279" s="147">
        <f t="shared" si="111"/>
        <v>0</v>
      </c>
      <c r="P279" s="236" t="str">
        <f t="shared" si="96"/>
        <v xml:space="preserve"> </v>
      </c>
      <c r="Q279" s="236" t="str">
        <f t="shared" si="97"/>
        <v xml:space="preserve"> </v>
      </c>
      <c r="R279" s="105">
        <f t="shared" si="99"/>
        <v>0</v>
      </c>
      <c r="S279" s="72">
        <f t="shared" si="98"/>
        <v>0</v>
      </c>
    </row>
    <row r="280" spans="1:19" ht="92.25" customHeight="1" thickBot="1" x14ac:dyDescent="0.25">
      <c r="A280" s="366"/>
      <c r="B280" s="367"/>
      <c r="C280" s="367"/>
      <c r="D280" s="367"/>
      <c r="E280" s="149"/>
      <c r="F280" s="149"/>
      <c r="G280" s="81" t="s">
        <v>1092</v>
      </c>
      <c r="H280" s="78" t="s">
        <v>1094</v>
      </c>
      <c r="I280" s="367">
        <f>'موازنة 2026-2027'!M280</f>
        <v>7000</v>
      </c>
      <c r="J280" s="149"/>
      <c r="K280" s="149"/>
      <c r="L280" s="149">
        <f t="shared" si="103"/>
        <v>0</v>
      </c>
      <c r="M280" s="367">
        <f>'الاطار الموازنى  راي الجهه عام'!J280</f>
        <v>8000</v>
      </c>
      <c r="N280" s="210">
        <f t="shared" si="95"/>
        <v>1000</v>
      </c>
      <c r="O280" s="149">
        <v>8000</v>
      </c>
      <c r="P280" s="237">
        <f t="shared" si="96"/>
        <v>1000</v>
      </c>
      <c r="Q280" s="237" t="str">
        <f t="shared" si="97"/>
        <v xml:space="preserve"> </v>
      </c>
      <c r="R280" s="106">
        <f t="shared" si="99"/>
        <v>1.1428571428571428</v>
      </c>
      <c r="S280" s="72">
        <f t="shared" si="98"/>
        <v>23000</v>
      </c>
    </row>
    <row r="281" spans="1:19" s="1" customFormat="1" ht="97.5" customHeight="1" thickBot="1" x14ac:dyDescent="0.25">
      <c r="A281" s="360">
        <f t="shared" ref="A281:L281" si="112">SUM(A259:A280)</f>
        <v>0</v>
      </c>
      <c r="B281" s="368">
        <f t="shared" si="112"/>
        <v>0</v>
      </c>
      <c r="C281" s="411">
        <f t="shared" si="112"/>
        <v>0</v>
      </c>
      <c r="D281" s="368">
        <f t="shared" si="112"/>
        <v>0</v>
      </c>
      <c r="E281" s="173">
        <f t="shared" si="112"/>
        <v>0</v>
      </c>
      <c r="F281" s="150">
        <f t="shared" si="112"/>
        <v>0</v>
      </c>
      <c r="G281" s="51"/>
      <c r="H281" s="5" t="s">
        <v>236</v>
      </c>
      <c r="I281" s="368">
        <f t="shared" si="112"/>
        <v>483000</v>
      </c>
      <c r="J281" s="150">
        <f t="shared" si="112"/>
        <v>0</v>
      </c>
      <c r="K281" s="150">
        <f t="shared" si="112"/>
        <v>0</v>
      </c>
      <c r="L281" s="150">
        <f t="shared" si="112"/>
        <v>0</v>
      </c>
      <c r="M281" s="368">
        <f>'الاطار الموازنى  راي الجهه عام'!J281</f>
        <v>522000</v>
      </c>
      <c r="N281" s="212">
        <f t="shared" si="95"/>
        <v>39000</v>
      </c>
      <c r="O281" s="150">
        <f t="shared" ref="O281" si="113">SUM(O259:O280)</f>
        <v>522000</v>
      </c>
      <c r="P281" s="143">
        <f t="shared" si="96"/>
        <v>39000</v>
      </c>
      <c r="Q281" s="143" t="str">
        <f t="shared" si="97"/>
        <v xml:space="preserve"> </v>
      </c>
      <c r="R281" s="107">
        <f t="shared" si="99"/>
        <v>1.0807453416149069</v>
      </c>
      <c r="S281" s="72">
        <f t="shared" si="98"/>
        <v>1527000</v>
      </c>
    </row>
    <row r="282" spans="1:19" s="1" customFormat="1" ht="92.25" customHeight="1" x14ac:dyDescent="0.2">
      <c r="A282" s="412"/>
      <c r="B282" s="412"/>
      <c r="C282" s="412"/>
      <c r="D282" s="413"/>
      <c r="E282" s="174"/>
      <c r="F282" s="174"/>
      <c r="G282" s="65">
        <v>3113010900</v>
      </c>
      <c r="H282" s="21" t="s">
        <v>1101</v>
      </c>
      <c r="I282" s="451"/>
      <c r="J282" s="174"/>
      <c r="K282" s="174"/>
      <c r="L282" s="234">
        <f t="shared" si="103"/>
        <v>0</v>
      </c>
      <c r="M282" s="412">
        <f>'الاطار الموازنى  راي الجهه عام'!J282</f>
        <v>0</v>
      </c>
      <c r="N282" s="229">
        <f t="shared" si="95"/>
        <v>0</v>
      </c>
      <c r="O282" s="174"/>
      <c r="P282" s="174" t="str">
        <f t="shared" si="96"/>
        <v xml:space="preserve"> </v>
      </c>
      <c r="Q282" s="174" t="str">
        <f t="shared" si="97"/>
        <v xml:space="preserve"> </v>
      </c>
      <c r="R282" s="120"/>
      <c r="S282" s="72">
        <f>S285</f>
        <v>8109000</v>
      </c>
    </row>
    <row r="283" spans="1:19" ht="92.25" customHeight="1" x14ac:dyDescent="0.2">
      <c r="A283" s="364"/>
      <c r="B283" s="364"/>
      <c r="C283" s="364"/>
      <c r="D283" s="414"/>
      <c r="E283" s="146"/>
      <c r="F283" s="146"/>
      <c r="G283" s="64">
        <v>3113010901</v>
      </c>
      <c r="H283" s="19" t="s">
        <v>1102</v>
      </c>
      <c r="I283" s="414">
        <f>'موازنة 2026-2027'!M283</f>
        <v>1373000</v>
      </c>
      <c r="J283" s="146"/>
      <c r="K283" s="146"/>
      <c r="L283" s="175">
        <f t="shared" si="103"/>
        <v>0</v>
      </c>
      <c r="M283" s="364">
        <f>'الاطار الموازنى  راي الجهه عام'!J283</f>
        <v>1588000</v>
      </c>
      <c r="N283" s="208">
        <f t="shared" ref="N283:N349" si="114">M283-I283</f>
        <v>215000</v>
      </c>
      <c r="O283" s="146">
        <v>1588000</v>
      </c>
      <c r="P283" s="236">
        <f t="shared" ref="P283:P349" si="115">IF(O283&gt;I283,O283-I283," ")</f>
        <v>215000</v>
      </c>
      <c r="Q283" s="236" t="str">
        <f t="shared" ref="Q283:Q349" si="116">IF(I283&gt;O283,I283-O283," ")</f>
        <v xml:space="preserve"> </v>
      </c>
      <c r="R283" s="105">
        <f t="shared" si="99"/>
        <v>1.1565914056809905</v>
      </c>
      <c r="S283" s="72">
        <f t="shared" ref="S283:S348" si="117">SUM(A283+B283+C283+D283+E283+F283+I283+J283+K283+L283+M283+O283)</f>
        <v>4549000</v>
      </c>
    </row>
    <row r="284" spans="1:19" ht="92.25" customHeight="1" thickBot="1" x14ac:dyDescent="0.25">
      <c r="A284" s="366"/>
      <c r="B284" s="366"/>
      <c r="C284" s="366"/>
      <c r="D284" s="415"/>
      <c r="E284" s="148"/>
      <c r="F284" s="148"/>
      <c r="G284" s="85">
        <v>3113010902</v>
      </c>
      <c r="H284" s="78" t="s">
        <v>1103</v>
      </c>
      <c r="I284" s="415">
        <f>'موازنة 2026-2027'!M284</f>
        <v>1100000</v>
      </c>
      <c r="J284" s="148"/>
      <c r="K284" s="148"/>
      <c r="L284" s="176">
        <f t="shared" si="103"/>
        <v>0</v>
      </c>
      <c r="M284" s="366">
        <f>'الاطار الموازنى  راي الجهه عام'!J284</f>
        <v>1230000</v>
      </c>
      <c r="N284" s="210">
        <f t="shared" si="114"/>
        <v>130000</v>
      </c>
      <c r="O284" s="148">
        <v>1230000</v>
      </c>
      <c r="P284" s="237">
        <f t="shared" si="115"/>
        <v>130000</v>
      </c>
      <c r="Q284" s="237" t="str">
        <f t="shared" si="116"/>
        <v xml:space="preserve"> </v>
      </c>
      <c r="R284" s="106">
        <f t="shared" si="99"/>
        <v>1.1181818181818182</v>
      </c>
      <c r="S284" s="72">
        <f t="shared" si="117"/>
        <v>3560000</v>
      </c>
    </row>
    <row r="285" spans="1:19" s="1" customFormat="1" ht="87.75" customHeight="1" thickBot="1" x14ac:dyDescent="0.25">
      <c r="A285" s="360">
        <f t="shared" ref="A285:L285" si="118">SUM(A283:A284)</f>
        <v>0</v>
      </c>
      <c r="B285" s="360">
        <f t="shared" si="118"/>
        <v>0</v>
      </c>
      <c r="C285" s="360">
        <f t="shared" si="118"/>
        <v>0</v>
      </c>
      <c r="D285" s="416">
        <f t="shared" si="118"/>
        <v>0</v>
      </c>
      <c r="E285" s="143">
        <f t="shared" si="118"/>
        <v>0</v>
      </c>
      <c r="F285" s="150">
        <f t="shared" si="118"/>
        <v>0</v>
      </c>
      <c r="G285" s="51"/>
      <c r="H285" s="5" t="s">
        <v>1104</v>
      </c>
      <c r="I285" s="368">
        <f t="shared" si="118"/>
        <v>2473000</v>
      </c>
      <c r="J285" s="150">
        <f t="shared" si="118"/>
        <v>0</v>
      </c>
      <c r="K285" s="150">
        <f t="shared" si="118"/>
        <v>0</v>
      </c>
      <c r="L285" s="150">
        <f t="shared" si="118"/>
        <v>0</v>
      </c>
      <c r="M285" s="368">
        <f>'الاطار الموازنى  راي الجهه عام'!J285</f>
        <v>2818000</v>
      </c>
      <c r="N285" s="212">
        <f t="shared" si="114"/>
        <v>345000</v>
      </c>
      <c r="O285" s="150">
        <f t="shared" ref="O285" si="119">SUM(O283:O284)</f>
        <v>2818000</v>
      </c>
      <c r="P285" s="150">
        <f t="shared" si="115"/>
        <v>345000</v>
      </c>
      <c r="Q285" s="150" t="str">
        <f t="shared" si="116"/>
        <v xml:space="preserve"> </v>
      </c>
      <c r="R285" s="107">
        <f t="shared" si="99"/>
        <v>1.139506672058229</v>
      </c>
      <c r="S285" s="72">
        <f t="shared" si="117"/>
        <v>8109000</v>
      </c>
    </row>
    <row r="286" spans="1:19" s="2" customFormat="1" ht="90" customHeight="1" thickBot="1" x14ac:dyDescent="0.25">
      <c r="A286" s="369">
        <f t="shared" ref="A286:L286" si="120">A285+A281+A257+A246+A239+A225+A214+A213+A209</f>
        <v>0</v>
      </c>
      <c r="B286" s="370">
        <f t="shared" si="120"/>
        <v>0</v>
      </c>
      <c r="C286" s="370">
        <f t="shared" si="120"/>
        <v>0</v>
      </c>
      <c r="D286" s="370">
        <f t="shared" si="120"/>
        <v>0</v>
      </c>
      <c r="E286" s="151">
        <f t="shared" si="120"/>
        <v>0</v>
      </c>
      <c r="F286" s="151">
        <f t="shared" si="120"/>
        <v>0</v>
      </c>
      <c r="G286" s="52"/>
      <c r="H286" s="7" t="s">
        <v>237</v>
      </c>
      <c r="I286" s="370">
        <f t="shared" si="120"/>
        <v>5515000</v>
      </c>
      <c r="J286" s="151">
        <f t="shared" si="120"/>
        <v>0</v>
      </c>
      <c r="K286" s="151">
        <f t="shared" si="120"/>
        <v>0</v>
      </c>
      <c r="L286" s="151">
        <f t="shared" si="120"/>
        <v>0</v>
      </c>
      <c r="M286" s="370">
        <f>'الاطار الموازنى  راي الجهه عام'!J286</f>
        <v>6268000</v>
      </c>
      <c r="N286" s="213">
        <f t="shared" si="114"/>
        <v>753000</v>
      </c>
      <c r="O286" s="151">
        <f t="shared" ref="O286" si="121">O285+O281+O257+O246+O239+O225+O214+O213+O209</f>
        <v>6268000</v>
      </c>
      <c r="P286" s="151">
        <f t="shared" si="115"/>
        <v>753000</v>
      </c>
      <c r="Q286" s="151" t="str">
        <f t="shared" si="116"/>
        <v xml:space="preserve"> </v>
      </c>
      <c r="R286" s="108">
        <f t="shared" si="99"/>
        <v>1.1365367180417045</v>
      </c>
      <c r="S286" s="72">
        <f t="shared" si="117"/>
        <v>18051000</v>
      </c>
    </row>
    <row r="287" spans="1:19" s="1" customFormat="1" ht="92.25" customHeight="1" thickBot="1" x14ac:dyDescent="0.25">
      <c r="A287" s="361" t="e">
        <f>A286/$A$847</f>
        <v>#DIV/0!</v>
      </c>
      <c r="B287" s="396" t="e">
        <f>B286/$B$847</f>
        <v>#DIV/0!</v>
      </c>
      <c r="C287" s="396" t="e">
        <f>C286/$C$847</f>
        <v>#DIV/0!</v>
      </c>
      <c r="D287" s="396" t="e">
        <f>D286/$D$847</f>
        <v>#DIV/0!</v>
      </c>
      <c r="E287" s="270" t="e">
        <f>E286/$E$847</f>
        <v>#DIV/0!</v>
      </c>
      <c r="F287" s="270" t="e">
        <f>F286/$F$847</f>
        <v>#DIV/0!</v>
      </c>
      <c r="G287" s="266"/>
      <c r="H287" s="267" t="s">
        <v>1136</v>
      </c>
      <c r="I287" s="396">
        <f>I286/$I$847</f>
        <v>0.13989295588869441</v>
      </c>
      <c r="J287" s="270" t="e">
        <f>J286/$J$847</f>
        <v>#DIV/0!</v>
      </c>
      <c r="K287" s="270" t="e">
        <f>K286/$K$847</f>
        <v>#DIV/0!</v>
      </c>
      <c r="L287" s="270" t="e">
        <f>L286/$L$847</f>
        <v>#DIV/0!</v>
      </c>
      <c r="M287" s="396">
        <f>'الاطار الموازنى  راي الجهه عام'!J287</f>
        <v>0.13768864090679436</v>
      </c>
      <c r="N287" s="270"/>
      <c r="O287" s="270">
        <f>O286/$O$847</f>
        <v>0.13768864090679436</v>
      </c>
      <c r="P287" s="270"/>
      <c r="Q287" s="265"/>
      <c r="R287" s="268"/>
      <c r="S287" s="72">
        <v>1</v>
      </c>
    </row>
    <row r="288" spans="1:19" s="2" customFormat="1" ht="92.25" customHeight="1" x14ac:dyDescent="0.2">
      <c r="A288" s="389"/>
      <c r="B288" s="390"/>
      <c r="C288" s="390"/>
      <c r="D288" s="390"/>
      <c r="E288" s="166"/>
      <c r="F288" s="166"/>
      <c r="G288" s="60" t="s">
        <v>812</v>
      </c>
      <c r="H288" s="17" t="s">
        <v>238</v>
      </c>
      <c r="I288" s="390"/>
      <c r="J288" s="166"/>
      <c r="K288" s="166"/>
      <c r="L288" s="166">
        <f t="shared" si="103"/>
        <v>0</v>
      </c>
      <c r="M288" s="390">
        <f>'الاطار الموازنى  راي الجهه عام'!J288</f>
        <v>0</v>
      </c>
      <c r="N288" s="228">
        <f t="shared" si="114"/>
        <v>0</v>
      </c>
      <c r="O288" s="166"/>
      <c r="P288" s="166" t="str">
        <f t="shared" si="115"/>
        <v xml:space="preserve"> </v>
      </c>
      <c r="Q288" s="166" t="str">
        <f t="shared" si="116"/>
        <v xml:space="preserve"> </v>
      </c>
      <c r="R288" s="119"/>
      <c r="S288" s="72">
        <f>S308</f>
        <v>9249000</v>
      </c>
    </row>
    <row r="289" spans="1:19" s="1" customFormat="1" ht="92.25" customHeight="1" x14ac:dyDescent="0.2">
      <c r="A289" s="357"/>
      <c r="B289" s="373"/>
      <c r="C289" s="373"/>
      <c r="D289" s="373"/>
      <c r="E289" s="155"/>
      <c r="F289" s="155"/>
      <c r="G289" s="54" t="s">
        <v>813</v>
      </c>
      <c r="H289" s="18" t="s">
        <v>239</v>
      </c>
      <c r="I289" s="373"/>
      <c r="J289" s="155"/>
      <c r="K289" s="155"/>
      <c r="L289" s="155">
        <f t="shared" si="103"/>
        <v>0</v>
      </c>
      <c r="M289" s="373">
        <f>'الاطار الموازنى  راي الجهه عام'!J289</f>
        <v>0</v>
      </c>
      <c r="N289" s="215">
        <f t="shared" si="114"/>
        <v>0</v>
      </c>
      <c r="O289" s="155"/>
      <c r="P289" s="155" t="str">
        <f t="shared" si="115"/>
        <v xml:space="preserve"> </v>
      </c>
      <c r="Q289" s="155" t="str">
        <f t="shared" si="116"/>
        <v xml:space="preserve"> </v>
      </c>
      <c r="R289" s="110"/>
      <c r="S289" s="72">
        <f>S298</f>
        <v>9249000</v>
      </c>
    </row>
    <row r="290" spans="1:19" ht="99.75" customHeight="1" x14ac:dyDescent="0.2">
      <c r="A290" s="365"/>
      <c r="B290" s="365"/>
      <c r="C290" s="365"/>
      <c r="D290" s="365"/>
      <c r="E290" s="147"/>
      <c r="F290" s="147"/>
      <c r="G290" s="49" t="s">
        <v>814</v>
      </c>
      <c r="H290" s="19" t="s">
        <v>240</v>
      </c>
      <c r="I290" s="365">
        <f>'موازنة 2026-2027'!M290</f>
        <v>860000</v>
      </c>
      <c r="J290" s="147"/>
      <c r="K290" s="147"/>
      <c r="L290" s="147">
        <f t="shared" si="103"/>
        <v>0</v>
      </c>
      <c r="M290" s="365">
        <f>'الاطار الموازنى  راي الجهه عام'!J290</f>
        <v>860000</v>
      </c>
      <c r="N290" s="208">
        <f t="shared" si="114"/>
        <v>0</v>
      </c>
      <c r="O290" s="147">
        <f t="shared" ref="O290:O294" si="122">M290</f>
        <v>860000</v>
      </c>
      <c r="P290" s="209" t="str">
        <f t="shared" si="115"/>
        <v xml:space="preserve"> </v>
      </c>
      <c r="Q290" s="209" t="str">
        <f t="shared" si="116"/>
        <v xml:space="preserve"> </v>
      </c>
      <c r="R290" s="105">
        <f t="shared" ref="R290:R354" si="123">IF(O290=0,,O290/I290)</f>
        <v>1</v>
      </c>
      <c r="S290" s="72">
        <f t="shared" si="117"/>
        <v>2580000</v>
      </c>
    </row>
    <row r="291" spans="1:19" ht="97.5" customHeight="1" x14ac:dyDescent="0.2">
      <c r="A291" s="365"/>
      <c r="B291" s="365"/>
      <c r="C291" s="365"/>
      <c r="D291" s="365"/>
      <c r="E291" s="147"/>
      <c r="F291" s="147"/>
      <c r="G291" s="49" t="s">
        <v>815</v>
      </c>
      <c r="H291" s="19" t="s">
        <v>241</v>
      </c>
      <c r="I291" s="365">
        <f>'موازنة 2026-2027'!M291</f>
        <v>973000</v>
      </c>
      <c r="J291" s="147"/>
      <c r="K291" s="147"/>
      <c r="L291" s="147">
        <f t="shared" si="103"/>
        <v>0</v>
      </c>
      <c r="M291" s="365">
        <f>'الاطار الموازنى  راي الجهه عام'!J291</f>
        <v>973000</v>
      </c>
      <c r="N291" s="208">
        <f t="shared" si="114"/>
        <v>0</v>
      </c>
      <c r="O291" s="147">
        <f t="shared" si="122"/>
        <v>973000</v>
      </c>
      <c r="P291" s="209" t="str">
        <f t="shared" si="115"/>
        <v xml:space="preserve"> </v>
      </c>
      <c r="Q291" s="209" t="str">
        <f t="shared" si="116"/>
        <v xml:space="preserve"> </v>
      </c>
      <c r="R291" s="105">
        <f t="shared" si="123"/>
        <v>1</v>
      </c>
      <c r="S291" s="72">
        <f t="shared" si="117"/>
        <v>2919000</v>
      </c>
    </row>
    <row r="292" spans="1:19" ht="95.25" customHeight="1" x14ac:dyDescent="0.2">
      <c r="A292" s="365"/>
      <c r="B292" s="365"/>
      <c r="C292" s="365"/>
      <c r="D292" s="365"/>
      <c r="E292" s="147"/>
      <c r="F292" s="147"/>
      <c r="G292" s="49" t="s">
        <v>816</v>
      </c>
      <c r="H292" s="19" t="s">
        <v>242</v>
      </c>
      <c r="I292" s="365">
        <f>'موازنة 2026-2027'!M292</f>
        <v>340000</v>
      </c>
      <c r="J292" s="147"/>
      <c r="K292" s="147"/>
      <c r="L292" s="147">
        <f t="shared" ref="L292:L356" si="124">K292*2</f>
        <v>0</v>
      </c>
      <c r="M292" s="365">
        <f>'الاطار الموازنى  راي الجهه عام'!J292</f>
        <v>340000</v>
      </c>
      <c r="N292" s="208">
        <f t="shared" si="114"/>
        <v>0</v>
      </c>
      <c r="O292" s="147">
        <f t="shared" si="122"/>
        <v>340000</v>
      </c>
      <c r="P292" s="209" t="str">
        <f t="shared" si="115"/>
        <v xml:space="preserve"> </v>
      </c>
      <c r="Q292" s="209" t="str">
        <f t="shared" si="116"/>
        <v xml:space="preserve"> </v>
      </c>
      <c r="R292" s="105">
        <f t="shared" si="123"/>
        <v>1</v>
      </c>
      <c r="S292" s="72">
        <f t="shared" si="117"/>
        <v>1020000</v>
      </c>
    </row>
    <row r="293" spans="1:19" ht="97.5" customHeight="1" x14ac:dyDescent="0.2">
      <c r="A293" s="365"/>
      <c r="B293" s="365"/>
      <c r="C293" s="365"/>
      <c r="D293" s="365"/>
      <c r="E293" s="147"/>
      <c r="F293" s="147"/>
      <c r="G293" s="49" t="s">
        <v>817</v>
      </c>
      <c r="H293" s="19" t="s">
        <v>243</v>
      </c>
      <c r="I293" s="365">
        <f>'موازنة 2026-2027'!M293</f>
        <v>10000</v>
      </c>
      <c r="J293" s="147"/>
      <c r="K293" s="147"/>
      <c r="L293" s="147">
        <f t="shared" si="124"/>
        <v>0</v>
      </c>
      <c r="M293" s="365">
        <f>'الاطار الموازنى  راي الجهه عام'!J293</f>
        <v>10000</v>
      </c>
      <c r="N293" s="208">
        <f t="shared" si="114"/>
        <v>0</v>
      </c>
      <c r="O293" s="147">
        <f t="shared" si="122"/>
        <v>10000</v>
      </c>
      <c r="P293" s="209" t="str">
        <f t="shared" si="115"/>
        <v xml:space="preserve"> </v>
      </c>
      <c r="Q293" s="209" t="str">
        <f t="shared" si="116"/>
        <v xml:space="preserve"> </v>
      </c>
      <c r="R293" s="105">
        <f t="shared" si="123"/>
        <v>1</v>
      </c>
      <c r="S293" s="72">
        <f t="shared" si="117"/>
        <v>30000</v>
      </c>
    </row>
    <row r="294" spans="1:19" ht="90" customHeight="1" x14ac:dyDescent="0.2">
      <c r="A294" s="365"/>
      <c r="B294" s="365"/>
      <c r="C294" s="365"/>
      <c r="D294" s="365"/>
      <c r="E294" s="147"/>
      <c r="F294" s="147"/>
      <c r="G294" s="49" t="s">
        <v>818</v>
      </c>
      <c r="H294" s="19" t="s">
        <v>244</v>
      </c>
      <c r="I294" s="365">
        <f>'موازنة 2026-2027'!M294</f>
        <v>900000</v>
      </c>
      <c r="J294" s="147"/>
      <c r="K294" s="147"/>
      <c r="L294" s="147">
        <f t="shared" si="124"/>
        <v>0</v>
      </c>
      <c r="M294" s="365">
        <f>'الاطار الموازنى  راي الجهه عام'!J294</f>
        <v>900000</v>
      </c>
      <c r="N294" s="208">
        <f t="shared" si="114"/>
        <v>0</v>
      </c>
      <c r="O294" s="147">
        <f t="shared" si="122"/>
        <v>900000</v>
      </c>
      <c r="P294" s="209" t="str">
        <f t="shared" si="115"/>
        <v xml:space="preserve"> </v>
      </c>
      <c r="Q294" s="209" t="str">
        <f t="shared" si="116"/>
        <v xml:space="preserve"> </v>
      </c>
      <c r="R294" s="105">
        <f t="shared" si="123"/>
        <v>1</v>
      </c>
      <c r="S294" s="72">
        <f t="shared" si="117"/>
        <v>2700000</v>
      </c>
    </row>
    <row r="295" spans="1:19" ht="90" customHeight="1" x14ac:dyDescent="0.2">
      <c r="A295" s="364"/>
      <c r="B295" s="365"/>
      <c r="C295" s="365"/>
      <c r="D295" s="365"/>
      <c r="E295" s="147"/>
      <c r="F295" s="147"/>
      <c r="G295" s="49" t="s">
        <v>819</v>
      </c>
      <c r="H295" s="19" t="s">
        <v>245</v>
      </c>
      <c r="I295" s="365">
        <f>'موازنة 2026-2027'!M295</f>
        <v>0</v>
      </c>
      <c r="J295" s="147"/>
      <c r="K295" s="147"/>
      <c r="L295" s="147">
        <f t="shared" si="124"/>
        <v>0</v>
      </c>
      <c r="M295" s="365">
        <f>'الاطار الموازنى  راي الجهه عام'!J295</f>
        <v>0</v>
      </c>
      <c r="N295" s="208">
        <f t="shared" si="114"/>
        <v>0</v>
      </c>
      <c r="O295" s="147"/>
      <c r="P295" s="209" t="str">
        <f t="shared" si="115"/>
        <v xml:space="preserve"> </v>
      </c>
      <c r="Q295" s="209" t="str">
        <f t="shared" si="116"/>
        <v xml:space="preserve"> </v>
      </c>
      <c r="R295" s="105">
        <f t="shared" si="123"/>
        <v>0</v>
      </c>
      <c r="S295" s="72">
        <f t="shared" si="117"/>
        <v>0</v>
      </c>
    </row>
    <row r="296" spans="1:19" ht="90" customHeight="1" x14ac:dyDescent="0.2">
      <c r="A296" s="364"/>
      <c r="B296" s="365"/>
      <c r="C296" s="365"/>
      <c r="D296" s="365"/>
      <c r="E296" s="147"/>
      <c r="F296" s="147"/>
      <c r="G296" s="49" t="s">
        <v>820</v>
      </c>
      <c r="H296" s="19" t="s">
        <v>246</v>
      </c>
      <c r="I296" s="365">
        <f>'موازنة 2026-2027'!M296</f>
        <v>0</v>
      </c>
      <c r="J296" s="147"/>
      <c r="K296" s="147"/>
      <c r="L296" s="147">
        <f t="shared" si="124"/>
        <v>0</v>
      </c>
      <c r="M296" s="365">
        <f>'الاطار الموازنى  راي الجهه عام'!J296</f>
        <v>0</v>
      </c>
      <c r="N296" s="208">
        <f t="shared" si="114"/>
        <v>0</v>
      </c>
      <c r="O296" s="147"/>
      <c r="P296" s="209" t="str">
        <f t="shared" si="115"/>
        <v xml:space="preserve"> </v>
      </c>
      <c r="Q296" s="209" t="str">
        <f t="shared" si="116"/>
        <v xml:space="preserve"> </v>
      </c>
      <c r="R296" s="105">
        <f t="shared" si="123"/>
        <v>0</v>
      </c>
      <c r="S296" s="72">
        <f t="shared" si="117"/>
        <v>0</v>
      </c>
    </row>
    <row r="297" spans="1:19" ht="105.75" customHeight="1" thickBot="1" x14ac:dyDescent="0.25">
      <c r="A297" s="391"/>
      <c r="B297" s="379"/>
      <c r="C297" s="379"/>
      <c r="D297" s="379"/>
      <c r="E297" s="158"/>
      <c r="F297" s="158"/>
      <c r="G297" s="50" t="s">
        <v>821</v>
      </c>
      <c r="H297" s="19" t="s">
        <v>247</v>
      </c>
      <c r="I297" s="379">
        <f>'موازنة 2026-2027'!M297</f>
        <v>0</v>
      </c>
      <c r="J297" s="158"/>
      <c r="K297" s="158"/>
      <c r="L297" s="158">
        <f t="shared" si="124"/>
        <v>0</v>
      </c>
      <c r="M297" s="379">
        <f>'الاطار الموازنى  راي الجهه عام'!J297</f>
        <v>0</v>
      </c>
      <c r="N297" s="218">
        <f t="shared" si="114"/>
        <v>0</v>
      </c>
      <c r="O297" s="158"/>
      <c r="P297" s="219" t="str">
        <f t="shared" si="115"/>
        <v xml:space="preserve"> </v>
      </c>
      <c r="Q297" s="219" t="str">
        <f t="shared" si="116"/>
        <v xml:space="preserve"> </v>
      </c>
      <c r="R297" s="113">
        <f t="shared" si="123"/>
        <v>0</v>
      </c>
      <c r="S297" s="72">
        <f t="shared" si="117"/>
        <v>0</v>
      </c>
    </row>
    <row r="298" spans="1:19" s="1" customFormat="1" ht="132.75" customHeight="1" x14ac:dyDescent="0.2">
      <c r="A298" s="392">
        <f t="shared" ref="A298:I298" si="125">SUM(A290:A297)</f>
        <v>0</v>
      </c>
      <c r="B298" s="393">
        <f t="shared" si="125"/>
        <v>0</v>
      </c>
      <c r="C298" s="393">
        <f t="shared" si="125"/>
        <v>0</v>
      </c>
      <c r="D298" s="393">
        <f t="shared" si="125"/>
        <v>0</v>
      </c>
      <c r="E298" s="316">
        <f t="shared" si="125"/>
        <v>0</v>
      </c>
      <c r="F298" s="316">
        <f t="shared" si="125"/>
        <v>0</v>
      </c>
      <c r="G298" s="317"/>
      <c r="H298" s="318" t="s">
        <v>167</v>
      </c>
      <c r="I298" s="393">
        <f t="shared" si="125"/>
        <v>3083000</v>
      </c>
      <c r="J298" s="316">
        <f t="shared" ref="J298:L298" si="126">SUM(J290:J297)</f>
        <v>0</v>
      </c>
      <c r="K298" s="316">
        <f t="shared" si="126"/>
        <v>0</v>
      </c>
      <c r="L298" s="316">
        <f t="shared" si="126"/>
        <v>0</v>
      </c>
      <c r="M298" s="393">
        <f>'الاطار الموازنى  راي الجهه عام'!J298</f>
        <v>3083000</v>
      </c>
      <c r="N298" s="319">
        <f t="shared" si="114"/>
        <v>0</v>
      </c>
      <c r="O298" s="316">
        <f t="shared" ref="O298" si="127">SUM(O290:O297)</f>
        <v>3083000</v>
      </c>
      <c r="P298" s="316" t="str">
        <f t="shared" si="115"/>
        <v xml:space="preserve"> </v>
      </c>
      <c r="Q298" s="316" t="str">
        <f t="shared" si="116"/>
        <v xml:space="preserve"> </v>
      </c>
      <c r="R298" s="320">
        <f t="shared" si="123"/>
        <v>1</v>
      </c>
      <c r="S298" s="72">
        <f t="shared" si="117"/>
        <v>9249000</v>
      </c>
    </row>
    <row r="299" spans="1:19" s="1" customFormat="1" ht="121.5" customHeight="1" x14ac:dyDescent="0.2">
      <c r="A299" s="394"/>
      <c r="B299" s="395"/>
      <c r="C299" s="395"/>
      <c r="D299" s="395"/>
      <c r="E299" s="170"/>
      <c r="F299" s="170"/>
      <c r="G299" s="48" t="s">
        <v>829</v>
      </c>
      <c r="H299" s="21" t="s">
        <v>248</v>
      </c>
      <c r="I299" s="395"/>
      <c r="J299" s="170"/>
      <c r="K299" s="170"/>
      <c r="L299" s="170">
        <f t="shared" si="124"/>
        <v>0</v>
      </c>
      <c r="M299" s="395">
        <f>'الاطار الموازنى  راي الجهه عام'!J299</f>
        <v>0</v>
      </c>
      <c r="N299" s="229">
        <f t="shared" si="114"/>
        <v>0</v>
      </c>
      <c r="O299" s="170"/>
      <c r="P299" s="170" t="str">
        <f t="shared" si="115"/>
        <v xml:space="preserve"> </v>
      </c>
      <c r="Q299" s="170" t="str">
        <f t="shared" si="116"/>
        <v xml:space="preserve"> </v>
      </c>
      <c r="R299" s="120"/>
      <c r="S299" s="72">
        <f>S307</f>
        <v>0</v>
      </c>
    </row>
    <row r="300" spans="1:19" ht="105.75" customHeight="1" x14ac:dyDescent="0.2">
      <c r="A300" s="364"/>
      <c r="B300" s="365"/>
      <c r="C300" s="365"/>
      <c r="D300" s="365"/>
      <c r="E300" s="147"/>
      <c r="F300" s="147"/>
      <c r="G300" s="49" t="s">
        <v>822</v>
      </c>
      <c r="H300" s="19" t="s">
        <v>249</v>
      </c>
      <c r="I300" s="365">
        <f>'موازنة 2026-2027'!M300</f>
        <v>0</v>
      </c>
      <c r="J300" s="147"/>
      <c r="K300" s="147"/>
      <c r="L300" s="147">
        <f t="shared" si="124"/>
        <v>0</v>
      </c>
      <c r="M300" s="365">
        <f>'الاطار الموازنى  راي الجهه عام'!J300</f>
        <v>0</v>
      </c>
      <c r="N300" s="208">
        <f t="shared" si="114"/>
        <v>0</v>
      </c>
      <c r="O300" s="147"/>
      <c r="P300" s="209" t="str">
        <f t="shared" si="115"/>
        <v xml:space="preserve"> </v>
      </c>
      <c r="Q300" s="209" t="str">
        <f t="shared" si="116"/>
        <v xml:space="preserve"> </v>
      </c>
      <c r="R300" s="105">
        <f t="shared" si="123"/>
        <v>0</v>
      </c>
      <c r="S300" s="72">
        <f t="shared" si="117"/>
        <v>0</v>
      </c>
    </row>
    <row r="301" spans="1:19" ht="105.75" customHeight="1" x14ac:dyDescent="0.2">
      <c r="A301" s="364"/>
      <c r="B301" s="365"/>
      <c r="C301" s="365"/>
      <c r="D301" s="365"/>
      <c r="E301" s="147"/>
      <c r="F301" s="147"/>
      <c r="G301" s="49" t="s">
        <v>823</v>
      </c>
      <c r="H301" s="19" t="s">
        <v>250</v>
      </c>
      <c r="I301" s="365">
        <f>'موازنة 2026-2027'!M301</f>
        <v>0</v>
      </c>
      <c r="J301" s="147"/>
      <c r="K301" s="147"/>
      <c r="L301" s="147">
        <f t="shared" si="124"/>
        <v>0</v>
      </c>
      <c r="M301" s="365">
        <f>'الاطار الموازنى  راي الجهه عام'!J301</f>
        <v>0</v>
      </c>
      <c r="N301" s="208">
        <f t="shared" si="114"/>
        <v>0</v>
      </c>
      <c r="O301" s="147"/>
      <c r="P301" s="209" t="str">
        <f t="shared" si="115"/>
        <v xml:space="preserve"> </v>
      </c>
      <c r="Q301" s="209" t="str">
        <f t="shared" si="116"/>
        <v xml:space="preserve"> </v>
      </c>
      <c r="R301" s="105">
        <f t="shared" si="123"/>
        <v>0</v>
      </c>
      <c r="S301" s="72">
        <f t="shared" si="117"/>
        <v>0</v>
      </c>
    </row>
    <row r="302" spans="1:19" ht="105.75" customHeight="1" x14ac:dyDescent="0.2">
      <c r="A302" s="364"/>
      <c r="B302" s="365"/>
      <c r="C302" s="365"/>
      <c r="D302" s="365"/>
      <c r="E302" s="147"/>
      <c r="F302" s="147"/>
      <c r="G302" s="49" t="s">
        <v>824</v>
      </c>
      <c r="H302" s="19" t="s">
        <v>251</v>
      </c>
      <c r="I302" s="365">
        <f>'موازنة 2026-2027'!M302</f>
        <v>0</v>
      </c>
      <c r="J302" s="147"/>
      <c r="K302" s="147"/>
      <c r="L302" s="147">
        <f t="shared" si="124"/>
        <v>0</v>
      </c>
      <c r="M302" s="365">
        <f>'الاطار الموازنى  راي الجهه عام'!J302</f>
        <v>0</v>
      </c>
      <c r="N302" s="208">
        <f t="shared" si="114"/>
        <v>0</v>
      </c>
      <c r="O302" s="147"/>
      <c r="P302" s="209" t="str">
        <f t="shared" si="115"/>
        <v xml:space="preserve"> </v>
      </c>
      <c r="Q302" s="209" t="str">
        <f t="shared" si="116"/>
        <v xml:space="preserve"> </v>
      </c>
      <c r="R302" s="105">
        <f t="shared" si="123"/>
        <v>0</v>
      </c>
      <c r="S302" s="72">
        <f t="shared" si="117"/>
        <v>0</v>
      </c>
    </row>
    <row r="303" spans="1:19" ht="105.75" customHeight="1" x14ac:dyDescent="0.2">
      <c r="A303" s="364"/>
      <c r="B303" s="365"/>
      <c r="C303" s="365"/>
      <c r="D303" s="365"/>
      <c r="E303" s="147"/>
      <c r="F303" s="147"/>
      <c r="G303" s="49" t="s">
        <v>825</v>
      </c>
      <c r="H303" s="19" t="s">
        <v>252</v>
      </c>
      <c r="I303" s="365">
        <f>'موازنة 2026-2027'!M303</f>
        <v>0</v>
      </c>
      <c r="J303" s="147"/>
      <c r="K303" s="147"/>
      <c r="L303" s="147">
        <f t="shared" si="124"/>
        <v>0</v>
      </c>
      <c r="M303" s="365">
        <f>'الاطار الموازنى  راي الجهه عام'!J303</f>
        <v>0</v>
      </c>
      <c r="N303" s="208">
        <f t="shared" si="114"/>
        <v>0</v>
      </c>
      <c r="O303" s="147"/>
      <c r="P303" s="209" t="str">
        <f t="shared" si="115"/>
        <v xml:space="preserve"> </v>
      </c>
      <c r="Q303" s="209" t="str">
        <f t="shared" si="116"/>
        <v xml:space="preserve"> </v>
      </c>
      <c r="R303" s="105">
        <f t="shared" si="123"/>
        <v>0</v>
      </c>
      <c r="S303" s="72">
        <f t="shared" si="117"/>
        <v>0</v>
      </c>
    </row>
    <row r="304" spans="1:19" ht="105.75" customHeight="1" x14ac:dyDescent="0.2">
      <c r="A304" s="364"/>
      <c r="B304" s="365"/>
      <c r="C304" s="365"/>
      <c r="D304" s="365"/>
      <c r="E304" s="147"/>
      <c r="F304" s="147"/>
      <c r="G304" s="49" t="s">
        <v>826</v>
      </c>
      <c r="H304" s="19" t="s">
        <v>253</v>
      </c>
      <c r="I304" s="365">
        <f>'موازنة 2026-2027'!M304</f>
        <v>0</v>
      </c>
      <c r="J304" s="147"/>
      <c r="K304" s="147"/>
      <c r="L304" s="147">
        <f t="shared" si="124"/>
        <v>0</v>
      </c>
      <c r="M304" s="365">
        <f>'الاطار الموازنى  راي الجهه عام'!J304</f>
        <v>0</v>
      </c>
      <c r="N304" s="208">
        <f t="shared" si="114"/>
        <v>0</v>
      </c>
      <c r="O304" s="147"/>
      <c r="P304" s="209" t="str">
        <f t="shared" si="115"/>
        <v xml:space="preserve"> </v>
      </c>
      <c r="Q304" s="209" t="str">
        <f t="shared" si="116"/>
        <v xml:space="preserve"> </v>
      </c>
      <c r="R304" s="105">
        <f t="shared" si="123"/>
        <v>0</v>
      </c>
      <c r="S304" s="72">
        <f t="shared" si="117"/>
        <v>0</v>
      </c>
    </row>
    <row r="305" spans="1:19" ht="105.75" customHeight="1" x14ac:dyDescent="0.2">
      <c r="A305" s="364"/>
      <c r="B305" s="365"/>
      <c r="C305" s="365"/>
      <c r="D305" s="365"/>
      <c r="E305" s="147"/>
      <c r="F305" s="147"/>
      <c r="G305" s="49" t="s">
        <v>827</v>
      </c>
      <c r="H305" s="19" t="s">
        <v>254</v>
      </c>
      <c r="I305" s="365">
        <f>'موازنة 2026-2027'!M305</f>
        <v>0</v>
      </c>
      <c r="J305" s="147"/>
      <c r="K305" s="147"/>
      <c r="L305" s="147">
        <f t="shared" si="124"/>
        <v>0</v>
      </c>
      <c r="M305" s="365">
        <f>'الاطار الموازنى  راي الجهه عام'!J305</f>
        <v>0</v>
      </c>
      <c r="N305" s="208">
        <f t="shared" si="114"/>
        <v>0</v>
      </c>
      <c r="O305" s="147"/>
      <c r="P305" s="209" t="str">
        <f t="shared" si="115"/>
        <v xml:space="preserve"> </v>
      </c>
      <c r="Q305" s="209" t="str">
        <f t="shared" si="116"/>
        <v xml:space="preserve"> </v>
      </c>
      <c r="R305" s="105">
        <f t="shared" si="123"/>
        <v>0</v>
      </c>
      <c r="S305" s="72">
        <f t="shared" si="117"/>
        <v>0</v>
      </c>
    </row>
    <row r="306" spans="1:19" ht="95.25" customHeight="1" thickBot="1" x14ac:dyDescent="0.25">
      <c r="A306" s="379"/>
      <c r="B306" s="379"/>
      <c r="C306" s="379"/>
      <c r="D306" s="379"/>
      <c r="E306" s="158"/>
      <c r="F306" s="158"/>
      <c r="G306" s="50" t="s">
        <v>828</v>
      </c>
      <c r="H306" s="19" t="s">
        <v>255</v>
      </c>
      <c r="I306" s="379">
        <f>'موازنة 2026-2027'!M306</f>
        <v>0</v>
      </c>
      <c r="J306" s="158"/>
      <c r="K306" s="158"/>
      <c r="L306" s="158">
        <f t="shared" si="124"/>
        <v>0</v>
      </c>
      <c r="M306" s="379">
        <f>'الاطار الموازنى  راي الجهه عام'!J306</f>
        <v>0</v>
      </c>
      <c r="N306" s="218">
        <f t="shared" si="114"/>
        <v>0</v>
      </c>
      <c r="O306" s="158">
        <f>M306</f>
        <v>0</v>
      </c>
      <c r="P306" s="219" t="str">
        <f t="shared" si="115"/>
        <v xml:space="preserve"> </v>
      </c>
      <c r="Q306" s="219" t="str">
        <f t="shared" si="116"/>
        <v xml:space="preserve"> </v>
      </c>
      <c r="R306" s="113">
        <f t="shared" si="123"/>
        <v>0</v>
      </c>
      <c r="S306" s="72">
        <f t="shared" si="117"/>
        <v>0</v>
      </c>
    </row>
    <row r="307" spans="1:19" s="1" customFormat="1" ht="97.5" customHeight="1" thickBot="1" x14ac:dyDescent="0.25">
      <c r="A307" s="360">
        <f t="shared" ref="A307:L307" si="128">SUM(A300:A306)</f>
        <v>0</v>
      </c>
      <c r="B307" s="368">
        <f t="shared" si="128"/>
        <v>0</v>
      </c>
      <c r="C307" s="368">
        <f t="shared" si="128"/>
        <v>0</v>
      </c>
      <c r="D307" s="368">
        <f t="shared" si="128"/>
        <v>0</v>
      </c>
      <c r="E307" s="150">
        <f t="shared" si="128"/>
        <v>0</v>
      </c>
      <c r="F307" s="150">
        <f t="shared" si="128"/>
        <v>0</v>
      </c>
      <c r="G307" s="51"/>
      <c r="H307" s="5" t="s">
        <v>171</v>
      </c>
      <c r="I307" s="368">
        <f t="shared" si="128"/>
        <v>0</v>
      </c>
      <c r="J307" s="150">
        <f t="shared" si="128"/>
        <v>0</v>
      </c>
      <c r="K307" s="150">
        <f t="shared" si="128"/>
        <v>0</v>
      </c>
      <c r="L307" s="150">
        <f t="shared" si="128"/>
        <v>0</v>
      </c>
      <c r="M307" s="368">
        <f>'الاطار الموازنى  راي الجهه عام'!J307</f>
        <v>0</v>
      </c>
      <c r="N307" s="212">
        <f t="shared" si="114"/>
        <v>0</v>
      </c>
      <c r="O307" s="150">
        <f t="shared" ref="O307" si="129">SUM(O300:O306)</f>
        <v>0</v>
      </c>
      <c r="P307" s="150" t="str">
        <f t="shared" si="115"/>
        <v xml:space="preserve"> </v>
      </c>
      <c r="Q307" s="150" t="str">
        <f t="shared" si="116"/>
        <v xml:space="preserve"> </v>
      </c>
      <c r="R307" s="107">
        <f t="shared" si="123"/>
        <v>0</v>
      </c>
      <c r="S307" s="72">
        <f t="shared" si="117"/>
        <v>0</v>
      </c>
    </row>
    <row r="308" spans="1:19" s="2" customFormat="1" ht="105" customHeight="1" thickBot="1" x14ac:dyDescent="0.25">
      <c r="A308" s="369">
        <f t="shared" ref="A308:L308" si="130">A298+A307</f>
        <v>0</v>
      </c>
      <c r="B308" s="370">
        <f t="shared" si="130"/>
        <v>0</v>
      </c>
      <c r="C308" s="370">
        <f t="shared" si="130"/>
        <v>0</v>
      </c>
      <c r="D308" s="370">
        <f t="shared" si="130"/>
        <v>0</v>
      </c>
      <c r="E308" s="151">
        <f t="shared" si="130"/>
        <v>0</v>
      </c>
      <c r="F308" s="151">
        <f t="shared" si="130"/>
        <v>0</v>
      </c>
      <c r="G308" s="52"/>
      <c r="H308" s="7" t="s">
        <v>256</v>
      </c>
      <c r="I308" s="370">
        <f t="shared" si="130"/>
        <v>3083000</v>
      </c>
      <c r="J308" s="151">
        <f t="shared" si="130"/>
        <v>0</v>
      </c>
      <c r="K308" s="151">
        <f t="shared" si="130"/>
        <v>0</v>
      </c>
      <c r="L308" s="151">
        <f t="shared" si="130"/>
        <v>0</v>
      </c>
      <c r="M308" s="370">
        <f>'الاطار الموازنى  راي الجهه عام'!J308</f>
        <v>3083000</v>
      </c>
      <c r="N308" s="213">
        <f t="shared" si="114"/>
        <v>0</v>
      </c>
      <c r="O308" s="151">
        <f t="shared" ref="O308" si="131">O298+O307</f>
        <v>3083000</v>
      </c>
      <c r="P308" s="151" t="str">
        <f t="shared" si="115"/>
        <v xml:space="preserve"> </v>
      </c>
      <c r="Q308" s="151" t="str">
        <f t="shared" si="116"/>
        <v xml:space="preserve"> </v>
      </c>
      <c r="R308" s="108">
        <f t="shared" si="123"/>
        <v>1</v>
      </c>
      <c r="S308" s="72">
        <f t="shared" si="117"/>
        <v>9249000</v>
      </c>
    </row>
    <row r="309" spans="1:19" s="2" customFormat="1" ht="105.75" customHeight="1" x14ac:dyDescent="0.2">
      <c r="A309" s="389"/>
      <c r="B309" s="390"/>
      <c r="C309" s="390"/>
      <c r="D309" s="390"/>
      <c r="E309" s="166"/>
      <c r="F309" s="166"/>
      <c r="G309" s="60" t="s">
        <v>830</v>
      </c>
      <c r="H309" s="25" t="s">
        <v>257</v>
      </c>
      <c r="I309" s="390"/>
      <c r="J309" s="166"/>
      <c r="K309" s="166"/>
      <c r="L309" s="166">
        <f t="shared" si="124"/>
        <v>0</v>
      </c>
      <c r="M309" s="390">
        <f>'الاطار الموازنى  راي الجهه عام'!J309</f>
        <v>0</v>
      </c>
      <c r="N309" s="228">
        <f t="shared" si="114"/>
        <v>0</v>
      </c>
      <c r="O309" s="166"/>
      <c r="P309" s="166" t="str">
        <f t="shared" si="115"/>
        <v xml:space="preserve"> </v>
      </c>
      <c r="Q309" s="166" t="str">
        <f t="shared" si="116"/>
        <v xml:space="preserve"> </v>
      </c>
      <c r="R309" s="119"/>
      <c r="S309" s="72">
        <f>S321</f>
        <v>0</v>
      </c>
    </row>
    <row r="310" spans="1:19" s="1" customFormat="1" ht="105.75" customHeight="1" x14ac:dyDescent="0.2">
      <c r="A310" s="357"/>
      <c r="B310" s="373"/>
      <c r="C310" s="373"/>
      <c r="D310" s="373"/>
      <c r="E310" s="155"/>
      <c r="F310" s="155"/>
      <c r="G310" s="54" t="s">
        <v>831</v>
      </c>
      <c r="H310" s="18" t="s">
        <v>258</v>
      </c>
      <c r="I310" s="373"/>
      <c r="J310" s="155"/>
      <c r="K310" s="155"/>
      <c r="L310" s="155">
        <f t="shared" si="124"/>
        <v>0</v>
      </c>
      <c r="M310" s="373">
        <f>'الاطار الموازنى  راي الجهه عام'!J310</f>
        <v>0</v>
      </c>
      <c r="N310" s="215">
        <f t="shared" si="114"/>
        <v>0</v>
      </c>
      <c r="O310" s="155"/>
      <c r="P310" s="155" t="str">
        <f t="shared" si="115"/>
        <v xml:space="preserve"> </v>
      </c>
      <c r="Q310" s="155" t="str">
        <f t="shared" si="116"/>
        <v xml:space="preserve"> </v>
      </c>
      <c r="R310" s="110"/>
      <c r="S310" s="72">
        <f>S315</f>
        <v>0</v>
      </c>
    </row>
    <row r="311" spans="1:19" ht="105.75" customHeight="1" x14ac:dyDescent="0.2">
      <c r="A311" s="364"/>
      <c r="B311" s="365"/>
      <c r="C311" s="365"/>
      <c r="D311" s="365"/>
      <c r="E311" s="147"/>
      <c r="F311" s="147"/>
      <c r="G311" s="49" t="s">
        <v>832</v>
      </c>
      <c r="H311" s="19" t="s">
        <v>259</v>
      </c>
      <c r="I311" s="365">
        <f>'موازنة 2026-2027'!M311</f>
        <v>0</v>
      </c>
      <c r="J311" s="147"/>
      <c r="K311" s="147"/>
      <c r="L311" s="147">
        <f t="shared" si="124"/>
        <v>0</v>
      </c>
      <c r="M311" s="365">
        <f>'الاطار الموازنى  راي الجهه عام'!J311</f>
        <v>0</v>
      </c>
      <c r="N311" s="208">
        <f t="shared" si="114"/>
        <v>0</v>
      </c>
      <c r="O311" s="147"/>
      <c r="P311" s="209" t="str">
        <f t="shared" si="115"/>
        <v xml:space="preserve"> </v>
      </c>
      <c r="Q311" s="209" t="str">
        <f t="shared" si="116"/>
        <v xml:space="preserve"> </v>
      </c>
      <c r="R311" s="105">
        <f t="shared" si="123"/>
        <v>0</v>
      </c>
      <c r="S311" s="72">
        <f t="shared" si="117"/>
        <v>0</v>
      </c>
    </row>
    <row r="312" spans="1:19" ht="105.75" customHeight="1" x14ac:dyDescent="0.2">
      <c r="A312" s="364"/>
      <c r="B312" s="365"/>
      <c r="C312" s="365"/>
      <c r="D312" s="365"/>
      <c r="E312" s="147"/>
      <c r="F312" s="147"/>
      <c r="G312" s="49" t="s">
        <v>833</v>
      </c>
      <c r="H312" s="19" t="s">
        <v>260</v>
      </c>
      <c r="I312" s="365">
        <f>'موازنة 2026-2027'!M312</f>
        <v>0</v>
      </c>
      <c r="J312" s="147"/>
      <c r="K312" s="147"/>
      <c r="L312" s="147">
        <f t="shared" si="124"/>
        <v>0</v>
      </c>
      <c r="M312" s="365">
        <f>'الاطار الموازنى  راي الجهه عام'!J312</f>
        <v>0</v>
      </c>
      <c r="N312" s="208">
        <f t="shared" si="114"/>
        <v>0</v>
      </c>
      <c r="O312" s="147"/>
      <c r="P312" s="209" t="str">
        <f t="shared" si="115"/>
        <v xml:space="preserve"> </v>
      </c>
      <c r="Q312" s="209" t="str">
        <f t="shared" si="116"/>
        <v xml:space="preserve"> </v>
      </c>
      <c r="R312" s="105">
        <f t="shared" si="123"/>
        <v>0</v>
      </c>
      <c r="S312" s="72">
        <f t="shared" si="117"/>
        <v>0</v>
      </c>
    </row>
    <row r="313" spans="1:19" ht="105.75" customHeight="1" x14ac:dyDescent="0.2">
      <c r="A313" s="364"/>
      <c r="B313" s="365"/>
      <c r="C313" s="365"/>
      <c r="D313" s="365"/>
      <c r="E313" s="147"/>
      <c r="F313" s="147"/>
      <c r="G313" s="49" t="s">
        <v>834</v>
      </c>
      <c r="H313" s="19" t="s">
        <v>261</v>
      </c>
      <c r="I313" s="365">
        <f>'موازنة 2026-2027'!M313</f>
        <v>0</v>
      </c>
      <c r="J313" s="147"/>
      <c r="K313" s="147"/>
      <c r="L313" s="147">
        <f t="shared" si="124"/>
        <v>0</v>
      </c>
      <c r="M313" s="365">
        <f>'الاطار الموازنى  راي الجهه عام'!J313</f>
        <v>0</v>
      </c>
      <c r="N313" s="208">
        <f t="shared" si="114"/>
        <v>0</v>
      </c>
      <c r="O313" s="147"/>
      <c r="P313" s="209" t="str">
        <f t="shared" si="115"/>
        <v xml:space="preserve"> </v>
      </c>
      <c r="Q313" s="209" t="str">
        <f t="shared" si="116"/>
        <v xml:space="preserve"> </v>
      </c>
      <c r="R313" s="105">
        <f t="shared" si="123"/>
        <v>0</v>
      </c>
      <c r="S313" s="72">
        <f t="shared" si="117"/>
        <v>0</v>
      </c>
    </row>
    <row r="314" spans="1:19" ht="105.75" customHeight="1" thickBot="1" x14ac:dyDescent="0.25">
      <c r="A314" s="391"/>
      <c r="B314" s="379"/>
      <c r="C314" s="379"/>
      <c r="D314" s="379"/>
      <c r="E314" s="158"/>
      <c r="F314" s="158"/>
      <c r="G314" s="50" t="s">
        <v>835</v>
      </c>
      <c r="H314" s="19" t="s">
        <v>262</v>
      </c>
      <c r="I314" s="379">
        <f>'موازنة 2026-2027'!M314</f>
        <v>0</v>
      </c>
      <c r="J314" s="158"/>
      <c r="K314" s="158"/>
      <c r="L314" s="158">
        <f t="shared" si="124"/>
        <v>0</v>
      </c>
      <c r="M314" s="379">
        <f>'الاطار الموازنى  راي الجهه عام'!J314</f>
        <v>0</v>
      </c>
      <c r="N314" s="218">
        <f t="shared" si="114"/>
        <v>0</v>
      </c>
      <c r="O314" s="158"/>
      <c r="P314" s="219" t="str">
        <f t="shared" si="115"/>
        <v xml:space="preserve"> </v>
      </c>
      <c r="Q314" s="219" t="str">
        <f t="shared" si="116"/>
        <v xml:space="preserve"> </v>
      </c>
      <c r="R314" s="113">
        <f t="shared" si="123"/>
        <v>0</v>
      </c>
      <c r="S314" s="72">
        <f t="shared" si="117"/>
        <v>0</v>
      </c>
    </row>
    <row r="315" spans="1:19" s="1" customFormat="1" ht="110.25" customHeight="1" thickBot="1" x14ac:dyDescent="0.25">
      <c r="A315" s="360">
        <f t="shared" ref="A315:L315" si="132">SUM(A311:A314)</f>
        <v>0</v>
      </c>
      <c r="B315" s="368">
        <f t="shared" si="132"/>
        <v>0</v>
      </c>
      <c r="C315" s="368">
        <f t="shared" si="132"/>
        <v>0</v>
      </c>
      <c r="D315" s="368">
        <f t="shared" si="132"/>
        <v>0</v>
      </c>
      <c r="E315" s="150">
        <f t="shared" si="132"/>
        <v>0</v>
      </c>
      <c r="F315" s="150">
        <f t="shared" si="132"/>
        <v>0</v>
      </c>
      <c r="G315" s="51"/>
      <c r="H315" s="5" t="s">
        <v>167</v>
      </c>
      <c r="I315" s="368">
        <f t="shared" si="132"/>
        <v>0</v>
      </c>
      <c r="J315" s="150">
        <f t="shared" si="132"/>
        <v>0</v>
      </c>
      <c r="K315" s="150">
        <f t="shared" si="132"/>
        <v>0</v>
      </c>
      <c r="L315" s="150">
        <f t="shared" si="132"/>
        <v>0</v>
      </c>
      <c r="M315" s="368">
        <f>'الاطار الموازنى  راي الجهه عام'!J315</f>
        <v>0</v>
      </c>
      <c r="N315" s="212">
        <f t="shared" si="114"/>
        <v>0</v>
      </c>
      <c r="O315" s="150">
        <f t="shared" ref="O315" si="133">SUM(O311:O314)</f>
        <v>0</v>
      </c>
      <c r="P315" s="150" t="str">
        <f t="shared" si="115"/>
        <v xml:space="preserve"> </v>
      </c>
      <c r="Q315" s="150" t="str">
        <f t="shared" si="116"/>
        <v xml:space="preserve"> </v>
      </c>
      <c r="R315" s="107">
        <f t="shared" si="123"/>
        <v>0</v>
      </c>
      <c r="S315" s="72">
        <f t="shared" si="117"/>
        <v>0</v>
      </c>
    </row>
    <row r="316" spans="1:19" s="1" customFormat="1" ht="105.75" customHeight="1" x14ac:dyDescent="0.2">
      <c r="A316" s="357"/>
      <c r="B316" s="373"/>
      <c r="C316" s="373"/>
      <c r="D316" s="373"/>
      <c r="E316" s="155"/>
      <c r="F316" s="155"/>
      <c r="G316" s="54" t="s">
        <v>836</v>
      </c>
      <c r="H316" s="18" t="s">
        <v>263</v>
      </c>
      <c r="I316" s="373"/>
      <c r="J316" s="155"/>
      <c r="K316" s="155"/>
      <c r="L316" s="155">
        <f t="shared" si="124"/>
        <v>0</v>
      </c>
      <c r="M316" s="373">
        <f>'الاطار الموازنى  راي الجهه عام'!J316</f>
        <v>0</v>
      </c>
      <c r="N316" s="215">
        <f t="shared" si="114"/>
        <v>0</v>
      </c>
      <c r="O316" s="155"/>
      <c r="P316" s="155" t="str">
        <f t="shared" si="115"/>
        <v xml:space="preserve"> </v>
      </c>
      <c r="Q316" s="155" t="str">
        <f t="shared" si="116"/>
        <v xml:space="preserve"> </v>
      </c>
      <c r="R316" s="110"/>
      <c r="S316" s="72">
        <f>S320</f>
        <v>0</v>
      </c>
    </row>
    <row r="317" spans="1:19" ht="105.75" customHeight="1" x14ac:dyDescent="0.2">
      <c r="A317" s="364"/>
      <c r="B317" s="365"/>
      <c r="C317" s="365"/>
      <c r="D317" s="365"/>
      <c r="E317" s="147"/>
      <c r="F317" s="147"/>
      <c r="G317" s="49" t="s">
        <v>837</v>
      </c>
      <c r="H317" s="19" t="s">
        <v>264</v>
      </c>
      <c r="I317" s="365">
        <f>'موازنة 2026-2027'!M317</f>
        <v>0</v>
      </c>
      <c r="J317" s="147"/>
      <c r="K317" s="147"/>
      <c r="L317" s="147">
        <f t="shared" si="124"/>
        <v>0</v>
      </c>
      <c r="M317" s="365">
        <f>'الاطار الموازنى  راي الجهه عام'!J317</f>
        <v>0</v>
      </c>
      <c r="N317" s="208">
        <f t="shared" si="114"/>
        <v>0</v>
      </c>
      <c r="O317" s="147"/>
      <c r="P317" s="209" t="str">
        <f t="shared" si="115"/>
        <v xml:space="preserve"> </v>
      </c>
      <c r="Q317" s="209" t="str">
        <f t="shared" si="116"/>
        <v xml:space="preserve"> </v>
      </c>
      <c r="R317" s="105">
        <f t="shared" si="123"/>
        <v>0</v>
      </c>
      <c r="S317" s="72">
        <f t="shared" si="117"/>
        <v>0</v>
      </c>
    </row>
    <row r="318" spans="1:19" ht="105.75" customHeight="1" x14ac:dyDescent="0.2">
      <c r="A318" s="364"/>
      <c r="B318" s="365"/>
      <c r="C318" s="365"/>
      <c r="D318" s="365"/>
      <c r="E318" s="147"/>
      <c r="F318" s="147"/>
      <c r="G318" s="49" t="s">
        <v>838</v>
      </c>
      <c r="H318" s="19" t="s">
        <v>265</v>
      </c>
      <c r="I318" s="365">
        <f>'موازنة 2026-2027'!M318</f>
        <v>0</v>
      </c>
      <c r="J318" s="147"/>
      <c r="K318" s="147"/>
      <c r="L318" s="147">
        <f t="shared" si="124"/>
        <v>0</v>
      </c>
      <c r="M318" s="365">
        <f>'الاطار الموازنى  راي الجهه عام'!J318</f>
        <v>0</v>
      </c>
      <c r="N318" s="208">
        <f t="shared" si="114"/>
        <v>0</v>
      </c>
      <c r="O318" s="147"/>
      <c r="P318" s="209" t="str">
        <f t="shared" si="115"/>
        <v xml:space="preserve"> </v>
      </c>
      <c r="Q318" s="209" t="str">
        <f t="shared" si="116"/>
        <v xml:space="preserve"> </v>
      </c>
      <c r="R318" s="105">
        <f t="shared" si="123"/>
        <v>0</v>
      </c>
      <c r="S318" s="72">
        <f t="shared" si="117"/>
        <v>0</v>
      </c>
    </row>
    <row r="319" spans="1:19" ht="105.75" customHeight="1" thickBot="1" x14ac:dyDescent="0.25">
      <c r="A319" s="391"/>
      <c r="B319" s="379"/>
      <c r="C319" s="379"/>
      <c r="D319" s="379"/>
      <c r="E319" s="158"/>
      <c r="F319" s="158"/>
      <c r="G319" s="50" t="s">
        <v>839</v>
      </c>
      <c r="H319" s="19" t="s">
        <v>1123</v>
      </c>
      <c r="I319" s="379">
        <f>'موازنة 2026-2027'!M319</f>
        <v>0</v>
      </c>
      <c r="J319" s="158"/>
      <c r="K319" s="158"/>
      <c r="L319" s="158">
        <f t="shared" si="124"/>
        <v>0</v>
      </c>
      <c r="M319" s="379">
        <f>'الاطار الموازنى  راي الجهه عام'!J319</f>
        <v>0</v>
      </c>
      <c r="N319" s="218">
        <f t="shared" si="114"/>
        <v>0</v>
      </c>
      <c r="O319" s="158"/>
      <c r="P319" s="219" t="str">
        <f t="shared" si="115"/>
        <v xml:space="preserve"> </v>
      </c>
      <c r="Q319" s="219" t="str">
        <f t="shared" si="116"/>
        <v xml:space="preserve"> </v>
      </c>
      <c r="R319" s="113">
        <f t="shared" si="123"/>
        <v>0</v>
      </c>
      <c r="S319" s="72">
        <f t="shared" si="117"/>
        <v>0</v>
      </c>
    </row>
    <row r="320" spans="1:19" s="1" customFormat="1" ht="114.75" customHeight="1" thickBot="1" x14ac:dyDescent="0.25">
      <c r="A320" s="360">
        <f t="shared" ref="A320:L320" si="134">SUM(A317:A319)</f>
        <v>0</v>
      </c>
      <c r="B320" s="368">
        <f t="shared" si="134"/>
        <v>0</v>
      </c>
      <c r="C320" s="368">
        <f t="shared" si="134"/>
        <v>0</v>
      </c>
      <c r="D320" s="368">
        <f t="shared" si="134"/>
        <v>0</v>
      </c>
      <c r="E320" s="150">
        <f t="shared" si="134"/>
        <v>0</v>
      </c>
      <c r="F320" s="150">
        <f t="shared" si="134"/>
        <v>0</v>
      </c>
      <c r="G320" s="51"/>
      <c r="H320" s="5" t="s">
        <v>171</v>
      </c>
      <c r="I320" s="368">
        <f t="shared" si="134"/>
        <v>0</v>
      </c>
      <c r="J320" s="150">
        <f t="shared" si="134"/>
        <v>0</v>
      </c>
      <c r="K320" s="150">
        <f t="shared" si="134"/>
        <v>0</v>
      </c>
      <c r="L320" s="150">
        <f t="shared" si="134"/>
        <v>0</v>
      </c>
      <c r="M320" s="368">
        <f>'الاطار الموازنى  راي الجهه عام'!J320</f>
        <v>0</v>
      </c>
      <c r="N320" s="212">
        <f t="shared" si="114"/>
        <v>0</v>
      </c>
      <c r="O320" s="150">
        <f t="shared" ref="O320" si="135">SUM(O317:O319)</f>
        <v>0</v>
      </c>
      <c r="P320" s="150" t="str">
        <f t="shared" si="115"/>
        <v xml:space="preserve"> </v>
      </c>
      <c r="Q320" s="150" t="str">
        <f t="shared" si="116"/>
        <v xml:space="preserve"> </v>
      </c>
      <c r="R320" s="107">
        <f t="shared" si="123"/>
        <v>0</v>
      </c>
      <c r="S320" s="72">
        <f t="shared" si="117"/>
        <v>0</v>
      </c>
    </row>
    <row r="321" spans="1:19" s="2" customFormat="1" ht="120" customHeight="1" thickBot="1" x14ac:dyDescent="0.25">
      <c r="A321" s="417">
        <f t="shared" ref="A321:L321" si="136">A315+A320</f>
        <v>0</v>
      </c>
      <c r="B321" s="418">
        <f t="shared" si="136"/>
        <v>0</v>
      </c>
      <c r="C321" s="418">
        <f t="shared" si="136"/>
        <v>0</v>
      </c>
      <c r="D321" s="418">
        <f t="shared" si="136"/>
        <v>0</v>
      </c>
      <c r="E321" s="178">
        <f t="shared" si="136"/>
        <v>0</v>
      </c>
      <c r="F321" s="178">
        <f t="shared" si="136"/>
        <v>0</v>
      </c>
      <c r="G321" s="86"/>
      <c r="H321" s="87" t="s">
        <v>266</v>
      </c>
      <c r="I321" s="418">
        <f t="shared" si="136"/>
        <v>0</v>
      </c>
      <c r="J321" s="178">
        <f t="shared" si="136"/>
        <v>0</v>
      </c>
      <c r="K321" s="238">
        <f t="shared" si="136"/>
        <v>0</v>
      </c>
      <c r="L321" s="238">
        <f t="shared" si="136"/>
        <v>0</v>
      </c>
      <c r="M321" s="453">
        <f>'الاطار الموازنى  راي الجهه عام'!J321</f>
        <v>0</v>
      </c>
      <c r="N321" s="239">
        <f t="shared" si="114"/>
        <v>0</v>
      </c>
      <c r="O321" s="178">
        <f t="shared" ref="O321" si="137">O315+O320</f>
        <v>0</v>
      </c>
      <c r="P321" s="238" t="str">
        <f t="shared" si="115"/>
        <v xml:space="preserve"> </v>
      </c>
      <c r="Q321" s="238" t="str">
        <f t="shared" si="116"/>
        <v xml:space="preserve"> </v>
      </c>
      <c r="R321" s="123">
        <f t="shared" si="123"/>
        <v>0</v>
      </c>
      <c r="S321" s="72">
        <f t="shared" si="117"/>
        <v>0</v>
      </c>
    </row>
    <row r="322" spans="1:19" s="2" customFormat="1" ht="121.5" customHeight="1" thickTop="1" x14ac:dyDescent="0.2">
      <c r="A322" s="371"/>
      <c r="B322" s="372"/>
      <c r="C322" s="372"/>
      <c r="D322" s="372"/>
      <c r="E322" s="152"/>
      <c r="F322" s="152"/>
      <c r="G322" s="53" t="s">
        <v>840</v>
      </c>
      <c r="H322" s="22" t="s">
        <v>267</v>
      </c>
      <c r="I322" s="372"/>
      <c r="J322" s="152"/>
      <c r="K322" s="152"/>
      <c r="L322" s="152">
        <f t="shared" si="124"/>
        <v>0</v>
      </c>
      <c r="M322" s="372">
        <f>'الاطار الموازنى  راي الجهه عام'!J322</f>
        <v>0</v>
      </c>
      <c r="N322" s="214">
        <f t="shared" si="114"/>
        <v>0</v>
      </c>
      <c r="O322" s="152"/>
      <c r="P322" s="152" t="str">
        <f t="shared" si="115"/>
        <v xml:space="preserve"> </v>
      </c>
      <c r="Q322" s="152" t="str">
        <f t="shared" si="116"/>
        <v xml:space="preserve"> </v>
      </c>
      <c r="R322" s="109"/>
      <c r="S322" s="72">
        <f>S330</f>
        <v>72000</v>
      </c>
    </row>
    <row r="323" spans="1:19" s="1" customFormat="1" ht="90" customHeight="1" x14ac:dyDescent="0.2">
      <c r="A323" s="357"/>
      <c r="B323" s="373"/>
      <c r="C323" s="373"/>
      <c r="D323" s="373"/>
      <c r="E323" s="155"/>
      <c r="F323" s="155"/>
      <c r="G323" s="54" t="s">
        <v>841</v>
      </c>
      <c r="H323" s="18" t="s">
        <v>268</v>
      </c>
      <c r="I323" s="373"/>
      <c r="J323" s="155"/>
      <c r="K323" s="155"/>
      <c r="L323" s="155">
        <f t="shared" si="124"/>
        <v>0</v>
      </c>
      <c r="M323" s="373">
        <f>'الاطار الموازنى  راي الجهه عام'!J323</f>
        <v>0</v>
      </c>
      <c r="N323" s="215">
        <f t="shared" si="114"/>
        <v>0</v>
      </c>
      <c r="O323" s="155"/>
      <c r="P323" s="155" t="str">
        <f t="shared" si="115"/>
        <v xml:space="preserve"> </v>
      </c>
      <c r="Q323" s="155" t="str">
        <f t="shared" si="116"/>
        <v xml:space="preserve"> </v>
      </c>
      <c r="R323" s="110"/>
      <c r="S323" s="72">
        <f>S328</f>
        <v>0</v>
      </c>
    </row>
    <row r="324" spans="1:19" ht="105.75" customHeight="1" x14ac:dyDescent="0.2">
      <c r="A324" s="364"/>
      <c r="B324" s="365"/>
      <c r="C324" s="365"/>
      <c r="D324" s="365"/>
      <c r="E324" s="147"/>
      <c r="F324" s="147"/>
      <c r="G324" s="49" t="s">
        <v>842</v>
      </c>
      <c r="H324" s="19" t="s">
        <v>269</v>
      </c>
      <c r="I324" s="365">
        <f>'موازنة 2026-2027'!M324</f>
        <v>0</v>
      </c>
      <c r="J324" s="147"/>
      <c r="K324" s="147"/>
      <c r="L324" s="147">
        <f t="shared" si="124"/>
        <v>0</v>
      </c>
      <c r="M324" s="365">
        <f>'الاطار الموازنى  راي الجهه عام'!J324</f>
        <v>0</v>
      </c>
      <c r="N324" s="208">
        <f t="shared" si="114"/>
        <v>0</v>
      </c>
      <c r="O324" s="147"/>
      <c r="P324" s="209" t="str">
        <f t="shared" si="115"/>
        <v xml:space="preserve"> </v>
      </c>
      <c r="Q324" s="209" t="str">
        <f t="shared" si="116"/>
        <v xml:space="preserve"> </v>
      </c>
      <c r="R324" s="105">
        <f t="shared" si="123"/>
        <v>0</v>
      </c>
      <c r="S324" s="72">
        <f t="shared" si="117"/>
        <v>0</v>
      </c>
    </row>
    <row r="325" spans="1:19" ht="105.75" customHeight="1" x14ac:dyDescent="0.2">
      <c r="A325" s="364"/>
      <c r="B325" s="365"/>
      <c r="C325" s="365"/>
      <c r="D325" s="365"/>
      <c r="E325" s="147"/>
      <c r="F325" s="147"/>
      <c r="G325" s="49" t="s">
        <v>843</v>
      </c>
      <c r="H325" s="19" t="s">
        <v>270</v>
      </c>
      <c r="I325" s="365">
        <f>'موازنة 2026-2027'!M325</f>
        <v>0</v>
      </c>
      <c r="J325" s="147"/>
      <c r="K325" s="147"/>
      <c r="L325" s="147">
        <f t="shared" si="124"/>
        <v>0</v>
      </c>
      <c r="M325" s="365">
        <f>'الاطار الموازنى  راي الجهه عام'!J325</f>
        <v>0</v>
      </c>
      <c r="N325" s="208">
        <f t="shared" si="114"/>
        <v>0</v>
      </c>
      <c r="O325" s="147"/>
      <c r="P325" s="209" t="str">
        <f t="shared" si="115"/>
        <v xml:space="preserve"> </v>
      </c>
      <c r="Q325" s="209" t="str">
        <f t="shared" si="116"/>
        <v xml:space="preserve"> </v>
      </c>
      <c r="R325" s="105">
        <f t="shared" si="123"/>
        <v>0</v>
      </c>
      <c r="S325" s="72">
        <f t="shared" si="117"/>
        <v>0</v>
      </c>
    </row>
    <row r="326" spans="1:19" ht="90" customHeight="1" x14ac:dyDescent="0.2">
      <c r="A326" s="364"/>
      <c r="B326" s="365"/>
      <c r="C326" s="365"/>
      <c r="D326" s="365"/>
      <c r="E326" s="147"/>
      <c r="F326" s="147"/>
      <c r="G326" s="49" t="s">
        <v>844</v>
      </c>
      <c r="H326" s="19" t="s">
        <v>271</v>
      </c>
      <c r="I326" s="365">
        <f>'موازنة 2026-2027'!M326</f>
        <v>0</v>
      </c>
      <c r="J326" s="147"/>
      <c r="K326" s="147"/>
      <c r="L326" s="147">
        <f t="shared" si="124"/>
        <v>0</v>
      </c>
      <c r="M326" s="365">
        <f>'الاطار الموازنى  راي الجهه عام'!J326</f>
        <v>0</v>
      </c>
      <c r="N326" s="208">
        <f t="shared" si="114"/>
        <v>0</v>
      </c>
      <c r="O326" s="147"/>
      <c r="P326" s="209" t="str">
        <f t="shared" si="115"/>
        <v xml:space="preserve"> </v>
      </c>
      <c r="Q326" s="209" t="str">
        <f t="shared" si="116"/>
        <v xml:space="preserve"> </v>
      </c>
      <c r="R326" s="105">
        <f t="shared" si="123"/>
        <v>0</v>
      </c>
      <c r="S326" s="72">
        <f t="shared" si="117"/>
        <v>0</v>
      </c>
    </row>
    <row r="327" spans="1:19" ht="90" customHeight="1" thickBot="1" x14ac:dyDescent="0.25">
      <c r="A327" s="391"/>
      <c r="B327" s="379"/>
      <c r="C327" s="379"/>
      <c r="D327" s="379"/>
      <c r="E327" s="158"/>
      <c r="F327" s="158"/>
      <c r="G327" s="50" t="s">
        <v>845</v>
      </c>
      <c r="H327" s="19" t="s">
        <v>272</v>
      </c>
      <c r="I327" s="379">
        <f>'موازنة 2026-2027'!M327</f>
        <v>0</v>
      </c>
      <c r="J327" s="158"/>
      <c r="K327" s="158"/>
      <c r="L327" s="158">
        <f t="shared" si="124"/>
        <v>0</v>
      </c>
      <c r="M327" s="379">
        <f>'الاطار الموازنى  راي الجهه عام'!J327</f>
        <v>0</v>
      </c>
      <c r="N327" s="218">
        <f t="shared" si="114"/>
        <v>0</v>
      </c>
      <c r="O327" s="158"/>
      <c r="P327" s="219" t="str">
        <f t="shared" si="115"/>
        <v xml:space="preserve"> </v>
      </c>
      <c r="Q327" s="219" t="str">
        <f t="shared" si="116"/>
        <v xml:space="preserve"> </v>
      </c>
      <c r="R327" s="113">
        <f t="shared" si="123"/>
        <v>0</v>
      </c>
      <c r="S327" s="72">
        <f t="shared" si="117"/>
        <v>0</v>
      </c>
    </row>
    <row r="328" spans="1:19" s="1" customFormat="1" ht="90" customHeight="1" thickBot="1" x14ac:dyDescent="0.25">
      <c r="A328" s="360">
        <f t="shared" ref="A328:L328" si="138">SUM(A324:A327)</f>
        <v>0</v>
      </c>
      <c r="B328" s="368">
        <f t="shared" si="138"/>
        <v>0</v>
      </c>
      <c r="C328" s="368">
        <f t="shared" si="138"/>
        <v>0</v>
      </c>
      <c r="D328" s="368">
        <f t="shared" si="138"/>
        <v>0</v>
      </c>
      <c r="E328" s="150">
        <f t="shared" si="138"/>
        <v>0</v>
      </c>
      <c r="F328" s="150">
        <f t="shared" si="138"/>
        <v>0</v>
      </c>
      <c r="G328" s="51"/>
      <c r="H328" s="5" t="s">
        <v>167</v>
      </c>
      <c r="I328" s="368">
        <f t="shared" si="138"/>
        <v>0</v>
      </c>
      <c r="J328" s="150">
        <f t="shared" si="138"/>
        <v>0</v>
      </c>
      <c r="K328" s="150">
        <f t="shared" si="138"/>
        <v>0</v>
      </c>
      <c r="L328" s="150">
        <f t="shared" si="138"/>
        <v>0</v>
      </c>
      <c r="M328" s="368">
        <f>'الاطار الموازنى  راي الجهه عام'!J328</f>
        <v>0</v>
      </c>
      <c r="N328" s="212">
        <f t="shared" si="114"/>
        <v>0</v>
      </c>
      <c r="O328" s="150">
        <f t="shared" ref="O328" si="139">SUM(O324:O327)</f>
        <v>0</v>
      </c>
      <c r="P328" s="150" t="str">
        <f t="shared" si="115"/>
        <v xml:space="preserve"> </v>
      </c>
      <c r="Q328" s="150" t="str">
        <f t="shared" si="116"/>
        <v xml:space="preserve"> </v>
      </c>
      <c r="R328" s="107">
        <f t="shared" si="123"/>
        <v>0</v>
      </c>
      <c r="S328" s="72">
        <f t="shared" si="117"/>
        <v>0</v>
      </c>
    </row>
    <row r="329" spans="1:19" s="1" customFormat="1" ht="97.5" customHeight="1" thickBot="1" x14ac:dyDescent="0.25">
      <c r="A329" s="375"/>
      <c r="B329" s="375"/>
      <c r="C329" s="375"/>
      <c r="D329" s="375"/>
      <c r="E329" s="156"/>
      <c r="F329" s="156"/>
      <c r="G329" s="55">
        <v>3113040201</v>
      </c>
      <c r="H329" s="18" t="s">
        <v>273</v>
      </c>
      <c r="I329" s="375">
        <f>'موازنة 2026-2027'!M329</f>
        <v>22000</v>
      </c>
      <c r="J329" s="156"/>
      <c r="K329" s="156"/>
      <c r="L329" s="156">
        <f t="shared" si="124"/>
        <v>0</v>
      </c>
      <c r="M329" s="375">
        <f>'الاطار الموازنى  راي الجهه عام'!J329</f>
        <v>25000</v>
      </c>
      <c r="N329" s="216">
        <f t="shared" si="114"/>
        <v>3000</v>
      </c>
      <c r="O329" s="156">
        <f>M329</f>
        <v>25000</v>
      </c>
      <c r="P329" s="154">
        <f t="shared" si="115"/>
        <v>3000</v>
      </c>
      <c r="Q329" s="154" t="str">
        <f t="shared" si="116"/>
        <v xml:space="preserve"> </v>
      </c>
      <c r="R329" s="111">
        <f t="shared" si="123"/>
        <v>1.1363636363636365</v>
      </c>
      <c r="S329" s="72">
        <f t="shared" si="117"/>
        <v>72000</v>
      </c>
    </row>
    <row r="330" spans="1:19" s="2" customFormat="1" ht="99.75" customHeight="1" thickBot="1" x14ac:dyDescent="0.25">
      <c r="A330" s="376">
        <f t="shared" ref="A330:L330" si="140">A329+A328</f>
        <v>0</v>
      </c>
      <c r="B330" s="377">
        <f t="shared" si="140"/>
        <v>0</v>
      </c>
      <c r="C330" s="377">
        <f t="shared" si="140"/>
        <v>0</v>
      </c>
      <c r="D330" s="377">
        <f t="shared" si="140"/>
        <v>0</v>
      </c>
      <c r="E330" s="157">
        <f t="shared" si="140"/>
        <v>0</v>
      </c>
      <c r="F330" s="157">
        <f t="shared" si="140"/>
        <v>0</v>
      </c>
      <c r="G330" s="57"/>
      <c r="H330" s="7" t="s">
        <v>274</v>
      </c>
      <c r="I330" s="377">
        <f t="shared" si="140"/>
        <v>22000</v>
      </c>
      <c r="J330" s="157">
        <f t="shared" si="140"/>
        <v>0</v>
      </c>
      <c r="K330" s="157">
        <f t="shared" si="140"/>
        <v>0</v>
      </c>
      <c r="L330" s="157">
        <f t="shared" si="140"/>
        <v>0</v>
      </c>
      <c r="M330" s="377">
        <f>'الاطار الموازنى  راي الجهه عام'!J330</f>
        <v>25000</v>
      </c>
      <c r="N330" s="217">
        <f t="shared" si="114"/>
        <v>3000</v>
      </c>
      <c r="O330" s="157">
        <f t="shared" ref="O330" si="141">O329+O328</f>
        <v>25000</v>
      </c>
      <c r="P330" s="157">
        <f t="shared" si="115"/>
        <v>3000</v>
      </c>
      <c r="Q330" s="157" t="str">
        <f t="shared" si="116"/>
        <v xml:space="preserve"> </v>
      </c>
      <c r="R330" s="112">
        <f t="shared" si="123"/>
        <v>1.1363636363636365</v>
      </c>
      <c r="S330" s="72">
        <f t="shared" si="117"/>
        <v>72000</v>
      </c>
    </row>
    <row r="331" spans="1:19" s="1" customFormat="1" ht="107.25" customHeight="1" thickBot="1" x14ac:dyDescent="0.25">
      <c r="A331" s="361" t="e">
        <f>A330/$A$847</f>
        <v>#DIV/0!</v>
      </c>
      <c r="B331" s="396" t="e">
        <f>B330/$B$847</f>
        <v>#DIV/0!</v>
      </c>
      <c r="C331" s="396" t="e">
        <f>C330/$C$847</f>
        <v>#DIV/0!</v>
      </c>
      <c r="D331" s="396" t="e">
        <f>D330/$D$847</f>
        <v>#DIV/0!</v>
      </c>
      <c r="E331" s="270" t="e">
        <f>E330/$E$847</f>
        <v>#DIV/0!</v>
      </c>
      <c r="F331" s="270" t="e">
        <f>F330/$F$847</f>
        <v>#DIV/0!</v>
      </c>
      <c r="G331" s="266"/>
      <c r="H331" s="267" t="s">
        <v>1136</v>
      </c>
      <c r="I331" s="396">
        <f>I330/$I$847</f>
        <v>5.5804986936559874E-4</v>
      </c>
      <c r="J331" s="270" t="e">
        <f>J330/$J$847</f>
        <v>#DIV/0!</v>
      </c>
      <c r="K331" s="270" t="e">
        <f>K330/$K$847</f>
        <v>#DIV/0!</v>
      </c>
      <c r="L331" s="270" t="e">
        <f>L330/$L$847</f>
        <v>#DIV/0!</v>
      </c>
      <c r="M331" s="396">
        <f>'الاطار الموازنى  راي الجهه عام'!J331</f>
        <v>5.4917294554401072E-4</v>
      </c>
      <c r="N331" s="270"/>
      <c r="O331" s="270">
        <f>O330/$O$847</f>
        <v>5.4917294554401072E-4</v>
      </c>
      <c r="P331" s="270"/>
      <c r="Q331" s="265"/>
      <c r="R331" s="268"/>
      <c r="S331" s="72">
        <v>1</v>
      </c>
    </row>
    <row r="332" spans="1:19" s="2" customFormat="1" ht="105.75" customHeight="1" x14ac:dyDescent="0.2">
      <c r="A332" s="389"/>
      <c r="B332" s="390"/>
      <c r="C332" s="390"/>
      <c r="D332" s="390"/>
      <c r="E332" s="166"/>
      <c r="F332" s="166"/>
      <c r="G332" s="60" t="s">
        <v>846</v>
      </c>
      <c r="H332" s="25" t="s">
        <v>275</v>
      </c>
      <c r="I332" s="390"/>
      <c r="J332" s="166"/>
      <c r="K332" s="166"/>
      <c r="L332" s="166">
        <f t="shared" si="124"/>
        <v>0</v>
      </c>
      <c r="M332" s="390">
        <f>'الاطار الموازنى  راي الجهه عام'!J332</f>
        <v>0</v>
      </c>
      <c r="N332" s="228">
        <f t="shared" si="114"/>
        <v>0</v>
      </c>
      <c r="O332" s="166"/>
      <c r="P332" s="166" t="str">
        <f t="shared" si="115"/>
        <v xml:space="preserve"> </v>
      </c>
      <c r="Q332" s="166" t="str">
        <f t="shared" si="116"/>
        <v xml:space="preserve"> </v>
      </c>
      <c r="R332" s="119"/>
      <c r="S332" s="72">
        <f>S335</f>
        <v>0</v>
      </c>
    </row>
    <row r="333" spans="1:19" s="1" customFormat="1" ht="105.75" customHeight="1" x14ac:dyDescent="0.2">
      <c r="A333" s="357"/>
      <c r="B333" s="373"/>
      <c r="C333" s="373"/>
      <c r="D333" s="373"/>
      <c r="E333" s="153"/>
      <c r="F333" s="153"/>
      <c r="G333" s="54">
        <v>3113050101</v>
      </c>
      <c r="H333" s="18" t="s">
        <v>276</v>
      </c>
      <c r="I333" s="373">
        <f>'موازنة 2026-2027'!M333</f>
        <v>0</v>
      </c>
      <c r="J333" s="153"/>
      <c r="K333" s="153"/>
      <c r="L333" s="153">
        <f t="shared" si="124"/>
        <v>0</v>
      </c>
      <c r="M333" s="373">
        <f>'الاطار الموازنى  راي الجهه عام'!J333</f>
        <v>0</v>
      </c>
      <c r="N333" s="215">
        <f t="shared" si="114"/>
        <v>0</v>
      </c>
      <c r="O333" s="153"/>
      <c r="P333" s="155" t="str">
        <f t="shared" si="115"/>
        <v xml:space="preserve"> </v>
      </c>
      <c r="Q333" s="155" t="str">
        <f t="shared" si="116"/>
        <v xml:space="preserve"> </v>
      </c>
      <c r="R333" s="110">
        <f t="shared" si="123"/>
        <v>0</v>
      </c>
      <c r="S333" s="72">
        <f t="shared" si="117"/>
        <v>0</v>
      </c>
    </row>
    <row r="334" spans="1:19" s="1" customFormat="1" ht="105.75" customHeight="1" thickBot="1" x14ac:dyDescent="0.25">
      <c r="A334" s="374"/>
      <c r="B334" s="375"/>
      <c r="C334" s="375"/>
      <c r="D334" s="375"/>
      <c r="E334" s="156"/>
      <c r="F334" s="156"/>
      <c r="G334" s="55">
        <v>3113050201</v>
      </c>
      <c r="H334" s="18" t="s">
        <v>277</v>
      </c>
      <c r="I334" s="375">
        <f>'موازنة 2026-2027'!M334</f>
        <v>0</v>
      </c>
      <c r="J334" s="156"/>
      <c r="K334" s="156"/>
      <c r="L334" s="156">
        <f t="shared" si="124"/>
        <v>0</v>
      </c>
      <c r="M334" s="375">
        <f>'الاطار الموازنى  راي الجهه عام'!J334</f>
        <v>0</v>
      </c>
      <c r="N334" s="216">
        <f t="shared" si="114"/>
        <v>0</v>
      </c>
      <c r="O334" s="156"/>
      <c r="P334" s="154" t="str">
        <f t="shared" si="115"/>
        <v xml:space="preserve"> </v>
      </c>
      <c r="Q334" s="154" t="str">
        <f t="shared" si="116"/>
        <v xml:space="preserve"> </v>
      </c>
      <c r="R334" s="111">
        <f t="shared" si="123"/>
        <v>0</v>
      </c>
      <c r="S334" s="72">
        <f t="shared" si="117"/>
        <v>0</v>
      </c>
    </row>
    <row r="335" spans="1:19" s="2" customFormat="1" ht="122.25" customHeight="1" thickBot="1" x14ac:dyDescent="0.25">
      <c r="A335" s="376">
        <f t="shared" ref="A335:L335" si="142">SUM(A333:A334)</f>
        <v>0</v>
      </c>
      <c r="B335" s="377">
        <f t="shared" si="142"/>
        <v>0</v>
      </c>
      <c r="C335" s="377">
        <f t="shared" si="142"/>
        <v>0</v>
      </c>
      <c r="D335" s="377">
        <f t="shared" si="142"/>
        <v>0</v>
      </c>
      <c r="E335" s="157">
        <f t="shared" si="142"/>
        <v>0</v>
      </c>
      <c r="F335" s="157">
        <f t="shared" si="142"/>
        <v>0</v>
      </c>
      <c r="G335" s="57"/>
      <c r="H335" s="7" t="s">
        <v>278</v>
      </c>
      <c r="I335" s="377">
        <f t="shared" si="142"/>
        <v>0</v>
      </c>
      <c r="J335" s="157">
        <f t="shared" si="142"/>
        <v>0</v>
      </c>
      <c r="K335" s="157">
        <f t="shared" si="142"/>
        <v>0</v>
      </c>
      <c r="L335" s="157">
        <f t="shared" si="142"/>
        <v>0</v>
      </c>
      <c r="M335" s="377">
        <f>'الاطار الموازنى  راي الجهه عام'!J335</f>
        <v>0</v>
      </c>
      <c r="N335" s="217">
        <f t="shared" si="114"/>
        <v>0</v>
      </c>
      <c r="O335" s="157">
        <f t="shared" ref="O335" si="143">SUM(O333:O334)</f>
        <v>0</v>
      </c>
      <c r="P335" s="157" t="str">
        <f t="shared" si="115"/>
        <v xml:space="preserve"> </v>
      </c>
      <c r="Q335" s="157" t="str">
        <f t="shared" si="116"/>
        <v xml:space="preserve"> </v>
      </c>
      <c r="R335" s="112">
        <f t="shared" si="123"/>
        <v>0</v>
      </c>
      <c r="S335" s="72">
        <f t="shared" si="117"/>
        <v>0</v>
      </c>
    </row>
    <row r="336" spans="1:19" s="2" customFormat="1" ht="121.5" customHeight="1" x14ac:dyDescent="0.2">
      <c r="A336" s="389"/>
      <c r="B336" s="390"/>
      <c r="C336" s="390"/>
      <c r="D336" s="390"/>
      <c r="E336" s="166"/>
      <c r="F336" s="166"/>
      <c r="G336" s="60" t="s">
        <v>847</v>
      </c>
      <c r="H336" s="25" t="s">
        <v>279</v>
      </c>
      <c r="I336" s="390"/>
      <c r="J336" s="166"/>
      <c r="K336" s="166"/>
      <c r="L336" s="166">
        <f t="shared" si="124"/>
        <v>0</v>
      </c>
      <c r="M336" s="390">
        <f>'الاطار الموازنى  راي الجهه عام'!J336</f>
        <v>0</v>
      </c>
      <c r="N336" s="228">
        <f t="shared" si="114"/>
        <v>0</v>
      </c>
      <c r="O336" s="166"/>
      <c r="P336" s="166" t="str">
        <f t="shared" si="115"/>
        <v xml:space="preserve"> </v>
      </c>
      <c r="Q336" s="166" t="str">
        <f t="shared" si="116"/>
        <v xml:space="preserve"> </v>
      </c>
      <c r="R336" s="119"/>
      <c r="S336" s="72">
        <f>S358</f>
        <v>365000</v>
      </c>
    </row>
    <row r="337" spans="1:19" s="1" customFormat="1" ht="105.75" customHeight="1" x14ac:dyDescent="0.2">
      <c r="A337" s="357"/>
      <c r="B337" s="373"/>
      <c r="C337" s="373"/>
      <c r="D337" s="373"/>
      <c r="E337" s="155"/>
      <c r="F337" s="155"/>
      <c r="G337" s="54" t="s">
        <v>848</v>
      </c>
      <c r="H337" s="18" t="s">
        <v>280</v>
      </c>
      <c r="I337" s="373"/>
      <c r="J337" s="155"/>
      <c r="K337" s="155"/>
      <c r="L337" s="155">
        <f t="shared" si="124"/>
        <v>0</v>
      </c>
      <c r="M337" s="373">
        <f>'الاطار الموازنى  راي الجهه عام'!J337</f>
        <v>0</v>
      </c>
      <c r="N337" s="215">
        <f t="shared" si="114"/>
        <v>0</v>
      </c>
      <c r="O337" s="155"/>
      <c r="P337" s="155" t="str">
        <f t="shared" si="115"/>
        <v xml:space="preserve"> </v>
      </c>
      <c r="Q337" s="155" t="str">
        <f t="shared" si="116"/>
        <v xml:space="preserve"> </v>
      </c>
      <c r="R337" s="110"/>
      <c r="S337" s="72">
        <f>S341</f>
        <v>0</v>
      </c>
    </row>
    <row r="338" spans="1:19" ht="105.75" customHeight="1" x14ac:dyDescent="0.2">
      <c r="A338" s="364"/>
      <c r="B338" s="365"/>
      <c r="C338" s="365"/>
      <c r="D338" s="365"/>
      <c r="E338" s="147"/>
      <c r="F338" s="147"/>
      <c r="G338" s="49" t="s">
        <v>849</v>
      </c>
      <c r="H338" s="19" t="s">
        <v>281</v>
      </c>
      <c r="I338" s="365">
        <f>'موازنة 2026-2027'!M338</f>
        <v>0</v>
      </c>
      <c r="J338" s="147"/>
      <c r="K338" s="147"/>
      <c r="L338" s="147">
        <f t="shared" si="124"/>
        <v>0</v>
      </c>
      <c r="M338" s="365">
        <f>'الاطار الموازنى  راي الجهه عام'!J338</f>
        <v>0</v>
      </c>
      <c r="N338" s="208">
        <f t="shared" si="114"/>
        <v>0</v>
      </c>
      <c r="O338" s="147"/>
      <c r="P338" s="209" t="str">
        <f t="shared" si="115"/>
        <v xml:space="preserve"> </v>
      </c>
      <c r="Q338" s="209" t="str">
        <f t="shared" si="116"/>
        <v xml:space="preserve"> </v>
      </c>
      <c r="R338" s="105">
        <f t="shared" si="123"/>
        <v>0</v>
      </c>
      <c r="S338" s="72">
        <f t="shared" si="117"/>
        <v>0</v>
      </c>
    </row>
    <row r="339" spans="1:19" ht="105.75" customHeight="1" x14ac:dyDescent="0.2">
      <c r="A339" s="364"/>
      <c r="B339" s="365"/>
      <c r="C339" s="365"/>
      <c r="D339" s="365"/>
      <c r="E339" s="147"/>
      <c r="F339" s="147"/>
      <c r="G339" s="49" t="s">
        <v>850</v>
      </c>
      <c r="H339" s="19" t="s">
        <v>282</v>
      </c>
      <c r="I339" s="365">
        <f>'موازنة 2026-2027'!M339</f>
        <v>0</v>
      </c>
      <c r="J339" s="147"/>
      <c r="K339" s="147"/>
      <c r="L339" s="147">
        <f t="shared" si="124"/>
        <v>0</v>
      </c>
      <c r="M339" s="365">
        <f>'الاطار الموازنى  راي الجهه عام'!J339</f>
        <v>0</v>
      </c>
      <c r="N339" s="208">
        <f t="shared" si="114"/>
        <v>0</v>
      </c>
      <c r="O339" s="147"/>
      <c r="P339" s="209" t="str">
        <f t="shared" si="115"/>
        <v xml:space="preserve"> </v>
      </c>
      <c r="Q339" s="209" t="str">
        <f t="shared" si="116"/>
        <v xml:space="preserve"> </v>
      </c>
      <c r="R339" s="105">
        <f t="shared" si="123"/>
        <v>0</v>
      </c>
      <c r="S339" s="72">
        <f t="shared" si="117"/>
        <v>0</v>
      </c>
    </row>
    <row r="340" spans="1:19" ht="105.75" customHeight="1" thickBot="1" x14ac:dyDescent="0.25">
      <c r="A340" s="391"/>
      <c r="B340" s="379"/>
      <c r="C340" s="379"/>
      <c r="D340" s="379"/>
      <c r="E340" s="158"/>
      <c r="F340" s="158"/>
      <c r="G340" s="50" t="s">
        <v>851</v>
      </c>
      <c r="H340" s="19" t="s">
        <v>283</v>
      </c>
      <c r="I340" s="379">
        <f>'موازنة 2026-2027'!M340</f>
        <v>0</v>
      </c>
      <c r="J340" s="158"/>
      <c r="K340" s="158"/>
      <c r="L340" s="158">
        <f t="shared" si="124"/>
        <v>0</v>
      </c>
      <c r="M340" s="379">
        <f>'الاطار الموازنى  راي الجهه عام'!J340</f>
        <v>0</v>
      </c>
      <c r="N340" s="218">
        <f t="shared" si="114"/>
        <v>0</v>
      </c>
      <c r="O340" s="158"/>
      <c r="P340" s="219" t="str">
        <f t="shared" si="115"/>
        <v xml:space="preserve"> </v>
      </c>
      <c r="Q340" s="219" t="str">
        <f t="shared" si="116"/>
        <v xml:space="preserve"> </v>
      </c>
      <c r="R340" s="113">
        <f t="shared" si="123"/>
        <v>0</v>
      </c>
      <c r="S340" s="72">
        <f t="shared" si="117"/>
        <v>0</v>
      </c>
    </row>
    <row r="341" spans="1:19" s="1" customFormat="1" ht="117.75" customHeight="1" thickBot="1" x14ac:dyDescent="0.25">
      <c r="A341" s="360">
        <f t="shared" ref="A341:L341" si="144">SUM(A338:A340)</f>
        <v>0</v>
      </c>
      <c r="B341" s="368">
        <f t="shared" si="144"/>
        <v>0</v>
      </c>
      <c r="C341" s="368">
        <f t="shared" si="144"/>
        <v>0</v>
      </c>
      <c r="D341" s="368">
        <f t="shared" si="144"/>
        <v>0</v>
      </c>
      <c r="E341" s="150">
        <f t="shared" si="144"/>
        <v>0</v>
      </c>
      <c r="F341" s="150">
        <f t="shared" si="144"/>
        <v>0</v>
      </c>
      <c r="G341" s="51"/>
      <c r="H341" s="5" t="s">
        <v>167</v>
      </c>
      <c r="I341" s="368">
        <f t="shared" si="144"/>
        <v>0</v>
      </c>
      <c r="J341" s="150">
        <f t="shared" si="144"/>
        <v>0</v>
      </c>
      <c r="K341" s="150">
        <f t="shared" si="144"/>
        <v>0</v>
      </c>
      <c r="L341" s="150">
        <f t="shared" si="144"/>
        <v>0</v>
      </c>
      <c r="M341" s="368">
        <f>'الاطار الموازنى  راي الجهه عام'!J341</f>
        <v>0</v>
      </c>
      <c r="N341" s="212">
        <f t="shared" si="114"/>
        <v>0</v>
      </c>
      <c r="O341" s="150">
        <f t="shared" ref="O341" si="145">SUM(O338:O340)</f>
        <v>0</v>
      </c>
      <c r="P341" s="150" t="str">
        <f t="shared" si="115"/>
        <v xml:space="preserve"> </v>
      </c>
      <c r="Q341" s="150" t="str">
        <f t="shared" si="116"/>
        <v xml:space="preserve"> </v>
      </c>
      <c r="R341" s="107">
        <f t="shared" si="123"/>
        <v>0</v>
      </c>
      <c r="S341" s="72">
        <f t="shared" si="117"/>
        <v>0</v>
      </c>
    </row>
    <row r="342" spans="1:19" s="1" customFormat="1" ht="121.5" customHeight="1" x14ac:dyDescent="0.2">
      <c r="A342" s="357"/>
      <c r="B342" s="373"/>
      <c r="C342" s="373"/>
      <c r="D342" s="373"/>
      <c r="E342" s="155"/>
      <c r="F342" s="155"/>
      <c r="G342" s="54" t="s">
        <v>852</v>
      </c>
      <c r="H342" s="18" t="s">
        <v>284</v>
      </c>
      <c r="I342" s="373"/>
      <c r="J342" s="155"/>
      <c r="K342" s="155"/>
      <c r="L342" s="155">
        <f t="shared" si="124"/>
        <v>0</v>
      </c>
      <c r="M342" s="373">
        <f>'الاطار الموازنى  راي الجهه عام'!J342</f>
        <v>0</v>
      </c>
      <c r="N342" s="215">
        <f t="shared" si="114"/>
        <v>0</v>
      </c>
      <c r="O342" s="155"/>
      <c r="P342" s="155" t="str">
        <f t="shared" si="115"/>
        <v xml:space="preserve"> </v>
      </c>
      <c r="Q342" s="155" t="str">
        <f t="shared" si="116"/>
        <v xml:space="preserve"> </v>
      </c>
      <c r="R342" s="110"/>
      <c r="S342" s="72">
        <f>S348</f>
        <v>365000</v>
      </c>
    </row>
    <row r="343" spans="1:19" ht="105.75" customHeight="1" x14ac:dyDescent="0.2">
      <c r="A343" s="364"/>
      <c r="B343" s="365"/>
      <c r="C343" s="365"/>
      <c r="D343" s="365"/>
      <c r="E343" s="147"/>
      <c r="F343" s="147"/>
      <c r="G343" s="49" t="s">
        <v>853</v>
      </c>
      <c r="H343" s="19" t="s">
        <v>285</v>
      </c>
      <c r="I343" s="365">
        <f>'موازنة 2026-2027'!M343</f>
        <v>0</v>
      </c>
      <c r="J343" s="147"/>
      <c r="K343" s="147"/>
      <c r="L343" s="147">
        <f t="shared" si="124"/>
        <v>0</v>
      </c>
      <c r="M343" s="365">
        <f>'الاطار الموازنى  راي الجهه عام'!J343</f>
        <v>0</v>
      </c>
      <c r="N343" s="208">
        <f t="shared" si="114"/>
        <v>0</v>
      </c>
      <c r="O343" s="147"/>
      <c r="P343" s="209" t="str">
        <f t="shared" si="115"/>
        <v xml:space="preserve"> </v>
      </c>
      <c r="Q343" s="209" t="str">
        <f t="shared" si="116"/>
        <v xml:space="preserve"> </v>
      </c>
      <c r="R343" s="105">
        <f t="shared" si="123"/>
        <v>0</v>
      </c>
      <c r="S343" s="72">
        <f t="shared" si="117"/>
        <v>0</v>
      </c>
    </row>
    <row r="344" spans="1:19" ht="140.25" customHeight="1" x14ac:dyDescent="0.2">
      <c r="A344" s="365"/>
      <c r="B344" s="365"/>
      <c r="C344" s="365"/>
      <c r="D344" s="365"/>
      <c r="E344" s="147"/>
      <c r="F344" s="147"/>
      <c r="G344" s="49" t="s">
        <v>854</v>
      </c>
      <c r="H344" s="19" t="s">
        <v>286</v>
      </c>
      <c r="I344" s="365">
        <f>'موازنة 2026-2027'!M344</f>
        <v>100000</v>
      </c>
      <c r="J344" s="147"/>
      <c r="K344" s="147"/>
      <c r="L344" s="147">
        <f t="shared" si="124"/>
        <v>0</v>
      </c>
      <c r="M344" s="365">
        <f>'الاطار الموازنى  راي الجهه عام'!J344</f>
        <v>114000</v>
      </c>
      <c r="N344" s="208">
        <f t="shared" si="114"/>
        <v>14000</v>
      </c>
      <c r="O344" s="147">
        <f t="shared" ref="O344:O347" si="146">M344</f>
        <v>114000</v>
      </c>
      <c r="P344" s="209">
        <f t="shared" si="115"/>
        <v>14000</v>
      </c>
      <c r="Q344" s="209" t="str">
        <f t="shared" si="116"/>
        <v xml:space="preserve"> </v>
      </c>
      <c r="R344" s="105">
        <f t="shared" si="123"/>
        <v>1.1399999999999999</v>
      </c>
      <c r="S344" s="72">
        <f t="shared" si="117"/>
        <v>328000</v>
      </c>
    </row>
    <row r="345" spans="1:19" ht="114.75" customHeight="1" x14ac:dyDescent="0.2">
      <c r="A345" s="365"/>
      <c r="B345" s="365"/>
      <c r="C345" s="365"/>
      <c r="D345" s="365"/>
      <c r="E345" s="147"/>
      <c r="F345" s="147"/>
      <c r="G345" s="49" t="s">
        <v>855</v>
      </c>
      <c r="H345" s="19" t="s">
        <v>287</v>
      </c>
      <c r="I345" s="365">
        <f>'موازنة 2026-2027'!M345</f>
        <v>11000</v>
      </c>
      <c r="J345" s="147"/>
      <c r="K345" s="147"/>
      <c r="L345" s="147">
        <f t="shared" si="124"/>
        <v>0</v>
      </c>
      <c r="M345" s="365">
        <f>'الاطار الموازنى  راي الجهه عام'!J345</f>
        <v>13000</v>
      </c>
      <c r="N345" s="208">
        <f t="shared" si="114"/>
        <v>2000</v>
      </c>
      <c r="O345" s="147">
        <f t="shared" si="146"/>
        <v>13000</v>
      </c>
      <c r="P345" s="209">
        <f t="shared" si="115"/>
        <v>2000</v>
      </c>
      <c r="Q345" s="209" t="str">
        <f t="shared" si="116"/>
        <v xml:space="preserve"> </v>
      </c>
      <c r="R345" s="105">
        <f t="shared" si="123"/>
        <v>1.1818181818181819</v>
      </c>
      <c r="S345" s="72">
        <f t="shared" si="117"/>
        <v>37000</v>
      </c>
    </row>
    <row r="346" spans="1:19" ht="105.75" customHeight="1" x14ac:dyDescent="0.2">
      <c r="A346" s="391"/>
      <c r="B346" s="379"/>
      <c r="C346" s="379"/>
      <c r="D346" s="379"/>
      <c r="E346" s="158"/>
      <c r="F346" s="158"/>
      <c r="G346" s="50" t="s">
        <v>1095</v>
      </c>
      <c r="H346" s="19" t="s">
        <v>1096</v>
      </c>
      <c r="I346" s="379">
        <f>'موازنة 2026-2027'!M346</f>
        <v>0</v>
      </c>
      <c r="J346" s="158"/>
      <c r="K346" s="158"/>
      <c r="L346" s="158">
        <f t="shared" si="124"/>
        <v>0</v>
      </c>
      <c r="M346" s="379">
        <f>'الاطار الموازنى  راي الجهه عام'!J346</f>
        <v>0</v>
      </c>
      <c r="N346" s="218">
        <f t="shared" si="114"/>
        <v>0</v>
      </c>
      <c r="O346" s="158">
        <f t="shared" si="146"/>
        <v>0</v>
      </c>
      <c r="P346" s="219" t="str">
        <f t="shared" si="115"/>
        <v xml:space="preserve"> </v>
      </c>
      <c r="Q346" s="219" t="str">
        <f t="shared" si="116"/>
        <v xml:space="preserve"> </v>
      </c>
      <c r="R346" s="113">
        <f t="shared" si="123"/>
        <v>0</v>
      </c>
      <c r="S346" s="72">
        <f t="shared" si="117"/>
        <v>0</v>
      </c>
    </row>
    <row r="347" spans="1:19" ht="105.75" customHeight="1" thickBot="1" x14ac:dyDescent="0.25">
      <c r="A347" s="397"/>
      <c r="B347" s="398"/>
      <c r="C347" s="398"/>
      <c r="D347" s="398"/>
      <c r="E347" s="168"/>
      <c r="F347" s="168"/>
      <c r="G347" s="50">
        <v>3113060205</v>
      </c>
      <c r="H347" s="709" t="s">
        <v>1184</v>
      </c>
      <c r="I347" s="379">
        <f>'موازنة 2026-2027'!M347</f>
        <v>0</v>
      </c>
      <c r="J347" s="168"/>
      <c r="K347" s="168"/>
      <c r="L347" s="168"/>
      <c r="M347" s="379">
        <f>'الاطار الموازنى  راي الجهه عام'!J347</f>
        <v>0</v>
      </c>
      <c r="N347" s="218">
        <f t="shared" si="114"/>
        <v>0</v>
      </c>
      <c r="O347" s="168">
        <f t="shared" si="146"/>
        <v>0</v>
      </c>
      <c r="P347" s="219" t="str">
        <f t="shared" si="115"/>
        <v xml:space="preserve"> </v>
      </c>
      <c r="Q347" s="219" t="str">
        <f t="shared" si="116"/>
        <v xml:space="preserve"> </v>
      </c>
      <c r="R347" s="113">
        <f t="shared" si="123"/>
        <v>0</v>
      </c>
    </row>
    <row r="348" spans="1:19" s="1" customFormat="1" ht="117.75" customHeight="1" thickBot="1" x14ac:dyDescent="0.25">
      <c r="A348" s="360">
        <f t="shared" ref="A348:F348" si="147">SUM(A343:A346)</f>
        <v>0</v>
      </c>
      <c r="B348" s="368">
        <f t="shared" si="147"/>
        <v>0</v>
      </c>
      <c r="C348" s="368">
        <f t="shared" si="147"/>
        <v>0</v>
      </c>
      <c r="D348" s="368">
        <f t="shared" si="147"/>
        <v>0</v>
      </c>
      <c r="E348" s="150">
        <f t="shared" si="147"/>
        <v>0</v>
      </c>
      <c r="F348" s="150">
        <f t="shared" si="147"/>
        <v>0</v>
      </c>
      <c r="G348" s="51"/>
      <c r="H348" s="5" t="s">
        <v>171</v>
      </c>
      <c r="I348" s="368">
        <f>SUM(I343:I347)</f>
        <v>111000</v>
      </c>
      <c r="J348" s="368">
        <f t="shared" ref="J348:M348" si="148">SUM(J343:J347)</f>
        <v>0</v>
      </c>
      <c r="K348" s="368">
        <f t="shared" si="148"/>
        <v>0</v>
      </c>
      <c r="L348" s="368">
        <f t="shared" si="148"/>
        <v>0</v>
      </c>
      <c r="M348" s="368">
        <f t="shared" si="148"/>
        <v>127000</v>
      </c>
      <c r="N348" s="368">
        <f t="shared" si="114"/>
        <v>16000</v>
      </c>
      <c r="O348" s="150">
        <f t="shared" ref="O348" si="149">SUM(O343:O347)</f>
        <v>127000</v>
      </c>
      <c r="P348" s="150">
        <f t="shared" si="115"/>
        <v>16000</v>
      </c>
      <c r="Q348" s="150" t="str">
        <f t="shared" si="116"/>
        <v xml:space="preserve"> </v>
      </c>
      <c r="R348" s="107">
        <f t="shared" si="123"/>
        <v>1.1441441441441442</v>
      </c>
      <c r="S348" s="72">
        <f t="shared" si="117"/>
        <v>365000</v>
      </c>
    </row>
    <row r="349" spans="1:19" s="1" customFormat="1" ht="105.75" customHeight="1" x14ac:dyDescent="0.2">
      <c r="A349" s="394"/>
      <c r="B349" s="395"/>
      <c r="C349" s="395"/>
      <c r="D349" s="395"/>
      <c r="E349" s="170"/>
      <c r="F349" s="170"/>
      <c r="G349" s="48" t="s">
        <v>856</v>
      </c>
      <c r="H349" s="21" t="s">
        <v>288</v>
      </c>
      <c r="I349" s="395"/>
      <c r="J349" s="170"/>
      <c r="K349" s="170"/>
      <c r="L349" s="170">
        <f t="shared" si="124"/>
        <v>0</v>
      </c>
      <c r="M349" s="395">
        <f>'الاطار الموازنى  راي الجهه عام'!J349</f>
        <v>0</v>
      </c>
      <c r="N349" s="229">
        <f t="shared" si="114"/>
        <v>0</v>
      </c>
      <c r="O349" s="170"/>
      <c r="P349" s="170" t="str">
        <f t="shared" si="115"/>
        <v xml:space="preserve"> </v>
      </c>
      <c r="Q349" s="170" t="str">
        <f t="shared" si="116"/>
        <v xml:space="preserve"> </v>
      </c>
      <c r="R349" s="120"/>
      <c r="S349" s="72">
        <f>S357</f>
        <v>0</v>
      </c>
    </row>
    <row r="350" spans="1:19" ht="105.75" customHeight="1" x14ac:dyDescent="0.2">
      <c r="A350" s="364"/>
      <c r="B350" s="365"/>
      <c r="C350" s="365"/>
      <c r="D350" s="365"/>
      <c r="E350" s="147"/>
      <c r="F350" s="147"/>
      <c r="G350" s="49" t="s">
        <v>857</v>
      </c>
      <c r="H350" s="19" t="s">
        <v>289</v>
      </c>
      <c r="I350" s="365">
        <f>'موازنة 2026-2027'!M350</f>
        <v>0</v>
      </c>
      <c r="J350" s="147"/>
      <c r="K350" s="147"/>
      <c r="L350" s="147">
        <f t="shared" si="124"/>
        <v>0</v>
      </c>
      <c r="M350" s="365">
        <f>'الاطار الموازنى  راي الجهه عام'!J350</f>
        <v>0</v>
      </c>
      <c r="N350" s="208">
        <f t="shared" ref="N350:N417" si="150">M350-I350</f>
        <v>0</v>
      </c>
      <c r="O350" s="147"/>
      <c r="P350" s="209" t="str">
        <f t="shared" ref="P350:P417" si="151">IF(O350&gt;I350,O350-I350," ")</f>
        <v xml:space="preserve"> </v>
      </c>
      <c r="Q350" s="209" t="str">
        <f t="shared" ref="Q350:Q417" si="152">IF(I350&gt;O350,I350-O350," ")</f>
        <v xml:space="preserve"> </v>
      </c>
      <c r="R350" s="105">
        <f t="shared" si="123"/>
        <v>0</v>
      </c>
      <c r="S350" s="72">
        <f t="shared" ref="S350:S417" si="153">SUM(A350+B350+C350+D350+E350+F350+I350+J350+K350+L350+M350+O350)</f>
        <v>0</v>
      </c>
    </row>
    <row r="351" spans="1:19" ht="105.75" customHeight="1" x14ac:dyDescent="0.2">
      <c r="A351" s="364"/>
      <c r="B351" s="365"/>
      <c r="C351" s="365"/>
      <c r="D351" s="365"/>
      <c r="E351" s="147"/>
      <c r="F351" s="147"/>
      <c r="G351" s="49" t="s">
        <v>858</v>
      </c>
      <c r="H351" s="19" t="s">
        <v>290</v>
      </c>
      <c r="I351" s="365">
        <f>'موازنة 2026-2027'!M351</f>
        <v>0</v>
      </c>
      <c r="J351" s="147"/>
      <c r="K351" s="147"/>
      <c r="L351" s="147">
        <f t="shared" si="124"/>
        <v>0</v>
      </c>
      <c r="M351" s="365">
        <f>'الاطار الموازنى  راي الجهه عام'!J351</f>
        <v>0</v>
      </c>
      <c r="N351" s="208">
        <f t="shared" si="150"/>
        <v>0</v>
      </c>
      <c r="O351" s="147"/>
      <c r="P351" s="209" t="str">
        <f t="shared" si="151"/>
        <v xml:space="preserve"> </v>
      </c>
      <c r="Q351" s="209" t="str">
        <f t="shared" si="152"/>
        <v xml:space="preserve"> </v>
      </c>
      <c r="R351" s="105">
        <f t="shared" si="123"/>
        <v>0</v>
      </c>
      <c r="S351" s="72">
        <f t="shared" si="153"/>
        <v>0</v>
      </c>
    </row>
    <row r="352" spans="1:19" ht="105.75" customHeight="1" x14ac:dyDescent="0.2">
      <c r="A352" s="364"/>
      <c r="B352" s="365"/>
      <c r="C352" s="365"/>
      <c r="D352" s="365"/>
      <c r="E352" s="147"/>
      <c r="F352" s="147"/>
      <c r="G352" s="49" t="s">
        <v>859</v>
      </c>
      <c r="H352" s="19" t="s">
        <v>291</v>
      </c>
      <c r="I352" s="365">
        <f>'موازنة 2026-2027'!M352</f>
        <v>0</v>
      </c>
      <c r="J352" s="147"/>
      <c r="K352" s="147"/>
      <c r="L352" s="147">
        <f t="shared" si="124"/>
        <v>0</v>
      </c>
      <c r="M352" s="365">
        <f>'الاطار الموازنى  راي الجهه عام'!J352</f>
        <v>0</v>
      </c>
      <c r="N352" s="208">
        <f t="shared" si="150"/>
        <v>0</v>
      </c>
      <c r="O352" s="147"/>
      <c r="P352" s="209" t="str">
        <f t="shared" si="151"/>
        <v xml:space="preserve"> </v>
      </c>
      <c r="Q352" s="209" t="str">
        <f t="shared" si="152"/>
        <v xml:space="preserve"> </v>
      </c>
      <c r="R352" s="105">
        <f t="shared" si="123"/>
        <v>0</v>
      </c>
      <c r="S352" s="72">
        <f t="shared" si="153"/>
        <v>0</v>
      </c>
    </row>
    <row r="353" spans="1:19" ht="105.75" customHeight="1" x14ac:dyDescent="0.2">
      <c r="A353" s="364"/>
      <c r="B353" s="365"/>
      <c r="C353" s="365"/>
      <c r="D353" s="365"/>
      <c r="E353" s="147"/>
      <c r="F353" s="147"/>
      <c r="G353" s="49" t="s">
        <v>860</v>
      </c>
      <c r="H353" s="19" t="s">
        <v>292</v>
      </c>
      <c r="I353" s="365">
        <f>'موازنة 2026-2027'!M353</f>
        <v>0</v>
      </c>
      <c r="J353" s="147"/>
      <c r="K353" s="147"/>
      <c r="L353" s="147">
        <f t="shared" si="124"/>
        <v>0</v>
      </c>
      <c r="M353" s="365">
        <f>'الاطار الموازنى  راي الجهه عام'!J353</f>
        <v>0</v>
      </c>
      <c r="N353" s="208">
        <f t="shared" si="150"/>
        <v>0</v>
      </c>
      <c r="O353" s="147"/>
      <c r="P353" s="209" t="str">
        <f t="shared" si="151"/>
        <v xml:space="preserve"> </v>
      </c>
      <c r="Q353" s="209" t="str">
        <f t="shared" si="152"/>
        <v xml:space="preserve"> </v>
      </c>
      <c r="R353" s="105">
        <f t="shared" si="123"/>
        <v>0</v>
      </c>
      <c r="S353" s="72">
        <f t="shared" si="153"/>
        <v>0</v>
      </c>
    </row>
    <row r="354" spans="1:19" ht="105.75" customHeight="1" x14ac:dyDescent="0.2">
      <c r="A354" s="364"/>
      <c r="B354" s="365"/>
      <c r="C354" s="365"/>
      <c r="D354" s="365"/>
      <c r="E354" s="147"/>
      <c r="F354" s="147"/>
      <c r="G354" s="49" t="s">
        <v>861</v>
      </c>
      <c r="H354" s="19" t="s">
        <v>293</v>
      </c>
      <c r="I354" s="365">
        <f>'موازنة 2026-2027'!M354</f>
        <v>0</v>
      </c>
      <c r="J354" s="147"/>
      <c r="K354" s="147"/>
      <c r="L354" s="147">
        <f t="shared" si="124"/>
        <v>0</v>
      </c>
      <c r="M354" s="365">
        <f>'الاطار الموازنى  راي الجهه عام'!J354</f>
        <v>0</v>
      </c>
      <c r="N354" s="208">
        <f t="shared" si="150"/>
        <v>0</v>
      </c>
      <c r="O354" s="147"/>
      <c r="P354" s="209" t="str">
        <f t="shared" si="151"/>
        <v xml:space="preserve"> </v>
      </c>
      <c r="Q354" s="209" t="str">
        <f t="shared" si="152"/>
        <v xml:space="preserve"> </v>
      </c>
      <c r="R354" s="105">
        <f t="shared" si="123"/>
        <v>0</v>
      </c>
      <c r="S354" s="72">
        <f t="shared" si="153"/>
        <v>0</v>
      </c>
    </row>
    <row r="355" spans="1:19" ht="105.75" customHeight="1" x14ac:dyDescent="0.2">
      <c r="A355" s="364"/>
      <c r="B355" s="365"/>
      <c r="C355" s="365"/>
      <c r="D355" s="365"/>
      <c r="E355" s="147"/>
      <c r="F355" s="147"/>
      <c r="G355" s="49" t="s">
        <v>862</v>
      </c>
      <c r="H355" s="19" t="s">
        <v>615</v>
      </c>
      <c r="I355" s="365">
        <f>'موازنة 2026-2027'!M355</f>
        <v>0</v>
      </c>
      <c r="J355" s="147"/>
      <c r="K355" s="147"/>
      <c r="L355" s="147">
        <f t="shared" si="124"/>
        <v>0</v>
      </c>
      <c r="M355" s="365">
        <f>'الاطار الموازنى  راي الجهه عام'!J355</f>
        <v>0</v>
      </c>
      <c r="N355" s="208">
        <f t="shared" si="150"/>
        <v>0</v>
      </c>
      <c r="O355" s="147"/>
      <c r="P355" s="209" t="str">
        <f t="shared" si="151"/>
        <v xml:space="preserve"> </v>
      </c>
      <c r="Q355" s="209" t="str">
        <f t="shared" si="152"/>
        <v xml:space="preserve"> </v>
      </c>
      <c r="R355" s="105">
        <f t="shared" ref="R355:R422" si="154">IF(O355=0,,O355/I355)</f>
        <v>0</v>
      </c>
      <c r="S355" s="72">
        <f t="shared" si="153"/>
        <v>0</v>
      </c>
    </row>
    <row r="356" spans="1:19" ht="105.75" customHeight="1" thickBot="1" x14ac:dyDescent="0.25">
      <c r="A356" s="366"/>
      <c r="B356" s="367"/>
      <c r="C356" s="367"/>
      <c r="D356" s="367"/>
      <c r="E356" s="149"/>
      <c r="F356" s="149"/>
      <c r="G356" s="81" t="s">
        <v>863</v>
      </c>
      <c r="H356" s="78" t="s">
        <v>616</v>
      </c>
      <c r="I356" s="367">
        <f>'موازنة 2026-2027'!M356</f>
        <v>0</v>
      </c>
      <c r="J356" s="149"/>
      <c r="K356" s="149"/>
      <c r="L356" s="149">
        <f t="shared" si="124"/>
        <v>0</v>
      </c>
      <c r="M356" s="367">
        <f>'الاطار الموازنى  راي الجهه عام'!J356</f>
        <v>0</v>
      </c>
      <c r="N356" s="210">
        <f t="shared" si="150"/>
        <v>0</v>
      </c>
      <c r="O356" s="149"/>
      <c r="P356" s="211" t="str">
        <f t="shared" si="151"/>
        <v xml:space="preserve"> </v>
      </c>
      <c r="Q356" s="211" t="str">
        <f t="shared" si="152"/>
        <v xml:space="preserve"> </v>
      </c>
      <c r="R356" s="106">
        <f t="shared" si="154"/>
        <v>0</v>
      </c>
      <c r="S356" s="72">
        <f t="shared" si="153"/>
        <v>0</v>
      </c>
    </row>
    <row r="357" spans="1:19" s="1" customFormat="1" ht="102.75" customHeight="1" thickBot="1" x14ac:dyDescent="0.25">
      <c r="A357" s="360">
        <f t="shared" ref="A357:I357" si="155">SUM(A350:A356)</f>
        <v>0</v>
      </c>
      <c r="B357" s="368">
        <f t="shared" si="155"/>
        <v>0</v>
      </c>
      <c r="C357" s="368">
        <f t="shared" si="155"/>
        <v>0</v>
      </c>
      <c r="D357" s="368">
        <f t="shared" si="155"/>
        <v>0</v>
      </c>
      <c r="E357" s="150">
        <f t="shared" si="155"/>
        <v>0</v>
      </c>
      <c r="F357" s="150">
        <f t="shared" si="155"/>
        <v>0</v>
      </c>
      <c r="G357" s="51"/>
      <c r="H357" s="5" t="s">
        <v>294</v>
      </c>
      <c r="I357" s="368">
        <f t="shared" si="155"/>
        <v>0</v>
      </c>
      <c r="J357" s="150">
        <f t="shared" ref="J357:L357" si="156">SUM(J350:J356)</f>
        <v>0</v>
      </c>
      <c r="K357" s="150">
        <f t="shared" si="156"/>
        <v>0</v>
      </c>
      <c r="L357" s="150">
        <f t="shared" si="156"/>
        <v>0</v>
      </c>
      <c r="M357" s="368">
        <f>'الاطار الموازنى  راي الجهه عام'!J357</f>
        <v>0</v>
      </c>
      <c r="N357" s="212">
        <f t="shared" si="150"/>
        <v>0</v>
      </c>
      <c r="O357" s="150">
        <f t="shared" ref="O357" si="157">SUM(O350:O356)</f>
        <v>0</v>
      </c>
      <c r="P357" s="150" t="str">
        <f t="shared" si="151"/>
        <v xml:space="preserve"> </v>
      </c>
      <c r="Q357" s="150" t="str">
        <f t="shared" si="152"/>
        <v xml:space="preserve"> </v>
      </c>
      <c r="R357" s="107">
        <f t="shared" si="154"/>
        <v>0</v>
      </c>
      <c r="S357" s="72">
        <f t="shared" si="153"/>
        <v>0</v>
      </c>
    </row>
    <row r="358" spans="1:19" s="2" customFormat="1" ht="102.75" customHeight="1" thickBot="1" x14ac:dyDescent="0.25">
      <c r="A358" s="376">
        <f t="shared" ref="A358:K358" si="158">A341+A348+A357</f>
        <v>0</v>
      </c>
      <c r="B358" s="377">
        <f t="shared" si="158"/>
        <v>0</v>
      </c>
      <c r="C358" s="377">
        <f t="shared" si="158"/>
        <v>0</v>
      </c>
      <c r="D358" s="377">
        <f t="shared" si="158"/>
        <v>0</v>
      </c>
      <c r="E358" s="157">
        <f t="shared" si="158"/>
        <v>0</v>
      </c>
      <c r="F358" s="157">
        <f t="shared" si="158"/>
        <v>0</v>
      </c>
      <c r="G358" s="57"/>
      <c r="H358" s="7" t="s">
        <v>295</v>
      </c>
      <c r="I358" s="377">
        <f t="shared" si="158"/>
        <v>111000</v>
      </c>
      <c r="J358" s="157">
        <f t="shared" si="158"/>
        <v>0</v>
      </c>
      <c r="K358" s="157">
        <f t="shared" si="158"/>
        <v>0</v>
      </c>
      <c r="L358" s="157">
        <f t="shared" ref="L358:L425" si="159">K358*2</f>
        <v>0</v>
      </c>
      <c r="M358" s="377">
        <f>'الاطار الموازنى  راي الجهه عام'!J358</f>
        <v>127000</v>
      </c>
      <c r="N358" s="217">
        <f t="shared" si="150"/>
        <v>16000</v>
      </c>
      <c r="O358" s="157">
        <f t="shared" ref="O358" si="160">O341+O348+O357</f>
        <v>127000</v>
      </c>
      <c r="P358" s="157">
        <f t="shared" si="151"/>
        <v>16000</v>
      </c>
      <c r="Q358" s="157" t="str">
        <f t="shared" si="152"/>
        <v xml:space="preserve"> </v>
      </c>
      <c r="R358" s="112">
        <f t="shared" si="154"/>
        <v>1.1441441441441442</v>
      </c>
      <c r="S358" s="72">
        <f t="shared" si="153"/>
        <v>365000</v>
      </c>
    </row>
    <row r="359" spans="1:19" s="2" customFormat="1" ht="105.75" customHeight="1" x14ac:dyDescent="0.2">
      <c r="A359" s="419"/>
      <c r="B359" s="420"/>
      <c r="C359" s="420"/>
      <c r="D359" s="420"/>
      <c r="E359" s="179"/>
      <c r="F359" s="179"/>
      <c r="G359" s="67">
        <v>3113070101</v>
      </c>
      <c r="H359" s="30" t="s">
        <v>296</v>
      </c>
      <c r="I359" s="420"/>
      <c r="J359" s="179"/>
      <c r="K359" s="179"/>
      <c r="L359" s="179">
        <f t="shared" si="159"/>
        <v>0</v>
      </c>
      <c r="M359" s="420">
        <f>'الاطار الموازنى  راي الجهه عام'!J359</f>
        <v>0</v>
      </c>
      <c r="N359" s="240">
        <f t="shared" si="150"/>
        <v>0</v>
      </c>
      <c r="O359" s="179"/>
      <c r="P359" s="241" t="str">
        <f t="shared" si="151"/>
        <v xml:space="preserve"> </v>
      </c>
      <c r="Q359" s="241" t="str">
        <f t="shared" si="152"/>
        <v xml:space="preserve"> </v>
      </c>
      <c r="R359" s="124">
        <f t="shared" si="154"/>
        <v>0</v>
      </c>
      <c r="S359" s="72">
        <f t="shared" si="153"/>
        <v>0</v>
      </c>
    </row>
    <row r="360" spans="1:19" s="2" customFormat="1" ht="105.75" customHeight="1" x14ac:dyDescent="0.2">
      <c r="A360" s="389"/>
      <c r="B360" s="390"/>
      <c r="C360" s="390"/>
      <c r="D360" s="390"/>
      <c r="E360" s="180"/>
      <c r="F360" s="180"/>
      <c r="G360" s="60">
        <v>3113080101</v>
      </c>
      <c r="H360" s="17" t="s">
        <v>297</v>
      </c>
      <c r="I360" s="390"/>
      <c r="J360" s="180"/>
      <c r="K360" s="180"/>
      <c r="L360" s="180">
        <f t="shared" si="159"/>
        <v>0</v>
      </c>
      <c r="M360" s="390">
        <f>'الاطار الموازنى  راي الجهه عام'!J360</f>
        <v>0</v>
      </c>
      <c r="N360" s="228">
        <f t="shared" si="150"/>
        <v>0</v>
      </c>
      <c r="O360" s="180"/>
      <c r="P360" s="166" t="str">
        <f t="shared" si="151"/>
        <v xml:space="preserve"> </v>
      </c>
      <c r="Q360" s="166" t="str">
        <f t="shared" si="152"/>
        <v xml:space="preserve"> </v>
      </c>
      <c r="R360" s="119">
        <f t="shared" si="154"/>
        <v>0</v>
      </c>
      <c r="S360" s="72">
        <f t="shared" si="153"/>
        <v>0</v>
      </c>
    </row>
    <row r="361" spans="1:19" s="2" customFormat="1" ht="105.75" customHeight="1" x14ac:dyDescent="0.2">
      <c r="A361" s="389"/>
      <c r="B361" s="390"/>
      <c r="C361" s="390"/>
      <c r="D361" s="390"/>
      <c r="E361" s="166"/>
      <c r="F361" s="166"/>
      <c r="G361" s="60" t="s">
        <v>864</v>
      </c>
      <c r="H361" s="17" t="s">
        <v>298</v>
      </c>
      <c r="I361" s="390"/>
      <c r="J361" s="166"/>
      <c r="K361" s="166"/>
      <c r="L361" s="166">
        <f t="shared" si="159"/>
        <v>0</v>
      </c>
      <c r="M361" s="390">
        <f>'الاطار الموازنى  راي الجهه عام'!J361</f>
        <v>0</v>
      </c>
      <c r="N361" s="228">
        <f t="shared" si="150"/>
        <v>0</v>
      </c>
      <c r="O361" s="166"/>
      <c r="P361" s="166" t="str">
        <f t="shared" si="151"/>
        <v xml:space="preserve"> </v>
      </c>
      <c r="Q361" s="166" t="str">
        <f t="shared" si="152"/>
        <v xml:space="preserve"> </v>
      </c>
      <c r="R361" s="119"/>
      <c r="S361" s="72">
        <f>S378</f>
        <v>0</v>
      </c>
    </row>
    <row r="362" spans="1:19" s="1" customFormat="1" ht="105.75" customHeight="1" x14ac:dyDescent="0.2">
      <c r="A362" s="357"/>
      <c r="B362" s="373"/>
      <c r="C362" s="373"/>
      <c r="D362" s="373"/>
      <c r="E362" s="155"/>
      <c r="F362" s="155"/>
      <c r="G362" s="54">
        <v>3113090100</v>
      </c>
      <c r="H362" s="18" t="s">
        <v>572</v>
      </c>
      <c r="I362" s="373"/>
      <c r="J362" s="155"/>
      <c r="K362" s="155"/>
      <c r="L362" s="155"/>
      <c r="M362" s="373">
        <f>'الاطار الموازنى  راي الجهه عام'!J362</f>
        <v>0</v>
      </c>
      <c r="N362" s="215"/>
      <c r="O362" s="155"/>
      <c r="P362" s="155" t="str">
        <f t="shared" si="151"/>
        <v xml:space="preserve"> </v>
      </c>
      <c r="Q362" s="155" t="str">
        <f t="shared" si="152"/>
        <v xml:space="preserve"> </v>
      </c>
      <c r="R362" s="110"/>
      <c r="S362" s="72">
        <f>S368</f>
        <v>0</v>
      </c>
    </row>
    <row r="363" spans="1:19" ht="105.75" customHeight="1" x14ac:dyDescent="0.2">
      <c r="A363" s="364"/>
      <c r="B363" s="365"/>
      <c r="C363" s="365"/>
      <c r="D363" s="365"/>
      <c r="E363" s="147"/>
      <c r="F363" s="147"/>
      <c r="G363" s="49" t="s">
        <v>865</v>
      </c>
      <c r="H363" s="19" t="s">
        <v>573</v>
      </c>
      <c r="I363" s="365">
        <f>'موازنة 2026-2027'!M363</f>
        <v>0</v>
      </c>
      <c r="J363" s="147"/>
      <c r="K363" s="147"/>
      <c r="L363" s="147">
        <f t="shared" si="159"/>
        <v>0</v>
      </c>
      <c r="M363" s="365">
        <f>'الاطار الموازنى  راي الجهه عام'!J363</f>
        <v>0</v>
      </c>
      <c r="N363" s="208">
        <f t="shared" si="150"/>
        <v>0</v>
      </c>
      <c r="O363" s="147"/>
      <c r="P363" s="209" t="str">
        <f t="shared" si="151"/>
        <v xml:space="preserve"> </v>
      </c>
      <c r="Q363" s="209" t="str">
        <f t="shared" si="152"/>
        <v xml:space="preserve"> </v>
      </c>
      <c r="R363" s="105">
        <f t="shared" si="154"/>
        <v>0</v>
      </c>
      <c r="S363" s="72">
        <f t="shared" si="153"/>
        <v>0</v>
      </c>
    </row>
    <row r="364" spans="1:19" ht="105.75" customHeight="1" x14ac:dyDescent="0.2">
      <c r="A364" s="364"/>
      <c r="B364" s="365"/>
      <c r="C364" s="365"/>
      <c r="D364" s="365"/>
      <c r="E364" s="147"/>
      <c r="F364" s="147"/>
      <c r="G364" s="49" t="s">
        <v>866</v>
      </c>
      <c r="H364" s="19" t="s">
        <v>574</v>
      </c>
      <c r="I364" s="365">
        <f>'موازنة 2026-2027'!M364</f>
        <v>0</v>
      </c>
      <c r="J364" s="147"/>
      <c r="K364" s="147"/>
      <c r="L364" s="147">
        <f t="shared" si="159"/>
        <v>0</v>
      </c>
      <c r="M364" s="365">
        <f>'الاطار الموازنى  راي الجهه عام'!J364</f>
        <v>0</v>
      </c>
      <c r="N364" s="208">
        <f t="shared" si="150"/>
        <v>0</v>
      </c>
      <c r="O364" s="147"/>
      <c r="P364" s="209" t="str">
        <f t="shared" si="151"/>
        <v xml:space="preserve"> </v>
      </c>
      <c r="Q364" s="209" t="str">
        <f t="shared" si="152"/>
        <v xml:space="preserve"> </v>
      </c>
      <c r="R364" s="105">
        <f t="shared" si="154"/>
        <v>0</v>
      </c>
      <c r="S364" s="72">
        <f t="shared" si="153"/>
        <v>0</v>
      </c>
    </row>
    <row r="365" spans="1:19" ht="105.75" customHeight="1" x14ac:dyDescent="0.2">
      <c r="A365" s="364"/>
      <c r="B365" s="365"/>
      <c r="C365" s="365"/>
      <c r="D365" s="365"/>
      <c r="E365" s="147"/>
      <c r="F365" s="147"/>
      <c r="G365" s="49" t="s">
        <v>867</v>
      </c>
      <c r="H365" s="19" t="s">
        <v>575</v>
      </c>
      <c r="I365" s="365">
        <f>'موازنة 2026-2027'!M365</f>
        <v>0</v>
      </c>
      <c r="J365" s="147"/>
      <c r="K365" s="147"/>
      <c r="L365" s="147">
        <f t="shared" si="159"/>
        <v>0</v>
      </c>
      <c r="M365" s="365">
        <f>'الاطار الموازنى  راي الجهه عام'!J365</f>
        <v>0</v>
      </c>
      <c r="N365" s="208">
        <f t="shared" si="150"/>
        <v>0</v>
      </c>
      <c r="O365" s="147"/>
      <c r="P365" s="209" t="str">
        <f t="shared" si="151"/>
        <v xml:space="preserve"> </v>
      </c>
      <c r="Q365" s="209" t="str">
        <f t="shared" si="152"/>
        <v xml:space="preserve"> </v>
      </c>
      <c r="R365" s="105">
        <f t="shared" si="154"/>
        <v>0</v>
      </c>
      <c r="S365" s="72">
        <f t="shared" si="153"/>
        <v>0</v>
      </c>
    </row>
    <row r="366" spans="1:19" ht="105.75" customHeight="1" x14ac:dyDescent="0.2">
      <c r="A366" s="364"/>
      <c r="B366" s="365"/>
      <c r="C366" s="365"/>
      <c r="D366" s="365"/>
      <c r="E366" s="147"/>
      <c r="F366" s="147"/>
      <c r="G366" s="49" t="s">
        <v>868</v>
      </c>
      <c r="H366" s="19" t="s">
        <v>576</v>
      </c>
      <c r="I366" s="365">
        <f>'موازنة 2026-2027'!M366</f>
        <v>0</v>
      </c>
      <c r="J366" s="147"/>
      <c r="K366" s="147"/>
      <c r="L366" s="147">
        <f t="shared" si="159"/>
        <v>0</v>
      </c>
      <c r="M366" s="365">
        <f>'الاطار الموازنى  راي الجهه عام'!J366</f>
        <v>0</v>
      </c>
      <c r="N366" s="208">
        <f t="shared" si="150"/>
        <v>0</v>
      </c>
      <c r="O366" s="147"/>
      <c r="P366" s="209" t="str">
        <f t="shared" si="151"/>
        <v xml:space="preserve"> </v>
      </c>
      <c r="Q366" s="209" t="str">
        <f t="shared" si="152"/>
        <v xml:space="preserve"> </v>
      </c>
      <c r="R366" s="105">
        <f t="shared" si="154"/>
        <v>0</v>
      </c>
      <c r="S366" s="72">
        <f t="shared" si="153"/>
        <v>0</v>
      </c>
    </row>
    <row r="367" spans="1:19" ht="105.75" customHeight="1" thickBot="1" x14ac:dyDescent="0.25">
      <c r="A367" s="391"/>
      <c r="B367" s="379"/>
      <c r="C367" s="379"/>
      <c r="D367" s="379"/>
      <c r="E367" s="158"/>
      <c r="F367" s="158"/>
      <c r="G367" s="50" t="s">
        <v>869</v>
      </c>
      <c r="H367" s="20" t="s">
        <v>577</v>
      </c>
      <c r="I367" s="379">
        <f>'موازنة 2026-2027'!M367</f>
        <v>0</v>
      </c>
      <c r="J367" s="158"/>
      <c r="K367" s="158"/>
      <c r="L367" s="158">
        <f t="shared" si="159"/>
        <v>0</v>
      </c>
      <c r="M367" s="379">
        <f>'الاطار الموازنى  راي الجهه عام'!J367</f>
        <v>0</v>
      </c>
      <c r="N367" s="218">
        <f t="shared" si="150"/>
        <v>0</v>
      </c>
      <c r="O367" s="158"/>
      <c r="P367" s="219" t="str">
        <f t="shared" si="151"/>
        <v xml:space="preserve"> </v>
      </c>
      <c r="Q367" s="219" t="str">
        <f t="shared" si="152"/>
        <v xml:space="preserve"> </v>
      </c>
      <c r="R367" s="113">
        <f t="shared" si="154"/>
        <v>0</v>
      </c>
      <c r="S367" s="72">
        <f t="shared" si="153"/>
        <v>0</v>
      </c>
    </row>
    <row r="368" spans="1:19" s="1" customFormat="1" ht="99.75" customHeight="1" thickBot="1" x14ac:dyDescent="0.25">
      <c r="A368" s="360">
        <f t="shared" ref="A368:L368" si="161">SUM(A363:A367)</f>
        <v>0</v>
      </c>
      <c r="B368" s="368">
        <f t="shared" si="161"/>
        <v>0</v>
      </c>
      <c r="C368" s="368">
        <f t="shared" si="161"/>
        <v>0</v>
      </c>
      <c r="D368" s="368">
        <f t="shared" si="161"/>
        <v>0</v>
      </c>
      <c r="E368" s="150">
        <f t="shared" si="161"/>
        <v>0</v>
      </c>
      <c r="F368" s="150">
        <f t="shared" si="161"/>
        <v>0</v>
      </c>
      <c r="G368" s="51"/>
      <c r="H368" s="5" t="s">
        <v>167</v>
      </c>
      <c r="I368" s="368">
        <f t="shared" si="161"/>
        <v>0</v>
      </c>
      <c r="J368" s="150">
        <f t="shared" si="161"/>
        <v>0</v>
      </c>
      <c r="K368" s="150">
        <f t="shared" si="161"/>
        <v>0</v>
      </c>
      <c r="L368" s="150">
        <f t="shared" si="161"/>
        <v>0</v>
      </c>
      <c r="M368" s="368">
        <f>'الاطار الموازنى  راي الجهه عام'!J368</f>
        <v>0</v>
      </c>
      <c r="N368" s="212">
        <f t="shared" si="150"/>
        <v>0</v>
      </c>
      <c r="O368" s="150">
        <f t="shared" ref="O368" si="162">SUM(O363:O367)</f>
        <v>0</v>
      </c>
      <c r="P368" s="150" t="str">
        <f t="shared" si="151"/>
        <v xml:space="preserve"> </v>
      </c>
      <c r="Q368" s="150" t="str">
        <f t="shared" si="152"/>
        <v xml:space="preserve"> </v>
      </c>
      <c r="R368" s="107">
        <f t="shared" si="154"/>
        <v>0</v>
      </c>
      <c r="S368" s="72">
        <f t="shared" si="153"/>
        <v>0</v>
      </c>
    </row>
    <row r="369" spans="1:19" s="1" customFormat="1" ht="105.75" customHeight="1" x14ac:dyDescent="0.2">
      <c r="A369" s="394"/>
      <c r="B369" s="395"/>
      <c r="C369" s="395"/>
      <c r="D369" s="395"/>
      <c r="E369" s="170"/>
      <c r="F369" s="170"/>
      <c r="G369" s="48" t="s">
        <v>870</v>
      </c>
      <c r="H369" s="21" t="s">
        <v>578</v>
      </c>
      <c r="I369" s="395"/>
      <c r="J369" s="170"/>
      <c r="K369" s="170"/>
      <c r="L369" s="170"/>
      <c r="M369" s="395">
        <f>'الاطار الموازنى  راي الجهه عام'!J369</f>
        <v>0</v>
      </c>
      <c r="N369" s="229"/>
      <c r="O369" s="170"/>
      <c r="P369" s="170" t="str">
        <f t="shared" si="151"/>
        <v xml:space="preserve"> </v>
      </c>
      <c r="Q369" s="170" t="str">
        <f t="shared" si="152"/>
        <v xml:space="preserve"> </v>
      </c>
      <c r="R369" s="120"/>
      <c r="S369" s="72">
        <f>S376</f>
        <v>0</v>
      </c>
    </row>
    <row r="370" spans="1:19" ht="105.75" customHeight="1" x14ac:dyDescent="0.2">
      <c r="A370" s="364"/>
      <c r="B370" s="365"/>
      <c r="C370" s="365"/>
      <c r="D370" s="365"/>
      <c r="E370" s="147"/>
      <c r="F370" s="147"/>
      <c r="G370" s="49" t="s">
        <v>871</v>
      </c>
      <c r="H370" s="19" t="s">
        <v>579</v>
      </c>
      <c r="I370" s="365">
        <f>'موازنة 2026-2027'!M370</f>
        <v>0</v>
      </c>
      <c r="J370" s="147"/>
      <c r="K370" s="147"/>
      <c r="L370" s="147">
        <f t="shared" si="159"/>
        <v>0</v>
      </c>
      <c r="M370" s="365">
        <f>'الاطار الموازنى  راي الجهه عام'!J370</f>
        <v>0</v>
      </c>
      <c r="N370" s="208">
        <f t="shared" si="150"/>
        <v>0</v>
      </c>
      <c r="O370" s="147"/>
      <c r="P370" s="209" t="str">
        <f t="shared" si="151"/>
        <v xml:space="preserve"> </v>
      </c>
      <c r="Q370" s="209" t="str">
        <f t="shared" si="152"/>
        <v xml:space="preserve"> </v>
      </c>
      <c r="R370" s="105">
        <f t="shared" si="154"/>
        <v>0</v>
      </c>
      <c r="S370" s="72">
        <f t="shared" si="153"/>
        <v>0</v>
      </c>
    </row>
    <row r="371" spans="1:19" ht="105.75" customHeight="1" x14ac:dyDescent="0.2">
      <c r="A371" s="364"/>
      <c r="B371" s="365"/>
      <c r="C371" s="365"/>
      <c r="D371" s="365"/>
      <c r="E371" s="147"/>
      <c r="F371" s="147"/>
      <c r="G371" s="49" t="s">
        <v>872</v>
      </c>
      <c r="H371" s="19" t="s">
        <v>580</v>
      </c>
      <c r="I371" s="365">
        <f>'موازنة 2026-2027'!M371</f>
        <v>0</v>
      </c>
      <c r="J371" s="147"/>
      <c r="K371" s="147"/>
      <c r="L371" s="147">
        <f t="shared" si="159"/>
        <v>0</v>
      </c>
      <c r="M371" s="365">
        <f>'الاطار الموازنى  راي الجهه عام'!J371</f>
        <v>0</v>
      </c>
      <c r="N371" s="208">
        <f t="shared" si="150"/>
        <v>0</v>
      </c>
      <c r="O371" s="147"/>
      <c r="P371" s="209" t="str">
        <f t="shared" si="151"/>
        <v xml:space="preserve"> </v>
      </c>
      <c r="Q371" s="209" t="str">
        <f t="shared" si="152"/>
        <v xml:space="preserve"> </v>
      </c>
      <c r="R371" s="105">
        <f t="shared" si="154"/>
        <v>0</v>
      </c>
      <c r="S371" s="72">
        <f t="shared" si="153"/>
        <v>0</v>
      </c>
    </row>
    <row r="372" spans="1:19" ht="105.75" customHeight="1" x14ac:dyDescent="0.2">
      <c r="A372" s="364"/>
      <c r="B372" s="365"/>
      <c r="C372" s="365"/>
      <c r="D372" s="365"/>
      <c r="E372" s="147"/>
      <c r="F372" s="147"/>
      <c r="G372" s="49" t="s">
        <v>873</v>
      </c>
      <c r="H372" s="19" t="s">
        <v>581</v>
      </c>
      <c r="I372" s="365">
        <f>'موازنة 2026-2027'!M372</f>
        <v>0</v>
      </c>
      <c r="J372" s="147"/>
      <c r="K372" s="147"/>
      <c r="L372" s="147">
        <f t="shared" si="159"/>
        <v>0</v>
      </c>
      <c r="M372" s="365">
        <f>'الاطار الموازنى  راي الجهه عام'!J372</f>
        <v>0</v>
      </c>
      <c r="N372" s="208">
        <f t="shared" si="150"/>
        <v>0</v>
      </c>
      <c r="O372" s="147"/>
      <c r="P372" s="209" t="str">
        <f t="shared" si="151"/>
        <v xml:space="preserve"> </v>
      </c>
      <c r="Q372" s="209" t="str">
        <f t="shared" si="152"/>
        <v xml:space="preserve"> </v>
      </c>
      <c r="R372" s="105">
        <f t="shared" si="154"/>
        <v>0</v>
      </c>
      <c r="S372" s="72">
        <f t="shared" si="153"/>
        <v>0</v>
      </c>
    </row>
    <row r="373" spans="1:19" ht="105.75" customHeight="1" x14ac:dyDescent="0.2">
      <c r="A373" s="364"/>
      <c r="B373" s="365"/>
      <c r="C373" s="365"/>
      <c r="D373" s="365"/>
      <c r="E373" s="147"/>
      <c r="F373" s="147"/>
      <c r="G373" s="49" t="s">
        <v>874</v>
      </c>
      <c r="H373" s="19" t="s">
        <v>582</v>
      </c>
      <c r="I373" s="365">
        <f>'موازنة 2026-2027'!M373</f>
        <v>0</v>
      </c>
      <c r="J373" s="147"/>
      <c r="K373" s="147"/>
      <c r="L373" s="147">
        <f t="shared" si="159"/>
        <v>0</v>
      </c>
      <c r="M373" s="365">
        <f>'الاطار الموازنى  راي الجهه عام'!J373</f>
        <v>0</v>
      </c>
      <c r="N373" s="208">
        <f t="shared" si="150"/>
        <v>0</v>
      </c>
      <c r="O373" s="147"/>
      <c r="P373" s="209" t="str">
        <f t="shared" si="151"/>
        <v xml:space="preserve"> </v>
      </c>
      <c r="Q373" s="209" t="str">
        <f t="shared" si="152"/>
        <v xml:space="preserve"> </v>
      </c>
      <c r="R373" s="105">
        <f t="shared" si="154"/>
        <v>0</v>
      </c>
      <c r="S373" s="72">
        <f t="shared" si="153"/>
        <v>0</v>
      </c>
    </row>
    <row r="374" spans="1:19" ht="105.75" customHeight="1" x14ac:dyDescent="0.2">
      <c r="A374" s="364"/>
      <c r="B374" s="365"/>
      <c r="C374" s="365"/>
      <c r="D374" s="365"/>
      <c r="E374" s="147"/>
      <c r="F374" s="147"/>
      <c r="G374" s="49" t="s">
        <v>875</v>
      </c>
      <c r="H374" s="19" t="s">
        <v>583</v>
      </c>
      <c r="I374" s="365">
        <f>'موازنة 2026-2027'!M374</f>
        <v>0</v>
      </c>
      <c r="J374" s="147"/>
      <c r="K374" s="147"/>
      <c r="L374" s="147">
        <f t="shared" si="159"/>
        <v>0</v>
      </c>
      <c r="M374" s="365">
        <f>'الاطار الموازنى  راي الجهه عام'!J374</f>
        <v>0</v>
      </c>
      <c r="N374" s="208">
        <f t="shared" si="150"/>
        <v>0</v>
      </c>
      <c r="O374" s="147"/>
      <c r="P374" s="209" t="str">
        <f t="shared" si="151"/>
        <v xml:space="preserve"> </v>
      </c>
      <c r="Q374" s="209" t="str">
        <f t="shared" si="152"/>
        <v xml:space="preserve"> </v>
      </c>
      <c r="R374" s="105">
        <f t="shared" si="154"/>
        <v>0</v>
      </c>
      <c r="S374" s="72">
        <f t="shared" si="153"/>
        <v>0</v>
      </c>
    </row>
    <row r="375" spans="1:19" ht="105.75" customHeight="1" thickBot="1" x14ac:dyDescent="0.25">
      <c r="A375" s="391"/>
      <c r="B375" s="379"/>
      <c r="C375" s="379"/>
      <c r="D375" s="379"/>
      <c r="E375" s="158"/>
      <c r="F375" s="158"/>
      <c r="G375" s="50" t="s">
        <v>876</v>
      </c>
      <c r="H375" s="20" t="s">
        <v>584</v>
      </c>
      <c r="I375" s="379">
        <f>'موازنة 2026-2027'!M375</f>
        <v>0</v>
      </c>
      <c r="J375" s="158"/>
      <c r="K375" s="158"/>
      <c r="L375" s="158">
        <f t="shared" si="159"/>
        <v>0</v>
      </c>
      <c r="M375" s="379">
        <f>'الاطار الموازنى  راي الجهه عام'!J375</f>
        <v>0</v>
      </c>
      <c r="N375" s="218">
        <f t="shared" si="150"/>
        <v>0</v>
      </c>
      <c r="O375" s="158"/>
      <c r="P375" s="219" t="str">
        <f t="shared" si="151"/>
        <v xml:space="preserve"> </v>
      </c>
      <c r="Q375" s="219" t="str">
        <f t="shared" si="152"/>
        <v xml:space="preserve"> </v>
      </c>
      <c r="R375" s="113">
        <f t="shared" si="154"/>
        <v>0</v>
      </c>
      <c r="S375" s="72">
        <f t="shared" si="153"/>
        <v>0</v>
      </c>
    </row>
    <row r="376" spans="1:19" s="1" customFormat="1" ht="107.25" customHeight="1" thickBot="1" x14ac:dyDescent="0.25">
      <c r="A376" s="360">
        <f t="shared" ref="A376:L376" si="163">SUM(A370:A375)</f>
        <v>0</v>
      </c>
      <c r="B376" s="368">
        <f t="shared" si="163"/>
        <v>0</v>
      </c>
      <c r="C376" s="368">
        <f t="shared" si="163"/>
        <v>0</v>
      </c>
      <c r="D376" s="368">
        <f t="shared" si="163"/>
        <v>0</v>
      </c>
      <c r="E376" s="150">
        <f t="shared" si="163"/>
        <v>0</v>
      </c>
      <c r="F376" s="150">
        <f t="shared" si="163"/>
        <v>0</v>
      </c>
      <c r="G376" s="51"/>
      <c r="H376" s="5" t="s">
        <v>171</v>
      </c>
      <c r="I376" s="368">
        <f t="shared" si="163"/>
        <v>0</v>
      </c>
      <c r="J376" s="150">
        <f t="shared" si="163"/>
        <v>0</v>
      </c>
      <c r="K376" s="150">
        <f t="shared" si="163"/>
        <v>0</v>
      </c>
      <c r="L376" s="150">
        <f t="shared" si="163"/>
        <v>0</v>
      </c>
      <c r="M376" s="368">
        <f>'الاطار الموازنى  راي الجهه عام'!J376</f>
        <v>0</v>
      </c>
      <c r="N376" s="212">
        <f t="shared" si="150"/>
        <v>0</v>
      </c>
      <c r="O376" s="150">
        <f t="shared" ref="O376" si="164">SUM(O370:O375)</f>
        <v>0</v>
      </c>
      <c r="P376" s="150" t="str">
        <f t="shared" si="151"/>
        <v xml:space="preserve"> </v>
      </c>
      <c r="Q376" s="150" t="str">
        <f t="shared" si="152"/>
        <v xml:space="preserve"> </v>
      </c>
      <c r="R376" s="107">
        <f t="shared" si="154"/>
        <v>0</v>
      </c>
      <c r="S376" s="72">
        <f t="shared" si="153"/>
        <v>0</v>
      </c>
    </row>
    <row r="377" spans="1:19" s="1" customFormat="1" ht="105.75" customHeight="1" thickBot="1" x14ac:dyDescent="0.25">
      <c r="A377" s="394"/>
      <c r="B377" s="395"/>
      <c r="C377" s="395"/>
      <c r="D377" s="395"/>
      <c r="E377" s="167"/>
      <c r="F377" s="167"/>
      <c r="G377" s="48">
        <v>3113090300</v>
      </c>
      <c r="H377" s="21" t="s">
        <v>1097</v>
      </c>
      <c r="I377" s="395">
        <f>'موازنة 2026-2027'!M377</f>
        <v>0</v>
      </c>
      <c r="J377" s="167"/>
      <c r="K377" s="167"/>
      <c r="L377" s="167">
        <f t="shared" si="159"/>
        <v>0</v>
      </c>
      <c r="M377" s="395">
        <f>'الاطار الموازنى  راي الجهه عام'!J377</f>
        <v>0</v>
      </c>
      <c r="N377" s="229">
        <f t="shared" si="150"/>
        <v>0</v>
      </c>
      <c r="O377" s="167"/>
      <c r="P377" s="170" t="str">
        <f t="shared" si="151"/>
        <v xml:space="preserve"> </v>
      </c>
      <c r="Q377" s="170" t="str">
        <f t="shared" si="152"/>
        <v xml:space="preserve"> </v>
      </c>
      <c r="R377" s="120">
        <f t="shared" si="154"/>
        <v>0</v>
      </c>
      <c r="S377" s="72">
        <f t="shared" si="153"/>
        <v>0</v>
      </c>
    </row>
    <row r="378" spans="1:19" s="2" customFormat="1" ht="112.5" customHeight="1" thickBot="1" x14ac:dyDescent="0.25">
      <c r="A378" s="376">
        <f t="shared" ref="A378:L378" si="165">A368+A376+A377</f>
        <v>0</v>
      </c>
      <c r="B378" s="377">
        <f t="shared" si="165"/>
        <v>0</v>
      </c>
      <c r="C378" s="377">
        <f t="shared" si="165"/>
        <v>0</v>
      </c>
      <c r="D378" s="377">
        <f t="shared" si="165"/>
        <v>0</v>
      </c>
      <c r="E378" s="157">
        <f t="shared" si="165"/>
        <v>0</v>
      </c>
      <c r="F378" s="157">
        <f t="shared" si="165"/>
        <v>0</v>
      </c>
      <c r="G378" s="57"/>
      <c r="H378" s="7" t="s">
        <v>323</v>
      </c>
      <c r="I378" s="377">
        <f t="shared" si="165"/>
        <v>0</v>
      </c>
      <c r="J378" s="157">
        <f t="shared" si="165"/>
        <v>0</v>
      </c>
      <c r="K378" s="157">
        <f t="shared" si="165"/>
        <v>0</v>
      </c>
      <c r="L378" s="157">
        <f t="shared" si="165"/>
        <v>0</v>
      </c>
      <c r="M378" s="377">
        <f>'الاطار الموازنى  راي الجهه عام'!J378</f>
        <v>0</v>
      </c>
      <c r="N378" s="217">
        <f t="shared" si="150"/>
        <v>0</v>
      </c>
      <c r="O378" s="157">
        <f t="shared" ref="O378" si="166">O368+O376+O377</f>
        <v>0</v>
      </c>
      <c r="P378" s="157" t="str">
        <f t="shared" si="151"/>
        <v xml:space="preserve"> </v>
      </c>
      <c r="Q378" s="157" t="str">
        <f t="shared" si="152"/>
        <v xml:space="preserve"> </v>
      </c>
      <c r="R378" s="112">
        <f t="shared" si="154"/>
        <v>0</v>
      </c>
      <c r="S378" s="72">
        <f t="shared" si="153"/>
        <v>0</v>
      </c>
    </row>
    <row r="379" spans="1:19" s="3" customFormat="1" ht="105.75" customHeight="1" thickBot="1" x14ac:dyDescent="0.25">
      <c r="A379" s="382"/>
      <c r="B379" s="383"/>
      <c r="C379" s="383"/>
      <c r="D379" s="383"/>
      <c r="E379" s="162"/>
      <c r="F379" s="162"/>
      <c r="G379" s="42">
        <v>3113980101</v>
      </c>
      <c r="H379" s="8" t="s">
        <v>299</v>
      </c>
      <c r="I379" s="383">
        <f>'موازنة 2026-2027'!M379</f>
        <v>0</v>
      </c>
      <c r="J379" s="162"/>
      <c r="K379" s="162"/>
      <c r="L379" s="162">
        <f t="shared" si="159"/>
        <v>0</v>
      </c>
      <c r="M379" s="383">
        <f>'الاطار الموازنى  راي الجهه عام'!J379</f>
        <v>0</v>
      </c>
      <c r="N379" s="222">
        <f t="shared" si="150"/>
        <v>0</v>
      </c>
      <c r="O379" s="162"/>
      <c r="P379" s="161" t="str">
        <f t="shared" si="151"/>
        <v xml:space="preserve"> </v>
      </c>
      <c r="Q379" s="161" t="str">
        <f t="shared" si="152"/>
        <v xml:space="preserve"> </v>
      </c>
      <c r="R379" s="115">
        <f t="shared" si="154"/>
        <v>0</v>
      </c>
      <c r="S379" s="72">
        <f t="shared" si="153"/>
        <v>0</v>
      </c>
    </row>
    <row r="380" spans="1:19" s="3" customFormat="1" ht="117.75" customHeight="1" thickBot="1" x14ac:dyDescent="0.25">
      <c r="A380" s="382">
        <f t="shared" ref="A380:L380" si="167">A379+A361+A360+A359+A358+A335+A330+A321+A308+A286</f>
        <v>0</v>
      </c>
      <c r="B380" s="383">
        <f t="shared" si="167"/>
        <v>0</v>
      </c>
      <c r="C380" s="383">
        <f t="shared" si="167"/>
        <v>0</v>
      </c>
      <c r="D380" s="383">
        <f t="shared" si="167"/>
        <v>0</v>
      </c>
      <c r="E380" s="161">
        <f t="shared" si="167"/>
        <v>0</v>
      </c>
      <c r="F380" s="161">
        <f t="shared" si="167"/>
        <v>0</v>
      </c>
      <c r="G380" s="58"/>
      <c r="H380" s="9" t="s">
        <v>300</v>
      </c>
      <c r="I380" s="383">
        <f t="shared" si="167"/>
        <v>8731000</v>
      </c>
      <c r="J380" s="161">
        <f t="shared" si="167"/>
        <v>0</v>
      </c>
      <c r="K380" s="161">
        <f t="shared" si="167"/>
        <v>0</v>
      </c>
      <c r="L380" s="161">
        <f t="shared" si="167"/>
        <v>0</v>
      </c>
      <c r="M380" s="383">
        <f>'الاطار الموازنى  راي الجهه عام'!J380</f>
        <v>9503000</v>
      </c>
      <c r="N380" s="222">
        <f t="shared" si="150"/>
        <v>772000</v>
      </c>
      <c r="O380" s="161">
        <f t="shared" ref="O380" si="168">O379+O361+O360+O359+O358+O335+O330+O321+O308+O286</f>
        <v>9503000</v>
      </c>
      <c r="P380" s="161">
        <f t="shared" si="151"/>
        <v>772000</v>
      </c>
      <c r="Q380" s="161" t="str">
        <f t="shared" si="152"/>
        <v xml:space="preserve"> </v>
      </c>
      <c r="R380" s="115">
        <f t="shared" si="154"/>
        <v>1.0884205703813996</v>
      </c>
      <c r="S380" s="72">
        <f t="shared" si="153"/>
        <v>27737000</v>
      </c>
    </row>
    <row r="381" spans="1:19" s="3" customFormat="1" ht="105.75" customHeight="1" thickBot="1" x14ac:dyDescent="0.25">
      <c r="A381" s="400"/>
      <c r="B381" s="401"/>
      <c r="C381" s="401"/>
      <c r="D381" s="401"/>
      <c r="E381" s="172"/>
      <c r="F381" s="172"/>
      <c r="G381" s="42">
        <v>3113990101</v>
      </c>
      <c r="H381" s="9" t="s">
        <v>51</v>
      </c>
      <c r="I381" s="401">
        <f>'موازنة 2026-2027'!M381</f>
        <v>0</v>
      </c>
      <c r="J381" s="172"/>
      <c r="K381" s="172"/>
      <c r="L381" s="172">
        <f t="shared" si="159"/>
        <v>0</v>
      </c>
      <c r="M381" s="401">
        <f>'الاطار الموازنى  راي الجهه عام'!J381</f>
        <v>0</v>
      </c>
      <c r="N381" s="223">
        <f t="shared" si="150"/>
        <v>0</v>
      </c>
      <c r="O381" s="172"/>
      <c r="P381" s="224" t="str">
        <f t="shared" si="151"/>
        <v xml:space="preserve"> </v>
      </c>
      <c r="Q381" s="224" t="str">
        <f t="shared" si="152"/>
        <v xml:space="preserve"> </v>
      </c>
      <c r="R381" s="116">
        <f t="shared" si="154"/>
        <v>0</v>
      </c>
      <c r="S381" s="72">
        <f t="shared" si="153"/>
        <v>0</v>
      </c>
    </row>
    <row r="382" spans="1:19" s="3" customFormat="1" ht="132.75" customHeight="1" thickBot="1" x14ac:dyDescent="0.25">
      <c r="A382" s="382">
        <f t="shared" ref="A382:L382" si="169">A380-A381</f>
        <v>0</v>
      </c>
      <c r="B382" s="383">
        <f t="shared" si="169"/>
        <v>0</v>
      </c>
      <c r="C382" s="383">
        <f t="shared" si="169"/>
        <v>0</v>
      </c>
      <c r="D382" s="383">
        <f t="shared" si="169"/>
        <v>0</v>
      </c>
      <c r="E382" s="161">
        <f t="shared" si="169"/>
        <v>0</v>
      </c>
      <c r="F382" s="161">
        <f t="shared" si="169"/>
        <v>0</v>
      </c>
      <c r="G382" s="58"/>
      <c r="H382" s="9" t="s">
        <v>602</v>
      </c>
      <c r="I382" s="383">
        <f t="shared" si="169"/>
        <v>8731000</v>
      </c>
      <c r="J382" s="161">
        <f t="shared" si="169"/>
        <v>0</v>
      </c>
      <c r="K382" s="161">
        <f t="shared" si="169"/>
        <v>0</v>
      </c>
      <c r="L382" s="161">
        <f t="shared" si="169"/>
        <v>0</v>
      </c>
      <c r="M382" s="383">
        <f>'الاطار الموازنى  راي الجهه عام'!J382</f>
        <v>9503000</v>
      </c>
      <c r="N382" s="222">
        <f t="shared" si="150"/>
        <v>772000</v>
      </c>
      <c r="O382" s="161">
        <f t="shared" ref="O382" si="170">O380-O381</f>
        <v>9503000</v>
      </c>
      <c r="P382" s="161">
        <f t="shared" si="151"/>
        <v>772000</v>
      </c>
      <c r="Q382" s="161" t="str">
        <f t="shared" si="152"/>
        <v xml:space="preserve"> </v>
      </c>
      <c r="R382" s="115">
        <f t="shared" si="154"/>
        <v>1.0884205703813996</v>
      </c>
      <c r="S382" s="72">
        <f t="shared" si="153"/>
        <v>27737000</v>
      </c>
    </row>
    <row r="383" spans="1:19" s="277" customFormat="1" ht="121.5" customHeight="1" x14ac:dyDescent="0.2">
      <c r="A383" s="421"/>
      <c r="B383" s="422"/>
      <c r="C383" s="423" t="e">
        <f>(C382-A382)/A382</f>
        <v>#DIV/0!</v>
      </c>
      <c r="D383" s="423" t="e">
        <f>(D382-B382)/B382</f>
        <v>#DIV/0!</v>
      </c>
      <c r="E383" s="279" t="e">
        <f>(E382-C382)/C382</f>
        <v>#DIV/0!</v>
      </c>
      <c r="F383" s="279" t="e">
        <f>(F382-D382)/D382</f>
        <v>#DIV/0!</v>
      </c>
      <c r="G383" s="280"/>
      <c r="H383" s="281" t="s">
        <v>1137</v>
      </c>
      <c r="I383" s="386" t="e">
        <f>(I382-E382)/E382</f>
        <v>#DIV/0!</v>
      </c>
      <c r="J383" s="278"/>
      <c r="K383" s="278"/>
      <c r="L383" s="278"/>
      <c r="M383" s="423" t="e">
        <f>'الاطار الموازنى  راي الجهه عام'!J383</f>
        <v>#DIV/0!</v>
      </c>
      <c r="N383" s="282"/>
      <c r="O383" s="278" t="e">
        <f>(O382-J382)/J382</f>
        <v>#DIV/0!</v>
      </c>
      <c r="P383" s="278"/>
      <c r="Q383" s="278"/>
      <c r="R383" s="283"/>
      <c r="S383" s="276">
        <v>1</v>
      </c>
    </row>
    <row r="384" spans="1:19" s="1" customFormat="1" ht="102.75" customHeight="1" x14ac:dyDescent="0.2">
      <c r="A384" s="424" t="e">
        <f>A382/$A$847</f>
        <v>#DIV/0!</v>
      </c>
      <c r="B384" s="423" t="e">
        <f>B382/$B$847</f>
        <v>#DIV/0!</v>
      </c>
      <c r="C384" s="423" t="e">
        <f>C382/$C$847</f>
        <v>#DIV/0!</v>
      </c>
      <c r="D384" s="423" t="e">
        <f>D382/$D$847</f>
        <v>#DIV/0!</v>
      </c>
      <c r="E384" s="279" t="e">
        <f>E382/$E$847</f>
        <v>#DIV/0!</v>
      </c>
      <c r="F384" s="279" t="e">
        <f>F382/$F$847</f>
        <v>#DIV/0!</v>
      </c>
      <c r="G384" s="280"/>
      <c r="H384" s="326" t="s">
        <v>1136</v>
      </c>
      <c r="I384" s="423">
        <f>I382/$I$847</f>
        <v>0.22146970042868377</v>
      </c>
      <c r="J384" s="279" t="e">
        <f>J382/$J$847</f>
        <v>#DIV/0!</v>
      </c>
      <c r="K384" s="279" t="e">
        <f>K382/$K$847</f>
        <v>#DIV/0!</v>
      </c>
      <c r="L384" s="279" t="e">
        <f>L382/$L$847</f>
        <v>#DIV/0!</v>
      </c>
      <c r="M384" s="423">
        <f>'الاطار الموازنى  راي الجهه عام'!J384</f>
        <v>0.20875162006018935</v>
      </c>
      <c r="N384" s="279"/>
      <c r="O384" s="279">
        <f>O382/$O$847</f>
        <v>0.20875162006018935</v>
      </c>
      <c r="P384" s="279"/>
      <c r="Q384" s="278"/>
      <c r="R384" s="283"/>
      <c r="S384" s="72">
        <v>1</v>
      </c>
    </row>
    <row r="385" spans="1:19" s="3" customFormat="1" ht="101.25" customHeight="1" x14ac:dyDescent="0.2">
      <c r="A385" s="387"/>
      <c r="B385" s="388"/>
      <c r="C385" s="388"/>
      <c r="D385" s="388"/>
      <c r="E385" s="165"/>
      <c r="F385" s="165"/>
      <c r="G385" s="59" t="s">
        <v>877</v>
      </c>
      <c r="H385" s="10" t="s">
        <v>301</v>
      </c>
      <c r="I385" s="388"/>
      <c r="J385" s="165"/>
      <c r="K385" s="165"/>
      <c r="L385" s="165"/>
      <c r="M385" s="388">
        <f>'الاطار الموازنى  راي الجهه عام'!J385</f>
        <v>0</v>
      </c>
      <c r="N385" s="227"/>
      <c r="O385" s="165"/>
      <c r="P385" s="165" t="str">
        <f t="shared" si="151"/>
        <v xml:space="preserve"> </v>
      </c>
      <c r="Q385" s="165" t="str">
        <f t="shared" si="152"/>
        <v xml:space="preserve"> </v>
      </c>
      <c r="R385" s="118"/>
      <c r="S385" s="72">
        <f>S388</f>
        <v>0</v>
      </c>
    </row>
    <row r="386" spans="1:19" s="2" customFormat="1" ht="101.25" customHeight="1" x14ac:dyDescent="0.2">
      <c r="A386" s="389"/>
      <c r="B386" s="390"/>
      <c r="C386" s="390"/>
      <c r="D386" s="390"/>
      <c r="E386" s="180"/>
      <c r="F386" s="180"/>
      <c r="G386" s="60">
        <v>3114010101</v>
      </c>
      <c r="H386" s="17" t="s">
        <v>554</v>
      </c>
      <c r="I386" s="390">
        <f>'موازنة 2026-2027'!M386</f>
        <v>0</v>
      </c>
      <c r="J386" s="180"/>
      <c r="K386" s="180"/>
      <c r="L386" s="180">
        <f t="shared" si="159"/>
        <v>0</v>
      </c>
      <c r="M386" s="390">
        <f>'الاطار الموازنى  راي الجهه عام'!J386</f>
        <v>0</v>
      </c>
      <c r="N386" s="228">
        <f t="shared" si="150"/>
        <v>0</v>
      </c>
      <c r="O386" s="180"/>
      <c r="P386" s="166" t="str">
        <f t="shared" si="151"/>
        <v xml:space="preserve"> </v>
      </c>
      <c r="Q386" s="166" t="str">
        <f t="shared" si="152"/>
        <v xml:space="preserve"> </v>
      </c>
      <c r="R386" s="119">
        <f t="shared" si="154"/>
        <v>0</v>
      </c>
      <c r="S386" s="72">
        <f t="shared" si="153"/>
        <v>0</v>
      </c>
    </row>
    <row r="387" spans="1:19" s="2" customFormat="1" ht="105.75" customHeight="1" thickBot="1" x14ac:dyDescent="0.25">
      <c r="A387" s="389"/>
      <c r="B387" s="390"/>
      <c r="C387" s="390"/>
      <c r="D387" s="390"/>
      <c r="E387" s="180"/>
      <c r="F387" s="180"/>
      <c r="G387" s="68">
        <v>3114020101</v>
      </c>
      <c r="H387" s="31" t="s">
        <v>555</v>
      </c>
      <c r="I387" s="390">
        <f>'موازنة 2026-2027'!M387</f>
        <v>0</v>
      </c>
      <c r="J387" s="180"/>
      <c r="K387" s="180"/>
      <c r="L387" s="180">
        <f t="shared" si="159"/>
        <v>0</v>
      </c>
      <c r="M387" s="390">
        <f>'الاطار الموازنى  راي الجهه عام'!J387</f>
        <v>0</v>
      </c>
      <c r="N387" s="228">
        <f t="shared" si="150"/>
        <v>0</v>
      </c>
      <c r="O387" s="180"/>
      <c r="P387" s="166" t="str">
        <f t="shared" si="151"/>
        <v xml:space="preserve"> </v>
      </c>
      <c r="Q387" s="166" t="str">
        <f t="shared" si="152"/>
        <v xml:space="preserve"> </v>
      </c>
      <c r="R387" s="119">
        <f t="shared" si="154"/>
        <v>0</v>
      </c>
      <c r="S387" s="72">
        <f t="shared" si="153"/>
        <v>0</v>
      </c>
    </row>
    <row r="388" spans="1:19" s="3" customFormat="1" ht="102.75" customHeight="1" thickBot="1" x14ac:dyDescent="0.25">
      <c r="A388" s="382">
        <f t="shared" ref="A388:I388" si="171">SUM(A386:A387)</f>
        <v>0</v>
      </c>
      <c r="B388" s="383">
        <f t="shared" si="171"/>
        <v>0</v>
      </c>
      <c r="C388" s="383">
        <f t="shared" si="171"/>
        <v>0</v>
      </c>
      <c r="D388" s="383">
        <f t="shared" si="171"/>
        <v>0</v>
      </c>
      <c r="E388" s="161">
        <f t="shared" si="171"/>
        <v>0</v>
      </c>
      <c r="F388" s="161">
        <f t="shared" si="171"/>
        <v>0</v>
      </c>
      <c r="G388" s="58"/>
      <c r="H388" s="9" t="s">
        <v>553</v>
      </c>
      <c r="I388" s="383">
        <f t="shared" si="171"/>
        <v>0</v>
      </c>
      <c r="J388" s="161">
        <f t="shared" ref="J388:L388" si="172">SUM(J386:J387)</f>
        <v>0</v>
      </c>
      <c r="K388" s="161">
        <f t="shared" si="172"/>
        <v>0</v>
      </c>
      <c r="L388" s="161">
        <f t="shared" si="172"/>
        <v>0</v>
      </c>
      <c r="M388" s="383">
        <f>'الاطار الموازنى  راي الجهه عام'!J388</f>
        <v>0</v>
      </c>
      <c r="N388" s="222">
        <f t="shared" si="150"/>
        <v>0</v>
      </c>
      <c r="O388" s="161">
        <f t="shared" ref="O388" si="173">SUM(O386:O387)</f>
        <v>0</v>
      </c>
      <c r="P388" s="161" t="str">
        <f t="shared" si="151"/>
        <v xml:space="preserve"> </v>
      </c>
      <c r="Q388" s="161" t="str">
        <f t="shared" si="152"/>
        <v xml:space="preserve"> </v>
      </c>
      <c r="R388" s="115">
        <f t="shared" si="154"/>
        <v>0</v>
      </c>
      <c r="S388" s="72">
        <f t="shared" si="153"/>
        <v>0</v>
      </c>
    </row>
    <row r="389" spans="1:19" s="277" customFormat="1" ht="101.25" customHeight="1" x14ac:dyDescent="0.2">
      <c r="A389" s="421"/>
      <c r="B389" s="422"/>
      <c r="C389" s="423" t="e">
        <f>(C388-A388)/A388</f>
        <v>#DIV/0!</v>
      </c>
      <c r="D389" s="423" t="e">
        <f>(D388-B388)/B388</f>
        <v>#DIV/0!</v>
      </c>
      <c r="E389" s="279" t="e">
        <f>(E388-C388)/C388</f>
        <v>#DIV/0!</v>
      </c>
      <c r="F389" s="279" t="e">
        <f>(F388-D388)/D388</f>
        <v>#DIV/0!</v>
      </c>
      <c r="G389" s="280"/>
      <c r="H389" s="281" t="s">
        <v>1137</v>
      </c>
      <c r="I389" s="386" t="e">
        <f>(I388-E388)/E388</f>
        <v>#DIV/0!</v>
      </c>
      <c r="J389" s="278"/>
      <c r="K389" s="278"/>
      <c r="L389" s="278"/>
      <c r="M389" s="423" t="e">
        <f>'الاطار الموازنى  راي الجهه عام'!J389</f>
        <v>#DIV/0!</v>
      </c>
      <c r="N389" s="282"/>
      <c r="O389" s="278" t="e">
        <f>(O388-J388)/J388</f>
        <v>#DIV/0!</v>
      </c>
      <c r="P389" s="278"/>
      <c r="Q389" s="278"/>
      <c r="R389" s="283"/>
      <c r="S389" s="276">
        <v>1</v>
      </c>
    </row>
    <row r="390" spans="1:19" s="1" customFormat="1" ht="101.25" customHeight="1" thickBot="1" x14ac:dyDescent="0.25">
      <c r="A390" s="361" t="e">
        <f>A846/A388</f>
        <v>#DIV/0!</v>
      </c>
      <c r="B390" s="396" t="e">
        <f t="shared" ref="B390:F390" si="174">B846/B388</f>
        <v>#DIV/0!</v>
      </c>
      <c r="C390" s="396" t="e">
        <f t="shared" si="174"/>
        <v>#DIV/0!</v>
      </c>
      <c r="D390" s="396" t="e">
        <f t="shared" si="174"/>
        <v>#DIV/0!</v>
      </c>
      <c r="E390" s="270" t="e">
        <f t="shared" si="174"/>
        <v>#DIV/0!</v>
      </c>
      <c r="F390" s="270" t="e">
        <f t="shared" si="174"/>
        <v>#DIV/0!</v>
      </c>
      <c r="G390" s="266"/>
      <c r="H390" s="267" t="s">
        <v>1138</v>
      </c>
      <c r="I390" s="396" t="e">
        <f t="shared" ref="I390:O390" si="175">I846/I388</f>
        <v>#DIV/0!</v>
      </c>
      <c r="J390" s="270" t="e">
        <f t="shared" si="175"/>
        <v>#DIV/0!</v>
      </c>
      <c r="K390" s="270" t="e">
        <f t="shared" si="175"/>
        <v>#DIV/0!</v>
      </c>
      <c r="L390" s="270" t="e">
        <f t="shared" si="175"/>
        <v>#DIV/0!</v>
      </c>
      <c r="M390" s="396" t="e">
        <f>'الاطار الموازنى  راي الجهه عام'!J390</f>
        <v>#DIV/0!</v>
      </c>
      <c r="N390" s="270" t="e">
        <f t="shared" si="175"/>
        <v>#DIV/0!</v>
      </c>
      <c r="O390" s="270" t="e">
        <f t="shared" si="175"/>
        <v>#DIV/0!</v>
      </c>
      <c r="P390" s="270"/>
      <c r="Q390" s="265"/>
      <c r="R390" s="268"/>
      <c r="S390" s="72">
        <v>1</v>
      </c>
    </row>
    <row r="391" spans="1:19" s="3" customFormat="1" ht="121.5" customHeight="1" x14ac:dyDescent="0.2">
      <c r="A391" s="355"/>
      <c r="B391" s="425"/>
      <c r="C391" s="425"/>
      <c r="D391" s="425"/>
      <c r="E391" s="181"/>
      <c r="F391" s="181"/>
      <c r="G391" s="59" t="s">
        <v>878</v>
      </c>
      <c r="H391" s="10" t="s">
        <v>302</v>
      </c>
      <c r="I391" s="425"/>
      <c r="J391" s="181"/>
      <c r="K391" s="181"/>
      <c r="L391" s="181"/>
      <c r="M391" s="425">
        <f>'الاطار الموازنى  راي الجهه عام'!J391</f>
        <v>0</v>
      </c>
      <c r="N391" s="242"/>
      <c r="O391" s="181"/>
      <c r="P391" s="181" t="str">
        <f t="shared" si="151"/>
        <v xml:space="preserve"> </v>
      </c>
      <c r="Q391" s="181" t="str">
        <f t="shared" si="152"/>
        <v xml:space="preserve"> </v>
      </c>
      <c r="R391" s="125"/>
      <c r="S391" s="72">
        <f>S434</f>
        <v>596000</v>
      </c>
    </row>
    <row r="392" spans="1:19" s="2" customFormat="1" ht="105.75" customHeight="1" x14ac:dyDescent="0.2">
      <c r="A392" s="389"/>
      <c r="B392" s="390"/>
      <c r="C392" s="390"/>
      <c r="D392" s="390"/>
      <c r="E392" s="166"/>
      <c r="F392" s="166"/>
      <c r="G392" s="60" t="s">
        <v>879</v>
      </c>
      <c r="H392" s="25" t="s">
        <v>303</v>
      </c>
      <c r="I392" s="390"/>
      <c r="J392" s="166"/>
      <c r="K392" s="166"/>
      <c r="L392" s="166"/>
      <c r="M392" s="390">
        <f>'الاطار الموازنى  راي الجهه عام'!J392</f>
        <v>0</v>
      </c>
      <c r="N392" s="228"/>
      <c r="O392" s="166"/>
      <c r="P392" s="166" t="str">
        <f t="shared" si="151"/>
        <v xml:space="preserve"> </v>
      </c>
      <c r="Q392" s="166" t="str">
        <f t="shared" si="152"/>
        <v xml:space="preserve"> </v>
      </c>
      <c r="R392" s="119"/>
      <c r="S392" s="72">
        <f>S403</f>
        <v>0</v>
      </c>
    </row>
    <row r="393" spans="1:19" s="1" customFormat="1" ht="105.75" customHeight="1" x14ac:dyDescent="0.2">
      <c r="A393" s="357"/>
      <c r="B393" s="373"/>
      <c r="C393" s="373"/>
      <c r="D393" s="373"/>
      <c r="E393" s="155"/>
      <c r="F393" s="155"/>
      <c r="G393" s="54" t="s">
        <v>880</v>
      </c>
      <c r="H393" s="18" t="s">
        <v>304</v>
      </c>
      <c r="I393" s="373"/>
      <c r="J393" s="155"/>
      <c r="K393" s="155"/>
      <c r="L393" s="155"/>
      <c r="M393" s="373">
        <f>'الاطار الموازنى  راي الجهه عام'!J393</f>
        <v>0</v>
      </c>
      <c r="N393" s="215"/>
      <c r="O393" s="155"/>
      <c r="P393" s="155" t="str">
        <f t="shared" si="151"/>
        <v xml:space="preserve"> </v>
      </c>
      <c r="Q393" s="155" t="str">
        <f t="shared" si="152"/>
        <v xml:space="preserve"> </v>
      </c>
      <c r="R393" s="110"/>
      <c r="S393" s="72">
        <f>S397</f>
        <v>0</v>
      </c>
    </row>
    <row r="394" spans="1:19" ht="105.75" customHeight="1" x14ac:dyDescent="0.2">
      <c r="A394" s="364"/>
      <c r="B394" s="365"/>
      <c r="C394" s="365"/>
      <c r="D394" s="365"/>
      <c r="E394" s="147"/>
      <c r="F394" s="147"/>
      <c r="G394" s="49" t="s">
        <v>881</v>
      </c>
      <c r="H394" s="19" t="s">
        <v>305</v>
      </c>
      <c r="I394" s="365">
        <f>'موازنة 2026-2027'!M394</f>
        <v>0</v>
      </c>
      <c r="J394" s="147"/>
      <c r="K394" s="147"/>
      <c r="L394" s="147">
        <f t="shared" si="159"/>
        <v>0</v>
      </c>
      <c r="M394" s="365">
        <f>'الاطار الموازنى  راي الجهه عام'!J394</f>
        <v>0</v>
      </c>
      <c r="N394" s="208">
        <f t="shared" si="150"/>
        <v>0</v>
      </c>
      <c r="O394" s="147"/>
      <c r="P394" s="209" t="str">
        <f t="shared" si="151"/>
        <v xml:space="preserve"> </v>
      </c>
      <c r="Q394" s="209" t="str">
        <f t="shared" si="152"/>
        <v xml:space="preserve"> </v>
      </c>
      <c r="R394" s="105">
        <f t="shared" si="154"/>
        <v>0</v>
      </c>
      <c r="S394" s="72">
        <f t="shared" si="153"/>
        <v>0</v>
      </c>
    </row>
    <row r="395" spans="1:19" ht="105.75" customHeight="1" x14ac:dyDescent="0.2">
      <c r="A395" s="364"/>
      <c r="B395" s="365"/>
      <c r="C395" s="365"/>
      <c r="D395" s="365"/>
      <c r="E395" s="147"/>
      <c r="F395" s="147"/>
      <c r="G395" s="49" t="s">
        <v>882</v>
      </c>
      <c r="H395" s="19" t="s">
        <v>306</v>
      </c>
      <c r="I395" s="365">
        <f>'موازنة 2026-2027'!M395</f>
        <v>0</v>
      </c>
      <c r="J395" s="147"/>
      <c r="K395" s="147"/>
      <c r="L395" s="147">
        <f t="shared" si="159"/>
        <v>0</v>
      </c>
      <c r="M395" s="365">
        <f>'الاطار الموازنى  راي الجهه عام'!J395</f>
        <v>0</v>
      </c>
      <c r="N395" s="208">
        <f t="shared" si="150"/>
        <v>0</v>
      </c>
      <c r="O395" s="147"/>
      <c r="P395" s="209" t="str">
        <f t="shared" si="151"/>
        <v xml:space="preserve"> </v>
      </c>
      <c r="Q395" s="209" t="str">
        <f t="shared" si="152"/>
        <v xml:space="preserve"> </v>
      </c>
      <c r="R395" s="105">
        <f t="shared" si="154"/>
        <v>0</v>
      </c>
      <c r="S395" s="72">
        <f t="shared" si="153"/>
        <v>0</v>
      </c>
    </row>
    <row r="396" spans="1:19" ht="105.75" customHeight="1" thickBot="1" x14ac:dyDescent="0.25">
      <c r="A396" s="391"/>
      <c r="B396" s="379"/>
      <c r="C396" s="379"/>
      <c r="D396" s="379"/>
      <c r="E396" s="158"/>
      <c r="F396" s="158"/>
      <c r="G396" s="50" t="s">
        <v>883</v>
      </c>
      <c r="H396" s="20" t="s">
        <v>307</v>
      </c>
      <c r="I396" s="379">
        <f>'موازنة 2026-2027'!M396</f>
        <v>0</v>
      </c>
      <c r="J396" s="158"/>
      <c r="K396" s="158"/>
      <c r="L396" s="158">
        <f t="shared" si="159"/>
        <v>0</v>
      </c>
      <c r="M396" s="379">
        <f>'الاطار الموازنى  راي الجهه عام'!J396</f>
        <v>0</v>
      </c>
      <c r="N396" s="218">
        <f t="shared" si="150"/>
        <v>0</v>
      </c>
      <c r="O396" s="158"/>
      <c r="P396" s="219" t="str">
        <f t="shared" si="151"/>
        <v xml:space="preserve"> </v>
      </c>
      <c r="Q396" s="219" t="str">
        <f t="shared" si="152"/>
        <v xml:space="preserve"> </v>
      </c>
      <c r="R396" s="113">
        <f t="shared" si="154"/>
        <v>0</v>
      </c>
      <c r="S396" s="72">
        <f t="shared" si="153"/>
        <v>0</v>
      </c>
    </row>
    <row r="397" spans="1:19" s="1" customFormat="1" ht="112.5" customHeight="1" thickBot="1" x14ac:dyDescent="0.25">
      <c r="A397" s="360">
        <f t="shared" ref="A397:I397" si="176">SUM(A394:A396)</f>
        <v>0</v>
      </c>
      <c r="B397" s="368">
        <f t="shared" si="176"/>
        <v>0</v>
      </c>
      <c r="C397" s="368">
        <f t="shared" si="176"/>
        <v>0</v>
      </c>
      <c r="D397" s="368">
        <f t="shared" si="176"/>
        <v>0</v>
      </c>
      <c r="E397" s="150">
        <f t="shared" si="176"/>
        <v>0</v>
      </c>
      <c r="F397" s="150">
        <f t="shared" si="176"/>
        <v>0</v>
      </c>
      <c r="G397" s="51"/>
      <c r="H397" s="5" t="s">
        <v>167</v>
      </c>
      <c r="I397" s="368">
        <f t="shared" si="176"/>
        <v>0</v>
      </c>
      <c r="J397" s="150">
        <f t="shared" ref="J397:L397" si="177">SUM(J394:J396)</f>
        <v>0</v>
      </c>
      <c r="K397" s="150">
        <f t="shared" si="177"/>
        <v>0</v>
      </c>
      <c r="L397" s="150">
        <f t="shared" si="177"/>
        <v>0</v>
      </c>
      <c r="M397" s="368">
        <f>'الاطار الموازنى  راي الجهه عام'!J397</f>
        <v>0</v>
      </c>
      <c r="N397" s="212">
        <f t="shared" si="150"/>
        <v>0</v>
      </c>
      <c r="O397" s="150">
        <f t="shared" ref="O397" si="178">SUM(O394:O396)</f>
        <v>0</v>
      </c>
      <c r="P397" s="150" t="str">
        <f t="shared" si="151"/>
        <v xml:space="preserve"> </v>
      </c>
      <c r="Q397" s="150" t="str">
        <f t="shared" si="152"/>
        <v xml:space="preserve"> </v>
      </c>
      <c r="R397" s="107">
        <f t="shared" si="154"/>
        <v>0</v>
      </c>
      <c r="S397" s="72">
        <f t="shared" si="153"/>
        <v>0</v>
      </c>
    </row>
    <row r="398" spans="1:19" s="1" customFormat="1" ht="105.75" customHeight="1" x14ac:dyDescent="0.2">
      <c r="A398" s="394"/>
      <c r="B398" s="395"/>
      <c r="C398" s="395"/>
      <c r="D398" s="395"/>
      <c r="E398" s="167"/>
      <c r="F398" s="167"/>
      <c r="G398" s="48">
        <v>3115010201</v>
      </c>
      <c r="H398" s="21" t="s">
        <v>308</v>
      </c>
      <c r="I398" s="395">
        <f>'موازنة 2026-2027'!M398</f>
        <v>0</v>
      </c>
      <c r="J398" s="167"/>
      <c r="K398" s="167"/>
      <c r="L398" s="167">
        <f t="shared" si="159"/>
        <v>0</v>
      </c>
      <c r="M398" s="395">
        <f>'الاطار الموازنى  راي الجهه عام'!J398</f>
        <v>0</v>
      </c>
      <c r="N398" s="229">
        <f t="shared" si="150"/>
        <v>0</v>
      </c>
      <c r="O398" s="167"/>
      <c r="P398" s="170" t="str">
        <f t="shared" si="151"/>
        <v xml:space="preserve"> </v>
      </c>
      <c r="Q398" s="170" t="str">
        <f t="shared" si="152"/>
        <v xml:space="preserve"> </v>
      </c>
      <c r="R398" s="120">
        <f t="shared" si="154"/>
        <v>0</v>
      </c>
      <c r="S398" s="72">
        <f t="shared" si="153"/>
        <v>0</v>
      </c>
    </row>
    <row r="399" spans="1:19" s="1" customFormat="1" ht="105.75" customHeight="1" x14ac:dyDescent="0.2">
      <c r="A399" s="357"/>
      <c r="B399" s="373"/>
      <c r="C399" s="373"/>
      <c r="D399" s="373"/>
      <c r="E399" s="153"/>
      <c r="F399" s="153"/>
      <c r="G399" s="54">
        <v>3115010301</v>
      </c>
      <c r="H399" s="18" t="s">
        <v>309</v>
      </c>
      <c r="I399" s="373">
        <f>'موازنة 2026-2027'!M399</f>
        <v>0</v>
      </c>
      <c r="J399" s="153"/>
      <c r="K399" s="153"/>
      <c r="L399" s="153">
        <f t="shared" si="159"/>
        <v>0</v>
      </c>
      <c r="M399" s="373">
        <f>'الاطار الموازنى  راي الجهه عام'!J399</f>
        <v>0</v>
      </c>
      <c r="N399" s="215">
        <f t="shared" si="150"/>
        <v>0</v>
      </c>
      <c r="O399" s="153"/>
      <c r="P399" s="155" t="str">
        <f t="shared" si="151"/>
        <v xml:space="preserve"> </v>
      </c>
      <c r="Q399" s="155" t="str">
        <f t="shared" si="152"/>
        <v xml:space="preserve"> </v>
      </c>
      <c r="R399" s="110">
        <f t="shared" si="154"/>
        <v>0</v>
      </c>
      <c r="S399" s="72">
        <f t="shared" si="153"/>
        <v>0</v>
      </c>
    </row>
    <row r="400" spans="1:19" s="1" customFormat="1" ht="105.75" customHeight="1" x14ac:dyDescent="0.2">
      <c r="A400" s="357"/>
      <c r="B400" s="373"/>
      <c r="C400" s="373"/>
      <c r="D400" s="373"/>
      <c r="E400" s="153"/>
      <c r="F400" s="153"/>
      <c r="G400" s="54">
        <v>3115010401</v>
      </c>
      <c r="H400" s="18" t="s">
        <v>310</v>
      </c>
      <c r="I400" s="373">
        <f>'موازنة 2026-2027'!M400</f>
        <v>0</v>
      </c>
      <c r="J400" s="153"/>
      <c r="K400" s="153"/>
      <c r="L400" s="153">
        <f t="shared" si="159"/>
        <v>0</v>
      </c>
      <c r="M400" s="373">
        <f>'الاطار الموازنى  راي الجهه عام'!J400</f>
        <v>0</v>
      </c>
      <c r="N400" s="215">
        <f t="shared" si="150"/>
        <v>0</v>
      </c>
      <c r="O400" s="153"/>
      <c r="P400" s="155" t="str">
        <f t="shared" si="151"/>
        <v xml:space="preserve"> </v>
      </c>
      <c r="Q400" s="155" t="str">
        <f t="shared" si="152"/>
        <v xml:space="preserve"> </v>
      </c>
      <c r="R400" s="110">
        <f t="shared" si="154"/>
        <v>0</v>
      </c>
      <c r="S400" s="72">
        <f t="shared" si="153"/>
        <v>0</v>
      </c>
    </row>
    <row r="401" spans="1:19" s="1" customFormat="1" ht="105.75" customHeight="1" x14ac:dyDescent="0.2">
      <c r="A401" s="357"/>
      <c r="B401" s="373"/>
      <c r="C401" s="373"/>
      <c r="D401" s="373"/>
      <c r="E401" s="153"/>
      <c r="F401" s="153"/>
      <c r="G401" s="54">
        <v>3115010501</v>
      </c>
      <c r="H401" s="18" t="s">
        <v>311</v>
      </c>
      <c r="I401" s="373">
        <f>'موازنة 2026-2027'!M401</f>
        <v>0</v>
      </c>
      <c r="J401" s="153"/>
      <c r="K401" s="153"/>
      <c r="L401" s="153">
        <f t="shared" si="159"/>
        <v>0</v>
      </c>
      <c r="M401" s="373">
        <f>'الاطار الموازنى  راي الجهه عام'!J401</f>
        <v>0</v>
      </c>
      <c r="N401" s="215">
        <f t="shared" si="150"/>
        <v>0</v>
      </c>
      <c r="O401" s="153"/>
      <c r="P401" s="155" t="str">
        <f t="shared" si="151"/>
        <v xml:space="preserve"> </v>
      </c>
      <c r="Q401" s="155" t="str">
        <f t="shared" si="152"/>
        <v xml:space="preserve"> </v>
      </c>
      <c r="R401" s="110">
        <f t="shared" si="154"/>
        <v>0</v>
      </c>
      <c r="S401" s="72">
        <f t="shared" si="153"/>
        <v>0</v>
      </c>
    </row>
    <row r="402" spans="1:19" s="1" customFormat="1" ht="105.75" customHeight="1" thickBot="1" x14ac:dyDescent="0.25">
      <c r="A402" s="357"/>
      <c r="B402" s="373"/>
      <c r="C402" s="373"/>
      <c r="D402" s="373"/>
      <c r="E402" s="153"/>
      <c r="F402" s="153"/>
      <c r="G402" s="55">
        <v>3115010601</v>
      </c>
      <c r="H402" s="23" t="s">
        <v>312</v>
      </c>
      <c r="I402" s="373">
        <f>'موازنة 2026-2027'!M402</f>
        <v>0</v>
      </c>
      <c r="J402" s="153"/>
      <c r="K402" s="153"/>
      <c r="L402" s="153">
        <f t="shared" si="159"/>
        <v>0</v>
      </c>
      <c r="M402" s="373">
        <f>'الاطار الموازنى  راي الجهه عام'!J402</f>
        <v>0</v>
      </c>
      <c r="N402" s="215">
        <f t="shared" si="150"/>
        <v>0</v>
      </c>
      <c r="O402" s="153"/>
      <c r="P402" s="155" t="str">
        <f t="shared" si="151"/>
        <v xml:space="preserve"> </v>
      </c>
      <c r="Q402" s="155" t="str">
        <f t="shared" si="152"/>
        <v xml:space="preserve"> </v>
      </c>
      <c r="R402" s="110">
        <f t="shared" si="154"/>
        <v>0</v>
      </c>
      <c r="S402" s="72">
        <f t="shared" si="153"/>
        <v>0</v>
      </c>
    </row>
    <row r="403" spans="1:19" s="2" customFormat="1" ht="120" customHeight="1" thickBot="1" x14ac:dyDescent="0.25">
      <c r="A403" s="376">
        <f t="shared" ref="A403:L403" si="179">SUM(A397:A402)</f>
        <v>0</v>
      </c>
      <c r="B403" s="377">
        <f t="shared" si="179"/>
        <v>0</v>
      </c>
      <c r="C403" s="377">
        <f t="shared" si="179"/>
        <v>0</v>
      </c>
      <c r="D403" s="377">
        <f t="shared" si="179"/>
        <v>0</v>
      </c>
      <c r="E403" s="157">
        <f t="shared" si="179"/>
        <v>0</v>
      </c>
      <c r="F403" s="157">
        <f t="shared" si="179"/>
        <v>0</v>
      </c>
      <c r="G403" s="57"/>
      <c r="H403" s="7" t="s">
        <v>237</v>
      </c>
      <c r="I403" s="377">
        <f t="shared" si="179"/>
        <v>0</v>
      </c>
      <c r="J403" s="157">
        <f t="shared" si="179"/>
        <v>0</v>
      </c>
      <c r="K403" s="157">
        <f t="shared" si="179"/>
        <v>0</v>
      </c>
      <c r="L403" s="157">
        <f t="shared" si="179"/>
        <v>0</v>
      </c>
      <c r="M403" s="377">
        <f>'الاطار الموازنى  راي الجهه عام'!J403</f>
        <v>0</v>
      </c>
      <c r="N403" s="217">
        <f t="shared" si="150"/>
        <v>0</v>
      </c>
      <c r="O403" s="157">
        <f t="shared" ref="O403" si="180">SUM(O397:O402)</f>
        <v>0</v>
      </c>
      <c r="P403" s="157" t="str">
        <f t="shared" si="151"/>
        <v xml:space="preserve"> </v>
      </c>
      <c r="Q403" s="157" t="str">
        <f t="shared" si="152"/>
        <v xml:space="preserve"> </v>
      </c>
      <c r="R403" s="112">
        <f t="shared" si="154"/>
        <v>0</v>
      </c>
      <c r="S403" s="72">
        <f t="shared" si="153"/>
        <v>0</v>
      </c>
    </row>
    <row r="404" spans="1:19" s="2" customFormat="1" ht="105.75" customHeight="1" x14ac:dyDescent="0.2">
      <c r="A404" s="389"/>
      <c r="B404" s="390"/>
      <c r="C404" s="390"/>
      <c r="D404" s="390"/>
      <c r="E404" s="180"/>
      <c r="F404" s="180"/>
      <c r="G404" s="53">
        <v>3115020101</v>
      </c>
      <c r="H404" s="22" t="s">
        <v>313</v>
      </c>
      <c r="I404" s="390">
        <f>'موازنة 2026-2027'!M404</f>
        <v>0</v>
      </c>
      <c r="J404" s="180"/>
      <c r="K404" s="180"/>
      <c r="L404" s="180">
        <f t="shared" si="159"/>
        <v>0</v>
      </c>
      <c r="M404" s="390">
        <f>'الاطار الموازنى  راي الجهه عام'!J404</f>
        <v>0</v>
      </c>
      <c r="N404" s="228">
        <f t="shared" si="150"/>
        <v>0</v>
      </c>
      <c r="O404" s="180"/>
      <c r="P404" s="166" t="str">
        <f t="shared" si="151"/>
        <v xml:space="preserve"> </v>
      </c>
      <c r="Q404" s="166" t="str">
        <f t="shared" si="152"/>
        <v xml:space="preserve"> </v>
      </c>
      <c r="R404" s="119">
        <f t="shared" si="154"/>
        <v>0</v>
      </c>
      <c r="S404" s="72">
        <f t="shared" si="153"/>
        <v>0</v>
      </c>
    </row>
    <row r="405" spans="1:19" s="2" customFormat="1" ht="105.75" customHeight="1" x14ac:dyDescent="0.2">
      <c r="A405" s="389"/>
      <c r="B405" s="390"/>
      <c r="C405" s="390"/>
      <c r="D405" s="390"/>
      <c r="E405" s="180"/>
      <c r="F405" s="180"/>
      <c r="G405" s="60">
        <v>3115030101</v>
      </c>
      <c r="H405" s="17" t="s">
        <v>556</v>
      </c>
      <c r="I405" s="390">
        <f>'موازنة 2026-2027'!M405</f>
        <v>0</v>
      </c>
      <c r="J405" s="180"/>
      <c r="K405" s="180"/>
      <c r="L405" s="180">
        <f t="shared" si="159"/>
        <v>0</v>
      </c>
      <c r="M405" s="390">
        <f>'الاطار الموازنى  راي الجهه عام'!J405</f>
        <v>0</v>
      </c>
      <c r="N405" s="228">
        <f t="shared" si="150"/>
        <v>0</v>
      </c>
      <c r="O405" s="180"/>
      <c r="P405" s="166" t="str">
        <f t="shared" si="151"/>
        <v xml:space="preserve"> </v>
      </c>
      <c r="Q405" s="166" t="str">
        <f t="shared" si="152"/>
        <v xml:space="preserve"> </v>
      </c>
      <c r="R405" s="119">
        <f t="shared" si="154"/>
        <v>0</v>
      </c>
      <c r="S405" s="72">
        <f t="shared" si="153"/>
        <v>0</v>
      </c>
    </row>
    <row r="406" spans="1:19" s="2" customFormat="1" ht="105.75" customHeight="1" x14ac:dyDescent="0.2">
      <c r="A406" s="389"/>
      <c r="B406" s="390"/>
      <c r="C406" s="390"/>
      <c r="D406" s="390"/>
      <c r="E406" s="166"/>
      <c r="F406" s="166"/>
      <c r="G406" s="60" t="s">
        <v>884</v>
      </c>
      <c r="H406" s="17" t="s">
        <v>314</v>
      </c>
      <c r="I406" s="390"/>
      <c r="J406" s="166"/>
      <c r="K406" s="166"/>
      <c r="L406" s="166"/>
      <c r="M406" s="390">
        <f>'الاطار الموازنى  راي الجهه عام'!J406</f>
        <v>0</v>
      </c>
      <c r="N406" s="228"/>
      <c r="O406" s="166"/>
      <c r="P406" s="166" t="str">
        <f t="shared" si="151"/>
        <v xml:space="preserve"> </v>
      </c>
      <c r="Q406" s="166" t="str">
        <f t="shared" si="152"/>
        <v xml:space="preserve"> </v>
      </c>
      <c r="R406" s="119"/>
      <c r="S406" s="72">
        <f>S418</f>
        <v>0</v>
      </c>
    </row>
    <row r="407" spans="1:19" s="1" customFormat="1" ht="105.75" customHeight="1" x14ac:dyDescent="0.2">
      <c r="A407" s="357"/>
      <c r="B407" s="373"/>
      <c r="C407" s="373"/>
      <c r="D407" s="373"/>
      <c r="E407" s="153"/>
      <c r="F407" s="153"/>
      <c r="G407" s="54">
        <v>3115040101</v>
      </c>
      <c r="H407" s="18" t="s">
        <v>315</v>
      </c>
      <c r="I407" s="373">
        <f>'موازنة 2026-2027'!M407</f>
        <v>0</v>
      </c>
      <c r="J407" s="153"/>
      <c r="K407" s="153"/>
      <c r="L407" s="153">
        <f t="shared" si="159"/>
        <v>0</v>
      </c>
      <c r="M407" s="373">
        <f>'الاطار الموازنى  راي الجهه عام'!J407</f>
        <v>0</v>
      </c>
      <c r="N407" s="215">
        <f t="shared" si="150"/>
        <v>0</v>
      </c>
      <c r="O407" s="153"/>
      <c r="P407" s="155" t="str">
        <f t="shared" si="151"/>
        <v xml:space="preserve"> </v>
      </c>
      <c r="Q407" s="155" t="str">
        <f t="shared" si="152"/>
        <v xml:space="preserve"> </v>
      </c>
      <c r="R407" s="110">
        <f t="shared" si="154"/>
        <v>0</v>
      </c>
      <c r="S407" s="72">
        <f t="shared" si="153"/>
        <v>0</v>
      </c>
    </row>
    <row r="408" spans="1:19" s="1" customFormat="1" ht="105.75" customHeight="1" x14ac:dyDescent="0.2">
      <c r="A408" s="357"/>
      <c r="B408" s="373"/>
      <c r="C408" s="373"/>
      <c r="D408" s="373"/>
      <c r="E408" s="153"/>
      <c r="F408" s="153"/>
      <c r="G408" s="54">
        <v>3115040201</v>
      </c>
      <c r="H408" s="18" t="s">
        <v>316</v>
      </c>
      <c r="I408" s="373">
        <f>'موازنة 2026-2027'!M408</f>
        <v>0</v>
      </c>
      <c r="J408" s="153"/>
      <c r="K408" s="153"/>
      <c r="L408" s="153">
        <f t="shared" si="159"/>
        <v>0</v>
      </c>
      <c r="M408" s="373">
        <f>'الاطار الموازنى  راي الجهه عام'!J408</f>
        <v>0</v>
      </c>
      <c r="N408" s="215">
        <f t="shared" si="150"/>
        <v>0</v>
      </c>
      <c r="O408" s="153"/>
      <c r="P408" s="155" t="str">
        <f t="shared" si="151"/>
        <v xml:space="preserve"> </v>
      </c>
      <c r="Q408" s="155" t="str">
        <f t="shared" si="152"/>
        <v xml:space="preserve"> </v>
      </c>
      <c r="R408" s="110">
        <f t="shared" si="154"/>
        <v>0</v>
      </c>
      <c r="S408" s="72">
        <f t="shared" si="153"/>
        <v>0</v>
      </c>
    </row>
    <row r="409" spans="1:19" s="1" customFormat="1" ht="105.75" customHeight="1" x14ac:dyDescent="0.2">
      <c r="A409" s="357"/>
      <c r="B409" s="373"/>
      <c r="C409" s="373"/>
      <c r="D409" s="373"/>
      <c r="E409" s="153"/>
      <c r="F409" s="153"/>
      <c r="G409" s="54">
        <v>3115040301</v>
      </c>
      <c r="H409" s="18" t="s">
        <v>317</v>
      </c>
      <c r="I409" s="373">
        <f>'موازنة 2026-2027'!M409</f>
        <v>0</v>
      </c>
      <c r="J409" s="153"/>
      <c r="K409" s="153"/>
      <c r="L409" s="153">
        <f t="shared" si="159"/>
        <v>0</v>
      </c>
      <c r="M409" s="373">
        <f>'الاطار الموازنى  راي الجهه عام'!J409</f>
        <v>0</v>
      </c>
      <c r="N409" s="215">
        <f t="shared" si="150"/>
        <v>0</v>
      </c>
      <c r="O409" s="153"/>
      <c r="P409" s="155" t="str">
        <f t="shared" si="151"/>
        <v xml:space="preserve"> </v>
      </c>
      <c r="Q409" s="155" t="str">
        <f t="shared" si="152"/>
        <v xml:space="preserve"> </v>
      </c>
      <c r="R409" s="110">
        <f t="shared" si="154"/>
        <v>0</v>
      </c>
      <c r="S409" s="72">
        <f t="shared" si="153"/>
        <v>0</v>
      </c>
    </row>
    <row r="410" spans="1:19" s="1" customFormat="1" ht="105.75" customHeight="1" x14ac:dyDescent="0.2">
      <c r="A410" s="357"/>
      <c r="B410" s="373"/>
      <c r="C410" s="373"/>
      <c r="D410" s="373"/>
      <c r="E410" s="155"/>
      <c r="F410" s="155"/>
      <c r="G410" s="54" t="s">
        <v>885</v>
      </c>
      <c r="H410" s="18" t="s">
        <v>318</v>
      </c>
      <c r="I410" s="373"/>
      <c r="J410" s="155"/>
      <c r="K410" s="155"/>
      <c r="L410" s="155">
        <f t="shared" si="159"/>
        <v>0</v>
      </c>
      <c r="M410" s="373">
        <f>'الاطار الموازنى  راي الجهه عام'!J410</f>
        <v>0</v>
      </c>
      <c r="N410" s="215">
        <f t="shared" si="150"/>
        <v>0</v>
      </c>
      <c r="O410" s="155"/>
      <c r="P410" s="155" t="str">
        <f t="shared" si="151"/>
        <v xml:space="preserve"> </v>
      </c>
      <c r="Q410" s="155" t="str">
        <f t="shared" si="152"/>
        <v xml:space="preserve"> </v>
      </c>
      <c r="R410" s="110"/>
      <c r="S410" s="72">
        <f>S413</f>
        <v>0</v>
      </c>
    </row>
    <row r="411" spans="1:19" ht="105.75" customHeight="1" x14ac:dyDescent="0.2">
      <c r="A411" s="364"/>
      <c r="B411" s="365"/>
      <c r="C411" s="365"/>
      <c r="D411" s="365"/>
      <c r="E411" s="147"/>
      <c r="F411" s="147"/>
      <c r="G411" s="49" t="s">
        <v>886</v>
      </c>
      <c r="H411" s="19" t="s">
        <v>617</v>
      </c>
      <c r="I411" s="365">
        <f>'موازنة 2026-2027'!M411</f>
        <v>0</v>
      </c>
      <c r="J411" s="147"/>
      <c r="K411" s="147"/>
      <c r="L411" s="147">
        <f t="shared" si="159"/>
        <v>0</v>
      </c>
      <c r="M411" s="365">
        <f>'الاطار الموازنى  راي الجهه عام'!J411</f>
        <v>0</v>
      </c>
      <c r="N411" s="208">
        <f t="shared" si="150"/>
        <v>0</v>
      </c>
      <c r="O411" s="147"/>
      <c r="P411" s="209" t="str">
        <f t="shared" si="151"/>
        <v xml:space="preserve"> </v>
      </c>
      <c r="Q411" s="209" t="str">
        <f t="shared" si="152"/>
        <v xml:space="preserve"> </v>
      </c>
      <c r="R411" s="105">
        <f t="shared" si="154"/>
        <v>0</v>
      </c>
      <c r="S411" s="72">
        <f t="shared" si="153"/>
        <v>0</v>
      </c>
    </row>
    <row r="412" spans="1:19" ht="105.75" customHeight="1" thickBot="1" x14ac:dyDescent="0.25">
      <c r="A412" s="391"/>
      <c r="B412" s="379"/>
      <c r="C412" s="379"/>
      <c r="D412" s="379"/>
      <c r="E412" s="158"/>
      <c r="F412" s="158"/>
      <c r="G412" s="50" t="s">
        <v>887</v>
      </c>
      <c r="H412" s="19" t="s">
        <v>618</v>
      </c>
      <c r="I412" s="379">
        <f>'موازنة 2026-2027'!M412</f>
        <v>0</v>
      </c>
      <c r="J412" s="158"/>
      <c r="K412" s="158"/>
      <c r="L412" s="158">
        <f t="shared" si="159"/>
        <v>0</v>
      </c>
      <c r="M412" s="379">
        <f>'الاطار الموازنى  راي الجهه عام'!J412</f>
        <v>0</v>
      </c>
      <c r="N412" s="218">
        <f t="shared" si="150"/>
        <v>0</v>
      </c>
      <c r="O412" s="158"/>
      <c r="P412" s="219" t="str">
        <f t="shared" si="151"/>
        <v xml:space="preserve"> </v>
      </c>
      <c r="Q412" s="219" t="str">
        <f t="shared" si="152"/>
        <v xml:space="preserve"> </v>
      </c>
      <c r="R412" s="113">
        <f t="shared" si="154"/>
        <v>0</v>
      </c>
      <c r="S412" s="72">
        <f t="shared" si="153"/>
        <v>0</v>
      </c>
    </row>
    <row r="413" spans="1:19" s="1" customFormat="1" ht="114.75" customHeight="1" thickBot="1" x14ac:dyDescent="0.25">
      <c r="A413" s="360">
        <f t="shared" ref="A413:L413" si="181">A411+A412</f>
        <v>0</v>
      </c>
      <c r="B413" s="368">
        <f t="shared" si="181"/>
        <v>0</v>
      </c>
      <c r="C413" s="368">
        <f t="shared" si="181"/>
        <v>0</v>
      </c>
      <c r="D413" s="368">
        <f t="shared" si="181"/>
        <v>0</v>
      </c>
      <c r="E413" s="150">
        <f t="shared" si="181"/>
        <v>0</v>
      </c>
      <c r="F413" s="150">
        <f t="shared" si="181"/>
        <v>0</v>
      </c>
      <c r="G413" s="51"/>
      <c r="H413" s="5" t="s">
        <v>183</v>
      </c>
      <c r="I413" s="368">
        <f t="shared" si="181"/>
        <v>0</v>
      </c>
      <c r="J413" s="150">
        <f t="shared" si="181"/>
        <v>0</v>
      </c>
      <c r="K413" s="150">
        <f t="shared" si="181"/>
        <v>0</v>
      </c>
      <c r="L413" s="150">
        <f t="shared" si="181"/>
        <v>0</v>
      </c>
      <c r="M413" s="368">
        <f>'الاطار الموازنى  راي الجهه عام'!J413</f>
        <v>0</v>
      </c>
      <c r="N413" s="212">
        <f t="shared" si="150"/>
        <v>0</v>
      </c>
      <c r="O413" s="150">
        <f t="shared" ref="O413" si="182">O411+O412</f>
        <v>0</v>
      </c>
      <c r="P413" s="150" t="str">
        <f t="shared" si="151"/>
        <v xml:space="preserve"> </v>
      </c>
      <c r="Q413" s="150" t="str">
        <f t="shared" si="152"/>
        <v xml:space="preserve"> </v>
      </c>
      <c r="R413" s="107">
        <f t="shared" si="154"/>
        <v>0</v>
      </c>
      <c r="S413" s="72">
        <f t="shared" si="153"/>
        <v>0</v>
      </c>
    </row>
    <row r="414" spans="1:19" s="1" customFormat="1" ht="105.75" customHeight="1" x14ac:dyDescent="0.2">
      <c r="A414" s="412"/>
      <c r="B414" s="426"/>
      <c r="C414" s="426"/>
      <c r="D414" s="426"/>
      <c r="E414" s="182"/>
      <c r="F414" s="182"/>
      <c r="G414" s="88">
        <v>3115040501</v>
      </c>
      <c r="H414" s="89" t="s">
        <v>319</v>
      </c>
      <c r="I414" s="426">
        <f>'موازنة 2026-2027'!M414</f>
        <v>0</v>
      </c>
      <c r="J414" s="182"/>
      <c r="K414" s="182"/>
      <c r="L414" s="182">
        <f t="shared" si="159"/>
        <v>0</v>
      </c>
      <c r="M414" s="426">
        <f>'الاطار الموازنى  راي الجهه عام'!J414</f>
        <v>0</v>
      </c>
      <c r="N414" s="243">
        <f t="shared" si="150"/>
        <v>0</v>
      </c>
      <c r="O414" s="182"/>
      <c r="P414" s="244" t="str">
        <f t="shared" si="151"/>
        <v xml:space="preserve"> </v>
      </c>
      <c r="Q414" s="244" t="str">
        <f t="shared" si="152"/>
        <v xml:space="preserve"> </v>
      </c>
      <c r="R414" s="126">
        <f t="shared" si="154"/>
        <v>0</v>
      </c>
      <c r="S414" s="72">
        <f t="shared" si="153"/>
        <v>0</v>
      </c>
    </row>
    <row r="415" spans="1:19" s="1" customFormat="1" ht="105.75" customHeight="1" x14ac:dyDescent="0.2">
      <c r="A415" s="357"/>
      <c r="B415" s="373"/>
      <c r="C415" s="373"/>
      <c r="D415" s="373"/>
      <c r="E415" s="153"/>
      <c r="F415" s="153"/>
      <c r="G415" s="54">
        <v>3115040601</v>
      </c>
      <c r="H415" s="18" t="s">
        <v>619</v>
      </c>
      <c r="I415" s="373">
        <f>'موازنة 2026-2027'!M415</f>
        <v>0</v>
      </c>
      <c r="J415" s="153"/>
      <c r="K415" s="153"/>
      <c r="L415" s="153">
        <f t="shared" si="159"/>
        <v>0</v>
      </c>
      <c r="M415" s="373">
        <f>'الاطار الموازنى  راي الجهه عام'!J415</f>
        <v>0</v>
      </c>
      <c r="N415" s="215">
        <f t="shared" si="150"/>
        <v>0</v>
      </c>
      <c r="O415" s="153"/>
      <c r="P415" s="155" t="str">
        <f t="shared" si="151"/>
        <v xml:space="preserve"> </v>
      </c>
      <c r="Q415" s="155" t="str">
        <f t="shared" si="152"/>
        <v xml:space="preserve"> </v>
      </c>
      <c r="R415" s="110">
        <f t="shared" si="154"/>
        <v>0</v>
      </c>
      <c r="S415" s="72">
        <f t="shared" si="153"/>
        <v>0</v>
      </c>
    </row>
    <row r="416" spans="1:19" s="1" customFormat="1" ht="105.75" customHeight="1" x14ac:dyDescent="0.2">
      <c r="A416" s="357"/>
      <c r="B416" s="373"/>
      <c r="C416" s="373"/>
      <c r="D416" s="373"/>
      <c r="E416" s="153"/>
      <c r="F416" s="153"/>
      <c r="G416" s="54">
        <v>3115040701</v>
      </c>
      <c r="H416" s="18" t="s">
        <v>620</v>
      </c>
      <c r="I416" s="373">
        <f>'موازنة 2026-2027'!M416</f>
        <v>0</v>
      </c>
      <c r="J416" s="153"/>
      <c r="K416" s="153"/>
      <c r="L416" s="153">
        <f t="shared" si="159"/>
        <v>0</v>
      </c>
      <c r="M416" s="373">
        <f>'الاطار الموازنى  راي الجهه عام'!J416</f>
        <v>0</v>
      </c>
      <c r="N416" s="215">
        <f t="shared" si="150"/>
        <v>0</v>
      </c>
      <c r="O416" s="153"/>
      <c r="P416" s="155" t="str">
        <f t="shared" si="151"/>
        <v xml:space="preserve"> </v>
      </c>
      <c r="Q416" s="155" t="str">
        <f t="shared" si="152"/>
        <v xml:space="preserve"> </v>
      </c>
      <c r="R416" s="110">
        <f t="shared" si="154"/>
        <v>0</v>
      </c>
      <c r="S416" s="72">
        <f t="shared" si="153"/>
        <v>0</v>
      </c>
    </row>
    <row r="417" spans="1:19" s="1" customFormat="1" ht="105.75" customHeight="1" thickBot="1" x14ac:dyDescent="0.25">
      <c r="A417" s="427"/>
      <c r="B417" s="428"/>
      <c r="C417" s="428"/>
      <c r="D417" s="428"/>
      <c r="E417" s="183"/>
      <c r="F417" s="183"/>
      <c r="G417" s="90">
        <v>3115040801</v>
      </c>
      <c r="H417" s="91" t="s">
        <v>621</v>
      </c>
      <c r="I417" s="428">
        <f>'موازنة 2026-2027'!M417</f>
        <v>0</v>
      </c>
      <c r="J417" s="183"/>
      <c r="K417" s="183"/>
      <c r="L417" s="183">
        <f t="shared" si="159"/>
        <v>0</v>
      </c>
      <c r="M417" s="428">
        <f>'الاطار الموازنى  راي الجهه عام'!J417</f>
        <v>0</v>
      </c>
      <c r="N417" s="245">
        <f t="shared" si="150"/>
        <v>0</v>
      </c>
      <c r="O417" s="183"/>
      <c r="P417" s="246" t="str">
        <f t="shared" si="151"/>
        <v xml:space="preserve"> </v>
      </c>
      <c r="Q417" s="246" t="str">
        <f t="shared" si="152"/>
        <v xml:space="preserve"> </v>
      </c>
      <c r="R417" s="127">
        <f t="shared" si="154"/>
        <v>0</v>
      </c>
      <c r="S417" s="72">
        <f t="shared" si="153"/>
        <v>0</v>
      </c>
    </row>
    <row r="418" spans="1:19" s="2" customFormat="1" ht="105" customHeight="1" thickBot="1" x14ac:dyDescent="0.25">
      <c r="A418" s="376">
        <f t="shared" ref="A418:L418" si="183">A407+A408+A409+A413+A414+A415+A416+A417</f>
        <v>0</v>
      </c>
      <c r="B418" s="377">
        <f t="shared" si="183"/>
        <v>0</v>
      </c>
      <c r="C418" s="377">
        <f t="shared" si="183"/>
        <v>0</v>
      </c>
      <c r="D418" s="377">
        <f t="shared" si="183"/>
        <v>0</v>
      </c>
      <c r="E418" s="157">
        <f t="shared" si="183"/>
        <v>0</v>
      </c>
      <c r="F418" s="157">
        <f t="shared" si="183"/>
        <v>0</v>
      </c>
      <c r="G418" s="57"/>
      <c r="H418" s="7" t="s">
        <v>274</v>
      </c>
      <c r="I418" s="377">
        <f t="shared" si="183"/>
        <v>0</v>
      </c>
      <c r="J418" s="157">
        <f t="shared" si="183"/>
        <v>0</v>
      </c>
      <c r="K418" s="157">
        <f t="shared" si="183"/>
        <v>0</v>
      </c>
      <c r="L418" s="157">
        <f t="shared" si="183"/>
        <v>0</v>
      </c>
      <c r="M418" s="377">
        <f>'الاطار الموازنى  راي الجهه عام'!J418</f>
        <v>0</v>
      </c>
      <c r="N418" s="217">
        <f t="shared" ref="N418:N484" si="184">M418-I418</f>
        <v>0</v>
      </c>
      <c r="O418" s="157">
        <f t="shared" ref="O418" si="185">O407+O408+O409+O413+O414+O415+O416+O417</f>
        <v>0</v>
      </c>
      <c r="P418" s="157" t="str">
        <f t="shared" ref="P418:P484" si="186">IF(O418&gt;I418,O418-I418," ")</f>
        <v xml:space="preserve"> </v>
      </c>
      <c r="Q418" s="157" t="str">
        <f t="shared" ref="Q418:Q484" si="187">IF(I418&gt;O418,I418-O418," ")</f>
        <v xml:space="preserve"> </v>
      </c>
      <c r="R418" s="112">
        <f t="shared" si="154"/>
        <v>0</v>
      </c>
      <c r="S418" s="72">
        <f t="shared" ref="S418:S484" si="188">SUM(A418+B418+C418+D418+E418+F418+I418+J418+K418+L418+M418+O418)</f>
        <v>0</v>
      </c>
    </row>
    <row r="419" spans="1:19" s="2" customFormat="1" ht="105.75" customHeight="1" x14ac:dyDescent="0.2">
      <c r="A419" s="389"/>
      <c r="B419" s="390"/>
      <c r="C419" s="390"/>
      <c r="D419" s="390"/>
      <c r="E419" s="180"/>
      <c r="F419" s="180"/>
      <c r="G419" s="53">
        <v>3115050101</v>
      </c>
      <c r="H419" s="22" t="s">
        <v>557</v>
      </c>
      <c r="I419" s="390">
        <f>'موازنة 2026-2027'!M419</f>
        <v>0</v>
      </c>
      <c r="J419" s="180"/>
      <c r="K419" s="180"/>
      <c r="L419" s="180">
        <f t="shared" si="159"/>
        <v>0</v>
      </c>
      <c r="M419" s="390">
        <f>'الاطار الموازنى  راي الجهه عام'!J419</f>
        <v>0</v>
      </c>
      <c r="N419" s="228">
        <f t="shared" si="184"/>
        <v>0</v>
      </c>
      <c r="O419" s="180"/>
      <c r="P419" s="166" t="str">
        <f t="shared" si="186"/>
        <v xml:space="preserve"> </v>
      </c>
      <c r="Q419" s="166" t="str">
        <f t="shared" si="187"/>
        <v xml:space="preserve"> </v>
      </c>
      <c r="R419" s="119">
        <f t="shared" si="154"/>
        <v>0</v>
      </c>
      <c r="S419" s="72">
        <f t="shared" si="188"/>
        <v>0</v>
      </c>
    </row>
    <row r="420" spans="1:19" s="2" customFormat="1" ht="121.5" customHeight="1" x14ac:dyDescent="0.2">
      <c r="A420" s="389"/>
      <c r="B420" s="390"/>
      <c r="C420" s="390"/>
      <c r="D420" s="390"/>
      <c r="E420" s="166"/>
      <c r="F420" s="166"/>
      <c r="G420" s="60">
        <v>3115060000</v>
      </c>
      <c r="H420" s="17" t="s">
        <v>558</v>
      </c>
      <c r="I420" s="390"/>
      <c r="J420" s="166"/>
      <c r="K420" s="166"/>
      <c r="L420" s="166"/>
      <c r="M420" s="390">
        <f>'الاطار الموازنى  راي الجهه عام'!J420</f>
        <v>0</v>
      </c>
      <c r="N420" s="228"/>
      <c r="O420" s="166"/>
      <c r="P420" s="166" t="str">
        <f t="shared" si="186"/>
        <v xml:space="preserve"> </v>
      </c>
      <c r="Q420" s="166" t="str">
        <f t="shared" si="187"/>
        <v xml:space="preserve"> </v>
      </c>
      <c r="R420" s="119"/>
      <c r="S420" s="72">
        <f>S423</f>
        <v>200000</v>
      </c>
    </row>
    <row r="421" spans="1:19" s="1" customFormat="1" ht="105.75" customHeight="1" x14ac:dyDescent="0.2">
      <c r="A421" s="357"/>
      <c r="B421" s="373"/>
      <c r="C421" s="373"/>
      <c r="D421" s="373"/>
      <c r="E421" s="153"/>
      <c r="F421" s="153"/>
      <c r="G421" s="54">
        <v>3115060101</v>
      </c>
      <c r="H421" s="18" t="s">
        <v>888</v>
      </c>
      <c r="I421" s="373">
        <f>'موازنة 2026-2027'!M421</f>
        <v>0</v>
      </c>
      <c r="J421" s="153"/>
      <c r="K421" s="153"/>
      <c r="L421" s="153">
        <f t="shared" si="159"/>
        <v>0</v>
      </c>
      <c r="M421" s="373">
        <f>'الاطار الموازنى  راي الجهه عام'!J421</f>
        <v>0</v>
      </c>
      <c r="N421" s="215">
        <f t="shared" si="184"/>
        <v>0</v>
      </c>
      <c r="O421" s="153"/>
      <c r="P421" s="155" t="str">
        <f t="shared" si="186"/>
        <v xml:space="preserve"> </v>
      </c>
      <c r="Q421" s="155" t="str">
        <f t="shared" si="187"/>
        <v xml:space="preserve"> </v>
      </c>
      <c r="R421" s="110">
        <f t="shared" si="154"/>
        <v>0</v>
      </c>
      <c r="S421" s="72">
        <f t="shared" si="188"/>
        <v>0</v>
      </c>
    </row>
    <row r="422" spans="1:19" s="1" customFormat="1" ht="105" customHeight="1" thickBot="1" x14ac:dyDescent="0.25">
      <c r="A422" s="373"/>
      <c r="B422" s="373"/>
      <c r="C422" s="373"/>
      <c r="D422" s="373"/>
      <c r="E422" s="153"/>
      <c r="F422" s="153"/>
      <c r="G422" s="54">
        <v>3115060201</v>
      </c>
      <c r="H422" s="18" t="s">
        <v>889</v>
      </c>
      <c r="I422" s="373">
        <f>'موازنة 2026-2027'!M422</f>
        <v>60000</v>
      </c>
      <c r="J422" s="153"/>
      <c r="K422" s="153"/>
      <c r="L422" s="153">
        <f t="shared" si="159"/>
        <v>0</v>
      </c>
      <c r="M422" s="373">
        <f>'الاطار الموازنى  راي الجهه عام'!J422</f>
        <v>70000</v>
      </c>
      <c r="N422" s="215">
        <f t="shared" si="184"/>
        <v>10000</v>
      </c>
      <c r="O422" s="153">
        <f>M422</f>
        <v>70000</v>
      </c>
      <c r="P422" s="155">
        <f t="shared" si="186"/>
        <v>10000</v>
      </c>
      <c r="Q422" s="155" t="str">
        <f t="shared" si="187"/>
        <v xml:space="preserve"> </v>
      </c>
      <c r="R422" s="110">
        <f t="shared" si="154"/>
        <v>1.1666666666666667</v>
      </c>
      <c r="S422" s="72">
        <f t="shared" si="188"/>
        <v>200000</v>
      </c>
    </row>
    <row r="423" spans="1:19" s="2" customFormat="1" ht="107.25" customHeight="1" thickBot="1" x14ac:dyDescent="0.25">
      <c r="A423" s="376">
        <f t="shared" ref="A423:L423" si="189">A421+A422</f>
        <v>0</v>
      </c>
      <c r="B423" s="377">
        <f t="shared" si="189"/>
        <v>0</v>
      </c>
      <c r="C423" s="377">
        <f t="shared" si="189"/>
        <v>0</v>
      </c>
      <c r="D423" s="377">
        <f t="shared" si="189"/>
        <v>0</v>
      </c>
      <c r="E423" s="157">
        <f t="shared" si="189"/>
        <v>0</v>
      </c>
      <c r="F423" s="157">
        <f t="shared" si="189"/>
        <v>0</v>
      </c>
      <c r="G423" s="57"/>
      <c r="H423" s="7" t="s">
        <v>295</v>
      </c>
      <c r="I423" s="377">
        <f t="shared" si="189"/>
        <v>60000</v>
      </c>
      <c r="J423" s="157">
        <f t="shared" si="189"/>
        <v>0</v>
      </c>
      <c r="K423" s="157">
        <f t="shared" si="189"/>
        <v>0</v>
      </c>
      <c r="L423" s="157">
        <f t="shared" si="189"/>
        <v>0</v>
      </c>
      <c r="M423" s="377">
        <f>'الاطار الموازنى  راي الجهه عام'!J423</f>
        <v>70000</v>
      </c>
      <c r="N423" s="217">
        <f t="shared" si="184"/>
        <v>10000</v>
      </c>
      <c r="O423" s="157">
        <f t="shared" ref="O423" si="190">O421+O422</f>
        <v>70000</v>
      </c>
      <c r="P423" s="157">
        <f t="shared" si="186"/>
        <v>10000</v>
      </c>
      <c r="Q423" s="157" t="str">
        <f t="shared" si="187"/>
        <v xml:space="preserve"> </v>
      </c>
      <c r="R423" s="112">
        <f t="shared" ref="R423:R489" si="191">IF(O423=0,,O423/I423)</f>
        <v>1.1666666666666667</v>
      </c>
      <c r="S423" s="72">
        <f t="shared" si="188"/>
        <v>200000</v>
      </c>
    </row>
    <row r="424" spans="1:19" s="2" customFormat="1" ht="105.75" customHeight="1" x14ac:dyDescent="0.2">
      <c r="A424" s="389"/>
      <c r="B424" s="390"/>
      <c r="C424" s="390"/>
      <c r="D424" s="390"/>
      <c r="E424" s="180"/>
      <c r="F424" s="180"/>
      <c r="G424" s="60">
        <v>3115070101</v>
      </c>
      <c r="H424" s="17" t="s">
        <v>559</v>
      </c>
      <c r="I424" s="390">
        <f>'موازنة 2026-2027'!M424</f>
        <v>0</v>
      </c>
      <c r="J424" s="180"/>
      <c r="K424" s="180"/>
      <c r="L424" s="180">
        <f t="shared" si="159"/>
        <v>0</v>
      </c>
      <c r="M424" s="390">
        <f>'الاطار الموازنى  راي الجهه عام'!J424</f>
        <v>0</v>
      </c>
      <c r="N424" s="228">
        <f t="shared" si="184"/>
        <v>0</v>
      </c>
      <c r="O424" s="180"/>
      <c r="P424" s="166" t="str">
        <f t="shared" si="186"/>
        <v xml:space="preserve"> </v>
      </c>
      <c r="Q424" s="166" t="str">
        <f t="shared" si="187"/>
        <v xml:space="preserve"> </v>
      </c>
      <c r="R424" s="119">
        <f t="shared" si="191"/>
        <v>0</v>
      </c>
      <c r="S424" s="72">
        <f t="shared" si="188"/>
        <v>0</v>
      </c>
    </row>
    <row r="425" spans="1:19" s="2" customFormat="1" ht="105.75" customHeight="1" x14ac:dyDescent="0.2">
      <c r="A425" s="389"/>
      <c r="B425" s="390"/>
      <c r="C425" s="390"/>
      <c r="D425" s="390"/>
      <c r="E425" s="180"/>
      <c r="F425" s="180"/>
      <c r="G425" s="60">
        <v>3115080101</v>
      </c>
      <c r="H425" s="17" t="s">
        <v>560</v>
      </c>
      <c r="I425" s="390">
        <f>'موازنة 2026-2027'!M425</f>
        <v>0</v>
      </c>
      <c r="J425" s="180"/>
      <c r="K425" s="180"/>
      <c r="L425" s="180">
        <f t="shared" si="159"/>
        <v>0</v>
      </c>
      <c r="M425" s="390">
        <f>'الاطار الموازنى  راي الجهه عام'!J425</f>
        <v>0</v>
      </c>
      <c r="N425" s="228">
        <f t="shared" si="184"/>
        <v>0</v>
      </c>
      <c r="O425" s="180"/>
      <c r="P425" s="166" t="str">
        <f t="shared" si="186"/>
        <v xml:space="preserve"> </v>
      </c>
      <c r="Q425" s="166" t="str">
        <f t="shared" si="187"/>
        <v xml:space="preserve"> </v>
      </c>
      <c r="R425" s="119">
        <f t="shared" si="191"/>
        <v>0</v>
      </c>
      <c r="S425" s="72">
        <f t="shared" si="188"/>
        <v>0</v>
      </c>
    </row>
    <row r="426" spans="1:19" s="1" customFormat="1" ht="105.75" customHeight="1" x14ac:dyDescent="0.2">
      <c r="A426" s="357"/>
      <c r="B426" s="373"/>
      <c r="C426" s="373"/>
      <c r="D426" s="373"/>
      <c r="E426" s="155"/>
      <c r="F426" s="155"/>
      <c r="G426" s="54" t="s">
        <v>890</v>
      </c>
      <c r="H426" s="32" t="s">
        <v>561</v>
      </c>
      <c r="I426" s="373"/>
      <c r="J426" s="155"/>
      <c r="K426" s="155"/>
      <c r="L426" s="155"/>
      <c r="M426" s="373">
        <f>'الاطار الموازنى  راي الجهه عام'!J426</f>
        <v>0</v>
      </c>
      <c r="N426" s="215"/>
      <c r="O426" s="155"/>
      <c r="P426" s="155" t="str">
        <f t="shared" si="186"/>
        <v xml:space="preserve"> </v>
      </c>
      <c r="Q426" s="155" t="str">
        <f t="shared" si="187"/>
        <v xml:space="preserve"> </v>
      </c>
      <c r="R426" s="110"/>
      <c r="S426" s="72">
        <f>S430</f>
        <v>0</v>
      </c>
    </row>
    <row r="427" spans="1:19" s="1" customFormat="1" ht="105.75" customHeight="1" x14ac:dyDescent="0.2">
      <c r="A427" s="357"/>
      <c r="B427" s="373"/>
      <c r="C427" s="373"/>
      <c r="D427" s="373"/>
      <c r="E427" s="153"/>
      <c r="F427" s="153"/>
      <c r="G427" s="54">
        <v>3115090101</v>
      </c>
      <c r="H427" s="18" t="s">
        <v>320</v>
      </c>
      <c r="I427" s="373">
        <f>'موازنة 2026-2027'!M427</f>
        <v>0</v>
      </c>
      <c r="J427" s="153"/>
      <c r="K427" s="153"/>
      <c r="L427" s="153">
        <f t="shared" ref="L427:L491" si="192">K427*2</f>
        <v>0</v>
      </c>
      <c r="M427" s="373">
        <f>'الاطار الموازنى  راي الجهه عام'!J427</f>
        <v>0</v>
      </c>
      <c r="N427" s="215">
        <f t="shared" si="184"/>
        <v>0</v>
      </c>
      <c r="O427" s="153"/>
      <c r="P427" s="155" t="str">
        <f t="shared" si="186"/>
        <v xml:space="preserve"> </v>
      </c>
      <c r="Q427" s="155" t="str">
        <f t="shared" si="187"/>
        <v xml:space="preserve"> </v>
      </c>
      <c r="R427" s="110">
        <f t="shared" si="191"/>
        <v>0</v>
      </c>
      <c r="S427" s="72">
        <f t="shared" si="188"/>
        <v>0</v>
      </c>
    </row>
    <row r="428" spans="1:19" s="1" customFormat="1" ht="105.75" customHeight="1" x14ac:dyDescent="0.2">
      <c r="A428" s="357"/>
      <c r="B428" s="373"/>
      <c r="C428" s="373"/>
      <c r="D428" s="373"/>
      <c r="E428" s="153"/>
      <c r="F428" s="153"/>
      <c r="G428" s="54">
        <v>3115090201</v>
      </c>
      <c r="H428" s="18" t="s">
        <v>321</v>
      </c>
      <c r="I428" s="373">
        <f>'موازنة 2026-2027'!M428</f>
        <v>0</v>
      </c>
      <c r="J428" s="153"/>
      <c r="K428" s="153"/>
      <c r="L428" s="153">
        <f t="shared" si="192"/>
        <v>0</v>
      </c>
      <c r="M428" s="373">
        <f>'الاطار الموازنى  راي الجهه عام'!J428</f>
        <v>0</v>
      </c>
      <c r="N428" s="215">
        <f t="shared" si="184"/>
        <v>0</v>
      </c>
      <c r="O428" s="153"/>
      <c r="P428" s="155" t="str">
        <f t="shared" si="186"/>
        <v xml:space="preserve"> </v>
      </c>
      <c r="Q428" s="155" t="str">
        <f t="shared" si="187"/>
        <v xml:space="preserve"> </v>
      </c>
      <c r="R428" s="110">
        <f t="shared" si="191"/>
        <v>0</v>
      </c>
      <c r="S428" s="72">
        <f t="shared" si="188"/>
        <v>0</v>
      </c>
    </row>
    <row r="429" spans="1:19" s="1" customFormat="1" ht="105.75" customHeight="1" thickBot="1" x14ac:dyDescent="0.25">
      <c r="A429" s="357"/>
      <c r="B429" s="373"/>
      <c r="C429" s="373"/>
      <c r="D429" s="373"/>
      <c r="E429" s="153"/>
      <c r="F429" s="153"/>
      <c r="G429" s="55">
        <v>3115090301</v>
      </c>
      <c r="H429" s="23" t="s">
        <v>322</v>
      </c>
      <c r="I429" s="373">
        <f>'موازنة 2026-2027'!M429</f>
        <v>0</v>
      </c>
      <c r="J429" s="153"/>
      <c r="K429" s="153"/>
      <c r="L429" s="153">
        <f t="shared" si="192"/>
        <v>0</v>
      </c>
      <c r="M429" s="373">
        <f>'الاطار الموازنى  راي الجهه عام'!J429</f>
        <v>0</v>
      </c>
      <c r="N429" s="215">
        <f t="shared" si="184"/>
        <v>0</v>
      </c>
      <c r="O429" s="153"/>
      <c r="P429" s="155" t="str">
        <f t="shared" si="186"/>
        <v xml:space="preserve"> </v>
      </c>
      <c r="Q429" s="155" t="str">
        <f t="shared" si="187"/>
        <v xml:space="preserve"> </v>
      </c>
      <c r="R429" s="110">
        <f t="shared" si="191"/>
        <v>0</v>
      </c>
      <c r="S429" s="72">
        <f t="shared" si="188"/>
        <v>0</v>
      </c>
    </row>
    <row r="430" spans="1:19" s="2" customFormat="1" ht="120" customHeight="1" thickBot="1" x14ac:dyDescent="0.25">
      <c r="A430" s="376">
        <f t="shared" ref="A430:I430" si="193">SUM(A427:A429)</f>
        <v>0</v>
      </c>
      <c r="B430" s="377">
        <f t="shared" si="193"/>
        <v>0</v>
      </c>
      <c r="C430" s="377">
        <f t="shared" si="193"/>
        <v>0</v>
      </c>
      <c r="D430" s="377">
        <f t="shared" si="193"/>
        <v>0</v>
      </c>
      <c r="E430" s="157">
        <f t="shared" si="193"/>
        <v>0</v>
      </c>
      <c r="F430" s="157">
        <f t="shared" si="193"/>
        <v>0</v>
      </c>
      <c r="G430" s="57"/>
      <c r="H430" s="7" t="s">
        <v>323</v>
      </c>
      <c r="I430" s="377">
        <f t="shared" si="193"/>
        <v>0</v>
      </c>
      <c r="J430" s="157">
        <f t="shared" ref="J430:L430" si="194">SUM(J427:J429)</f>
        <v>0</v>
      </c>
      <c r="K430" s="157">
        <f t="shared" si="194"/>
        <v>0</v>
      </c>
      <c r="L430" s="157">
        <f t="shared" si="194"/>
        <v>0</v>
      </c>
      <c r="M430" s="377">
        <f>'الاطار الموازنى  راي الجهه عام'!J430</f>
        <v>0</v>
      </c>
      <c r="N430" s="217">
        <f t="shared" si="184"/>
        <v>0</v>
      </c>
      <c r="O430" s="157">
        <f t="shared" ref="O430" si="195">SUM(O427:O429)</f>
        <v>0</v>
      </c>
      <c r="P430" s="157" t="str">
        <f t="shared" si="186"/>
        <v xml:space="preserve"> </v>
      </c>
      <c r="Q430" s="157" t="str">
        <f t="shared" si="187"/>
        <v xml:space="preserve"> </v>
      </c>
      <c r="R430" s="112">
        <f t="shared" si="191"/>
        <v>0</v>
      </c>
      <c r="S430" s="72">
        <f t="shared" si="188"/>
        <v>0</v>
      </c>
    </row>
    <row r="431" spans="1:19" s="2" customFormat="1" ht="121.5" customHeight="1" thickBot="1" x14ac:dyDescent="0.25">
      <c r="A431" s="390"/>
      <c r="B431" s="390"/>
      <c r="C431" s="390"/>
      <c r="D431" s="390"/>
      <c r="E431" s="180"/>
      <c r="F431" s="180"/>
      <c r="G431" s="68">
        <v>3115100101</v>
      </c>
      <c r="H431" s="31" t="s">
        <v>613</v>
      </c>
      <c r="I431" s="390">
        <f>'موازنة 2026-2027'!M431</f>
        <v>122000</v>
      </c>
      <c r="J431" s="180"/>
      <c r="K431" s="180"/>
      <c r="L431" s="180">
        <f t="shared" si="192"/>
        <v>0</v>
      </c>
      <c r="M431" s="390">
        <f>'الاطار الموازنى  راي الجهه عام'!J431</f>
        <v>137000</v>
      </c>
      <c r="N431" s="228">
        <f t="shared" si="184"/>
        <v>15000</v>
      </c>
      <c r="O431" s="180">
        <v>137000</v>
      </c>
      <c r="P431" s="166">
        <f t="shared" si="186"/>
        <v>15000</v>
      </c>
      <c r="Q431" s="166" t="str">
        <f t="shared" si="187"/>
        <v xml:space="preserve"> </v>
      </c>
      <c r="R431" s="119">
        <f t="shared" si="191"/>
        <v>1.1229508196721312</v>
      </c>
      <c r="S431" s="72">
        <f t="shared" si="188"/>
        <v>396000</v>
      </c>
    </row>
    <row r="432" spans="1:19" s="3" customFormat="1" ht="102.75" customHeight="1" thickBot="1" x14ac:dyDescent="0.25">
      <c r="A432" s="382">
        <f t="shared" ref="A432:K432" si="196">A430+A425+A424+A423+A419+A418+A405+A404+A403+A431</f>
        <v>0</v>
      </c>
      <c r="B432" s="383">
        <f t="shared" si="196"/>
        <v>0</v>
      </c>
      <c r="C432" s="383">
        <f t="shared" si="196"/>
        <v>0</v>
      </c>
      <c r="D432" s="383">
        <f t="shared" si="196"/>
        <v>0</v>
      </c>
      <c r="E432" s="161">
        <f t="shared" si="196"/>
        <v>0</v>
      </c>
      <c r="F432" s="161">
        <f t="shared" si="196"/>
        <v>0</v>
      </c>
      <c r="G432" s="58"/>
      <c r="H432" s="9" t="s">
        <v>324</v>
      </c>
      <c r="I432" s="383">
        <f t="shared" si="196"/>
        <v>182000</v>
      </c>
      <c r="J432" s="161">
        <f t="shared" si="196"/>
        <v>0</v>
      </c>
      <c r="K432" s="161">
        <f t="shared" si="196"/>
        <v>0</v>
      </c>
      <c r="L432" s="161">
        <f t="shared" si="192"/>
        <v>0</v>
      </c>
      <c r="M432" s="383">
        <f>'الاطار الموازنى  راي الجهه عام'!J432</f>
        <v>207000</v>
      </c>
      <c r="N432" s="222">
        <f t="shared" si="184"/>
        <v>25000</v>
      </c>
      <c r="O432" s="383">
        <f t="shared" ref="O432" si="197">O430+O425+O424+O423+O419+O418+O405+O404+O403+O431</f>
        <v>207000</v>
      </c>
      <c r="P432" s="161">
        <f t="shared" si="186"/>
        <v>25000</v>
      </c>
      <c r="Q432" s="161" t="str">
        <f t="shared" si="187"/>
        <v xml:space="preserve"> </v>
      </c>
      <c r="R432" s="115">
        <f t="shared" si="191"/>
        <v>1.1373626373626373</v>
      </c>
      <c r="S432" s="72">
        <f t="shared" si="188"/>
        <v>596000</v>
      </c>
    </row>
    <row r="433" spans="1:19" s="3" customFormat="1" ht="123" customHeight="1" thickBot="1" x14ac:dyDescent="0.25">
      <c r="A433" s="400"/>
      <c r="B433" s="401"/>
      <c r="C433" s="401"/>
      <c r="D433" s="401"/>
      <c r="E433" s="172"/>
      <c r="F433" s="172"/>
      <c r="G433" s="42">
        <v>3115990101</v>
      </c>
      <c r="H433" s="9" t="s">
        <v>51</v>
      </c>
      <c r="I433" s="401">
        <f>'موازنة 2026-2027'!M433</f>
        <v>0</v>
      </c>
      <c r="J433" s="172"/>
      <c r="K433" s="172"/>
      <c r="L433" s="172">
        <f t="shared" si="192"/>
        <v>0</v>
      </c>
      <c r="M433" s="401">
        <f>'الاطار الموازنى  راي الجهه عام'!J433</f>
        <v>0</v>
      </c>
      <c r="N433" s="223">
        <f t="shared" si="184"/>
        <v>0</v>
      </c>
      <c r="O433" s="172"/>
      <c r="P433" s="224" t="str">
        <f t="shared" si="186"/>
        <v xml:space="preserve"> </v>
      </c>
      <c r="Q433" s="224" t="str">
        <f t="shared" si="187"/>
        <v xml:space="preserve"> </v>
      </c>
      <c r="R433" s="116">
        <f t="shared" si="191"/>
        <v>0</v>
      </c>
      <c r="S433" s="72">
        <f t="shared" si="188"/>
        <v>0</v>
      </c>
    </row>
    <row r="434" spans="1:19" s="3" customFormat="1" ht="112.5" customHeight="1" thickBot="1" x14ac:dyDescent="0.25">
      <c r="A434" s="382">
        <f t="shared" ref="A434:L434" si="198">A432-A433</f>
        <v>0</v>
      </c>
      <c r="B434" s="383">
        <f t="shared" si="198"/>
        <v>0</v>
      </c>
      <c r="C434" s="383">
        <f t="shared" si="198"/>
        <v>0</v>
      </c>
      <c r="D434" s="383">
        <f t="shared" si="198"/>
        <v>0</v>
      </c>
      <c r="E434" s="161">
        <f t="shared" si="198"/>
        <v>0</v>
      </c>
      <c r="F434" s="161">
        <f t="shared" si="198"/>
        <v>0</v>
      </c>
      <c r="G434" s="58"/>
      <c r="H434" s="9" t="s">
        <v>325</v>
      </c>
      <c r="I434" s="383">
        <f t="shared" si="198"/>
        <v>182000</v>
      </c>
      <c r="J434" s="161">
        <f t="shared" si="198"/>
        <v>0</v>
      </c>
      <c r="K434" s="161">
        <f t="shared" si="198"/>
        <v>0</v>
      </c>
      <c r="L434" s="161">
        <f t="shared" si="198"/>
        <v>0</v>
      </c>
      <c r="M434" s="383">
        <f>'الاطار الموازنى  راي الجهه عام'!J434</f>
        <v>207000</v>
      </c>
      <c r="N434" s="222">
        <f t="shared" si="184"/>
        <v>25000</v>
      </c>
      <c r="O434" s="161">
        <f t="shared" ref="O434" si="199">O432-O433</f>
        <v>207000</v>
      </c>
      <c r="P434" s="161">
        <f t="shared" si="186"/>
        <v>25000</v>
      </c>
      <c r="Q434" s="161" t="str">
        <f t="shared" si="187"/>
        <v xml:space="preserve"> </v>
      </c>
      <c r="R434" s="115">
        <f t="shared" si="191"/>
        <v>1.1373626373626373</v>
      </c>
      <c r="S434" s="72">
        <f t="shared" si="188"/>
        <v>596000</v>
      </c>
    </row>
    <row r="435" spans="1:19" s="277" customFormat="1" ht="121.5" customHeight="1" thickBot="1" x14ac:dyDescent="0.25">
      <c r="A435" s="421"/>
      <c r="B435" s="422"/>
      <c r="C435" s="423" t="e">
        <f>(C434-A434)/A434</f>
        <v>#DIV/0!</v>
      </c>
      <c r="D435" s="423" t="e">
        <f>(D434-B434)/B434</f>
        <v>#DIV/0!</v>
      </c>
      <c r="E435" s="279" t="e">
        <f>(E434-C434)/C434</f>
        <v>#DIV/0!</v>
      </c>
      <c r="F435" s="279" t="e">
        <f>(F434-D434)/D434</f>
        <v>#DIV/0!</v>
      </c>
      <c r="G435" s="280"/>
      <c r="H435" s="281" t="s">
        <v>1137</v>
      </c>
      <c r="I435" s="386" t="e">
        <f>(I434-E434)/E434</f>
        <v>#DIV/0!</v>
      </c>
      <c r="J435" s="278"/>
      <c r="K435" s="278"/>
      <c r="L435" s="278"/>
      <c r="M435" s="423" t="e">
        <f>'الاطار الموازنى  راي الجهه عام'!J435</f>
        <v>#DIV/0!</v>
      </c>
      <c r="N435" s="282"/>
      <c r="O435" s="278" t="e">
        <f>(O434-J434)/J434</f>
        <v>#DIV/0!</v>
      </c>
      <c r="P435" s="278"/>
      <c r="Q435" s="278"/>
      <c r="R435" s="283"/>
      <c r="S435" s="276">
        <v>1</v>
      </c>
    </row>
    <row r="436" spans="1:19" s="3" customFormat="1" ht="105.75" customHeight="1" thickBot="1" x14ac:dyDescent="0.25">
      <c r="A436" s="387"/>
      <c r="B436" s="388"/>
      <c r="C436" s="388"/>
      <c r="D436" s="388"/>
      <c r="E436" s="184"/>
      <c r="F436" s="184"/>
      <c r="G436" s="42" t="s">
        <v>1010</v>
      </c>
      <c r="H436" s="9" t="s">
        <v>326</v>
      </c>
      <c r="I436" s="388">
        <f>'موازنة 2026-2027'!M436</f>
        <v>0</v>
      </c>
      <c r="J436" s="184"/>
      <c r="K436" s="184"/>
      <c r="L436" s="184">
        <f t="shared" si="192"/>
        <v>0</v>
      </c>
      <c r="M436" s="388">
        <f>'الاطار الموازنى  راي الجهه عام'!J436</f>
        <v>0</v>
      </c>
      <c r="N436" s="227">
        <f t="shared" si="184"/>
        <v>0</v>
      </c>
      <c r="O436" s="184"/>
      <c r="P436" s="165" t="str">
        <f t="shared" si="186"/>
        <v xml:space="preserve"> </v>
      </c>
      <c r="Q436" s="165" t="str">
        <f t="shared" si="187"/>
        <v xml:space="preserve"> </v>
      </c>
      <c r="R436" s="118">
        <f t="shared" si="191"/>
        <v>0</v>
      </c>
      <c r="S436" s="72">
        <f t="shared" si="188"/>
        <v>0</v>
      </c>
    </row>
    <row r="437" spans="1:19" s="3" customFormat="1" ht="102.75" customHeight="1" thickBot="1" x14ac:dyDescent="0.25">
      <c r="A437" s="382">
        <f t="shared" ref="A437:F437" si="200">A436+A432+A388+A380+A189+A68</f>
        <v>0</v>
      </c>
      <c r="B437" s="383">
        <f t="shared" si="200"/>
        <v>0</v>
      </c>
      <c r="C437" s="383">
        <f t="shared" si="200"/>
        <v>0</v>
      </c>
      <c r="D437" s="383">
        <f t="shared" si="200"/>
        <v>0</v>
      </c>
      <c r="E437" s="161">
        <f t="shared" si="200"/>
        <v>0</v>
      </c>
      <c r="F437" s="161">
        <f t="shared" si="200"/>
        <v>0</v>
      </c>
      <c r="G437" s="58"/>
      <c r="H437" s="9" t="s">
        <v>327</v>
      </c>
      <c r="I437" s="383">
        <f>I436+I432+I388+I380+I189+I68</f>
        <v>34702000</v>
      </c>
      <c r="J437" s="161">
        <f>J436+J432+J388+J380+J189+J68</f>
        <v>0</v>
      </c>
      <c r="K437" s="161">
        <f>K436+K432+K388+K380+K189+K68</f>
        <v>0</v>
      </c>
      <c r="L437" s="161">
        <f>L436+L432+L388+L380+L189+L68</f>
        <v>0</v>
      </c>
      <c r="M437" s="383">
        <f>'الاطار الموازنى  راي الجهه عام'!J437</f>
        <v>37061000</v>
      </c>
      <c r="N437" s="222">
        <f t="shared" si="184"/>
        <v>2359000</v>
      </c>
      <c r="O437" s="161">
        <f>O436+O432+O388+O380+O189+O68</f>
        <v>37061000</v>
      </c>
      <c r="P437" s="161">
        <f t="shared" si="186"/>
        <v>2359000</v>
      </c>
      <c r="Q437" s="161" t="str">
        <f t="shared" si="187"/>
        <v xml:space="preserve"> </v>
      </c>
      <c r="R437" s="115">
        <f t="shared" si="191"/>
        <v>1.0679787908477898</v>
      </c>
      <c r="S437" s="72">
        <f t="shared" si="188"/>
        <v>108824000</v>
      </c>
    </row>
    <row r="438" spans="1:19" s="3" customFormat="1" ht="105.75" customHeight="1" thickBot="1" x14ac:dyDescent="0.25">
      <c r="A438" s="400"/>
      <c r="B438" s="401"/>
      <c r="C438" s="401"/>
      <c r="D438" s="401"/>
      <c r="E438" s="172"/>
      <c r="F438" s="172"/>
      <c r="G438" s="42" t="s">
        <v>1011</v>
      </c>
      <c r="H438" s="12" t="s">
        <v>328</v>
      </c>
      <c r="I438" s="401">
        <f>'موازنة 2026-2027'!M438</f>
        <v>0</v>
      </c>
      <c r="J438" s="172"/>
      <c r="K438" s="172"/>
      <c r="L438" s="172">
        <f t="shared" si="192"/>
        <v>0</v>
      </c>
      <c r="M438" s="401">
        <f>'الاطار الموازنى  راي الجهه عام'!J438</f>
        <v>0</v>
      </c>
      <c r="N438" s="223">
        <f t="shared" si="184"/>
        <v>0</v>
      </c>
      <c r="O438" s="172"/>
      <c r="P438" s="224" t="str">
        <f t="shared" si="186"/>
        <v xml:space="preserve"> </v>
      </c>
      <c r="Q438" s="224" t="str">
        <f t="shared" si="187"/>
        <v xml:space="preserve"> </v>
      </c>
      <c r="R438" s="116">
        <f t="shared" si="191"/>
        <v>0</v>
      </c>
      <c r="S438" s="72">
        <f t="shared" si="188"/>
        <v>0</v>
      </c>
    </row>
    <row r="439" spans="1:19" s="3" customFormat="1" ht="114.75" customHeight="1" thickBot="1" x14ac:dyDescent="0.25">
      <c r="A439" s="382">
        <f t="shared" ref="A439:L439" si="201">A437-A438</f>
        <v>0</v>
      </c>
      <c r="B439" s="383">
        <f t="shared" si="201"/>
        <v>0</v>
      </c>
      <c r="C439" s="383">
        <f t="shared" si="201"/>
        <v>0</v>
      </c>
      <c r="D439" s="383">
        <f t="shared" si="201"/>
        <v>0</v>
      </c>
      <c r="E439" s="161">
        <f t="shared" si="201"/>
        <v>0</v>
      </c>
      <c r="F439" s="161">
        <f t="shared" si="201"/>
        <v>0</v>
      </c>
      <c r="G439" s="58"/>
      <c r="H439" s="9" t="s">
        <v>329</v>
      </c>
      <c r="I439" s="383">
        <f t="shared" si="201"/>
        <v>34702000</v>
      </c>
      <c r="J439" s="161">
        <f t="shared" si="201"/>
        <v>0</v>
      </c>
      <c r="K439" s="161">
        <f t="shared" si="201"/>
        <v>0</v>
      </c>
      <c r="L439" s="161">
        <f t="shared" si="201"/>
        <v>0</v>
      </c>
      <c r="M439" s="383">
        <f>'الاطار الموازنى  راي الجهه عام'!J439</f>
        <v>37061000</v>
      </c>
      <c r="N439" s="222">
        <f t="shared" si="184"/>
        <v>2359000</v>
      </c>
      <c r="O439" s="161">
        <f t="shared" ref="O439" si="202">O437-O438</f>
        <v>37061000</v>
      </c>
      <c r="P439" s="161">
        <f t="shared" si="186"/>
        <v>2359000</v>
      </c>
      <c r="Q439" s="161" t="str">
        <f t="shared" si="187"/>
        <v xml:space="preserve"> </v>
      </c>
      <c r="R439" s="115">
        <f t="shared" si="191"/>
        <v>1.0679787908477898</v>
      </c>
      <c r="S439" s="72">
        <f t="shared" si="188"/>
        <v>108824000</v>
      </c>
    </row>
    <row r="440" spans="1:19" s="277" customFormat="1" ht="121.5" customHeight="1" x14ac:dyDescent="0.2">
      <c r="A440" s="421"/>
      <c r="B440" s="422"/>
      <c r="C440" s="423" t="e">
        <f>(C439-A439)/A439</f>
        <v>#DIV/0!</v>
      </c>
      <c r="D440" s="423" t="e">
        <f>(D439-B439)/B439</f>
        <v>#DIV/0!</v>
      </c>
      <c r="E440" s="279" t="e">
        <f>(E439-C439)/C439</f>
        <v>#DIV/0!</v>
      </c>
      <c r="F440" s="279" t="e">
        <f>(F439-D439)/D439</f>
        <v>#DIV/0!</v>
      </c>
      <c r="G440" s="280"/>
      <c r="H440" s="281" t="s">
        <v>1137</v>
      </c>
      <c r="I440" s="386" t="e">
        <f>(I439-E439)/E439</f>
        <v>#DIV/0!</v>
      </c>
      <c r="J440" s="278"/>
      <c r="K440" s="278"/>
      <c r="L440" s="278"/>
      <c r="M440" s="423" t="e">
        <f>'الاطار الموازنى  راي الجهه عام'!J440</f>
        <v>#DIV/0!</v>
      </c>
      <c r="N440" s="282"/>
      <c r="O440" s="278" t="e">
        <f>(O439-J439)/J439</f>
        <v>#DIV/0!</v>
      </c>
      <c r="P440" s="278"/>
      <c r="Q440" s="278"/>
      <c r="R440" s="283"/>
      <c r="S440" s="276">
        <v>1</v>
      </c>
    </row>
    <row r="441" spans="1:19" s="3" customFormat="1" ht="121.5" customHeight="1" x14ac:dyDescent="0.2">
      <c r="A441" s="387"/>
      <c r="B441" s="388"/>
      <c r="C441" s="388"/>
      <c r="D441" s="388"/>
      <c r="E441" s="165"/>
      <c r="F441" s="165"/>
      <c r="G441" s="59" t="s">
        <v>985</v>
      </c>
      <c r="H441" s="10" t="s">
        <v>330</v>
      </c>
      <c r="I441" s="388"/>
      <c r="J441" s="165"/>
      <c r="K441" s="165"/>
      <c r="L441" s="165">
        <f t="shared" si="192"/>
        <v>0</v>
      </c>
      <c r="M441" s="388">
        <f>'الاطار الموازنى  راي الجهه عام'!J441</f>
        <v>0</v>
      </c>
      <c r="N441" s="227">
        <f t="shared" si="184"/>
        <v>0</v>
      </c>
      <c r="O441" s="165"/>
      <c r="P441" s="165" t="str">
        <f t="shared" si="186"/>
        <v xml:space="preserve"> </v>
      </c>
      <c r="Q441" s="165" t="str">
        <f t="shared" si="187"/>
        <v xml:space="preserve"> </v>
      </c>
      <c r="R441" s="118"/>
      <c r="S441" s="72">
        <f>S474</f>
        <v>49191000</v>
      </c>
    </row>
    <row r="442" spans="1:19" s="2" customFormat="1" ht="105.75" customHeight="1" x14ac:dyDescent="0.2">
      <c r="A442" s="389"/>
      <c r="B442" s="390"/>
      <c r="C442" s="390"/>
      <c r="D442" s="390"/>
      <c r="E442" s="180"/>
      <c r="F442" s="180"/>
      <c r="G442" s="60">
        <v>5111010101</v>
      </c>
      <c r="H442" s="17" t="s">
        <v>563</v>
      </c>
      <c r="I442" s="390"/>
      <c r="J442" s="180"/>
      <c r="K442" s="180"/>
      <c r="L442" s="180">
        <f t="shared" si="192"/>
        <v>0</v>
      </c>
      <c r="M442" s="390">
        <f>'الاطار الموازنى  راي الجهه عام'!J442</f>
        <v>0</v>
      </c>
      <c r="N442" s="228">
        <f t="shared" si="184"/>
        <v>0</v>
      </c>
      <c r="O442" s="180"/>
      <c r="P442" s="166" t="str">
        <f t="shared" si="186"/>
        <v xml:space="preserve"> </v>
      </c>
      <c r="Q442" s="166" t="str">
        <f t="shared" si="187"/>
        <v xml:space="preserve"> </v>
      </c>
      <c r="R442" s="119">
        <f t="shared" si="191"/>
        <v>0</v>
      </c>
      <c r="S442" s="72">
        <f t="shared" si="188"/>
        <v>0</v>
      </c>
    </row>
    <row r="443" spans="1:19" s="2" customFormat="1" ht="121.5" customHeight="1" x14ac:dyDescent="0.2">
      <c r="A443" s="389"/>
      <c r="B443" s="390"/>
      <c r="C443" s="390"/>
      <c r="D443" s="390"/>
      <c r="E443" s="166"/>
      <c r="F443" s="166"/>
      <c r="G443" s="60" t="s">
        <v>986</v>
      </c>
      <c r="H443" s="17" t="s">
        <v>562</v>
      </c>
      <c r="I443" s="390"/>
      <c r="J443" s="166"/>
      <c r="K443" s="166"/>
      <c r="L443" s="166"/>
      <c r="M443" s="390">
        <f>'الاطار الموازنى  راي الجهه عام'!J443</f>
        <v>0</v>
      </c>
      <c r="N443" s="228"/>
      <c r="O443" s="166"/>
      <c r="P443" s="166" t="str">
        <f t="shared" si="186"/>
        <v xml:space="preserve"> </v>
      </c>
      <c r="Q443" s="166" t="str">
        <f t="shared" si="187"/>
        <v xml:space="preserve"> </v>
      </c>
      <c r="R443" s="119"/>
      <c r="S443" s="72">
        <f>S455</f>
        <v>49191000</v>
      </c>
    </row>
    <row r="444" spans="1:19" s="1" customFormat="1" ht="105.75" customHeight="1" x14ac:dyDescent="0.2">
      <c r="A444" s="357"/>
      <c r="B444" s="373"/>
      <c r="C444" s="373"/>
      <c r="D444" s="373"/>
      <c r="E444" s="155"/>
      <c r="F444" s="155"/>
      <c r="G444" s="54" t="s">
        <v>987</v>
      </c>
      <c r="H444" s="18" t="s">
        <v>331</v>
      </c>
      <c r="I444" s="373"/>
      <c r="J444" s="155"/>
      <c r="K444" s="155"/>
      <c r="L444" s="155"/>
      <c r="M444" s="373">
        <f>'الاطار الموازنى  راي الجهه عام'!J444</f>
        <v>0</v>
      </c>
      <c r="N444" s="215"/>
      <c r="O444" s="155"/>
      <c r="P444" s="155" t="str">
        <f t="shared" si="186"/>
        <v xml:space="preserve"> </v>
      </c>
      <c r="Q444" s="155" t="str">
        <f t="shared" si="187"/>
        <v xml:space="preserve"> </v>
      </c>
      <c r="R444" s="110"/>
      <c r="S444" s="72">
        <f>S453</f>
        <v>0</v>
      </c>
    </row>
    <row r="445" spans="1:19" ht="105.75" customHeight="1" x14ac:dyDescent="0.2">
      <c r="A445" s="364"/>
      <c r="B445" s="365"/>
      <c r="C445" s="365"/>
      <c r="D445" s="365"/>
      <c r="E445" s="147"/>
      <c r="F445" s="147"/>
      <c r="G445" s="49" t="s">
        <v>988</v>
      </c>
      <c r="H445" s="19" t="s">
        <v>332</v>
      </c>
      <c r="I445" s="365">
        <f>'موازنة 2026-2027'!M445</f>
        <v>0</v>
      </c>
      <c r="J445" s="147"/>
      <c r="K445" s="147"/>
      <c r="L445" s="147">
        <f t="shared" si="192"/>
        <v>0</v>
      </c>
      <c r="M445" s="365">
        <f>'الاطار الموازنى  راي الجهه عام'!J445</f>
        <v>0</v>
      </c>
      <c r="N445" s="208">
        <f t="shared" si="184"/>
        <v>0</v>
      </c>
      <c r="O445" s="147"/>
      <c r="P445" s="209" t="str">
        <f t="shared" si="186"/>
        <v xml:space="preserve"> </v>
      </c>
      <c r="Q445" s="209" t="str">
        <f t="shared" si="187"/>
        <v xml:space="preserve"> </v>
      </c>
      <c r="R445" s="105">
        <f t="shared" si="191"/>
        <v>0</v>
      </c>
      <c r="S445" s="72">
        <f t="shared" si="188"/>
        <v>0</v>
      </c>
    </row>
    <row r="446" spans="1:19" ht="105.75" customHeight="1" x14ac:dyDescent="0.2">
      <c r="A446" s="364"/>
      <c r="B446" s="365"/>
      <c r="C446" s="365"/>
      <c r="D446" s="365"/>
      <c r="E446" s="147"/>
      <c r="F446" s="147"/>
      <c r="G446" s="49" t="s">
        <v>989</v>
      </c>
      <c r="H446" s="19" t="s">
        <v>333</v>
      </c>
      <c r="I446" s="365">
        <f>'موازنة 2026-2027'!M446</f>
        <v>0</v>
      </c>
      <c r="J446" s="147"/>
      <c r="K446" s="147"/>
      <c r="L446" s="147">
        <f t="shared" si="192"/>
        <v>0</v>
      </c>
      <c r="M446" s="365">
        <f>'الاطار الموازنى  راي الجهه عام'!J446</f>
        <v>0</v>
      </c>
      <c r="N446" s="208">
        <f t="shared" si="184"/>
        <v>0</v>
      </c>
      <c r="O446" s="147"/>
      <c r="P446" s="209" t="str">
        <f t="shared" si="186"/>
        <v xml:space="preserve"> </v>
      </c>
      <c r="Q446" s="209" t="str">
        <f t="shared" si="187"/>
        <v xml:space="preserve"> </v>
      </c>
      <c r="R446" s="105">
        <f t="shared" si="191"/>
        <v>0</v>
      </c>
      <c r="S446" s="72">
        <f t="shared" si="188"/>
        <v>0</v>
      </c>
    </row>
    <row r="447" spans="1:19" ht="105.75" customHeight="1" x14ac:dyDescent="0.2">
      <c r="A447" s="364"/>
      <c r="B447" s="365"/>
      <c r="C447" s="365"/>
      <c r="D447" s="365"/>
      <c r="E447" s="147"/>
      <c r="F447" s="147"/>
      <c r="G447" s="49" t="s">
        <v>990</v>
      </c>
      <c r="H447" s="19" t="s">
        <v>334</v>
      </c>
      <c r="I447" s="365">
        <f>'موازنة 2026-2027'!M447</f>
        <v>0</v>
      </c>
      <c r="J447" s="147"/>
      <c r="K447" s="147"/>
      <c r="L447" s="147">
        <f t="shared" si="192"/>
        <v>0</v>
      </c>
      <c r="M447" s="365">
        <f>'الاطار الموازنى  راي الجهه عام'!J447</f>
        <v>0</v>
      </c>
      <c r="N447" s="208">
        <f t="shared" si="184"/>
        <v>0</v>
      </c>
      <c r="O447" s="147"/>
      <c r="P447" s="209" t="str">
        <f t="shared" si="186"/>
        <v xml:space="preserve"> </v>
      </c>
      <c r="Q447" s="209" t="str">
        <f t="shared" si="187"/>
        <v xml:space="preserve"> </v>
      </c>
      <c r="R447" s="105">
        <f t="shared" si="191"/>
        <v>0</v>
      </c>
      <c r="S447" s="72">
        <f t="shared" si="188"/>
        <v>0</v>
      </c>
    </row>
    <row r="448" spans="1:19" ht="105.75" customHeight="1" x14ac:dyDescent="0.2">
      <c r="A448" s="364"/>
      <c r="B448" s="365"/>
      <c r="C448" s="365"/>
      <c r="D448" s="365"/>
      <c r="E448" s="147"/>
      <c r="F448" s="147"/>
      <c r="G448" s="49" t="s">
        <v>991</v>
      </c>
      <c r="H448" s="19" t="s">
        <v>335</v>
      </c>
      <c r="I448" s="365">
        <f>'موازنة 2026-2027'!M448</f>
        <v>0</v>
      </c>
      <c r="J448" s="147"/>
      <c r="K448" s="147"/>
      <c r="L448" s="147">
        <f t="shared" si="192"/>
        <v>0</v>
      </c>
      <c r="M448" s="365">
        <f>'الاطار الموازنى  راي الجهه عام'!J448</f>
        <v>0</v>
      </c>
      <c r="N448" s="208">
        <f t="shared" si="184"/>
        <v>0</v>
      </c>
      <c r="O448" s="147"/>
      <c r="P448" s="209" t="str">
        <f t="shared" si="186"/>
        <v xml:space="preserve"> </v>
      </c>
      <c r="Q448" s="209" t="str">
        <f t="shared" si="187"/>
        <v xml:space="preserve"> </v>
      </c>
      <c r="R448" s="105">
        <f t="shared" si="191"/>
        <v>0</v>
      </c>
      <c r="S448" s="72">
        <f t="shared" si="188"/>
        <v>0</v>
      </c>
    </row>
    <row r="449" spans="1:19" ht="105.75" customHeight="1" x14ac:dyDescent="0.2">
      <c r="A449" s="364"/>
      <c r="B449" s="365"/>
      <c r="C449" s="365"/>
      <c r="D449" s="365"/>
      <c r="E449" s="147"/>
      <c r="F449" s="147"/>
      <c r="G449" s="49" t="s">
        <v>992</v>
      </c>
      <c r="H449" s="19" t="s">
        <v>336</v>
      </c>
      <c r="I449" s="365">
        <f>'موازنة 2026-2027'!M449</f>
        <v>0</v>
      </c>
      <c r="J449" s="147"/>
      <c r="K449" s="147"/>
      <c r="L449" s="147">
        <f t="shared" si="192"/>
        <v>0</v>
      </c>
      <c r="M449" s="365">
        <f>'الاطار الموازنى  راي الجهه عام'!J449</f>
        <v>0</v>
      </c>
      <c r="N449" s="208">
        <f t="shared" si="184"/>
        <v>0</v>
      </c>
      <c r="O449" s="147"/>
      <c r="P449" s="209" t="str">
        <f t="shared" si="186"/>
        <v xml:space="preserve"> </v>
      </c>
      <c r="Q449" s="209" t="str">
        <f t="shared" si="187"/>
        <v xml:space="preserve"> </v>
      </c>
      <c r="R449" s="105">
        <f t="shared" si="191"/>
        <v>0</v>
      </c>
      <c r="S449" s="72">
        <f t="shared" si="188"/>
        <v>0</v>
      </c>
    </row>
    <row r="450" spans="1:19" ht="105.75" customHeight="1" x14ac:dyDescent="0.2">
      <c r="A450" s="364"/>
      <c r="B450" s="365"/>
      <c r="C450" s="365"/>
      <c r="D450" s="365"/>
      <c r="E450" s="147"/>
      <c r="F450" s="147"/>
      <c r="G450" s="49" t="s">
        <v>993</v>
      </c>
      <c r="H450" s="19" t="s">
        <v>570</v>
      </c>
      <c r="I450" s="365">
        <f>'موازنة 2026-2027'!M450</f>
        <v>0</v>
      </c>
      <c r="J450" s="147"/>
      <c r="K450" s="147"/>
      <c r="L450" s="147">
        <f t="shared" si="192"/>
        <v>0</v>
      </c>
      <c r="M450" s="365">
        <f>'الاطار الموازنى  راي الجهه عام'!J450</f>
        <v>0</v>
      </c>
      <c r="N450" s="208">
        <f t="shared" si="184"/>
        <v>0</v>
      </c>
      <c r="O450" s="147"/>
      <c r="P450" s="209" t="str">
        <f t="shared" si="186"/>
        <v xml:space="preserve"> </v>
      </c>
      <c r="Q450" s="209" t="str">
        <f t="shared" si="187"/>
        <v xml:space="preserve"> </v>
      </c>
      <c r="R450" s="105">
        <f t="shared" si="191"/>
        <v>0</v>
      </c>
      <c r="S450" s="72">
        <f t="shared" si="188"/>
        <v>0</v>
      </c>
    </row>
    <row r="451" spans="1:19" ht="105.75" customHeight="1" x14ac:dyDescent="0.2">
      <c r="A451" s="364"/>
      <c r="B451" s="365"/>
      <c r="C451" s="365"/>
      <c r="D451" s="365"/>
      <c r="E451" s="147"/>
      <c r="F451" s="147"/>
      <c r="G451" s="49" t="s">
        <v>994</v>
      </c>
      <c r="H451" s="19" t="s">
        <v>571</v>
      </c>
      <c r="I451" s="365">
        <f>'موازنة 2026-2027'!M451</f>
        <v>0</v>
      </c>
      <c r="J451" s="147"/>
      <c r="K451" s="147"/>
      <c r="L451" s="147">
        <f t="shared" si="192"/>
        <v>0</v>
      </c>
      <c r="M451" s="365">
        <f>'الاطار الموازنى  راي الجهه عام'!J451</f>
        <v>0</v>
      </c>
      <c r="N451" s="208">
        <f t="shared" si="184"/>
        <v>0</v>
      </c>
      <c r="O451" s="147"/>
      <c r="P451" s="209" t="str">
        <f t="shared" si="186"/>
        <v xml:space="preserve"> </v>
      </c>
      <c r="Q451" s="209" t="str">
        <f t="shared" si="187"/>
        <v xml:space="preserve"> </v>
      </c>
      <c r="R451" s="105">
        <f t="shared" si="191"/>
        <v>0</v>
      </c>
      <c r="S451" s="72">
        <f t="shared" si="188"/>
        <v>0</v>
      </c>
    </row>
    <row r="452" spans="1:19" ht="105.75" customHeight="1" thickBot="1" x14ac:dyDescent="0.25">
      <c r="A452" s="364"/>
      <c r="B452" s="365"/>
      <c r="C452" s="365"/>
      <c r="D452" s="365"/>
      <c r="E452" s="147"/>
      <c r="F452" s="147"/>
      <c r="G452" s="50" t="s">
        <v>995</v>
      </c>
      <c r="H452" s="20" t="s">
        <v>569</v>
      </c>
      <c r="I452" s="365">
        <f>'موازنة 2026-2027'!M452</f>
        <v>0</v>
      </c>
      <c r="J452" s="147"/>
      <c r="K452" s="147"/>
      <c r="L452" s="147">
        <f t="shared" si="192"/>
        <v>0</v>
      </c>
      <c r="M452" s="365">
        <f>'الاطار الموازنى  راي الجهه عام'!J452</f>
        <v>0</v>
      </c>
      <c r="N452" s="208">
        <f t="shared" si="184"/>
        <v>0</v>
      </c>
      <c r="O452" s="147"/>
      <c r="P452" s="209" t="str">
        <f t="shared" si="186"/>
        <v xml:space="preserve"> </v>
      </c>
      <c r="Q452" s="209" t="str">
        <f t="shared" si="187"/>
        <v xml:space="preserve"> </v>
      </c>
      <c r="R452" s="105">
        <f t="shared" si="191"/>
        <v>0</v>
      </c>
      <c r="S452" s="72">
        <f t="shared" si="188"/>
        <v>0</v>
      </c>
    </row>
    <row r="453" spans="1:19" s="1" customFormat="1" ht="127.5" customHeight="1" thickBot="1" x14ac:dyDescent="0.25">
      <c r="A453" s="360">
        <f t="shared" ref="A453:I453" si="203">SUM(A445:A452)</f>
        <v>0</v>
      </c>
      <c r="B453" s="368">
        <f t="shared" si="203"/>
        <v>0</v>
      </c>
      <c r="C453" s="368">
        <f t="shared" si="203"/>
        <v>0</v>
      </c>
      <c r="D453" s="368">
        <f t="shared" si="203"/>
        <v>0</v>
      </c>
      <c r="E453" s="150">
        <f t="shared" si="203"/>
        <v>0</v>
      </c>
      <c r="F453" s="150">
        <f t="shared" si="203"/>
        <v>0</v>
      </c>
      <c r="G453" s="51"/>
      <c r="H453" s="5" t="s">
        <v>167</v>
      </c>
      <c r="I453" s="368">
        <f t="shared" si="203"/>
        <v>0</v>
      </c>
      <c r="J453" s="150">
        <f t="shared" ref="J453:L453" si="204">SUM(J445:J452)</f>
        <v>0</v>
      </c>
      <c r="K453" s="150">
        <f t="shared" si="204"/>
        <v>0</v>
      </c>
      <c r="L453" s="150">
        <f t="shared" si="204"/>
        <v>0</v>
      </c>
      <c r="M453" s="368">
        <f>'الاطار الموازنى  راي الجهه عام'!J453</f>
        <v>0</v>
      </c>
      <c r="N453" s="212">
        <f t="shared" si="184"/>
        <v>0</v>
      </c>
      <c r="O453" s="150">
        <f t="shared" ref="O453" si="205">SUM(O445:O452)</f>
        <v>0</v>
      </c>
      <c r="P453" s="150" t="str">
        <f t="shared" si="186"/>
        <v xml:space="preserve"> </v>
      </c>
      <c r="Q453" s="150" t="str">
        <f t="shared" si="187"/>
        <v xml:space="preserve"> </v>
      </c>
      <c r="R453" s="107">
        <f t="shared" si="191"/>
        <v>0</v>
      </c>
      <c r="S453" s="72">
        <f t="shared" si="188"/>
        <v>0</v>
      </c>
    </row>
    <row r="454" spans="1:19" s="1" customFormat="1" ht="121.5" customHeight="1" thickBot="1" x14ac:dyDescent="0.25">
      <c r="A454" s="373"/>
      <c r="B454" s="373"/>
      <c r="C454" s="373"/>
      <c r="D454" s="373"/>
      <c r="E454" s="153"/>
      <c r="F454" s="153"/>
      <c r="G454" s="56">
        <v>5111020201</v>
      </c>
      <c r="H454" s="33" t="s">
        <v>337</v>
      </c>
      <c r="I454" s="373">
        <f>'موازنة 2026-2027'!M454</f>
        <v>13903000</v>
      </c>
      <c r="J454" s="153"/>
      <c r="K454" s="153"/>
      <c r="L454" s="153">
        <f t="shared" si="192"/>
        <v>0</v>
      </c>
      <c r="M454" s="373">
        <f>'الاطار الموازنى  راي الجهه عام'!J454</f>
        <v>17644000</v>
      </c>
      <c r="N454" s="215">
        <f t="shared" si="184"/>
        <v>3741000</v>
      </c>
      <c r="O454" s="153">
        <f>O569-O439</f>
        <v>17644000</v>
      </c>
      <c r="P454" s="155">
        <f t="shared" si="186"/>
        <v>3741000</v>
      </c>
      <c r="Q454" s="155" t="str">
        <f t="shared" si="187"/>
        <v xml:space="preserve"> </v>
      </c>
      <c r="R454" s="110">
        <f t="shared" si="191"/>
        <v>1.2690786161260159</v>
      </c>
      <c r="S454" s="72">
        <f t="shared" si="188"/>
        <v>49191000</v>
      </c>
    </row>
    <row r="455" spans="1:19" s="2" customFormat="1" ht="110.25" customHeight="1" thickBot="1" x14ac:dyDescent="0.25">
      <c r="A455" s="376">
        <f t="shared" ref="A455:L455" si="206">SUM(A453:A454)</f>
        <v>0</v>
      </c>
      <c r="B455" s="377">
        <f t="shared" si="206"/>
        <v>0</v>
      </c>
      <c r="C455" s="377">
        <f t="shared" si="206"/>
        <v>0</v>
      </c>
      <c r="D455" s="377">
        <f t="shared" si="206"/>
        <v>0</v>
      </c>
      <c r="E455" s="157">
        <f t="shared" si="206"/>
        <v>0</v>
      </c>
      <c r="F455" s="157">
        <f t="shared" si="206"/>
        <v>0</v>
      </c>
      <c r="G455" s="57"/>
      <c r="H455" s="7" t="s">
        <v>256</v>
      </c>
      <c r="I455" s="377">
        <f t="shared" si="206"/>
        <v>13903000</v>
      </c>
      <c r="J455" s="157">
        <f t="shared" si="206"/>
        <v>0</v>
      </c>
      <c r="K455" s="157">
        <f t="shared" si="206"/>
        <v>0</v>
      </c>
      <c r="L455" s="157">
        <f t="shared" si="206"/>
        <v>0</v>
      </c>
      <c r="M455" s="377">
        <f>'الاطار الموازنى  راي الجهه عام'!J455</f>
        <v>17644000</v>
      </c>
      <c r="N455" s="217">
        <f t="shared" si="184"/>
        <v>3741000</v>
      </c>
      <c r="O455" s="157">
        <f t="shared" ref="O455" si="207">SUM(O453:O454)</f>
        <v>17644000</v>
      </c>
      <c r="P455" s="157">
        <f t="shared" si="186"/>
        <v>3741000</v>
      </c>
      <c r="Q455" s="157" t="str">
        <f t="shared" si="187"/>
        <v xml:space="preserve"> </v>
      </c>
      <c r="R455" s="112">
        <f t="shared" si="191"/>
        <v>1.2690786161260159</v>
      </c>
      <c r="S455" s="72">
        <f t="shared" si="188"/>
        <v>49191000</v>
      </c>
    </row>
    <row r="456" spans="1:19" s="2" customFormat="1" ht="105.75" customHeight="1" x14ac:dyDescent="0.2">
      <c r="A456" s="389"/>
      <c r="B456" s="390"/>
      <c r="C456" s="390"/>
      <c r="D456" s="390"/>
      <c r="E456" s="166"/>
      <c r="F456" s="166"/>
      <c r="G456" s="53" t="s">
        <v>996</v>
      </c>
      <c r="H456" s="26" t="s">
        <v>564</v>
      </c>
      <c r="I456" s="390"/>
      <c r="J456" s="166"/>
      <c r="K456" s="166"/>
      <c r="L456" s="166"/>
      <c r="M456" s="390">
        <f>'الاطار الموازنى  راي الجهه عام'!J456</f>
        <v>0</v>
      </c>
      <c r="N456" s="228"/>
      <c r="O456" s="166"/>
      <c r="P456" s="166" t="str">
        <f t="shared" si="186"/>
        <v xml:space="preserve"> </v>
      </c>
      <c r="Q456" s="166" t="str">
        <f t="shared" si="187"/>
        <v xml:space="preserve"> </v>
      </c>
      <c r="R456" s="119"/>
      <c r="S456" s="72">
        <f>S473</f>
        <v>0</v>
      </c>
    </row>
    <row r="457" spans="1:19" s="1" customFormat="1" ht="105.75" customHeight="1" x14ac:dyDescent="0.2">
      <c r="A457" s="357"/>
      <c r="B457" s="373"/>
      <c r="C457" s="373"/>
      <c r="D457" s="373"/>
      <c r="E457" s="155"/>
      <c r="F457" s="155"/>
      <c r="G457" s="54" t="s">
        <v>997</v>
      </c>
      <c r="H457" s="18" t="s">
        <v>338</v>
      </c>
      <c r="I457" s="373"/>
      <c r="J457" s="155"/>
      <c r="K457" s="155"/>
      <c r="L457" s="155"/>
      <c r="M457" s="373">
        <f>'الاطار الموازنى  راي الجهه عام'!J457</f>
        <v>0</v>
      </c>
      <c r="N457" s="215"/>
      <c r="O457" s="155"/>
      <c r="P457" s="155" t="str">
        <f t="shared" si="186"/>
        <v xml:space="preserve"> </v>
      </c>
      <c r="Q457" s="155" t="str">
        <f t="shared" si="187"/>
        <v xml:space="preserve"> </v>
      </c>
      <c r="R457" s="110"/>
      <c r="S457" s="72">
        <f>S461</f>
        <v>0</v>
      </c>
    </row>
    <row r="458" spans="1:19" ht="105.75" customHeight="1" x14ac:dyDescent="0.2">
      <c r="A458" s="364"/>
      <c r="B458" s="365"/>
      <c r="C458" s="365"/>
      <c r="D458" s="365"/>
      <c r="E458" s="147"/>
      <c r="F458" s="147"/>
      <c r="G458" s="49" t="s">
        <v>998</v>
      </c>
      <c r="H458" s="19" t="s">
        <v>339</v>
      </c>
      <c r="I458" s="365">
        <f>'موازنة 2026-2027'!M458</f>
        <v>0</v>
      </c>
      <c r="J458" s="147"/>
      <c r="K458" s="147"/>
      <c r="L458" s="147">
        <f t="shared" si="192"/>
        <v>0</v>
      </c>
      <c r="M458" s="365">
        <f>'الاطار الموازنى  راي الجهه عام'!J458</f>
        <v>0</v>
      </c>
      <c r="N458" s="208">
        <f t="shared" si="184"/>
        <v>0</v>
      </c>
      <c r="O458" s="147"/>
      <c r="P458" s="209" t="str">
        <f t="shared" si="186"/>
        <v xml:space="preserve"> </v>
      </c>
      <c r="Q458" s="209" t="str">
        <f t="shared" si="187"/>
        <v xml:space="preserve"> </v>
      </c>
      <c r="R458" s="105">
        <f t="shared" si="191"/>
        <v>0</v>
      </c>
      <c r="S458" s="72">
        <f t="shared" si="188"/>
        <v>0</v>
      </c>
    </row>
    <row r="459" spans="1:19" ht="105.75" customHeight="1" x14ac:dyDescent="0.2">
      <c r="A459" s="364"/>
      <c r="B459" s="365"/>
      <c r="C459" s="365"/>
      <c r="D459" s="365"/>
      <c r="E459" s="147"/>
      <c r="F459" s="147"/>
      <c r="G459" s="49" t="s">
        <v>999</v>
      </c>
      <c r="H459" s="19" t="s">
        <v>340</v>
      </c>
      <c r="I459" s="365">
        <f>'موازنة 2026-2027'!M459</f>
        <v>0</v>
      </c>
      <c r="J459" s="147"/>
      <c r="K459" s="147"/>
      <c r="L459" s="147">
        <f t="shared" si="192"/>
        <v>0</v>
      </c>
      <c r="M459" s="365">
        <f>'الاطار الموازنى  راي الجهه عام'!J459</f>
        <v>0</v>
      </c>
      <c r="N459" s="208">
        <f t="shared" si="184"/>
        <v>0</v>
      </c>
      <c r="O459" s="147"/>
      <c r="P459" s="209" t="str">
        <f t="shared" si="186"/>
        <v xml:space="preserve"> </v>
      </c>
      <c r="Q459" s="209" t="str">
        <f t="shared" si="187"/>
        <v xml:space="preserve"> </v>
      </c>
      <c r="R459" s="105">
        <f t="shared" si="191"/>
        <v>0</v>
      </c>
      <c r="S459" s="72">
        <f t="shared" si="188"/>
        <v>0</v>
      </c>
    </row>
    <row r="460" spans="1:19" ht="105.75" customHeight="1" thickBot="1" x14ac:dyDescent="0.25">
      <c r="A460" s="364"/>
      <c r="B460" s="365"/>
      <c r="C460" s="365"/>
      <c r="D460" s="365"/>
      <c r="E460" s="147"/>
      <c r="F460" s="147"/>
      <c r="G460" s="50" t="s">
        <v>1000</v>
      </c>
      <c r="H460" s="20" t="s">
        <v>341</v>
      </c>
      <c r="I460" s="365">
        <f>'موازنة 2026-2027'!M460</f>
        <v>0</v>
      </c>
      <c r="J460" s="147"/>
      <c r="K460" s="147"/>
      <c r="L460" s="147">
        <f t="shared" si="192"/>
        <v>0</v>
      </c>
      <c r="M460" s="365">
        <f>'الاطار الموازنى  راي الجهه عام'!J460</f>
        <v>0</v>
      </c>
      <c r="N460" s="208">
        <f t="shared" si="184"/>
        <v>0</v>
      </c>
      <c r="O460" s="147"/>
      <c r="P460" s="209" t="str">
        <f t="shared" si="186"/>
        <v xml:space="preserve"> </v>
      </c>
      <c r="Q460" s="209" t="str">
        <f t="shared" si="187"/>
        <v xml:space="preserve"> </v>
      </c>
      <c r="R460" s="105">
        <f t="shared" si="191"/>
        <v>0</v>
      </c>
      <c r="S460" s="72">
        <f t="shared" si="188"/>
        <v>0</v>
      </c>
    </row>
    <row r="461" spans="1:19" s="1" customFormat="1" ht="102.75" customHeight="1" thickBot="1" x14ac:dyDescent="0.25">
      <c r="A461" s="360">
        <f t="shared" ref="A461:L461" si="208">SUM(A458:A460)</f>
        <v>0</v>
      </c>
      <c r="B461" s="368">
        <f t="shared" si="208"/>
        <v>0</v>
      </c>
      <c r="C461" s="368">
        <f t="shared" si="208"/>
        <v>0</v>
      </c>
      <c r="D461" s="368">
        <f t="shared" si="208"/>
        <v>0</v>
      </c>
      <c r="E461" s="150">
        <f t="shared" si="208"/>
        <v>0</v>
      </c>
      <c r="F461" s="150">
        <f t="shared" si="208"/>
        <v>0</v>
      </c>
      <c r="G461" s="51"/>
      <c r="H461" s="5" t="s">
        <v>167</v>
      </c>
      <c r="I461" s="368">
        <f t="shared" si="208"/>
        <v>0</v>
      </c>
      <c r="J461" s="150">
        <f t="shared" si="208"/>
        <v>0</v>
      </c>
      <c r="K461" s="150">
        <f t="shared" si="208"/>
        <v>0</v>
      </c>
      <c r="L461" s="150">
        <f t="shared" si="208"/>
        <v>0</v>
      </c>
      <c r="M461" s="368">
        <f>'الاطار الموازنى  راي الجهه عام'!J461</f>
        <v>0</v>
      </c>
      <c r="N461" s="212">
        <f t="shared" si="184"/>
        <v>0</v>
      </c>
      <c r="O461" s="150">
        <f t="shared" ref="O461" si="209">SUM(O458:O460)</f>
        <v>0</v>
      </c>
      <c r="P461" s="150" t="str">
        <f t="shared" si="186"/>
        <v xml:space="preserve"> </v>
      </c>
      <c r="Q461" s="150" t="str">
        <f t="shared" si="187"/>
        <v xml:space="preserve"> </v>
      </c>
      <c r="R461" s="107">
        <f t="shared" si="191"/>
        <v>0</v>
      </c>
      <c r="S461" s="72">
        <f t="shared" si="188"/>
        <v>0</v>
      </c>
    </row>
    <row r="462" spans="1:19" s="1" customFormat="1" ht="105.75" customHeight="1" x14ac:dyDescent="0.2">
      <c r="A462" s="357"/>
      <c r="B462" s="373"/>
      <c r="C462" s="373"/>
      <c r="D462" s="373"/>
      <c r="E462" s="155"/>
      <c r="F462" s="155"/>
      <c r="G462" s="48" t="s">
        <v>1001</v>
      </c>
      <c r="H462" s="21" t="s">
        <v>342</v>
      </c>
      <c r="I462" s="373"/>
      <c r="J462" s="155"/>
      <c r="K462" s="155"/>
      <c r="L462" s="155"/>
      <c r="M462" s="373">
        <f>'الاطار الموازنى  راي الجهه عام'!J462</f>
        <v>0</v>
      </c>
      <c r="N462" s="215"/>
      <c r="O462" s="155"/>
      <c r="P462" s="155" t="str">
        <f t="shared" si="186"/>
        <v xml:space="preserve"> </v>
      </c>
      <c r="Q462" s="155" t="str">
        <f t="shared" si="187"/>
        <v xml:space="preserve"> </v>
      </c>
      <c r="R462" s="110"/>
      <c r="S462" s="72">
        <f>S466</f>
        <v>0</v>
      </c>
    </row>
    <row r="463" spans="1:19" ht="105.75" customHeight="1" x14ac:dyDescent="0.2">
      <c r="A463" s="364"/>
      <c r="B463" s="365"/>
      <c r="C463" s="365"/>
      <c r="D463" s="365"/>
      <c r="E463" s="147"/>
      <c r="F463" s="147"/>
      <c r="G463" s="49" t="s">
        <v>1002</v>
      </c>
      <c r="H463" s="19" t="s">
        <v>343</v>
      </c>
      <c r="I463" s="365">
        <f>'موازنة 2026-2027'!M463</f>
        <v>0</v>
      </c>
      <c r="J463" s="147"/>
      <c r="K463" s="147"/>
      <c r="L463" s="147">
        <f t="shared" si="192"/>
        <v>0</v>
      </c>
      <c r="M463" s="365">
        <f>'الاطار الموازنى  راي الجهه عام'!J463</f>
        <v>0</v>
      </c>
      <c r="N463" s="208">
        <f t="shared" si="184"/>
        <v>0</v>
      </c>
      <c r="O463" s="147"/>
      <c r="P463" s="209" t="str">
        <f t="shared" si="186"/>
        <v xml:space="preserve"> </v>
      </c>
      <c r="Q463" s="209" t="str">
        <f t="shared" si="187"/>
        <v xml:space="preserve"> </v>
      </c>
      <c r="R463" s="105">
        <f t="shared" si="191"/>
        <v>0</v>
      </c>
      <c r="S463" s="72">
        <f t="shared" si="188"/>
        <v>0</v>
      </c>
    </row>
    <row r="464" spans="1:19" ht="105.75" customHeight="1" x14ac:dyDescent="0.2">
      <c r="A464" s="364"/>
      <c r="B464" s="365"/>
      <c r="C464" s="365"/>
      <c r="D464" s="365"/>
      <c r="E464" s="147"/>
      <c r="F464" s="147"/>
      <c r="G464" s="49" t="s">
        <v>1003</v>
      </c>
      <c r="H464" s="19" t="s">
        <v>344</v>
      </c>
      <c r="I464" s="365">
        <f>'موازنة 2026-2027'!M464</f>
        <v>0</v>
      </c>
      <c r="J464" s="147"/>
      <c r="K464" s="147"/>
      <c r="L464" s="147">
        <f t="shared" si="192"/>
        <v>0</v>
      </c>
      <c r="M464" s="365">
        <f>'الاطار الموازنى  راي الجهه عام'!J464</f>
        <v>0</v>
      </c>
      <c r="N464" s="208">
        <f t="shared" si="184"/>
        <v>0</v>
      </c>
      <c r="O464" s="147"/>
      <c r="P464" s="209" t="str">
        <f t="shared" si="186"/>
        <v xml:space="preserve"> </v>
      </c>
      <c r="Q464" s="209" t="str">
        <f t="shared" si="187"/>
        <v xml:space="preserve"> </v>
      </c>
      <c r="R464" s="105">
        <f t="shared" si="191"/>
        <v>0</v>
      </c>
      <c r="S464" s="72">
        <f t="shared" si="188"/>
        <v>0</v>
      </c>
    </row>
    <row r="465" spans="1:19" ht="105.75" customHeight="1" thickBot="1" x14ac:dyDescent="0.25">
      <c r="A465" s="364"/>
      <c r="B465" s="365"/>
      <c r="C465" s="365"/>
      <c r="D465" s="365"/>
      <c r="E465" s="147"/>
      <c r="F465" s="147"/>
      <c r="G465" s="50" t="s">
        <v>1004</v>
      </c>
      <c r="H465" s="20" t="s">
        <v>345</v>
      </c>
      <c r="I465" s="365">
        <f>'موازنة 2026-2027'!M465</f>
        <v>0</v>
      </c>
      <c r="J465" s="147"/>
      <c r="K465" s="147"/>
      <c r="L465" s="147">
        <f t="shared" si="192"/>
        <v>0</v>
      </c>
      <c r="M465" s="365">
        <f>'الاطار الموازنى  راي الجهه عام'!J465</f>
        <v>0</v>
      </c>
      <c r="N465" s="208">
        <f t="shared" si="184"/>
        <v>0</v>
      </c>
      <c r="O465" s="147"/>
      <c r="P465" s="209" t="str">
        <f t="shared" si="186"/>
        <v xml:space="preserve"> </v>
      </c>
      <c r="Q465" s="209" t="str">
        <f t="shared" si="187"/>
        <v xml:space="preserve"> </v>
      </c>
      <c r="R465" s="105">
        <f t="shared" si="191"/>
        <v>0</v>
      </c>
      <c r="S465" s="72">
        <f t="shared" si="188"/>
        <v>0</v>
      </c>
    </row>
    <row r="466" spans="1:19" s="1" customFormat="1" ht="110.25" customHeight="1" thickBot="1" x14ac:dyDescent="0.25">
      <c r="A466" s="360">
        <f t="shared" ref="A466:L466" si="210">SUM(A463:A465)</f>
        <v>0</v>
      </c>
      <c r="B466" s="368">
        <f t="shared" si="210"/>
        <v>0</v>
      </c>
      <c r="C466" s="368">
        <f t="shared" si="210"/>
        <v>0</v>
      </c>
      <c r="D466" s="368">
        <f t="shared" si="210"/>
        <v>0</v>
      </c>
      <c r="E466" s="150">
        <f t="shared" si="210"/>
        <v>0</v>
      </c>
      <c r="F466" s="150">
        <f t="shared" si="210"/>
        <v>0</v>
      </c>
      <c r="G466" s="51"/>
      <c r="H466" s="5" t="s">
        <v>171</v>
      </c>
      <c r="I466" s="368">
        <f t="shared" si="210"/>
        <v>0</v>
      </c>
      <c r="J466" s="150">
        <f t="shared" si="210"/>
        <v>0</v>
      </c>
      <c r="K466" s="150">
        <f t="shared" si="210"/>
        <v>0</v>
      </c>
      <c r="L466" s="150">
        <f t="shared" si="210"/>
        <v>0</v>
      </c>
      <c r="M466" s="368">
        <f>'الاطار الموازنى  راي الجهه عام'!J466</f>
        <v>0</v>
      </c>
      <c r="N466" s="212">
        <f t="shared" si="184"/>
        <v>0</v>
      </c>
      <c r="O466" s="150">
        <f t="shared" ref="O466" si="211">SUM(O463:O465)</f>
        <v>0</v>
      </c>
      <c r="P466" s="150" t="str">
        <f t="shared" si="186"/>
        <v xml:space="preserve"> </v>
      </c>
      <c r="Q466" s="150" t="str">
        <f t="shared" si="187"/>
        <v xml:space="preserve"> </v>
      </c>
      <c r="R466" s="107">
        <f t="shared" si="191"/>
        <v>0</v>
      </c>
      <c r="S466" s="72">
        <f t="shared" si="188"/>
        <v>0</v>
      </c>
    </row>
    <row r="467" spans="1:19" s="1" customFormat="1" ht="105.75" customHeight="1" x14ac:dyDescent="0.2">
      <c r="A467" s="357"/>
      <c r="B467" s="373"/>
      <c r="C467" s="373"/>
      <c r="D467" s="373"/>
      <c r="E467" s="153"/>
      <c r="F467" s="153"/>
      <c r="G467" s="48">
        <v>5111030301</v>
      </c>
      <c r="H467" s="21" t="s">
        <v>346</v>
      </c>
      <c r="I467" s="373"/>
      <c r="J467" s="153"/>
      <c r="K467" s="153"/>
      <c r="L467" s="153">
        <f t="shared" si="192"/>
        <v>0</v>
      </c>
      <c r="M467" s="373">
        <f>'الاطار الموازنى  راي الجهه عام'!J467</f>
        <v>0</v>
      </c>
      <c r="N467" s="215">
        <f t="shared" si="184"/>
        <v>0</v>
      </c>
      <c r="O467" s="153"/>
      <c r="P467" s="155" t="str">
        <f t="shared" si="186"/>
        <v xml:space="preserve"> </v>
      </c>
      <c r="Q467" s="155" t="str">
        <f t="shared" si="187"/>
        <v xml:space="preserve"> </v>
      </c>
      <c r="R467" s="110">
        <f t="shared" si="191"/>
        <v>0</v>
      </c>
      <c r="S467" s="72">
        <f t="shared" si="188"/>
        <v>0</v>
      </c>
    </row>
    <row r="468" spans="1:19" s="1" customFormat="1" ht="105.75" customHeight="1" x14ac:dyDescent="0.2">
      <c r="A468" s="357"/>
      <c r="B468" s="373"/>
      <c r="C468" s="373"/>
      <c r="D468" s="373"/>
      <c r="E468" s="155"/>
      <c r="F468" s="155"/>
      <c r="G468" s="54" t="s">
        <v>1005</v>
      </c>
      <c r="H468" s="18" t="s">
        <v>347</v>
      </c>
      <c r="I468" s="373"/>
      <c r="J468" s="155"/>
      <c r="K468" s="155"/>
      <c r="L468" s="155"/>
      <c r="M468" s="373">
        <f>'الاطار الموازنى  راي الجهه عام'!J468</f>
        <v>0</v>
      </c>
      <c r="N468" s="215"/>
      <c r="O468" s="155"/>
      <c r="P468" s="155" t="str">
        <f t="shared" si="186"/>
        <v xml:space="preserve"> </v>
      </c>
      <c r="Q468" s="155" t="str">
        <f t="shared" si="187"/>
        <v xml:space="preserve"> </v>
      </c>
      <c r="R468" s="110"/>
      <c r="S468" s="72">
        <f>S472</f>
        <v>0</v>
      </c>
    </row>
    <row r="469" spans="1:19" ht="105.75" customHeight="1" x14ac:dyDescent="0.2">
      <c r="A469" s="364"/>
      <c r="B469" s="365"/>
      <c r="C469" s="365"/>
      <c r="D469" s="365"/>
      <c r="E469" s="147"/>
      <c r="F469" s="147"/>
      <c r="G469" s="49" t="s">
        <v>1006</v>
      </c>
      <c r="H469" s="19" t="s">
        <v>348</v>
      </c>
      <c r="I469" s="365">
        <f>'موازنة 2026-2027'!M469</f>
        <v>0</v>
      </c>
      <c r="J469" s="147"/>
      <c r="K469" s="147"/>
      <c r="L469" s="147">
        <f t="shared" si="192"/>
        <v>0</v>
      </c>
      <c r="M469" s="365">
        <f>'الاطار الموازنى  راي الجهه عام'!J469</f>
        <v>0</v>
      </c>
      <c r="N469" s="208">
        <f t="shared" si="184"/>
        <v>0</v>
      </c>
      <c r="O469" s="147"/>
      <c r="P469" s="209" t="str">
        <f t="shared" si="186"/>
        <v xml:space="preserve"> </v>
      </c>
      <c r="Q469" s="209" t="str">
        <f t="shared" si="187"/>
        <v xml:space="preserve"> </v>
      </c>
      <c r="R469" s="105">
        <f t="shared" si="191"/>
        <v>0</v>
      </c>
      <c r="S469" s="72">
        <f t="shared" si="188"/>
        <v>0</v>
      </c>
    </row>
    <row r="470" spans="1:19" ht="105.75" customHeight="1" x14ac:dyDescent="0.2">
      <c r="A470" s="364"/>
      <c r="B470" s="365"/>
      <c r="C470" s="365"/>
      <c r="D470" s="365"/>
      <c r="E470" s="147"/>
      <c r="F470" s="147"/>
      <c r="G470" s="49" t="s">
        <v>1007</v>
      </c>
      <c r="H470" s="19" t="s">
        <v>349</v>
      </c>
      <c r="I470" s="365">
        <f>'موازنة 2026-2027'!M470</f>
        <v>0</v>
      </c>
      <c r="J470" s="147"/>
      <c r="K470" s="147"/>
      <c r="L470" s="147">
        <f t="shared" si="192"/>
        <v>0</v>
      </c>
      <c r="M470" s="365">
        <f>'الاطار الموازنى  راي الجهه عام'!J470</f>
        <v>0</v>
      </c>
      <c r="N470" s="208">
        <f t="shared" si="184"/>
        <v>0</v>
      </c>
      <c r="O470" s="147"/>
      <c r="P470" s="209" t="str">
        <f t="shared" si="186"/>
        <v xml:space="preserve"> </v>
      </c>
      <c r="Q470" s="209" t="str">
        <f t="shared" si="187"/>
        <v xml:space="preserve"> </v>
      </c>
      <c r="R470" s="105">
        <f t="shared" si="191"/>
        <v>0</v>
      </c>
      <c r="S470" s="72">
        <f t="shared" si="188"/>
        <v>0</v>
      </c>
    </row>
    <row r="471" spans="1:19" ht="105.75" customHeight="1" thickBot="1" x14ac:dyDescent="0.25">
      <c r="A471" s="364"/>
      <c r="B471" s="365"/>
      <c r="C471" s="365"/>
      <c r="D471" s="365"/>
      <c r="E471" s="147"/>
      <c r="F471" s="147"/>
      <c r="G471" s="50" t="s">
        <v>1008</v>
      </c>
      <c r="H471" s="20" t="s">
        <v>350</v>
      </c>
      <c r="I471" s="365">
        <f>'موازنة 2026-2027'!M471</f>
        <v>0</v>
      </c>
      <c r="J471" s="147"/>
      <c r="K471" s="147"/>
      <c r="L471" s="147">
        <f t="shared" si="192"/>
        <v>0</v>
      </c>
      <c r="M471" s="365">
        <f>'الاطار الموازنى  راي الجهه عام'!J471</f>
        <v>0</v>
      </c>
      <c r="N471" s="208">
        <f t="shared" si="184"/>
        <v>0</v>
      </c>
      <c r="O471" s="147"/>
      <c r="P471" s="209" t="str">
        <f t="shared" si="186"/>
        <v xml:space="preserve"> </v>
      </c>
      <c r="Q471" s="209" t="str">
        <f t="shared" si="187"/>
        <v xml:space="preserve"> </v>
      </c>
      <c r="R471" s="105">
        <f t="shared" si="191"/>
        <v>0</v>
      </c>
      <c r="S471" s="72">
        <f t="shared" si="188"/>
        <v>0</v>
      </c>
    </row>
    <row r="472" spans="1:19" s="1" customFormat="1" ht="140.25" customHeight="1" thickBot="1" x14ac:dyDescent="0.25">
      <c r="A472" s="360">
        <f t="shared" ref="A472:L472" si="212">SUM(A469:A471)</f>
        <v>0</v>
      </c>
      <c r="B472" s="368">
        <f t="shared" si="212"/>
        <v>0</v>
      </c>
      <c r="C472" s="368">
        <f t="shared" si="212"/>
        <v>0</v>
      </c>
      <c r="D472" s="368">
        <f t="shared" si="212"/>
        <v>0</v>
      </c>
      <c r="E472" s="150">
        <f t="shared" si="212"/>
        <v>0</v>
      </c>
      <c r="F472" s="150">
        <f t="shared" si="212"/>
        <v>0</v>
      </c>
      <c r="G472" s="51"/>
      <c r="H472" s="5" t="s">
        <v>183</v>
      </c>
      <c r="I472" s="368">
        <f t="shared" si="212"/>
        <v>0</v>
      </c>
      <c r="J472" s="150">
        <f t="shared" si="212"/>
        <v>0</v>
      </c>
      <c r="K472" s="150">
        <f t="shared" si="212"/>
        <v>0</v>
      </c>
      <c r="L472" s="150">
        <f t="shared" si="212"/>
        <v>0</v>
      </c>
      <c r="M472" s="368">
        <f>'الاطار الموازنى  راي الجهه عام'!J472</f>
        <v>0</v>
      </c>
      <c r="N472" s="212">
        <f t="shared" si="184"/>
        <v>0</v>
      </c>
      <c r="O472" s="150">
        <f t="shared" ref="O472" si="213">SUM(O469:O471)</f>
        <v>0</v>
      </c>
      <c r="P472" s="150" t="str">
        <f t="shared" si="186"/>
        <v xml:space="preserve"> </v>
      </c>
      <c r="Q472" s="150" t="str">
        <f t="shared" si="187"/>
        <v xml:space="preserve"> </v>
      </c>
      <c r="R472" s="107">
        <f t="shared" si="191"/>
        <v>0</v>
      </c>
      <c r="S472" s="72">
        <f t="shared" si="188"/>
        <v>0</v>
      </c>
    </row>
    <row r="473" spans="1:19" s="2" customFormat="1" ht="137.25" customHeight="1" thickBot="1" x14ac:dyDescent="0.25">
      <c r="A473" s="376">
        <f t="shared" ref="A473:L473" si="214">A472+A467+A466+A461</f>
        <v>0</v>
      </c>
      <c r="B473" s="377">
        <f t="shared" si="214"/>
        <v>0</v>
      </c>
      <c r="C473" s="377">
        <f t="shared" si="214"/>
        <v>0</v>
      </c>
      <c r="D473" s="377">
        <f t="shared" si="214"/>
        <v>0</v>
      </c>
      <c r="E473" s="157">
        <f t="shared" si="214"/>
        <v>0</v>
      </c>
      <c r="F473" s="157">
        <f t="shared" si="214"/>
        <v>0</v>
      </c>
      <c r="G473" s="57"/>
      <c r="H473" s="7" t="s">
        <v>266</v>
      </c>
      <c r="I473" s="377">
        <f t="shared" si="214"/>
        <v>0</v>
      </c>
      <c r="J473" s="157">
        <f t="shared" si="214"/>
        <v>0</v>
      </c>
      <c r="K473" s="157">
        <f t="shared" si="214"/>
        <v>0</v>
      </c>
      <c r="L473" s="157">
        <f t="shared" si="214"/>
        <v>0</v>
      </c>
      <c r="M473" s="377">
        <f>'الاطار الموازنى  راي الجهه عام'!J473</f>
        <v>0</v>
      </c>
      <c r="N473" s="217">
        <f t="shared" si="184"/>
        <v>0</v>
      </c>
      <c r="O473" s="157">
        <f t="shared" ref="O473" si="215">O472+O467+O466+O461</f>
        <v>0</v>
      </c>
      <c r="P473" s="157" t="str">
        <f t="shared" si="186"/>
        <v xml:space="preserve"> </v>
      </c>
      <c r="Q473" s="157" t="str">
        <f t="shared" si="187"/>
        <v xml:space="preserve"> </v>
      </c>
      <c r="R473" s="112">
        <f t="shared" si="191"/>
        <v>0</v>
      </c>
      <c r="S473" s="72">
        <f t="shared" si="188"/>
        <v>0</v>
      </c>
    </row>
    <row r="474" spans="1:19" s="3" customFormat="1" ht="127.5" customHeight="1" thickBot="1" x14ac:dyDescent="0.25">
      <c r="A474" s="402">
        <f t="shared" ref="A474:F474" si="216">A473+A455+A442</f>
        <v>0</v>
      </c>
      <c r="B474" s="403">
        <f t="shared" si="216"/>
        <v>0</v>
      </c>
      <c r="C474" s="403">
        <f t="shared" si="216"/>
        <v>0</v>
      </c>
      <c r="D474" s="403">
        <f t="shared" si="216"/>
        <v>0</v>
      </c>
      <c r="E474" s="185">
        <f t="shared" si="216"/>
        <v>0</v>
      </c>
      <c r="F474" s="185">
        <f t="shared" si="216"/>
        <v>0</v>
      </c>
      <c r="G474" s="63"/>
      <c r="H474" s="9" t="s">
        <v>351</v>
      </c>
      <c r="I474" s="403">
        <f>I473+I455+I442</f>
        <v>13903000</v>
      </c>
      <c r="J474" s="185">
        <f>J473+J455+J442</f>
        <v>0</v>
      </c>
      <c r="K474" s="185">
        <f>K473+K455+K442</f>
        <v>0</v>
      </c>
      <c r="L474" s="185">
        <f t="shared" si="192"/>
        <v>0</v>
      </c>
      <c r="M474" s="403">
        <f>'الاطار الموازنى  راي الجهه عام'!J474</f>
        <v>17644000</v>
      </c>
      <c r="N474" s="247">
        <f t="shared" si="184"/>
        <v>3741000</v>
      </c>
      <c r="O474" s="185">
        <f>O473+O455+O442</f>
        <v>17644000</v>
      </c>
      <c r="P474" s="185">
        <f t="shared" si="186"/>
        <v>3741000</v>
      </c>
      <c r="Q474" s="185" t="str">
        <f t="shared" si="187"/>
        <v xml:space="preserve"> </v>
      </c>
      <c r="R474" s="128">
        <f t="shared" si="191"/>
        <v>1.2690786161260159</v>
      </c>
      <c r="S474" s="72">
        <f t="shared" si="188"/>
        <v>49191000</v>
      </c>
    </row>
    <row r="475" spans="1:19" s="277" customFormat="1" ht="121.5" customHeight="1" thickBot="1" x14ac:dyDescent="0.25">
      <c r="A475" s="421"/>
      <c r="B475" s="422"/>
      <c r="C475" s="423" t="e">
        <f>(C474-A474)/A474</f>
        <v>#DIV/0!</v>
      </c>
      <c r="D475" s="423" t="e">
        <f>(D474-B474)/B474</f>
        <v>#DIV/0!</v>
      </c>
      <c r="E475" s="279" t="e">
        <f>(E474-C474)/C474</f>
        <v>#DIV/0!</v>
      </c>
      <c r="F475" s="279" t="e">
        <f>(F474-D474)/D474</f>
        <v>#DIV/0!</v>
      </c>
      <c r="G475" s="280"/>
      <c r="H475" s="281" t="s">
        <v>1137</v>
      </c>
      <c r="I475" s="386" t="e">
        <f>(I474-E474)/E474</f>
        <v>#DIV/0!</v>
      </c>
      <c r="J475" s="278"/>
      <c r="K475" s="278"/>
      <c r="L475" s="278"/>
      <c r="M475" s="423" t="e">
        <f>'الاطار الموازنى  راي الجهه عام'!J475</f>
        <v>#DIV/0!</v>
      </c>
      <c r="N475" s="282"/>
      <c r="O475" s="278" t="e">
        <f>(O474-J474)/J474</f>
        <v>#DIV/0!</v>
      </c>
      <c r="P475" s="278"/>
      <c r="Q475" s="278"/>
      <c r="R475" s="283"/>
      <c r="S475" s="276">
        <v>1</v>
      </c>
    </row>
    <row r="476" spans="1:19" s="3" customFormat="1" ht="122.25" customHeight="1" x14ac:dyDescent="0.2">
      <c r="A476" s="429">
        <f t="shared" ref="A476:L476" si="217">A474+A439</f>
        <v>0</v>
      </c>
      <c r="B476" s="430">
        <f t="shared" si="217"/>
        <v>0</v>
      </c>
      <c r="C476" s="430">
        <f t="shared" si="217"/>
        <v>0</v>
      </c>
      <c r="D476" s="430">
        <f t="shared" si="217"/>
        <v>0</v>
      </c>
      <c r="E476" s="327">
        <f t="shared" si="217"/>
        <v>0</v>
      </c>
      <c r="F476" s="327">
        <f t="shared" si="217"/>
        <v>0</v>
      </c>
      <c r="G476" s="328"/>
      <c r="H476" s="329" t="s">
        <v>352</v>
      </c>
      <c r="I476" s="430">
        <f t="shared" si="217"/>
        <v>48605000</v>
      </c>
      <c r="J476" s="327">
        <f t="shared" si="217"/>
        <v>0</v>
      </c>
      <c r="K476" s="327">
        <f t="shared" si="217"/>
        <v>0</v>
      </c>
      <c r="L476" s="327">
        <f t="shared" si="217"/>
        <v>0</v>
      </c>
      <c r="M476" s="430">
        <f>'الاطار الموازنى  راي الجهه عام'!J476</f>
        <v>54705000</v>
      </c>
      <c r="N476" s="330">
        <f t="shared" si="184"/>
        <v>6100000</v>
      </c>
      <c r="O476" s="327">
        <f t="shared" ref="O476" si="218">O474+O439</f>
        <v>54705000</v>
      </c>
      <c r="P476" s="327">
        <f t="shared" si="186"/>
        <v>6100000</v>
      </c>
      <c r="Q476" s="327" t="str">
        <f t="shared" si="187"/>
        <v xml:space="preserve"> </v>
      </c>
      <c r="R476" s="331">
        <f t="shared" si="191"/>
        <v>1.1255014916160888</v>
      </c>
      <c r="S476" s="72">
        <f t="shared" si="188"/>
        <v>158015000</v>
      </c>
    </row>
    <row r="477" spans="1:19" s="3" customFormat="1" ht="117" customHeight="1" x14ac:dyDescent="0.2">
      <c r="A477" s="387"/>
      <c r="B477" s="388"/>
      <c r="C477" s="388"/>
      <c r="D477" s="388"/>
      <c r="E477" s="165"/>
      <c r="F477" s="165"/>
      <c r="G477" s="59" t="s">
        <v>942</v>
      </c>
      <c r="H477" s="10" t="s">
        <v>353</v>
      </c>
      <c r="I477" s="388"/>
      <c r="J477" s="165"/>
      <c r="K477" s="165"/>
      <c r="L477" s="165"/>
      <c r="M477" s="388">
        <f>'الاطار الموازنى  راي الجهه عام'!J477</f>
        <v>0</v>
      </c>
      <c r="N477" s="227"/>
      <c r="O477" s="165"/>
      <c r="P477" s="165" t="str">
        <f t="shared" si="186"/>
        <v xml:space="preserve"> </v>
      </c>
      <c r="Q477" s="165" t="str">
        <f t="shared" si="187"/>
        <v xml:space="preserve"> </v>
      </c>
      <c r="R477" s="118"/>
      <c r="S477" s="72">
        <f>S567</f>
        <v>158015000</v>
      </c>
    </row>
    <row r="478" spans="1:19" s="3" customFormat="1" ht="117" customHeight="1" x14ac:dyDescent="0.2">
      <c r="A478" s="355"/>
      <c r="B478" s="425"/>
      <c r="C478" s="425"/>
      <c r="D478" s="425"/>
      <c r="E478" s="181"/>
      <c r="F478" s="181"/>
      <c r="G478" s="69" t="s">
        <v>943</v>
      </c>
      <c r="H478" s="4" t="s">
        <v>354</v>
      </c>
      <c r="I478" s="425"/>
      <c r="J478" s="181"/>
      <c r="K478" s="181"/>
      <c r="L478" s="181"/>
      <c r="M478" s="425">
        <f>'الاطار الموازنى  راي الجهه عام'!J478</f>
        <v>0</v>
      </c>
      <c r="N478" s="242"/>
      <c r="O478" s="181"/>
      <c r="P478" s="181" t="str">
        <f t="shared" si="186"/>
        <v xml:space="preserve"> </v>
      </c>
      <c r="Q478" s="181" t="str">
        <f t="shared" si="187"/>
        <v xml:space="preserve"> </v>
      </c>
      <c r="R478" s="125"/>
      <c r="S478" s="72">
        <f>S521</f>
        <v>130469000</v>
      </c>
    </row>
    <row r="479" spans="1:19" s="2" customFormat="1" ht="117" customHeight="1" x14ac:dyDescent="0.2">
      <c r="A479" s="389"/>
      <c r="B479" s="390"/>
      <c r="C479" s="390"/>
      <c r="D479" s="390"/>
      <c r="E479" s="166"/>
      <c r="F479" s="166"/>
      <c r="G479" s="60" t="s">
        <v>944</v>
      </c>
      <c r="H479" s="17" t="s">
        <v>355</v>
      </c>
      <c r="I479" s="390"/>
      <c r="J479" s="166"/>
      <c r="K479" s="166"/>
      <c r="L479" s="166"/>
      <c r="M479" s="390">
        <f>'الاطار الموازنى  راي الجهه عام'!J479</f>
        <v>0</v>
      </c>
      <c r="N479" s="228"/>
      <c r="O479" s="166"/>
      <c r="P479" s="166" t="str">
        <f t="shared" si="186"/>
        <v xml:space="preserve"> </v>
      </c>
      <c r="Q479" s="166" t="str">
        <f t="shared" si="187"/>
        <v xml:space="preserve"> </v>
      </c>
      <c r="R479" s="119"/>
      <c r="S479" s="72">
        <f>S485</f>
        <v>0</v>
      </c>
    </row>
    <row r="480" spans="1:19" s="1" customFormat="1" ht="105.75" customHeight="1" x14ac:dyDescent="0.2">
      <c r="A480" s="357"/>
      <c r="B480" s="373"/>
      <c r="C480" s="373"/>
      <c r="D480" s="373"/>
      <c r="E480" s="153"/>
      <c r="F480" s="153"/>
      <c r="G480" s="54">
        <v>4111010101</v>
      </c>
      <c r="H480" s="18" t="s">
        <v>356</v>
      </c>
      <c r="I480" s="373">
        <f>'موازنة 2026-2027'!M480</f>
        <v>0</v>
      </c>
      <c r="J480" s="153"/>
      <c r="K480" s="153"/>
      <c r="L480" s="153">
        <f t="shared" si="192"/>
        <v>0</v>
      </c>
      <c r="M480" s="373">
        <f>'الاطار الموازنى  راي الجهه عام'!J480</f>
        <v>0</v>
      </c>
      <c r="N480" s="215">
        <f t="shared" si="184"/>
        <v>0</v>
      </c>
      <c r="O480" s="153"/>
      <c r="P480" s="155" t="str">
        <f t="shared" si="186"/>
        <v xml:space="preserve"> </v>
      </c>
      <c r="Q480" s="155" t="str">
        <f t="shared" si="187"/>
        <v xml:space="preserve"> </v>
      </c>
      <c r="R480" s="110">
        <f t="shared" si="191"/>
        <v>0</v>
      </c>
      <c r="S480" s="72">
        <f t="shared" si="188"/>
        <v>0</v>
      </c>
    </row>
    <row r="481" spans="1:19" s="1" customFormat="1" ht="105.75" customHeight="1" x14ac:dyDescent="0.2">
      <c r="A481" s="357"/>
      <c r="B481" s="373"/>
      <c r="C481" s="373"/>
      <c r="D481" s="373"/>
      <c r="E481" s="153"/>
      <c r="F481" s="153"/>
      <c r="G481" s="54">
        <v>4111010201</v>
      </c>
      <c r="H481" s="18" t="s">
        <v>357</v>
      </c>
      <c r="I481" s="373">
        <f>'موازنة 2026-2027'!M481</f>
        <v>0</v>
      </c>
      <c r="J481" s="153"/>
      <c r="K481" s="153"/>
      <c r="L481" s="153">
        <f t="shared" si="192"/>
        <v>0</v>
      </c>
      <c r="M481" s="373">
        <f>'الاطار الموازنى  راي الجهه عام'!J481</f>
        <v>0</v>
      </c>
      <c r="N481" s="215">
        <f t="shared" si="184"/>
        <v>0</v>
      </c>
      <c r="O481" s="153"/>
      <c r="P481" s="155" t="str">
        <f t="shared" si="186"/>
        <v xml:space="preserve"> </v>
      </c>
      <c r="Q481" s="155" t="str">
        <f t="shared" si="187"/>
        <v xml:space="preserve"> </v>
      </c>
      <c r="R481" s="110">
        <f t="shared" si="191"/>
        <v>0</v>
      </c>
      <c r="S481" s="72">
        <f t="shared" si="188"/>
        <v>0</v>
      </c>
    </row>
    <row r="482" spans="1:19" s="1" customFormat="1" ht="105.75" customHeight="1" x14ac:dyDescent="0.2">
      <c r="A482" s="357"/>
      <c r="B482" s="373"/>
      <c r="C482" s="373"/>
      <c r="D482" s="373"/>
      <c r="E482" s="153"/>
      <c r="F482" s="153"/>
      <c r="G482" s="54">
        <v>4111010301</v>
      </c>
      <c r="H482" s="18" t="s">
        <v>358</v>
      </c>
      <c r="I482" s="373">
        <f>'موازنة 2026-2027'!M482</f>
        <v>0</v>
      </c>
      <c r="J482" s="153"/>
      <c r="K482" s="153"/>
      <c r="L482" s="153">
        <f t="shared" si="192"/>
        <v>0</v>
      </c>
      <c r="M482" s="373">
        <f>'الاطار الموازنى  راي الجهه عام'!J482</f>
        <v>0</v>
      </c>
      <c r="N482" s="215">
        <f t="shared" si="184"/>
        <v>0</v>
      </c>
      <c r="O482" s="153"/>
      <c r="P482" s="155" t="str">
        <f t="shared" si="186"/>
        <v xml:space="preserve"> </v>
      </c>
      <c r="Q482" s="155" t="str">
        <f t="shared" si="187"/>
        <v xml:space="preserve"> </v>
      </c>
      <c r="R482" s="110">
        <f t="shared" si="191"/>
        <v>0</v>
      </c>
      <c r="S482" s="72">
        <f t="shared" si="188"/>
        <v>0</v>
      </c>
    </row>
    <row r="483" spans="1:19" s="1" customFormat="1" ht="105.75" customHeight="1" x14ac:dyDescent="0.2">
      <c r="A483" s="357"/>
      <c r="B483" s="373"/>
      <c r="C483" s="373"/>
      <c r="D483" s="373"/>
      <c r="E483" s="153"/>
      <c r="F483" s="153"/>
      <c r="G483" s="54">
        <v>4111010401</v>
      </c>
      <c r="H483" s="18" t="s">
        <v>359</v>
      </c>
      <c r="I483" s="373">
        <f>'موازنة 2026-2027'!M483</f>
        <v>0</v>
      </c>
      <c r="J483" s="153"/>
      <c r="K483" s="153"/>
      <c r="L483" s="153">
        <f t="shared" si="192"/>
        <v>0</v>
      </c>
      <c r="M483" s="373">
        <f>'الاطار الموازنى  راي الجهه عام'!J483</f>
        <v>0</v>
      </c>
      <c r="N483" s="215">
        <f t="shared" si="184"/>
        <v>0</v>
      </c>
      <c r="O483" s="153"/>
      <c r="P483" s="155" t="str">
        <f t="shared" si="186"/>
        <v xml:space="preserve"> </v>
      </c>
      <c r="Q483" s="155" t="str">
        <f t="shared" si="187"/>
        <v xml:space="preserve"> </v>
      </c>
      <c r="R483" s="110">
        <f t="shared" si="191"/>
        <v>0</v>
      </c>
      <c r="S483" s="72">
        <f t="shared" si="188"/>
        <v>0</v>
      </c>
    </row>
    <row r="484" spans="1:19" s="1" customFormat="1" ht="117" customHeight="1" thickBot="1" x14ac:dyDescent="0.25">
      <c r="A484" s="357"/>
      <c r="B484" s="373"/>
      <c r="C484" s="373"/>
      <c r="D484" s="373"/>
      <c r="E484" s="153"/>
      <c r="F484" s="153"/>
      <c r="G484" s="55">
        <v>4111010501</v>
      </c>
      <c r="H484" s="23" t="s">
        <v>360</v>
      </c>
      <c r="I484" s="373">
        <f>'موازنة 2026-2027'!M484</f>
        <v>0</v>
      </c>
      <c r="J484" s="153"/>
      <c r="K484" s="153"/>
      <c r="L484" s="153">
        <f t="shared" si="192"/>
        <v>0</v>
      </c>
      <c r="M484" s="373">
        <f>'الاطار الموازنى  راي الجهه عام'!J484</f>
        <v>0</v>
      </c>
      <c r="N484" s="215">
        <f t="shared" si="184"/>
        <v>0</v>
      </c>
      <c r="O484" s="153"/>
      <c r="P484" s="155" t="str">
        <f t="shared" si="186"/>
        <v xml:space="preserve"> </v>
      </c>
      <c r="Q484" s="155" t="str">
        <f t="shared" si="187"/>
        <v xml:space="preserve"> </v>
      </c>
      <c r="R484" s="110">
        <f t="shared" si="191"/>
        <v>0</v>
      </c>
      <c r="S484" s="72">
        <f t="shared" si="188"/>
        <v>0</v>
      </c>
    </row>
    <row r="485" spans="1:19" s="2" customFormat="1" ht="112.5" customHeight="1" thickBot="1" x14ac:dyDescent="0.25">
      <c r="A485" s="376">
        <f t="shared" ref="A485:I485" si="219">SUM(A480:A484)</f>
        <v>0</v>
      </c>
      <c r="B485" s="377">
        <f t="shared" si="219"/>
        <v>0</v>
      </c>
      <c r="C485" s="377">
        <f t="shared" si="219"/>
        <v>0</v>
      </c>
      <c r="D485" s="377">
        <f t="shared" si="219"/>
        <v>0</v>
      </c>
      <c r="E485" s="157">
        <f t="shared" si="219"/>
        <v>0</v>
      </c>
      <c r="F485" s="157">
        <f t="shared" si="219"/>
        <v>0</v>
      </c>
      <c r="G485" s="57"/>
      <c r="H485" s="7" t="s">
        <v>237</v>
      </c>
      <c r="I485" s="377">
        <f t="shared" si="219"/>
        <v>0</v>
      </c>
      <c r="J485" s="157">
        <f t="shared" ref="J485:L485" si="220">SUM(J480:J484)</f>
        <v>0</v>
      </c>
      <c r="K485" s="157">
        <f t="shared" si="220"/>
        <v>0</v>
      </c>
      <c r="L485" s="157">
        <f t="shared" si="220"/>
        <v>0</v>
      </c>
      <c r="M485" s="377">
        <f>'الاطار الموازنى  راي الجهه عام'!J485</f>
        <v>0</v>
      </c>
      <c r="N485" s="217">
        <f t="shared" ref="N485:N552" si="221">M485-I485</f>
        <v>0</v>
      </c>
      <c r="O485" s="157">
        <f t="shared" ref="O485" si="222">SUM(O480:O484)</f>
        <v>0</v>
      </c>
      <c r="P485" s="157" t="str">
        <f t="shared" ref="P485:P552" si="223">IF(O485&gt;I485,O485-I485," ")</f>
        <v xml:space="preserve"> </v>
      </c>
      <c r="Q485" s="157" t="str">
        <f t="shared" ref="Q485:Q552" si="224">IF(I485&gt;O485,I485-O485," ")</f>
        <v xml:space="preserve"> </v>
      </c>
      <c r="R485" s="112">
        <f t="shared" si="191"/>
        <v>0</v>
      </c>
      <c r="S485" s="72">
        <f t="shared" ref="S485:S552" si="225">SUM(A485+B485+C485+D485+E485+F485+I485+J485+K485+L485+M485+O485)</f>
        <v>0</v>
      </c>
    </row>
    <row r="486" spans="1:19" s="2" customFormat="1" ht="117" customHeight="1" x14ac:dyDescent="0.2">
      <c r="A486" s="389"/>
      <c r="B486" s="390"/>
      <c r="C486" s="390"/>
      <c r="D486" s="390"/>
      <c r="E486" s="166"/>
      <c r="F486" s="166"/>
      <c r="G486" s="53" t="s">
        <v>945</v>
      </c>
      <c r="H486" s="22" t="s">
        <v>361</v>
      </c>
      <c r="I486" s="390"/>
      <c r="J486" s="166"/>
      <c r="K486" s="166"/>
      <c r="L486" s="166"/>
      <c r="M486" s="390">
        <f>'الاطار الموازنى  راي الجهه عام'!J486</f>
        <v>0</v>
      </c>
      <c r="N486" s="228"/>
      <c r="O486" s="166"/>
      <c r="P486" s="166" t="str">
        <f t="shared" si="223"/>
        <v xml:space="preserve"> </v>
      </c>
      <c r="Q486" s="166" t="str">
        <f t="shared" si="224"/>
        <v xml:space="preserve"> </v>
      </c>
      <c r="R486" s="119"/>
      <c r="S486" s="72">
        <f>S492</f>
        <v>0</v>
      </c>
    </row>
    <row r="487" spans="1:19" s="1" customFormat="1" ht="105.75" customHeight="1" x14ac:dyDescent="0.2">
      <c r="A487" s="357"/>
      <c r="B487" s="373"/>
      <c r="C487" s="373"/>
      <c r="D487" s="373"/>
      <c r="E487" s="153"/>
      <c r="F487" s="153"/>
      <c r="G487" s="54">
        <v>4111020101</v>
      </c>
      <c r="H487" s="18" t="s">
        <v>356</v>
      </c>
      <c r="I487" s="373">
        <f>'موازنة 2026-2027'!M487</f>
        <v>0</v>
      </c>
      <c r="J487" s="153"/>
      <c r="K487" s="153"/>
      <c r="L487" s="153">
        <f t="shared" si="192"/>
        <v>0</v>
      </c>
      <c r="M487" s="373">
        <f>'الاطار الموازنى  راي الجهه عام'!J487</f>
        <v>0</v>
      </c>
      <c r="N487" s="215">
        <f t="shared" si="221"/>
        <v>0</v>
      </c>
      <c r="O487" s="153"/>
      <c r="P487" s="155" t="str">
        <f t="shared" si="223"/>
        <v xml:space="preserve"> </v>
      </c>
      <c r="Q487" s="155" t="str">
        <f t="shared" si="224"/>
        <v xml:space="preserve"> </v>
      </c>
      <c r="R487" s="110">
        <f t="shared" si="191"/>
        <v>0</v>
      </c>
      <c r="S487" s="72">
        <f t="shared" si="225"/>
        <v>0</v>
      </c>
    </row>
    <row r="488" spans="1:19" s="1" customFormat="1" ht="105.75" customHeight="1" x14ac:dyDescent="0.2">
      <c r="A488" s="357"/>
      <c r="B488" s="373"/>
      <c r="C488" s="373"/>
      <c r="D488" s="373"/>
      <c r="E488" s="153"/>
      <c r="F488" s="153"/>
      <c r="G488" s="54">
        <v>4111020201</v>
      </c>
      <c r="H488" s="18" t="s">
        <v>357</v>
      </c>
      <c r="I488" s="373">
        <f>'موازنة 2026-2027'!M488</f>
        <v>0</v>
      </c>
      <c r="J488" s="153"/>
      <c r="K488" s="153"/>
      <c r="L488" s="153">
        <f t="shared" si="192"/>
        <v>0</v>
      </c>
      <c r="M488" s="373">
        <f>'الاطار الموازنى  راي الجهه عام'!J488</f>
        <v>0</v>
      </c>
      <c r="N488" s="215">
        <f t="shared" si="221"/>
        <v>0</v>
      </c>
      <c r="O488" s="153"/>
      <c r="P488" s="155" t="str">
        <f t="shared" si="223"/>
        <v xml:space="preserve"> </v>
      </c>
      <c r="Q488" s="155" t="str">
        <f t="shared" si="224"/>
        <v xml:space="preserve"> </v>
      </c>
      <c r="R488" s="110">
        <f t="shared" si="191"/>
        <v>0</v>
      </c>
      <c r="S488" s="72">
        <f t="shared" si="225"/>
        <v>0</v>
      </c>
    </row>
    <row r="489" spans="1:19" s="1" customFormat="1" ht="105.75" customHeight="1" x14ac:dyDescent="0.2">
      <c r="A489" s="357"/>
      <c r="B489" s="373"/>
      <c r="C489" s="373"/>
      <c r="D489" s="373"/>
      <c r="E489" s="153"/>
      <c r="F489" s="153"/>
      <c r="G489" s="54">
        <v>4111020301</v>
      </c>
      <c r="H489" s="18" t="s">
        <v>358</v>
      </c>
      <c r="I489" s="373">
        <f>'موازنة 2026-2027'!M489</f>
        <v>0</v>
      </c>
      <c r="J489" s="153"/>
      <c r="K489" s="153"/>
      <c r="L489" s="153">
        <f t="shared" si="192"/>
        <v>0</v>
      </c>
      <c r="M489" s="373">
        <f>'الاطار الموازنى  راي الجهه عام'!J489</f>
        <v>0</v>
      </c>
      <c r="N489" s="215">
        <f t="shared" si="221"/>
        <v>0</v>
      </c>
      <c r="O489" s="153"/>
      <c r="P489" s="155" t="str">
        <f t="shared" si="223"/>
        <v xml:space="preserve"> </v>
      </c>
      <c r="Q489" s="155" t="str">
        <f t="shared" si="224"/>
        <v xml:space="preserve"> </v>
      </c>
      <c r="R489" s="110">
        <f t="shared" si="191"/>
        <v>0</v>
      </c>
      <c r="S489" s="72">
        <f t="shared" si="225"/>
        <v>0</v>
      </c>
    </row>
    <row r="490" spans="1:19" s="1" customFormat="1" ht="105.75" customHeight="1" x14ac:dyDescent="0.2">
      <c r="A490" s="357"/>
      <c r="B490" s="373"/>
      <c r="C490" s="373"/>
      <c r="D490" s="373"/>
      <c r="E490" s="153"/>
      <c r="F490" s="153"/>
      <c r="G490" s="54">
        <v>4111020401</v>
      </c>
      <c r="H490" s="18" t="s">
        <v>359</v>
      </c>
      <c r="I490" s="373">
        <f>'موازنة 2026-2027'!M490</f>
        <v>0</v>
      </c>
      <c r="J490" s="153"/>
      <c r="K490" s="153"/>
      <c r="L490" s="153">
        <f t="shared" si="192"/>
        <v>0</v>
      </c>
      <c r="M490" s="373">
        <f>'الاطار الموازنى  راي الجهه عام'!J490</f>
        <v>0</v>
      </c>
      <c r="N490" s="215">
        <f t="shared" si="221"/>
        <v>0</v>
      </c>
      <c r="O490" s="153"/>
      <c r="P490" s="155" t="str">
        <f t="shared" si="223"/>
        <v xml:space="preserve"> </v>
      </c>
      <c r="Q490" s="155" t="str">
        <f t="shared" si="224"/>
        <v xml:space="preserve"> </v>
      </c>
      <c r="R490" s="110">
        <f t="shared" ref="R490:R557" si="226">IF(O490=0,,O490/I490)</f>
        <v>0</v>
      </c>
      <c r="S490" s="72">
        <f t="shared" si="225"/>
        <v>0</v>
      </c>
    </row>
    <row r="491" spans="1:19" s="1" customFormat="1" ht="117" customHeight="1" thickBot="1" x14ac:dyDescent="0.25">
      <c r="A491" s="357"/>
      <c r="B491" s="373"/>
      <c r="C491" s="373"/>
      <c r="D491" s="373"/>
      <c r="E491" s="153"/>
      <c r="F491" s="153"/>
      <c r="G491" s="55">
        <v>4111020501</v>
      </c>
      <c r="H491" s="23" t="s">
        <v>1106</v>
      </c>
      <c r="I491" s="373">
        <f>'موازنة 2026-2027'!M491</f>
        <v>0</v>
      </c>
      <c r="J491" s="153"/>
      <c r="K491" s="153"/>
      <c r="L491" s="153">
        <f t="shared" si="192"/>
        <v>0</v>
      </c>
      <c r="M491" s="373">
        <f>'الاطار الموازنى  راي الجهه عام'!J491</f>
        <v>0</v>
      </c>
      <c r="N491" s="215">
        <f t="shared" si="221"/>
        <v>0</v>
      </c>
      <c r="O491" s="153"/>
      <c r="P491" s="155" t="str">
        <f t="shared" si="223"/>
        <v xml:space="preserve"> </v>
      </c>
      <c r="Q491" s="155" t="str">
        <f t="shared" si="224"/>
        <v xml:space="preserve"> </v>
      </c>
      <c r="R491" s="110">
        <f t="shared" si="226"/>
        <v>0</v>
      </c>
      <c r="S491" s="72">
        <f t="shared" si="225"/>
        <v>0</v>
      </c>
    </row>
    <row r="492" spans="1:19" s="2" customFormat="1" ht="102.75" customHeight="1" thickBot="1" x14ac:dyDescent="0.25">
      <c r="A492" s="376">
        <f t="shared" ref="A492:I492" si="227">SUM(A487:A491)</f>
        <v>0</v>
      </c>
      <c r="B492" s="377">
        <f t="shared" si="227"/>
        <v>0</v>
      </c>
      <c r="C492" s="377">
        <f t="shared" si="227"/>
        <v>0</v>
      </c>
      <c r="D492" s="377">
        <f t="shared" si="227"/>
        <v>0</v>
      </c>
      <c r="E492" s="157">
        <f t="shared" si="227"/>
        <v>0</v>
      </c>
      <c r="F492" s="157">
        <f t="shared" si="227"/>
        <v>0</v>
      </c>
      <c r="G492" s="57"/>
      <c r="H492" s="7" t="s">
        <v>256</v>
      </c>
      <c r="I492" s="377">
        <f t="shared" si="227"/>
        <v>0</v>
      </c>
      <c r="J492" s="157">
        <f t="shared" ref="J492:L492" si="228">SUM(J487:J491)</f>
        <v>0</v>
      </c>
      <c r="K492" s="157">
        <f t="shared" si="228"/>
        <v>0</v>
      </c>
      <c r="L492" s="157">
        <f t="shared" si="228"/>
        <v>0</v>
      </c>
      <c r="M492" s="377">
        <f>'الاطار الموازنى  راي الجهه عام'!J492</f>
        <v>0</v>
      </c>
      <c r="N492" s="217">
        <f t="shared" si="221"/>
        <v>0</v>
      </c>
      <c r="O492" s="157">
        <f t="shared" ref="O492" si="229">SUM(O487:O491)</f>
        <v>0</v>
      </c>
      <c r="P492" s="157" t="str">
        <f t="shared" si="223"/>
        <v xml:space="preserve"> </v>
      </c>
      <c r="Q492" s="157" t="str">
        <f t="shared" si="224"/>
        <v xml:space="preserve"> </v>
      </c>
      <c r="R492" s="112">
        <f t="shared" si="226"/>
        <v>0</v>
      </c>
      <c r="S492" s="72">
        <f t="shared" si="225"/>
        <v>0</v>
      </c>
    </row>
    <row r="493" spans="1:19" s="2" customFormat="1" ht="105.75" customHeight="1" x14ac:dyDescent="0.2">
      <c r="A493" s="389"/>
      <c r="B493" s="390"/>
      <c r="C493" s="390"/>
      <c r="D493" s="390"/>
      <c r="E493" s="166"/>
      <c r="F493" s="166"/>
      <c r="G493" s="53" t="s">
        <v>946</v>
      </c>
      <c r="H493" s="22" t="s">
        <v>362</v>
      </c>
      <c r="I493" s="390"/>
      <c r="J493" s="166"/>
      <c r="K493" s="166"/>
      <c r="L493" s="166"/>
      <c r="M493" s="390">
        <f>'الاطار الموازنى  راي الجهه عام'!J493</f>
        <v>0</v>
      </c>
      <c r="N493" s="228"/>
      <c r="O493" s="166"/>
      <c r="P493" s="166" t="str">
        <f t="shared" si="223"/>
        <v xml:space="preserve"> </v>
      </c>
      <c r="Q493" s="166" t="str">
        <f t="shared" si="224"/>
        <v xml:space="preserve"> </v>
      </c>
      <c r="R493" s="119"/>
      <c r="S493" s="72">
        <f>S496</f>
        <v>0</v>
      </c>
    </row>
    <row r="494" spans="1:19" s="1" customFormat="1" ht="105.75" customHeight="1" x14ac:dyDescent="0.2">
      <c r="A494" s="357"/>
      <c r="B494" s="373"/>
      <c r="C494" s="373"/>
      <c r="D494" s="373"/>
      <c r="E494" s="153"/>
      <c r="F494" s="153"/>
      <c r="G494" s="54">
        <v>4111030101</v>
      </c>
      <c r="H494" s="18" t="s">
        <v>363</v>
      </c>
      <c r="I494" s="373">
        <f>'موازنة 2026-2027'!M494</f>
        <v>0</v>
      </c>
      <c r="J494" s="153"/>
      <c r="K494" s="153"/>
      <c r="L494" s="153">
        <f t="shared" ref="L494:L559" si="230">K494*2</f>
        <v>0</v>
      </c>
      <c r="M494" s="373">
        <f>'الاطار الموازنى  راي الجهه عام'!J494</f>
        <v>0</v>
      </c>
      <c r="N494" s="215">
        <f t="shared" si="221"/>
        <v>0</v>
      </c>
      <c r="O494" s="153"/>
      <c r="P494" s="155" t="str">
        <f t="shared" si="223"/>
        <v xml:space="preserve"> </v>
      </c>
      <c r="Q494" s="155" t="str">
        <f t="shared" si="224"/>
        <v xml:space="preserve"> </v>
      </c>
      <c r="R494" s="110">
        <f t="shared" si="226"/>
        <v>0</v>
      </c>
      <c r="S494" s="72">
        <f t="shared" si="225"/>
        <v>0</v>
      </c>
    </row>
    <row r="495" spans="1:19" s="1" customFormat="1" ht="105.75" customHeight="1" thickBot="1" x14ac:dyDescent="0.25">
      <c r="A495" s="357"/>
      <c r="B495" s="373"/>
      <c r="C495" s="373"/>
      <c r="D495" s="373"/>
      <c r="E495" s="153"/>
      <c r="F495" s="153"/>
      <c r="G495" s="55">
        <v>4111030201</v>
      </c>
      <c r="H495" s="23" t="s">
        <v>364</v>
      </c>
      <c r="I495" s="373">
        <f>'موازنة 2026-2027'!M495</f>
        <v>0</v>
      </c>
      <c r="J495" s="153"/>
      <c r="K495" s="153"/>
      <c r="L495" s="153">
        <f t="shared" si="230"/>
        <v>0</v>
      </c>
      <c r="M495" s="373">
        <f>'الاطار الموازنى  راي الجهه عام'!J495</f>
        <v>0</v>
      </c>
      <c r="N495" s="215">
        <f t="shared" si="221"/>
        <v>0</v>
      </c>
      <c r="O495" s="153"/>
      <c r="P495" s="155" t="str">
        <f t="shared" si="223"/>
        <v xml:space="preserve"> </v>
      </c>
      <c r="Q495" s="155" t="str">
        <f t="shared" si="224"/>
        <v xml:space="preserve"> </v>
      </c>
      <c r="R495" s="110">
        <f t="shared" si="226"/>
        <v>0</v>
      </c>
      <c r="S495" s="72">
        <f t="shared" si="225"/>
        <v>0</v>
      </c>
    </row>
    <row r="496" spans="1:19" s="2" customFormat="1" ht="105" customHeight="1" thickBot="1" x14ac:dyDescent="0.25">
      <c r="A496" s="376">
        <f t="shared" ref="A496:L496" si="231">SUM(A494:A495)</f>
        <v>0</v>
      </c>
      <c r="B496" s="377">
        <f t="shared" si="231"/>
        <v>0</v>
      </c>
      <c r="C496" s="377">
        <f t="shared" si="231"/>
        <v>0</v>
      </c>
      <c r="D496" s="377">
        <f t="shared" si="231"/>
        <v>0</v>
      </c>
      <c r="E496" s="157">
        <f t="shared" si="231"/>
        <v>0</v>
      </c>
      <c r="F496" s="157">
        <f t="shared" si="231"/>
        <v>0</v>
      </c>
      <c r="G496" s="57"/>
      <c r="H496" s="7" t="s">
        <v>266</v>
      </c>
      <c r="I496" s="377">
        <f t="shared" si="231"/>
        <v>0</v>
      </c>
      <c r="J496" s="157">
        <f t="shared" si="231"/>
        <v>0</v>
      </c>
      <c r="K496" s="157">
        <f t="shared" si="231"/>
        <v>0</v>
      </c>
      <c r="L496" s="157">
        <f t="shared" si="231"/>
        <v>0</v>
      </c>
      <c r="M496" s="377">
        <f>'الاطار الموازنى  راي الجهه عام'!J496</f>
        <v>0</v>
      </c>
      <c r="N496" s="217">
        <f t="shared" si="221"/>
        <v>0</v>
      </c>
      <c r="O496" s="157">
        <f t="shared" ref="O496" si="232">SUM(O494:O495)</f>
        <v>0</v>
      </c>
      <c r="P496" s="157" t="str">
        <f t="shared" si="223"/>
        <v xml:space="preserve"> </v>
      </c>
      <c r="Q496" s="157" t="str">
        <f t="shared" si="224"/>
        <v xml:space="preserve"> </v>
      </c>
      <c r="R496" s="112">
        <f t="shared" si="226"/>
        <v>0</v>
      </c>
      <c r="S496" s="72">
        <f t="shared" si="225"/>
        <v>0</v>
      </c>
    </row>
    <row r="497" spans="1:19" s="2" customFormat="1" ht="105.75" customHeight="1" x14ac:dyDescent="0.2">
      <c r="A497" s="389"/>
      <c r="B497" s="390"/>
      <c r="C497" s="390"/>
      <c r="D497" s="390"/>
      <c r="E497" s="166"/>
      <c r="F497" s="166"/>
      <c r="G497" s="53" t="s">
        <v>947</v>
      </c>
      <c r="H497" s="22" t="s">
        <v>365</v>
      </c>
      <c r="I497" s="390"/>
      <c r="J497" s="166"/>
      <c r="K497" s="166"/>
      <c r="L497" s="166"/>
      <c r="M497" s="390">
        <f>'الاطار الموازنى  راي الجهه عام'!J497</f>
        <v>0</v>
      </c>
      <c r="N497" s="228"/>
      <c r="O497" s="166"/>
      <c r="P497" s="166" t="str">
        <f t="shared" si="223"/>
        <v xml:space="preserve"> </v>
      </c>
      <c r="Q497" s="166" t="str">
        <f t="shared" si="224"/>
        <v xml:space="preserve"> </v>
      </c>
      <c r="R497" s="119"/>
      <c r="S497" s="72">
        <f>S504</f>
        <v>130400000</v>
      </c>
    </row>
    <row r="498" spans="1:19" s="1" customFormat="1" ht="105.75" customHeight="1" x14ac:dyDescent="0.2">
      <c r="A498" s="357"/>
      <c r="B498" s="373"/>
      <c r="C498" s="373"/>
      <c r="D498" s="373"/>
      <c r="E498" s="155"/>
      <c r="F498" s="155"/>
      <c r="G498" s="54" t="s">
        <v>948</v>
      </c>
      <c r="H498" s="18" t="s">
        <v>622</v>
      </c>
      <c r="I498" s="373"/>
      <c r="J498" s="155"/>
      <c r="K498" s="155"/>
      <c r="L498" s="155"/>
      <c r="M498" s="373">
        <f>'الاطار الموازنى  راي الجهه عام'!J498</f>
        <v>0</v>
      </c>
      <c r="N498" s="215"/>
      <c r="O498" s="155"/>
      <c r="P498" s="155" t="str">
        <f t="shared" si="223"/>
        <v xml:space="preserve"> </v>
      </c>
      <c r="Q498" s="155" t="str">
        <f t="shared" si="224"/>
        <v xml:space="preserve"> </v>
      </c>
      <c r="R498" s="110"/>
      <c r="S498" s="72">
        <f>S503</f>
        <v>130400000</v>
      </c>
    </row>
    <row r="499" spans="1:19" s="1" customFormat="1" ht="105" customHeight="1" x14ac:dyDescent="0.2">
      <c r="A499" s="365"/>
      <c r="B499" s="365"/>
      <c r="C499" s="365"/>
      <c r="D499" s="365"/>
      <c r="E499" s="147"/>
      <c r="F499" s="147"/>
      <c r="G499" s="49" t="s">
        <v>949</v>
      </c>
      <c r="H499" s="40" t="s">
        <v>623</v>
      </c>
      <c r="I499" s="365">
        <f>'موازنة 2026-2027'!M499</f>
        <v>39400000</v>
      </c>
      <c r="J499" s="147"/>
      <c r="K499" s="147"/>
      <c r="L499" s="147">
        <f t="shared" si="230"/>
        <v>0</v>
      </c>
      <c r="M499" s="365">
        <f>'الاطار الموازنى  راي الجهه عام'!J499</f>
        <v>45500000</v>
      </c>
      <c r="N499" s="208">
        <f t="shared" si="221"/>
        <v>6100000</v>
      </c>
      <c r="O499" s="147">
        <f>M499</f>
        <v>45500000</v>
      </c>
      <c r="P499" s="209">
        <f t="shared" si="223"/>
        <v>6100000</v>
      </c>
      <c r="Q499" s="209" t="str">
        <f t="shared" si="224"/>
        <v xml:space="preserve"> </v>
      </c>
      <c r="R499" s="105">
        <f t="shared" si="226"/>
        <v>1.1548223350253808</v>
      </c>
      <c r="S499" s="72">
        <f t="shared" si="225"/>
        <v>130400000</v>
      </c>
    </row>
    <row r="500" spans="1:19" s="1" customFormat="1" ht="105.75" customHeight="1" x14ac:dyDescent="0.2">
      <c r="A500" s="364"/>
      <c r="B500" s="365"/>
      <c r="C500" s="365"/>
      <c r="D500" s="365"/>
      <c r="E500" s="147"/>
      <c r="F500" s="147"/>
      <c r="G500" s="49">
        <v>4111040102</v>
      </c>
      <c r="H500" s="40" t="s">
        <v>624</v>
      </c>
      <c r="I500" s="365">
        <f>'موازنة 2026-2027'!M500</f>
        <v>0</v>
      </c>
      <c r="J500" s="147"/>
      <c r="K500" s="147"/>
      <c r="L500" s="147">
        <f t="shared" si="230"/>
        <v>0</v>
      </c>
      <c r="M500" s="365">
        <f>'الاطار الموازنى  راي الجهه عام'!J500</f>
        <v>0</v>
      </c>
      <c r="N500" s="208">
        <f t="shared" si="221"/>
        <v>0</v>
      </c>
      <c r="O500" s="147"/>
      <c r="P500" s="209" t="str">
        <f t="shared" si="223"/>
        <v xml:space="preserve"> </v>
      </c>
      <c r="Q500" s="209" t="str">
        <f t="shared" si="224"/>
        <v xml:space="preserve"> </v>
      </c>
      <c r="R500" s="105">
        <f t="shared" si="226"/>
        <v>0</v>
      </c>
      <c r="S500" s="72">
        <f t="shared" si="225"/>
        <v>0</v>
      </c>
    </row>
    <row r="501" spans="1:19" s="1" customFormat="1" ht="105.75" customHeight="1" x14ac:dyDescent="0.2">
      <c r="A501" s="364"/>
      <c r="B501" s="365"/>
      <c r="C501" s="365"/>
      <c r="D501" s="365"/>
      <c r="E501" s="147"/>
      <c r="F501" s="147"/>
      <c r="G501" s="50">
        <v>4111040103</v>
      </c>
      <c r="H501" s="41" t="s">
        <v>625</v>
      </c>
      <c r="I501" s="365">
        <f>'موازنة 2026-2027'!M501</f>
        <v>0</v>
      </c>
      <c r="J501" s="147"/>
      <c r="K501" s="147"/>
      <c r="L501" s="147">
        <f t="shared" si="230"/>
        <v>0</v>
      </c>
      <c r="M501" s="365">
        <f>'الاطار الموازنى  راي الجهه عام'!J501</f>
        <v>0</v>
      </c>
      <c r="N501" s="208">
        <f t="shared" si="221"/>
        <v>0</v>
      </c>
      <c r="O501" s="147"/>
      <c r="P501" s="209" t="str">
        <f t="shared" si="223"/>
        <v xml:space="preserve"> </v>
      </c>
      <c r="Q501" s="209" t="str">
        <f t="shared" si="224"/>
        <v xml:space="preserve"> </v>
      </c>
      <c r="R501" s="105">
        <f t="shared" si="226"/>
        <v>0</v>
      </c>
      <c r="S501" s="72">
        <f t="shared" si="225"/>
        <v>0</v>
      </c>
    </row>
    <row r="502" spans="1:19" s="1" customFormat="1" ht="105.75" customHeight="1" thickBot="1" x14ac:dyDescent="0.25">
      <c r="A502" s="397"/>
      <c r="B502" s="398"/>
      <c r="C502" s="398"/>
      <c r="D502" s="398"/>
      <c r="E502" s="168"/>
      <c r="F502" s="168"/>
      <c r="G502" s="61">
        <v>4111040104</v>
      </c>
      <c r="H502" s="711" t="s">
        <v>1185</v>
      </c>
      <c r="I502" s="365">
        <f>'موازنة 2026-2027'!M502</f>
        <v>0</v>
      </c>
      <c r="J502" s="168"/>
      <c r="K502" s="168"/>
      <c r="L502" s="168"/>
      <c r="M502" s="365">
        <f>'الاطار الموازنى  راي الجهه عام'!J502</f>
        <v>0</v>
      </c>
      <c r="N502" s="208">
        <f t="shared" si="221"/>
        <v>0</v>
      </c>
      <c r="O502" s="168"/>
      <c r="P502" s="209" t="str">
        <f t="shared" si="223"/>
        <v xml:space="preserve"> </v>
      </c>
      <c r="Q502" s="209" t="str">
        <f t="shared" si="224"/>
        <v xml:space="preserve"> </v>
      </c>
      <c r="R502" s="105">
        <f t="shared" si="226"/>
        <v>0</v>
      </c>
      <c r="S502" s="72"/>
    </row>
    <row r="503" spans="1:19" s="1" customFormat="1" ht="102.75" customHeight="1" thickBot="1" x14ac:dyDescent="0.25">
      <c r="A503" s="360">
        <f t="shared" ref="A503:L503" si="233">A499+A500+A501</f>
        <v>0</v>
      </c>
      <c r="B503" s="368">
        <f t="shared" si="233"/>
        <v>0</v>
      </c>
      <c r="C503" s="368">
        <f t="shared" si="233"/>
        <v>0</v>
      </c>
      <c r="D503" s="368">
        <f t="shared" si="233"/>
        <v>0</v>
      </c>
      <c r="E503" s="150">
        <f t="shared" si="233"/>
        <v>0</v>
      </c>
      <c r="F503" s="150">
        <f t="shared" si="233"/>
        <v>0</v>
      </c>
      <c r="G503" s="51"/>
      <c r="H503" s="5" t="s">
        <v>167</v>
      </c>
      <c r="I503" s="368">
        <f>SUM(I499:I502)</f>
        <v>39400000</v>
      </c>
      <c r="J503" s="150">
        <f t="shared" si="233"/>
        <v>0</v>
      </c>
      <c r="K503" s="150">
        <f t="shared" si="233"/>
        <v>0</v>
      </c>
      <c r="L503" s="150">
        <f t="shared" si="233"/>
        <v>0</v>
      </c>
      <c r="M503" s="368">
        <f>SUM(M499:M502)</f>
        <v>45500000</v>
      </c>
      <c r="N503" s="212">
        <f t="shared" si="221"/>
        <v>6100000</v>
      </c>
      <c r="O503" s="150">
        <f t="shared" ref="O503" si="234">SUM(O499:O502)</f>
        <v>45500000</v>
      </c>
      <c r="P503" s="150">
        <f t="shared" si="223"/>
        <v>6100000</v>
      </c>
      <c r="Q503" s="150" t="str">
        <f t="shared" si="224"/>
        <v xml:space="preserve"> </v>
      </c>
      <c r="R503" s="107">
        <f t="shared" si="226"/>
        <v>1.1548223350253808</v>
      </c>
      <c r="S503" s="72">
        <f t="shared" si="225"/>
        <v>130400000</v>
      </c>
    </row>
    <row r="504" spans="1:19" s="2" customFormat="1" ht="105" customHeight="1" thickBot="1" x14ac:dyDescent="0.25">
      <c r="A504" s="376">
        <f t="shared" ref="A504:L504" si="235">A503</f>
        <v>0</v>
      </c>
      <c r="B504" s="377">
        <f t="shared" si="235"/>
        <v>0</v>
      </c>
      <c r="C504" s="377">
        <f t="shared" si="235"/>
        <v>0</v>
      </c>
      <c r="D504" s="377">
        <f t="shared" si="235"/>
        <v>0</v>
      </c>
      <c r="E504" s="157">
        <f t="shared" si="235"/>
        <v>0</v>
      </c>
      <c r="F504" s="157">
        <f t="shared" si="235"/>
        <v>0</v>
      </c>
      <c r="G504" s="57"/>
      <c r="H504" s="7" t="s">
        <v>274</v>
      </c>
      <c r="I504" s="377">
        <f t="shared" si="235"/>
        <v>39400000</v>
      </c>
      <c r="J504" s="157">
        <f t="shared" si="235"/>
        <v>0</v>
      </c>
      <c r="K504" s="157">
        <f t="shared" si="235"/>
        <v>0</v>
      </c>
      <c r="L504" s="157">
        <f t="shared" si="235"/>
        <v>0</v>
      </c>
      <c r="M504" s="377">
        <f>'الاطار الموازنى  راي الجهه عام'!J504</f>
        <v>45500000</v>
      </c>
      <c r="N504" s="217">
        <f t="shared" si="221"/>
        <v>6100000</v>
      </c>
      <c r="O504" s="157">
        <f t="shared" ref="O504" si="236">O503</f>
        <v>45500000</v>
      </c>
      <c r="P504" s="157">
        <f t="shared" si="223"/>
        <v>6100000</v>
      </c>
      <c r="Q504" s="157" t="str">
        <f t="shared" si="224"/>
        <v xml:space="preserve"> </v>
      </c>
      <c r="R504" s="112">
        <f t="shared" si="226"/>
        <v>1.1548223350253808</v>
      </c>
      <c r="S504" s="72">
        <f t="shared" si="225"/>
        <v>130400000</v>
      </c>
    </row>
    <row r="505" spans="1:19" s="2" customFormat="1" ht="105.75" customHeight="1" x14ac:dyDescent="0.2">
      <c r="A505" s="389"/>
      <c r="B505" s="390"/>
      <c r="C505" s="390"/>
      <c r="D505" s="390"/>
      <c r="E505" s="180"/>
      <c r="F505" s="180"/>
      <c r="G505" s="60">
        <v>4111050101</v>
      </c>
      <c r="H505" s="17" t="s">
        <v>366</v>
      </c>
      <c r="I505" s="390">
        <f>'موازنة 2026-2027'!M505</f>
        <v>0</v>
      </c>
      <c r="J505" s="180"/>
      <c r="K505" s="180"/>
      <c r="L505" s="180">
        <f t="shared" si="230"/>
        <v>0</v>
      </c>
      <c r="M505" s="390">
        <f>'الاطار الموازنى  راي الجهه عام'!J505</f>
        <v>0</v>
      </c>
      <c r="N505" s="228">
        <f t="shared" si="221"/>
        <v>0</v>
      </c>
      <c r="O505" s="180"/>
      <c r="P505" s="166" t="str">
        <f t="shared" si="223"/>
        <v xml:space="preserve"> </v>
      </c>
      <c r="Q505" s="166" t="str">
        <f t="shared" si="224"/>
        <v xml:space="preserve"> </v>
      </c>
      <c r="R505" s="119">
        <f t="shared" si="226"/>
        <v>0</v>
      </c>
      <c r="S505" s="72">
        <f t="shared" si="225"/>
        <v>0</v>
      </c>
    </row>
    <row r="506" spans="1:19" s="2" customFormat="1" ht="105.75" customHeight="1" x14ac:dyDescent="0.2">
      <c r="A506" s="389"/>
      <c r="B506" s="390"/>
      <c r="C506" s="390"/>
      <c r="D506" s="390"/>
      <c r="E506" s="180"/>
      <c r="F506" s="180"/>
      <c r="G506" s="60">
        <v>4111060101</v>
      </c>
      <c r="H506" s="17" t="s">
        <v>367</v>
      </c>
      <c r="I506" s="390">
        <f>'موازنة 2026-2027'!M506</f>
        <v>0</v>
      </c>
      <c r="J506" s="180"/>
      <c r="K506" s="180"/>
      <c r="L506" s="180">
        <f t="shared" si="230"/>
        <v>0</v>
      </c>
      <c r="M506" s="390">
        <f>'الاطار الموازنى  راي الجهه عام'!J506</f>
        <v>0</v>
      </c>
      <c r="N506" s="228">
        <f t="shared" si="221"/>
        <v>0</v>
      </c>
      <c r="O506" s="180"/>
      <c r="P506" s="166" t="str">
        <f t="shared" si="223"/>
        <v xml:space="preserve"> </v>
      </c>
      <c r="Q506" s="166" t="str">
        <f t="shared" si="224"/>
        <v xml:space="preserve"> </v>
      </c>
      <c r="R506" s="119">
        <f t="shared" si="226"/>
        <v>0</v>
      </c>
      <c r="S506" s="72">
        <f t="shared" si="225"/>
        <v>0</v>
      </c>
    </row>
    <row r="507" spans="1:19" s="2" customFormat="1" ht="105.75" customHeight="1" x14ac:dyDescent="0.2">
      <c r="A507" s="389"/>
      <c r="B507" s="390"/>
      <c r="C507" s="390"/>
      <c r="D507" s="390"/>
      <c r="E507" s="166"/>
      <c r="F507" s="166"/>
      <c r="G507" s="60">
        <v>4111070101</v>
      </c>
      <c r="H507" s="17" t="s">
        <v>368</v>
      </c>
      <c r="I507" s="390"/>
      <c r="J507" s="166"/>
      <c r="K507" s="166"/>
      <c r="L507" s="166"/>
      <c r="M507" s="390">
        <f>'الاطار الموازنى  راي الجهه عام'!J507</f>
        <v>0</v>
      </c>
      <c r="N507" s="228"/>
      <c r="O507" s="166"/>
      <c r="P507" s="166" t="str">
        <f t="shared" si="223"/>
        <v xml:space="preserve"> </v>
      </c>
      <c r="Q507" s="166" t="str">
        <f t="shared" si="224"/>
        <v xml:space="preserve"> </v>
      </c>
      <c r="R507" s="119"/>
      <c r="S507" s="72">
        <f>S520</f>
        <v>69000</v>
      </c>
    </row>
    <row r="508" spans="1:19" s="1" customFormat="1" ht="105.75" customHeight="1" x14ac:dyDescent="0.2">
      <c r="A508" s="357"/>
      <c r="B508" s="373"/>
      <c r="C508" s="373"/>
      <c r="D508" s="373"/>
      <c r="E508" s="155"/>
      <c r="F508" s="155"/>
      <c r="G508" s="54" t="s">
        <v>950</v>
      </c>
      <c r="H508" s="18" t="s">
        <v>369</v>
      </c>
      <c r="I508" s="373"/>
      <c r="J508" s="155"/>
      <c r="K508" s="155"/>
      <c r="L508" s="155"/>
      <c r="M508" s="373">
        <f>'الاطار الموازنى  راي الجهه عام'!J508</f>
        <v>0</v>
      </c>
      <c r="N508" s="215"/>
      <c r="O508" s="155"/>
      <c r="P508" s="155" t="str">
        <f t="shared" si="223"/>
        <v xml:space="preserve"> </v>
      </c>
      <c r="Q508" s="155" t="str">
        <f t="shared" si="224"/>
        <v xml:space="preserve"> </v>
      </c>
      <c r="R508" s="110"/>
      <c r="S508" s="72">
        <f>S512</f>
        <v>0</v>
      </c>
    </row>
    <row r="509" spans="1:19" ht="105.75" customHeight="1" x14ac:dyDescent="0.2">
      <c r="A509" s="364"/>
      <c r="B509" s="365"/>
      <c r="C509" s="365"/>
      <c r="D509" s="365"/>
      <c r="E509" s="147"/>
      <c r="F509" s="147"/>
      <c r="G509" s="49" t="s">
        <v>951</v>
      </c>
      <c r="H509" s="19" t="s">
        <v>370</v>
      </c>
      <c r="I509" s="365">
        <f>'موازنة 2026-2027'!M509</f>
        <v>0</v>
      </c>
      <c r="J509" s="147"/>
      <c r="K509" s="147"/>
      <c r="L509" s="147">
        <f t="shared" si="230"/>
        <v>0</v>
      </c>
      <c r="M509" s="365">
        <f>'الاطار الموازنى  راي الجهه عام'!J509</f>
        <v>0</v>
      </c>
      <c r="N509" s="208">
        <f t="shared" si="221"/>
        <v>0</v>
      </c>
      <c r="O509" s="147"/>
      <c r="P509" s="209" t="str">
        <f t="shared" si="223"/>
        <v xml:space="preserve"> </v>
      </c>
      <c r="Q509" s="209" t="str">
        <f t="shared" si="224"/>
        <v xml:space="preserve"> </v>
      </c>
      <c r="R509" s="105">
        <f t="shared" si="226"/>
        <v>0</v>
      </c>
      <c r="S509" s="72">
        <f t="shared" si="225"/>
        <v>0</v>
      </c>
    </row>
    <row r="510" spans="1:19" ht="105.75" customHeight="1" x14ac:dyDescent="0.2">
      <c r="A510" s="364"/>
      <c r="B510" s="365"/>
      <c r="C510" s="365"/>
      <c r="D510" s="365"/>
      <c r="E510" s="147"/>
      <c r="F510" s="147"/>
      <c r="G510" s="49" t="s">
        <v>952</v>
      </c>
      <c r="H510" s="19" t="s">
        <v>371</v>
      </c>
      <c r="I510" s="365">
        <f>'موازنة 2026-2027'!M510</f>
        <v>0</v>
      </c>
      <c r="J510" s="147"/>
      <c r="K510" s="147"/>
      <c r="L510" s="147">
        <f t="shared" si="230"/>
        <v>0</v>
      </c>
      <c r="M510" s="365">
        <f>'الاطار الموازنى  راي الجهه عام'!J510</f>
        <v>0</v>
      </c>
      <c r="N510" s="208">
        <f t="shared" si="221"/>
        <v>0</v>
      </c>
      <c r="O510" s="147"/>
      <c r="P510" s="209" t="str">
        <f t="shared" si="223"/>
        <v xml:space="preserve"> </v>
      </c>
      <c r="Q510" s="209" t="str">
        <f t="shared" si="224"/>
        <v xml:space="preserve"> </v>
      </c>
      <c r="R510" s="105">
        <f t="shared" si="226"/>
        <v>0</v>
      </c>
      <c r="S510" s="72">
        <f t="shared" si="225"/>
        <v>0</v>
      </c>
    </row>
    <row r="511" spans="1:19" ht="105.75" customHeight="1" thickBot="1" x14ac:dyDescent="0.25">
      <c r="A511" s="364"/>
      <c r="B511" s="365"/>
      <c r="C511" s="365"/>
      <c r="D511" s="365"/>
      <c r="E511" s="147"/>
      <c r="F511" s="147"/>
      <c r="G511" s="50" t="s">
        <v>953</v>
      </c>
      <c r="H511" s="20" t="s">
        <v>372</v>
      </c>
      <c r="I511" s="365">
        <f>'موازنة 2026-2027'!M511</f>
        <v>0</v>
      </c>
      <c r="J511" s="147"/>
      <c r="K511" s="147"/>
      <c r="L511" s="147">
        <f t="shared" si="230"/>
        <v>0</v>
      </c>
      <c r="M511" s="365">
        <f>'الاطار الموازنى  راي الجهه عام'!J511</f>
        <v>0</v>
      </c>
      <c r="N511" s="208">
        <f t="shared" si="221"/>
        <v>0</v>
      </c>
      <c r="O511" s="147"/>
      <c r="P511" s="209" t="str">
        <f t="shared" si="223"/>
        <v xml:space="preserve"> </v>
      </c>
      <c r="Q511" s="209" t="str">
        <f t="shared" si="224"/>
        <v xml:space="preserve"> </v>
      </c>
      <c r="R511" s="105">
        <f t="shared" si="226"/>
        <v>0</v>
      </c>
      <c r="S511" s="72">
        <f t="shared" si="225"/>
        <v>0</v>
      </c>
    </row>
    <row r="512" spans="1:19" s="1" customFormat="1" ht="102.75" customHeight="1" thickBot="1" x14ac:dyDescent="0.25">
      <c r="A512" s="360">
        <f t="shared" ref="A512:L512" si="237">SUM(A509:A511)</f>
        <v>0</v>
      </c>
      <c r="B512" s="368">
        <f t="shared" si="237"/>
        <v>0</v>
      </c>
      <c r="C512" s="368">
        <f t="shared" si="237"/>
        <v>0</v>
      </c>
      <c r="D512" s="368">
        <f t="shared" si="237"/>
        <v>0</v>
      </c>
      <c r="E512" s="150">
        <f t="shared" si="237"/>
        <v>0</v>
      </c>
      <c r="F512" s="150">
        <f t="shared" si="237"/>
        <v>0</v>
      </c>
      <c r="G512" s="51"/>
      <c r="H512" s="5" t="s">
        <v>167</v>
      </c>
      <c r="I512" s="368">
        <f t="shared" si="237"/>
        <v>0</v>
      </c>
      <c r="J512" s="150">
        <f t="shared" si="237"/>
        <v>0</v>
      </c>
      <c r="K512" s="150">
        <f t="shared" si="237"/>
        <v>0</v>
      </c>
      <c r="L512" s="150">
        <f t="shared" si="237"/>
        <v>0</v>
      </c>
      <c r="M512" s="368">
        <f>'الاطار الموازنى  راي الجهه عام'!J512</f>
        <v>0</v>
      </c>
      <c r="N512" s="212">
        <f t="shared" si="221"/>
        <v>0</v>
      </c>
      <c r="O512" s="150">
        <f t="shared" ref="O512" si="238">SUM(O509:O511)</f>
        <v>0</v>
      </c>
      <c r="P512" s="150" t="str">
        <f t="shared" si="223"/>
        <v xml:space="preserve"> </v>
      </c>
      <c r="Q512" s="150" t="str">
        <f t="shared" si="224"/>
        <v xml:space="preserve"> </v>
      </c>
      <c r="R512" s="107">
        <f t="shared" si="226"/>
        <v>0</v>
      </c>
      <c r="S512" s="72">
        <f t="shared" si="225"/>
        <v>0</v>
      </c>
    </row>
    <row r="513" spans="1:19" s="1" customFormat="1" ht="105.75" customHeight="1" x14ac:dyDescent="0.2">
      <c r="A513" s="357"/>
      <c r="B513" s="373"/>
      <c r="C513" s="373"/>
      <c r="D513" s="373"/>
      <c r="E513" s="153"/>
      <c r="F513" s="153"/>
      <c r="G513" s="48">
        <v>4111070201</v>
      </c>
      <c r="H513" s="21" t="s">
        <v>373</v>
      </c>
      <c r="I513" s="373">
        <f>'موازنة 2026-2027'!M513</f>
        <v>0</v>
      </c>
      <c r="J513" s="153"/>
      <c r="K513" s="153"/>
      <c r="L513" s="153">
        <f t="shared" si="230"/>
        <v>0</v>
      </c>
      <c r="M513" s="373">
        <f>'الاطار الموازنى  راي الجهه عام'!J513</f>
        <v>0</v>
      </c>
      <c r="N513" s="215">
        <f t="shared" si="221"/>
        <v>0</v>
      </c>
      <c r="O513" s="153"/>
      <c r="P513" s="155" t="str">
        <f t="shared" si="223"/>
        <v xml:space="preserve"> </v>
      </c>
      <c r="Q513" s="155" t="str">
        <f t="shared" si="224"/>
        <v xml:space="preserve"> </v>
      </c>
      <c r="R513" s="110">
        <f t="shared" si="226"/>
        <v>0</v>
      </c>
      <c r="S513" s="72">
        <f t="shared" si="225"/>
        <v>0</v>
      </c>
    </row>
    <row r="514" spans="1:19" s="1" customFormat="1" ht="105.75" customHeight="1" x14ac:dyDescent="0.2">
      <c r="A514" s="357"/>
      <c r="B514" s="373"/>
      <c r="C514" s="373"/>
      <c r="D514" s="373"/>
      <c r="E514" s="153"/>
      <c r="F514" s="153"/>
      <c r="G514" s="54">
        <v>4111070301</v>
      </c>
      <c r="H514" s="18" t="s">
        <v>374</v>
      </c>
      <c r="I514" s="373">
        <f>'موازنة 2026-2027'!M514</f>
        <v>0</v>
      </c>
      <c r="J514" s="153"/>
      <c r="K514" s="153"/>
      <c r="L514" s="153">
        <f t="shared" si="230"/>
        <v>0</v>
      </c>
      <c r="M514" s="373">
        <f>'الاطار الموازنى  راي الجهه عام'!J514</f>
        <v>0</v>
      </c>
      <c r="N514" s="215">
        <f t="shared" si="221"/>
        <v>0</v>
      </c>
      <c r="O514" s="153"/>
      <c r="P514" s="155" t="str">
        <f t="shared" si="223"/>
        <v xml:space="preserve"> </v>
      </c>
      <c r="Q514" s="155" t="str">
        <f t="shared" si="224"/>
        <v xml:space="preserve"> </v>
      </c>
      <c r="R514" s="110">
        <f t="shared" si="226"/>
        <v>0</v>
      </c>
      <c r="S514" s="72">
        <f t="shared" si="225"/>
        <v>0</v>
      </c>
    </row>
    <row r="515" spans="1:19" s="1" customFormat="1" ht="105.75" customHeight="1" x14ac:dyDescent="0.2">
      <c r="A515" s="357"/>
      <c r="B515" s="373"/>
      <c r="C515" s="373"/>
      <c r="D515" s="373"/>
      <c r="E515" s="153"/>
      <c r="F515" s="153"/>
      <c r="G515" s="54">
        <v>4111070401</v>
      </c>
      <c r="H515" s="18" t="s">
        <v>375</v>
      </c>
      <c r="I515" s="373">
        <f>'موازنة 2026-2027'!M515</f>
        <v>0</v>
      </c>
      <c r="J515" s="153"/>
      <c r="K515" s="153"/>
      <c r="L515" s="153">
        <f t="shared" si="230"/>
        <v>0</v>
      </c>
      <c r="M515" s="373">
        <f>'الاطار الموازنى  راي الجهه عام'!J515</f>
        <v>0</v>
      </c>
      <c r="N515" s="215">
        <f t="shared" si="221"/>
        <v>0</v>
      </c>
      <c r="O515" s="153"/>
      <c r="P515" s="155" t="str">
        <f t="shared" si="223"/>
        <v xml:space="preserve"> </v>
      </c>
      <c r="Q515" s="155" t="str">
        <f t="shared" si="224"/>
        <v xml:space="preserve"> </v>
      </c>
      <c r="R515" s="110">
        <f t="shared" si="226"/>
        <v>0</v>
      </c>
      <c r="S515" s="72">
        <f t="shared" si="225"/>
        <v>0</v>
      </c>
    </row>
    <row r="516" spans="1:19" s="1" customFormat="1" ht="105.75" customHeight="1" thickBot="1" x14ac:dyDescent="0.25">
      <c r="A516" s="374"/>
      <c r="B516" s="375"/>
      <c r="C516" s="375"/>
      <c r="D516" s="375"/>
      <c r="E516" s="154"/>
      <c r="F516" s="154"/>
      <c r="G516" s="55">
        <v>4111070500</v>
      </c>
      <c r="H516" s="23" t="s">
        <v>376</v>
      </c>
      <c r="I516" s="375"/>
      <c r="J516" s="154"/>
      <c r="K516" s="154"/>
      <c r="L516" s="154"/>
      <c r="M516" s="375">
        <f>'الاطار الموازنى  راي الجهه عام'!J516</f>
        <v>0</v>
      </c>
      <c r="N516" s="216"/>
      <c r="O516" s="154"/>
      <c r="P516" s="154" t="str">
        <f t="shared" si="223"/>
        <v xml:space="preserve"> </v>
      </c>
      <c r="Q516" s="154" t="str">
        <f t="shared" si="224"/>
        <v xml:space="preserve"> </v>
      </c>
      <c r="R516" s="111"/>
      <c r="S516" s="72">
        <f>S519</f>
        <v>69000</v>
      </c>
    </row>
    <row r="517" spans="1:19" ht="105.75" customHeight="1" x14ac:dyDescent="0.2">
      <c r="A517" s="353"/>
      <c r="B517" s="354"/>
      <c r="C517" s="354"/>
      <c r="D517" s="354"/>
      <c r="E517" s="145"/>
      <c r="F517" s="145"/>
      <c r="G517" s="79" t="s">
        <v>954</v>
      </c>
      <c r="H517" s="80" t="s">
        <v>626</v>
      </c>
      <c r="I517" s="354">
        <f>'موازنة 2026-2027'!M517</f>
        <v>23000</v>
      </c>
      <c r="J517" s="145"/>
      <c r="K517" s="145"/>
      <c r="L517" s="145">
        <f t="shared" si="230"/>
        <v>0</v>
      </c>
      <c r="M517" s="354">
        <f>'الاطار الموازنى  راي الجهه عام'!J517</f>
        <v>23000</v>
      </c>
      <c r="N517" s="207">
        <f t="shared" si="221"/>
        <v>0</v>
      </c>
      <c r="O517" s="145">
        <f>M517</f>
        <v>23000</v>
      </c>
      <c r="P517" s="137" t="str">
        <f t="shared" si="223"/>
        <v xml:space="preserve"> </v>
      </c>
      <c r="Q517" s="137" t="str">
        <f t="shared" si="224"/>
        <v xml:space="preserve"> </v>
      </c>
      <c r="R517" s="97">
        <f t="shared" si="226"/>
        <v>1</v>
      </c>
      <c r="S517" s="72">
        <f t="shared" si="225"/>
        <v>69000</v>
      </c>
    </row>
    <row r="518" spans="1:19" ht="105.75" customHeight="1" thickBot="1" x14ac:dyDescent="0.25">
      <c r="A518" s="366"/>
      <c r="B518" s="367"/>
      <c r="C518" s="367"/>
      <c r="D518" s="367"/>
      <c r="E518" s="149"/>
      <c r="F518" s="149"/>
      <c r="G518" s="81">
        <v>4111070502</v>
      </c>
      <c r="H518" s="78" t="s">
        <v>627</v>
      </c>
      <c r="I518" s="367">
        <f>'موازنة 2026-2027'!M518</f>
        <v>0</v>
      </c>
      <c r="J518" s="149"/>
      <c r="K518" s="149"/>
      <c r="L518" s="149">
        <f t="shared" si="230"/>
        <v>0</v>
      </c>
      <c r="M518" s="367">
        <f>'الاطار الموازنى  راي الجهه عام'!J518</f>
        <v>0</v>
      </c>
      <c r="N518" s="210">
        <f t="shared" si="221"/>
        <v>0</v>
      </c>
      <c r="O518" s="149"/>
      <c r="P518" s="211" t="str">
        <f t="shared" si="223"/>
        <v xml:space="preserve"> </v>
      </c>
      <c r="Q518" s="211" t="str">
        <f t="shared" si="224"/>
        <v xml:space="preserve"> </v>
      </c>
      <c r="R518" s="106">
        <f t="shared" si="226"/>
        <v>0</v>
      </c>
      <c r="S518" s="72">
        <f t="shared" si="225"/>
        <v>0</v>
      </c>
    </row>
    <row r="519" spans="1:19" s="1" customFormat="1" ht="110.25" customHeight="1" thickBot="1" x14ac:dyDescent="0.25">
      <c r="A519" s="360">
        <f t="shared" ref="A519:L519" si="239">A517+A518</f>
        <v>0</v>
      </c>
      <c r="B519" s="368">
        <f t="shared" si="239"/>
        <v>0</v>
      </c>
      <c r="C519" s="368">
        <f t="shared" si="239"/>
        <v>0</v>
      </c>
      <c r="D519" s="368">
        <f t="shared" si="239"/>
        <v>0</v>
      </c>
      <c r="E519" s="150">
        <f t="shared" si="239"/>
        <v>0</v>
      </c>
      <c r="F519" s="150">
        <f t="shared" si="239"/>
        <v>0</v>
      </c>
      <c r="G519" s="51"/>
      <c r="H519" s="5" t="s">
        <v>197</v>
      </c>
      <c r="I519" s="368">
        <f t="shared" si="239"/>
        <v>23000</v>
      </c>
      <c r="J519" s="150">
        <f t="shared" si="239"/>
        <v>0</v>
      </c>
      <c r="K519" s="150">
        <f t="shared" si="239"/>
        <v>0</v>
      </c>
      <c r="L519" s="150">
        <f t="shared" si="239"/>
        <v>0</v>
      </c>
      <c r="M519" s="368">
        <f>'الاطار الموازنى  راي الجهه عام'!J519</f>
        <v>23000</v>
      </c>
      <c r="N519" s="212">
        <f t="shared" si="221"/>
        <v>0</v>
      </c>
      <c r="O519" s="150">
        <f t="shared" ref="O519" si="240">O517+O518</f>
        <v>23000</v>
      </c>
      <c r="P519" s="150" t="str">
        <f t="shared" si="223"/>
        <v xml:space="preserve"> </v>
      </c>
      <c r="Q519" s="150" t="str">
        <f t="shared" si="224"/>
        <v xml:space="preserve"> </v>
      </c>
      <c r="R519" s="107">
        <f t="shared" si="226"/>
        <v>1</v>
      </c>
      <c r="S519" s="72">
        <f t="shared" si="225"/>
        <v>69000</v>
      </c>
    </row>
    <row r="520" spans="1:19" s="2" customFormat="1" ht="112.5" customHeight="1" thickBot="1" x14ac:dyDescent="0.25">
      <c r="A520" s="431">
        <f t="shared" ref="A520:L520" si="241">A512+A513+A514+A515+A519</f>
        <v>0</v>
      </c>
      <c r="B520" s="432">
        <f t="shared" si="241"/>
        <v>0</v>
      </c>
      <c r="C520" s="432">
        <f t="shared" si="241"/>
        <v>0</v>
      </c>
      <c r="D520" s="432">
        <f t="shared" si="241"/>
        <v>0</v>
      </c>
      <c r="E520" s="186">
        <f t="shared" si="241"/>
        <v>0</v>
      </c>
      <c r="F520" s="186">
        <f t="shared" si="241"/>
        <v>0</v>
      </c>
      <c r="G520" s="70"/>
      <c r="H520" s="7" t="s">
        <v>377</v>
      </c>
      <c r="I520" s="432">
        <f t="shared" si="241"/>
        <v>23000</v>
      </c>
      <c r="J520" s="186">
        <f t="shared" si="241"/>
        <v>0</v>
      </c>
      <c r="K520" s="186">
        <f t="shared" si="241"/>
        <v>0</v>
      </c>
      <c r="L520" s="186">
        <f t="shared" si="241"/>
        <v>0</v>
      </c>
      <c r="M520" s="432">
        <f>'الاطار الموازنى  راي الجهه عام'!J520</f>
        <v>23000</v>
      </c>
      <c r="N520" s="248">
        <f t="shared" si="221"/>
        <v>0</v>
      </c>
      <c r="O520" s="186">
        <f t="shared" ref="O520" si="242">O512+O513+O514+O515+O519</f>
        <v>23000</v>
      </c>
      <c r="P520" s="186" t="str">
        <f t="shared" si="223"/>
        <v xml:space="preserve"> </v>
      </c>
      <c r="Q520" s="186" t="str">
        <f t="shared" si="224"/>
        <v xml:space="preserve"> </v>
      </c>
      <c r="R520" s="129">
        <f t="shared" si="226"/>
        <v>1</v>
      </c>
      <c r="S520" s="72">
        <f t="shared" si="225"/>
        <v>69000</v>
      </c>
    </row>
    <row r="521" spans="1:19" s="3" customFormat="1" ht="112.5" customHeight="1" thickBot="1" x14ac:dyDescent="0.25">
      <c r="A521" s="382">
        <f t="shared" ref="A521:L521" si="243">A520+A506+A505+A504+A496+A492+A485</f>
        <v>0</v>
      </c>
      <c r="B521" s="383">
        <f t="shared" si="243"/>
        <v>0</v>
      </c>
      <c r="C521" s="383">
        <f t="shared" si="243"/>
        <v>0</v>
      </c>
      <c r="D521" s="383">
        <f t="shared" si="243"/>
        <v>0</v>
      </c>
      <c r="E521" s="161">
        <f t="shared" si="243"/>
        <v>0</v>
      </c>
      <c r="F521" s="161">
        <f t="shared" si="243"/>
        <v>0</v>
      </c>
      <c r="G521" s="58"/>
      <c r="H521" s="9" t="s">
        <v>378</v>
      </c>
      <c r="I521" s="383">
        <f t="shared" si="243"/>
        <v>39423000</v>
      </c>
      <c r="J521" s="161">
        <f t="shared" si="243"/>
        <v>0</v>
      </c>
      <c r="K521" s="161">
        <f t="shared" si="243"/>
        <v>0</v>
      </c>
      <c r="L521" s="161">
        <f t="shared" si="243"/>
        <v>0</v>
      </c>
      <c r="M521" s="383">
        <f>'الاطار الموازنى  راي الجهه عام'!J521</f>
        <v>45523000</v>
      </c>
      <c r="N521" s="222">
        <f t="shared" si="221"/>
        <v>6100000</v>
      </c>
      <c r="O521" s="161">
        <f t="shared" ref="O521" si="244">O520+O506+O505+O504+O496+O492+O485</f>
        <v>45523000</v>
      </c>
      <c r="P521" s="161">
        <f t="shared" si="223"/>
        <v>6100000</v>
      </c>
      <c r="Q521" s="161" t="str">
        <f t="shared" si="224"/>
        <v xml:space="preserve"> </v>
      </c>
      <c r="R521" s="115">
        <f t="shared" si="226"/>
        <v>1.1547320092331887</v>
      </c>
      <c r="S521" s="72">
        <f t="shared" si="225"/>
        <v>130469000</v>
      </c>
    </row>
    <row r="522" spans="1:19" s="277" customFormat="1" ht="117" customHeight="1" x14ac:dyDescent="0.2">
      <c r="A522" s="421"/>
      <c r="B522" s="422"/>
      <c r="C522" s="423" t="e">
        <f>(C521-A521)/A521</f>
        <v>#DIV/0!</v>
      </c>
      <c r="D522" s="423" t="e">
        <f>(D521-B521)/B521</f>
        <v>#DIV/0!</v>
      </c>
      <c r="E522" s="279" t="e">
        <f>(E521-C521)/C521</f>
        <v>#DIV/0!</v>
      </c>
      <c r="F522" s="279" t="e">
        <f>(F521-D521)/D521</f>
        <v>#DIV/0!</v>
      </c>
      <c r="G522" s="280"/>
      <c r="H522" s="281" t="s">
        <v>1137</v>
      </c>
      <c r="I522" s="386" t="e">
        <f>(I521-E521)/E521</f>
        <v>#DIV/0!</v>
      </c>
      <c r="J522" s="278"/>
      <c r="K522" s="278"/>
      <c r="L522" s="278"/>
      <c r="M522" s="423" t="e">
        <f>'الاطار الموازنى  راي الجهه عام'!J522</f>
        <v>#DIV/0!</v>
      </c>
      <c r="N522" s="282"/>
      <c r="O522" s="278" t="e">
        <f>(O521-J521)/J521</f>
        <v>#DIV/0!</v>
      </c>
      <c r="P522" s="278"/>
      <c r="Q522" s="278"/>
      <c r="R522" s="283"/>
      <c r="S522" s="276">
        <v>1</v>
      </c>
    </row>
    <row r="523" spans="1:19" s="3" customFormat="1" ht="105.75" customHeight="1" x14ac:dyDescent="0.2">
      <c r="A523" s="387"/>
      <c r="B523" s="388"/>
      <c r="C523" s="388"/>
      <c r="D523" s="388"/>
      <c r="E523" s="165"/>
      <c r="F523" s="165"/>
      <c r="G523" s="59" t="s">
        <v>955</v>
      </c>
      <c r="H523" s="10" t="s">
        <v>379</v>
      </c>
      <c r="I523" s="388"/>
      <c r="J523" s="165"/>
      <c r="K523" s="165"/>
      <c r="L523" s="165"/>
      <c r="M523" s="388">
        <f>'الاطار الموازنى  راي الجهه عام'!J523</f>
        <v>0</v>
      </c>
      <c r="N523" s="227"/>
      <c r="O523" s="165"/>
      <c r="P523" s="165" t="str">
        <f t="shared" si="223"/>
        <v xml:space="preserve"> </v>
      </c>
      <c r="Q523" s="165" t="str">
        <f t="shared" si="224"/>
        <v xml:space="preserve"> </v>
      </c>
      <c r="R523" s="118"/>
      <c r="S523" s="72">
        <f>S534</f>
        <v>1011000</v>
      </c>
    </row>
    <row r="524" spans="1:19" s="2" customFormat="1" ht="105.75" customHeight="1" x14ac:dyDescent="0.2">
      <c r="A524" s="389"/>
      <c r="B524" s="390"/>
      <c r="C524" s="390"/>
      <c r="D524" s="390"/>
      <c r="E524" s="166"/>
      <c r="F524" s="166"/>
      <c r="G524" s="60" t="s">
        <v>956</v>
      </c>
      <c r="H524" s="25" t="s">
        <v>380</v>
      </c>
      <c r="I524" s="390"/>
      <c r="J524" s="166"/>
      <c r="K524" s="166"/>
      <c r="L524" s="166"/>
      <c r="M524" s="390">
        <f>'الاطار الموازنى  راي الجهه عام'!J524</f>
        <v>0</v>
      </c>
      <c r="N524" s="228"/>
      <c r="O524" s="166"/>
      <c r="P524" s="166" t="str">
        <f t="shared" si="223"/>
        <v xml:space="preserve"> </v>
      </c>
      <c r="Q524" s="166" t="str">
        <f t="shared" si="224"/>
        <v xml:space="preserve"> </v>
      </c>
      <c r="R524" s="119"/>
      <c r="S524" s="72">
        <f>S528</f>
        <v>1011000</v>
      </c>
    </row>
    <row r="525" spans="1:19" s="1" customFormat="1" ht="105.75" customHeight="1" x14ac:dyDescent="0.2">
      <c r="A525" s="357"/>
      <c r="B525" s="373"/>
      <c r="C525" s="373"/>
      <c r="D525" s="373"/>
      <c r="E525" s="153"/>
      <c r="F525" s="153"/>
      <c r="G525" s="54">
        <v>4112010101</v>
      </c>
      <c r="H525" s="18" t="s">
        <v>381</v>
      </c>
      <c r="I525" s="373">
        <f>'موازنة 2026-2027'!M525</f>
        <v>0</v>
      </c>
      <c r="J525" s="153"/>
      <c r="K525" s="153"/>
      <c r="L525" s="153">
        <f t="shared" si="230"/>
        <v>0</v>
      </c>
      <c r="M525" s="373">
        <f>'الاطار الموازنى  راي الجهه عام'!J525</f>
        <v>0</v>
      </c>
      <c r="N525" s="215">
        <f t="shared" si="221"/>
        <v>0</v>
      </c>
      <c r="O525" s="153"/>
      <c r="P525" s="155" t="str">
        <f t="shared" si="223"/>
        <v xml:space="preserve"> </v>
      </c>
      <c r="Q525" s="155" t="str">
        <f t="shared" si="224"/>
        <v xml:space="preserve"> </v>
      </c>
      <c r="R525" s="110">
        <f t="shared" si="226"/>
        <v>0</v>
      </c>
      <c r="S525" s="72">
        <f t="shared" si="225"/>
        <v>0</v>
      </c>
    </row>
    <row r="526" spans="1:19" s="1" customFormat="1" ht="105.75" customHeight="1" x14ac:dyDescent="0.2">
      <c r="A526" s="357"/>
      <c r="B526" s="373"/>
      <c r="C526" s="373"/>
      <c r="D526" s="373"/>
      <c r="E526" s="153"/>
      <c r="F526" s="153"/>
      <c r="G526" s="54">
        <v>4112010201</v>
      </c>
      <c r="H526" s="18" t="s">
        <v>382</v>
      </c>
      <c r="I526" s="373">
        <f>'موازنة 2026-2027'!M526</f>
        <v>337000</v>
      </c>
      <c r="J526" s="153"/>
      <c r="K526" s="153"/>
      <c r="L526" s="153">
        <f t="shared" si="230"/>
        <v>0</v>
      </c>
      <c r="M526" s="373">
        <f>'الاطار الموازنى  راي الجهه عام'!J526</f>
        <v>337000</v>
      </c>
      <c r="N526" s="215">
        <f t="shared" si="221"/>
        <v>0</v>
      </c>
      <c r="O526" s="153">
        <f>M526</f>
        <v>337000</v>
      </c>
      <c r="P526" s="155" t="str">
        <f t="shared" si="223"/>
        <v xml:space="preserve"> </v>
      </c>
      <c r="Q526" s="155" t="str">
        <f t="shared" si="224"/>
        <v xml:space="preserve"> </v>
      </c>
      <c r="R526" s="110">
        <f t="shared" si="226"/>
        <v>1</v>
      </c>
      <c r="S526" s="72">
        <f t="shared" si="225"/>
        <v>1011000</v>
      </c>
    </row>
    <row r="527" spans="1:19" s="1" customFormat="1" ht="105.75" customHeight="1" thickBot="1" x14ac:dyDescent="0.25">
      <c r="A527" s="357"/>
      <c r="B527" s="373"/>
      <c r="C527" s="373"/>
      <c r="D527" s="373"/>
      <c r="E527" s="153"/>
      <c r="F527" s="153"/>
      <c r="G527" s="55">
        <v>4112010301</v>
      </c>
      <c r="H527" s="23" t="s">
        <v>383</v>
      </c>
      <c r="I527" s="373">
        <f>'موازنة 2026-2027'!M527</f>
        <v>0</v>
      </c>
      <c r="J527" s="153"/>
      <c r="K527" s="153"/>
      <c r="L527" s="153">
        <f t="shared" si="230"/>
        <v>0</v>
      </c>
      <c r="M527" s="373">
        <f>'الاطار الموازنى  راي الجهه عام'!J527</f>
        <v>0</v>
      </c>
      <c r="N527" s="215">
        <f t="shared" si="221"/>
        <v>0</v>
      </c>
      <c r="O527" s="153"/>
      <c r="P527" s="155" t="str">
        <f t="shared" si="223"/>
        <v xml:space="preserve"> </v>
      </c>
      <c r="Q527" s="155" t="str">
        <f t="shared" si="224"/>
        <v xml:space="preserve"> </v>
      </c>
      <c r="R527" s="110">
        <f t="shared" si="226"/>
        <v>0</v>
      </c>
      <c r="S527" s="72">
        <f t="shared" si="225"/>
        <v>0</v>
      </c>
    </row>
    <row r="528" spans="1:19" s="2" customFormat="1" ht="99.75" customHeight="1" thickBot="1" x14ac:dyDescent="0.25">
      <c r="A528" s="376">
        <f t="shared" ref="A528:I528" si="245">SUM(A525:A527)</f>
        <v>0</v>
      </c>
      <c r="B528" s="377">
        <f t="shared" si="245"/>
        <v>0</v>
      </c>
      <c r="C528" s="377">
        <f t="shared" si="245"/>
        <v>0</v>
      </c>
      <c r="D528" s="377">
        <f t="shared" si="245"/>
        <v>0</v>
      </c>
      <c r="E528" s="157">
        <f t="shared" si="245"/>
        <v>0</v>
      </c>
      <c r="F528" s="157">
        <f t="shared" si="245"/>
        <v>0</v>
      </c>
      <c r="G528" s="57"/>
      <c r="H528" s="7" t="s">
        <v>237</v>
      </c>
      <c r="I528" s="377">
        <f t="shared" si="245"/>
        <v>337000</v>
      </c>
      <c r="J528" s="157">
        <f t="shared" ref="J528:L528" si="246">SUM(J525:J527)</f>
        <v>0</v>
      </c>
      <c r="K528" s="157">
        <f t="shared" si="246"/>
        <v>0</v>
      </c>
      <c r="L528" s="157">
        <f t="shared" si="246"/>
        <v>0</v>
      </c>
      <c r="M528" s="377">
        <f>'الاطار الموازنى  راي الجهه عام'!J528</f>
        <v>337000</v>
      </c>
      <c r="N528" s="217">
        <f t="shared" si="221"/>
        <v>0</v>
      </c>
      <c r="O528" s="157">
        <f t="shared" ref="O528" si="247">SUM(O525:O527)</f>
        <v>337000</v>
      </c>
      <c r="P528" s="157" t="str">
        <f t="shared" si="223"/>
        <v xml:space="preserve"> </v>
      </c>
      <c r="Q528" s="157" t="str">
        <f t="shared" si="224"/>
        <v xml:space="preserve"> </v>
      </c>
      <c r="R528" s="112">
        <f t="shared" si="226"/>
        <v>1</v>
      </c>
      <c r="S528" s="72">
        <f t="shared" si="225"/>
        <v>1011000</v>
      </c>
    </row>
    <row r="529" spans="1:19" s="2" customFormat="1" ht="105.75" customHeight="1" x14ac:dyDescent="0.2">
      <c r="A529" s="389"/>
      <c r="B529" s="390"/>
      <c r="C529" s="390"/>
      <c r="D529" s="390"/>
      <c r="E529" s="166"/>
      <c r="F529" s="166"/>
      <c r="G529" s="53" t="s">
        <v>957</v>
      </c>
      <c r="H529" s="26" t="s">
        <v>384</v>
      </c>
      <c r="I529" s="390"/>
      <c r="J529" s="166"/>
      <c r="K529" s="166"/>
      <c r="L529" s="166"/>
      <c r="M529" s="390">
        <f>'الاطار الموازنى  راي الجهه عام'!J529</f>
        <v>0</v>
      </c>
      <c r="N529" s="228"/>
      <c r="O529" s="166"/>
      <c r="P529" s="166" t="str">
        <f t="shared" si="223"/>
        <v xml:space="preserve"> </v>
      </c>
      <c r="Q529" s="166" t="str">
        <f t="shared" si="224"/>
        <v xml:space="preserve"> </v>
      </c>
      <c r="R529" s="119"/>
      <c r="S529" s="72">
        <f>S533</f>
        <v>0</v>
      </c>
    </row>
    <row r="530" spans="1:19" s="1" customFormat="1" ht="105.75" customHeight="1" x14ac:dyDescent="0.2">
      <c r="A530" s="357"/>
      <c r="B530" s="373"/>
      <c r="C530" s="373"/>
      <c r="D530" s="373"/>
      <c r="E530" s="153"/>
      <c r="F530" s="153"/>
      <c r="G530" s="54">
        <v>4112020101</v>
      </c>
      <c r="H530" s="18" t="s">
        <v>385</v>
      </c>
      <c r="I530" s="373">
        <f>'موازنة 2026-2027'!M530</f>
        <v>0</v>
      </c>
      <c r="J530" s="153"/>
      <c r="K530" s="153"/>
      <c r="L530" s="153">
        <f t="shared" si="230"/>
        <v>0</v>
      </c>
      <c r="M530" s="373">
        <f>'الاطار الموازنى  راي الجهه عام'!J530</f>
        <v>0</v>
      </c>
      <c r="N530" s="215">
        <f t="shared" si="221"/>
        <v>0</v>
      </c>
      <c r="O530" s="153"/>
      <c r="P530" s="155" t="str">
        <f t="shared" si="223"/>
        <v xml:space="preserve"> </v>
      </c>
      <c r="Q530" s="155" t="str">
        <f t="shared" si="224"/>
        <v xml:space="preserve"> </v>
      </c>
      <c r="R530" s="110">
        <f t="shared" si="226"/>
        <v>0</v>
      </c>
      <c r="S530" s="72">
        <f t="shared" si="225"/>
        <v>0</v>
      </c>
    </row>
    <row r="531" spans="1:19" s="1" customFormat="1" ht="105.75" customHeight="1" x14ac:dyDescent="0.2">
      <c r="A531" s="357"/>
      <c r="B531" s="373"/>
      <c r="C531" s="373"/>
      <c r="D531" s="373"/>
      <c r="E531" s="153"/>
      <c r="F531" s="153"/>
      <c r="G531" s="54">
        <v>4112020201</v>
      </c>
      <c r="H531" s="18" t="s">
        <v>386</v>
      </c>
      <c r="I531" s="373">
        <f>'موازنة 2026-2027'!M531</f>
        <v>0</v>
      </c>
      <c r="J531" s="153"/>
      <c r="K531" s="153"/>
      <c r="L531" s="153">
        <f t="shared" si="230"/>
        <v>0</v>
      </c>
      <c r="M531" s="373">
        <f>'الاطار الموازنى  راي الجهه عام'!J531</f>
        <v>0</v>
      </c>
      <c r="N531" s="215">
        <f t="shared" si="221"/>
        <v>0</v>
      </c>
      <c r="O531" s="153"/>
      <c r="P531" s="155" t="str">
        <f t="shared" si="223"/>
        <v xml:space="preserve"> </v>
      </c>
      <c r="Q531" s="155" t="str">
        <f t="shared" si="224"/>
        <v xml:space="preserve"> </v>
      </c>
      <c r="R531" s="110">
        <f t="shared" si="226"/>
        <v>0</v>
      </c>
      <c r="S531" s="72">
        <f t="shared" si="225"/>
        <v>0</v>
      </c>
    </row>
    <row r="532" spans="1:19" s="1" customFormat="1" ht="105.75" customHeight="1" thickBot="1" x14ac:dyDescent="0.25">
      <c r="A532" s="357"/>
      <c r="B532" s="373"/>
      <c r="C532" s="373"/>
      <c r="D532" s="373"/>
      <c r="E532" s="153"/>
      <c r="F532" s="153"/>
      <c r="G532" s="55">
        <v>4112020301</v>
      </c>
      <c r="H532" s="23" t="s">
        <v>387</v>
      </c>
      <c r="I532" s="373">
        <f>'موازنة 2026-2027'!M532</f>
        <v>0</v>
      </c>
      <c r="J532" s="153"/>
      <c r="K532" s="153"/>
      <c r="L532" s="153">
        <f t="shared" si="230"/>
        <v>0</v>
      </c>
      <c r="M532" s="373">
        <f>'الاطار الموازنى  راي الجهه عام'!J532</f>
        <v>0</v>
      </c>
      <c r="N532" s="215">
        <f t="shared" si="221"/>
        <v>0</v>
      </c>
      <c r="O532" s="153"/>
      <c r="P532" s="155" t="str">
        <f t="shared" si="223"/>
        <v xml:space="preserve"> </v>
      </c>
      <c r="Q532" s="155" t="str">
        <f t="shared" si="224"/>
        <v xml:space="preserve"> </v>
      </c>
      <c r="R532" s="110">
        <f t="shared" si="226"/>
        <v>0</v>
      </c>
      <c r="S532" s="72">
        <f t="shared" si="225"/>
        <v>0</v>
      </c>
    </row>
    <row r="533" spans="1:19" s="2" customFormat="1" ht="114.75" customHeight="1" thickBot="1" x14ac:dyDescent="0.25">
      <c r="A533" s="376">
        <f t="shared" ref="A533:L533" si="248">SUM(A530:A532)</f>
        <v>0</v>
      </c>
      <c r="B533" s="377">
        <f t="shared" si="248"/>
        <v>0</v>
      </c>
      <c r="C533" s="377">
        <f t="shared" si="248"/>
        <v>0</v>
      </c>
      <c r="D533" s="377">
        <f t="shared" si="248"/>
        <v>0</v>
      </c>
      <c r="E533" s="157">
        <f t="shared" si="248"/>
        <v>0</v>
      </c>
      <c r="F533" s="157">
        <f t="shared" si="248"/>
        <v>0</v>
      </c>
      <c r="G533" s="57"/>
      <c r="H533" s="7" t="s">
        <v>256</v>
      </c>
      <c r="I533" s="377">
        <f t="shared" si="248"/>
        <v>0</v>
      </c>
      <c r="J533" s="157">
        <f t="shared" si="248"/>
        <v>0</v>
      </c>
      <c r="K533" s="157">
        <f t="shared" si="248"/>
        <v>0</v>
      </c>
      <c r="L533" s="157">
        <f t="shared" si="248"/>
        <v>0</v>
      </c>
      <c r="M533" s="377">
        <f>'الاطار الموازنى  راي الجهه عام'!J533</f>
        <v>0</v>
      </c>
      <c r="N533" s="217">
        <f t="shared" si="221"/>
        <v>0</v>
      </c>
      <c r="O533" s="157">
        <f t="shared" ref="O533" si="249">SUM(O530:O532)</f>
        <v>0</v>
      </c>
      <c r="P533" s="157" t="str">
        <f t="shared" si="223"/>
        <v xml:space="preserve"> </v>
      </c>
      <c r="Q533" s="157" t="str">
        <f t="shared" si="224"/>
        <v xml:space="preserve"> </v>
      </c>
      <c r="R533" s="112">
        <f t="shared" si="226"/>
        <v>0</v>
      </c>
      <c r="S533" s="72">
        <f t="shared" si="225"/>
        <v>0</v>
      </c>
    </row>
    <row r="534" spans="1:19" s="3" customFormat="1" ht="114.75" customHeight="1" thickBot="1" x14ac:dyDescent="0.25">
      <c r="A534" s="382">
        <f t="shared" ref="A534:L534" si="250">A533+A528</f>
        <v>0</v>
      </c>
      <c r="B534" s="383">
        <f t="shared" si="250"/>
        <v>0</v>
      </c>
      <c r="C534" s="383">
        <f t="shared" si="250"/>
        <v>0</v>
      </c>
      <c r="D534" s="383">
        <f t="shared" si="250"/>
        <v>0</v>
      </c>
      <c r="E534" s="161">
        <f t="shared" si="250"/>
        <v>0</v>
      </c>
      <c r="F534" s="161">
        <f t="shared" si="250"/>
        <v>0</v>
      </c>
      <c r="G534" s="58"/>
      <c r="H534" s="9" t="s">
        <v>388</v>
      </c>
      <c r="I534" s="383">
        <f t="shared" si="250"/>
        <v>337000</v>
      </c>
      <c r="J534" s="161">
        <f t="shared" si="250"/>
        <v>0</v>
      </c>
      <c r="K534" s="161">
        <f t="shared" si="250"/>
        <v>0</v>
      </c>
      <c r="L534" s="161">
        <f t="shared" si="250"/>
        <v>0</v>
      </c>
      <c r="M534" s="383">
        <f>'الاطار الموازنى  راي الجهه عام'!J534</f>
        <v>337000</v>
      </c>
      <c r="N534" s="222">
        <f t="shared" si="221"/>
        <v>0</v>
      </c>
      <c r="O534" s="161">
        <f t="shared" ref="O534" si="251">O533+O528</f>
        <v>337000</v>
      </c>
      <c r="P534" s="161" t="str">
        <f t="shared" si="223"/>
        <v xml:space="preserve"> </v>
      </c>
      <c r="Q534" s="161" t="str">
        <f t="shared" si="224"/>
        <v xml:space="preserve"> </v>
      </c>
      <c r="R534" s="115">
        <f t="shared" si="226"/>
        <v>1</v>
      </c>
      <c r="S534" s="72">
        <f t="shared" si="225"/>
        <v>1011000</v>
      </c>
    </row>
    <row r="535" spans="1:19" s="277" customFormat="1" ht="117" customHeight="1" x14ac:dyDescent="0.2">
      <c r="A535" s="433"/>
      <c r="B535" s="434"/>
      <c r="C535" s="435" t="e">
        <f>(C534-A534)/A534</f>
        <v>#DIV/0!</v>
      </c>
      <c r="D535" s="435" t="e">
        <f>(D534-B534)/B534</f>
        <v>#DIV/0!</v>
      </c>
      <c r="E535" s="313" t="e">
        <f>(E534-C534)/C534</f>
        <v>#DIV/0!</v>
      </c>
      <c r="F535" s="313" t="e">
        <f>(F534-D534)/D534</f>
        <v>#DIV/0!</v>
      </c>
      <c r="G535" s="311"/>
      <c r="H535" s="292" t="s">
        <v>1137</v>
      </c>
      <c r="I535" s="435" t="e">
        <f>(I534-E534)/E534</f>
        <v>#DIV/0!</v>
      </c>
      <c r="J535" s="314"/>
      <c r="K535" s="314"/>
      <c r="L535" s="314"/>
      <c r="M535" s="435" t="e">
        <f>'الاطار الموازنى  راي الجهه عام'!J535</f>
        <v>#DIV/0!</v>
      </c>
      <c r="N535" s="332"/>
      <c r="O535" s="314" t="e">
        <f>(O534-J534)/J534</f>
        <v>#DIV/0!</v>
      </c>
      <c r="P535" s="314"/>
      <c r="Q535" s="314"/>
      <c r="R535" s="315"/>
      <c r="S535" s="276">
        <v>1</v>
      </c>
    </row>
    <row r="536" spans="1:19" s="3" customFormat="1" ht="105.75" customHeight="1" x14ac:dyDescent="0.2">
      <c r="A536" s="387"/>
      <c r="B536" s="388"/>
      <c r="C536" s="388"/>
      <c r="D536" s="388"/>
      <c r="E536" s="165"/>
      <c r="F536" s="165"/>
      <c r="G536" s="59" t="s">
        <v>958</v>
      </c>
      <c r="H536" s="10" t="s">
        <v>389</v>
      </c>
      <c r="I536" s="388"/>
      <c r="J536" s="165"/>
      <c r="K536" s="165"/>
      <c r="L536" s="165"/>
      <c r="M536" s="388">
        <f>'الاطار الموازنى  راي الجهه عام'!J536</f>
        <v>0</v>
      </c>
      <c r="N536" s="227"/>
      <c r="O536" s="165"/>
      <c r="P536" s="165" t="str">
        <f t="shared" si="223"/>
        <v xml:space="preserve"> </v>
      </c>
      <c r="Q536" s="165" t="str">
        <f t="shared" si="224"/>
        <v xml:space="preserve"> </v>
      </c>
      <c r="R536" s="118"/>
      <c r="S536" s="72">
        <f>S547</f>
        <v>12750000</v>
      </c>
    </row>
    <row r="537" spans="1:19" s="2" customFormat="1" ht="105.75" customHeight="1" x14ac:dyDescent="0.2">
      <c r="A537" s="389"/>
      <c r="B537" s="390"/>
      <c r="C537" s="390"/>
      <c r="D537" s="390"/>
      <c r="E537" s="180"/>
      <c r="F537" s="180"/>
      <c r="G537" s="60">
        <v>4113010101</v>
      </c>
      <c r="H537" s="17" t="s">
        <v>390</v>
      </c>
      <c r="I537" s="390">
        <f>'موازنة 2026-2027'!M537</f>
        <v>0</v>
      </c>
      <c r="J537" s="180"/>
      <c r="K537" s="180"/>
      <c r="L537" s="180">
        <f t="shared" si="230"/>
        <v>0</v>
      </c>
      <c r="M537" s="390">
        <f>'الاطار الموازنى  راي الجهه عام'!J537</f>
        <v>0</v>
      </c>
      <c r="N537" s="228">
        <f t="shared" si="221"/>
        <v>0</v>
      </c>
      <c r="O537" s="180"/>
      <c r="P537" s="166" t="str">
        <f t="shared" si="223"/>
        <v xml:space="preserve"> </v>
      </c>
      <c r="Q537" s="166" t="str">
        <f t="shared" si="224"/>
        <v xml:space="preserve"> </v>
      </c>
      <c r="R537" s="119">
        <f t="shared" si="226"/>
        <v>0</v>
      </c>
      <c r="S537" s="72">
        <f t="shared" si="225"/>
        <v>0</v>
      </c>
    </row>
    <row r="538" spans="1:19" s="2" customFormat="1" ht="105.75" customHeight="1" x14ac:dyDescent="0.2">
      <c r="A538" s="389"/>
      <c r="B538" s="390"/>
      <c r="C538" s="390"/>
      <c r="D538" s="390"/>
      <c r="E538" s="180"/>
      <c r="F538" s="180"/>
      <c r="G538" s="60">
        <v>4113020101</v>
      </c>
      <c r="H538" s="17" t="s">
        <v>391</v>
      </c>
      <c r="I538" s="390">
        <f>'موازنة 2026-2027'!M538</f>
        <v>0</v>
      </c>
      <c r="J538" s="180"/>
      <c r="K538" s="180"/>
      <c r="L538" s="180">
        <f t="shared" si="230"/>
        <v>0</v>
      </c>
      <c r="M538" s="390">
        <f>'الاطار الموازنى  راي الجهه عام'!J538</f>
        <v>0</v>
      </c>
      <c r="N538" s="228">
        <f t="shared" si="221"/>
        <v>0</v>
      </c>
      <c r="O538" s="180"/>
      <c r="P538" s="166" t="str">
        <f t="shared" si="223"/>
        <v xml:space="preserve"> </v>
      </c>
      <c r="Q538" s="166" t="str">
        <f t="shared" si="224"/>
        <v xml:space="preserve"> </v>
      </c>
      <c r="R538" s="119">
        <f t="shared" si="226"/>
        <v>0</v>
      </c>
      <c r="S538" s="72">
        <f t="shared" si="225"/>
        <v>0</v>
      </c>
    </row>
    <row r="539" spans="1:19" s="2" customFormat="1" ht="105.75" customHeight="1" x14ac:dyDescent="0.2">
      <c r="A539" s="389"/>
      <c r="B539" s="390"/>
      <c r="C539" s="390"/>
      <c r="D539" s="390"/>
      <c r="E539" s="166"/>
      <c r="F539" s="166"/>
      <c r="G539" s="60" t="s">
        <v>959</v>
      </c>
      <c r="H539" s="17" t="s">
        <v>392</v>
      </c>
      <c r="I539" s="390"/>
      <c r="J539" s="166"/>
      <c r="K539" s="166"/>
      <c r="L539" s="166"/>
      <c r="M539" s="390">
        <f>'الاطار الموازنى  راي الجهه عام'!J539</f>
        <v>0</v>
      </c>
      <c r="N539" s="228"/>
      <c r="O539" s="166"/>
      <c r="P539" s="166" t="str">
        <f t="shared" si="223"/>
        <v xml:space="preserve"> </v>
      </c>
      <c r="Q539" s="166" t="str">
        <f t="shared" si="224"/>
        <v xml:space="preserve"> </v>
      </c>
      <c r="R539" s="119"/>
      <c r="S539" s="72">
        <f>S544</f>
        <v>12750000</v>
      </c>
    </row>
    <row r="540" spans="1:19" s="1" customFormat="1" ht="105.75" customHeight="1" x14ac:dyDescent="0.2">
      <c r="A540" s="357"/>
      <c r="B540" s="373"/>
      <c r="C540" s="373"/>
      <c r="D540" s="373"/>
      <c r="E540" s="153"/>
      <c r="F540" s="153"/>
      <c r="G540" s="54">
        <v>4113030101</v>
      </c>
      <c r="H540" s="18" t="s">
        <v>393</v>
      </c>
      <c r="I540" s="373">
        <f>'موازنة 2026-2027'!M540</f>
        <v>0</v>
      </c>
      <c r="J540" s="153"/>
      <c r="K540" s="153"/>
      <c r="L540" s="153">
        <f t="shared" si="230"/>
        <v>0</v>
      </c>
      <c r="M540" s="373">
        <f>'الاطار الموازنى  راي الجهه عام'!J540</f>
        <v>0</v>
      </c>
      <c r="N540" s="215">
        <f t="shared" si="221"/>
        <v>0</v>
      </c>
      <c r="O540" s="153"/>
      <c r="P540" s="155" t="str">
        <f t="shared" si="223"/>
        <v xml:space="preserve"> </v>
      </c>
      <c r="Q540" s="155" t="str">
        <f t="shared" si="224"/>
        <v xml:space="preserve"> </v>
      </c>
      <c r="R540" s="110">
        <f t="shared" si="226"/>
        <v>0</v>
      </c>
      <c r="S540" s="72">
        <f t="shared" si="225"/>
        <v>0</v>
      </c>
    </row>
    <row r="541" spans="1:19" s="1" customFormat="1" ht="105.75" customHeight="1" x14ac:dyDescent="0.2">
      <c r="A541" s="357"/>
      <c r="B541" s="373"/>
      <c r="C541" s="373"/>
      <c r="D541" s="373"/>
      <c r="E541" s="153"/>
      <c r="F541" s="153"/>
      <c r="G541" s="54">
        <v>4113030201</v>
      </c>
      <c r="H541" s="18" t="s">
        <v>394</v>
      </c>
      <c r="I541" s="373">
        <f>'موازنة 2026-2027'!M541</f>
        <v>0</v>
      </c>
      <c r="J541" s="153"/>
      <c r="K541" s="153"/>
      <c r="L541" s="153">
        <f t="shared" si="230"/>
        <v>0</v>
      </c>
      <c r="M541" s="373">
        <f>'الاطار الموازنى  راي الجهه عام'!J541</f>
        <v>0</v>
      </c>
      <c r="N541" s="215">
        <f t="shared" si="221"/>
        <v>0</v>
      </c>
      <c r="O541" s="153"/>
      <c r="P541" s="155" t="str">
        <f t="shared" si="223"/>
        <v xml:space="preserve"> </v>
      </c>
      <c r="Q541" s="155" t="str">
        <f t="shared" si="224"/>
        <v xml:space="preserve"> </v>
      </c>
      <c r="R541" s="110">
        <f t="shared" si="226"/>
        <v>0</v>
      </c>
      <c r="S541" s="72">
        <f t="shared" si="225"/>
        <v>0</v>
      </c>
    </row>
    <row r="542" spans="1:19" s="1" customFormat="1" ht="105.75" customHeight="1" x14ac:dyDescent="0.2">
      <c r="A542" s="357"/>
      <c r="B542" s="373"/>
      <c r="C542" s="373"/>
      <c r="D542" s="373"/>
      <c r="E542" s="153"/>
      <c r="F542" s="153"/>
      <c r="G542" s="54">
        <v>4113030301</v>
      </c>
      <c r="H542" s="18" t="s">
        <v>395</v>
      </c>
      <c r="I542" s="373">
        <f>'موازنة 2026-2027'!M542</f>
        <v>0</v>
      </c>
      <c r="J542" s="153"/>
      <c r="K542" s="153"/>
      <c r="L542" s="153">
        <f t="shared" si="230"/>
        <v>0</v>
      </c>
      <c r="M542" s="373">
        <f>'الاطار الموازنى  راي الجهه عام'!J542</f>
        <v>0</v>
      </c>
      <c r="N542" s="215">
        <f t="shared" si="221"/>
        <v>0</v>
      </c>
      <c r="O542" s="153"/>
      <c r="P542" s="155" t="str">
        <f t="shared" si="223"/>
        <v xml:space="preserve"> </v>
      </c>
      <c r="Q542" s="155" t="str">
        <f t="shared" si="224"/>
        <v xml:space="preserve"> </v>
      </c>
      <c r="R542" s="110">
        <f t="shared" si="226"/>
        <v>0</v>
      </c>
      <c r="S542" s="72">
        <f t="shared" si="225"/>
        <v>0</v>
      </c>
    </row>
    <row r="543" spans="1:19" s="1" customFormat="1" ht="105.75" customHeight="1" thickBot="1" x14ac:dyDescent="0.25">
      <c r="A543" s="357"/>
      <c r="B543" s="373"/>
      <c r="C543" s="373"/>
      <c r="D543" s="373"/>
      <c r="E543" s="153"/>
      <c r="F543" s="153"/>
      <c r="G543" s="55">
        <v>4113030401</v>
      </c>
      <c r="H543" s="23" t="s">
        <v>396</v>
      </c>
      <c r="I543" s="373">
        <f>'موازنة 2026-2027'!M543</f>
        <v>4250000</v>
      </c>
      <c r="J543" s="153"/>
      <c r="K543" s="153"/>
      <c r="L543" s="153">
        <f t="shared" si="230"/>
        <v>0</v>
      </c>
      <c r="M543" s="373">
        <f>'الاطار الموازنى  راي الجهه عام'!J543</f>
        <v>4250000</v>
      </c>
      <c r="N543" s="215">
        <f t="shared" si="221"/>
        <v>0</v>
      </c>
      <c r="O543" s="153">
        <f>M543</f>
        <v>4250000</v>
      </c>
      <c r="P543" s="155" t="str">
        <f t="shared" si="223"/>
        <v xml:space="preserve"> </v>
      </c>
      <c r="Q543" s="155" t="str">
        <f t="shared" si="224"/>
        <v xml:space="preserve"> </v>
      </c>
      <c r="R543" s="110">
        <f t="shared" si="226"/>
        <v>1</v>
      </c>
      <c r="S543" s="72">
        <f t="shared" si="225"/>
        <v>12750000</v>
      </c>
    </row>
    <row r="544" spans="1:19" s="2" customFormat="1" ht="107.25" customHeight="1" thickBot="1" x14ac:dyDescent="0.25">
      <c r="A544" s="376">
        <f t="shared" ref="A544:I544" si="252">SUM(A540:A543)</f>
        <v>0</v>
      </c>
      <c r="B544" s="377">
        <f t="shared" si="252"/>
        <v>0</v>
      </c>
      <c r="C544" s="377">
        <f t="shared" si="252"/>
        <v>0</v>
      </c>
      <c r="D544" s="377">
        <f t="shared" si="252"/>
        <v>0</v>
      </c>
      <c r="E544" s="157">
        <f t="shared" si="252"/>
        <v>0</v>
      </c>
      <c r="F544" s="157">
        <f t="shared" si="252"/>
        <v>0</v>
      </c>
      <c r="G544" s="57"/>
      <c r="H544" s="7" t="s">
        <v>266</v>
      </c>
      <c r="I544" s="377">
        <f t="shared" si="252"/>
        <v>4250000</v>
      </c>
      <c r="J544" s="157">
        <f t="shared" ref="J544:L544" si="253">SUM(J540:J543)</f>
        <v>0</v>
      </c>
      <c r="K544" s="157">
        <f t="shared" si="253"/>
        <v>0</v>
      </c>
      <c r="L544" s="157">
        <f t="shared" si="253"/>
        <v>0</v>
      </c>
      <c r="M544" s="377">
        <f>'الاطار الموازنى  راي الجهه عام'!J544</f>
        <v>4250000</v>
      </c>
      <c r="N544" s="217">
        <f t="shared" si="221"/>
        <v>0</v>
      </c>
      <c r="O544" s="157">
        <f t="shared" ref="O544" si="254">SUM(O540:O543)</f>
        <v>4250000</v>
      </c>
      <c r="P544" s="157" t="str">
        <f t="shared" si="223"/>
        <v xml:space="preserve"> </v>
      </c>
      <c r="Q544" s="157" t="str">
        <f t="shared" si="224"/>
        <v xml:space="preserve"> </v>
      </c>
      <c r="R544" s="112">
        <f t="shared" si="226"/>
        <v>1</v>
      </c>
      <c r="S544" s="72">
        <f t="shared" si="225"/>
        <v>12750000</v>
      </c>
    </row>
    <row r="545" spans="1:19" s="2" customFormat="1" ht="105.75" customHeight="1" x14ac:dyDescent="0.2">
      <c r="A545" s="389"/>
      <c r="B545" s="390"/>
      <c r="C545" s="390"/>
      <c r="D545" s="390"/>
      <c r="E545" s="180"/>
      <c r="F545" s="180"/>
      <c r="G545" s="53">
        <v>4113040101</v>
      </c>
      <c r="H545" s="22" t="s">
        <v>397</v>
      </c>
      <c r="I545" s="390">
        <f>'موازنة 2026-2027'!M545</f>
        <v>0</v>
      </c>
      <c r="J545" s="180"/>
      <c r="K545" s="180"/>
      <c r="L545" s="180">
        <f t="shared" si="230"/>
        <v>0</v>
      </c>
      <c r="M545" s="390">
        <f>'الاطار الموازنى  راي الجهه عام'!J545</f>
        <v>0</v>
      </c>
      <c r="N545" s="228">
        <f t="shared" si="221"/>
        <v>0</v>
      </c>
      <c r="O545" s="180"/>
      <c r="P545" s="166" t="str">
        <f t="shared" si="223"/>
        <v xml:space="preserve"> </v>
      </c>
      <c r="Q545" s="166" t="str">
        <f t="shared" si="224"/>
        <v xml:space="preserve"> </v>
      </c>
      <c r="R545" s="119">
        <f t="shared" si="226"/>
        <v>0</v>
      </c>
      <c r="S545" s="72">
        <f t="shared" si="225"/>
        <v>0</v>
      </c>
    </row>
    <row r="546" spans="1:19" s="2" customFormat="1" ht="105.75" customHeight="1" thickBot="1" x14ac:dyDescent="0.25">
      <c r="A546" s="436"/>
      <c r="B546" s="437"/>
      <c r="C546" s="437"/>
      <c r="D546" s="437"/>
      <c r="E546" s="187"/>
      <c r="F546" s="187"/>
      <c r="G546" s="68">
        <v>4113050101</v>
      </c>
      <c r="H546" s="31" t="s">
        <v>398</v>
      </c>
      <c r="I546" s="437">
        <f>'موازنة 2026-2027'!M546</f>
        <v>0</v>
      </c>
      <c r="J546" s="187"/>
      <c r="K546" s="187"/>
      <c r="L546" s="187">
        <f t="shared" si="230"/>
        <v>0</v>
      </c>
      <c r="M546" s="437">
        <f>'الاطار الموازنى  راي الجهه عام'!J546</f>
        <v>0</v>
      </c>
      <c r="N546" s="249">
        <f t="shared" si="221"/>
        <v>0</v>
      </c>
      <c r="O546" s="187"/>
      <c r="P546" s="250" t="str">
        <f t="shared" si="223"/>
        <v xml:space="preserve"> </v>
      </c>
      <c r="Q546" s="250" t="str">
        <f t="shared" si="224"/>
        <v xml:space="preserve"> </v>
      </c>
      <c r="R546" s="130">
        <f t="shared" si="226"/>
        <v>0</v>
      </c>
      <c r="S546" s="72">
        <f t="shared" si="225"/>
        <v>0</v>
      </c>
    </row>
    <row r="547" spans="1:19" s="3" customFormat="1" ht="114.75" customHeight="1" thickBot="1" x14ac:dyDescent="0.25">
      <c r="A547" s="382">
        <f t="shared" ref="A547:L547" si="255">A546+A545+A544+A538+A537</f>
        <v>0</v>
      </c>
      <c r="B547" s="383">
        <f t="shared" si="255"/>
        <v>0</v>
      </c>
      <c r="C547" s="383">
        <f t="shared" si="255"/>
        <v>0</v>
      </c>
      <c r="D547" s="383">
        <f t="shared" si="255"/>
        <v>0</v>
      </c>
      <c r="E547" s="161">
        <f t="shared" si="255"/>
        <v>0</v>
      </c>
      <c r="F547" s="161">
        <f t="shared" si="255"/>
        <v>0</v>
      </c>
      <c r="G547" s="58"/>
      <c r="H547" s="9" t="s">
        <v>399</v>
      </c>
      <c r="I547" s="383">
        <f t="shared" si="255"/>
        <v>4250000</v>
      </c>
      <c r="J547" s="161">
        <f t="shared" si="255"/>
        <v>0</v>
      </c>
      <c r="K547" s="161">
        <f t="shared" si="255"/>
        <v>0</v>
      </c>
      <c r="L547" s="161">
        <f t="shared" si="255"/>
        <v>0</v>
      </c>
      <c r="M547" s="383">
        <f>'الاطار الموازنى  راي الجهه عام'!J547</f>
        <v>4250000</v>
      </c>
      <c r="N547" s="222">
        <f t="shared" si="221"/>
        <v>0</v>
      </c>
      <c r="O547" s="161">
        <f t="shared" ref="O547" si="256">O546+O545+O544+O538+O537</f>
        <v>4250000</v>
      </c>
      <c r="P547" s="161" t="str">
        <f t="shared" si="223"/>
        <v xml:space="preserve"> </v>
      </c>
      <c r="Q547" s="161" t="str">
        <f t="shared" si="224"/>
        <v xml:space="preserve"> </v>
      </c>
      <c r="R547" s="115">
        <f t="shared" si="226"/>
        <v>1</v>
      </c>
      <c r="S547" s="72">
        <f t="shared" si="225"/>
        <v>12750000</v>
      </c>
    </row>
    <row r="548" spans="1:19" s="277" customFormat="1" ht="117" customHeight="1" x14ac:dyDescent="0.2">
      <c r="A548" s="421"/>
      <c r="B548" s="422"/>
      <c r="C548" s="423" t="e">
        <f>(C547-A547)/A547</f>
        <v>#DIV/0!</v>
      </c>
      <c r="D548" s="423" t="e">
        <f>(D547-B547)/B547</f>
        <v>#DIV/0!</v>
      </c>
      <c r="E548" s="279" t="e">
        <f>(E547-C547)/C547</f>
        <v>#DIV/0!</v>
      </c>
      <c r="F548" s="279" t="e">
        <f>(F547-D547)/D547</f>
        <v>#DIV/0!</v>
      </c>
      <c r="G548" s="280"/>
      <c r="H548" s="281" t="s">
        <v>1137</v>
      </c>
      <c r="I548" s="386" t="e">
        <f>(I547-E547)/E547</f>
        <v>#DIV/0!</v>
      </c>
      <c r="J548" s="278"/>
      <c r="K548" s="278"/>
      <c r="L548" s="278"/>
      <c r="M548" s="423" t="e">
        <f>'الاطار الموازنى  راي الجهه عام'!J548</f>
        <v>#DIV/0!</v>
      </c>
      <c r="N548" s="282"/>
      <c r="O548" s="278" t="e">
        <f>(O547-J547)/J547</f>
        <v>#DIV/0!</v>
      </c>
      <c r="P548" s="278"/>
      <c r="Q548" s="278"/>
      <c r="R548" s="283"/>
      <c r="S548" s="276">
        <v>1</v>
      </c>
    </row>
    <row r="549" spans="1:19" s="3" customFormat="1" ht="105.75" customHeight="1" x14ac:dyDescent="0.2">
      <c r="A549" s="387"/>
      <c r="B549" s="388"/>
      <c r="C549" s="388"/>
      <c r="D549" s="388"/>
      <c r="E549" s="165"/>
      <c r="F549" s="165"/>
      <c r="G549" s="59" t="s">
        <v>960</v>
      </c>
      <c r="H549" s="10" t="s">
        <v>400</v>
      </c>
      <c r="I549" s="388"/>
      <c r="J549" s="165"/>
      <c r="K549" s="165"/>
      <c r="L549" s="165"/>
      <c r="M549" s="388">
        <f>'الاطار الموازنى  راي الجهه عام'!J549</f>
        <v>0</v>
      </c>
      <c r="N549" s="227"/>
      <c r="O549" s="165"/>
      <c r="P549" s="165" t="str">
        <f t="shared" si="223"/>
        <v xml:space="preserve"> </v>
      </c>
      <c r="Q549" s="165" t="str">
        <f t="shared" si="224"/>
        <v xml:space="preserve"> </v>
      </c>
      <c r="R549" s="118"/>
      <c r="S549" s="72">
        <f>S565</f>
        <v>13785000</v>
      </c>
    </row>
    <row r="550" spans="1:19" s="2" customFormat="1" ht="105.75" customHeight="1" x14ac:dyDescent="0.2">
      <c r="A550" s="389"/>
      <c r="B550" s="390"/>
      <c r="C550" s="390"/>
      <c r="D550" s="390"/>
      <c r="E550" s="180"/>
      <c r="F550" s="180"/>
      <c r="G550" s="60">
        <v>4114010101</v>
      </c>
      <c r="H550" s="17" t="s">
        <v>401</v>
      </c>
      <c r="I550" s="390">
        <f>'موازنة 2026-2027'!M550</f>
        <v>0</v>
      </c>
      <c r="J550" s="180"/>
      <c r="K550" s="180"/>
      <c r="L550" s="180">
        <f t="shared" si="230"/>
        <v>0</v>
      </c>
      <c r="M550" s="390">
        <f>'الاطار الموازنى  راي الجهه عام'!J550</f>
        <v>0</v>
      </c>
      <c r="N550" s="228">
        <f t="shared" si="221"/>
        <v>0</v>
      </c>
      <c r="O550" s="180"/>
      <c r="P550" s="166" t="str">
        <f t="shared" si="223"/>
        <v xml:space="preserve"> </v>
      </c>
      <c r="Q550" s="166" t="str">
        <f t="shared" si="224"/>
        <v xml:space="preserve"> </v>
      </c>
      <c r="R550" s="119">
        <f t="shared" si="226"/>
        <v>0</v>
      </c>
      <c r="S550" s="72">
        <f t="shared" si="225"/>
        <v>0</v>
      </c>
    </row>
    <row r="551" spans="1:19" s="2" customFormat="1" ht="105.75" customHeight="1" x14ac:dyDescent="0.2">
      <c r="A551" s="389"/>
      <c r="B551" s="390"/>
      <c r="C551" s="390"/>
      <c r="D551" s="390"/>
      <c r="E551" s="180"/>
      <c r="F551" s="180"/>
      <c r="G551" s="60">
        <v>4114020101</v>
      </c>
      <c r="H551" s="17" t="s">
        <v>402</v>
      </c>
      <c r="I551" s="390">
        <f>'موازنة 2026-2027'!M551</f>
        <v>0</v>
      </c>
      <c r="J551" s="180"/>
      <c r="K551" s="180"/>
      <c r="L551" s="180">
        <f t="shared" si="230"/>
        <v>0</v>
      </c>
      <c r="M551" s="390">
        <f>'الاطار الموازنى  راي الجهه عام'!J551</f>
        <v>0</v>
      </c>
      <c r="N551" s="228">
        <f t="shared" si="221"/>
        <v>0</v>
      </c>
      <c r="O551" s="180"/>
      <c r="P551" s="166" t="str">
        <f t="shared" si="223"/>
        <v xml:space="preserve"> </v>
      </c>
      <c r="Q551" s="166" t="str">
        <f t="shared" si="224"/>
        <v xml:space="preserve"> </v>
      </c>
      <c r="R551" s="119">
        <f t="shared" si="226"/>
        <v>0</v>
      </c>
      <c r="S551" s="72">
        <f t="shared" si="225"/>
        <v>0</v>
      </c>
    </row>
    <row r="552" spans="1:19" s="2" customFormat="1" ht="105.75" customHeight="1" x14ac:dyDescent="0.2">
      <c r="A552" s="389"/>
      <c r="B552" s="390"/>
      <c r="C552" s="390"/>
      <c r="D552" s="390"/>
      <c r="E552" s="180"/>
      <c r="F552" s="180"/>
      <c r="G552" s="60">
        <v>4114030101</v>
      </c>
      <c r="H552" s="17" t="s">
        <v>403</v>
      </c>
      <c r="I552" s="390">
        <f>'موازنة 2026-2027'!M552</f>
        <v>0</v>
      </c>
      <c r="J552" s="180"/>
      <c r="K552" s="180"/>
      <c r="L552" s="180">
        <f t="shared" si="230"/>
        <v>0</v>
      </c>
      <c r="M552" s="390">
        <f>'الاطار الموازنى  راي الجهه عام'!J552</f>
        <v>0</v>
      </c>
      <c r="N552" s="228">
        <f t="shared" si="221"/>
        <v>0</v>
      </c>
      <c r="O552" s="180"/>
      <c r="P552" s="166" t="str">
        <f t="shared" si="223"/>
        <v xml:space="preserve"> </v>
      </c>
      <c r="Q552" s="166" t="str">
        <f t="shared" si="224"/>
        <v xml:space="preserve"> </v>
      </c>
      <c r="R552" s="119">
        <f t="shared" si="226"/>
        <v>0</v>
      </c>
      <c r="S552" s="72">
        <f t="shared" si="225"/>
        <v>0</v>
      </c>
    </row>
    <row r="553" spans="1:19" s="2" customFormat="1" ht="105.75" customHeight="1" x14ac:dyDescent="0.2">
      <c r="A553" s="389"/>
      <c r="B553" s="390"/>
      <c r="C553" s="390"/>
      <c r="D553" s="390"/>
      <c r="E553" s="166"/>
      <c r="F553" s="166"/>
      <c r="G553" s="60" t="s">
        <v>961</v>
      </c>
      <c r="H553" s="17" t="s">
        <v>404</v>
      </c>
      <c r="I553" s="390"/>
      <c r="J553" s="166"/>
      <c r="K553" s="166"/>
      <c r="L553" s="166"/>
      <c r="M553" s="390">
        <f>'الاطار الموازنى  راي الجهه عام'!J553</f>
        <v>0</v>
      </c>
      <c r="N553" s="228"/>
      <c r="O553" s="166"/>
      <c r="P553" s="166" t="str">
        <f t="shared" ref="P553:P618" si="257">IF(O553&gt;I553,O553-I553," ")</f>
        <v xml:space="preserve"> </v>
      </c>
      <c r="Q553" s="166" t="str">
        <f t="shared" ref="Q553:Q618" si="258">IF(I553&gt;O553,I553-O553," ")</f>
        <v xml:space="preserve"> </v>
      </c>
      <c r="R553" s="119"/>
      <c r="S553" s="72">
        <f>S560</f>
        <v>585000</v>
      </c>
    </row>
    <row r="554" spans="1:19" s="1" customFormat="1" ht="105.75" customHeight="1" x14ac:dyDescent="0.2">
      <c r="A554" s="357"/>
      <c r="B554" s="373"/>
      <c r="C554" s="373"/>
      <c r="D554" s="373"/>
      <c r="E554" s="153"/>
      <c r="F554" s="153"/>
      <c r="G554" s="54">
        <v>4114040101</v>
      </c>
      <c r="H554" s="18" t="s">
        <v>405</v>
      </c>
      <c r="I554" s="373">
        <f>'موازنة 2026-2027'!M554</f>
        <v>0</v>
      </c>
      <c r="J554" s="153"/>
      <c r="K554" s="153"/>
      <c r="L554" s="153">
        <f t="shared" si="230"/>
        <v>0</v>
      </c>
      <c r="M554" s="373">
        <f>'الاطار الموازنى  راي الجهه عام'!J554</f>
        <v>0</v>
      </c>
      <c r="N554" s="215">
        <f t="shared" ref="N554:N618" si="259">M554-I554</f>
        <v>0</v>
      </c>
      <c r="O554" s="153"/>
      <c r="P554" s="155" t="str">
        <f t="shared" si="257"/>
        <v xml:space="preserve"> </v>
      </c>
      <c r="Q554" s="155" t="str">
        <f t="shared" si="258"/>
        <v xml:space="preserve"> </v>
      </c>
      <c r="R554" s="110">
        <f t="shared" si="226"/>
        <v>0</v>
      </c>
      <c r="S554" s="72">
        <f t="shared" ref="S554:S618" si="260">SUM(A554+B554+C554+D554+E554+F554+I554+J554+K554+L554+M554+O554)</f>
        <v>0</v>
      </c>
    </row>
    <row r="555" spans="1:19" s="1" customFormat="1" ht="105.75" customHeight="1" x14ac:dyDescent="0.2">
      <c r="A555" s="357"/>
      <c r="B555" s="373"/>
      <c r="C555" s="373"/>
      <c r="D555" s="373"/>
      <c r="E555" s="153"/>
      <c r="F555" s="153"/>
      <c r="G555" s="54">
        <v>4114040201</v>
      </c>
      <c r="H555" s="18" t="s">
        <v>1124</v>
      </c>
      <c r="I555" s="373">
        <f>'موازنة 2026-2027'!M555</f>
        <v>0</v>
      </c>
      <c r="J555" s="153"/>
      <c r="K555" s="153"/>
      <c r="L555" s="153">
        <f t="shared" si="230"/>
        <v>0</v>
      </c>
      <c r="M555" s="373">
        <f>'الاطار الموازنى  راي الجهه عام'!J555</f>
        <v>0</v>
      </c>
      <c r="N555" s="215">
        <f t="shared" si="259"/>
        <v>0</v>
      </c>
      <c r="O555" s="153"/>
      <c r="P555" s="155" t="str">
        <f t="shared" si="257"/>
        <v xml:space="preserve"> </v>
      </c>
      <c r="Q555" s="155" t="str">
        <f t="shared" si="258"/>
        <v xml:space="preserve"> </v>
      </c>
      <c r="R555" s="110">
        <f t="shared" si="226"/>
        <v>0</v>
      </c>
      <c r="S555" s="72">
        <f t="shared" si="260"/>
        <v>0</v>
      </c>
    </row>
    <row r="556" spans="1:19" s="1" customFormat="1" ht="105.75" customHeight="1" x14ac:dyDescent="0.2">
      <c r="A556" s="357"/>
      <c r="B556" s="373"/>
      <c r="C556" s="373"/>
      <c r="D556" s="373"/>
      <c r="E556" s="153"/>
      <c r="F556" s="153"/>
      <c r="G556" s="54">
        <v>4114040301</v>
      </c>
      <c r="H556" s="18" t="s">
        <v>406</v>
      </c>
      <c r="I556" s="373">
        <f>'موازنة 2026-2027'!M556</f>
        <v>0</v>
      </c>
      <c r="J556" s="153"/>
      <c r="K556" s="153"/>
      <c r="L556" s="153">
        <f t="shared" si="230"/>
        <v>0</v>
      </c>
      <c r="M556" s="373">
        <f>'الاطار الموازنى  راي الجهه عام'!J556</f>
        <v>0</v>
      </c>
      <c r="N556" s="215">
        <f t="shared" si="259"/>
        <v>0</v>
      </c>
      <c r="O556" s="153">
        <f t="shared" ref="O556:O558" si="261">M556</f>
        <v>0</v>
      </c>
      <c r="P556" s="155" t="str">
        <f t="shared" si="257"/>
        <v xml:space="preserve"> </v>
      </c>
      <c r="Q556" s="155" t="str">
        <f t="shared" si="258"/>
        <v xml:space="preserve"> </v>
      </c>
      <c r="R556" s="110">
        <f t="shared" si="226"/>
        <v>0</v>
      </c>
      <c r="S556" s="72">
        <f t="shared" si="260"/>
        <v>0</v>
      </c>
    </row>
    <row r="557" spans="1:19" s="1" customFormat="1" ht="105.75" customHeight="1" x14ac:dyDescent="0.2">
      <c r="A557" s="357"/>
      <c r="B557" s="373"/>
      <c r="C557" s="373"/>
      <c r="D557" s="373"/>
      <c r="E557" s="153"/>
      <c r="F557" s="153"/>
      <c r="G557" s="54">
        <v>4114040401</v>
      </c>
      <c r="H557" s="18" t="s">
        <v>407</v>
      </c>
      <c r="I557" s="373">
        <f>'موازنة 2026-2027'!M557</f>
        <v>0</v>
      </c>
      <c r="J557" s="153"/>
      <c r="K557" s="153"/>
      <c r="L557" s="153">
        <f t="shared" si="230"/>
        <v>0</v>
      </c>
      <c r="M557" s="373">
        <f>'الاطار الموازنى  راي الجهه عام'!J557</f>
        <v>0</v>
      </c>
      <c r="N557" s="215">
        <f t="shared" si="259"/>
        <v>0</v>
      </c>
      <c r="O557" s="153">
        <f t="shared" si="261"/>
        <v>0</v>
      </c>
      <c r="P557" s="155" t="str">
        <f t="shared" si="257"/>
        <v xml:space="preserve"> </v>
      </c>
      <c r="Q557" s="155" t="str">
        <f t="shared" si="258"/>
        <v xml:space="preserve"> </v>
      </c>
      <c r="R557" s="110">
        <f t="shared" si="226"/>
        <v>0</v>
      </c>
      <c r="S557" s="72">
        <f t="shared" si="260"/>
        <v>0</v>
      </c>
    </row>
    <row r="558" spans="1:19" s="1" customFormat="1" ht="105.75" customHeight="1" x14ac:dyDescent="0.2">
      <c r="A558" s="357"/>
      <c r="B558" s="373"/>
      <c r="C558" s="373"/>
      <c r="D558" s="373"/>
      <c r="E558" s="153"/>
      <c r="F558" s="153"/>
      <c r="G558" s="54">
        <v>4114040501</v>
      </c>
      <c r="H558" s="18" t="s">
        <v>408</v>
      </c>
      <c r="I558" s="373">
        <f>'موازنة 2026-2027'!M558</f>
        <v>195000</v>
      </c>
      <c r="J558" s="153"/>
      <c r="K558" s="153"/>
      <c r="L558" s="153">
        <f>K558*2</f>
        <v>0</v>
      </c>
      <c r="M558" s="373">
        <f>'الاطار الموازنى  راي الجهه عام'!J558</f>
        <v>195000</v>
      </c>
      <c r="N558" s="215">
        <f t="shared" si="259"/>
        <v>0</v>
      </c>
      <c r="O558" s="153">
        <f t="shared" si="261"/>
        <v>195000</v>
      </c>
      <c r="P558" s="155" t="str">
        <f t="shared" si="257"/>
        <v xml:space="preserve"> </v>
      </c>
      <c r="Q558" s="155" t="str">
        <f t="shared" si="258"/>
        <v xml:space="preserve"> </v>
      </c>
      <c r="R558" s="110">
        <f t="shared" ref="R558:R622" si="262">IF(O558=0,,O558/I558)</f>
        <v>1</v>
      </c>
      <c r="S558" s="72">
        <f t="shared" si="260"/>
        <v>585000</v>
      </c>
    </row>
    <row r="559" spans="1:19" s="1" customFormat="1" ht="105.75" customHeight="1" thickBot="1" x14ac:dyDescent="0.25">
      <c r="A559" s="357"/>
      <c r="B559" s="373"/>
      <c r="C559" s="373"/>
      <c r="D559" s="373"/>
      <c r="E559" s="153"/>
      <c r="F559" s="153"/>
      <c r="G559" s="55">
        <v>4114040601</v>
      </c>
      <c r="H559" s="23" t="s">
        <v>409</v>
      </c>
      <c r="I559" s="373">
        <f>'موازنة 2026-2027'!M559</f>
        <v>0</v>
      </c>
      <c r="J559" s="153"/>
      <c r="K559" s="153"/>
      <c r="L559" s="153">
        <f t="shared" si="230"/>
        <v>0</v>
      </c>
      <c r="M559" s="373">
        <f>'الاطار الموازنى  راي الجهه عام'!J559</f>
        <v>0</v>
      </c>
      <c r="N559" s="215">
        <f t="shared" si="259"/>
        <v>0</v>
      </c>
      <c r="O559" s="153"/>
      <c r="P559" s="155" t="str">
        <f t="shared" si="257"/>
        <v xml:space="preserve"> </v>
      </c>
      <c r="Q559" s="155" t="str">
        <f t="shared" si="258"/>
        <v xml:space="preserve"> </v>
      </c>
      <c r="R559" s="110">
        <f t="shared" si="262"/>
        <v>0</v>
      </c>
      <c r="S559" s="72">
        <f t="shared" si="260"/>
        <v>0</v>
      </c>
    </row>
    <row r="560" spans="1:19" s="2" customFormat="1" ht="110.25" customHeight="1" thickBot="1" x14ac:dyDescent="0.25">
      <c r="A560" s="376">
        <f t="shared" ref="A560:I560" si="263">SUM(A554:A559)</f>
        <v>0</v>
      </c>
      <c r="B560" s="377">
        <f t="shared" si="263"/>
        <v>0</v>
      </c>
      <c r="C560" s="377">
        <f t="shared" si="263"/>
        <v>0</v>
      </c>
      <c r="D560" s="377">
        <f t="shared" si="263"/>
        <v>0</v>
      </c>
      <c r="E560" s="157">
        <f t="shared" si="263"/>
        <v>0</v>
      </c>
      <c r="F560" s="157">
        <f t="shared" si="263"/>
        <v>0</v>
      </c>
      <c r="G560" s="57"/>
      <c r="H560" s="7" t="s">
        <v>274</v>
      </c>
      <c r="I560" s="377">
        <f t="shared" si="263"/>
        <v>195000</v>
      </c>
      <c r="J560" s="157">
        <f t="shared" ref="J560:L560" si="264">SUM(J554:J559)</f>
        <v>0</v>
      </c>
      <c r="K560" s="157">
        <f t="shared" si="264"/>
        <v>0</v>
      </c>
      <c r="L560" s="157">
        <f t="shared" si="264"/>
        <v>0</v>
      </c>
      <c r="M560" s="377">
        <f>'الاطار الموازنى  راي الجهه عام'!J560</f>
        <v>195000</v>
      </c>
      <c r="N560" s="217">
        <f t="shared" si="259"/>
        <v>0</v>
      </c>
      <c r="O560" s="157">
        <f t="shared" ref="O560" si="265">SUM(O554:O559)</f>
        <v>195000</v>
      </c>
      <c r="P560" s="157" t="str">
        <f t="shared" si="257"/>
        <v xml:space="preserve"> </v>
      </c>
      <c r="Q560" s="157" t="str">
        <f t="shared" si="258"/>
        <v xml:space="preserve"> </v>
      </c>
      <c r="R560" s="112">
        <f t="shared" si="262"/>
        <v>1</v>
      </c>
      <c r="S560" s="72">
        <f t="shared" si="260"/>
        <v>585000</v>
      </c>
    </row>
    <row r="561" spans="1:19" s="2" customFormat="1" ht="105.75" customHeight="1" x14ac:dyDescent="0.2">
      <c r="A561" s="389"/>
      <c r="B561" s="390"/>
      <c r="C561" s="390"/>
      <c r="D561" s="390"/>
      <c r="E561" s="180"/>
      <c r="F561" s="180"/>
      <c r="G561" s="53">
        <v>4114050101</v>
      </c>
      <c r="H561" s="22" t="s">
        <v>410</v>
      </c>
      <c r="I561" s="390">
        <f>'موازنة 2026-2027'!M561</f>
        <v>150000</v>
      </c>
      <c r="J561" s="180"/>
      <c r="K561" s="180"/>
      <c r="L561" s="180">
        <f t="shared" ref="L561:L625" si="266">K561*2</f>
        <v>0</v>
      </c>
      <c r="M561" s="390">
        <f>'الاطار الموازنى  راي الجهه عام'!J561</f>
        <v>150000</v>
      </c>
      <c r="N561" s="228">
        <f t="shared" si="259"/>
        <v>0</v>
      </c>
      <c r="O561" s="180">
        <f t="shared" ref="O561:O564" si="267">M561</f>
        <v>150000</v>
      </c>
      <c r="P561" s="166" t="str">
        <f t="shared" si="257"/>
        <v xml:space="preserve"> </v>
      </c>
      <c r="Q561" s="166" t="str">
        <f t="shared" si="258"/>
        <v xml:space="preserve"> </v>
      </c>
      <c r="R561" s="119">
        <f t="shared" si="262"/>
        <v>1</v>
      </c>
      <c r="S561" s="72">
        <f t="shared" si="260"/>
        <v>450000</v>
      </c>
    </row>
    <row r="562" spans="1:19" s="2" customFormat="1" ht="105.75" customHeight="1" x14ac:dyDescent="0.2">
      <c r="A562" s="389"/>
      <c r="B562" s="390"/>
      <c r="C562" s="390"/>
      <c r="D562" s="390"/>
      <c r="E562" s="180"/>
      <c r="F562" s="180"/>
      <c r="G562" s="60">
        <v>4114060101</v>
      </c>
      <c r="H562" s="17" t="s">
        <v>411</v>
      </c>
      <c r="I562" s="390">
        <f>'موازنة 2026-2027'!M562</f>
        <v>4250000</v>
      </c>
      <c r="J562" s="180"/>
      <c r="K562" s="180"/>
      <c r="L562" s="180">
        <f t="shared" si="266"/>
        <v>0</v>
      </c>
      <c r="M562" s="390">
        <f>'الاطار الموازنى  راي الجهه عام'!J562</f>
        <v>4250000</v>
      </c>
      <c r="N562" s="228">
        <f t="shared" si="259"/>
        <v>0</v>
      </c>
      <c r="O562" s="180">
        <f t="shared" si="267"/>
        <v>4250000</v>
      </c>
      <c r="P562" s="166" t="str">
        <f t="shared" si="257"/>
        <v xml:space="preserve"> </v>
      </c>
      <c r="Q562" s="166" t="str">
        <f t="shared" si="258"/>
        <v xml:space="preserve"> </v>
      </c>
      <c r="R562" s="119">
        <f t="shared" si="262"/>
        <v>1</v>
      </c>
      <c r="S562" s="72">
        <f t="shared" si="260"/>
        <v>12750000</v>
      </c>
    </row>
    <row r="563" spans="1:19" s="2" customFormat="1" ht="105.75" customHeight="1" x14ac:dyDescent="0.2">
      <c r="A563" s="389"/>
      <c r="B563" s="390"/>
      <c r="C563" s="390"/>
      <c r="D563" s="390"/>
      <c r="E563" s="180"/>
      <c r="F563" s="180"/>
      <c r="G563" s="60">
        <v>4114070101</v>
      </c>
      <c r="H563" s="17" t="s">
        <v>412</v>
      </c>
      <c r="I563" s="390">
        <f>'موازنة 2026-2027'!M563</f>
        <v>0</v>
      </c>
      <c r="J563" s="180">
        <v>0</v>
      </c>
      <c r="K563" s="180"/>
      <c r="L563" s="180">
        <f t="shared" si="266"/>
        <v>0</v>
      </c>
      <c r="M563" s="390">
        <f>'الاطار الموازنى  راي الجهه عام'!J563</f>
        <v>0</v>
      </c>
      <c r="N563" s="228">
        <f t="shared" si="259"/>
        <v>0</v>
      </c>
      <c r="O563" s="180">
        <f t="shared" si="267"/>
        <v>0</v>
      </c>
      <c r="P563" s="166" t="str">
        <f t="shared" si="257"/>
        <v xml:space="preserve"> </v>
      </c>
      <c r="Q563" s="166" t="str">
        <f t="shared" si="258"/>
        <v xml:space="preserve"> </v>
      </c>
      <c r="R563" s="119">
        <f t="shared" si="262"/>
        <v>0</v>
      </c>
      <c r="S563" s="72">
        <f t="shared" si="260"/>
        <v>0</v>
      </c>
    </row>
    <row r="564" spans="1:19" s="2" customFormat="1" ht="93" customHeight="1" thickBot="1" x14ac:dyDescent="0.25">
      <c r="A564" s="389"/>
      <c r="B564" s="390"/>
      <c r="C564" s="390"/>
      <c r="D564" s="390"/>
      <c r="E564" s="180"/>
      <c r="F564" s="180"/>
      <c r="G564" s="68">
        <v>4114080101</v>
      </c>
      <c r="H564" s="31" t="s">
        <v>413</v>
      </c>
      <c r="I564" s="390">
        <f>'موازنة 2026-2027'!M564</f>
        <v>0</v>
      </c>
      <c r="J564" s="180"/>
      <c r="K564" s="180"/>
      <c r="L564" s="180">
        <f t="shared" si="266"/>
        <v>0</v>
      </c>
      <c r="M564" s="390">
        <f>'الاطار الموازنى  راي الجهه عام'!J564</f>
        <v>0</v>
      </c>
      <c r="N564" s="228">
        <f t="shared" si="259"/>
        <v>0</v>
      </c>
      <c r="O564" s="180">
        <f t="shared" si="267"/>
        <v>0</v>
      </c>
      <c r="P564" s="166" t="str">
        <f t="shared" si="257"/>
        <v xml:space="preserve"> </v>
      </c>
      <c r="Q564" s="166" t="str">
        <f t="shared" si="258"/>
        <v xml:space="preserve"> </v>
      </c>
      <c r="R564" s="119">
        <f t="shared" si="262"/>
        <v>0</v>
      </c>
      <c r="S564" s="72">
        <f t="shared" si="260"/>
        <v>0</v>
      </c>
    </row>
    <row r="565" spans="1:19" s="3" customFormat="1" ht="105" customHeight="1" thickBot="1" x14ac:dyDescent="0.25">
      <c r="A565" s="382">
        <f t="shared" ref="A565:L565" si="268">A564+A563+A562+A561+A560+A552+A551+A550</f>
        <v>0</v>
      </c>
      <c r="B565" s="383">
        <f t="shared" si="268"/>
        <v>0</v>
      </c>
      <c r="C565" s="383">
        <f t="shared" si="268"/>
        <v>0</v>
      </c>
      <c r="D565" s="383">
        <f t="shared" si="268"/>
        <v>0</v>
      </c>
      <c r="E565" s="161">
        <f t="shared" si="268"/>
        <v>0</v>
      </c>
      <c r="F565" s="161">
        <f t="shared" si="268"/>
        <v>0</v>
      </c>
      <c r="G565" s="58"/>
      <c r="H565" s="9" t="s">
        <v>414</v>
      </c>
      <c r="I565" s="383">
        <f t="shared" si="268"/>
        <v>4595000</v>
      </c>
      <c r="J565" s="161">
        <f t="shared" si="268"/>
        <v>0</v>
      </c>
      <c r="K565" s="161">
        <f t="shared" si="268"/>
        <v>0</v>
      </c>
      <c r="L565" s="161">
        <f t="shared" si="268"/>
        <v>0</v>
      </c>
      <c r="M565" s="383">
        <f>'الاطار الموازنى  راي الجهه عام'!J565</f>
        <v>4595000</v>
      </c>
      <c r="N565" s="222">
        <f t="shared" si="259"/>
        <v>0</v>
      </c>
      <c r="O565" s="161">
        <f t="shared" ref="O565" si="269">O564+O563+O562+O561+O560+O552+O551+O550</f>
        <v>4595000</v>
      </c>
      <c r="P565" s="161" t="str">
        <f t="shared" si="257"/>
        <v xml:space="preserve"> </v>
      </c>
      <c r="Q565" s="161" t="str">
        <f t="shared" si="258"/>
        <v xml:space="preserve"> </v>
      </c>
      <c r="R565" s="115">
        <f t="shared" si="262"/>
        <v>1</v>
      </c>
      <c r="S565" s="72">
        <f t="shared" si="260"/>
        <v>13785000</v>
      </c>
    </row>
    <row r="566" spans="1:19" s="277" customFormat="1" ht="105.75" customHeight="1" thickBot="1" x14ac:dyDescent="0.25">
      <c r="A566" s="421"/>
      <c r="B566" s="422"/>
      <c r="C566" s="423" t="e">
        <f>(C565-A565)/A565</f>
        <v>#DIV/0!</v>
      </c>
      <c r="D566" s="423" t="e">
        <f>(D565-B565)/B565</f>
        <v>#DIV/0!</v>
      </c>
      <c r="E566" s="279" t="e">
        <f>(E565-C565)/C565</f>
        <v>#DIV/0!</v>
      </c>
      <c r="F566" s="279" t="e">
        <f>(F565-D565)/D565</f>
        <v>#DIV/0!</v>
      </c>
      <c r="G566" s="280"/>
      <c r="H566" s="281" t="s">
        <v>1137</v>
      </c>
      <c r="I566" s="386" t="e">
        <f>(I565-E565)/E565</f>
        <v>#DIV/0!</v>
      </c>
      <c r="J566" s="278"/>
      <c r="K566" s="278"/>
      <c r="L566" s="278"/>
      <c r="M566" s="423" t="e">
        <f>'الاطار الموازنى  راي الجهه عام'!J566</f>
        <v>#DIV/0!</v>
      </c>
      <c r="N566" s="282"/>
      <c r="O566" s="278" t="e">
        <f>(O565-J565)/J565</f>
        <v>#DIV/0!</v>
      </c>
      <c r="P566" s="278"/>
      <c r="Q566" s="278"/>
      <c r="R566" s="283"/>
      <c r="S566" s="276">
        <v>1</v>
      </c>
    </row>
    <row r="567" spans="1:19" s="3" customFormat="1" ht="97.5" customHeight="1" thickBot="1" x14ac:dyDescent="0.25">
      <c r="A567" s="382">
        <f t="shared" ref="A567:L567" si="270">A565+A547+A534+A521</f>
        <v>0</v>
      </c>
      <c r="B567" s="383">
        <f t="shared" si="270"/>
        <v>0</v>
      </c>
      <c r="C567" s="383">
        <f t="shared" si="270"/>
        <v>0</v>
      </c>
      <c r="D567" s="383">
        <f t="shared" si="270"/>
        <v>0</v>
      </c>
      <c r="E567" s="161">
        <f t="shared" si="270"/>
        <v>0</v>
      </c>
      <c r="F567" s="161">
        <f t="shared" si="270"/>
        <v>0</v>
      </c>
      <c r="G567" s="58"/>
      <c r="H567" s="9" t="s">
        <v>415</v>
      </c>
      <c r="I567" s="383">
        <f t="shared" si="270"/>
        <v>48605000</v>
      </c>
      <c r="J567" s="161">
        <f t="shared" si="270"/>
        <v>0</v>
      </c>
      <c r="K567" s="161">
        <f t="shared" si="270"/>
        <v>0</v>
      </c>
      <c r="L567" s="161">
        <f t="shared" si="270"/>
        <v>0</v>
      </c>
      <c r="M567" s="383">
        <f>'الاطار الموازنى  راي الجهه عام'!J567</f>
        <v>54705000</v>
      </c>
      <c r="N567" s="222">
        <f t="shared" si="259"/>
        <v>6100000</v>
      </c>
      <c r="O567" s="161">
        <f t="shared" ref="O567" si="271">O565+O547+O534+O521</f>
        <v>54705000</v>
      </c>
      <c r="P567" s="161">
        <f t="shared" si="257"/>
        <v>6100000</v>
      </c>
      <c r="Q567" s="161" t="str">
        <f t="shared" si="258"/>
        <v xml:space="preserve"> </v>
      </c>
      <c r="R567" s="115">
        <f t="shared" si="262"/>
        <v>1.1255014916160888</v>
      </c>
      <c r="S567" s="72">
        <f t="shared" si="260"/>
        <v>158015000</v>
      </c>
    </row>
    <row r="568" spans="1:19" s="3" customFormat="1" ht="99.75" customHeight="1" thickBot="1" x14ac:dyDescent="0.25">
      <c r="A568" s="188">
        <f t="shared" ref="A568:F568" si="272">IF(A567-A439&lt;0,A439-A567,0)</f>
        <v>0</v>
      </c>
      <c r="B568" s="189">
        <f t="shared" si="272"/>
        <v>0</v>
      </c>
      <c r="C568" s="189">
        <f t="shared" si="272"/>
        <v>0</v>
      </c>
      <c r="D568" s="189">
        <f t="shared" si="272"/>
        <v>0</v>
      </c>
      <c r="E568" s="189">
        <f t="shared" si="272"/>
        <v>0</v>
      </c>
      <c r="F568" s="189">
        <f t="shared" si="272"/>
        <v>0</v>
      </c>
      <c r="G568" s="42" t="s">
        <v>1009</v>
      </c>
      <c r="H568" s="9" t="s">
        <v>416</v>
      </c>
      <c r="I568" s="189">
        <f>IF(I567-I439&lt;0,I439-I567,0)</f>
        <v>0</v>
      </c>
      <c r="J568" s="189">
        <f>IF(J567-J439&lt;0,J439-J567,0)</f>
        <v>0</v>
      </c>
      <c r="K568" s="189">
        <f>IF(K567-K439&lt;0,K439-K567,0)</f>
        <v>0</v>
      </c>
      <c r="L568" s="189">
        <f>IF(L567-L439&lt;0,L439-L567,0)</f>
        <v>0</v>
      </c>
      <c r="M568" s="189">
        <f>'الاطار الموازنى  راي الجهه عام'!J568</f>
        <v>0</v>
      </c>
      <c r="N568" s="251">
        <f t="shared" si="259"/>
        <v>0</v>
      </c>
      <c r="O568" s="189">
        <f>IF(O567-O439&lt;0,O439-O567,0)</f>
        <v>0</v>
      </c>
      <c r="P568" s="189" t="str">
        <f t="shared" si="257"/>
        <v xml:space="preserve"> </v>
      </c>
      <c r="Q568" s="189" t="str">
        <f t="shared" si="258"/>
        <v xml:space="preserve"> </v>
      </c>
      <c r="R568" s="131">
        <f t="shared" si="262"/>
        <v>0</v>
      </c>
      <c r="S568" s="72">
        <f t="shared" si="260"/>
        <v>0</v>
      </c>
    </row>
    <row r="569" spans="1:19" s="3" customFormat="1" ht="99.75" customHeight="1" thickBot="1" x14ac:dyDescent="0.25">
      <c r="A569" s="382">
        <f t="shared" ref="A569:L569" si="273">SUM(A567:A568)</f>
        <v>0</v>
      </c>
      <c r="B569" s="383">
        <f t="shared" si="273"/>
        <v>0</v>
      </c>
      <c r="C569" s="383">
        <f t="shared" si="273"/>
        <v>0</v>
      </c>
      <c r="D569" s="383">
        <f t="shared" si="273"/>
        <v>0</v>
      </c>
      <c r="E569" s="161">
        <f t="shared" si="273"/>
        <v>0</v>
      </c>
      <c r="F569" s="161">
        <f t="shared" si="273"/>
        <v>0</v>
      </c>
      <c r="G569" s="58"/>
      <c r="H569" s="9" t="s">
        <v>352</v>
      </c>
      <c r="I569" s="383">
        <f t="shared" si="273"/>
        <v>48605000</v>
      </c>
      <c r="J569" s="161">
        <f t="shared" si="273"/>
        <v>0</v>
      </c>
      <c r="K569" s="161">
        <f t="shared" si="273"/>
        <v>0</v>
      </c>
      <c r="L569" s="161">
        <f t="shared" si="273"/>
        <v>0</v>
      </c>
      <c r="M569" s="383">
        <f>'الاطار الموازنى  راي الجهه عام'!J569</f>
        <v>54705000</v>
      </c>
      <c r="N569" s="222">
        <f t="shared" si="259"/>
        <v>6100000</v>
      </c>
      <c r="O569" s="161">
        <f t="shared" ref="O569" si="274">SUM(O567:O568)</f>
        <v>54705000</v>
      </c>
      <c r="P569" s="161">
        <f t="shared" si="257"/>
        <v>6100000</v>
      </c>
      <c r="Q569" s="161" t="str">
        <f t="shared" si="258"/>
        <v xml:space="preserve"> </v>
      </c>
      <c r="R569" s="115">
        <f t="shared" si="262"/>
        <v>1.1255014916160888</v>
      </c>
      <c r="S569" s="72">
        <f t="shared" si="260"/>
        <v>158015000</v>
      </c>
    </row>
    <row r="570" spans="1:19" s="334" customFormat="1" ht="105.75" customHeight="1" x14ac:dyDescent="0.2">
      <c r="A570" s="421"/>
      <c r="B570" s="422"/>
      <c r="C570" s="423" t="e">
        <f>(C569-A569)/A569</f>
        <v>#DIV/0!</v>
      </c>
      <c r="D570" s="423" t="e">
        <f>(D569-B569)/B569</f>
        <v>#DIV/0!</v>
      </c>
      <c r="E570" s="279" t="e">
        <f>(E569-C569)/C569</f>
        <v>#DIV/0!</v>
      </c>
      <c r="F570" s="279" t="e">
        <f>(F569-D569)/D569</f>
        <v>#DIV/0!</v>
      </c>
      <c r="G570" s="280"/>
      <c r="H570" s="281" t="s">
        <v>1137</v>
      </c>
      <c r="I570" s="423" t="e">
        <f>(I569-E569)/E569</f>
        <v>#DIV/0!</v>
      </c>
      <c r="J570" s="278"/>
      <c r="K570" s="278"/>
      <c r="L570" s="278"/>
      <c r="M570" s="423" t="e">
        <f>'الاطار الموازنى  راي الجهه عام'!J570</f>
        <v>#DIV/0!</v>
      </c>
      <c r="N570" s="282"/>
      <c r="O570" s="278" t="e">
        <f>(O569-J569)/J569</f>
        <v>#DIV/0!</v>
      </c>
      <c r="P570" s="278"/>
      <c r="Q570" s="278"/>
      <c r="R570" s="283"/>
      <c r="S570" s="333">
        <v>1</v>
      </c>
    </row>
    <row r="571" spans="1:19" s="3" customFormat="1" ht="105.75" customHeight="1" x14ac:dyDescent="0.2">
      <c r="A571" s="438"/>
      <c r="B571" s="439"/>
      <c r="C571" s="439"/>
      <c r="D571" s="439"/>
      <c r="E571" s="190"/>
      <c r="F571" s="190"/>
      <c r="G571" s="59" t="s">
        <v>891</v>
      </c>
      <c r="H571" s="10" t="s">
        <v>417</v>
      </c>
      <c r="I571" s="439"/>
      <c r="J571" s="190"/>
      <c r="K571" s="190"/>
      <c r="L571" s="190"/>
      <c r="M571" s="439">
        <f>'الاطار الموازنى  راي الجهه عام'!J571</f>
        <v>0</v>
      </c>
      <c r="N571" s="252"/>
      <c r="O571" s="190"/>
      <c r="P571" s="190"/>
      <c r="Q571" s="190"/>
      <c r="R571" s="132"/>
      <c r="S571" s="72">
        <f>S633</f>
        <v>3000000</v>
      </c>
    </row>
    <row r="572" spans="1:19" s="3" customFormat="1" ht="105.75" customHeight="1" x14ac:dyDescent="0.2">
      <c r="A572" s="355"/>
      <c r="B572" s="425"/>
      <c r="C572" s="425"/>
      <c r="D572" s="425"/>
      <c r="E572" s="181"/>
      <c r="F572" s="181"/>
      <c r="G572" s="69" t="s">
        <v>892</v>
      </c>
      <c r="H572" s="4" t="s">
        <v>418</v>
      </c>
      <c r="I572" s="425"/>
      <c r="J572" s="181"/>
      <c r="K572" s="181"/>
      <c r="L572" s="181"/>
      <c r="M572" s="425">
        <f>'الاطار الموازنى  راي الجهه عام'!J572</f>
        <v>0</v>
      </c>
      <c r="N572" s="242"/>
      <c r="O572" s="181"/>
      <c r="P572" s="181" t="str">
        <f t="shared" si="257"/>
        <v xml:space="preserve"> </v>
      </c>
      <c r="Q572" s="181" t="str">
        <f t="shared" si="258"/>
        <v xml:space="preserve"> </v>
      </c>
      <c r="R572" s="125"/>
      <c r="S572" s="72">
        <f>S615</f>
        <v>3000000</v>
      </c>
    </row>
    <row r="573" spans="1:19" s="2" customFormat="1" ht="105.75" customHeight="1" x14ac:dyDescent="0.2">
      <c r="A573" s="389"/>
      <c r="B573" s="390"/>
      <c r="C573" s="390"/>
      <c r="D573" s="390"/>
      <c r="E573" s="166"/>
      <c r="F573" s="166"/>
      <c r="G573" s="60" t="s">
        <v>893</v>
      </c>
      <c r="H573" s="17" t="s">
        <v>419</v>
      </c>
      <c r="I573" s="390"/>
      <c r="J573" s="166"/>
      <c r="K573" s="166"/>
      <c r="L573" s="166"/>
      <c r="M573" s="390">
        <f>'الاطار الموازنى  راي الجهه عام'!J573</f>
        <v>0</v>
      </c>
      <c r="N573" s="228"/>
      <c r="O573" s="166"/>
      <c r="P573" s="166" t="str">
        <f t="shared" si="257"/>
        <v xml:space="preserve"> </v>
      </c>
      <c r="Q573" s="166" t="str">
        <f t="shared" si="258"/>
        <v xml:space="preserve"> </v>
      </c>
      <c r="R573" s="119"/>
      <c r="S573" s="72">
        <f>S586</f>
        <v>0</v>
      </c>
    </row>
    <row r="574" spans="1:19" s="1" customFormat="1" ht="105.75" customHeight="1" x14ac:dyDescent="0.2">
      <c r="A574" s="357"/>
      <c r="B574" s="373"/>
      <c r="C574" s="373"/>
      <c r="D574" s="373"/>
      <c r="E574" s="155"/>
      <c r="F574" s="155"/>
      <c r="G574" s="54" t="s">
        <v>894</v>
      </c>
      <c r="H574" s="18" t="s">
        <v>420</v>
      </c>
      <c r="I574" s="373"/>
      <c r="J574" s="155"/>
      <c r="K574" s="155"/>
      <c r="L574" s="155"/>
      <c r="M574" s="373">
        <f>'الاطار الموازنى  راي الجهه عام'!J574</f>
        <v>0</v>
      </c>
      <c r="N574" s="215"/>
      <c r="O574" s="155"/>
      <c r="P574" s="155" t="str">
        <f t="shared" si="257"/>
        <v xml:space="preserve"> </v>
      </c>
      <c r="Q574" s="155" t="str">
        <f t="shared" si="258"/>
        <v xml:space="preserve"> </v>
      </c>
      <c r="R574" s="110"/>
      <c r="S574" s="72">
        <f>S577</f>
        <v>0</v>
      </c>
    </row>
    <row r="575" spans="1:19" ht="105.75" customHeight="1" x14ac:dyDescent="0.2">
      <c r="A575" s="364"/>
      <c r="B575" s="365"/>
      <c r="C575" s="365"/>
      <c r="D575" s="365"/>
      <c r="E575" s="147"/>
      <c r="F575" s="147"/>
      <c r="G575" s="49" t="s">
        <v>895</v>
      </c>
      <c r="H575" s="34" t="s">
        <v>421</v>
      </c>
      <c r="I575" s="365">
        <f>'موازنة 2026-2027'!M575</f>
        <v>0</v>
      </c>
      <c r="J575" s="147"/>
      <c r="K575" s="147"/>
      <c r="L575" s="147">
        <f t="shared" si="266"/>
        <v>0</v>
      </c>
      <c r="M575" s="365">
        <f>'الاطار الموازنى  راي الجهه عام'!J575</f>
        <v>0</v>
      </c>
      <c r="N575" s="208">
        <f t="shared" si="259"/>
        <v>0</v>
      </c>
      <c r="O575" s="147">
        <f>M575</f>
        <v>0</v>
      </c>
      <c r="P575" s="209" t="str">
        <f t="shared" si="257"/>
        <v xml:space="preserve"> </v>
      </c>
      <c r="Q575" s="209" t="str">
        <f t="shared" si="258"/>
        <v xml:space="preserve"> </v>
      </c>
      <c r="R575" s="105">
        <f t="shared" si="262"/>
        <v>0</v>
      </c>
      <c r="S575" s="72">
        <f t="shared" si="260"/>
        <v>0</v>
      </c>
    </row>
    <row r="576" spans="1:19" ht="105.75" customHeight="1" thickBot="1" x14ac:dyDescent="0.25">
      <c r="A576" s="391"/>
      <c r="B576" s="379"/>
      <c r="C576" s="379"/>
      <c r="D576" s="379"/>
      <c r="E576" s="158"/>
      <c r="F576" s="158"/>
      <c r="G576" s="50" t="s">
        <v>896</v>
      </c>
      <c r="H576" s="35" t="s">
        <v>422</v>
      </c>
      <c r="I576" s="379">
        <f>'موازنة 2026-2027'!M576</f>
        <v>0</v>
      </c>
      <c r="J576" s="158"/>
      <c r="K576" s="158"/>
      <c r="L576" s="158">
        <f t="shared" si="266"/>
        <v>0</v>
      </c>
      <c r="M576" s="379">
        <f>'الاطار الموازنى  راي الجهه عام'!J576</f>
        <v>0</v>
      </c>
      <c r="N576" s="218">
        <f t="shared" si="259"/>
        <v>0</v>
      </c>
      <c r="O576" s="158"/>
      <c r="P576" s="219" t="str">
        <f t="shared" si="257"/>
        <v xml:space="preserve"> </v>
      </c>
      <c r="Q576" s="219" t="str">
        <f t="shared" si="258"/>
        <v xml:space="preserve"> </v>
      </c>
      <c r="R576" s="113">
        <f t="shared" si="262"/>
        <v>0</v>
      </c>
      <c r="S576" s="72">
        <f t="shared" si="260"/>
        <v>0</v>
      </c>
    </row>
    <row r="577" spans="1:19" s="1" customFormat="1" ht="110.25" customHeight="1" thickBot="1" x14ac:dyDescent="0.25">
      <c r="A577" s="360">
        <f t="shared" ref="A577:I577" si="275">SUM(A575:A576)</f>
        <v>0</v>
      </c>
      <c r="B577" s="368">
        <f t="shared" si="275"/>
        <v>0</v>
      </c>
      <c r="C577" s="368">
        <f t="shared" si="275"/>
        <v>0</v>
      </c>
      <c r="D577" s="368">
        <f t="shared" si="275"/>
        <v>0</v>
      </c>
      <c r="E577" s="150">
        <f t="shared" si="275"/>
        <v>0</v>
      </c>
      <c r="F577" s="150">
        <f t="shared" si="275"/>
        <v>0</v>
      </c>
      <c r="G577" s="51"/>
      <c r="H577" s="5" t="s">
        <v>167</v>
      </c>
      <c r="I577" s="368">
        <f t="shared" si="275"/>
        <v>0</v>
      </c>
      <c r="J577" s="150">
        <f t="shared" ref="J577:L577" si="276">SUM(J575:J576)</f>
        <v>0</v>
      </c>
      <c r="K577" s="150">
        <f t="shared" si="276"/>
        <v>0</v>
      </c>
      <c r="L577" s="150">
        <f t="shared" si="276"/>
        <v>0</v>
      </c>
      <c r="M577" s="368">
        <f>'الاطار الموازنى  راي الجهه عام'!J577</f>
        <v>0</v>
      </c>
      <c r="N577" s="212">
        <f t="shared" si="259"/>
        <v>0</v>
      </c>
      <c r="O577" s="150">
        <f t="shared" ref="O577" si="277">SUM(O575:O576)</f>
        <v>0</v>
      </c>
      <c r="P577" s="150" t="str">
        <f t="shared" si="257"/>
        <v xml:space="preserve"> </v>
      </c>
      <c r="Q577" s="150" t="str">
        <f t="shared" si="258"/>
        <v xml:space="preserve"> </v>
      </c>
      <c r="R577" s="107">
        <f t="shared" si="262"/>
        <v>0</v>
      </c>
      <c r="S577" s="72">
        <f t="shared" si="260"/>
        <v>0</v>
      </c>
    </row>
    <row r="578" spans="1:19" s="1" customFormat="1" ht="105.75" customHeight="1" x14ac:dyDescent="0.2">
      <c r="A578" s="394"/>
      <c r="B578" s="395"/>
      <c r="C578" s="395"/>
      <c r="D578" s="395"/>
      <c r="E578" s="170"/>
      <c r="F578" s="170"/>
      <c r="G578" s="48" t="s">
        <v>897</v>
      </c>
      <c r="H578" s="21" t="s">
        <v>423</v>
      </c>
      <c r="I578" s="395"/>
      <c r="J578" s="170"/>
      <c r="K578" s="170"/>
      <c r="L578" s="170"/>
      <c r="M578" s="395">
        <f>'الاطار الموازنى  راي الجهه عام'!J578</f>
        <v>0</v>
      </c>
      <c r="N578" s="229"/>
      <c r="O578" s="170"/>
      <c r="P578" s="170" t="str">
        <f t="shared" si="257"/>
        <v xml:space="preserve"> </v>
      </c>
      <c r="Q578" s="170" t="str">
        <f t="shared" si="258"/>
        <v xml:space="preserve"> </v>
      </c>
      <c r="R578" s="120"/>
      <c r="S578" s="72">
        <f>S581</f>
        <v>0</v>
      </c>
    </row>
    <row r="579" spans="1:19" ht="105" customHeight="1" x14ac:dyDescent="0.2">
      <c r="A579" s="365"/>
      <c r="B579" s="365"/>
      <c r="C579" s="365"/>
      <c r="D579" s="365"/>
      <c r="E579" s="147"/>
      <c r="F579" s="147"/>
      <c r="G579" s="49" t="s">
        <v>898</v>
      </c>
      <c r="H579" s="34" t="s">
        <v>421</v>
      </c>
      <c r="I579" s="365">
        <f>'موازنة 2026-2027'!M579</f>
        <v>0</v>
      </c>
      <c r="J579" s="147"/>
      <c r="K579" s="147"/>
      <c r="L579" s="147">
        <f t="shared" si="266"/>
        <v>0</v>
      </c>
      <c r="M579" s="365">
        <f>'الاطار الموازنى  راي الجهه عام'!J579</f>
        <v>0</v>
      </c>
      <c r="N579" s="208">
        <f t="shared" si="259"/>
        <v>0</v>
      </c>
      <c r="O579" s="147">
        <f>M579</f>
        <v>0</v>
      </c>
      <c r="P579" s="209" t="str">
        <f t="shared" si="257"/>
        <v xml:space="preserve"> </v>
      </c>
      <c r="Q579" s="209" t="str">
        <f t="shared" si="258"/>
        <v xml:space="preserve"> </v>
      </c>
      <c r="R579" s="105">
        <f t="shared" si="262"/>
        <v>0</v>
      </c>
      <c r="S579" s="72">
        <f t="shared" si="260"/>
        <v>0</v>
      </c>
    </row>
    <row r="580" spans="1:19" ht="105.75" customHeight="1" thickBot="1" x14ac:dyDescent="0.25">
      <c r="A580" s="364"/>
      <c r="B580" s="365"/>
      <c r="C580" s="365"/>
      <c r="D580" s="365"/>
      <c r="E580" s="147"/>
      <c r="F580" s="147"/>
      <c r="G580" s="50" t="s">
        <v>899</v>
      </c>
      <c r="H580" s="35" t="s">
        <v>422</v>
      </c>
      <c r="I580" s="365">
        <f>'موازنة 2026-2027'!M580</f>
        <v>0</v>
      </c>
      <c r="J580" s="147"/>
      <c r="K580" s="147"/>
      <c r="L580" s="147">
        <f t="shared" si="266"/>
        <v>0</v>
      </c>
      <c r="M580" s="365">
        <f>'الاطار الموازنى  راي الجهه عام'!J580</f>
        <v>0</v>
      </c>
      <c r="N580" s="208">
        <f t="shared" si="259"/>
        <v>0</v>
      </c>
      <c r="O580" s="147"/>
      <c r="P580" s="209" t="str">
        <f t="shared" si="257"/>
        <v xml:space="preserve"> </v>
      </c>
      <c r="Q580" s="209" t="str">
        <f t="shared" si="258"/>
        <v xml:space="preserve"> </v>
      </c>
      <c r="R580" s="105">
        <f t="shared" si="262"/>
        <v>0</v>
      </c>
      <c r="S580" s="72">
        <f t="shared" si="260"/>
        <v>0</v>
      </c>
    </row>
    <row r="581" spans="1:19" s="1" customFormat="1" ht="102.75" customHeight="1" thickBot="1" x14ac:dyDescent="0.25">
      <c r="A581" s="360">
        <f t="shared" ref="A581:L581" si="278">SUM(A579:A580)</f>
        <v>0</v>
      </c>
      <c r="B581" s="368">
        <f t="shared" si="278"/>
        <v>0</v>
      </c>
      <c r="C581" s="368">
        <f t="shared" si="278"/>
        <v>0</v>
      </c>
      <c r="D581" s="368">
        <f t="shared" si="278"/>
        <v>0</v>
      </c>
      <c r="E581" s="150">
        <f t="shared" si="278"/>
        <v>0</v>
      </c>
      <c r="F581" s="150">
        <f t="shared" si="278"/>
        <v>0</v>
      </c>
      <c r="G581" s="51"/>
      <c r="H581" s="5" t="s">
        <v>171</v>
      </c>
      <c r="I581" s="368">
        <f t="shared" si="278"/>
        <v>0</v>
      </c>
      <c r="J581" s="150">
        <f t="shared" si="278"/>
        <v>0</v>
      </c>
      <c r="K581" s="150">
        <f t="shared" si="278"/>
        <v>0</v>
      </c>
      <c r="L581" s="150">
        <f t="shared" si="278"/>
        <v>0</v>
      </c>
      <c r="M581" s="368">
        <f>'الاطار الموازنى  راي الجهه عام'!J581</f>
        <v>0</v>
      </c>
      <c r="N581" s="212">
        <f t="shared" si="259"/>
        <v>0</v>
      </c>
      <c r="O581" s="150">
        <f t="shared" ref="O581" si="279">SUM(O579:O580)</f>
        <v>0</v>
      </c>
      <c r="P581" s="150" t="str">
        <f t="shared" si="257"/>
        <v xml:space="preserve"> </v>
      </c>
      <c r="Q581" s="150" t="str">
        <f t="shared" si="258"/>
        <v xml:space="preserve"> </v>
      </c>
      <c r="R581" s="107">
        <f t="shared" si="262"/>
        <v>0</v>
      </c>
      <c r="S581" s="72">
        <f t="shared" si="260"/>
        <v>0</v>
      </c>
    </row>
    <row r="582" spans="1:19" s="1" customFormat="1" ht="105.75" customHeight="1" x14ac:dyDescent="0.2">
      <c r="A582" s="357"/>
      <c r="B582" s="373"/>
      <c r="C582" s="373"/>
      <c r="D582" s="373"/>
      <c r="E582" s="155"/>
      <c r="F582" s="155"/>
      <c r="G582" s="48" t="s">
        <v>900</v>
      </c>
      <c r="H582" s="21" t="s">
        <v>424</v>
      </c>
      <c r="I582" s="373"/>
      <c r="J582" s="155"/>
      <c r="K582" s="155"/>
      <c r="L582" s="155"/>
      <c r="M582" s="373">
        <f>'الاطار الموازنى  راي الجهه عام'!J582</f>
        <v>0</v>
      </c>
      <c r="N582" s="215"/>
      <c r="O582" s="155"/>
      <c r="P582" s="155" t="str">
        <f t="shared" si="257"/>
        <v xml:space="preserve"> </v>
      </c>
      <c r="Q582" s="155" t="str">
        <f t="shared" si="258"/>
        <v xml:space="preserve"> </v>
      </c>
      <c r="R582" s="110"/>
      <c r="S582" s="72">
        <f>S585</f>
        <v>0</v>
      </c>
    </row>
    <row r="583" spans="1:19" ht="105.75" customHeight="1" x14ac:dyDescent="0.2">
      <c r="A583" s="364"/>
      <c r="B583" s="365"/>
      <c r="C583" s="365"/>
      <c r="D583" s="365"/>
      <c r="E583" s="147"/>
      <c r="F583" s="147"/>
      <c r="G583" s="49" t="s">
        <v>901</v>
      </c>
      <c r="H583" s="34" t="s">
        <v>421</v>
      </c>
      <c r="I583" s="365">
        <f>'موازنة 2026-2027'!M583</f>
        <v>0</v>
      </c>
      <c r="J583" s="147"/>
      <c r="K583" s="147"/>
      <c r="L583" s="147">
        <f t="shared" si="266"/>
        <v>0</v>
      </c>
      <c r="M583" s="365">
        <f>'الاطار الموازنى  راي الجهه عام'!J583</f>
        <v>0</v>
      </c>
      <c r="N583" s="208">
        <f t="shared" si="259"/>
        <v>0</v>
      </c>
      <c r="O583" s="147"/>
      <c r="P583" s="209" t="str">
        <f t="shared" si="257"/>
        <v xml:space="preserve"> </v>
      </c>
      <c r="Q583" s="209" t="str">
        <f t="shared" si="258"/>
        <v xml:space="preserve"> </v>
      </c>
      <c r="R583" s="105">
        <f t="shared" si="262"/>
        <v>0</v>
      </c>
      <c r="S583" s="72">
        <f t="shared" si="260"/>
        <v>0</v>
      </c>
    </row>
    <row r="584" spans="1:19" ht="105.75" customHeight="1" thickBot="1" x14ac:dyDescent="0.25">
      <c r="A584" s="364"/>
      <c r="B584" s="365"/>
      <c r="C584" s="365"/>
      <c r="D584" s="365"/>
      <c r="E584" s="147"/>
      <c r="F584" s="147"/>
      <c r="G584" s="50" t="s">
        <v>902</v>
      </c>
      <c r="H584" s="35" t="s">
        <v>422</v>
      </c>
      <c r="I584" s="365">
        <f>'موازنة 2026-2027'!M584</f>
        <v>0</v>
      </c>
      <c r="J584" s="147"/>
      <c r="K584" s="147"/>
      <c r="L584" s="147">
        <f t="shared" si="266"/>
        <v>0</v>
      </c>
      <c r="M584" s="365">
        <f>'الاطار الموازنى  راي الجهه عام'!J584</f>
        <v>0</v>
      </c>
      <c r="N584" s="208">
        <f t="shared" si="259"/>
        <v>0</v>
      </c>
      <c r="O584" s="147"/>
      <c r="P584" s="209" t="str">
        <f t="shared" si="257"/>
        <v xml:space="preserve"> </v>
      </c>
      <c r="Q584" s="209" t="str">
        <f t="shared" si="258"/>
        <v xml:space="preserve"> </v>
      </c>
      <c r="R584" s="105">
        <f t="shared" si="262"/>
        <v>0</v>
      </c>
      <c r="S584" s="72">
        <f t="shared" si="260"/>
        <v>0</v>
      </c>
    </row>
    <row r="585" spans="1:19" s="1" customFormat="1" ht="97.5" customHeight="1" thickBot="1" x14ac:dyDescent="0.25">
      <c r="A585" s="360">
        <f t="shared" ref="A585:L585" si="280">SUM(A583:A584)</f>
        <v>0</v>
      </c>
      <c r="B585" s="368">
        <f t="shared" si="280"/>
        <v>0</v>
      </c>
      <c r="C585" s="368">
        <f t="shared" si="280"/>
        <v>0</v>
      </c>
      <c r="D585" s="368">
        <f t="shared" si="280"/>
        <v>0</v>
      </c>
      <c r="E585" s="150">
        <f t="shared" si="280"/>
        <v>0</v>
      </c>
      <c r="F585" s="150">
        <f t="shared" si="280"/>
        <v>0</v>
      </c>
      <c r="G585" s="51"/>
      <c r="H585" s="5" t="s">
        <v>294</v>
      </c>
      <c r="I585" s="368">
        <f t="shared" si="280"/>
        <v>0</v>
      </c>
      <c r="J585" s="150">
        <f t="shared" si="280"/>
        <v>0</v>
      </c>
      <c r="K585" s="150">
        <f t="shared" si="280"/>
        <v>0</v>
      </c>
      <c r="L585" s="150">
        <f t="shared" si="280"/>
        <v>0</v>
      </c>
      <c r="M585" s="368">
        <f>'الاطار الموازنى  راي الجهه عام'!J585</f>
        <v>0</v>
      </c>
      <c r="N585" s="212">
        <f t="shared" si="259"/>
        <v>0</v>
      </c>
      <c r="O585" s="150">
        <f t="shared" ref="O585" si="281">SUM(O583:O584)</f>
        <v>0</v>
      </c>
      <c r="P585" s="150" t="str">
        <f t="shared" si="257"/>
        <v xml:space="preserve"> </v>
      </c>
      <c r="Q585" s="150" t="str">
        <f t="shared" si="258"/>
        <v xml:space="preserve"> </v>
      </c>
      <c r="R585" s="107">
        <f t="shared" si="262"/>
        <v>0</v>
      </c>
      <c r="S585" s="72">
        <f t="shared" si="260"/>
        <v>0</v>
      </c>
    </row>
    <row r="586" spans="1:19" s="2" customFormat="1" ht="97.5" customHeight="1" thickBot="1" x14ac:dyDescent="0.25">
      <c r="A586" s="376">
        <f t="shared" ref="A586:L586" si="282">A585+A581+A577</f>
        <v>0</v>
      </c>
      <c r="B586" s="377">
        <f t="shared" si="282"/>
        <v>0</v>
      </c>
      <c r="C586" s="377">
        <f t="shared" si="282"/>
        <v>0</v>
      </c>
      <c r="D586" s="377">
        <f t="shared" si="282"/>
        <v>0</v>
      </c>
      <c r="E586" s="157">
        <f t="shared" si="282"/>
        <v>0</v>
      </c>
      <c r="F586" s="157">
        <f t="shared" si="282"/>
        <v>0</v>
      </c>
      <c r="G586" s="57"/>
      <c r="H586" s="7" t="s">
        <v>425</v>
      </c>
      <c r="I586" s="377">
        <f t="shared" si="282"/>
        <v>0</v>
      </c>
      <c r="J586" s="157">
        <f t="shared" si="282"/>
        <v>0</v>
      </c>
      <c r="K586" s="157">
        <f t="shared" si="282"/>
        <v>0</v>
      </c>
      <c r="L586" s="157">
        <f t="shared" si="282"/>
        <v>0</v>
      </c>
      <c r="M586" s="377">
        <f>'الاطار الموازنى  راي الجهه عام'!J586</f>
        <v>0</v>
      </c>
      <c r="N586" s="217">
        <f t="shared" si="259"/>
        <v>0</v>
      </c>
      <c r="O586" s="157">
        <f t="shared" ref="O586" si="283">O585+O581+O577</f>
        <v>0</v>
      </c>
      <c r="P586" s="157" t="str">
        <f t="shared" si="257"/>
        <v xml:space="preserve"> </v>
      </c>
      <c r="Q586" s="157" t="str">
        <f t="shared" si="258"/>
        <v xml:space="preserve"> </v>
      </c>
      <c r="R586" s="112">
        <f t="shared" si="262"/>
        <v>0</v>
      </c>
      <c r="S586" s="72">
        <f t="shared" si="260"/>
        <v>0</v>
      </c>
    </row>
    <row r="587" spans="1:19" s="2" customFormat="1" ht="105.75" customHeight="1" x14ac:dyDescent="0.2">
      <c r="A587" s="371"/>
      <c r="B587" s="372"/>
      <c r="C587" s="372"/>
      <c r="D587" s="372"/>
      <c r="E587" s="152"/>
      <c r="F587" s="152"/>
      <c r="G587" s="53" t="s">
        <v>903</v>
      </c>
      <c r="H587" s="22" t="s">
        <v>426</v>
      </c>
      <c r="I587" s="372"/>
      <c r="J587" s="152"/>
      <c r="K587" s="152"/>
      <c r="L587" s="152"/>
      <c r="M587" s="372">
        <f>'الاطار الموازنى  راي الجهه عام'!J587</f>
        <v>0</v>
      </c>
      <c r="N587" s="214"/>
      <c r="O587" s="152"/>
      <c r="P587" s="152" t="str">
        <f t="shared" si="257"/>
        <v xml:space="preserve"> </v>
      </c>
      <c r="Q587" s="152" t="str">
        <f t="shared" si="258"/>
        <v xml:space="preserve"> </v>
      </c>
      <c r="R587" s="109"/>
      <c r="S587" s="72">
        <f>S608</f>
        <v>3000000</v>
      </c>
    </row>
    <row r="588" spans="1:19" s="1" customFormat="1" ht="105.75" customHeight="1" x14ac:dyDescent="0.2">
      <c r="A588" s="394"/>
      <c r="B588" s="395"/>
      <c r="C588" s="395"/>
      <c r="D588" s="395"/>
      <c r="E588" s="170"/>
      <c r="F588" s="170"/>
      <c r="G588" s="48" t="s">
        <v>904</v>
      </c>
      <c r="H588" s="18" t="s">
        <v>427</v>
      </c>
      <c r="I588" s="395"/>
      <c r="J588" s="170"/>
      <c r="K588" s="170"/>
      <c r="L588" s="170"/>
      <c r="M588" s="395">
        <f>'الاطار الموازنى  راي الجهه عام'!J588</f>
        <v>0</v>
      </c>
      <c r="N588" s="229"/>
      <c r="O588" s="170"/>
      <c r="P588" s="170" t="str">
        <f t="shared" si="257"/>
        <v xml:space="preserve"> </v>
      </c>
      <c r="Q588" s="170" t="str">
        <f t="shared" si="258"/>
        <v xml:space="preserve"> </v>
      </c>
      <c r="R588" s="120"/>
      <c r="S588" s="72">
        <f>S591</f>
        <v>0</v>
      </c>
    </row>
    <row r="589" spans="1:19" ht="105.75" customHeight="1" x14ac:dyDescent="0.2">
      <c r="A589" s="364"/>
      <c r="B589" s="365"/>
      <c r="C589" s="365"/>
      <c r="D589" s="365"/>
      <c r="E589" s="147"/>
      <c r="F589" s="147"/>
      <c r="G589" s="49" t="s">
        <v>905</v>
      </c>
      <c r="H589" s="34" t="s">
        <v>421</v>
      </c>
      <c r="I589" s="365">
        <f>'موازنة 2026-2027'!M589</f>
        <v>0</v>
      </c>
      <c r="J589" s="147"/>
      <c r="K589" s="147"/>
      <c r="L589" s="147">
        <f t="shared" si="266"/>
        <v>0</v>
      </c>
      <c r="M589" s="365">
        <f>'الاطار الموازنى  راي الجهه عام'!J589</f>
        <v>0</v>
      </c>
      <c r="N589" s="208">
        <f t="shared" si="259"/>
        <v>0</v>
      </c>
      <c r="O589" s="147"/>
      <c r="P589" s="209" t="str">
        <f t="shared" si="257"/>
        <v xml:space="preserve"> </v>
      </c>
      <c r="Q589" s="209" t="str">
        <f t="shared" si="258"/>
        <v xml:space="preserve"> </v>
      </c>
      <c r="R589" s="105">
        <f t="shared" si="262"/>
        <v>0</v>
      </c>
      <c r="S589" s="72">
        <f t="shared" si="260"/>
        <v>0</v>
      </c>
    </row>
    <row r="590" spans="1:19" ht="105.75" customHeight="1" thickBot="1" x14ac:dyDescent="0.25">
      <c r="A590" s="364"/>
      <c r="B590" s="365"/>
      <c r="C590" s="365"/>
      <c r="D590" s="365"/>
      <c r="E590" s="147"/>
      <c r="F590" s="147"/>
      <c r="G590" s="50" t="s">
        <v>906</v>
      </c>
      <c r="H590" s="35" t="s">
        <v>422</v>
      </c>
      <c r="I590" s="365">
        <f>'موازنة 2026-2027'!M590</f>
        <v>0</v>
      </c>
      <c r="J590" s="147"/>
      <c r="K590" s="147"/>
      <c r="L590" s="147">
        <f t="shared" si="266"/>
        <v>0</v>
      </c>
      <c r="M590" s="365">
        <f>'الاطار الموازنى  راي الجهه عام'!J590</f>
        <v>0</v>
      </c>
      <c r="N590" s="208">
        <f t="shared" si="259"/>
        <v>0</v>
      </c>
      <c r="O590" s="147"/>
      <c r="P590" s="209" t="str">
        <f t="shared" si="257"/>
        <v xml:space="preserve"> </v>
      </c>
      <c r="Q590" s="209" t="str">
        <f t="shared" si="258"/>
        <v xml:space="preserve"> </v>
      </c>
      <c r="R590" s="105">
        <f t="shared" si="262"/>
        <v>0</v>
      </c>
      <c r="S590" s="72">
        <f t="shared" si="260"/>
        <v>0</v>
      </c>
    </row>
    <row r="591" spans="1:19" s="1" customFormat="1" ht="105" customHeight="1" thickBot="1" x14ac:dyDescent="0.25">
      <c r="A591" s="360">
        <f t="shared" ref="A591:I591" si="284">SUM(A589:A590)</f>
        <v>0</v>
      </c>
      <c r="B591" s="368">
        <f t="shared" si="284"/>
        <v>0</v>
      </c>
      <c r="C591" s="368">
        <f t="shared" si="284"/>
        <v>0</v>
      </c>
      <c r="D591" s="368">
        <f t="shared" si="284"/>
        <v>0</v>
      </c>
      <c r="E591" s="150">
        <f t="shared" si="284"/>
        <v>0</v>
      </c>
      <c r="F591" s="150">
        <f t="shared" si="284"/>
        <v>0</v>
      </c>
      <c r="G591" s="51"/>
      <c r="H591" s="5" t="s">
        <v>167</v>
      </c>
      <c r="I591" s="368">
        <f t="shared" si="284"/>
        <v>0</v>
      </c>
      <c r="J591" s="150">
        <f t="shared" ref="J591:L591" si="285">SUM(J589:J590)</f>
        <v>0</v>
      </c>
      <c r="K591" s="150">
        <f t="shared" si="285"/>
        <v>0</v>
      </c>
      <c r="L591" s="150">
        <f t="shared" si="285"/>
        <v>0</v>
      </c>
      <c r="M591" s="368">
        <f>'الاطار الموازنى  راي الجهه عام'!J591</f>
        <v>0</v>
      </c>
      <c r="N591" s="212">
        <f t="shared" si="259"/>
        <v>0</v>
      </c>
      <c r="O591" s="150">
        <f t="shared" ref="O591" si="286">SUM(O589:O590)</f>
        <v>0</v>
      </c>
      <c r="P591" s="150" t="str">
        <f t="shared" si="257"/>
        <v xml:space="preserve"> </v>
      </c>
      <c r="Q591" s="150" t="str">
        <f t="shared" si="258"/>
        <v xml:space="preserve"> </v>
      </c>
      <c r="R591" s="107">
        <f t="shared" si="262"/>
        <v>0</v>
      </c>
      <c r="S591" s="72">
        <f t="shared" si="260"/>
        <v>0</v>
      </c>
    </row>
    <row r="592" spans="1:19" s="1" customFormat="1" ht="105.75" customHeight="1" x14ac:dyDescent="0.2">
      <c r="A592" s="357"/>
      <c r="B592" s="373"/>
      <c r="C592" s="373"/>
      <c r="D592" s="373"/>
      <c r="E592" s="155"/>
      <c r="F592" s="155"/>
      <c r="G592" s="48" t="s">
        <v>907</v>
      </c>
      <c r="H592" s="21" t="s">
        <v>428</v>
      </c>
      <c r="I592" s="373"/>
      <c r="J592" s="155"/>
      <c r="K592" s="155"/>
      <c r="L592" s="155"/>
      <c r="M592" s="373">
        <f>'الاطار الموازنى  راي الجهه عام'!J592</f>
        <v>0</v>
      </c>
      <c r="N592" s="215"/>
      <c r="O592" s="155"/>
      <c r="P592" s="155" t="str">
        <f t="shared" si="257"/>
        <v xml:space="preserve"> </v>
      </c>
      <c r="Q592" s="155" t="str">
        <f t="shared" si="258"/>
        <v xml:space="preserve"> </v>
      </c>
      <c r="R592" s="110"/>
      <c r="S592" s="72">
        <f>S595</f>
        <v>0</v>
      </c>
    </row>
    <row r="593" spans="1:19" ht="105.75" customHeight="1" x14ac:dyDescent="0.2">
      <c r="A593" s="364"/>
      <c r="B593" s="365"/>
      <c r="C593" s="365"/>
      <c r="D593" s="365"/>
      <c r="E593" s="147"/>
      <c r="F593" s="147"/>
      <c r="G593" s="49" t="s">
        <v>908</v>
      </c>
      <c r="H593" s="34" t="s">
        <v>421</v>
      </c>
      <c r="I593" s="365">
        <f>'موازنة 2026-2027'!M593</f>
        <v>0</v>
      </c>
      <c r="J593" s="147"/>
      <c r="K593" s="147"/>
      <c r="L593" s="147">
        <f t="shared" si="266"/>
        <v>0</v>
      </c>
      <c r="M593" s="365">
        <f>'الاطار الموازنى  راي الجهه عام'!J593</f>
        <v>0</v>
      </c>
      <c r="N593" s="208">
        <f t="shared" si="259"/>
        <v>0</v>
      </c>
      <c r="O593" s="147">
        <f>M593</f>
        <v>0</v>
      </c>
      <c r="P593" s="209" t="str">
        <f t="shared" si="257"/>
        <v xml:space="preserve"> </v>
      </c>
      <c r="Q593" s="209" t="str">
        <f t="shared" si="258"/>
        <v xml:space="preserve"> </v>
      </c>
      <c r="R593" s="105">
        <f t="shared" si="262"/>
        <v>0</v>
      </c>
      <c r="S593" s="72">
        <f t="shared" si="260"/>
        <v>0</v>
      </c>
    </row>
    <row r="594" spans="1:19" ht="105.75" customHeight="1" thickBot="1" x14ac:dyDescent="0.25">
      <c r="A594" s="364"/>
      <c r="B594" s="365"/>
      <c r="C594" s="365"/>
      <c r="D594" s="365"/>
      <c r="E594" s="147"/>
      <c r="F594" s="147"/>
      <c r="G594" s="50" t="s">
        <v>909</v>
      </c>
      <c r="H594" s="35" t="s">
        <v>422</v>
      </c>
      <c r="I594" s="365">
        <f>'موازنة 2026-2027'!M594</f>
        <v>0</v>
      </c>
      <c r="J594" s="147"/>
      <c r="K594" s="147"/>
      <c r="L594" s="147">
        <f t="shared" si="266"/>
        <v>0</v>
      </c>
      <c r="M594" s="365">
        <f>'الاطار الموازنى  راي الجهه عام'!J594</f>
        <v>0</v>
      </c>
      <c r="N594" s="208">
        <f t="shared" si="259"/>
        <v>0</v>
      </c>
      <c r="O594" s="147"/>
      <c r="P594" s="209" t="str">
        <f t="shared" si="257"/>
        <v xml:space="preserve"> </v>
      </c>
      <c r="Q594" s="209" t="str">
        <f t="shared" si="258"/>
        <v xml:space="preserve"> </v>
      </c>
      <c r="R594" s="105">
        <f t="shared" si="262"/>
        <v>0</v>
      </c>
      <c r="S594" s="72">
        <f t="shared" si="260"/>
        <v>0</v>
      </c>
    </row>
    <row r="595" spans="1:19" s="1" customFormat="1" ht="107.25" customHeight="1" thickBot="1" x14ac:dyDescent="0.25">
      <c r="A595" s="360">
        <f t="shared" ref="A595:L595" si="287">SUM(A593:A594)</f>
        <v>0</v>
      </c>
      <c r="B595" s="368">
        <f t="shared" si="287"/>
        <v>0</v>
      </c>
      <c r="C595" s="368">
        <f t="shared" si="287"/>
        <v>0</v>
      </c>
      <c r="D595" s="368">
        <f t="shared" si="287"/>
        <v>0</v>
      </c>
      <c r="E595" s="150">
        <f t="shared" si="287"/>
        <v>0</v>
      </c>
      <c r="F595" s="150">
        <f t="shared" si="287"/>
        <v>0</v>
      </c>
      <c r="G595" s="51"/>
      <c r="H595" s="5" t="s">
        <v>171</v>
      </c>
      <c r="I595" s="368">
        <f t="shared" si="287"/>
        <v>0</v>
      </c>
      <c r="J595" s="150">
        <f t="shared" si="287"/>
        <v>0</v>
      </c>
      <c r="K595" s="150">
        <f t="shared" si="287"/>
        <v>0</v>
      </c>
      <c r="L595" s="150">
        <f t="shared" si="287"/>
        <v>0</v>
      </c>
      <c r="M595" s="368">
        <f>'الاطار الموازنى  راي الجهه عام'!J595</f>
        <v>0</v>
      </c>
      <c r="N595" s="212">
        <f t="shared" si="259"/>
        <v>0</v>
      </c>
      <c r="O595" s="150">
        <f t="shared" ref="O595" si="288">SUM(O593:O594)</f>
        <v>0</v>
      </c>
      <c r="P595" s="150" t="str">
        <f t="shared" si="257"/>
        <v xml:space="preserve"> </v>
      </c>
      <c r="Q595" s="150" t="str">
        <f t="shared" si="258"/>
        <v xml:space="preserve"> </v>
      </c>
      <c r="R595" s="107">
        <f t="shared" si="262"/>
        <v>0</v>
      </c>
      <c r="S595" s="72">
        <f t="shared" si="260"/>
        <v>0</v>
      </c>
    </row>
    <row r="596" spans="1:19" s="1" customFormat="1" ht="105.75" customHeight="1" x14ac:dyDescent="0.2">
      <c r="A596" s="357"/>
      <c r="B596" s="373"/>
      <c r="C596" s="373"/>
      <c r="D596" s="373"/>
      <c r="E596" s="155"/>
      <c r="F596" s="155"/>
      <c r="G596" s="48" t="s">
        <v>910</v>
      </c>
      <c r="H596" s="21" t="s">
        <v>429</v>
      </c>
      <c r="I596" s="373"/>
      <c r="J596" s="155"/>
      <c r="K596" s="155"/>
      <c r="L596" s="155"/>
      <c r="M596" s="373">
        <f>'الاطار الموازنى  راي الجهه عام'!J596</f>
        <v>0</v>
      </c>
      <c r="N596" s="215"/>
      <c r="O596" s="155"/>
      <c r="P596" s="155" t="str">
        <f t="shared" si="257"/>
        <v xml:space="preserve"> </v>
      </c>
      <c r="Q596" s="155" t="str">
        <f t="shared" si="258"/>
        <v xml:space="preserve"> </v>
      </c>
      <c r="R596" s="110"/>
      <c r="S596" s="72">
        <f>S599</f>
        <v>0</v>
      </c>
    </row>
    <row r="597" spans="1:19" ht="105.75" customHeight="1" x14ac:dyDescent="0.2">
      <c r="A597" s="364"/>
      <c r="B597" s="365"/>
      <c r="C597" s="365"/>
      <c r="D597" s="365"/>
      <c r="E597" s="147"/>
      <c r="F597" s="147"/>
      <c r="G597" s="49" t="s">
        <v>911</v>
      </c>
      <c r="H597" s="34" t="s">
        <v>421</v>
      </c>
      <c r="I597" s="365">
        <f>'موازنة 2026-2027'!M597</f>
        <v>0</v>
      </c>
      <c r="J597" s="147"/>
      <c r="K597" s="147"/>
      <c r="L597" s="147">
        <f t="shared" si="266"/>
        <v>0</v>
      </c>
      <c r="M597" s="365">
        <f>'الاطار الموازنى  راي الجهه عام'!J597</f>
        <v>0</v>
      </c>
      <c r="N597" s="208">
        <f t="shared" si="259"/>
        <v>0</v>
      </c>
      <c r="O597" s="147"/>
      <c r="P597" s="209" t="str">
        <f t="shared" si="257"/>
        <v xml:space="preserve"> </v>
      </c>
      <c r="Q597" s="209" t="str">
        <f t="shared" si="258"/>
        <v xml:space="preserve"> </v>
      </c>
      <c r="R597" s="105">
        <f t="shared" si="262"/>
        <v>0</v>
      </c>
      <c r="S597" s="72">
        <f t="shared" si="260"/>
        <v>0</v>
      </c>
    </row>
    <row r="598" spans="1:19" ht="105.75" customHeight="1" thickBot="1" x14ac:dyDescent="0.25">
      <c r="A598" s="364"/>
      <c r="B598" s="365"/>
      <c r="C598" s="365"/>
      <c r="D598" s="365"/>
      <c r="E598" s="147"/>
      <c r="F598" s="147"/>
      <c r="G598" s="50" t="s">
        <v>912</v>
      </c>
      <c r="H598" s="35" t="s">
        <v>422</v>
      </c>
      <c r="I598" s="365">
        <f>'موازنة 2026-2027'!M598</f>
        <v>0</v>
      </c>
      <c r="J598" s="147"/>
      <c r="K598" s="147"/>
      <c r="L598" s="147">
        <f t="shared" si="266"/>
        <v>0</v>
      </c>
      <c r="M598" s="365">
        <f>'الاطار الموازنى  راي الجهه عام'!J598</f>
        <v>0</v>
      </c>
      <c r="N598" s="208">
        <f t="shared" si="259"/>
        <v>0</v>
      </c>
      <c r="O598" s="147"/>
      <c r="P598" s="209" t="str">
        <f t="shared" si="257"/>
        <v xml:space="preserve"> </v>
      </c>
      <c r="Q598" s="209" t="str">
        <f t="shared" si="258"/>
        <v xml:space="preserve"> </v>
      </c>
      <c r="R598" s="105">
        <f t="shared" si="262"/>
        <v>0</v>
      </c>
      <c r="S598" s="72">
        <f t="shared" si="260"/>
        <v>0</v>
      </c>
    </row>
    <row r="599" spans="1:19" s="1" customFormat="1" ht="102.75" customHeight="1" thickBot="1" x14ac:dyDescent="0.25">
      <c r="A599" s="360">
        <f t="shared" ref="A599:L599" si="289">SUM(A597:A598)</f>
        <v>0</v>
      </c>
      <c r="B599" s="368">
        <f t="shared" si="289"/>
        <v>0</v>
      </c>
      <c r="C599" s="368">
        <f t="shared" si="289"/>
        <v>0</v>
      </c>
      <c r="D599" s="368">
        <f t="shared" si="289"/>
        <v>0</v>
      </c>
      <c r="E599" s="150">
        <f t="shared" si="289"/>
        <v>0</v>
      </c>
      <c r="F599" s="150">
        <f t="shared" si="289"/>
        <v>0</v>
      </c>
      <c r="G599" s="51"/>
      <c r="H599" s="5" t="s">
        <v>294</v>
      </c>
      <c r="I599" s="368">
        <f t="shared" si="289"/>
        <v>0</v>
      </c>
      <c r="J599" s="150">
        <f t="shared" si="289"/>
        <v>0</v>
      </c>
      <c r="K599" s="150">
        <f t="shared" si="289"/>
        <v>0</v>
      </c>
      <c r="L599" s="150">
        <f t="shared" si="289"/>
        <v>0</v>
      </c>
      <c r="M599" s="368">
        <f>'الاطار الموازنى  راي الجهه عام'!J599</f>
        <v>0</v>
      </c>
      <c r="N599" s="212">
        <f t="shared" si="259"/>
        <v>0</v>
      </c>
      <c r="O599" s="150">
        <f t="shared" ref="O599" si="290">SUM(O597:O598)</f>
        <v>0</v>
      </c>
      <c r="P599" s="150" t="str">
        <f t="shared" si="257"/>
        <v xml:space="preserve"> </v>
      </c>
      <c r="Q599" s="150" t="str">
        <f t="shared" si="258"/>
        <v xml:space="preserve"> </v>
      </c>
      <c r="R599" s="107">
        <f t="shared" si="262"/>
        <v>0</v>
      </c>
      <c r="S599" s="72">
        <f t="shared" si="260"/>
        <v>0</v>
      </c>
    </row>
    <row r="600" spans="1:19" s="1" customFormat="1" ht="105.75" customHeight="1" x14ac:dyDescent="0.2">
      <c r="A600" s="357"/>
      <c r="B600" s="373"/>
      <c r="C600" s="373"/>
      <c r="D600" s="373"/>
      <c r="E600" s="155"/>
      <c r="F600" s="155"/>
      <c r="G600" s="48" t="s">
        <v>913</v>
      </c>
      <c r="H600" s="21" t="s">
        <v>430</v>
      </c>
      <c r="I600" s="373"/>
      <c r="J600" s="155"/>
      <c r="K600" s="155"/>
      <c r="L600" s="155"/>
      <c r="M600" s="373">
        <f>'الاطار الموازنى  راي الجهه عام'!J600</f>
        <v>0</v>
      </c>
      <c r="N600" s="215"/>
      <c r="O600" s="155"/>
      <c r="P600" s="155" t="str">
        <f t="shared" si="257"/>
        <v xml:space="preserve"> </v>
      </c>
      <c r="Q600" s="155" t="str">
        <f t="shared" si="258"/>
        <v xml:space="preserve"> </v>
      </c>
      <c r="R600" s="110"/>
      <c r="S600" s="72">
        <f>S603</f>
        <v>0</v>
      </c>
    </row>
    <row r="601" spans="1:19" ht="105.75" customHeight="1" x14ac:dyDescent="0.2">
      <c r="A601" s="364"/>
      <c r="B601" s="365"/>
      <c r="C601" s="365"/>
      <c r="D601" s="365"/>
      <c r="E601" s="147"/>
      <c r="F601" s="147"/>
      <c r="G601" s="49" t="s">
        <v>914</v>
      </c>
      <c r="H601" s="34" t="s">
        <v>421</v>
      </c>
      <c r="I601" s="365">
        <f>'موازنة 2026-2027'!M601</f>
        <v>0</v>
      </c>
      <c r="J601" s="147"/>
      <c r="K601" s="147"/>
      <c r="L601" s="147">
        <f t="shared" si="266"/>
        <v>0</v>
      </c>
      <c r="M601" s="365">
        <f>'الاطار الموازنى  راي الجهه عام'!J601</f>
        <v>0</v>
      </c>
      <c r="N601" s="208">
        <f t="shared" si="259"/>
        <v>0</v>
      </c>
      <c r="O601" s="147"/>
      <c r="P601" s="209" t="str">
        <f t="shared" si="257"/>
        <v xml:space="preserve"> </v>
      </c>
      <c r="Q601" s="209" t="str">
        <f t="shared" si="258"/>
        <v xml:space="preserve"> </v>
      </c>
      <c r="R601" s="105">
        <f t="shared" si="262"/>
        <v>0</v>
      </c>
      <c r="S601" s="72">
        <f t="shared" si="260"/>
        <v>0</v>
      </c>
    </row>
    <row r="602" spans="1:19" ht="105.75" customHeight="1" thickBot="1" x14ac:dyDescent="0.25">
      <c r="A602" s="364"/>
      <c r="B602" s="365"/>
      <c r="C602" s="365"/>
      <c r="D602" s="365"/>
      <c r="E602" s="147"/>
      <c r="F602" s="147"/>
      <c r="G602" s="50" t="s">
        <v>915</v>
      </c>
      <c r="H602" s="35" t="s">
        <v>422</v>
      </c>
      <c r="I602" s="365">
        <f>'موازنة 2026-2027'!M602</f>
        <v>0</v>
      </c>
      <c r="J602" s="147"/>
      <c r="K602" s="147"/>
      <c r="L602" s="147">
        <f t="shared" si="266"/>
        <v>0</v>
      </c>
      <c r="M602" s="365">
        <f>'الاطار الموازنى  راي الجهه عام'!J602</f>
        <v>0</v>
      </c>
      <c r="N602" s="208">
        <f t="shared" si="259"/>
        <v>0</v>
      </c>
      <c r="O602" s="147"/>
      <c r="P602" s="209" t="str">
        <f t="shared" si="257"/>
        <v xml:space="preserve"> </v>
      </c>
      <c r="Q602" s="209" t="str">
        <f t="shared" si="258"/>
        <v xml:space="preserve"> </v>
      </c>
      <c r="R602" s="105">
        <f t="shared" si="262"/>
        <v>0</v>
      </c>
      <c r="S602" s="72">
        <f t="shared" si="260"/>
        <v>0</v>
      </c>
    </row>
    <row r="603" spans="1:19" s="1" customFormat="1" ht="117.75" customHeight="1" thickBot="1" x14ac:dyDescent="0.25">
      <c r="A603" s="360">
        <f t="shared" ref="A603:L603" si="291">SUM(A601:A602)</f>
        <v>0</v>
      </c>
      <c r="B603" s="368">
        <f t="shared" si="291"/>
        <v>0</v>
      </c>
      <c r="C603" s="368">
        <f t="shared" si="291"/>
        <v>0</v>
      </c>
      <c r="D603" s="368">
        <f t="shared" si="291"/>
        <v>0</v>
      </c>
      <c r="E603" s="150">
        <f t="shared" si="291"/>
        <v>0</v>
      </c>
      <c r="F603" s="150">
        <f t="shared" si="291"/>
        <v>0</v>
      </c>
      <c r="G603" s="51"/>
      <c r="H603" s="5" t="s">
        <v>183</v>
      </c>
      <c r="I603" s="368">
        <f t="shared" si="291"/>
        <v>0</v>
      </c>
      <c r="J603" s="150">
        <f t="shared" si="291"/>
        <v>0</v>
      </c>
      <c r="K603" s="150">
        <f t="shared" si="291"/>
        <v>0</v>
      </c>
      <c r="L603" s="150">
        <f t="shared" si="291"/>
        <v>0</v>
      </c>
      <c r="M603" s="368">
        <f>'الاطار الموازنى  راي الجهه عام'!J603</f>
        <v>0</v>
      </c>
      <c r="N603" s="212">
        <f t="shared" si="259"/>
        <v>0</v>
      </c>
      <c r="O603" s="150">
        <f t="shared" ref="O603" si="292">SUM(O601:O602)</f>
        <v>0</v>
      </c>
      <c r="P603" s="150" t="str">
        <f t="shared" si="257"/>
        <v xml:space="preserve"> </v>
      </c>
      <c r="Q603" s="150" t="str">
        <f t="shared" si="258"/>
        <v xml:space="preserve"> </v>
      </c>
      <c r="R603" s="107">
        <f t="shared" si="262"/>
        <v>0</v>
      </c>
      <c r="S603" s="72">
        <f t="shared" si="260"/>
        <v>0</v>
      </c>
    </row>
    <row r="604" spans="1:19" s="1" customFormat="1" ht="105.75" customHeight="1" x14ac:dyDescent="0.2">
      <c r="A604" s="357"/>
      <c r="B604" s="373"/>
      <c r="C604" s="373"/>
      <c r="D604" s="373"/>
      <c r="E604" s="155"/>
      <c r="F604" s="155"/>
      <c r="G604" s="48" t="s">
        <v>916</v>
      </c>
      <c r="H604" s="21" t="s">
        <v>431</v>
      </c>
      <c r="I604" s="373"/>
      <c r="J604" s="155"/>
      <c r="K604" s="155"/>
      <c r="L604" s="155"/>
      <c r="M604" s="373">
        <f>'الاطار الموازنى  راي الجهه عام'!J604</f>
        <v>0</v>
      </c>
      <c r="N604" s="215"/>
      <c r="O604" s="155"/>
      <c r="P604" s="155" t="str">
        <f t="shared" si="257"/>
        <v xml:space="preserve"> </v>
      </c>
      <c r="Q604" s="155" t="str">
        <f t="shared" si="258"/>
        <v xml:space="preserve"> </v>
      </c>
      <c r="R604" s="110"/>
      <c r="S604" s="72">
        <f>S607</f>
        <v>3000000</v>
      </c>
    </row>
    <row r="605" spans="1:19" ht="105.75" customHeight="1" x14ac:dyDescent="0.2">
      <c r="A605" s="364"/>
      <c r="B605" s="365"/>
      <c r="C605" s="365"/>
      <c r="D605" s="365"/>
      <c r="E605" s="147"/>
      <c r="F605" s="147"/>
      <c r="G605" s="49" t="s">
        <v>917</v>
      </c>
      <c r="H605" s="34" t="s">
        <v>421</v>
      </c>
      <c r="I605" s="365">
        <f>'موازنة 2026-2027'!M605</f>
        <v>1000000</v>
      </c>
      <c r="J605" s="147"/>
      <c r="K605" s="147"/>
      <c r="L605" s="147">
        <f t="shared" si="266"/>
        <v>0</v>
      </c>
      <c r="M605" s="365">
        <f>'الاطار الموازنى  راي الجهه عام'!J605</f>
        <v>1000000</v>
      </c>
      <c r="N605" s="208">
        <f t="shared" si="259"/>
        <v>0</v>
      </c>
      <c r="O605" s="147">
        <f>M605</f>
        <v>1000000</v>
      </c>
      <c r="P605" s="209" t="str">
        <f t="shared" si="257"/>
        <v xml:space="preserve"> </v>
      </c>
      <c r="Q605" s="209" t="str">
        <f t="shared" si="258"/>
        <v xml:space="preserve"> </v>
      </c>
      <c r="R605" s="105">
        <f t="shared" si="262"/>
        <v>1</v>
      </c>
      <c r="S605" s="72">
        <f t="shared" si="260"/>
        <v>3000000</v>
      </c>
    </row>
    <row r="606" spans="1:19" ht="105.75" customHeight="1" thickBot="1" x14ac:dyDescent="0.25">
      <c r="A606" s="364"/>
      <c r="B606" s="365"/>
      <c r="C606" s="365"/>
      <c r="D606" s="365"/>
      <c r="E606" s="147"/>
      <c r="F606" s="147"/>
      <c r="G606" s="50" t="s">
        <v>918</v>
      </c>
      <c r="H606" s="35" t="s">
        <v>422</v>
      </c>
      <c r="I606" s="365">
        <f>'موازنة 2026-2027'!M606</f>
        <v>0</v>
      </c>
      <c r="J606" s="147"/>
      <c r="K606" s="147"/>
      <c r="L606" s="147">
        <f t="shared" si="266"/>
        <v>0</v>
      </c>
      <c r="M606" s="365">
        <f>'الاطار الموازنى  راي الجهه عام'!J606</f>
        <v>0</v>
      </c>
      <c r="N606" s="208">
        <f t="shared" si="259"/>
        <v>0</v>
      </c>
      <c r="O606" s="147"/>
      <c r="P606" s="209" t="str">
        <f t="shared" si="257"/>
        <v xml:space="preserve"> </v>
      </c>
      <c r="Q606" s="209" t="str">
        <f t="shared" si="258"/>
        <v xml:space="preserve"> </v>
      </c>
      <c r="R606" s="105">
        <f t="shared" si="262"/>
        <v>0</v>
      </c>
      <c r="S606" s="72">
        <f t="shared" si="260"/>
        <v>0</v>
      </c>
    </row>
    <row r="607" spans="1:19" s="1" customFormat="1" ht="122.25" customHeight="1" x14ac:dyDescent="0.2">
      <c r="A607" s="392">
        <f t="shared" ref="A607:L607" si="293">SUM(A605:A606)</f>
        <v>0</v>
      </c>
      <c r="B607" s="393">
        <f t="shared" si="293"/>
        <v>0</v>
      </c>
      <c r="C607" s="393">
        <f t="shared" si="293"/>
        <v>0</v>
      </c>
      <c r="D607" s="393">
        <f t="shared" si="293"/>
        <v>0</v>
      </c>
      <c r="E607" s="316">
        <f t="shared" si="293"/>
        <v>0</v>
      </c>
      <c r="F607" s="316">
        <f t="shared" si="293"/>
        <v>0</v>
      </c>
      <c r="G607" s="317"/>
      <c r="H607" s="318" t="s">
        <v>197</v>
      </c>
      <c r="I607" s="393">
        <f t="shared" si="293"/>
        <v>1000000</v>
      </c>
      <c r="J607" s="316">
        <f t="shared" si="293"/>
        <v>0</v>
      </c>
      <c r="K607" s="316">
        <f t="shared" si="293"/>
        <v>0</v>
      </c>
      <c r="L607" s="316">
        <f t="shared" si="293"/>
        <v>0</v>
      </c>
      <c r="M607" s="393">
        <f>'الاطار الموازنى  راي الجهه عام'!J607</f>
        <v>1000000</v>
      </c>
      <c r="N607" s="319">
        <f t="shared" si="259"/>
        <v>0</v>
      </c>
      <c r="O607" s="316">
        <f t="shared" ref="O607" si="294">SUM(O605:O606)</f>
        <v>1000000</v>
      </c>
      <c r="P607" s="316" t="str">
        <f t="shared" si="257"/>
        <v xml:space="preserve"> </v>
      </c>
      <c r="Q607" s="316" t="str">
        <f t="shared" si="258"/>
        <v xml:space="preserve"> </v>
      </c>
      <c r="R607" s="320">
        <f t="shared" si="262"/>
        <v>1</v>
      </c>
      <c r="S607" s="72">
        <f t="shared" si="260"/>
        <v>3000000</v>
      </c>
    </row>
    <row r="608" spans="1:19" s="2" customFormat="1" ht="135" customHeight="1" thickBot="1" x14ac:dyDescent="0.25">
      <c r="A608" s="440">
        <f t="shared" ref="A608:L608" si="295">A607+A603+A599+A595+A591</f>
        <v>0</v>
      </c>
      <c r="B608" s="441">
        <f t="shared" si="295"/>
        <v>0</v>
      </c>
      <c r="C608" s="441">
        <f t="shared" si="295"/>
        <v>0</v>
      </c>
      <c r="D608" s="441">
        <f t="shared" si="295"/>
        <v>0</v>
      </c>
      <c r="E608" s="335">
        <f t="shared" si="295"/>
        <v>0</v>
      </c>
      <c r="F608" s="335">
        <f t="shared" si="295"/>
        <v>0</v>
      </c>
      <c r="G608" s="52"/>
      <c r="H608" s="6" t="s">
        <v>432</v>
      </c>
      <c r="I608" s="441">
        <f t="shared" si="295"/>
        <v>1000000</v>
      </c>
      <c r="J608" s="335">
        <f t="shared" si="295"/>
        <v>0</v>
      </c>
      <c r="K608" s="335">
        <f t="shared" si="295"/>
        <v>0</v>
      </c>
      <c r="L608" s="335">
        <f t="shared" si="295"/>
        <v>0</v>
      </c>
      <c r="M608" s="441">
        <f>'الاطار الموازنى  راي الجهه عام'!J608</f>
        <v>1000000</v>
      </c>
      <c r="N608" s="336">
        <f t="shared" si="259"/>
        <v>0</v>
      </c>
      <c r="O608" s="335">
        <f t="shared" ref="O608" si="296">O607+O603+O599+O595+O591</f>
        <v>1000000</v>
      </c>
      <c r="P608" s="335" t="str">
        <f t="shared" si="257"/>
        <v xml:space="preserve"> </v>
      </c>
      <c r="Q608" s="335" t="str">
        <f t="shared" si="258"/>
        <v xml:space="preserve"> </v>
      </c>
      <c r="R608" s="337">
        <f t="shared" si="262"/>
        <v>1</v>
      </c>
      <c r="S608" s="72">
        <f t="shared" si="260"/>
        <v>3000000</v>
      </c>
    </row>
    <row r="609" spans="1:19" s="2" customFormat="1" ht="125.25" customHeight="1" x14ac:dyDescent="0.2">
      <c r="A609" s="371"/>
      <c r="B609" s="372"/>
      <c r="C609" s="372"/>
      <c r="D609" s="372"/>
      <c r="E609" s="152"/>
      <c r="F609" s="152"/>
      <c r="G609" s="53" t="s">
        <v>919</v>
      </c>
      <c r="H609" s="22" t="s">
        <v>433</v>
      </c>
      <c r="I609" s="372"/>
      <c r="J609" s="152"/>
      <c r="K609" s="152"/>
      <c r="L609" s="152"/>
      <c r="M609" s="372">
        <f>'الاطار الموازنى  راي الجهه عام'!J609</f>
        <v>0</v>
      </c>
      <c r="N609" s="214"/>
      <c r="O609" s="152"/>
      <c r="P609" s="152" t="str">
        <f t="shared" si="257"/>
        <v xml:space="preserve"> </v>
      </c>
      <c r="Q609" s="152" t="str">
        <f t="shared" si="258"/>
        <v xml:space="preserve"> </v>
      </c>
      <c r="R609" s="109"/>
      <c r="S609" s="72">
        <f t="shared" si="260"/>
        <v>0</v>
      </c>
    </row>
    <row r="610" spans="1:19" s="1" customFormat="1" ht="114.75" customHeight="1" x14ac:dyDescent="0.2">
      <c r="A610" s="357"/>
      <c r="B610" s="373"/>
      <c r="C610" s="373"/>
      <c r="D610" s="373"/>
      <c r="E610" s="155"/>
      <c r="F610" s="155"/>
      <c r="G610" s="54" t="s">
        <v>920</v>
      </c>
      <c r="H610" s="18" t="s">
        <v>434</v>
      </c>
      <c r="I610" s="373"/>
      <c r="J610" s="155"/>
      <c r="K610" s="155"/>
      <c r="L610" s="155"/>
      <c r="M610" s="373">
        <f>'الاطار الموازنى  راي الجهه عام'!J610</f>
        <v>0</v>
      </c>
      <c r="N610" s="215"/>
      <c r="O610" s="155"/>
      <c r="P610" s="155" t="str">
        <f t="shared" si="257"/>
        <v xml:space="preserve"> </v>
      </c>
      <c r="Q610" s="155" t="str">
        <f t="shared" si="258"/>
        <v xml:space="preserve"> </v>
      </c>
      <c r="R610" s="110"/>
      <c r="S610" s="72">
        <f>S613</f>
        <v>0</v>
      </c>
    </row>
    <row r="611" spans="1:19" ht="95.25" customHeight="1" x14ac:dyDescent="0.2">
      <c r="A611" s="364"/>
      <c r="B611" s="365"/>
      <c r="C611" s="365"/>
      <c r="D611" s="365"/>
      <c r="E611" s="147"/>
      <c r="F611" s="147"/>
      <c r="G611" s="49" t="s">
        <v>921</v>
      </c>
      <c r="H611" s="34" t="s">
        <v>421</v>
      </c>
      <c r="I611" s="365">
        <f>'موازنة 2026-2027'!M611</f>
        <v>0</v>
      </c>
      <c r="J611" s="147"/>
      <c r="K611" s="147"/>
      <c r="L611" s="147">
        <f t="shared" si="266"/>
        <v>0</v>
      </c>
      <c r="M611" s="365">
        <f>'الاطار الموازنى  راي الجهه عام'!J611</f>
        <v>0</v>
      </c>
      <c r="N611" s="208">
        <f t="shared" si="259"/>
        <v>0</v>
      </c>
      <c r="O611" s="147"/>
      <c r="P611" s="209" t="str">
        <f t="shared" si="257"/>
        <v xml:space="preserve"> </v>
      </c>
      <c r="Q611" s="209" t="str">
        <f t="shared" si="258"/>
        <v xml:space="preserve"> </v>
      </c>
      <c r="R611" s="105">
        <f t="shared" si="262"/>
        <v>0</v>
      </c>
      <c r="S611" s="72">
        <f t="shared" si="260"/>
        <v>0</v>
      </c>
    </row>
    <row r="612" spans="1:19" ht="105" customHeight="1" thickBot="1" x14ac:dyDescent="0.25">
      <c r="A612" s="364"/>
      <c r="B612" s="365"/>
      <c r="C612" s="365"/>
      <c r="D612" s="365"/>
      <c r="E612" s="147"/>
      <c r="F612" s="147"/>
      <c r="G612" s="50" t="s">
        <v>922</v>
      </c>
      <c r="H612" s="35" t="s">
        <v>422</v>
      </c>
      <c r="I612" s="365">
        <f>'موازنة 2026-2027'!M612</f>
        <v>0</v>
      </c>
      <c r="J612" s="147"/>
      <c r="K612" s="147"/>
      <c r="L612" s="147">
        <f t="shared" si="266"/>
        <v>0</v>
      </c>
      <c r="M612" s="365">
        <f>'الاطار الموازنى  راي الجهه عام'!J612</f>
        <v>0</v>
      </c>
      <c r="N612" s="208">
        <f t="shared" si="259"/>
        <v>0</v>
      </c>
      <c r="O612" s="147"/>
      <c r="P612" s="209" t="str">
        <f t="shared" si="257"/>
        <v xml:space="preserve"> </v>
      </c>
      <c r="Q612" s="209" t="str">
        <f t="shared" si="258"/>
        <v xml:space="preserve"> </v>
      </c>
      <c r="R612" s="105">
        <f t="shared" si="262"/>
        <v>0</v>
      </c>
      <c r="S612" s="72">
        <f t="shared" si="260"/>
        <v>0</v>
      </c>
    </row>
    <row r="613" spans="1:19" s="1" customFormat="1" ht="97.5" customHeight="1" thickBot="1" x14ac:dyDescent="0.25">
      <c r="A613" s="360">
        <f t="shared" ref="A613:I613" si="297">SUM(A611:A612)</f>
        <v>0</v>
      </c>
      <c r="B613" s="368">
        <f t="shared" si="297"/>
        <v>0</v>
      </c>
      <c r="C613" s="368">
        <f t="shared" si="297"/>
        <v>0</v>
      </c>
      <c r="D613" s="368">
        <f t="shared" si="297"/>
        <v>0</v>
      </c>
      <c r="E613" s="150">
        <f t="shared" si="297"/>
        <v>0</v>
      </c>
      <c r="F613" s="150">
        <f t="shared" si="297"/>
        <v>0</v>
      </c>
      <c r="G613" s="51"/>
      <c r="H613" s="5" t="s">
        <v>167</v>
      </c>
      <c r="I613" s="368">
        <f t="shared" si="297"/>
        <v>0</v>
      </c>
      <c r="J613" s="150">
        <f t="shared" ref="J613:L613" si="298">SUM(J611:J612)</f>
        <v>0</v>
      </c>
      <c r="K613" s="150">
        <f t="shared" si="298"/>
        <v>0</v>
      </c>
      <c r="L613" s="150">
        <f t="shared" si="298"/>
        <v>0</v>
      </c>
      <c r="M613" s="368">
        <f>'الاطار الموازنى  راي الجهه عام'!J613</f>
        <v>0</v>
      </c>
      <c r="N613" s="212">
        <f t="shared" si="259"/>
        <v>0</v>
      </c>
      <c r="O613" s="150">
        <f t="shared" ref="O613" si="299">SUM(O611:O612)</f>
        <v>0</v>
      </c>
      <c r="P613" s="150" t="str">
        <f t="shared" si="257"/>
        <v xml:space="preserve"> </v>
      </c>
      <c r="Q613" s="150" t="str">
        <f t="shared" si="258"/>
        <v xml:space="preserve"> </v>
      </c>
      <c r="R613" s="107">
        <f t="shared" si="262"/>
        <v>0</v>
      </c>
      <c r="S613" s="72">
        <f t="shared" si="260"/>
        <v>0</v>
      </c>
    </row>
    <row r="614" spans="1:19" s="2" customFormat="1" ht="102.75" customHeight="1" thickBot="1" x14ac:dyDescent="0.25">
      <c r="A614" s="376">
        <f t="shared" ref="A614:K614" si="300">A613</f>
        <v>0</v>
      </c>
      <c r="B614" s="377">
        <f t="shared" si="300"/>
        <v>0</v>
      </c>
      <c r="C614" s="377">
        <f t="shared" si="300"/>
        <v>0</v>
      </c>
      <c r="D614" s="377">
        <f t="shared" si="300"/>
        <v>0</v>
      </c>
      <c r="E614" s="157">
        <f t="shared" si="300"/>
        <v>0</v>
      </c>
      <c r="F614" s="157">
        <f t="shared" si="300"/>
        <v>0</v>
      </c>
      <c r="G614" s="57"/>
      <c r="H614" s="7" t="s">
        <v>435</v>
      </c>
      <c r="I614" s="377">
        <f t="shared" si="300"/>
        <v>0</v>
      </c>
      <c r="J614" s="157">
        <f t="shared" si="300"/>
        <v>0</v>
      </c>
      <c r="K614" s="157">
        <f t="shared" si="300"/>
        <v>0</v>
      </c>
      <c r="L614" s="157">
        <f t="shared" si="266"/>
        <v>0</v>
      </c>
      <c r="M614" s="377">
        <f>'الاطار الموازنى  راي الجهه عام'!J614</f>
        <v>0</v>
      </c>
      <c r="N614" s="217">
        <f t="shared" si="259"/>
        <v>0</v>
      </c>
      <c r="O614" s="157">
        <f t="shared" ref="O614" si="301">O613</f>
        <v>0</v>
      </c>
      <c r="P614" s="157" t="str">
        <f t="shared" si="257"/>
        <v xml:space="preserve"> </v>
      </c>
      <c r="Q614" s="157" t="str">
        <f t="shared" si="258"/>
        <v xml:space="preserve"> </v>
      </c>
      <c r="R614" s="112">
        <f t="shared" si="262"/>
        <v>0</v>
      </c>
      <c r="S614" s="72">
        <f t="shared" si="260"/>
        <v>0</v>
      </c>
    </row>
    <row r="615" spans="1:19" s="3" customFormat="1" ht="102.75" customHeight="1" thickBot="1" x14ac:dyDescent="0.25">
      <c r="A615" s="382">
        <f t="shared" ref="A615:L615" si="302">A614+A608+A586</f>
        <v>0</v>
      </c>
      <c r="B615" s="383">
        <f t="shared" si="302"/>
        <v>0</v>
      </c>
      <c r="C615" s="383">
        <f t="shared" si="302"/>
        <v>0</v>
      </c>
      <c r="D615" s="383">
        <f t="shared" si="302"/>
        <v>0</v>
      </c>
      <c r="E615" s="161">
        <f t="shared" si="302"/>
        <v>0</v>
      </c>
      <c r="F615" s="161">
        <f t="shared" si="302"/>
        <v>0</v>
      </c>
      <c r="G615" s="58"/>
      <c r="H615" s="9" t="s">
        <v>436</v>
      </c>
      <c r="I615" s="383">
        <f t="shared" si="302"/>
        <v>1000000</v>
      </c>
      <c r="J615" s="161">
        <f t="shared" si="302"/>
        <v>0</v>
      </c>
      <c r="K615" s="161">
        <f t="shared" si="302"/>
        <v>0</v>
      </c>
      <c r="L615" s="161">
        <f t="shared" si="302"/>
        <v>0</v>
      </c>
      <c r="M615" s="383">
        <f>'الاطار الموازنى  راي الجهه عام'!J615</f>
        <v>1000000</v>
      </c>
      <c r="N615" s="222">
        <f t="shared" si="259"/>
        <v>0</v>
      </c>
      <c r="O615" s="161">
        <f t="shared" ref="O615" si="303">O614+O608+O586</f>
        <v>1000000</v>
      </c>
      <c r="P615" s="161" t="str">
        <f t="shared" si="257"/>
        <v xml:space="preserve"> </v>
      </c>
      <c r="Q615" s="161" t="str">
        <f t="shared" si="258"/>
        <v xml:space="preserve"> </v>
      </c>
      <c r="R615" s="115">
        <f t="shared" si="262"/>
        <v>1</v>
      </c>
      <c r="S615" s="72">
        <f t="shared" si="260"/>
        <v>3000000</v>
      </c>
    </row>
    <row r="616" spans="1:19" s="3" customFormat="1" ht="105.75" customHeight="1" x14ac:dyDescent="0.2">
      <c r="A616" s="387"/>
      <c r="B616" s="388"/>
      <c r="C616" s="388"/>
      <c r="D616" s="388"/>
      <c r="E616" s="165"/>
      <c r="F616" s="165"/>
      <c r="G616" s="59" t="s">
        <v>923</v>
      </c>
      <c r="H616" s="10" t="s">
        <v>437</v>
      </c>
      <c r="I616" s="388"/>
      <c r="J616" s="165"/>
      <c r="K616" s="165"/>
      <c r="L616" s="165"/>
      <c r="M616" s="388">
        <f>'الاطار الموازنى  راي الجهه عام'!J616</f>
        <v>0</v>
      </c>
      <c r="N616" s="227"/>
      <c r="O616" s="165"/>
      <c r="P616" s="165" t="str">
        <f t="shared" si="257"/>
        <v xml:space="preserve"> </v>
      </c>
      <c r="Q616" s="165" t="str">
        <f t="shared" si="258"/>
        <v xml:space="preserve"> </v>
      </c>
      <c r="R616" s="118"/>
      <c r="S616" s="72">
        <f>S620</f>
        <v>0</v>
      </c>
    </row>
    <row r="617" spans="1:19" s="2" customFormat="1" ht="105.75" customHeight="1" x14ac:dyDescent="0.2">
      <c r="A617" s="389"/>
      <c r="B617" s="390"/>
      <c r="C617" s="390"/>
      <c r="D617" s="390"/>
      <c r="E617" s="180"/>
      <c r="F617" s="180"/>
      <c r="G617" s="60" t="s">
        <v>1012</v>
      </c>
      <c r="H617" s="17" t="s">
        <v>438</v>
      </c>
      <c r="I617" s="390">
        <f>'موازنة 2026-2027'!M617</f>
        <v>0</v>
      </c>
      <c r="J617" s="180"/>
      <c r="K617" s="180"/>
      <c r="L617" s="180">
        <f t="shared" si="266"/>
        <v>0</v>
      </c>
      <c r="M617" s="390">
        <f>'الاطار الموازنى  راي الجهه عام'!J617</f>
        <v>0</v>
      </c>
      <c r="N617" s="228">
        <f t="shared" si="259"/>
        <v>0</v>
      </c>
      <c r="O617" s="180"/>
      <c r="P617" s="166" t="str">
        <f t="shared" si="257"/>
        <v xml:space="preserve"> </v>
      </c>
      <c r="Q617" s="166" t="str">
        <f t="shared" si="258"/>
        <v xml:space="preserve"> </v>
      </c>
      <c r="R617" s="119">
        <f t="shared" si="262"/>
        <v>0</v>
      </c>
      <c r="S617" s="72">
        <f t="shared" si="260"/>
        <v>0</v>
      </c>
    </row>
    <row r="618" spans="1:19" s="2" customFormat="1" ht="105.75" customHeight="1" x14ac:dyDescent="0.2">
      <c r="A618" s="389"/>
      <c r="B618" s="390"/>
      <c r="C618" s="390"/>
      <c r="D618" s="390"/>
      <c r="E618" s="180"/>
      <c r="F618" s="180"/>
      <c r="G618" s="60" t="s">
        <v>1013</v>
      </c>
      <c r="H618" s="17" t="s">
        <v>439</v>
      </c>
      <c r="I618" s="390">
        <f>'موازنة 2026-2027'!M618</f>
        <v>0</v>
      </c>
      <c r="J618" s="180"/>
      <c r="K618" s="180"/>
      <c r="L618" s="180">
        <f t="shared" si="266"/>
        <v>0</v>
      </c>
      <c r="M618" s="390">
        <f>'الاطار الموازنى  راي الجهه عام'!J618</f>
        <v>0</v>
      </c>
      <c r="N618" s="228">
        <f t="shared" si="259"/>
        <v>0</v>
      </c>
      <c r="O618" s="180"/>
      <c r="P618" s="166" t="str">
        <f t="shared" si="257"/>
        <v xml:space="preserve"> </v>
      </c>
      <c r="Q618" s="166" t="str">
        <f t="shared" si="258"/>
        <v xml:space="preserve"> </v>
      </c>
      <c r="R618" s="119">
        <f t="shared" si="262"/>
        <v>0</v>
      </c>
      <c r="S618" s="72">
        <f t="shared" si="260"/>
        <v>0</v>
      </c>
    </row>
    <row r="619" spans="1:19" s="2" customFormat="1" ht="105.75" customHeight="1" thickBot="1" x14ac:dyDescent="0.25">
      <c r="A619" s="389"/>
      <c r="B619" s="390"/>
      <c r="C619" s="390"/>
      <c r="D619" s="390"/>
      <c r="E619" s="180"/>
      <c r="F619" s="180"/>
      <c r="G619" s="68" t="s">
        <v>1014</v>
      </c>
      <c r="H619" s="31" t="s">
        <v>440</v>
      </c>
      <c r="I619" s="390">
        <f>'موازنة 2026-2027'!M619</f>
        <v>0</v>
      </c>
      <c r="J619" s="180"/>
      <c r="K619" s="180"/>
      <c r="L619" s="180">
        <f t="shared" si="266"/>
        <v>0</v>
      </c>
      <c r="M619" s="390">
        <f>'الاطار الموازنى  راي الجهه عام'!J619</f>
        <v>0</v>
      </c>
      <c r="N619" s="228">
        <f t="shared" ref="N619:N682" si="304">M619-I619</f>
        <v>0</v>
      </c>
      <c r="O619" s="180"/>
      <c r="P619" s="166" t="str">
        <f t="shared" ref="P619:P682" si="305">IF(O619&gt;I619,O619-I619," ")</f>
        <v xml:space="preserve"> </v>
      </c>
      <c r="Q619" s="166" t="str">
        <f t="shared" ref="Q619:Q682" si="306">IF(I619&gt;O619,I619-O619," ")</f>
        <v xml:space="preserve"> </v>
      </c>
      <c r="R619" s="119">
        <f t="shared" si="262"/>
        <v>0</v>
      </c>
      <c r="S619" s="72">
        <f t="shared" ref="S619:S682" si="307">SUM(A619+B619+C619+D619+E619+F619+I619+J619+K619+L619+M619+O619)</f>
        <v>0</v>
      </c>
    </row>
    <row r="620" spans="1:19" s="3" customFormat="1" ht="110.25" customHeight="1" thickBot="1" x14ac:dyDescent="0.25">
      <c r="A620" s="382">
        <f t="shared" ref="A620:L620" si="308">SUM(A617:A619)</f>
        <v>0</v>
      </c>
      <c r="B620" s="383">
        <f t="shared" si="308"/>
        <v>0</v>
      </c>
      <c r="C620" s="383">
        <f t="shared" si="308"/>
        <v>0</v>
      </c>
      <c r="D620" s="383">
        <f t="shared" si="308"/>
        <v>0</v>
      </c>
      <c r="E620" s="161">
        <f t="shared" si="308"/>
        <v>0</v>
      </c>
      <c r="F620" s="161">
        <f t="shared" si="308"/>
        <v>0</v>
      </c>
      <c r="G620" s="71"/>
      <c r="H620" s="9" t="s">
        <v>441</v>
      </c>
      <c r="I620" s="383">
        <f t="shared" si="308"/>
        <v>0</v>
      </c>
      <c r="J620" s="161">
        <f t="shared" si="308"/>
        <v>0</v>
      </c>
      <c r="K620" s="161">
        <f t="shared" si="308"/>
        <v>0</v>
      </c>
      <c r="L620" s="161">
        <f t="shared" si="308"/>
        <v>0</v>
      </c>
      <c r="M620" s="383">
        <f>'الاطار الموازنى  راي الجهه عام'!J620</f>
        <v>0</v>
      </c>
      <c r="N620" s="222">
        <f t="shared" si="304"/>
        <v>0</v>
      </c>
      <c r="O620" s="161">
        <f t="shared" ref="O620" si="309">SUM(O617:O619)</f>
        <v>0</v>
      </c>
      <c r="P620" s="161" t="str">
        <f t="shared" si="305"/>
        <v xml:space="preserve"> </v>
      </c>
      <c r="Q620" s="161" t="str">
        <f t="shared" si="306"/>
        <v xml:space="preserve"> </v>
      </c>
      <c r="R620" s="115">
        <f t="shared" si="262"/>
        <v>0</v>
      </c>
      <c r="S620" s="72">
        <f t="shared" si="307"/>
        <v>0</v>
      </c>
    </row>
    <row r="621" spans="1:19" s="3" customFormat="1" ht="112.5" customHeight="1" x14ac:dyDescent="0.2">
      <c r="A621" s="355"/>
      <c r="B621" s="425"/>
      <c r="C621" s="425"/>
      <c r="D621" s="425"/>
      <c r="E621" s="181"/>
      <c r="F621" s="181"/>
      <c r="G621" s="59" t="s">
        <v>924</v>
      </c>
      <c r="H621" s="10" t="s">
        <v>442</v>
      </c>
      <c r="I621" s="425"/>
      <c r="J621" s="181"/>
      <c r="K621" s="181"/>
      <c r="L621" s="181"/>
      <c r="M621" s="425">
        <f>'الاطار الموازنى  راي الجهه عام'!J621</f>
        <v>0</v>
      </c>
      <c r="N621" s="242"/>
      <c r="O621" s="181"/>
      <c r="P621" s="181" t="str">
        <f t="shared" si="305"/>
        <v xml:space="preserve"> </v>
      </c>
      <c r="Q621" s="181" t="str">
        <f t="shared" si="306"/>
        <v xml:space="preserve"> </v>
      </c>
      <c r="R621" s="125"/>
      <c r="S621" s="72">
        <f>S632</f>
        <v>0</v>
      </c>
    </row>
    <row r="622" spans="1:19" s="2" customFormat="1" ht="105.75" customHeight="1" x14ac:dyDescent="0.2">
      <c r="A622" s="389"/>
      <c r="B622" s="390"/>
      <c r="C622" s="390"/>
      <c r="D622" s="390"/>
      <c r="E622" s="180"/>
      <c r="F622" s="180"/>
      <c r="G622" s="60" t="s">
        <v>1015</v>
      </c>
      <c r="H622" s="17" t="s">
        <v>443</v>
      </c>
      <c r="I622" s="390">
        <f>'موازنة 2026-2027'!M622</f>
        <v>0</v>
      </c>
      <c r="J622" s="180"/>
      <c r="K622" s="180"/>
      <c r="L622" s="180">
        <f t="shared" si="266"/>
        <v>0</v>
      </c>
      <c r="M622" s="390">
        <f>'الاطار الموازنى  راي الجهه عام'!J622</f>
        <v>0</v>
      </c>
      <c r="N622" s="228">
        <f t="shared" si="304"/>
        <v>0</v>
      </c>
      <c r="O622" s="180"/>
      <c r="P622" s="166" t="str">
        <f t="shared" si="305"/>
        <v xml:space="preserve"> </v>
      </c>
      <c r="Q622" s="166" t="str">
        <f t="shared" si="306"/>
        <v xml:space="preserve"> </v>
      </c>
      <c r="R622" s="119">
        <f t="shared" si="262"/>
        <v>0</v>
      </c>
      <c r="S622" s="72">
        <f t="shared" si="307"/>
        <v>0</v>
      </c>
    </row>
    <row r="623" spans="1:19" s="2" customFormat="1" ht="105.75" customHeight="1" x14ac:dyDescent="0.2">
      <c r="A623" s="389"/>
      <c r="B623" s="390"/>
      <c r="C623" s="390"/>
      <c r="D623" s="390"/>
      <c r="E623" s="166"/>
      <c r="F623" s="166"/>
      <c r="G623" s="60" t="s">
        <v>925</v>
      </c>
      <c r="H623" s="17" t="s">
        <v>444</v>
      </c>
      <c r="I623" s="390"/>
      <c r="J623" s="166"/>
      <c r="K623" s="166"/>
      <c r="L623" s="166"/>
      <c r="M623" s="390">
        <f>'الاطار الموازنى  راي الجهه عام'!J623</f>
        <v>0</v>
      </c>
      <c r="N623" s="228"/>
      <c r="O623" s="166"/>
      <c r="P623" s="166" t="str">
        <f t="shared" si="305"/>
        <v xml:space="preserve"> </v>
      </c>
      <c r="Q623" s="166" t="str">
        <f t="shared" si="306"/>
        <v xml:space="preserve"> </v>
      </c>
      <c r="R623" s="119"/>
      <c r="S623" s="72">
        <f>S626</f>
        <v>0</v>
      </c>
    </row>
    <row r="624" spans="1:19" s="1" customFormat="1" ht="105.75" customHeight="1" x14ac:dyDescent="0.2">
      <c r="A624" s="357"/>
      <c r="B624" s="373"/>
      <c r="C624" s="373"/>
      <c r="D624" s="373"/>
      <c r="E624" s="153"/>
      <c r="F624" s="153"/>
      <c r="G624" s="54" t="s">
        <v>1016</v>
      </c>
      <c r="H624" s="18" t="s">
        <v>445</v>
      </c>
      <c r="I624" s="373">
        <f>'موازنة 2026-2027'!M624</f>
        <v>0</v>
      </c>
      <c r="J624" s="153"/>
      <c r="K624" s="153"/>
      <c r="L624" s="153">
        <f t="shared" si="266"/>
        <v>0</v>
      </c>
      <c r="M624" s="373">
        <f>'الاطار الموازنى  راي الجهه عام'!J624</f>
        <v>0</v>
      </c>
      <c r="N624" s="215">
        <f t="shared" si="304"/>
        <v>0</v>
      </c>
      <c r="O624" s="153"/>
      <c r="P624" s="155" t="str">
        <f t="shared" si="305"/>
        <v xml:space="preserve"> </v>
      </c>
      <c r="Q624" s="155" t="str">
        <f t="shared" si="306"/>
        <v xml:space="preserve"> </v>
      </c>
      <c r="R624" s="110">
        <f t="shared" ref="R624:R686" si="310">IF(O624=0,,O624/I624)</f>
        <v>0</v>
      </c>
      <c r="S624" s="72">
        <f t="shared" si="307"/>
        <v>0</v>
      </c>
    </row>
    <row r="625" spans="1:19" s="1" customFormat="1" ht="105.75" customHeight="1" thickBot="1" x14ac:dyDescent="0.25">
      <c r="A625" s="357"/>
      <c r="B625" s="373"/>
      <c r="C625" s="373"/>
      <c r="D625" s="373"/>
      <c r="E625" s="153"/>
      <c r="F625" s="153"/>
      <c r="G625" s="55" t="s">
        <v>1017</v>
      </c>
      <c r="H625" s="23" t="s">
        <v>446</v>
      </c>
      <c r="I625" s="373">
        <f>'موازنة 2026-2027'!M625</f>
        <v>0</v>
      </c>
      <c r="J625" s="153"/>
      <c r="K625" s="153"/>
      <c r="L625" s="153">
        <f t="shared" si="266"/>
        <v>0</v>
      </c>
      <c r="M625" s="373">
        <f>'الاطار الموازنى  راي الجهه عام'!J625</f>
        <v>0</v>
      </c>
      <c r="N625" s="215">
        <f t="shared" si="304"/>
        <v>0</v>
      </c>
      <c r="O625" s="153"/>
      <c r="P625" s="155" t="str">
        <f t="shared" si="305"/>
        <v xml:space="preserve"> </v>
      </c>
      <c r="Q625" s="155" t="str">
        <f t="shared" si="306"/>
        <v xml:space="preserve"> </v>
      </c>
      <c r="R625" s="110">
        <f t="shared" si="310"/>
        <v>0</v>
      </c>
      <c r="S625" s="72">
        <f t="shared" si="307"/>
        <v>0</v>
      </c>
    </row>
    <row r="626" spans="1:19" s="2" customFormat="1" ht="110.25" customHeight="1" thickBot="1" x14ac:dyDescent="0.25">
      <c r="A626" s="376">
        <f t="shared" ref="A626:I626" si="311">SUM(A624:A625)</f>
        <v>0</v>
      </c>
      <c r="B626" s="377">
        <f t="shared" si="311"/>
        <v>0</v>
      </c>
      <c r="C626" s="377">
        <f t="shared" si="311"/>
        <v>0</v>
      </c>
      <c r="D626" s="377">
        <f t="shared" si="311"/>
        <v>0</v>
      </c>
      <c r="E626" s="157">
        <f t="shared" si="311"/>
        <v>0</v>
      </c>
      <c r="F626" s="157">
        <f t="shared" si="311"/>
        <v>0</v>
      </c>
      <c r="G626" s="57"/>
      <c r="H626" s="7" t="s">
        <v>256</v>
      </c>
      <c r="I626" s="377">
        <f t="shared" si="311"/>
        <v>0</v>
      </c>
      <c r="J626" s="157">
        <f t="shared" ref="J626:L626" si="312">SUM(J624:J625)</f>
        <v>0</v>
      </c>
      <c r="K626" s="157">
        <f t="shared" si="312"/>
        <v>0</v>
      </c>
      <c r="L626" s="157">
        <f t="shared" si="312"/>
        <v>0</v>
      </c>
      <c r="M626" s="377">
        <f>'الاطار الموازنى  راي الجهه عام'!J626</f>
        <v>0</v>
      </c>
      <c r="N626" s="217">
        <f t="shared" si="304"/>
        <v>0</v>
      </c>
      <c r="O626" s="157">
        <f t="shared" ref="O626" si="313">SUM(O624:O625)</f>
        <v>0</v>
      </c>
      <c r="P626" s="157" t="str">
        <f t="shared" si="305"/>
        <v xml:space="preserve"> </v>
      </c>
      <c r="Q626" s="157" t="str">
        <f t="shared" si="306"/>
        <v xml:space="preserve"> </v>
      </c>
      <c r="R626" s="112">
        <f t="shared" si="310"/>
        <v>0</v>
      </c>
      <c r="S626" s="72">
        <f t="shared" si="307"/>
        <v>0</v>
      </c>
    </row>
    <row r="627" spans="1:19" s="2" customFormat="1" ht="102.75" customHeight="1" x14ac:dyDescent="0.2">
      <c r="A627" s="390"/>
      <c r="B627" s="390"/>
      <c r="C627" s="390"/>
      <c r="D627" s="390"/>
      <c r="E627" s="180"/>
      <c r="F627" s="180"/>
      <c r="G627" s="53" t="s">
        <v>1018</v>
      </c>
      <c r="H627" s="22" t="s">
        <v>447</v>
      </c>
      <c r="I627" s="390">
        <f>'موازنة 2026-2027'!M627</f>
        <v>0</v>
      </c>
      <c r="J627" s="180"/>
      <c r="K627" s="180"/>
      <c r="L627" s="180">
        <f t="shared" ref="L627:L690" si="314">K627*2</f>
        <v>0</v>
      </c>
      <c r="M627" s="390">
        <f>'الاطار الموازنى  راي الجهه عام'!J627</f>
        <v>0</v>
      </c>
      <c r="N627" s="228">
        <f t="shared" si="304"/>
        <v>0</v>
      </c>
      <c r="O627" s="180">
        <f>M627</f>
        <v>0</v>
      </c>
      <c r="P627" s="166" t="str">
        <f t="shared" si="305"/>
        <v xml:space="preserve"> </v>
      </c>
      <c r="Q627" s="166" t="str">
        <f t="shared" si="306"/>
        <v xml:space="preserve"> </v>
      </c>
      <c r="R627" s="119">
        <f t="shared" si="310"/>
        <v>0</v>
      </c>
      <c r="S627" s="72">
        <f t="shared" si="307"/>
        <v>0</v>
      </c>
    </row>
    <row r="628" spans="1:19" s="2" customFormat="1" ht="105.75" customHeight="1" x14ac:dyDescent="0.2">
      <c r="A628" s="389"/>
      <c r="B628" s="390"/>
      <c r="C628" s="390"/>
      <c r="D628" s="390"/>
      <c r="E628" s="180"/>
      <c r="F628" s="180"/>
      <c r="G628" s="60" t="s">
        <v>1019</v>
      </c>
      <c r="H628" s="17" t="s">
        <v>448</v>
      </c>
      <c r="I628" s="390">
        <f>'موازنة 2026-2027'!M628</f>
        <v>0</v>
      </c>
      <c r="J628" s="180"/>
      <c r="K628" s="180"/>
      <c r="L628" s="180">
        <f t="shared" si="314"/>
        <v>0</v>
      </c>
      <c r="M628" s="390">
        <f>'الاطار الموازنى  راي الجهه عام'!J628</f>
        <v>0</v>
      </c>
      <c r="N628" s="228">
        <f t="shared" si="304"/>
        <v>0</v>
      </c>
      <c r="O628" s="180"/>
      <c r="P628" s="166" t="str">
        <f t="shared" si="305"/>
        <v xml:space="preserve"> </v>
      </c>
      <c r="Q628" s="166" t="str">
        <f t="shared" si="306"/>
        <v xml:space="preserve"> </v>
      </c>
      <c r="R628" s="119">
        <f t="shared" si="310"/>
        <v>0</v>
      </c>
      <c r="S628" s="72">
        <f t="shared" si="307"/>
        <v>0</v>
      </c>
    </row>
    <row r="629" spans="1:19" s="2" customFormat="1" ht="105.75" customHeight="1" x14ac:dyDescent="0.2">
      <c r="A629" s="389"/>
      <c r="B629" s="390"/>
      <c r="C629" s="390"/>
      <c r="D629" s="390"/>
      <c r="E629" s="180"/>
      <c r="F629" s="180"/>
      <c r="G629" s="60" t="s">
        <v>1020</v>
      </c>
      <c r="H629" s="17" t="s">
        <v>449</v>
      </c>
      <c r="I629" s="390">
        <f>'موازنة 2026-2027'!M629</f>
        <v>0</v>
      </c>
      <c r="J629" s="180"/>
      <c r="K629" s="180"/>
      <c r="L629" s="180">
        <f t="shared" si="314"/>
        <v>0</v>
      </c>
      <c r="M629" s="390">
        <f>'الاطار الموازنى  راي الجهه عام'!J629</f>
        <v>0</v>
      </c>
      <c r="N629" s="228">
        <f t="shared" si="304"/>
        <v>0</v>
      </c>
      <c r="O629" s="180"/>
      <c r="P629" s="166" t="str">
        <f t="shared" si="305"/>
        <v xml:space="preserve"> </v>
      </c>
      <c r="Q629" s="166" t="str">
        <f t="shared" si="306"/>
        <v xml:space="preserve"> </v>
      </c>
      <c r="R629" s="119">
        <f t="shared" si="310"/>
        <v>0</v>
      </c>
      <c r="S629" s="72">
        <f t="shared" si="307"/>
        <v>0</v>
      </c>
    </row>
    <row r="630" spans="1:19" s="2" customFormat="1" ht="105.75" customHeight="1" x14ac:dyDescent="0.2">
      <c r="A630" s="389"/>
      <c r="B630" s="390"/>
      <c r="C630" s="390"/>
      <c r="D630" s="390"/>
      <c r="E630" s="180"/>
      <c r="F630" s="180"/>
      <c r="G630" s="60" t="s">
        <v>1021</v>
      </c>
      <c r="H630" s="17" t="s">
        <v>450</v>
      </c>
      <c r="I630" s="390">
        <f>'موازنة 2026-2027'!M630</f>
        <v>0</v>
      </c>
      <c r="J630" s="180"/>
      <c r="K630" s="180"/>
      <c r="L630" s="180">
        <f t="shared" si="314"/>
        <v>0</v>
      </c>
      <c r="M630" s="390">
        <f>'الاطار الموازنى  راي الجهه عام'!J630</f>
        <v>0</v>
      </c>
      <c r="N630" s="228">
        <f t="shared" si="304"/>
        <v>0</v>
      </c>
      <c r="O630" s="180"/>
      <c r="P630" s="166" t="str">
        <f t="shared" si="305"/>
        <v xml:space="preserve"> </v>
      </c>
      <c r="Q630" s="166" t="str">
        <f t="shared" si="306"/>
        <v xml:space="preserve"> </v>
      </c>
      <c r="R630" s="119">
        <f t="shared" si="310"/>
        <v>0</v>
      </c>
      <c r="S630" s="72">
        <f t="shared" si="307"/>
        <v>0</v>
      </c>
    </row>
    <row r="631" spans="1:19" s="2" customFormat="1" ht="112.5" customHeight="1" thickBot="1" x14ac:dyDescent="0.25">
      <c r="A631" s="389"/>
      <c r="B631" s="390"/>
      <c r="C631" s="390"/>
      <c r="D631" s="390"/>
      <c r="E631" s="180"/>
      <c r="F631" s="180"/>
      <c r="G631" s="68" t="s">
        <v>1022</v>
      </c>
      <c r="H631" s="31" t="s">
        <v>451</v>
      </c>
      <c r="I631" s="390">
        <f>'موازنة 2026-2027'!M631</f>
        <v>0</v>
      </c>
      <c r="J631" s="180"/>
      <c r="K631" s="180"/>
      <c r="L631" s="180">
        <f t="shared" si="314"/>
        <v>0</v>
      </c>
      <c r="M631" s="390">
        <f>'الاطار الموازنى  راي الجهه عام'!J631</f>
        <v>0</v>
      </c>
      <c r="N631" s="228">
        <f t="shared" si="304"/>
        <v>0</v>
      </c>
      <c r="O631" s="180"/>
      <c r="P631" s="166" t="str">
        <f t="shared" si="305"/>
        <v xml:space="preserve"> </v>
      </c>
      <c r="Q631" s="166" t="str">
        <f t="shared" si="306"/>
        <v xml:space="preserve"> </v>
      </c>
      <c r="R631" s="119">
        <f t="shared" si="310"/>
        <v>0</v>
      </c>
      <c r="S631" s="72">
        <f t="shared" si="307"/>
        <v>0</v>
      </c>
    </row>
    <row r="632" spans="1:19" s="3" customFormat="1" ht="117.75" customHeight="1" thickBot="1" x14ac:dyDescent="0.25">
      <c r="A632" s="382">
        <f t="shared" ref="A632:L632" si="315">A631+A630+A629+A628+A627+A626+A622</f>
        <v>0</v>
      </c>
      <c r="B632" s="383">
        <f t="shared" si="315"/>
        <v>0</v>
      </c>
      <c r="C632" s="383">
        <f t="shared" si="315"/>
        <v>0</v>
      </c>
      <c r="D632" s="383">
        <f t="shared" si="315"/>
        <v>0</v>
      </c>
      <c r="E632" s="161">
        <f t="shared" si="315"/>
        <v>0</v>
      </c>
      <c r="F632" s="161">
        <f t="shared" si="315"/>
        <v>0</v>
      </c>
      <c r="G632" s="58"/>
      <c r="H632" s="9" t="s">
        <v>452</v>
      </c>
      <c r="I632" s="383">
        <f t="shared" si="315"/>
        <v>0</v>
      </c>
      <c r="J632" s="161">
        <f t="shared" si="315"/>
        <v>0</v>
      </c>
      <c r="K632" s="161">
        <f t="shared" si="315"/>
        <v>0</v>
      </c>
      <c r="L632" s="161">
        <f t="shared" si="315"/>
        <v>0</v>
      </c>
      <c r="M632" s="383">
        <f>'الاطار الموازنى  راي الجهه عام'!J632</f>
        <v>0</v>
      </c>
      <c r="N632" s="222">
        <f t="shared" si="304"/>
        <v>0</v>
      </c>
      <c r="O632" s="161">
        <f t="shared" ref="O632" si="316">O631+O630+O629+O628+O627+O626+O622</f>
        <v>0</v>
      </c>
      <c r="P632" s="161" t="str">
        <f t="shared" si="305"/>
        <v xml:space="preserve"> </v>
      </c>
      <c r="Q632" s="161" t="str">
        <f t="shared" si="306"/>
        <v xml:space="preserve"> </v>
      </c>
      <c r="R632" s="115">
        <f t="shared" si="310"/>
        <v>0</v>
      </c>
      <c r="S632" s="72">
        <f t="shared" si="307"/>
        <v>0</v>
      </c>
    </row>
    <row r="633" spans="1:19" s="3" customFormat="1" ht="117.75" customHeight="1" thickBot="1" x14ac:dyDescent="0.25">
      <c r="A633" s="382">
        <f t="shared" ref="A633:L633" si="317">A632+A620+A615</f>
        <v>0</v>
      </c>
      <c r="B633" s="383">
        <f t="shared" si="317"/>
        <v>0</v>
      </c>
      <c r="C633" s="383">
        <f t="shared" si="317"/>
        <v>0</v>
      </c>
      <c r="D633" s="383">
        <f t="shared" si="317"/>
        <v>0</v>
      </c>
      <c r="E633" s="161">
        <f t="shared" si="317"/>
        <v>0</v>
      </c>
      <c r="F633" s="161">
        <f t="shared" si="317"/>
        <v>0</v>
      </c>
      <c r="G633" s="58"/>
      <c r="H633" s="9" t="s">
        <v>453</v>
      </c>
      <c r="I633" s="383">
        <f t="shared" si="317"/>
        <v>1000000</v>
      </c>
      <c r="J633" s="161">
        <f t="shared" si="317"/>
        <v>0</v>
      </c>
      <c r="K633" s="161">
        <f t="shared" si="317"/>
        <v>0</v>
      </c>
      <c r="L633" s="161">
        <f t="shared" si="317"/>
        <v>0</v>
      </c>
      <c r="M633" s="383">
        <f>'الاطار الموازنى  راي الجهه عام'!J633</f>
        <v>1000000</v>
      </c>
      <c r="N633" s="222">
        <f t="shared" si="304"/>
        <v>0</v>
      </c>
      <c r="O633" s="161">
        <f t="shared" ref="O633" si="318">O632+O620+O615</f>
        <v>1000000</v>
      </c>
      <c r="P633" s="161" t="str">
        <f t="shared" si="305"/>
        <v xml:space="preserve"> </v>
      </c>
      <c r="Q633" s="161" t="str">
        <f t="shared" si="306"/>
        <v xml:space="preserve"> </v>
      </c>
      <c r="R633" s="115">
        <f t="shared" si="310"/>
        <v>1</v>
      </c>
      <c r="S633" s="72">
        <f t="shared" si="307"/>
        <v>3000000</v>
      </c>
    </row>
    <row r="634" spans="1:19" s="3" customFormat="1" ht="112.5" customHeight="1" x14ac:dyDescent="0.2">
      <c r="A634" s="387"/>
      <c r="B634" s="388"/>
      <c r="C634" s="388"/>
      <c r="D634" s="388"/>
      <c r="E634" s="165"/>
      <c r="F634" s="165"/>
      <c r="G634" s="59" t="s">
        <v>962</v>
      </c>
      <c r="H634" s="10" t="s">
        <v>454</v>
      </c>
      <c r="I634" s="388"/>
      <c r="J634" s="165"/>
      <c r="K634" s="165"/>
      <c r="L634" s="165"/>
      <c r="M634" s="388">
        <f>'الاطار الموازنى  راي الجهه عام'!J634</f>
        <v>0</v>
      </c>
      <c r="N634" s="227"/>
      <c r="O634" s="165"/>
      <c r="P634" s="165" t="str">
        <f t="shared" si="305"/>
        <v xml:space="preserve"> </v>
      </c>
      <c r="Q634" s="165" t="str">
        <f t="shared" si="306"/>
        <v xml:space="preserve"> </v>
      </c>
      <c r="R634" s="118"/>
      <c r="S634" s="72">
        <f>S686</f>
        <v>3000000</v>
      </c>
    </row>
    <row r="635" spans="1:19" s="3" customFormat="1" ht="112.5" customHeight="1" x14ac:dyDescent="0.2">
      <c r="A635" s="355"/>
      <c r="B635" s="425"/>
      <c r="C635" s="425"/>
      <c r="D635" s="425"/>
      <c r="E635" s="181"/>
      <c r="F635" s="181"/>
      <c r="G635" s="69" t="s">
        <v>963</v>
      </c>
      <c r="H635" s="4" t="s">
        <v>455</v>
      </c>
      <c r="I635" s="425"/>
      <c r="J635" s="181"/>
      <c r="K635" s="181"/>
      <c r="L635" s="181"/>
      <c r="M635" s="425">
        <f>'الاطار الموازنى  راي الجهه عام'!J635</f>
        <v>0</v>
      </c>
      <c r="N635" s="242"/>
      <c r="O635" s="181"/>
      <c r="P635" s="181" t="str">
        <f t="shared" si="305"/>
        <v xml:space="preserve"> </v>
      </c>
      <c r="Q635" s="181" t="str">
        <f t="shared" si="306"/>
        <v xml:space="preserve"> </v>
      </c>
      <c r="R635" s="125"/>
      <c r="S635" s="72">
        <f>S652</f>
        <v>3000000</v>
      </c>
    </row>
    <row r="636" spans="1:19" s="2" customFormat="1" ht="105.75" customHeight="1" x14ac:dyDescent="0.2">
      <c r="A636" s="389"/>
      <c r="B636" s="390"/>
      <c r="C636" s="390"/>
      <c r="D636" s="390"/>
      <c r="E636" s="180"/>
      <c r="F636" s="180"/>
      <c r="G636" s="60" t="s">
        <v>1023</v>
      </c>
      <c r="H636" s="17" t="s">
        <v>590</v>
      </c>
      <c r="I636" s="390">
        <f>'موازنة 2026-2027'!M636</f>
        <v>0</v>
      </c>
      <c r="J636" s="180"/>
      <c r="K636" s="180"/>
      <c r="L636" s="180">
        <f t="shared" si="314"/>
        <v>0</v>
      </c>
      <c r="M636" s="390">
        <f>'الاطار الموازنى  راي الجهه عام'!J636</f>
        <v>0</v>
      </c>
      <c r="N636" s="228">
        <f t="shared" si="304"/>
        <v>0</v>
      </c>
      <c r="O636" s="180"/>
      <c r="P636" s="166" t="str">
        <f t="shared" si="305"/>
        <v xml:space="preserve"> </v>
      </c>
      <c r="Q636" s="166" t="str">
        <f t="shared" si="306"/>
        <v xml:space="preserve"> </v>
      </c>
      <c r="R636" s="119">
        <f t="shared" si="310"/>
        <v>0</v>
      </c>
      <c r="S636" s="72">
        <f t="shared" si="307"/>
        <v>0</v>
      </c>
    </row>
    <row r="637" spans="1:19" s="2" customFormat="1" ht="105.75" customHeight="1" x14ac:dyDescent="0.2">
      <c r="A637" s="389"/>
      <c r="B637" s="390"/>
      <c r="C637" s="390"/>
      <c r="D637" s="390"/>
      <c r="E637" s="180"/>
      <c r="F637" s="180"/>
      <c r="G637" s="60" t="s">
        <v>1024</v>
      </c>
      <c r="H637" s="17" t="s">
        <v>591</v>
      </c>
      <c r="I637" s="390">
        <f>'موازنة 2026-2027'!M637</f>
        <v>0</v>
      </c>
      <c r="J637" s="180"/>
      <c r="K637" s="180"/>
      <c r="L637" s="180">
        <f t="shared" si="314"/>
        <v>0</v>
      </c>
      <c r="M637" s="390">
        <f>'الاطار الموازنى  راي الجهه عام'!J637</f>
        <v>0</v>
      </c>
      <c r="N637" s="228">
        <f t="shared" si="304"/>
        <v>0</v>
      </c>
      <c r="O637" s="180"/>
      <c r="P637" s="166" t="str">
        <f t="shared" si="305"/>
        <v xml:space="preserve"> </v>
      </c>
      <c r="Q637" s="166" t="str">
        <f t="shared" si="306"/>
        <v xml:space="preserve"> </v>
      </c>
      <c r="R637" s="119">
        <f t="shared" si="310"/>
        <v>0</v>
      </c>
      <c r="S637" s="72">
        <f t="shared" si="307"/>
        <v>0</v>
      </c>
    </row>
    <row r="638" spans="1:19" s="2" customFormat="1" ht="105.75" customHeight="1" x14ac:dyDescent="0.2">
      <c r="A638" s="389"/>
      <c r="B638" s="390"/>
      <c r="C638" s="390"/>
      <c r="D638" s="390"/>
      <c r="E638" s="180"/>
      <c r="F638" s="180"/>
      <c r="G638" s="60" t="s">
        <v>1025</v>
      </c>
      <c r="H638" s="17" t="s">
        <v>592</v>
      </c>
      <c r="I638" s="390">
        <f>'موازنة 2026-2027'!M638</f>
        <v>0</v>
      </c>
      <c r="J638" s="180"/>
      <c r="K638" s="180"/>
      <c r="L638" s="180">
        <f t="shared" si="314"/>
        <v>0</v>
      </c>
      <c r="M638" s="390">
        <f>'الاطار الموازنى  راي الجهه عام'!J638</f>
        <v>0</v>
      </c>
      <c r="N638" s="228">
        <f t="shared" si="304"/>
        <v>0</v>
      </c>
      <c r="O638" s="180"/>
      <c r="P638" s="166" t="str">
        <f t="shared" si="305"/>
        <v xml:space="preserve"> </v>
      </c>
      <c r="Q638" s="166" t="str">
        <f t="shared" si="306"/>
        <v xml:space="preserve"> </v>
      </c>
      <c r="R638" s="119">
        <f t="shared" si="310"/>
        <v>0</v>
      </c>
      <c r="S638" s="72">
        <f t="shared" si="307"/>
        <v>0</v>
      </c>
    </row>
    <row r="639" spans="1:19" s="2" customFormat="1" ht="105.75" customHeight="1" x14ac:dyDescent="0.2">
      <c r="A639" s="389"/>
      <c r="B639" s="390"/>
      <c r="C639" s="390"/>
      <c r="D639" s="390"/>
      <c r="E639" s="180"/>
      <c r="F639" s="180"/>
      <c r="G639" s="60" t="s">
        <v>1026</v>
      </c>
      <c r="H639" s="17" t="s">
        <v>593</v>
      </c>
      <c r="I639" s="390">
        <f>'موازنة 2026-2027'!M639</f>
        <v>0</v>
      </c>
      <c r="J639" s="180"/>
      <c r="K639" s="180"/>
      <c r="L639" s="180">
        <f t="shared" si="314"/>
        <v>0</v>
      </c>
      <c r="M639" s="390">
        <f>'الاطار الموازنى  راي الجهه عام'!J639</f>
        <v>0</v>
      </c>
      <c r="N639" s="228">
        <f t="shared" si="304"/>
        <v>0</v>
      </c>
      <c r="O639" s="180"/>
      <c r="P639" s="166" t="str">
        <f t="shared" si="305"/>
        <v xml:space="preserve"> </v>
      </c>
      <c r="Q639" s="166" t="str">
        <f t="shared" si="306"/>
        <v xml:space="preserve"> </v>
      </c>
      <c r="R639" s="119">
        <f t="shared" si="310"/>
        <v>0</v>
      </c>
      <c r="S639" s="72">
        <f t="shared" si="307"/>
        <v>0</v>
      </c>
    </row>
    <row r="640" spans="1:19" s="2" customFormat="1" ht="105.75" customHeight="1" x14ac:dyDescent="0.2">
      <c r="A640" s="389"/>
      <c r="B640" s="390"/>
      <c r="C640" s="390"/>
      <c r="D640" s="390"/>
      <c r="E640" s="180"/>
      <c r="F640" s="180"/>
      <c r="G640" s="60" t="s">
        <v>1027</v>
      </c>
      <c r="H640" s="17" t="s">
        <v>594</v>
      </c>
      <c r="I640" s="390">
        <f>'موازنة 2026-2027'!M640</f>
        <v>0</v>
      </c>
      <c r="J640" s="180"/>
      <c r="K640" s="180"/>
      <c r="L640" s="180">
        <f t="shared" si="314"/>
        <v>0</v>
      </c>
      <c r="M640" s="390">
        <f>'الاطار الموازنى  راي الجهه عام'!J640</f>
        <v>0</v>
      </c>
      <c r="N640" s="228">
        <f t="shared" si="304"/>
        <v>0</v>
      </c>
      <c r="O640" s="180"/>
      <c r="P640" s="166" t="str">
        <f t="shared" si="305"/>
        <v xml:space="preserve"> </v>
      </c>
      <c r="Q640" s="166" t="str">
        <f t="shared" si="306"/>
        <v xml:space="preserve"> </v>
      </c>
      <c r="R640" s="119">
        <f t="shared" si="310"/>
        <v>0</v>
      </c>
      <c r="S640" s="72">
        <f t="shared" si="307"/>
        <v>0</v>
      </c>
    </row>
    <row r="641" spans="1:19" s="2" customFormat="1" ht="105.75" customHeight="1" x14ac:dyDescent="0.2">
      <c r="A641" s="389"/>
      <c r="B641" s="390"/>
      <c r="C641" s="390"/>
      <c r="D641" s="390"/>
      <c r="E641" s="180"/>
      <c r="F641" s="180"/>
      <c r="G641" s="60" t="s">
        <v>1028</v>
      </c>
      <c r="H641" s="17" t="s">
        <v>595</v>
      </c>
      <c r="I641" s="390">
        <f>'موازنة 2026-2027'!M641</f>
        <v>0</v>
      </c>
      <c r="J641" s="180"/>
      <c r="K641" s="180"/>
      <c r="L641" s="180">
        <f t="shared" si="314"/>
        <v>0</v>
      </c>
      <c r="M641" s="390">
        <f>'الاطار الموازنى  راي الجهه عام'!J641</f>
        <v>0</v>
      </c>
      <c r="N641" s="228">
        <f t="shared" si="304"/>
        <v>0</v>
      </c>
      <c r="O641" s="180"/>
      <c r="P641" s="166" t="str">
        <f t="shared" si="305"/>
        <v xml:space="preserve"> </v>
      </c>
      <c r="Q641" s="166" t="str">
        <f t="shared" si="306"/>
        <v xml:space="preserve"> </v>
      </c>
      <c r="R641" s="119">
        <f t="shared" si="310"/>
        <v>0</v>
      </c>
      <c r="S641" s="72">
        <f t="shared" si="307"/>
        <v>0</v>
      </c>
    </row>
    <row r="642" spans="1:19" s="2" customFormat="1" ht="105.75" customHeight="1" x14ac:dyDescent="0.2">
      <c r="A642" s="389"/>
      <c r="B642" s="390"/>
      <c r="C642" s="390"/>
      <c r="D642" s="390"/>
      <c r="E642" s="180"/>
      <c r="F642" s="180"/>
      <c r="G642" s="60" t="s">
        <v>1029</v>
      </c>
      <c r="H642" s="17" t="s">
        <v>596</v>
      </c>
      <c r="I642" s="390">
        <f>'موازنة 2026-2027'!M642</f>
        <v>0</v>
      </c>
      <c r="J642" s="180"/>
      <c r="K642" s="180"/>
      <c r="L642" s="180">
        <f t="shared" si="314"/>
        <v>0</v>
      </c>
      <c r="M642" s="390">
        <f>'الاطار الموازنى  راي الجهه عام'!J642</f>
        <v>0</v>
      </c>
      <c r="N642" s="228">
        <f t="shared" si="304"/>
        <v>0</v>
      </c>
      <c r="O642" s="180"/>
      <c r="P642" s="166" t="str">
        <f t="shared" si="305"/>
        <v xml:space="preserve"> </v>
      </c>
      <c r="Q642" s="166" t="str">
        <f t="shared" si="306"/>
        <v xml:space="preserve"> </v>
      </c>
      <c r="R642" s="119">
        <f t="shared" si="310"/>
        <v>0</v>
      </c>
      <c r="S642" s="72">
        <f t="shared" si="307"/>
        <v>0</v>
      </c>
    </row>
    <row r="643" spans="1:19" s="2" customFormat="1" ht="105.75" customHeight="1" x14ac:dyDescent="0.2">
      <c r="A643" s="389"/>
      <c r="B643" s="390"/>
      <c r="C643" s="390"/>
      <c r="D643" s="390"/>
      <c r="E643" s="180"/>
      <c r="F643" s="180"/>
      <c r="G643" s="60" t="s">
        <v>1030</v>
      </c>
      <c r="H643" s="17" t="s">
        <v>597</v>
      </c>
      <c r="I643" s="390">
        <f>'موازنة 2026-2027'!M643</f>
        <v>0</v>
      </c>
      <c r="J643" s="180"/>
      <c r="K643" s="180"/>
      <c r="L643" s="180">
        <f t="shared" si="314"/>
        <v>0</v>
      </c>
      <c r="M643" s="390">
        <f>'الاطار الموازنى  راي الجهه عام'!J643</f>
        <v>0</v>
      </c>
      <c r="N643" s="228">
        <f t="shared" si="304"/>
        <v>0</v>
      </c>
      <c r="O643" s="180"/>
      <c r="P643" s="166" t="str">
        <f t="shared" si="305"/>
        <v xml:space="preserve"> </v>
      </c>
      <c r="Q643" s="166" t="str">
        <f t="shared" si="306"/>
        <v xml:space="preserve"> </v>
      </c>
      <c r="R643" s="119">
        <f t="shared" si="310"/>
        <v>0</v>
      </c>
      <c r="S643" s="72">
        <f t="shared" si="307"/>
        <v>0</v>
      </c>
    </row>
    <row r="644" spans="1:19" s="2" customFormat="1" ht="112.5" customHeight="1" x14ac:dyDescent="0.2">
      <c r="A644" s="389"/>
      <c r="B644" s="390"/>
      <c r="C644" s="390"/>
      <c r="D644" s="390"/>
      <c r="E644" s="180"/>
      <c r="F644" s="180"/>
      <c r="G644" s="60" t="s">
        <v>1031</v>
      </c>
      <c r="H644" s="17" t="s">
        <v>585</v>
      </c>
      <c r="I644" s="390">
        <f>'موازنة 2026-2027'!M644</f>
        <v>0</v>
      </c>
      <c r="J644" s="180"/>
      <c r="K644" s="180"/>
      <c r="L644" s="180">
        <f t="shared" si="314"/>
        <v>0</v>
      </c>
      <c r="M644" s="390">
        <f>'الاطار الموازنى  راي الجهه عام'!J644</f>
        <v>0</v>
      </c>
      <c r="N644" s="228">
        <f t="shared" si="304"/>
        <v>0</v>
      </c>
      <c r="O644" s="180"/>
      <c r="P644" s="166" t="str">
        <f t="shared" si="305"/>
        <v xml:space="preserve"> </v>
      </c>
      <c r="Q644" s="166" t="str">
        <f t="shared" si="306"/>
        <v xml:space="preserve"> </v>
      </c>
      <c r="R644" s="119">
        <f t="shared" si="310"/>
        <v>0</v>
      </c>
      <c r="S644" s="72">
        <f t="shared" si="307"/>
        <v>0</v>
      </c>
    </row>
    <row r="645" spans="1:19" s="2" customFormat="1" ht="112.5" customHeight="1" x14ac:dyDescent="0.2">
      <c r="A645" s="389"/>
      <c r="B645" s="390"/>
      <c r="C645" s="390"/>
      <c r="D645" s="390"/>
      <c r="E645" s="180"/>
      <c r="F645" s="180"/>
      <c r="G645" s="60" t="s">
        <v>1032</v>
      </c>
      <c r="H645" s="17" t="s">
        <v>586</v>
      </c>
      <c r="I645" s="390">
        <f>'موازنة 2026-2027'!M645</f>
        <v>1000000</v>
      </c>
      <c r="J645" s="180"/>
      <c r="K645" s="180"/>
      <c r="L645" s="180">
        <f t="shared" si="314"/>
        <v>0</v>
      </c>
      <c r="M645" s="390">
        <f>'الاطار الموازنى  راي الجهه عام'!J645</f>
        <v>1000000</v>
      </c>
      <c r="N645" s="228">
        <f t="shared" si="304"/>
        <v>0</v>
      </c>
      <c r="O645" s="180">
        <f>M645</f>
        <v>1000000</v>
      </c>
      <c r="P645" s="166" t="str">
        <f t="shared" si="305"/>
        <v xml:space="preserve"> </v>
      </c>
      <c r="Q645" s="166" t="str">
        <f t="shared" si="306"/>
        <v xml:space="preserve"> </v>
      </c>
      <c r="R645" s="119">
        <f t="shared" si="310"/>
        <v>1</v>
      </c>
      <c r="S645" s="72">
        <f t="shared" si="307"/>
        <v>3000000</v>
      </c>
    </row>
    <row r="646" spans="1:19" s="2" customFormat="1" ht="105.75" customHeight="1" x14ac:dyDescent="0.2">
      <c r="A646" s="389"/>
      <c r="B646" s="390"/>
      <c r="C646" s="390"/>
      <c r="D646" s="390"/>
      <c r="E646" s="180"/>
      <c r="F646" s="180"/>
      <c r="G646" s="60" t="s">
        <v>1033</v>
      </c>
      <c r="H646" s="17" t="s">
        <v>587</v>
      </c>
      <c r="I646" s="390">
        <f>'موازنة 2026-2027'!M646</f>
        <v>0</v>
      </c>
      <c r="J646" s="180"/>
      <c r="K646" s="180"/>
      <c r="L646" s="180">
        <f t="shared" si="314"/>
        <v>0</v>
      </c>
      <c r="M646" s="390">
        <f>'الاطار الموازنى  راي الجهه عام'!J646</f>
        <v>0</v>
      </c>
      <c r="N646" s="228">
        <f t="shared" si="304"/>
        <v>0</v>
      </c>
      <c r="O646" s="180"/>
      <c r="P646" s="166" t="str">
        <f t="shared" si="305"/>
        <v xml:space="preserve"> </v>
      </c>
      <c r="Q646" s="166" t="str">
        <f t="shared" si="306"/>
        <v xml:space="preserve"> </v>
      </c>
      <c r="R646" s="119">
        <f t="shared" si="310"/>
        <v>0</v>
      </c>
      <c r="S646" s="72">
        <f t="shared" si="307"/>
        <v>0</v>
      </c>
    </row>
    <row r="647" spans="1:19" s="2" customFormat="1" ht="105.75" customHeight="1" x14ac:dyDescent="0.2">
      <c r="A647" s="389"/>
      <c r="B647" s="390"/>
      <c r="C647" s="390"/>
      <c r="D647" s="390"/>
      <c r="E647" s="166"/>
      <c r="F647" s="166"/>
      <c r="G647" s="60" t="s">
        <v>964</v>
      </c>
      <c r="H647" s="17" t="s">
        <v>604</v>
      </c>
      <c r="I647" s="390"/>
      <c r="J647" s="166"/>
      <c r="K647" s="166"/>
      <c r="L647" s="166">
        <f t="shared" si="314"/>
        <v>0</v>
      </c>
      <c r="M647" s="390">
        <f>'الاطار الموازنى  راي الجهه عام'!J647</f>
        <v>0</v>
      </c>
      <c r="N647" s="228">
        <f t="shared" si="304"/>
        <v>0</v>
      </c>
      <c r="O647" s="166"/>
      <c r="P647" s="166" t="str">
        <f t="shared" si="305"/>
        <v xml:space="preserve"> </v>
      </c>
      <c r="Q647" s="166" t="str">
        <f t="shared" si="306"/>
        <v xml:space="preserve"> </v>
      </c>
      <c r="R647" s="119"/>
      <c r="S647" s="72">
        <f>S650</f>
        <v>0</v>
      </c>
    </row>
    <row r="648" spans="1:19" s="1" customFormat="1" ht="105.75" customHeight="1" x14ac:dyDescent="0.2">
      <c r="A648" s="357"/>
      <c r="B648" s="373"/>
      <c r="C648" s="373"/>
      <c r="D648" s="373"/>
      <c r="E648" s="153"/>
      <c r="F648" s="153"/>
      <c r="G648" s="54">
        <v>4211120101</v>
      </c>
      <c r="H648" s="18" t="s">
        <v>605</v>
      </c>
      <c r="I648" s="373">
        <f>'موازنة 2026-2027'!M648</f>
        <v>0</v>
      </c>
      <c r="J648" s="153"/>
      <c r="K648" s="153"/>
      <c r="L648" s="153">
        <f t="shared" si="314"/>
        <v>0</v>
      </c>
      <c r="M648" s="373">
        <f>'الاطار الموازنى  راي الجهه عام'!J648</f>
        <v>0</v>
      </c>
      <c r="N648" s="215">
        <f t="shared" si="304"/>
        <v>0</v>
      </c>
      <c r="O648" s="153"/>
      <c r="P648" s="155" t="str">
        <f t="shared" si="305"/>
        <v xml:space="preserve"> </v>
      </c>
      <c r="Q648" s="155" t="str">
        <f t="shared" si="306"/>
        <v xml:space="preserve"> </v>
      </c>
      <c r="R648" s="110">
        <f t="shared" si="310"/>
        <v>0</v>
      </c>
      <c r="S648" s="72">
        <f t="shared" si="307"/>
        <v>0</v>
      </c>
    </row>
    <row r="649" spans="1:19" s="1" customFormat="1" ht="105.75" customHeight="1" thickBot="1" x14ac:dyDescent="0.25">
      <c r="A649" s="357"/>
      <c r="B649" s="373"/>
      <c r="C649" s="373"/>
      <c r="D649" s="373"/>
      <c r="E649" s="153"/>
      <c r="F649" s="153"/>
      <c r="G649" s="55">
        <v>4211120201</v>
      </c>
      <c r="H649" s="23" t="s">
        <v>606</v>
      </c>
      <c r="I649" s="373">
        <f>'موازنة 2026-2027'!M649</f>
        <v>0</v>
      </c>
      <c r="J649" s="153"/>
      <c r="K649" s="153"/>
      <c r="L649" s="153">
        <f t="shared" si="314"/>
        <v>0</v>
      </c>
      <c r="M649" s="373">
        <f>'الاطار الموازنى  راي الجهه عام'!J649</f>
        <v>0</v>
      </c>
      <c r="N649" s="215">
        <f t="shared" si="304"/>
        <v>0</v>
      </c>
      <c r="O649" s="153"/>
      <c r="P649" s="155" t="str">
        <f t="shared" si="305"/>
        <v xml:space="preserve"> </v>
      </c>
      <c r="Q649" s="155" t="str">
        <f t="shared" si="306"/>
        <v xml:space="preserve"> </v>
      </c>
      <c r="R649" s="110">
        <f t="shared" si="310"/>
        <v>0</v>
      </c>
      <c r="S649" s="72">
        <f t="shared" si="307"/>
        <v>0</v>
      </c>
    </row>
    <row r="650" spans="1:19" s="2" customFormat="1" ht="95.25" customHeight="1" thickBot="1" x14ac:dyDescent="0.25">
      <c r="A650" s="376">
        <f t="shared" ref="A650:I650" si="319">SUM(A648:A649)</f>
        <v>0</v>
      </c>
      <c r="B650" s="377">
        <f t="shared" si="319"/>
        <v>0</v>
      </c>
      <c r="C650" s="377">
        <f t="shared" si="319"/>
        <v>0</v>
      </c>
      <c r="D650" s="377">
        <f t="shared" si="319"/>
        <v>0</v>
      </c>
      <c r="E650" s="157">
        <f t="shared" si="319"/>
        <v>0</v>
      </c>
      <c r="F650" s="157">
        <f t="shared" si="319"/>
        <v>0</v>
      </c>
      <c r="G650" s="57"/>
      <c r="H650" s="7" t="s">
        <v>588</v>
      </c>
      <c r="I650" s="377">
        <f t="shared" si="319"/>
        <v>0</v>
      </c>
      <c r="J650" s="157">
        <f t="shared" ref="J650:L650" si="320">SUM(J648:J649)</f>
        <v>0</v>
      </c>
      <c r="K650" s="157">
        <f t="shared" si="320"/>
        <v>0</v>
      </c>
      <c r="L650" s="157">
        <f t="shared" si="320"/>
        <v>0</v>
      </c>
      <c r="M650" s="377">
        <f>'الاطار الموازنى  راي الجهه عام'!J650</f>
        <v>0</v>
      </c>
      <c r="N650" s="217">
        <f t="shared" si="304"/>
        <v>0</v>
      </c>
      <c r="O650" s="157">
        <f t="shared" ref="O650" si="321">SUM(O648:O649)</f>
        <v>0</v>
      </c>
      <c r="P650" s="157" t="str">
        <f t="shared" si="305"/>
        <v xml:space="preserve"> </v>
      </c>
      <c r="Q650" s="157" t="str">
        <f t="shared" si="306"/>
        <v xml:space="preserve"> </v>
      </c>
      <c r="R650" s="112">
        <f t="shared" si="310"/>
        <v>0</v>
      </c>
      <c r="S650" s="72">
        <f t="shared" si="307"/>
        <v>0</v>
      </c>
    </row>
    <row r="651" spans="1:19" s="2" customFormat="1" ht="105.75" customHeight="1" thickBot="1" x14ac:dyDescent="0.25">
      <c r="A651" s="389"/>
      <c r="B651" s="390"/>
      <c r="C651" s="390"/>
      <c r="D651" s="390"/>
      <c r="E651" s="180"/>
      <c r="F651" s="180"/>
      <c r="G651" s="66" t="s">
        <v>1034</v>
      </c>
      <c r="H651" s="36" t="s">
        <v>589</v>
      </c>
      <c r="I651" s="390">
        <f>'موازنة 2026-2027'!M651</f>
        <v>0</v>
      </c>
      <c r="J651" s="180"/>
      <c r="K651" s="180"/>
      <c r="L651" s="180">
        <f t="shared" si="314"/>
        <v>0</v>
      </c>
      <c r="M651" s="390">
        <f>'الاطار الموازنى  راي الجهه عام'!J651</f>
        <v>0</v>
      </c>
      <c r="N651" s="228">
        <f t="shared" si="304"/>
        <v>0</v>
      </c>
      <c r="O651" s="180"/>
      <c r="P651" s="166" t="str">
        <f t="shared" si="305"/>
        <v xml:space="preserve"> </v>
      </c>
      <c r="Q651" s="166" t="str">
        <f t="shared" si="306"/>
        <v xml:space="preserve"> </v>
      </c>
      <c r="R651" s="119">
        <f t="shared" si="310"/>
        <v>0</v>
      </c>
      <c r="S651" s="72">
        <f t="shared" si="307"/>
        <v>0</v>
      </c>
    </row>
    <row r="652" spans="1:19" s="3" customFormat="1" ht="110.25" customHeight="1" thickBot="1" x14ac:dyDescent="0.25">
      <c r="A652" s="382">
        <f t="shared" ref="A652:L652" si="322">A636+A637+A638+A639+A640+A641+A642+A643+A644+A645+A646+A650+A651</f>
        <v>0</v>
      </c>
      <c r="B652" s="383">
        <f t="shared" si="322"/>
        <v>0</v>
      </c>
      <c r="C652" s="383">
        <f t="shared" si="322"/>
        <v>0</v>
      </c>
      <c r="D652" s="383">
        <f t="shared" si="322"/>
        <v>0</v>
      </c>
      <c r="E652" s="161">
        <f t="shared" si="322"/>
        <v>0</v>
      </c>
      <c r="F652" s="161">
        <f t="shared" si="322"/>
        <v>0</v>
      </c>
      <c r="G652" s="58"/>
      <c r="H652" s="9" t="s">
        <v>456</v>
      </c>
      <c r="I652" s="383">
        <f t="shared" si="322"/>
        <v>1000000</v>
      </c>
      <c r="J652" s="161">
        <f t="shared" si="322"/>
        <v>0</v>
      </c>
      <c r="K652" s="161">
        <f t="shared" si="322"/>
        <v>0</v>
      </c>
      <c r="L652" s="161">
        <f t="shared" si="322"/>
        <v>0</v>
      </c>
      <c r="M652" s="383">
        <f>'الاطار الموازنى  راي الجهه عام'!J652</f>
        <v>1000000</v>
      </c>
      <c r="N652" s="222">
        <f t="shared" si="304"/>
        <v>0</v>
      </c>
      <c r="O652" s="161">
        <f t="shared" ref="O652" si="323">O636+O637+O638+O639+O640+O641+O642+O643+O644+O645+O646+O650+O651</f>
        <v>1000000</v>
      </c>
      <c r="P652" s="161" t="str">
        <f t="shared" si="305"/>
        <v xml:space="preserve"> </v>
      </c>
      <c r="Q652" s="161" t="str">
        <f t="shared" si="306"/>
        <v xml:space="preserve"> </v>
      </c>
      <c r="R652" s="115">
        <f t="shared" si="310"/>
        <v>1</v>
      </c>
      <c r="S652" s="72">
        <f t="shared" si="307"/>
        <v>3000000</v>
      </c>
    </row>
    <row r="653" spans="1:19" s="3" customFormat="1" ht="112.5" customHeight="1" x14ac:dyDescent="0.2">
      <c r="A653" s="355"/>
      <c r="B653" s="425"/>
      <c r="C653" s="425"/>
      <c r="D653" s="425"/>
      <c r="E653" s="181"/>
      <c r="F653" s="181"/>
      <c r="G653" s="59" t="s">
        <v>965</v>
      </c>
      <c r="H653" s="10" t="s">
        <v>457</v>
      </c>
      <c r="I653" s="425"/>
      <c r="J653" s="181"/>
      <c r="K653" s="181"/>
      <c r="L653" s="181"/>
      <c r="M653" s="425">
        <f>'الاطار الموازنى  راي الجهه عام'!J653</f>
        <v>0</v>
      </c>
      <c r="N653" s="242"/>
      <c r="O653" s="181"/>
      <c r="P653" s="181" t="str">
        <f t="shared" si="305"/>
        <v xml:space="preserve"> </v>
      </c>
      <c r="Q653" s="181" t="str">
        <f t="shared" si="306"/>
        <v xml:space="preserve"> </v>
      </c>
      <c r="R653" s="125"/>
      <c r="S653" s="72">
        <f>S685</f>
        <v>0</v>
      </c>
    </row>
    <row r="654" spans="1:19" s="2" customFormat="1" ht="105.75" customHeight="1" x14ac:dyDescent="0.2">
      <c r="A654" s="389"/>
      <c r="B654" s="390"/>
      <c r="C654" s="390"/>
      <c r="D654" s="390"/>
      <c r="E654" s="180"/>
      <c r="F654" s="180"/>
      <c r="G654" s="60" t="s">
        <v>1035</v>
      </c>
      <c r="H654" s="17" t="s">
        <v>458</v>
      </c>
      <c r="I654" s="390">
        <f>'موازنة 2026-2027'!M654</f>
        <v>0</v>
      </c>
      <c r="J654" s="180"/>
      <c r="K654" s="180"/>
      <c r="L654" s="180">
        <f t="shared" si="314"/>
        <v>0</v>
      </c>
      <c r="M654" s="390">
        <f>'الاطار الموازنى  راي الجهه عام'!J654</f>
        <v>0</v>
      </c>
      <c r="N654" s="228">
        <f t="shared" si="304"/>
        <v>0</v>
      </c>
      <c r="O654" s="180"/>
      <c r="P654" s="166" t="str">
        <f t="shared" si="305"/>
        <v xml:space="preserve"> </v>
      </c>
      <c r="Q654" s="166" t="str">
        <f t="shared" si="306"/>
        <v xml:space="preserve"> </v>
      </c>
      <c r="R654" s="119">
        <f t="shared" si="310"/>
        <v>0</v>
      </c>
      <c r="S654" s="72">
        <f t="shared" si="307"/>
        <v>0</v>
      </c>
    </row>
    <row r="655" spans="1:19" s="2" customFormat="1" ht="105.75" customHeight="1" x14ac:dyDescent="0.2">
      <c r="A655" s="389"/>
      <c r="B655" s="390"/>
      <c r="C655" s="390"/>
      <c r="D655" s="390"/>
      <c r="E655" s="166"/>
      <c r="F655" s="166"/>
      <c r="G655" s="60" t="s">
        <v>966</v>
      </c>
      <c r="H655" s="17" t="s">
        <v>459</v>
      </c>
      <c r="I655" s="390"/>
      <c r="J655" s="166"/>
      <c r="K655" s="166"/>
      <c r="L655" s="166"/>
      <c r="M655" s="390">
        <f>'الاطار الموازنى  راي الجهه عام'!J655</f>
        <v>0</v>
      </c>
      <c r="N655" s="228"/>
      <c r="O655" s="166"/>
      <c r="P655" s="166" t="str">
        <f t="shared" si="305"/>
        <v xml:space="preserve"> </v>
      </c>
      <c r="Q655" s="166" t="str">
        <f t="shared" si="306"/>
        <v xml:space="preserve"> </v>
      </c>
      <c r="R655" s="119"/>
      <c r="S655" s="72">
        <f>S658</f>
        <v>0</v>
      </c>
    </row>
    <row r="656" spans="1:19" s="1" customFormat="1" ht="105.75" customHeight="1" x14ac:dyDescent="0.2">
      <c r="A656" s="357"/>
      <c r="B656" s="373"/>
      <c r="C656" s="373"/>
      <c r="D656" s="373"/>
      <c r="E656" s="153"/>
      <c r="F656" s="153"/>
      <c r="G656" s="54">
        <v>4212020101</v>
      </c>
      <c r="H656" s="18" t="s">
        <v>460</v>
      </c>
      <c r="I656" s="373">
        <f>'موازنة 2026-2027'!M656</f>
        <v>0</v>
      </c>
      <c r="J656" s="153"/>
      <c r="K656" s="153"/>
      <c r="L656" s="153">
        <f t="shared" si="314"/>
        <v>0</v>
      </c>
      <c r="M656" s="373">
        <f>'الاطار الموازنى  راي الجهه عام'!J656</f>
        <v>0</v>
      </c>
      <c r="N656" s="215">
        <f t="shared" si="304"/>
        <v>0</v>
      </c>
      <c r="O656" s="153"/>
      <c r="P656" s="155" t="str">
        <f t="shared" si="305"/>
        <v xml:space="preserve"> </v>
      </c>
      <c r="Q656" s="155" t="str">
        <f t="shared" si="306"/>
        <v xml:space="preserve"> </v>
      </c>
      <c r="R656" s="110">
        <f t="shared" si="310"/>
        <v>0</v>
      </c>
      <c r="S656" s="72">
        <f t="shared" si="307"/>
        <v>0</v>
      </c>
    </row>
    <row r="657" spans="1:19" s="1" customFormat="1" ht="105.75" customHeight="1" thickBot="1" x14ac:dyDescent="0.25">
      <c r="A657" s="357"/>
      <c r="B657" s="373"/>
      <c r="C657" s="373"/>
      <c r="D657" s="373"/>
      <c r="E657" s="153"/>
      <c r="F657" s="153"/>
      <c r="G657" s="55">
        <v>4212020201</v>
      </c>
      <c r="H657" s="23" t="s">
        <v>461</v>
      </c>
      <c r="I657" s="373">
        <f>'موازنة 2026-2027'!M657</f>
        <v>0</v>
      </c>
      <c r="J657" s="153"/>
      <c r="K657" s="153"/>
      <c r="L657" s="153">
        <f t="shared" si="314"/>
        <v>0</v>
      </c>
      <c r="M657" s="373">
        <f>'الاطار الموازنى  راي الجهه عام'!J657</f>
        <v>0</v>
      </c>
      <c r="N657" s="215">
        <f t="shared" si="304"/>
        <v>0</v>
      </c>
      <c r="O657" s="153"/>
      <c r="P657" s="155" t="str">
        <f t="shared" si="305"/>
        <v xml:space="preserve"> </v>
      </c>
      <c r="Q657" s="155" t="str">
        <f t="shared" si="306"/>
        <v xml:space="preserve"> </v>
      </c>
      <c r="R657" s="110">
        <f t="shared" si="310"/>
        <v>0</v>
      </c>
      <c r="S657" s="72">
        <f t="shared" si="307"/>
        <v>0</v>
      </c>
    </row>
    <row r="658" spans="1:19" s="2" customFormat="1" ht="107.25" customHeight="1" thickBot="1" x14ac:dyDescent="0.25">
      <c r="A658" s="376">
        <f t="shared" ref="A658:I658" si="324">SUM(A656:A657)</f>
        <v>0</v>
      </c>
      <c r="B658" s="377">
        <f t="shared" si="324"/>
        <v>0</v>
      </c>
      <c r="C658" s="377">
        <f t="shared" si="324"/>
        <v>0</v>
      </c>
      <c r="D658" s="377">
        <f t="shared" si="324"/>
        <v>0</v>
      </c>
      <c r="E658" s="157">
        <f t="shared" si="324"/>
        <v>0</v>
      </c>
      <c r="F658" s="157">
        <f t="shared" si="324"/>
        <v>0</v>
      </c>
      <c r="G658" s="57"/>
      <c r="H658" s="7" t="s">
        <v>256</v>
      </c>
      <c r="I658" s="377">
        <f t="shared" si="324"/>
        <v>0</v>
      </c>
      <c r="J658" s="157">
        <f t="shared" ref="J658:L658" si="325">SUM(J656:J657)</f>
        <v>0</v>
      </c>
      <c r="K658" s="157">
        <f t="shared" si="325"/>
        <v>0</v>
      </c>
      <c r="L658" s="157">
        <f t="shared" si="325"/>
        <v>0</v>
      </c>
      <c r="M658" s="377">
        <f>'الاطار الموازنى  راي الجهه عام'!J658</f>
        <v>0</v>
      </c>
      <c r="N658" s="217">
        <f t="shared" si="304"/>
        <v>0</v>
      </c>
      <c r="O658" s="157">
        <f t="shared" ref="O658" si="326">SUM(O656:O657)</f>
        <v>0</v>
      </c>
      <c r="P658" s="157" t="str">
        <f t="shared" si="305"/>
        <v xml:space="preserve"> </v>
      </c>
      <c r="Q658" s="157" t="str">
        <f t="shared" si="306"/>
        <v xml:space="preserve"> </v>
      </c>
      <c r="R658" s="112">
        <f t="shared" si="310"/>
        <v>0</v>
      </c>
      <c r="S658" s="72">
        <f t="shared" si="307"/>
        <v>0</v>
      </c>
    </row>
    <row r="659" spans="1:19" s="2" customFormat="1" ht="112.5" customHeight="1" x14ac:dyDescent="0.2">
      <c r="A659" s="389"/>
      <c r="B659" s="390"/>
      <c r="C659" s="390"/>
      <c r="D659" s="390"/>
      <c r="E659" s="166"/>
      <c r="F659" s="166"/>
      <c r="G659" s="53" t="s">
        <v>967</v>
      </c>
      <c r="H659" s="22" t="s">
        <v>462</v>
      </c>
      <c r="I659" s="390"/>
      <c r="J659" s="166"/>
      <c r="K659" s="166"/>
      <c r="L659" s="166"/>
      <c r="M659" s="390">
        <f>'الاطار الموازنى  راي الجهه عام'!J659</f>
        <v>0</v>
      </c>
      <c r="N659" s="228"/>
      <c r="O659" s="166"/>
      <c r="P659" s="166" t="str">
        <f t="shared" si="305"/>
        <v xml:space="preserve"> </v>
      </c>
      <c r="Q659" s="166" t="str">
        <f t="shared" si="306"/>
        <v xml:space="preserve"> </v>
      </c>
      <c r="R659" s="119"/>
      <c r="S659" s="72">
        <f>S662</f>
        <v>0</v>
      </c>
    </row>
    <row r="660" spans="1:19" s="1" customFormat="1" ht="97.5" customHeight="1" x14ac:dyDescent="0.2">
      <c r="A660" s="373"/>
      <c r="B660" s="373"/>
      <c r="C660" s="373"/>
      <c r="D660" s="373"/>
      <c r="E660" s="153"/>
      <c r="F660" s="153"/>
      <c r="G660" s="54">
        <v>4212030101</v>
      </c>
      <c r="H660" s="18" t="s">
        <v>463</v>
      </c>
      <c r="I660" s="373">
        <f>'موازنة 2026-2027'!M660</f>
        <v>0</v>
      </c>
      <c r="J660" s="153"/>
      <c r="K660" s="153"/>
      <c r="L660" s="153">
        <f t="shared" si="314"/>
        <v>0</v>
      </c>
      <c r="M660" s="373">
        <f>'الاطار الموازنى  راي الجهه عام'!J660</f>
        <v>0</v>
      </c>
      <c r="N660" s="215">
        <f t="shared" si="304"/>
        <v>0</v>
      </c>
      <c r="O660" s="153">
        <f>M660</f>
        <v>0</v>
      </c>
      <c r="P660" s="155" t="str">
        <f t="shared" si="305"/>
        <v xml:space="preserve"> </v>
      </c>
      <c r="Q660" s="155" t="str">
        <f t="shared" si="306"/>
        <v xml:space="preserve"> </v>
      </c>
      <c r="R660" s="110">
        <f t="shared" si="310"/>
        <v>0</v>
      </c>
      <c r="S660" s="72">
        <f t="shared" si="307"/>
        <v>0</v>
      </c>
    </row>
    <row r="661" spans="1:19" s="1" customFormat="1" ht="105.75" customHeight="1" thickBot="1" x14ac:dyDescent="0.25">
      <c r="A661" s="374"/>
      <c r="B661" s="375"/>
      <c r="C661" s="375"/>
      <c r="D661" s="375"/>
      <c r="E661" s="156"/>
      <c r="F661" s="156"/>
      <c r="G661" s="55">
        <v>4212030201</v>
      </c>
      <c r="H661" s="23" t="s">
        <v>464</v>
      </c>
      <c r="I661" s="375">
        <f>'موازنة 2026-2027'!M661</f>
        <v>0</v>
      </c>
      <c r="J661" s="156"/>
      <c r="K661" s="156"/>
      <c r="L661" s="156">
        <f t="shared" si="314"/>
        <v>0</v>
      </c>
      <c r="M661" s="375">
        <f>'الاطار الموازنى  راي الجهه عام'!J661</f>
        <v>0</v>
      </c>
      <c r="N661" s="216">
        <f t="shared" si="304"/>
        <v>0</v>
      </c>
      <c r="O661" s="156"/>
      <c r="P661" s="154" t="str">
        <f t="shared" si="305"/>
        <v xml:space="preserve"> </v>
      </c>
      <c r="Q661" s="154" t="str">
        <f t="shared" si="306"/>
        <v xml:space="preserve"> </v>
      </c>
      <c r="R661" s="111">
        <f t="shared" si="310"/>
        <v>0</v>
      </c>
      <c r="S661" s="72">
        <f t="shared" si="307"/>
        <v>0</v>
      </c>
    </row>
    <row r="662" spans="1:19" s="2" customFormat="1" ht="99.75" customHeight="1" thickBot="1" x14ac:dyDescent="0.25">
      <c r="A662" s="376">
        <f t="shared" ref="A662:L662" si="327">SUM(A660:A661)</f>
        <v>0</v>
      </c>
      <c r="B662" s="377">
        <f t="shared" si="327"/>
        <v>0</v>
      </c>
      <c r="C662" s="377">
        <f t="shared" si="327"/>
        <v>0</v>
      </c>
      <c r="D662" s="377">
        <f t="shared" si="327"/>
        <v>0</v>
      </c>
      <c r="E662" s="157">
        <f t="shared" si="327"/>
        <v>0</v>
      </c>
      <c r="F662" s="157">
        <f t="shared" si="327"/>
        <v>0</v>
      </c>
      <c r="G662" s="57"/>
      <c r="H662" s="7" t="s">
        <v>266</v>
      </c>
      <c r="I662" s="377">
        <f t="shared" si="327"/>
        <v>0</v>
      </c>
      <c r="J662" s="157">
        <f t="shared" si="327"/>
        <v>0</v>
      </c>
      <c r="K662" s="157">
        <f t="shared" si="327"/>
        <v>0</v>
      </c>
      <c r="L662" s="157">
        <f t="shared" si="327"/>
        <v>0</v>
      </c>
      <c r="M662" s="377">
        <f>'الاطار الموازنى  راي الجهه عام'!J662</f>
        <v>0</v>
      </c>
      <c r="N662" s="217">
        <f t="shared" si="304"/>
        <v>0</v>
      </c>
      <c r="O662" s="157">
        <f t="shared" ref="O662" si="328">SUM(O660:O661)</f>
        <v>0</v>
      </c>
      <c r="P662" s="157" t="str">
        <f t="shared" si="305"/>
        <v xml:space="preserve"> </v>
      </c>
      <c r="Q662" s="157" t="str">
        <f t="shared" si="306"/>
        <v xml:space="preserve"> </v>
      </c>
      <c r="R662" s="112">
        <f t="shared" si="310"/>
        <v>0</v>
      </c>
      <c r="S662" s="72">
        <f t="shared" si="307"/>
        <v>0</v>
      </c>
    </row>
    <row r="663" spans="1:19" s="2" customFormat="1" ht="105.75" customHeight="1" x14ac:dyDescent="0.2">
      <c r="A663" s="371"/>
      <c r="B663" s="372"/>
      <c r="C663" s="372"/>
      <c r="D663" s="372"/>
      <c r="E663" s="191"/>
      <c r="F663" s="191"/>
      <c r="G663" s="53" t="s">
        <v>1036</v>
      </c>
      <c r="H663" s="22" t="s">
        <v>568</v>
      </c>
      <c r="I663" s="372">
        <f>'موازنة 2026-2027'!M663</f>
        <v>0</v>
      </c>
      <c r="J663" s="191"/>
      <c r="K663" s="191"/>
      <c r="L663" s="191">
        <f t="shared" si="314"/>
        <v>0</v>
      </c>
      <c r="M663" s="372">
        <f>'الاطار الموازنى  راي الجهه عام'!J663</f>
        <v>0</v>
      </c>
      <c r="N663" s="214">
        <f t="shared" si="304"/>
        <v>0</v>
      </c>
      <c r="O663" s="191"/>
      <c r="P663" s="152" t="str">
        <f t="shared" si="305"/>
        <v xml:space="preserve"> </v>
      </c>
      <c r="Q663" s="152" t="str">
        <f t="shared" si="306"/>
        <v xml:space="preserve"> </v>
      </c>
      <c r="R663" s="109">
        <f t="shared" si="310"/>
        <v>0</v>
      </c>
      <c r="S663" s="72">
        <f t="shared" si="307"/>
        <v>0</v>
      </c>
    </row>
    <row r="664" spans="1:19" s="2" customFormat="1" ht="105.75" customHeight="1" x14ac:dyDescent="0.2">
      <c r="A664" s="389"/>
      <c r="B664" s="390"/>
      <c r="C664" s="390"/>
      <c r="D664" s="390"/>
      <c r="E664" s="180"/>
      <c r="F664" s="180"/>
      <c r="G664" s="60" t="s">
        <v>1037</v>
      </c>
      <c r="H664" s="17" t="s">
        <v>465</v>
      </c>
      <c r="I664" s="390">
        <f>'موازنة 2026-2027'!M664</f>
        <v>0</v>
      </c>
      <c r="J664" s="180"/>
      <c r="K664" s="180"/>
      <c r="L664" s="180">
        <f t="shared" si="314"/>
        <v>0</v>
      </c>
      <c r="M664" s="390">
        <f>'الاطار الموازنى  راي الجهه عام'!J664</f>
        <v>0</v>
      </c>
      <c r="N664" s="228">
        <f t="shared" si="304"/>
        <v>0</v>
      </c>
      <c r="O664" s="180"/>
      <c r="P664" s="166" t="str">
        <f t="shared" si="305"/>
        <v xml:space="preserve"> </v>
      </c>
      <c r="Q664" s="166" t="str">
        <f t="shared" si="306"/>
        <v xml:space="preserve"> </v>
      </c>
      <c r="R664" s="119">
        <f t="shared" si="310"/>
        <v>0</v>
      </c>
      <c r="S664" s="72">
        <f t="shared" si="307"/>
        <v>0</v>
      </c>
    </row>
    <row r="665" spans="1:19" s="2" customFormat="1" ht="105.75" customHeight="1" x14ac:dyDescent="0.2">
      <c r="A665" s="389"/>
      <c r="B665" s="390"/>
      <c r="C665" s="390"/>
      <c r="D665" s="390"/>
      <c r="E665" s="180"/>
      <c r="F665" s="180"/>
      <c r="G665" s="60" t="s">
        <v>1038</v>
      </c>
      <c r="H665" s="17" t="s">
        <v>466</v>
      </c>
      <c r="I665" s="390">
        <f>'موازنة 2026-2027'!M665</f>
        <v>0</v>
      </c>
      <c r="J665" s="180"/>
      <c r="K665" s="180"/>
      <c r="L665" s="180">
        <f t="shared" si="314"/>
        <v>0</v>
      </c>
      <c r="M665" s="390">
        <f>'الاطار الموازنى  راي الجهه عام'!J665</f>
        <v>0</v>
      </c>
      <c r="N665" s="228">
        <f t="shared" si="304"/>
        <v>0</v>
      </c>
      <c r="O665" s="180"/>
      <c r="P665" s="166" t="str">
        <f t="shared" si="305"/>
        <v xml:space="preserve"> </v>
      </c>
      <c r="Q665" s="166" t="str">
        <f t="shared" si="306"/>
        <v xml:space="preserve"> </v>
      </c>
      <c r="R665" s="119">
        <f t="shared" si="310"/>
        <v>0</v>
      </c>
      <c r="S665" s="72">
        <f t="shared" si="307"/>
        <v>0</v>
      </c>
    </row>
    <row r="666" spans="1:19" s="2" customFormat="1" ht="105.75" customHeight="1" x14ac:dyDescent="0.2">
      <c r="A666" s="389"/>
      <c r="B666" s="390"/>
      <c r="C666" s="390"/>
      <c r="D666" s="390"/>
      <c r="E666" s="166"/>
      <c r="F666" s="166"/>
      <c r="G666" s="60" t="s">
        <v>968</v>
      </c>
      <c r="H666" s="17" t="s">
        <v>467</v>
      </c>
      <c r="I666" s="390"/>
      <c r="J666" s="166"/>
      <c r="K666" s="166"/>
      <c r="L666" s="166"/>
      <c r="M666" s="390">
        <f>'الاطار الموازنى  راي الجهه عام'!J666</f>
        <v>0</v>
      </c>
      <c r="N666" s="228"/>
      <c r="O666" s="166"/>
      <c r="P666" s="166" t="str">
        <f t="shared" si="305"/>
        <v xml:space="preserve"> </v>
      </c>
      <c r="Q666" s="166" t="str">
        <f t="shared" si="306"/>
        <v xml:space="preserve"> </v>
      </c>
      <c r="R666" s="119"/>
      <c r="S666" s="72">
        <f>S674</f>
        <v>0</v>
      </c>
    </row>
    <row r="667" spans="1:19" s="1" customFormat="1" ht="105.75" customHeight="1" x14ac:dyDescent="0.2">
      <c r="A667" s="357"/>
      <c r="B667" s="373"/>
      <c r="C667" s="373"/>
      <c r="D667" s="373"/>
      <c r="E667" s="153"/>
      <c r="F667" s="153"/>
      <c r="G667" s="54">
        <v>4212070101</v>
      </c>
      <c r="H667" s="18" t="s">
        <v>468</v>
      </c>
      <c r="I667" s="373">
        <f>'موازنة 2026-2027'!M667</f>
        <v>0</v>
      </c>
      <c r="J667" s="153"/>
      <c r="K667" s="153"/>
      <c r="L667" s="153">
        <f t="shared" si="314"/>
        <v>0</v>
      </c>
      <c r="M667" s="373">
        <f>'الاطار الموازنى  راي الجهه عام'!J667</f>
        <v>0</v>
      </c>
      <c r="N667" s="215">
        <f t="shared" si="304"/>
        <v>0</v>
      </c>
      <c r="O667" s="153"/>
      <c r="P667" s="155" t="str">
        <f t="shared" si="305"/>
        <v xml:space="preserve"> </v>
      </c>
      <c r="Q667" s="155" t="str">
        <f t="shared" si="306"/>
        <v xml:space="preserve"> </v>
      </c>
      <c r="R667" s="110">
        <f t="shared" si="310"/>
        <v>0</v>
      </c>
      <c r="S667" s="72">
        <f t="shared" si="307"/>
        <v>0</v>
      </c>
    </row>
    <row r="668" spans="1:19" s="1" customFormat="1" ht="105.75" customHeight="1" x14ac:dyDescent="0.2">
      <c r="A668" s="357"/>
      <c r="B668" s="373"/>
      <c r="C668" s="373"/>
      <c r="D668" s="373"/>
      <c r="E668" s="153"/>
      <c r="F668" s="153"/>
      <c r="G668" s="54">
        <v>4212070201</v>
      </c>
      <c r="H668" s="18" t="s">
        <v>469</v>
      </c>
      <c r="I668" s="373">
        <f>'موازنة 2026-2027'!M668</f>
        <v>0</v>
      </c>
      <c r="J668" s="153"/>
      <c r="K668" s="153"/>
      <c r="L668" s="153">
        <f t="shared" si="314"/>
        <v>0</v>
      </c>
      <c r="M668" s="373">
        <f>'الاطار الموازنى  راي الجهه عام'!J668</f>
        <v>0</v>
      </c>
      <c r="N668" s="215">
        <f t="shared" si="304"/>
        <v>0</v>
      </c>
      <c r="O668" s="153"/>
      <c r="P668" s="155" t="str">
        <f t="shared" si="305"/>
        <v xml:space="preserve"> </v>
      </c>
      <c r="Q668" s="155" t="str">
        <f t="shared" si="306"/>
        <v xml:space="preserve"> </v>
      </c>
      <c r="R668" s="110">
        <f t="shared" si="310"/>
        <v>0</v>
      </c>
      <c r="S668" s="72">
        <f t="shared" si="307"/>
        <v>0</v>
      </c>
    </row>
    <row r="669" spans="1:19" s="1" customFormat="1" ht="105.75" customHeight="1" x14ac:dyDescent="0.2">
      <c r="A669" s="357"/>
      <c r="B669" s="373"/>
      <c r="C669" s="373"/>
      <c r="D669" s="373"/>
      <c r="E669" s="153"/>
      <c r="F669" s="153"/>
      <c r="G669" s="54">
        <v>4212070301</v>
      </c>
      <c r="H669" s="18" t="s">
        <v>470</v>
      </c>
      <c r="I669" s="373">
        <f>'موازنة 2026-2027'!M669</f>
        <v>0</v>
      </c>
      <c r="J669" s="153"/>
      <c r="K669" s="153"/>
      <c r="L669" s="153">
        <f t="shared" si="314"/>
        <v>0</v>
      </c>
      <c r="M669" s="373">
        <f>'الاطار الموازنى  راي الجهه عام'!J669</f>
        <v>0</v>
      </c>
      <c r="N669" s="215">
        <f t="shared" si="304"/>
        <v>0</v>
      </c>
      <c r="O669" s="153"/>
      <c r="P669" s="155" t="str">
        <f t="shared" si="305"/>
        <v xml:space="preserve"> </v>
      </c>
      <c r="Q669" s="155" t="str">
        <f t="shared" si="306"/>
        <v xml:space="preserve"> </v>
      </c>
      <c r="R669" s="110">
        <f t="shared" si="310"/>
        <v>0</v>
      </c>
      <c r="S669" s="72">
        <f t="shared" si="307"/>
        <v>0</v>
      </c>
    </row>
    <row r="670" spans="1:19" s="1" customFormat="1" ht="105.75" customHeight="1" x14ac:dyDescent="0.2">
      <c r="A670" s="357"/>
      <c r="B670" s="373"/>
      <c r="C670" s="373"/>
      <c r="D670" s="373"/>
      <c r="E670" s="153"/>
      <c r="F670" s="153"/>
      <c r="G670" s="54">
        <v>4212070401</v>
      </c>
      <c r="H670" s="18" t="s">
        <v>471</v>
      </c>
      <c r="I670" s="373">
        <f>'موازنة 2026-2027'!M670</f>
        <v>0</v>
      </c>
      <c r="J670" s="153"/>
      <c r="K670" s="153"/>
      <c r="L670" s="153">
        <f t="shared" si="314"/>
        <v>0</v>
      </c>
      <c r="M670" s="373">
        <f>'الاطار الموازنى  راي الجهه عام'!J670</f>
        <v>0</v>
      </c>
      <c r="N670" s="215">
        <f t="shared" si="304"/>
        <v>0</v>
      </c>
      <c r="O670" s="153"/>
      <c r="P670" s="155" t="str">
        <f t="shared" si="305"/>
        <v xml:space="preserve"> </v>
      </c>
      <c r="Q670" s="155" t="str">
        <f t="shared" si="306"/>
        <v xml:space="preserve"> </v>
      </c>
      <c r="R670" s="110">
        <f t="shared" si="310"/>
        <v>0</v>
      </c>
      <c r="S670" s="72">
        <f t="shared" si="307"/>
        <v>0</v>
      </c>
    </row>
    <row r="671" spans="1:19" s="1" customFormat="1" ht="105.75" customHeight="1" x14ac:dyDescent="0.2">
      <c r="A671" s="357"/>
      <c r="B671" s="373"/>
      <c r="C671" s="373"/>
      <c r="D671" s="373"/>
      <c r="E671" s="153"/>
      <c r="F671" s="153"/>
      <c r="G671" s="54">
        <v>4212070501</v>
      </c>
      <c r="H671" s="18" t="s">
        <v>472</v>
      </c>
      <c r="I671" s="373">
        <f>'موازنة 2026-2027'!M671</f>
        <v>0</v>
      </c>
      <c r="J671" s="153"/>
      <c r="K671" s="153"/>
      <c r="L671" s="153">
        <f t="shared" si="314"/>
        <v>0</v>
      </c>
      <c r="M671" s="373">
        <f>'الاطار الموازنى  راي الجهه عام'!J671</f>
        <v>0</v>
      </c>
      <c r="N671" s="215">
        <f t="shared" si="304"/>
        <v>0</v>
      </c>
      <c r="O671" s="153"/>
      <c r="P671" s="155" t="str">
        <f t="shared" si="305"/>
        <v xml:space="preserve"> </v>
      </c>
      <c r="Q671" s="155" t="str">
        <f t="shared" si="306"/>
        <v xml:space="preserve"> </v>
      </c>
      <c r="R671" s="110">
        <f t="shared" si="310"/>
        <v>0</v>
      </c>
      <c r="S671" s="72">
        <f t="shared" si="307"/>
        <v>0</v>
      </c>
    </row>
    <row r="672" spans="1:19" s="1" customFormat="1" ht="105.75" customHeight="1" x14ac:dyDescent="0.2">
      <c r="A672" s="357"/>
      <c r="B672" s="373"/>
      <c r="C672" s="373"/>
      <c r="D672" s="373"/>
      <c r="E672" s="153"/>
      <c r="F672" s="153"/>
      <c r="G672" s="55">
        <v>4212070601</v>
      </c>
      <c r="H672" s="23" t="s">
        <v>473</v>
      </c>
      <c r="I672" s="373">
        <f>'موازنة 2026-2027'!M672</f>
        <v>0</v>
      </c>
      <c r="J672" s="153"/>
      <c r="K672" s="153"/>
      <c r="L672" s="153">
        <f t="shared" si="314"/>
        <v>0</v>
      </c>
      <c r="M672" s="373">
        <f>'الاطار الموازنى  راي الجهه عام'!J672</f>
        <v>0</v>
      </c>
      <c r="N672" s="215">
        <f t="shared" si="304"/>
        <v>0</v>
      </c>
      <c r="O672" s="153"/>
      <c r="P672" s="155" t="str">
        <f t="shared" si="305"/>
        <v xml:space="preserve"> </v>
      </c>
      <c r="Q672" s="155" t="str">
        <f t="shared" si="306"/>
        <v xml:space="preserve"> </v>
      </c>
      <c r="R672" s="110">
        <f t="shared" si="310"/>
        <v>0</v>
      </c>
      <c r="S672" s="72">
        <f t="shared" si="307"/>
        <v>0</v>
      </c>
    </row>
    <row r="673" spans="1:19" s="1" customFormat="1" ht="105.75" customHeight="1" thickBot="1" x14ac:dyDescent="0.25">
      <c r="A673" s="357"/>
      <c r="B673" s="373"/>
      <c r="C673" s="373"/>
      <c r="D673" s="373"/>
      <c r="E673" s="153"/>
      <c r="F673" s="153"/>
      <c r="G673" s="55">
        <v>4212070701</v>
      </c>
      <c r="H673" s="23" t="s">
        <v>598</v>
      </c>
      <c r="I673" s="373">
        <f>'موازنة 2026-2027'!M673</f>
        <v>0</v>
      </c>
      <c r="J673" s="153"/>
      <c r="K673" s="153"/>
      <c r="L673" s="153">
        <f t="shared" si="314"/>
        <v>0</v>
      </c>
      <c r="M673" s="373">
        <f>'الاطار الموازنى  راي الجهه عام'!J673</f>
        <v>0</v>
      </c>
      <c r="N673" s="215">
        <f t="shared" si="304"/>
        <v>0</v>
      </c>
      <c r="O673" s="153"/>
      <c r="P673" s="155" t="str">
        <f t="shared" si="305"/>
        <v xml:space="preserve"> </v>
      </c>
      <c r="Q673" s="155" t="str">
        <f t="shared" si="306"/>
        <v xml:space="preserve"> </v>
      </c>
      <c r="R673" s="110">
        <f t="shared" si="310"/>
        <v>0</v>
      </c>
      <c r="S673" s="72">
        <f t="shared" si="307"/>
        <v>0</v>
      </c>
    </row>
    <row r="674" spans="1:19" s="2" customFormat="1" ht="105" customHeight="1" thickBot="1" x14ac:dyDescent="0.25">
      <c r="A674" s="376">
        <f t="shared" ref="A674:L674" si="329">SUM(A667:A673)</f>
        <v>0</v>
      </c>
      <c r="B674" s="377">
        <f t="shared" si="329"/>
        <v>0</v>
      </c>
      <c r="C674" s="377">
        <f t="shared" si="329"/>
        <v>0</v>
      </c>
      <c r="D674" s="377">
        <f t="shared" si="329"/>
        <v>0</v>
      </c>
      <c r="E674" s="157">
        <f t="shared" si="329"/>
        <v>0</v>
      </c>
      <c r="F674" s="157">
        <f t="shared" si="329"/>
        <v>0</v>
      </c>
      <c r="G674" s="57"/>
      <c r="H674" s="7" t="s">
        <v>377</v>
      </c>
      <c r="I674" s="377">
        <f t="shared" si="329"/>
        <v>0</v>
      </c>
      <c r="J674" s="157">
        <f t="shared" si="329"/>
        <v>0</v>
      </c>
      <c r="K674" s="157">
        <f t="shared" si="329"/>
        <v>0</v>
      </c>
      <c r="L674" s="157">
        <f t="shared" si="329"/>
        <v>0</v>
      </c>
      <c r="M674" s="377">
        <f>'الاطار الموازنى  راي الجهه عام'!J674</f>
        <v>0</v>
      </c>
      <c r="N674" s="217">
        <f t="shared" si="304"/>
        <v>0</v>
      </c>
      <c r="O674" s="157">
        <f t="shared" ref="O674" si="330">SUM(O667:O673)</f>
        <v>0</v>
      </c>
      <c r="P674" s="157" t="str">
        <f t="shared" si="305"/>
        <v xml:space="preserve"> </v>
      </c>
      <c r="Q674" s="157" t="str">
        <f t="shared" si="306"/>
        <v xml:space="preserve"> </v>
      </c>
      <c r="R674" s="112">
        <f t="shared" si="310"/>
        <v>0</v>
      </c>
      <c r="S674" s="72">
        <f t="shared" si="307"/>
        <v>0</v>
      </c>
    </row>
    <row r="675" spans="1:19" s="2" customFormat="1" ht="105.75" customHeight="1" x14ac:dyDescent="0.2">
      <c r="A675" s="389"/>
      <c r="B675" s="390"/>
      <c r="C675" s="390"/>
      <c r="D675" s="390"/>
      <c r="E675" s="166"/>
      <c r="F675" s="166"/>
      <c r="G675" s="53" t="s">
        <v>969</v>
      </c>
      <c r="H675" s="22" t="s">
        <v>474</v>
      </c>
      <c r="I675" s="390"/>
      <c r="J675" s="166"/>
      <c r="K675" s="166"/>
      <c r="L675" s="166"/>
      <c r="M675" s="390">
        <f>'الاطار الموازنى  راي الجهه عام'!J675</f>
        <v>0</v>
      </c>
      <c r="N675" s="228"/>
      <c r="O675" s="166"/>
      <c r="P675" s="166" t="str">
        <f t="shared" si="305"/>
        <v xml:space="preserve"> </v>
      </c>
      <c r="Q675" s="166" t="str">
        <f t="shared" si="306"/>
        <v xml:space="preserve"> </v>
      </c>
      <c r="R675" s="119"/>
      <c r="S675" s="72">
        <f>S681</f>
        <v>0</v>
      </c>
    </row>
    <row r="676" spans="1:19" s="1" customFormat="1" ht="105.75" customHeight="1" x14ac:dyDescent="0.2">
      <c r="A676" s="357"/>
      <c r="B676" s="373"/>
      <c r="C676" s="373"/>
      <c r="D676" s="373"/>
      <c r="E676" s="153"/>
      <c r="F676" s="153"/>
      <c r="G676" s="54">
        <v>4212080101</v>
      </c>
      <c r="H676" s="18" t="s">
        <v>475</v>
      </c>
      <c r="I676" s="373">
        <f>'موازنة 2026-2027'!M676</f>
        <v>0</v>
      </c>
      <c r="J676" s="153"/>
      <c r="K676" s="153"/>
      <c r="L676" s="153">
        <f t="shared" si="314"/>
        <v>0</v>
      </c>
      <c r="M676" s="373">
        <f>'الاطار الموازنى  راي الجهه عام'!J676</f>
        <v>0</v>
      </c>
      <c r="N676" s="215">
        <f t="shared" si="304"/>
        <v>0</v>
      </c>
      <c r="O676" s="153"/>
      <c r="P676" s="155" t="str">
        <f t="shared" si="305"/>
        <v xml:space="preserve"> </v>
      </c>
      <c r="Q676" s="155" t="str">
        <f t="shared" si="306"/>
        <v xml:space="preserve"> </v>
      </c>
      <c r="R676" s="110">
        <f t="shared" si="310"/>
        <v>0</v>
      </c>
      <c r="S676" s="72">
        <f t="shared" si="307"/>
        <v>0</v>
      </c>
    </row>
    <row r="677" spans="1:19" s="1" customFormat="1" ht="105.75" customHeight="1" x14ac:dyDescent="0.2">
      <c r="A677" s="357"/>
      <c r="B677" s="373"/>
      <c r="C677" s="373"/>
      <c r="D677" s="373"/>
      <c r="E677" s="153"/>
      <c r="F677" s="153"/>
      <c r="G677" s="54">
        <v>4212080201</v>
      </c>
      <c r="H677" s="18" t="s">
        <v>476</v>
      </c>
      <c r="I677" s="373">
        <f>'موازنة 2026-2027'!M677</f>
        <v>0</v>
      </c>
      <c r="J677" s="153"/>
      <c r="K677" s="153"/>
      <c r="L677" s="153">
        <f t="shared" si="314"/>
        <v>0</v>
      </c>
      <c r="M677" s="373">
        <f>'الاطار الموازنى  راي الجهه عام'!J677</f>
        <v>0</v>
      </c>
      <c r="N677" s="215">
        <f t="shared" si="304"/>
        <v>0</v>
      </c>
      <c r="O677" s="153"/>
      <c r="P677" s="155" t="str">
        <f t="shared" si="305"/>
        <v xml:space="preserve"> </v>
      </c>
      <c r="Q677" s="155" t="str">
        <f t="shared" si="306"/>
        <v xml:space="preserve"> </v>
      </c>
      <c r="R677" s="110">
        <f t="shared" si="310"/>
        <v>0</v>
      </c>
      <c r="S677" s="72">
        <f t="shared" si="307"/>
        <v>0</v>
      </c>
    </row>
    <row r="678" spans="1:19" s="1" customFormat="1" ht="105.75" customHeight="1" x14ac:dyDescent="0.2">
      <c r="A678" s="357"/>
      <c r="B678" s="373"/>
      <c r="C678" s="373"/>
      <c r="D678" s="373"/>
      <c r="E678" s="153"/>
      <c r="F678" s="153"/>
      <c r="G678" s="54">
        <v>4212080301</v>
      </c>
      <c r="H678" s="18" t="s">
        <v>477</v>
      </c>
      <c r="I678" s="373">
        <f>'موازنة 2026-2027'!M678</f>
        <v>0</v>
      </c>
      <c r="J678" s="153"/>
      <c r="K678" s="153"/>
      <c r="L678" s="153">
        <f t="shared" si="314"/>
        <v>0</v>
      </c>
      <c r="M678" s="373">
        <f>'الاطار الموازنى  راي الجهه عام'!J678</f>
        <v>0</v>
      </c>
      <c r="N678" s="215">
        <f t="shared" si="304"/>
        <v>0</v>
      </c>
      <c r="O678" s="153"/>
      <c r="P678" s="155" t="str">
        <f t="shared" si="305"/>
        <v xml:space="preserve"> </v>
      </c>
      <c r="Q678" s="155" t="str">
        <f t="shared" si="306"/>
        <v xml:space="preserve"> </v>
      </c>
      <c r="R678" s="110">
        <f t="shared" si="310"/>
        <v>0</v>
      </c>
      <c r="S678" s="72">
        <f t="shared" si="307"/>
        <v>0</v>
      </c>
    </row>
    <row r="679" spans="1:19" s="1" customFormat="1" ht="105.75" customHeight="1" x14ac:dyDescent="0.2">
      <c r="A679" s="357"/>
      <c r="B679" s="373"/>
      <c r="C679" s="373"/>
      <c r="D679" s="373"/>
      <c r="E679" s="153"/>
      <c r="F679" s="153"/>
      <c r="G679" s="54">
        <v>4212080401</v>
      </c>
      <c r="H679" s="18" t="s">
        <v>478</v>
      </c>
      <c r="I679" s="373">
        <f>'موازنة 2026-2027'!M679</f>
        <v>0</v>
      </c>
      <c r="J679" s="153"/>
      <c r="K679" s="153"/>
      <c r="L679" s="153">
        <f t="shared" si="314"/>
        <v>0</v>
      </c>
      <c r="M679" s="373">
        <f>'الاطار الموازنى  راي الجهه عام'!J679</f>
        <v>0</v>
      </c>
      <c r="N679" s="215">
        <f t="shared" si="304"/>
        <v>0</v>
      </c>
      <c r="O679" s="153"/>
      <c r="P679" s="155" t="str">
        <f t="shared" si="305"/>
        <v xml:space="preserve"> </v>
      </c>
      <c r="Q679" s="155" t="str">
        <f t="shared" si="306"/>
        <v xml:space="preserve"> </v>
      </c>
      <c r="R679" s="110">
        <f t="shared" si="310"/>
        <v>0</v>
      </c>
      <c r="S679" s="72">
        <f t="shared" si="307"/>
        <v>0</v>
      </c>
    </row>
    <row r="680" spans="1:19" s="1" customFormat="1" ht="105.75" customHeight="1" thickBot="1" x14ac:dyDescent="0.25">
      <c r="A680" s="357"/>
      <c r="B680" s="373"/>
      <c r="C680" s="373"/>
      <c r="D680" s="373"/>
      <c r="E680" s="153"/>
      <c r="F680" s="153"/>
      <c r="G680" s="54">
        <v>4212080501</v>
      </c>
      <c r="H680" s="18" t="s">
        <v>479</v>
      </c>
      <c r="I680" s="373">
        <f>'موازنة 2026-2027'!M680</f>
        <v>0</v>
      </c>
      <c r="J680" s="153"/>
      <c r="K680" s="153"/>
      <c r="L680" s="153">
        <f t="shared" si="314"/>
        <v>0</v>
      </c>
      <c r="M680" s="373">
        <f>'الاطار الموازنى  راي الجهه عام'!J680</f>
        <v>0</v>
      </c>
      <c r="N680" s="215">
        <f t="shared" si="304"/>
        <v>0</v>
      </c>
      <c r="O680" s="153"/>
      <c r="P680" s="155" t="str">
        <f t="shared" si="305"/>
        <v xml:space="preserve"> </v>
      </c>
      <c r="Q680" s="155" t="str">
        <f t="shared" si="306"/>
        <v xml:space="preserve"> </v>
      </c>
      <c r="R680" s="110">
        <f t="shared" si="310"/>
        <v>0</v>
      </c>
      <c r="S680" s="72">
        <f t="shared" si="307"/>
        <v>0</v>
      </c>
    </row>
    <row r="681" spans="1:19" s="2" customFormat="1" ht="112.5" customHeight="1" thickBot="1" x14ac:dyDescent="0.25">
      <c r="A681" s="376">
        <f t="shared" ref="A681:L681" si="331">SUM(A676:A680)</f>
        <v>0</v>
      </c>
      <c r="B681" s="377">
        <f t="shared" si="331"/>
        <v>0</v>
      </c>
      <c r="C681" s="377">
        <f t="shared" si="331"/>
        <v>0</v>
      </c>
      <c r="D681" s="377">
        <f t="shared" si="331"/>
        <v>0</v>
      </c>
      <c r="E681" s="157">
        <f t="shared" si="331"/>
        <v>0</v>
      </c>
      <c r="F681" s="157">
        <f t="shared" si="331"/>
        <v>0</v>
      </c>
      <c r="G681" s="57"/>
      <c r="H681" s="7" t="s">
        <v>480</v>
      </c>
      <c r="I681" s="377">
        <f t="shared" si="331"/>
        <v>0</v>
      </c>
      <c r="J681" s="157">
        <f t="shared" si="331"/>
        <v>0</v>
      </c>
      <c r="K681" s="157">
        <f t="shared" si="331"/>
        <v>0</v>
      </c>
      <c r="L681" s="157">
        <f t="shared" si="331"/>
        <v>0</v>
      </c>
      <c r="M681" s="377">
        <f>'الاطار الموازنى  راي الجهه عام'!J681</f>
        <v>0</v>
      </c>
      <c r="N681" s="217">
        <f t="shared" si="304"/>
        <v>0</v>
      </c>
      <c r="O681" s="157">
        <f t="shared" ref="O681" si="332">SUM(O676:O680)</f>
        <v>0</v>
      </c>
      <c r="P681" s="157" t="str">
        <f t="shared" si="305"/>
        <v xml:space="preserve"> </v>
      </c>
      <c r="Q681" s="157" t="str">
        <f t="shared" si="306"/>
        <v xml:space="preserve"> </v>
      </c>
      <c r="R681" s="112">
        <f t="shared" si="310"/>
        <v>0</v>
      </c>
      <c r="S681" s="72">
        <f t="shared" si="307"/>
        <v>0</v>
      </c>
    </row>
    <row r="682" spans="1:19" s="2" customFormat="1" ht="105.75" customHeight="1" x14ac:dyDescent="0.2">
      <c r="A682" s="389"/>
      <c r="B682" s="390"/>
      <c r="C682" s="390"/>
      <c r="D682" s="390"/>
      <c r="E682" s="180"/>
      <c r="F682" s="180"/>
      <c r="G682" s="60" t="s">
        <v>1039</v>
      </c>
      <c r="H682" s="17" t="s">
        <v>481</v>
      </c>
      <c r="I682" s="390">
        <f>'موازنة 2026-2027'!M682</f>
        <v>0</v>
      </c>
      <c r="J682" s="180"/>
      <c r="K682" s="180"/>
      <c r="L682" s="180">
        <f t="shared" si="314"/>
        <v>0</v>
      </c>
      <c r="M682" s="390">
        <f>'الاطار الموازنى  راي الجهه عام'!J682</f>
        <v>0</v>
      </c>
      <c r="N682" s="228">
        <f t="shared" si="304"/>
        <v>0</v>
      </c>
      <c r="O682" s="180"/>
      <c r="P682" s="166" t="str">
        <f t="shared" si="305"/>
        <v xml:space="preserve"> </v>
      </c>
      <c r="Q682" s="166" t="str">
        <f t="shared" si="306"/>
        <v xml:space="preserve"> </v>
      </c>
      <c r="R682" s="119">
        <f t="shared" si="310"/>
        <v>0</v>
      </c>
      <c r="S682" s="72">
        <f t="shared" si="307"/>
        <v>0</v>
      </c>
    </row>
    <row r="683" spans="1:19" s="2" customFormat="1" ht="105.75" customHeight="1" x14ac:dyDescent="0.2">
      <c r="A683" s="389"/>
      <c r="B683" s="390"/>
      <c r="C683" s="390"/>
      <c r="D683" s="390"/>
      <c r="E683" s="180"/>
      <c r="F683" s="180"/>
      <c r="G683" s="60" t="s">
        <v>1040</v>
      </c>
      <c r="H683" s="17" t="s">
        <v>567</v>
      </c>
      <c r="I683" s="390">
        <f>'موازنة 2026-2027'!M683</f>
        <v>0</v>
      </c>
      <c r="J683" s="180"/>
      <c r="K683" s="180"/>
      <c r="L683" s="180">
        <f t="shared" si="314"/>
        <v>0</v>
      </c>
      <c r="M683" s="390">
        <f>'الاطار الموازنى  راي الجهه عام'!J683</f>
        <v>0</v>
      </c>
      <c r="N683" s="228">
        <f t="shared" ref="N683:N745" si="333">M683-I683</f>
        <v>0</v>
      </c>
      <c r="O683" s="180"/>
      <c r="P683" s="166" t="str">
        <f t="shared" ref="P683:P746" si="334">IF(O683&gt;I683,O683-I683," ")</f>
        <v xml:space="preserve"> </v>
      </c>
      <c r="Q683" s="166" t="str">
        <f t="shared" ref="Q683:Q746" si="335">IF(I683&gt;O683,I683-O683," ")</f>
        <v xml:space="preserve"> </v>
      </c>
      <c r="R683" s="119">
        <f t="shared" si="310"/>
        <v>0</v>
      </c>
      <c r="S683" s="72">
        <f t="shared" ref="S683:S745" si="336">SUM(A683+B683+C683+D683+E683+F683+I683+J683+K683+L683+M683+O683)</f>
        <v>0</v>
      </c>
    </row>
    <row r="684" spans="1:19" s="2" customFormat="1" ht="105.75" customHeight="1" thickBot="1" x14ac:dyDescent="0.25">
      <c r="A684" s="389"/>
      <c r="B684" s="390"/>
      <c r="C684" s="390"/>
      <c r="D684" s="390"/>
      <c r="E684" s="180"/>
      <c r="F684" s="180"/>
      <c r="G684" s="68" t="s">
        <v>1041</v>
      </c>
      <c r="H684" s="31" t="s">
        <v>482</v>
      </c>
      <c r="I684" s="390">
        <f>'موازنة 2026-2027'!M684</f>
        <v>0</v>
      </c>
      <c r="J684" s="180"/>
      <c r="K684" s="180"/>
      <c r="L684" s="180">
        <f t="shared" si="314"/>
        <v>0</v>
      </c>
      <c r="M684" s="390">
        <f>'الاطار الموازنى  راي الجهه عام'!J684</f>
        <v>0</v>
      </c>
      <c r="N684" s="228">
        <f t="shared" si="333"/>
        <v>0</v>
      </c>
      <c r="O684" s="180"/>
      <c r="P684" s="166" t="str">
        <f t="shared" si="334"/>
        <v xml:space="preserve"> </v>
      </c>
      <c r="Q684" s="166" t="str">
        <f t="shared" si="335"/>
        <v xml:space="preserve"> </v>
      </c>
      <c r="R684" s="119">
        <f t="shared" si="310"/>
        <v>0</v>
      </c>
      <c r="S684" s="72">
        <f t="shared" si="336"/>
        <v>0</v>
      </c>
    </row>
    <row r="685" spans="1:19" s="3" customFormat="1" ht="112.5" customHeight="1" thickBot="1" x14ac:dyDescent="0.25">
      <c r="A685" s="382">
        <f t="shared" ref="A685:L685" si="337">A684+A683+A682+A681+A674+A665+A664+A663+A662+A658+A654</f>
        <v>0</v>
      </c>
      <c r="B685" s="383">
        <f t="shared" si="337"/>
        <v>0</v>
      </c>
      <c r="C685" s="383">
        <f t="shared" si="337"/>
        <v>0</v>
      </c>
      <c r="D685" s="383">
        <f t="shared" si="337"/>
        <v>0</v>
      </c>
      <c r="E685" s="161">
        <f t="shared" si="337"/>
        <v>0</v>
      </c>
      <c r="F685" s="161">
        <f t="shared" si="337"/>
        <v>0</v>
      </c>
      <c r="G685" s="58"/>
      <c r="H685" s="9" t="s">
        <v>483</v>
      </c>
      <c r="I685" s="383">
        <f t="shared" si="337"/>
        <v>0</v>
      </c>
      <c r="J685" s="161">
        <f t="shared" si="337"/>
        <v>0</v>
      </c>
      <c r="K685" s="161">
        <f t="shared" si="337"/>
        <v>0</v>
      </c>
      <c r="L685" s="161">
        <f t="shared" si="337"/>
        <v>0</v>
      </c>
      <c r="M685" s="383">
        <f>'الاطار الموازنى  راي الجهه عام'!J685</f>
        <v>0</v>
      </c>
      <c r="N685" s="222">
        <f t="shared" si="333"/>
        <v>0</v>
      </c>
      <c r="O685" s="161">
        <f t="shared" ref="O685" si="338">O684+O683+O682+O681+O674+O665+O664+O663+O662+O658+O654</f>
        <v>0</v>
      </c>
      <c r="P685" s="161" t="str">
        <f t="shared" si="334"/>
        <v xml:space="preserve"> </v>
      </c>
      <c r="Q685" s="161" t="str">
        <f t="shared" si="335"/>
        <v xml:space="preserve"> </v>
      </c>
      <c r="R685" s="115">
        <f t="shared" si="310"/>
        <v>0</v>
      </c>
      <c r="S685" s="72">
        <f t="shared" si="336"/>
        <v>0</v>
      </c>
    </row>
    <row r="686" spans="1:19" s="3" customFormat="1" ht="110.25" customHeight="1" thickBot="1" x14ac:dyDescent="0.25">
      <c r="A686" s="382">
        <f t="shared" ref="A686:L686" si="339">A685+A652</f>
        <v>0</v>
      </c>
      <c r="B686" s="383">
        <f t="shared" si="339"/>
        <v>0</v>
      </c>
      <c r="C686" s="383">
        <f t="shared" si="339"/>
        <v>0</v>
      </c>
      <c r="D686" s="383">
        <f t="shared" si="339"/>
        <v>0</v>
      </c>
      <c r="E686" s="161">
        <f t="shared" si="339"/>
        <v>0</v>
      </c>
      <c r="F686" s="161">
        <f t="shared" si="339"/>
        <v>0</v>
      </c>
      <c r="G686" s="58"/>
      <c r="H686" s="9" t="s">
        <v>484</v>
      </c>
      <c r="I686" s="383">
        <f t="shared" si="339"/>
        <v>1000000</v>
      </c>
      <c r="J686" s="161">
        <f t="shared" si="339"/>
        <v>0</v>
      </c>
      <c r="K686" s="161">
        <f t="shared" si="339"/>
        <v>0</v>
      </c>
      <c r="L686" s="161">
        <f t="shared" si="339"/>
        <v>0</v>
      </c>
      <c r="M686" s="383">
        <f>'الاطار الموازنى  راي الجهه عام'!J686</f>
        <v>1000000</v>
      </c>
      <c r="N686" s="222">
        <f t="shared" si="333"/>
        <v>0</v>
      </c>
      <c r="O686" s="161">
        <f t="shared" ref="O686" si="340">O685+O652</f>
        <v>1000000</v>
      </c>
      <c r="P686" s="161" t="str">
        <f t="shared" si="334"/>
        <v xml:space="preserve"> </v>
      </c>
      <c r="Q686" s="161" t="str">
        <f t="shared" si="335"/>
        <v xml:space="preserve"> </v>
      </c>
      <c r="R686" s="115">
        <f t="shared" si="310"/>
        <v>1</v>
      </c>
      <c r="S686" s="72">
        <f t="shared" si="336"/>
        <v>3000000</v>
      </c>
    </row>
    <row r="687" spans="1:19" s="3" customFormat="1" ht="105.75" customHeight="1" x14ac:dyDescent="0.2">
      <c r="A687" s="442"/>
      <c r="B687" s="443"/>
      <c r="C687" s="443"/>
      <c r="D687" s="443"/>
      <c r="E687" s="192"/>
      <c r="F687" s="192"/>
      <c r="G687" s="42" t="s">
        <v>970</v>
      </c>
      <c r="H687" s="10" t="s">
        <v>485</v>
      </c>
      <c r="I687" s="443"/>
      <c r="J687" s="192"/>
      <c r="K687" s="192"/>
      <c r="L687" s="192"/>
      <c r="M687" s="443">
        <f>'الاطار الموازنى  راي الجهه عام'!J687</f>
        <v>0</v>
      </c>
      <c r="N687" s="253"/>
      <c r="O687" s="192"/>
      <c r="P687" s="192"/>
      <c r="Q687" s="192"/>
      <c r="R687" s="133"/>
      <c r="S687" s="72">
        <f>S688</f>
        <v>0</v>
      </c>
    </row>
    <row r="688" spans="1:19" s="3" customFormat="1" ht="105.75" customHeight="1" x14ac:dyDescent="0.2">
      <c r="A688" s="355"/>
      <c r="B688" s="425"/>
      <c r="C688" s="425"/>
      <c r="D688" s="425"/>
      <c r="E688" s="181"/>
      <c r="F688" s="181"/>
      <c r="G688" s="69" t="s">
        <v>971</v>
      </c>
      <c r="H688" s="4" t="s">
        <v>486</v>
      </c>
      <c r="I688" s="425"/>
      <c r="J688" s="181"/>
      <c r="K688" s="181"/>
      <c r="L688" s="181"/>
      <c r="M688" s="425">
        <f>'الاطار الموازنى  راي الجهه عام'!J688</f>
        <v>0</v>
      </c>
      <c r="N688" s="242"/>
      <c r="O688" s="181"/>
      <c r="P688" s="181" t="str">
        <f t="shared" si="334"/>
        <v xml:space="preserve"> </v>
      </c>
      <c r="Q688" s="181" t="str">
        <f t="shared" si="335"/>
        <v xml:space="preserve"> </v>
      </c>
      <c r="R688" s="125"/>
      <c r="S688" s="72">
        <f t="shared" si="336"/>
        <v>0</v>
      </c>
    </row>
    <row r="689" spans="1:19" s="2" customFormat="1" ht="105.75" customHeight="1" x14ac:dyDescent="0.2">
      <c r="A689" s="389"/>
      <c r="B689" s="390"/>
      <c r="C689" s="390"/>
      <c r="D689" s="390"/>
      <c r="E689" s="180"/>
      <c r="F689" s="180"/>
      <c r="G689" s="60" t="s">
        <v>1042</v>
      </c>
      <c r="H689" s="17" t="s">
        <v>487</v>
      </c>
      <c r="I689" s="390">
        <f>'موازنة 2026-2027'!M689</f>
        <v>0</v>
      </c>
      <c r="J689" s="180"/>
      <c r="K689" s="180"/>
      <c r="L689" s="180">
        <f t="shared" si="314"/>
        <v>0</v>
      </c>
      <c r="M689" s="390">
        <f>'الاطار الموازنى  راي الجهه عام'!J689</f>
        <v>0</v>
      </c>
      <c r="N689" s="228">
        <f t="shared" si="333"/>
        <v>0</v>
      </c>
      <c r="O689" s="180"/>
      <c r="P689" s="166" t="str">
        <f t="shared" si="334"/>
        <v xml:space="preserve"> </v>
      </c>
      <c r="Q689" s="166" t="str">
        <f t="shared" si="335"/>
        <v xml:space="preserve"> </v>
      </c>
      <c r="R689" s="119">
        <f t="shared" ref="R689:R752" si="341">IF(O689=0,,O689/I689)</f>
        <v>0</v>
      </c>
      <c r="S689" s="72">
        <f t="shared" si="336"/>
        <v>0</v>
      </c>
    </row>
    <row r="690" spans="1:19" s="2" customFormat="1" ht="105.75" customHeight="1" x14ac:dyDescent="0.2">
      <c r="A690" s="389"/>
      <c r="B690" s="390"/>
      <c r="C690" s="390"/>
      <c r="D690" s="390"/>
      <c r="E690" s="180"/>
      <c r="F690" s="180"/>
      <c r="G690" s="60" t="s">
        <v>1043</v>
      </c>
      <c r="H690" s="17" t="s">
        <v>488</v>
      </c>
      <c r="I690" s="390">
        <f>'موازنة 2026-2027'!M690</f>
        <v>0</v>
      </c>
      <c r="J690" s="180"/>
      <c r="K690" s="180"/>
      <c r="L690" s="180">
        <f t="shared" si="314"/>
        <v>0</v>
      </c>
      <c r="M690" s="390">
        <f>'الاطار الموازنى  راي الجهه عام'!J690</f>
        <v>0</v>
      </c>
      <c r="N690" s="228">
        <f t="shared" si="333"/>
        <v>0</v>
      </c>
      <c r="O690" s="180"/>
      <c r="P690" s="166" t="str">
        <f t="shared" si="334"/>
        <v xml:space="preserve"> </v>
      </c>
      <c r="Q690" s="166" t="str">
        <f t="shared" si="335"/>
        <v xml:space="preserve"> </v>
      </c>
      <c r="R690" s="119">
        <f t="shared" si="341"/>
        <v>0</v>
      </c>
      <c r="S690" s="72">
        <f t="shared" si="336"/>
        <v>0</v>
      </c>
    </row>
    <row r="691" spans="1:19" s="2" customFormat="1" ht="105.75" customHeight="1" x14ac:dyDescent="0.2">
      <c r="A691" s="389"/>
      <c r="B691" s="390"/>
      <c r="C691" s="390"/>
      <c r="D691" s="390"/>
      <c r="E691" s="180"/>
      <c r="F691" s="180"/>
      <c r="G691" s="60" t="s">
        <v>1044</v>
      </c>
      <c r="H691" s="17" t="s">
        <v>489</v>
      </c>
      <c r="I691" s="390">
        <f>'موازنة 2026-2027'!M691</f>
        <v>0</v>
      </c>
      <c r="J691" s="180"/>
      <c r="K691" s="180"/>
      <c r="L691" s="180">
        <f t="shared" ref="L691:L752" si="342">K691*2</f>
        <v>0</v>
      </c>
      <c r="M691" s="390">
        <f>'الاطار الموازنى  راي الجهه عام'!J691</f>
        <v>0</v>
      </c>
      <c r="N691" s="228">
        <f t="shared" si="333"/>
        <v>0</v>
      </c>
      <c r="O691" s="180"/>
      <c r="P691" s="166" t="str">
        <f t="shared" si="334"/>
        <v xml:space="preserve"> </v>
      </c>
      <c r="Q691" s="166" t="str">
        <f t="shared" si="335"/>
        <v xml:space="preserve"> </v>
      </c>
      <c r="R691" s="119">
        <f t="shared" si="341"/>
        <v>0</v>
      </c>
      <c r="S691" s="72">
        <f t="shared" si="336"/>
        <v>0</v>
      </c>
    </row>
    <row r="692" spans="1:19" s="2" customFormat="1" ht="105.75" customHeight="1" thickBot="1" x14ac:dyDescent="0.25">
      <c r="A692" s="389"/>
      <c r="B692" s="390"/>
      <c r="C692" s="390"/>
      <c r="D692" s="390"/>
      <c r="E692" s="180"/>
      <c r="F692" s="180"/>
      <c r="G692" s="68" t="s">
        <v>1045</v>
      </c>
      <c r="H692" s="31" t="s">
        <v>490</v>
      </c>
      <c r="I692" s="390">
        <f>'موازنة 2026-2027'!M692</f>
        <v>0</v>
      </c>
      <c r="J692" s="180"/>
      <c r="K692" s="180"/>
      <c r="L692" s="180">
        <f t="shared" si="342"/>
        <v>0</v>
      </c>
      <c r="M692" s="390">
        <f>'الاطار الموازنى  راي الجهه عام'!J692</f>
        <v>0</v>
      </c>
      <c r="N692" s="228">
        <f t="shared" si="333"/>
        <v>0</v>
      </c>
      <c r="O692" s="180"/>
      <c r="P692" s="166" t="str">
        <f t="shared" si="334"/>
        <v xml:space="preserve"> </v>
      </c>
      <c r="Q692" s="166" t="str">
        <f t="shared" si="335"/>
        <v xml:space="preserve"> </v>
      </c>
      <c r="R692" s="119">
        <f t="shared" si="341"/>
        <v>0</v>
      </c>
      <c r="S692" s="72">
        <f t="shared" si="336"/>
        <v>0</v>
      </c>
    </row>
    <row r="693" spans="1:19" s="3" customFormat="1" ht="114.75" customHeight="1" thickBot="1" x14ac:dyDescent="0.25">
      <c r="A693" s="382">
        <f t="shared" ref="A693:I693" si="343">SUM(A689:A692)</f>
        <v>0</v>
      </c>
      <c r="B693" s="383">
        <f t="shared" si="343"/>
        <v>0</v>
      </c>
      <c r="C693" s="383">
        <f t="shared" si="343"/>
        <v>0</v>
      </c>
      <c r="D693" s="383">
        <f t="shared" si="343"/>
        <v>0</v>
      </c>
      <c r="E693" s="161">
        <f t="shared" si="343"/>
        <v>0</v>
      </c>
      <c r="F693" s="161">
        <f t="shared" si="343"/>
        <v>0</v>
      </c>
      <c r="G693" s="58"/>
      <c r="H693" s="9" t="s">
        <v>456</v>
      </c>
      <c r="I693" s="383">
        <f t="shared" si="343"/>
        <v>0</v>
      </c>
      <c r="J693" s="161">
        <f t="shared" ref="J693:L693" si="344">SUM(J689:J692)</f>
        <v>0</v>
      </c>
      <c r="K693" s="161">
        <f t="shared" si="344"/>
        <v>0</v>
      </c>
      <c r="L693" s="161">
        <f t="shared" si="344"/>
        <v>0</v>
      </c>
      <c r="M693" s="383">
        <f>'الاطار الموازنى  راي الجهه عام'!J693</f>
        <v>0</v>
      </c>
      <c r="N693" s="222">
        <f t="shared" si="333"/>
        <v>0</v>
      </c>
      <c r="O693" s="161">
        <f t="shared" ref="O693" si="345">SUM(O689:O692)</f>
        <v>0</v>
      </c>
      <c r="P693" s="161" t="str">
        <f t="shared" si="334"/>
        <v xml:space="preserve"> </v>
      </c>
      <c r="Q693" s="161" t="str">
        <f t="shared" si="335"/>
        <v xml:space="preserve"> </v>
      </c>
      <c r="R693" s="115">
        <f t="shared" si="341"/>
        <v>0</v>
      </c>
      <c r="S693" s="72">
        <f t="shared" si="336"/>
        <v>0</v>
      </c>
    </row>
    <row r="694" spans="1:19" s="3" customFormat="1" ht="105.75" customHeight="1" x14ac:dyDescent="0.2">
      <c r="A694" s="355"/>
      <c r="B694" s="425"/>
      <c r="C694" s="425"/>
      <c r="D694" s="425"/>
      <c r="E694" s="181"/>
      <c r="F694" s="181"/>
      <c r="G694" s="59" t="s">
        <v>972</v>
      </c>
      <c r="H694" s="10" t="s">
        <v>491</v>
      </c>
      <c r="I694" s="425"/>
      <c r="J694" s="181"/>
      <c r="K694" s="181"/>
      <c r="L694" s="181"/>
      <c r="M694" s="425">
        <f>'الاطار الموازنى  راي الجهه عام'!J694</f>
        <v>0</v>
      </c>
      <c r="N694" s="242"/>
      <c r="O694" s="181"/>
      <c r="P694" s="181" t="str">
        <f t="shared" si="334"/>
        <v xml:space="preserve"> </v>
      </c>
      <c r="Q694" s="181" t="str">
        <f t="shared" si="335"/>
        <v xml:space="preserve"> </v>
      </c>
      <c r="R694" s="125"/>
      <c r="S694" s="72">
        <f>S697</f>
        <v>0</v>
      </c>
    </row>
    <row r="695" spans="1:19" s="2" customFormat="1" ht="105.75" customHeight="1" x14ac:dyDescent="0.2">
      <c r="A695" s="389"/>
      <c r="B695" s="390"/>
      <c r="C695" s="390"/>
      <c r="D695" s="390"/>
      <c r="E695" s="180"/>
      <c r="F695" s="180"/>
      <c r="G695" s="60" t="s">
        <v>1046</v>
      </c>
      <c r="H695" s="17" t="s">
        <v>492</v>
      </c>
      <c r="I695" s="390">
        <f>'موازنة 2026-2027'!M695</f>
        <v>0</v>
      </c>
      <c r="J695" s="180"/>
      <c r="K695" s="180"/>
      <c r="L695" s="180">
        <f t="shared" si="342"/>
        <v>0</v>
      </c>
      <c r="M695" s="390">
        <f>'الاطار الموازنى  راي الجهه عام'!J695</f>
        <v>0</v>
      </c>
      <c r="N695" s="228">
        <f t="shared" si="333"/>
        <v>0</v>
      </c>
      <c r="O695" s="180"/>
      <c r="P695" s="166" t="str">
        <f t="shared" si="334"/>
        <v xml:space="preserve"> </v>
      </c>
      <c r="Q695" s="166" t="str">
        <f t="shared" si="335"/>
        <v xml:space="preserve"> </v>
      </c>
      <c r="R695" s="119">
        <f t="shared" si="341"/>
        <v>0</v>
      </c>
      <c r="S695" s="72">
        <f t="shared" si="336"/>
        <v>0</v>
      </c>
    </row>
    <row r="696" spans="1:19" s="2" customFormat="1" ht="105.75" customHeight="1" thickBot="1" x14ac:dyDescent="0.25">
      <c r="A696" s="389"/>
      <c r="B696" s="390"/>
      <c r="C696" s="390"/>
      <c r="D696" s="390"/>
      <c r="E696" s="180"/>
      <c r="F696" s="180"/>
      <c r="G696" s="68" t="s">
        <v>1047</v>
      </c>
      <c r="H696" s="31" t="s">
        <v>493</v>
      </c>
      <c r="I696" s="390">
        <f>'موازنة 2026-2027'!M696</f>
        <v>0</v>
      </c>
      <c r="J696" s="180"/>
      <c r="K696" s="180"/>
      <c r="L696" s="180">
        <f t="shared" si="342"/>
        <v>0</v>
      </c>
      <c r="M696" s="390">
        <f>'الاطار الموازنى  راي الجهه عام'!J696</f>
        <v>0</v>
      </c>
      <c r="N696" s="228">
        <f t="shared" si="333"/>
        <v>0</v>
      </c>
      <c r="O696" s="180"/>
      <c r="P696" s="166" t="str">
        <f t="shared" si="334"/>
        <v xml:space="preserve"> </v>
      </c>
      <c r="Q696" s="166" t="str">
        <f t="shared" si="335"/>
        <v xml:space="preserve"> </v>
      </c>
      <c r="R696" s="119">
        <f t="shared" si="341"/>
        <v>0</v>
      </c>
      <c r="S696" s="72">
        <f t="shared" si="336"/>
        <v>0</v>
      </c>
    </row>
    <row r="697" spans="1:19" s="3" customFormat="1" ht="102.75" customHeight="1" thickBot="1" x14ac:dyDescent="0.25">
      <c r="A697" s="382">
        <f t="shared" ref="A697:L697" si="346">SUM(A695:A696)</f>
        <v>0</v>
      </c>
      <c r="B697" s="383">
        <f t="shared" si="346"/>
        <v>0</v>
      </c>
      <c r="C697" s="383">
        <f t="shared" si="346"/>
        <v>0</v>
      </c>
      <c r="D697" s="383">
        <f t="shared" si="346"/>
        <v>0</v>
      </c>
      <c r="E697" s="161">
        <f t="shared" si="346"/>
        <v>0</v>
      </c>
      <c r="F697" s="161">
        <f t="shared" si="346"/>
        <v>0</v>
      </c>
      <c r="G697" s="58"/>
      <c r="H697" s="9" t="s">
        <v>483</v>
      </c>
      <c r="I697" s="383">
        <f t="shared" si="346"/>
        <v>0</v>
      </c>
      <c r="J697" s="161">
        <f t="shared" si="346"/>
        <v>0</v>
      </c>
      <c r="K697" s="161">
        <f t="shared" si="346"/>
        <v>0</v>
      </c>
      <c r="L697" s="161">
        <f t="shared" si="346"/>
        <v>0</v>
      </c>
      <c r="M697" s="383">
        <f>'الاطار الموازنى  راي الجهه عام'!J697</f>
        <v>0</v>
      </c>
      <c r="N697" s="222">
        <f t="shared" si="333"/>
        <v>0</v>
      </c>
      <c r="O697" s="161">
        <f t="shared" ref="O697" si="347">SUM(O695:O696)</f>
        <v>0</v>
      </c>
      <c r="P697" s="161" t="str">
        <f t="shared" si="334"/>
        <v xml:space="preserve"> </v>
      </c>
      <c r="Q697" s="161" t="str">
        <f t="shared" si="335"/>
        <v xml:space="preserve"> </v>
      </c>
      <c r="R697" s="115">
        <f t="shared" si="341"/>
        <v>0</v>
      </c>
      <c r="S697" s="72">
        <f t="shared" si="336"/>
        <v>0</v>
      </c>
    </row>
    <row r="698" spans="1:19" s="3" customFormat="1" ht="105.75" customHeight="1" x14ac:dyDescent="0.2">
      <c r="A698" s="355"/>
      <c r="B698" s="425"/>
      <c r="C698" s="425"/>
      <c r="D698" s="425"/>
      <c r="E698" s="181"/>
      <c r="F698" s="181"/>
      <c r="G698" s="59" t="s">
        <v>973</v>
      </c>
      <c r="H698" s="10" t="s">
        <v>494</v>
      </c>
      <c r="I698" s="425"/>
      <c r="J698" s="181"/>
      <c r="K698" s="181"/>
      <c r="L698" s="181"/>
      <c r="M698" s="425">
        <f>'الاطار الموازنى  راي الجهه عام'!J698</f>
        <v>0</v>
      </c>
      <c r="N698" s="242"/>
      <c r="O698" s="181"/>
      <c r="P698" s="181" t="str">
        <f t="shared" si="334"/>
        <v xml:space="preserve"> </v>
      </c>
      <c r="Q698" s="181" t="str">
        <f t="shared" si="335"/>
        <v xml:space="preserve"> </v>
      </c>
      <c r="R698" s="125"/>
      <c r="S698" s="72">
        <f>S701</f>
        <v>0</v>
      </c>
    </row>
    <row r="699" spans="1:19" s="2" customFormat="1" ht="105.75" customHeight="1" x14ac:dyDescent="0.2">
      <c r="A699" s="389"/>
      <c r="B699" s="390"/>
      <c r="C699" s="390"/>
      <c r="D699" s="390"/>
      <c r="E699" s="180"/>
      <c r="F699" s="180"/>
      <c r="G699" s="60" t="s">
        <v>1048</v>
      </c>
      <c r="H699" s="17" t="s">
        <v>495</v>
      </c>
      <c r="I699" s="390">
        <f>'موازنة 2026-2027'!M699</f>
        <v>0</v>
      </c>
      <c r="J699" s="180"/>
      <c r="K699" s="180"/>
      <c r="L699" s="180">
        <f t="shared" si="342"/>
        <v>0</v>
      </c>
      <c r="M699" s="390">
        <f>'الاطار الموازنى  راي الجهه عام'!J699</f>
        <v>0</v>
      </c>
      <c r="N699" s="228">
        <f t="shared" si="333"/>
        <v>0</v>
      </c>
      <c r="O699" s="180"/>
      <c r="P699" s="166" t="str">
        <f t="shared" si="334"/>
        <v xml:space="preserve"> </v>
      </c>
      <c r="Q699" s="166" t="str">
        <f t="shared" si="335"/>
        <v xml:space="preserve"> </v>
      </c>
      <c r="R699" s="119">
        <f t="shared" si="341"/>
        <v>0</v>
      </c>
      <c r="S699" s="72">
        <f t="shared" si="336"/>
        <v>0</v>
      </c>
    </row>
    <row r="700" spans="1:19" s="2" customFormat="1" ht="105.75" customHeight="1" thickBot="1" x14ac:dyDescent="0.25">
      <c r="A700" s="389"/>
      <c r="B700" s="390"/>
      <c r="C700" s="390"/>
      <c r="D700" s="390"/>
      <c r="E700" s="180"/>
      <c r="F700" s="180"/>
      <c r="G700" s="68" t="s">
        <v>1049</v>
      </c>
      <c r="H700" s="31" t="s">
        <v>496</v>
      </c>
      <c r="I700" s="390">
        <f>'موازنة 2026-2027'!M700</f>
        <v>0</v>
      </c>
      <c r="J700" s="180"/>
      <c r="K700" s="180"/>
      <c r="L700" s="180">
        <f t="shared" si="342"/>
        <v>0</v>
      </c>
      <c r="M700" s="390">
        <f>'الاطار الموازنى  راي الجهه عام'!J700</f>
        <v>0</v>
      </c>
      <c r="N700" s="228">
        <f t="shared" si="333"/>
        <v>0</v>
      </c>
      <c r="O700" s="180"/>
      <c r="P700" s="166" t="str">
        <f t="shared" si="334"/>
        <v xml:space="preserve"> </v>
      </c>
      <c r="Q700" s="166" t="str">
        <f t="shared" si="335"/>
        <v xml:space="preserve"> </v>
      </c>
      <c r="R700" s="119">
        <f t="shared" si="341"/>
        <v>0</v>
      </c>
      <c r="S700" s="72">
        <f t="shared" si="336"/>
        <v>0</v>
      </c>
    </row>
    <row r="701" spans="1:19" s="3" customFormat="1" ht="117.75" customHeight="1" thickBot="1" x14ac:dyDescent="0.25">
      <c r="A701" s="382">
        <f t="shared" ref="A701:L701" si="348">SUM(A699:A700)</f>
        <v>0</v>
      </c>
      <c r="B701" s="383">
        <f t="shared" si="348"/>
        <v>0</v>
      </c>
      <c r="C701" s="383">
        <f t="shared" si="348"/>
        <v>0</v>
      </c>
      <c r="D701" s="383">
        <f t="shared" si="348"/>
        <v>0</v>
      </c>
      <c r="E701" s="161">
        <f t="shared" si="348"/>
        <v>0</v>
      </c>
      <c r="F701" s="161">
        <f t="shared" si="348"/>
        <v>0</v>
      </c>
      <c r="G701" s="58"/>
      <c r="H701" s="9" t="s">
        <v>497</v>
      </c>
      <c r="I701" s="383">
        <f t="shared" si="348"/>
        <v>0</v>
      </c>
      <c r="J701" s="161">
        <f t="shared" si="348"/>
        <v>0</v>
      </c>
      <c r="K701" s="161">
        <f t="shared" si="348"/>
        <v>0</v>
      </c>
      <c r="L701" s="161">
        <f t="shared" si="348"/>
        <v>0</v>
      </c>
      <c r="M701" s="383">
        <f>'الاطار الموازنى  راي الجهه عام'!J701</f>
        <v>0</v>
      </c>
      <c r="N701" s="222">
        <f t="shared" si="333"/>
        <v>0</v>
      </c>
      <c r="O701" s="161">
        <f t="shared" ref="O701" si="349">SUM(O699:O700)</f>
        <v>0</v>
      </c>
      <c r="P701" s="161" t="str">
        <f t="shared" si="334"/>
        <v xml:space="preserve"> </v>
      </c>
      <c r="Q701" s="161" t="str">
        <f t="shared" si="335"/>
        <v xml:space="preserve"> </v>
      </c>
      <c r="R701" s="115">
        <f t="shared" si="341"/>
        <v>0</v>
      </c>
      <c r="S701" s="72">
        <f t="shared" si="336"/>
        <v>0</v>
      </c>
    </row>
    <row r="702" spans="1:19" s="3" customFormat="1" ht="114.75" customHeight="1" thickBot="1" x14ac:dyDescent="0.25">
      <c r="A702" s="382">
        <f t="shared" ref="A702:L702" si="350">A701+A697+A693</f>
        <v>0</v>
      </c>
      <c r="B702" s="383">
        <f t="shared" si="350"/>
        <v>0</v>
      </c>
      <c r="C702" s="383">
        <f t="shared" si="350"/>
        <v>0</v>
      </c>
      <c r="D702" s="383">
        <f t="shared" si="350"/>
        <v>0</v>
      </c>
      <c r="E702" s="161">
        <f t="shared" si="350"/>
        <v>0</v>
      </c>
      <c r="F702" s="161">
        <f t="shared" si="350"/>
        <v>0</v>
      </c>
      <c r="G702" s="58"/>
      <c r="H702" s="9" t="s">
        <v>498</v>
      </c>
      <c r="I702" s="383">
        <f t="shared" si="350"/>
        <v>0</v>
      </c>
      <c r="J702" s="161">
        <f t="shared" si="350"/>
        <v>0</v>
      </c>
      <c r="K702" s="161">
        <f t="shared" si="350"/>
        <v>0</v>
      </c>
      <c r="L702" s="161">
        <f t="shared" si="350"/>
        <v>0</v>
      </c>
      <c r="M702" s="383">
        <f>'الاطار الموازنى  راي الجهه عام'!J702</f>
        <v>0</v>
      </c>
      <c r="N702" s="222">
        <f t="shared" si="333"/>
        <v>0</v>
      </c>
      <c r="O702" s="161">
        <f t="shared" ref="O702" si="351">O701+O697+O693</f>
        <v>0</v>
      </c>
      <c r="P702" s="161" t="str">
        <f t="shared" si="334"/>
        <v xml:space="preserve"> </v>
      </c>
      <c r="Q702" s="161" t="str">
        <f t="shared" si="335"/>
        <v xml:space="preserve"> </v>
      </c>
      <c r="R702" s="115">
        <f t="shared" si="341"/>
        <v>0</v>
      </c>
      <c r="S702" s="72">
        <f t="shared" si="336"/>
        <v>0</v>
      </c>
    </row>
    <row r="703" spans="1:19" s="3" customFormat="1" ht="114.75" customHeight="1" x14ac:dyDescent="0.2">
      <c r="A703" s="429">
        <f t="shared" ref="A703:F703" si="352">A702+A686</f>
        <v>0</v>
      </c>
      <c r="B703" s="430">
        <f t="shared" si="352"/>
        <v>0</v>
      </c>
      <c r="C703" s="430">
        <f t="shared" si="352"/>
        <v>0</v>
      </c>
      <c r="D703" s="430">
        <f t="shared" si="352"/>
        <v>0</v>
      </c>
      <c r="E703" s="327">
        <f t="shared" si="352"/>
        <v>0</v>
      </c>
      <c r="F703" s="327">
        <f t="shared" si="352"/>
        <v>0</v>
      </c>
      <c r="G703" s="328"/>
      <c r="H703" s="329" t="s">
        <v>499</v>
      </c>
      <c r="I703" s="430">
        <f>I702+I686</f>
        <v>1000000</v>
      </c>
      <c r="J703" s="327">
        <f t="shared" ref="J703:L703" si="353">J702+J686</f>
        <v>0</v>
      </c>
      <c r="K703" s="327">
        <f t="shared" si="353"/>
        <v>0</v>
      </c>
      <c r="L703" s="327">
        <f t="shared" si="353"/>
        <v>0</v>
      </c>
      <c r="M703" s="430">
        <f>'الاطار الموازنى  راي الجهه عام'!J703</f>
        <v>1000000</v>
      </c>
      <c r="N703" s="330">
        <f t="shared" si="333"/>
        <v>0</v>
      </c>
      <c r="O703" s="327">
        <f>O702+O686</f>
        <v>1000000</v>
      </c>
      <c r="P703" s="327" t="str">
        <f t="shared" si="334"/>
        <v xml:space="preserve"> </v>
      </c>
      <c r="Q703" s="327" t="str">
        <f t="shared" si="335"/>
        <v xml:space="preserve"> </v>
      </c>
      <c r="R703" s="331">
        <f t="shared" si="341"/>
        <v>1</v>
      </c>
      <c r="S703" s="72">
        <f t="shared" si="336"/>
        <v>3000000</v>
      </c>
    </row>
    <row r="704" spans="1:19" s="3" customFormat="1" ht="117" customHeight="1" x14ac:dyDescent="0.2">
      <c r="A704" s="438"/>
      <c r="B704" s="439"/>
      <c r="C704" s="439"/>
      <c r="D704" s="439"/>
      <c r="E704" s="190"/>
      <c r="F704" s="190"/>
      <c r="G704" s="59" t="s">
        <v>926</v>
      </c>
      <c r="H704" s="10" t="s">
        <v>500</v>
      </c>
      <c r="I704" s="439"/>
      <c r="J704" s="190"/>
      <c r="K704" s="190"/>
      <c r="L704" s="190"/>
      <c r="M704" s="439">
        <f>'الاطار الموازنى  راي الجهه عام'!J704</f>
        <v>0</v>
      </c>
      <c r="N704" s="252"/>
      <c r="O704" s="190"/>
      <c r="P704" s="190"/>
      <c r="Q704" s="190"/>
      <c r="R704" s="132"/>
      <c r="S704" s="72">
        <f>S768</f>
        <v>55440000</v>
      </c>
    </row>
    <row r="705" spans="1:19" s="3" customFormat="1" ht="105.75" customHeight="1" thickBot="1" x14ac:dyDescent="0.25">
      <c r="A705" s="444"/>
      <c r="B705" s="445"/>
      <c r="C705" s="445"/>
      <c r="D705" s="445"/>
      <c r="E705" s="193"/>
      <c r="F705" s="193"/>
      <c r="G705" s="92" t="s">
        <v>927</v>
      </c>
      <c r="H705" s="93" t="s">
        <v>501</v>
      </c>
      <c r="I705" s="445"/>
      <c r="J705" s="193"/>
      <c r="K705" s="193"/>
      <c r="L705" s="193"/>
      <c r="M705" s="445">
        <f>'الاطار الموازنى  راي الجهه عام'!J705</f>
        <v>0</v>
      </c>
      <c r="N705" s="254"/>
      <c r="O705" s="193"/>
      <c r="P705" s="193" t="str">
        <f t="shared" si="334"/>
        <v xml:space="preserve"> </v>
      </c>
      <c r="Q705" s="193" t="str">
        <f t="shared" si="335"/>
        <v xml:space="preserve"> </v>
      </c>
      <c r="R705" s="134"/>
      <c r="S705" s="72">
        <f>S711</f>
        <v>0</v>
      </c>
    </row>
    <row r="706" spans="1:19" s="2" customFormat="1" ht="105.75" customHeight="1" x14ac:dyDescent="0.2">
      <c r="A706" s="371"/>
      <c r="B706" s="372"/>
      <c r="C706" s="372"/>
      <c r="D706" s="372"/>
      <c r="E706" s="152"/>
      <c r="F706" s="152"/>
      <c r="G706" s="53" t="s">
        <v>928</v>
      </c>
      <c r="H706" s="26" t="s">
        <v>502</v>
      </c>
      <c r="I706" s="372"/>
      <c r="J706" s="152"/>
      <c r="K706" s="152"/>
      <c r="L706" s="152"/>
      <c r="M706" s="372">
        <f>'الاطار الموازنى  راي الجهه عام'!J706</f>
        <v>0</v>
      </c>
      <c r="N706" s="214"/>
      <c r="O706" s="152"/>
      <c r="P706" s="152" t="str">
        <f t="shared" si="334"/>
        <v xml:space="preserve"> </v>
      </c>
      <c r="Q706" s="152" t="str">
        <f t="shared" si="335"/>
        <v xml:space="preserve"> </v>
      </c>
      <c r="R706" s="109"/>
      <c r="S706" s="72">
        <f>S709</f>
        <v>0</v>
      </c>
    </row>
    <row r="707" spans="1:19" s="1" customFormat="1" ht="105.75" customHeight="1" x14ac:dyDescent="0.2">
      <c r="A707" s="357"/>
      <c r="B707" s="373"/>
      <c r="C707" s="373"/>
      <c r="D707" s="373"/>
      <c r="E707" s="153"/>
      <c r="F707" s="153"/>
      <c r="G707" s="54">
        <v>3221010101</v>
      </c>
      <c r="H707" s="18" t="s">
        <v>599</v>
      </c>
      <c r="I707" s="373">
        <f>'موازنة 2026-2027'!M707</f>
        <v>0</v>
      </c>
      <c r="J707" s="153"/>
      <c r="K707" s="153"/>
      <c r="L707" s="153">
        <f t="shared" si="342"/>
        <v>0</v>
      </c>
      <c r="M707" s="373">
        <f>'الاطار الموازنى  راي الجهه عام'!J707</f>
        <v>0</v>
      </c>
      <c r="N707" s="215">
        <f t="shared" si="333"/>
        <v>0</v>
      </c>
      <c r="O707" s="153"/>
      <c r="P707" s="155" t="str">
        <f t="shared" si="334"/>
        <v xml:space="preserve"> </v>
      </c>
      <c r="Q707" s="155" t="str">
        <f t="shared" si="335"/>
        <v xml:space="preserve"> </v>
      </c>
      <c r="R707" s="110">
        <f t="shared" si="341"/>
        <v>0</v>
      </c>
      <c r="S707" s="72">
        <f t="shared" si="336"/>
        <v>0</v>
      </c>
    </row>
    <row r="708" spans="1:19" s="1" customFormat="1" ht="105.75" customHeight="1" thickBot="1" x14ac:dyDescent="0.25">
      <c r="A708" s="357"/>
      <c r="B708" s="373"/>
      <c r="C708" s="373"/>
      <c r="D708" s="373"/>
      <c r="E708" s="153"/>
      <c r="F708" s="153"/>
      <c r="G708" s="54">
        <v>3221010201</v>
      </c>
      <c r="H708" s="18" t="s">
        <v>503</v>
      </c>
      <c r="I708" s="373">
        <f>'موازنة 2026-2027'!M708</f>
        <v>0</v>
      </c>
      <c r="J708" s="153"/>
      <c r="K708" s="153"/>
      <c r="L708" s="153">
        <f t="shared" si="342"/>
        <v>0</v>
      </c>
      <c r="M708" s="373">
        <f>'الاطار الموازنى  راي الجهه عام'!J708</f>
        <v>0</v>
      </c>
      <c r="N708" s="215">
        <f t="shared" si="333"/>
        <v>0</v>
      </c>
      <c r="O708" s="153"/>
      <c r="P708" s="155" t="str">
        <f t="shared" si="334"/>
        <v xml:space="preserve"> </v>
      </c>
      <c r="Q708" s="155" t="str">
        <f t="shared" si="335"/>
        <v xml:space="preserve"> </v>
      </c>
      <c r="R708" s="110">
        <f t="shared" si="341"/>
        <v>0</v>
      </c>
      <c r="S708" s="72">
        <f t="shared" si="336"/>
        <v>0</v>
      </c>
    </row>
    <row r="709" spans="1:19" s="2" customFormat="1" ht="110.25" customHeight="1" thickBot="1" x14ac:dyDescent="0.25">
      <c r="A709" s="376">
        <f t="shared" ref="A709:I709" si="354">SUM(A707:A708)</f>
        <v>0</v>
      </c>
      <c r="B709" s="377">
        <f t="shared" si="354"/>
        <v>0</v>
      </c>
      <c r="C709" s="377">
        <f t="shared" si="354"/>
        <v>0</v>
      </c>
      <c r="D709" s="377">
        <f t="shared" si="354"/>
        <v>0</v>
      </c>
      <c r="E709" s="157">
        <f t="shared" si="354"/>
        <v>0</v>
      </c>
      <c r="F709" s="157">
        <f t="shared" si="354"/>
        <v>0</v>
      </c>
      <c r="G709" s="57"/>
      <c r="H709" s="7" t="s">
        <v>237</v>
      </c>
      <c r="I709" s="377">
        <f t="shared" si="354"/>
        <v>0</v>
      </c>
      <c r="J709" s="157">
        <f t="shared" ref="J709:L709" si="355">SUM(J707:J708)</f>
        <v>0</v>
      </c>
      <c r="K709" s="157">
        <f t="shared" si="355"/>
        <v>0</v>
      </c>
      <c r="L709" s="157">
        <f t="shared" si="355"/>
        <v>0</v>
      </c>
      <c r="M709" s="377">
        <f>'الاطار الموازنى  راي الجهه عام'!J709</f>
        <v>0</v>
      </c>
      <c r="N709" s="217">
        <f t="shared" si="333"/>
        <v>0</v>
      </c>
      <c r="O709" s="157">
        <f t="shared" ref="O709" si="356">SUM(O707:O708)</f>
        <v>0</v>
      </c>
      <c r="P709" s="157" t="str">
        <f t="shared" si="334"/>
        <v xml:space="preserve"> </v>
      </c>
      <c r="Q709" s="157" t="str">
        <f t="shared" si="335"/>
        <v xml:space="preserve"> </v>
      </c>
      <c r="R709" s="112">
        <f t="shared" si="341"/>
        <v>0</v>
      </c>
      <c r="S709" s="72">
        <f t="shared" si="336"/>
        <v>0</v>
      </c>
    </row>
    <row r="710" spans="1:19" s="2" customFormat="1" ht="105.75" customHeight="1" thickBot="1" x14ac:dyDescent="0.25">
      <c r="A710" s="389"/>
      <c r="B710" s="390"/>
      <c r="C710" s="390"/>
      <c r="D710" s="390"/>
      <c r="E710" s="180"/>
      <c r="F710" s="180"/>
      <c r="G710" s="68" t="s">
        <v>1050</v>
      </c>
      <c r="H710" s="37" t="s">
        <v>504</v>
      </c>
      <c r="I710" s="390">
        <f>'موازنة 2026-2027'!M710</f>
        <v>0</v>
      </c>
      <c r="J710" s="180"/>
      <c r="K710" s="180"/>
      <c r="L710" s="180">
        <f t="shared" si="342"/>
        <v>0</v>
      </c>
      <c r="M710" s="390">
        <f>'الاطار الموازنى  راي الجهه عام'!J710</f>
        <v>0</v>
      </c>
      <c r="N710" s="228">
        <f t="shared" si="333"/>
        <v>0</v>
      </c>
      <c r="O710" s="180"/>
      <c r="P710" s="166" t="str">
        <f t="shared" si="334"/>
        <v xml:space="preserve"> </v>
      </c>
      <c r="Q710" s="166" t="str">
        <f t="shared" si="335"/>
        <v xml:space="preserve"> </v>
      </c>
      <c r="R710" s="119">
        <f t="shared" si="341"/>
        <v>0</v>
      </c>
      <c r="S710" s="72">
        <f t="shared" si="336"/>
        <v>0</v>
      </c>
    </row>
    <row r="711" spans="1:19" s="3" customFormat="1" ht="105" customHeight="1" thickBot="1" x14ac:dyDescent="0.25">
      <c r="A711" s="382">
        <f t="shared" ref="A711:L711" si="357">SUM(A709:A710)</f>
        <v>0</v>
      </c>
      <c r="B711" s="383">
        <f t="shared" si="357"/>
        <v>0</v>
      </c>
      <c r="C711" s="383">
        <f t="shared" si="357"/>
        <v>0</v>
      </c>
      <c r="D711" s="383">
        <f t="shared" si="357"/>
        <v>0</v>
      </c>
      <c r="E711" s="161">
        <f t="shared" si="357"/>
        <v>0</v>
      </c>
      <c r="F711" s="161">
        <f t="shared" si="357"/>
        <v>0</v>
      </c>
      <c r="G711" s="58"/>
      <c r="H711" s="9" t="s">
        <v>505</v>
      </c>
      <c r="I711" s="383">
        <f t="shared" si="357"/>
        <v>0</v>
      </c>
      <c r="J711" s="161">
        <f t="shared" si="357"/>
        <v>0</v>
      </c>
      <c r="K711" s="161">
        <f t="shared" si="357"/>
        <v>0</v>
      </c>
      <c r="L711" s="161">
        <f t="shared" si="357"/>
        <v>0</v>
      </c>
      <c r="M711" s="383">
        <f>'الاطار الموازنى  راي الجهه عام'!J711</f>
        <v>0</v>
      </c>
      <c r="N711" s="222">
        <f t="shared" si="333"/>
        <v>0</v>
      </c>
      <c r="O711" s="161">
        <f t="shared" ref="O711" si="358">SUM(O709:O710)</f>
        <v>0</v>
      </c>
      <c r="P711" s="161" t="str">
        <f t="shared" si="334"/>
        <v xml:space="preserve"> </v>
      </c>
      <c r="Q711" s="161" t="str">
        <f t="shared" si="335"/>
        <v xml:space="preserve"> </v>
      </c>
      <c r="R711" s="115">
        <f t="shared" si="341"/>
        <v>0</v>
      </c>
      <c r="S711" s="72">
        <f t="shared" si="336"/>
        <v>0</v>
      </c>
    </row>
    <row r="712" spans="1:19" s="3" customFormat="1" ht="105.75" customHeight="1" x14ac:dyDescent="0.2">
      <c r="A712" s="355"/>
      <c r="B712" s="425"/>
      <c r="C712" s="425"/>
      <c r="D712" s="425"/>
      <c r="E712" s="181"/>
      <c r="F712" s="181"/>
      <c r="G712" s="59" t="s">
        <v>929</v>
      </c>
      <c r="H712" s="10" t="s">
        <v>506</v>
      </c>
      <c r="I712" s="425"/>
      <c r="J712" s="181"/>
      <c r="K712" s="181"/>
      <c r="L712" s="181"/>
      <c r="M712" s="425">
        <f>'الاطار الموازنى  راي الجهه عام'!J712</f>
        <v>0</v>
      </c>
      <c r="N712" s="242"/>
      <c r="O712" s="181"/>
      <c r="P712" s="181" t="str">
        <f t="shared" si="334"/>
        <v xml:space="preserve"> </v>
      </c>
      <c r="Q712" s="181" t="str">
        <f t="shared" si="335"/>
        <v xml:space="preserve"> </v>
      </c>
      <c r="R712" s="125"/>
      <c r="S712" s="72">
        <f>S726</f>
        <v>0</v>
      </c>
    </row>
    <row r="713" spans="1:19" s="2" customFormat="1" ht="105.75" customHeight="1" x14ac:dyDescent="0.2">
      <c r="A713" s="389"/>
      <c r="B713" s="390"/>
      <c r="C713" s="390"/>
      <c r="D713" s="390"/>
      <c r="E713" s="166"/>
      <c r="F713" s="166"/>
      <c r="G713" s="60" t="s">
        <v>930</v>
      </c>
      <c r="H713" s="25" t="s">
        <v>507</v>
      </c>
      <c r="I713" s="390"/>
      <c r="J713" s="166"/>
      <c r="K713" s="166"/>
      <c r="L713" s="166"/>
      <c r="M713" s="390">
        <f>'الاطار الموازنى  راي الجهه عام'!J713</f>
        <v>0</v>
      </c>
      <c r="N713" s="228"/>
      <c r="O713" s="166"/>
      <c r="P713" s="166" t="str">
        <f t="shared" si="334"/>
        <v xml:space="preserve"> </v>
      </c>
      <c r="Q713" s="166" t="str">
        <f t="shared" si="335"/>
        <v xml:space="preserve"> </v>
      </c>
      <c r="R713" s="119"/>
      <c r="S713" s="72">
        <f>S718</f>
        <v>0</v>
      </c>
    </row>
    <row r="714" spans="1:19" s="1" customFormat="1" ht="105.75" customHeight="1" x14ac:dyDescent="0.2">
      <c r="A714" s="357"/>
      <c r="B714" s="373"/>
      <c r="C714" s="373"/>
      <c r="D714" s="373"/>
      <c r="E714" s="153"/>
      <c r="F714" s="153"/>
      <c r="G714" s="54">
        <v>3222010101</v>
      </c>
      <c r="H714" s="18" t="s">
        <v>508</v>
      </c>
      <c r="I714" s="373">
        <f>'موازنة 2026-2027'!M714</f>
        <v>0</v>
      </c>
      <c r="J714" s="153"/>
      <c r="K714" s="153"/>
      <c r="L714" s="153">
        <f t="shared" si="342"/>
        <v>0</v>
      </c>
      <c r="M714" s="373">
        <f>'الاطار الموازنى  راي الجهه عام'!J714</f>
        <v>0</v>
      </c>
      <c r="N714" s="215">
        <f t="shared" si="333"/>
        <v>0</v>
      </c>
      <c r="O714" s="153"/>
      <c r="P714" s="155" t="str">
        <f t="shared" si="334"/>
        <v xml:space="preserve"> </v>
      </c>
      <c r="Q714" s="155" t="str">
        <f t="shared" si="335"/>
        <v xml:space="preserve"> </v>
      </c>
      <c r="R714" s="110">
        <f t="shared" si="341"/>
        <v>0</v>
      </c>
      <c r="S714" s="72">
        <f t="shared" si="336"/>
        <v>0</v>
      </c>
    </row>
    <row r="715" spans="1:19" s="1" customFormat="1" ht="105.75" customHeight="1" x14ac:dyDescent="0.2">
      <c r="A715" s="357"/>
      <c r="B715" s="373"/>
      <c r="C715" s="373"/>
      <c r="D715" s="373"/>
      <c r="E715" s="153"/>
      <c r="F715" s="153"/>
      <c r="G715" s="54">
        <v>3222010201</v>
      </c>
      <c r="H715" s="18" t="s">
        <v>509</v>
      </c>
      <c r="I715" s="373">
        <f>'موازنة 2026-2027'!M715</f>
        <v>0</v>
      </c>
      <c r="J715" s="153"/>
      <c r="K715" s="153"/>
      <c r="L715" s="153">
        <f t="shared" si="342"/>
        <v>0</v>
      </c>
      <c r="M715" s="373">
        <f>'الاطار الموازنى  راي الجهه عام'!J715</f>
        <v>0</v>
      </c>
      <c r="N715" s="215">
        <f t="shared" si="333"/>
        <v>0</v>
      </c>
      <c r="O715" s="153"/>
      <c r="P715" s="155" t="str">
        <f t="shared" si="334"/>
        <v xml:space="preserve"> </v>
      </c>
      <c r="Q715" s="155" t="str">
        <f t="shared" si="335"/>
        <v xml:space="preserve"> </v>
      </c>
      <c r="R715" s="110">
        <f t="shared" si="341"/>
        <v>0</v>
      </c>
      <c r="S715" s="72">
        <f t="shared" si="336"/>
        <v>0</v>
      </c>
    </row>
    <row r="716" spans="1:19" s="1" customFormat="1" ht="105.75" customHeight="1" x14ac:dyDescent="0.2">
      <c r="A716" s="357"/>
      <c r="B716" s="373"/>
      <c r="C716" s="373"/>
      <c r="D716" s="373"/>
      <c r="E716" s="153"/>
      <c r="F716" s="153"/>
      <c r="G716" s="54">
        <v>3222010301</v>
      </c>
      <c r="H716" s="18" t="s">
        <v>510</v>
      </c>
      <c r="I716" s="373">
        <f>'موازنة 2026-2027'!M716</f>
        <v>0</v>
      </c>
      <c r="J716" s="153"/>
      <c r="K716" s="153"/>
      <c r="L716" s="153">
        <f t="shared" si="342"/>
        <v>0</v>
      </c>
      <c r="M716" s="373">
        <f>'الاطار الموازنى  راي الجهه عام'!J716</f>
        <v>0</v>
      </c>
      <c r="N716" s="215">
        <f t="shared" si="333"/>
        <v>0</v>
      </c>
      <c r="O716" s="153"/>
      <c r="P716" s="155" t="str">
        <f t="shared" si="334"/>
        <v xml:space="preserve"> </v>
      </c>
      <c r="Q716" s="155" t="str">
        <f t="shared" si="335"/>
        <v xml:space="preserve"> </v>
      </c>
      <c r="R716" s="110">
        <f t="shared" si="341"/>
        <v>0</v>
      </c>
      <c r="S716" s="72">
        <f t="shared" si="336"/>
        <v>0</v>
      </c>
    </row>
    <row r="717" spans="1:19" s="1" customFormat="1" ht="105.75" customHeight="1" thickBot="1" x14ac:dyDescent="0.25">
      <c r="A717" s="357"/>
      <c r="B717" s="373"/>
      <c r="C717" s="373"/>
      <c r="D717" s="373"/>
      <c r="E717" s="153"/>
      <c r="F717" s="153"/>
      <c r="G717" s="54">
        <v>3222010401</v>
      </c>
      <c r="H717" s="18" t="s">
        <v>511</v>
      </c>
      <c r="I717" s="373">
        <f>'موازنة 2026-2027'!M717</f>
        <v>0</v>
      </c>
      <c r="J717" s="153"/>
      <c r="K717" s="153"/>
      <c r="L717" s="153">
        <f t="shared" si="342"/>
        <v>0</v>
      </c>
      <c r="M717" s="373">
        <f>'الاطار الموازنى  راي الجهه عام'!J717</f>
        <v>0</v>
      </c>
      <c r="N717" s="215">
        <f t="shared" si="333"/>
        <v>0</v>
      </c>
      <c r="O717" s="153"/>
      <c r="P717" s="155" t="str">
        <f t="shared" si="334"/>
        <v xml:space="preserve"> </v>
      </c>
      <c r="Q717" s="155" t="str">
        <f t="shared" si="335"/>
        <v xml:space="preserve"> </v>
      </c>
      <c r="R717" s="110">
        <f t="shared" si="341"/>
        <v>0</v>
      </c>
      <c r="S717" s="72">
        <f t="shared" si="336"/>
        <v>0</v>
      </c>
    </row>
    <row r="718" spans="1:19" s="2" customFormat="1" ht="112.5" customHeight="1" thickBot="1" x14ac:dyDescent="0.25">
      <c r="A718" s="376">
        <f t="shared" ref="A718:L718" si="359">SUM(A714:A717)</f>
        <v>0</v>
      </c>
      <c r="B718" s="377">
        <f t="shared" si="359"/>
        <v>0</v>
      </c>
      <c r="C718" s="377">
        <f t="shared" si="359"/>
        <v>0</v>
      </c>
      <c r="D718" s="377">
        <f t="shared" si="359"/>
        <v>0</v>
      </c>
      <c r="E718" s="157">
        <f t="shared" si="359"/>
        <v>0</v>
      </c>
      <c r="F718" s="157">
        <f t="shared" si="359"/>
        <v>0</v>
      </c>
      <c r="G718" s="57"/>
      <c r="H718" s="7" t="s">
        <v>512</v>
      </c>
      <c r="I718" s="377">
        <f t="shared" si="359"/>
        <v>0</v>
      </c>
      <c r="J718" s="157">
        <f t="shared" si="359"/>
        <v>0</v>
      </c>
      <c r="K718" s="157">
        <f t="shared" si="359"/>
        <v>0</v>
      </c>
      <c r="L718" s="157">
        <f t="shared" si="359"/>
        <v>0</v>
      </c>
      <c r="M718" s="377">
        <f>'الاطار الموازنى  راي الجهه عام'!J718</f>
        <v>0</v>
      </c>
      <c r="N718" s="217">
        <f t="shared" si="333"/>
        <v>0</v>
      </c>
      <c r="O718" s="157">
        <f t="shared" ref="O718" si="360">SUM(O714:O717)</f>
        <v>0</v>
      </c>
      <c r="P718" s="157" t="str">
        <f t="shared" si="334"/>
        <v xml:space="preserve"> </v>
      </c>
      <c r="Q718" s="157" t="str">
        <f t="shared" si="335"/>
        <v xml:space="preserve"> </v>
      </c>
      <c r="R718" s="112">
        <f t="shared" si="341"/>
        <v>0</v>
      </c>
      <c r="S718" s="72">
        <f t="shared" si="336"/>
        <v>0</v>
      </c>
    </row>
    <row r="719" spans="1:19" s="2" customFormat="1" ht="105.75" customHeight="1" x14ac:dyDescent="0.2">
      <c r="A719" s="389"/>
      <c r="B719" s="390"/>
      <c r="C719" s="390"/>
      <c r="D719" s="390"/>
      <c r="E719" s="166"/>
      <c r="F719" s="166"/>
      <c r="G719" s="60" t="s">
        <v>931</v>
      </c>
      <c r="H719" s="25" t="s">
        <v>513</v>
      </c>
      <c r="I719" s="390"/>
      <c r="J719" s="166"/>
      <c r="K719" s="166"/>
      <c r="L719" s="166"/>
      <c r="M719" s="390">
        <f>'الاطار الموازنى  راي الجهه عام'!J719</f>
        <v>0</v>
      </c>
      <c r="N719" s="228"/>
      <c r="O719" s="166"/>
      <c r="P719" s="166" t="str">
        <f t="shared" si="334"/>
        <v xml:space="preserve"> </v>
      </c>
      <c r="Q719" s="166" t="str">
        <f t="shared" si="335"/>
        <v xml:space="preserve"> </v>
      </c>
      <c r="R719" s="119"/>
      <c r="S719" s="72">
        <f>S725</f>
        <v>0</v>
      </c>
    </row>
    <row r="720" spans="1:19" s="1" customFormat="1" ht="105.75" customHeight="1" x14ac:dyDescent="0.2">
      <c r="A720" s="357"/>
      <c r="B720" s="373"/>
      <c r="C720" s="373"/>
      <c r="D720" s="373"/>
      <c r="E720" s="153"/>
      <c r="F720" s="153"/>
      <c r="G720" s="54">
        <v>3222020101</v>
      </c>
      <c r="H720" s="18" t="s">
        <v>514</v>
      </c>
      <c r="I720" s="373">
        <f>'موازنة 2026-2027'!M720</f>
        <v>0</v>
      </c>
      <c r="J720" s="153"/>
      <c r="K720" s="153"/>
      <c r="L720" s="153">
        <f t="shared" si="342"/>
        <v>0</v>
      </c>
      <c r="M720" s="373">
        <f>'الاطار الموازنى  راي الجهه عام'!J720</f>
        <v>0</v>
      </c>
      <c r="N720" s="215">
        <f t="shared" si="333"/>
        <v>0</v>
      </c>
      <c r="O720" s="153"/>
      <c r="P720" s="155" t="str">
        <f t="shared" si="334"/>
        <v xml:space="preserve"> </v>
      </c>
      <c r="Q720" s="155" t="str">
        <f t="shared" si="335"/>
        <v xml:space="preserve"> </v>
      </c>
      <c r="R720" s="110">
        <f t="shared" si="341"/>
        <v>0</v>
      </c>
      <c r="S720" s="72">
        <f t="shared" si="336"/>
        <v>0</v>
      </c>
    </row>
    <row r="721" spans="1:19" s="1" customFormat="1" ht="105.75" customHeight="1" x14ac:dyDescent="0.2">
      <c r="A721" s="357"/>
      <c r="B721" s="373"/>
      <c r="C721" s="373"/>
      <c r="D721" s="373"/>
      <c r="E721" s="155"/>
      <c r="F721" s="155"/>
      <c r="G721" s="54" t="s">
        <v>932</v>
      </c>
      <c r="H721" s="18" t="s">
        <v>515</v>
      </c>
      <c r="I721" s="373"/>
      <c r="J721" s="155"/>
      <c r="K721" s="155"/>
      <c r="L721" s="155"/>
      <c r="M721" s="373">
        <f>'الاطار الموازنى  راي الجهه عام'!J721</f>
        <v>0</v>
      </c>
      <c r="N721" s="215"/>
      <c r="O721" s="155"/>
      <c r="P721" s="155" t="str">
        <f t="shared" si="334"/>
        <v xml:space="preserve"> </v>
      </c>
      <c r="Q721" s="155" t="str">
        <f t="shared" si="335"/>
        <v xml:space="preserve"> </v>
      </c>
      <c r="R721" s="110"/>
      <c r="S721" s="72">
        <f>S724</f>
        <v>0</v>
      </c>
    </row>
    <row r="722" spans="1:19" ht="105.75" customHeight="1" x14ac:dyDescent="0.2">
      <c r="A722" s="364"/>
      <c r="B722" s="365"/>
      <c r="C722" s="365"/>
      <c r="D722" s="365"/>
      <c r="E722" s="147"/>
      <c r="F722" s="147"/>
      <c r="G722" s="49" t="s">
        <v>933</v>
      </c>
      <c r="H722" s="19" t="s">
        <v>516</v>
      </c>
      <c r="I722" s="365">
        <f>'موازنة 2026-2027'!M722</f>
        <v>0</v>
      </c>
      <c r="J722" s="147"/>
      <c r="K722" s="147"/>
      <c r="L722" s="147">
        <f t="shared" si="342"/>
        <v>0</v>
      </c>
      <c r="M722" s="365">
        <f>'الاطار الموازنى  راي الجهه عام'!J722</f>
        <v>0</v>
      </c>
      <c r="N722" s="208">
        <f t="shared" si="333"/>
        <v>0</v>
      </c>
      <c r="O722" s="147"/>
      <c r="P722" s="209" t="str">
        <f t="shared" si="334"/>
        <v xml:space="preserve"> </v>
      </c>
      <c r="Q722" s="209" t="str">
        <f t="shared" si="335"/>
        <v xml:space="preserve"> </v>
      </c>
      <c r="R722" s="105">
        <f t="shared" si="341"/>
        <v>0</v>
      </c>
      <c r="S722" s="72">
        <f t="shared" si="336"/>
        <v>0</v>
      </c>
    </row>
    <row r="723" spans="1:19" ht="105.75" customHeight="1" thickBot="1" x14ac:dyDescent="0.25">
      <c r="A723" s="364"/>
      <c r="B723" s="365"/>
      <c r="C723" s="365"/>
      <c r="D723" s="365"/>
      <c r="E723" s="147"/>
      <c r="F723" s="147"/>
      <c r="G723" s="49" t="s">
        <v>934</v>
      </c>
      <c r="H723" s="19" t="s">
        <v>517</v>
      </c>
      <c r="I723" s="365">
        <f>'موازنة 2026-2027'!M723</f>
        <v>0</v>
      </c>
      <c r="J723" s="147"/>
      <c r="K723" s="147"/>
      <c r="L723" s="147">
        <f t="shared" si="342"/>
        <v>0</v>
      </c>
      <c r="M723" s="365">
        <f>'الاطار الموازنى  راي الجهه عام'!J723</f>
        <v>0</v>
      </c>
      <c r="N723" s="208">
        <f t="shared" si="333"/>
        <v>0</v>
      </c>
      <c r="O723" s="147"/>
      <c r="P723" s="209" t="str">
        <f t="shared" si="334"/>
        <v xml:space="preserve"> </v>
      </c>
      <c r="Q723" s="209" t="str">
        <f t="shared" si="335"/>
        <v xml:space="preserve"> </v>
      </c>
      <c r="R723" s="105">
        <f t="shared" si="341"/>
        <v>0</v>
      </c>
      <c r="S723" s="72">
        <f t="shared" si="336"/>
        <v>0</v>
      </c>
    </row>
    <row r="724" spans="1:19" s="1" customFormat="1" ht="97.5" customHeight="1" thickBot="1" x14ac:dyDescent="0.25">
      <c r="A724" s="360">
        <f t="shared" ref="A724:L724" si="361">SUM(A722:A723)</f>
        <v>0</v>
      </c>
      <c r="B724" s="368">
        <f t="shared" si="361"/>
        <v>0</v>
      </c>
      <c r="C724" s="368">
        <f t="shared" si="361"/>
        <v>0</v>
      </c>
      <c r="D724" s="368">
        <f t="shared" si="361"/>
        <v>0</v>
      </c>
      <c r="E724" s="150">
        <f t="shared" si="361"/>
        <v>0</v>
      </c>
      <c r="F724" s="150">
        <f t="shared" si="361"/>
        <v>0</v>
      </c>
      <c r="G724" s="51"/>
      <c r="H724" s="5" t="s">
        <v>518</v>
      </c>
      <c r="I724" s="368">
        <f t="shared" si="361"/>
        <v>0</v>
      </c>
      <c r="J724" s="150">
        <f t="shared" si="361"/>
        <v>0</v>
      </c>
      <c r="K724" s="150">
        <f t="shared" si="361"/>
        <v>0</v>
      </c>
      <c r="L724" s="150">
        <f t="shared" si="361"/>
        <v>0</v>
      </c>
      <c r="M724" s="368">
        <f>'الاطار الموازنى  راي الجهه عام'!J724</f>
        <v>0</v>
      </c>
      <c r="N724" s="212">
        <f t="shared" si="333"/>
        <v>0</v>
      </c>
      <c r="O724" s="150">
        <f t="shared" ref="O724" si="362">SUM(O722:O723)</f>
        <v>0</v>
      </c>
      <c r="P724" s="150" t="str">
        <f t="shared" si="334"/>
        <v xml:space="preserve"> </v>
      </c>
      <c r="Q724" s="150" t="str">
        <f t="shared" si="335"/>
        <v xml:space="preserve"> </v>
      </c>
      <c r="R724" s="107">
        <f t="shared" si="341"/>
        <v>0</v>
      </c>
      <c r="S724" s="72">
        <f t="shared" si="336"/>
        <v>0</v>
      </c>
    </row>
    <row r="725" spans="1:19" s="2" customFormat="1" ht="99.75" customHeight="1" thickBot="1" x14ac:dyDescent="0.25">
      <c r="A725" s="376">
        <f t="shared" ref="A725:L725" si="363">A724+A720</f>
        <v>0</v>
      </c>
      <c r="B725" s="377">
        <f t="shared" si="363"/>
        <v>0</v>
      </c>
      <c r="C725" s="377">
        <f t="shared" si="363"/>
        <v>0</v>
      </c>
      <c r="D725" s="377">
        <f t="shared" si="363"/>
        <v>0</v>
      </c>
      <c r="E725" s="157">
        <f t="shared" si="363"/>
        <v>0</v>
      </c>
      <c r="F725" s="157">
        <f t="shared" si="363"/>
        <v>0</v>
      </c>
      <c r="G725" s="57"/>
      <c r="H725" s="7" t="s">
        <v>256</v>
      </c>
      <c r="I725" s="377">
        <f t="shared" si="363"/>
        <v>0</v>
      </c>
      <c r="J725" s="157">
        <f t="shared" si="363"/>
        <v>0</v>
      </c>
      <c r="K725" s="157">
        <f t="shared" si="363"/>
        <v>0</v>
      </c>
      <c r="L725" s="157">
        <f t="shared" si="363"/>
        <v>0</v>
      </c>
      <c r="M725" s="377">
        <f>'الاطار الموازنى  راي الجهه عام'!J725</f>
        <v>0</v>
      </c>
      <c r="N725" s="217">
        <f t="shared" si="333"/>
        <v>0</v>
      </c>
      <c r="O725" s="157">
        <f t="shared" ref="O725" si="364">O724+O720</f>
        <v>0</v>
      </c>
      <c r="P725" s="157" t="str">
        <f t="shared" si="334"/>
        <v xml:space="preserve"> </v>
      </c>
      <c r="Q725" s="157" t="str">
        <f t="shared" si="335"/>
        <v xml:space="preserve"> </v>
      </c>
      <c r="R725" s="112">
        <f t="shared" si="341"/>
        <v>0</v>
      </c>
      <c r="S725" s="72">
        <f t="shared" si="336"/>
        <v>0</v>
      </c>
    </row>
    <row r="726" spans="1:19" s="3" customFormat="1" ht="102.75" customHeight="1" thickBot="1" x14ac:dyDescent="0.25">
      <c r="A726" s="382">
        <f t="shared" ref="A726:L726" si="365">A725+A718</f>
        <v>0</v>
      </c>
      <c r="B726" s="383">
        <f t="shared" si="365"/>
        <v>0</v>
      </c>
      <c r="C726" s="383">
        <f t="shared" si="365"/>
        <v>0</v>
      </c>
      <c r="D726" s="383">
        <f t="shared" si="365"/>
        <v>0</v>
      </c>
      <c r="E726" s="161">
        <f t="shared" si="365"/>
        <v>0</v>
      </c>
      <c r="F726" s="161">
        <f t="shared" si="365"/>
        <v>0</v>
      </c>
      <c r="G726" s="58"/>
      <c r="H726" s="9" t="s">
        <v>1109</v>
      </c>
      <c r="I726" s="383">
        <f t="shared" si="365"/>
        <v>0</v>
      </c>
      <c r="J726" s="161">
        <f t="shared" si="365"/>
        <v>0</v>
      </c>
      <c r="K726" s="161">
        <f t="shared" si="365"/>
        <v>0</v>
      </c>
      <c r="L726" s="161">
        <f t="shared" si="365"/>
        <v>0</v>
      </c>
      <c r="M726" s="383">
        <f>'الاطار الموازنى  راي الجهه عام'!J726</f>
        <v>0</v>
      </c>
      <c r="N726" s="222">
        <f t="shared" si="333"/>
        <v>0</v>
      </c>
      <c r="O726" s="161">
        <f t="shared" ref="O726" si="366">O725+O718</f>
        <v>0</v>
      </c>
      <c r="P726" s="161" t="str">
        <f t="shared" si="334"/>
        <v xml:space="preserve"> </v>
      </c>
      <c r="Q726" s="161" t="str">
        <f t="shared" si="335"/>
        <v xml:space="preserve"> </v>
      </c>
      <c r="R726" s="115">
        <f t="shared" si="341"/>
        <v>0</v>
      </c>
      <c r="S726" s="72">
        <f t="shared" si="336"/>
        <v>0</v>
      </c>
    </row>
    <row r="727" spans="1:19" s="3" customFormat="1" ht="105.75" customHeight="1" x14ac:dyDescent="0.2">
      <c r="A727" s="355"/>
      <c r="B727" s="425"/>
      <c r="C727" s="425"/>
      <c r="D727" s="425"/>
      <c r="E727" s="181"/>
      <c r="F727" s="181"/>
      <c r="G727" s="59" t="s">
        <v>935</v>
      </c>
      <c r="H727" s="10" t="s">
        <v>519</v>
      </c>
      <c r="I727" s="425"/>
      <c r="J727" s="181"/>
      <c r="K727" s="181"/>
      <c r="L727" s="181"/>
      <c r="M727" s="425">
        <f>'الاطار الموازنى  راي الجهه عام'!J727</f>
        <v>0</v>
      </c>
      <c r="N727" s="242"/>
      <c r="O727" s="181"/>
      <c r="P727" s="181" t="str">
        <f t="shared" si="334"/>
        <v xml:space="preserve"> </v>
      </c>
      <c r="Q727" s="181" t="str">
        <f t="shared" si="335"/>
        <v xml:space="preserve"> </v>
      </c>
      <c r="R727" s="125"/>
      <c r="S727" s="72">
        <f>S743</f>
        <v>0</v>
      </c>
    </row>
    <row r="728" spans="1:19" s="2" customFormat="1" ht="105.75" customHeight="1" x14ac:dyDescent="0.2">
      <c r="A728" s="389"/>
      <c r="B728" s="390"/>
      <c r="C728" s="390"/>
      <c r="D728" s="390"/>
      <c r="E728" s="166"/>
      <c r="F728" s="166"/>
      <c r="G728" s="60" t="s">
        <v>936</v>
      </c>
      <c r="H728" s="25" t="s">
        <v>520</v>
      </c>
      <c r="I728" s="390"/>
      <c r="J728" s="166"/>
      <c r="K728" s="166"/>
      <c r="L728" s="166"/>
      <c r="M728" s="390">
        <f>'الاطار الموازنى  راي الجهه عام'!J728</f>
        <v>0</v>
      </c>
      <c r="N728" s="228"/>
      <c r="O728" s="166"/>
      <c r="P728" s="166" t="str">
        <f t="shared" si="334"/>
        <v xml:space="preserve"> </v>
      </c>
      <c r="Q728" s="166" t="str">
        <f t="shared" si="335"/>
        <v xml:space="preserve"> </v>
      </c>
      <c r="R728" s="119"/>
      <c r="S728" s="72">
        <f>S732</f>
        <v>0</v>
      </c>
    </row>
    <row r="729" spans="1:19" s="1" customFormat="1" ht="105.75" customHeight="1" x14ac:dyDescent="0.2">
      <c r="A729" s="357"/>
      <c r="B729" s="373"/>
      <c r="C729" s="373"/>
      <c r="D729" s="373"/>
      <c r="E729" s="153"/>
      <c r="F729" s="153"/>
      <c r="G729" s="54">
        <v>3223010101</v>
      </c>
      <c r="H729" s="18" t="s">
        <v>521</v>
      </c>
      <c r="I729" s="373">
        <f>'موازنة 2026-2027'!M729</f>
        <v>0</v>
      </c>
      <c r="J729" s="153"/>
      <c r="K729" s="153"/>
      <c r="L729" s="153">
        <f t="shared" si="342"/>
        <v>0</v>
      </c>
      <c r="M729" s="373">
        <f>'الاطار الموازنى  راي الجهه عام'!J729</f>
        <v>0</v>
      </c>
      <c r="N729" s="215">
        <f t="shared" si="333"/>
        <v>0</v>
      </c>
      <c r="O729" s="153"/>
      <c r="P729" s="155" t="str">
        <f t="shared" si="334"/>
        <v xml:space="preserve"> </v>
      </c>
      <c r="Q729" s="155" t="str">
        <f t="shared" si="335"/>
        <v xml:space="preserve"> </v>
      </c>
      <c r="R729" s="110">
        <f t="shared" si="341"/>
        <v>0</v>
      </c>
      <c r="S729" s="72">
        <f t="shared" si="336"/>
        <v>0</v>
      </c>
    </row>
    <row r="730" spans="1:19" s="1" customFormat="1" ht="105.75" customHeight="1" x14ac:dyDescent="0.2">
      <c r="A730" s="357"/>
      <c r="B730" s="373"/>
      <c r="C730" s="373"/>
      <c r="D730" s="373"/>
      <c r="E730" s="153"/>
      <c r="F730" s="153"/>
      <c r="G730" s="54">
        <v>3223010201</v>
      </c>
      <c r="H730" s="18" t="s">
        <v>522</v>
      </c>
      <c r="I730" s="373">
        <f>'موازنة 2026-2027'!M730</f>
        <v>0</v>
      </c>
      <c r="J730" s="153"/>
      <c r="K730" s="153"/>
      <c r="L730" s="153">
        <f t="shared" si="342"/>
        <v>0</v>
      </c>
      <c r="M730" s="373">
        <f>'الاطار الموازنى  راي الجهه عام'!J730</f>
        <v>0</v>
      </c>
      <c r="N730" s="215">
        <f t="shared" si="333"/>
        <v>0</v>
      </c>
      <c r="O730" s="153"/>
      <c r="P730" s="155" t="str">
        <f t="shared" si="334"/>
        <v xml:space="preserve"> </v>
      </c>
      <c r="Q730" s="155" t="str">
        <f t="shared" si="335"/>
        <v xml:space="preserve"> </v>
      </c>
      <c r="R730" s="110">
        <f t="shared" si="341"/>
        <v>0</v>
      </c>
      <c r="S730" s="72">
        <f t="shared" si="336"/>
        <v>0</v>
      </c>
    </row>
    <row r="731" spans="1:19" s="1" customFormat="1" ht="105.75" customHeight="1" thickBot="1" x14ac:dyDescent="0.25">
      <c r="A731" s="357"/>
      <c r="B731" s="373"/>
      <c r="C731" s="373"/>
      <c r="D731" s="373"/>
      <c r="E731" s="153"/>
      <c r="F731" s="153"/>
      <c r="G731" s="54">
        <v>3223010301</v>
      </c>
      <c r="H731" s="18" t="s">
        <v>523</v>
      </c>
      <c r="I731" s="373">
        <f>'موازنة 2026-2027'!M731</f>
        <v>0</v>
      </c>
      <c r="J731" s="153"/>
      <c r="K731" s="153"/>
      <c r="L731" s="153">
        <f t="shared" si="342"/>
        <v>0</v>
      </c>
      <c r="M731" s="373">
        <f>'الاطار الموازنى  راي الجهه عام'!J731</f>
        <v>0</v>
      </c>
      <c r="N731" s="215">
        <f t="shared" si="333"/>
        <v>0</v>
      </c>
      <c r="O731" s="153"/>
      <c r="P731" s="155" t="str">
        <f t="shared" si="334"/>
        <v xml:space="preserve"> </v>
      </c>
      <c r="Q731" s="155" t="str">
        <f t="shared" si="335"/>
        <v xml:space="preserve"> </v>
      </c>
      <c r="R731" s="110">
        <f t="shared" si="341"/>
        <v>0</v>
      </c>
      <c r="S731" s="72">
        <f t="shared" si="336"/>
        <v>0</v>
      </c>
    </row>
    <row r="732" spans="1:19" s="2" customFormat="1" ht="107.25" customHeight="1" thickBot="1" x14ac:dyDescent="0.25">
      <c r="A732" s="376">
        <f t="shared" ref="A732:L732" si="367">SUM(A729:A731)</f>
        <v>0</v>
      </c>
      <c r="B732" s="377">
        <f t="shared" si="367"/>
        <v>0</v>
      </c>
      <c r="C732" s="377">
        <f t="shared" si="367"/>
        <v>0</v>
      </c>
      <c r="D732" s="377">
        <f t="shared" si="367"/>
        <v>0</v>
      </c>
      <c r="E732" s="157">
        <f t="shared" si="367"/>
        <v>0</v>
      </c>
      <c r="F732" s="157">
        <f t="shared" si="367"/>
        <v>0</v>
      </c>
      <c r="G732" s="57"/>
      <c r="H732" s="7" t="s">
        <v>237</v>
      </c>
      <c r="I732" s="377">
        <f t="shared" si="367"/>
        <v>0</v>
      </c>
      <c r="J732" s="157">
        <f t="shared" si="367"/>
        <v>0</v>
      </c>
      <c r="K732" s="157">
        <f t="shared" si="367"/>
        <v>0</v>
      </c>
      <c r="L732" s="157">
        <f t="shared" si="367"/>
        <v>0</v>
      </c>
      <c r="M732" s="377">
        <f>'الاطار الموازنى  راي الجهه عام'!J732</f>
        <v>0</v>
      </c>
      <c r="N732" s="217">
        <f t="shared" si="333"/>
        <v>0</v>
      </c>
      <c r="O732" s="157">
        <f t="shared" ref="O732" si="368">SUM(O729:O731)</f>
        <v>0</v>
      </c>
      <c r="P732" s="157" t="str">
        <f t="shared" si="334"/>
        <v xml:space="preserve"> </v>
      </c>
      <c r="Q732" s="157" t="str">
        <f t="shared" si="335"/>
        <v xml:space="preserve"> </v>
      </c>
      <c r="R732" s="112">
        <f t="shared" si="341"/>
        <v>0</v>
      </c>
      <c r="S732" s="72">
        <f t="shared" si="336"/>
        <v>0</v>
      </c>
    </row>
    <row r="733" spans="1:19" s="2" customFormat="1" ht="105.75" customHeight="1" x14ac:dyDescent="0.2">
      <c r="A733" s="389"/>
      <c r="B733" s="390"/>
      <c r="C733" s="390"/>
      <c r="D733" s="390"/>
      <c r="E733" s="180"/>
      <c r="F733" s="180"/>
      <c r="G733" s="60" t="s">
        <v>1051</v>
      </c>
      <c r="H733" s="17" t="s">
        <v>524</v>
      </c>
      <c r="I733" s="390">
        <f>'موازنة 2026-2027'!M733</f>
        <v>0</v>
      </c>
      <c r="J733" s="180"/>
      <c r="K733" s="180"/>
      <c r="L733" s="180">
        <f t="shared" si="342"/>
        <v>0</v>
      </c>
      <c r="M733" s="390">
        <f>'الاطار الموازنى  راي الجهه عام'!J733</f>
        <v>0</v>
      </c>
      <c r="N733" s="228">
        <f t="shared" si="333"/>
        <v>0</v>
      </c>
      <c r="O733" s="180"/>
      <c r="P733" s="166" t="str">
        <f t="shared" si="334"/>
        <v xml:space="preserve"> </v>
      </c>
      <c r="Q733" s="166" t="str">
        <f t="shared" si="335"/>
        <v xml:space="preserve"> </v>
      </c>
      <c r="R733" s="119">
        <f t="shared" si="341"/>
        <v>0</v>
      </c>
      <c r="S733" s="72">
        <f t="shared" si="336"/>
        <v>0</v>
      </c>
    </row>
    <row r="734" spans="1:19" s="2" customFormat="1" ht="105.75" customHeight="1" x14ac:dyDescent="0.2">
      <c r="A734" s="389"/>
      <c r="B734" s="390"/>
      <c r="C734" s="390"/>
      <c r="D734" s="390"/>
      <c r="E734" s="180"/>
      <c r="F734" s="180"/>
      <c r="G734" s="60" t="s">
        <v>1052</v>
      </c>
      <c r="H734" s="17" t="s">
        <v>525</v>
      </c>
      <c r="I734" s="390">
        <f>'موازنة 2026-2027'!M734</f>
        <v>0</v>
      </c>
      <c r="J734" s="180"/>
      <c r="K734" s="180"/>
      <c r="L734" s="180">
        <f t="shared" si="342"/>
        <v>0</v>
      </c>
      <c r="M734" s="390">
        <f>'الاطار الموازنى  راي الجهه عام'!J734</f>
        <v>0</v>
      </c>
      <c r="N734" s="228">
        <f t="shared" si="333"/>
        <v>0</v>
      </c>
      <c r="O734" s="180"/>
      <c r="P734" s="166" t="str">
        <f t="shared" si="334"/>
        <v xml:space="preserve"> </v>
      </c>
      <c r="Q734" s="166" t="str">
        <f t="shared" si="335"/>
        <v xml:space="preserve"> </v>
      </c>
      <c r="R734" s="119">
        <f t="shared" si="341"/>
        <v>0</v>
      </c>
      <c r="S734" s="72">
        <f t="shared" si="336"/>
        <v>0</v>
      </c>
    </row>
    <row r="735" spans="1:19" s="2" customFormat="1" ht="105.75" customHeight="1" x14ac:dyDescent="0.2">
      <c r="A735" s="389"/>
      <c r="B735" s="390"/>
      <c r="C735" s="390"/>
      <c r="D735" s="390"/>
      <c r="E735" s="180"/>
      <c r="F735" s="180"/>
      <c r="G735" s="60" t="s">
        <v>1053</v>
      </c>
      <c r="H735" s="17" t="s">
        <v>526</v>
      </c>
      <c r="I735" s="390">
        <f>'موازنة 2026-2027'!M735</f>
        <v>0</v>
      </c>
      <c r="J735" s="180"/>
      <c r="K735" s="180"/>
      <c r="L735" s="180">
        <f t="shared" si="342"/>
        <v>0</v>
      </c>
      <c r="M735" s="390">
        <f>'الاطار الموازنى  راي الجهه عام'!J735</f>
        <v>0</v>
      </c>
      <c r="N735" s="228">
        <f t="shared" si="333"/>
        <v>0</v>
      </c>
      <c r="O735" s="180"/>
      <c r="P735" s="166" t="str">
        <f t="shared" si="334"/>
        <v xml:space="preserve"> </v>
      </c>
      <c r="Q735" s="166" t="str">
        <f t="shared" si="335"/>
        <v xml:space="preserve"> </v>
      </c>
      <c r="R735" s="119">
        <f t="shared" si="341"/>
        <v>0</v>
      </c>
      <c r="S735" s="72">
        <f t="shared" si="336"/>
        <v>0</v>
      </c>
    </row>
    <row r="736" spans="1:19" s="2" customFormat="1" ht="105.75" customHeight="1" x14ac:dyDescent="0.2">
      <c r="A736" s="389"/>
      <c r="B736" s="390"/>
      <c r="C736" s="390"/>
      <c r="D736" s="390"/>
      <c r="E736" s="166"/>
      <c r="F736" s="166"/>
      <c r="G736" s="60" t="s">
        <v>937</v>
      </c>
      <c r="H736" s="17" t="s">
        <v>565</v>
      </c>
      <c r="I736" s="390"/>
      <c r="J736" s="166"/>
      <c r="K736" s="166"/>
      <c r="L736" s="166"/>
      <c r="M736" s="390">
        <f>'الاطار الموازنى  راي الجهه عام'!J736</f>
        <v>0</v>
      </c>
      <c r="N736" s="228"/>
      <c r="O736" s="166"/>
      <c r="P736" s="166" t="str">
        <f t="shared" si="334"/>
        <v xml:space="preserve"> </v>
      </c>
      <c r="Q736" s="166" t="str">
        <f t="shared" si="335"/>
        <v xml:space="preserve"> </v>
      </c>
      <c r="R736" s="119"/>
      <c r="S736" s="72">
        <f>S740</f>
        <v>0</v>
      </c>
    </row>
    <row r="737" spans="1:19" s="1" customFormat="1" ht="105.75" customHeight="1" x14ac:dyDescent="0.2">
      <c r="A737" s="357"/>
      <c r="B737" s="373"/>
      <c r="C737" s="373"/>
      <c r="D737" s="373"/>
      <c r="E737" s="153"/>
      <c r="F737" s="153"/>
      <c r="G737" s="54">
        <v>3223050101</v>
      </c>
      <c r="H737" s="18" t="s">
        <v>527</v>
      </c>
      <c r="I737" s="373">
        <f>'موازنة 2026-2027'!M737</f>
        <v>0</v>
      </c>
      <c r="J737" s="153"/>
      <c r="K737" s="153"/>
      <c r="L737" s="153">
        <f t="shared" si="342"/>
        <v>0</v>
      </c>
      <c r="M737" s="373">
        <f>'الاطار الموازنى  راي الجهه عام'!J737</f>
        <v>0</v>
      </c>
      <c r="N737" s="215">
        <f t="shared" si="333"/>
        <v>0</v>
      </c>
      <c r="O737" s="153"/>
      <c r="P737" s="155" t="str">
        <f t="shared" si="334"/>
        <v xml:space="preserve"> </v>
      </c>
      <c r="Q737" s="155" t="str">
        <f t="shared" si="335"/>
        <v xml:space="preserve"> </v>
      </c>
      <c r="R737" s="110">
        <f t="shared" si="341"/>
        <v>0</v>
      </c>
      <c r="S737" s="72">
        <f t="shared" si="336"/>
        <v>0</v>
      </c>
    </row>
    <row r="738" spans="1:19" s="1" customFormat="1" ht="105.75" customHeight="1" x14ac:dyDescent="0.2">
      <c r="A738" s="374"/>
      <c r="B738" s="375"/>
      <c r="C738" s="375"/>
      <c r="D738" s="375"/>
      <c r="E738" s="156"/>
      <c r="F738" s="156"/>
      <c r="G738" s="55">
        <v>3223050201</v>
      </c>
      <c r="H738" s="18" t="s">
        <v>600</v>
      </c>
      <c r="I738" s="375">
        <f>'موازنة 2026-2027'!M738</f>
        <v>0</v>
      </c>
      <c r="J738" s="156"/>
      <c r="K738" s="156"/>
      <c r="L738" s="156">
        <f t="shared" si="342"/>
        <v>0</v>
      </c>
      <c r="M738" s="375">
        <f>'الاطار الموازنى  راي الجهه عام'!J738</f>
        <v>0</v>
      </c>
      <c r="N738" s="216">
        <f t="shared" si="333"/>
        <v>0</v>
      </c>
      <c r="O738" s="156"/>
      <c r="P738" s="154" t="str">
        <f t="shared" si="334"/>
        <v xml:space="preserve"> </v>
      </c>
      <c r="Q738" s="154" t="str">
        <f t="shared" si="335"/>
        <v xml:space="preserve"> </v>
      </c>
      <c r="R738" s="111">
        <f t="shared" si="341"/>
        <v>0</v>
      </c>
      <c r="S738" s="72">
        <f t="shared" si="336"/>
        <v>0</v>
      </c>
    </row>
    <row r="739" spans="1:19" s="1" customFormat="1" ht="105.75" customHeight="1" thickBot="1" x14ac:dyDescent="0.25">
      <c r="A739" s="374"/>
      <c r="B739" s="375"/>
      <c r="C739" s="375"/>
      <c r="D739" s="375"/>
      <c r="E739" s="156"/>
      <c r="F739" s="156"/>
      <c r="G739" s="55">
        <v>3223050301</v>
      </c>
      <c r="H739" s="23" t="s">
        <v>601</v>
      </c>
      <c r="I739" s="375">
        <f>'موازنة 2026-2027'!M739</f>
        <v>0</v>
      </c>
      <c r="J739" s="156"/>
      <c r="K739" s="156"/>
      <c r="L739" s="156">
        <f t="shared" si="342"/>
        <v>0</v>
      </c>
      <c r="M739" s="375">
        <f>'الاطار الموازنى  راي الجهه عام'!J739</f>
        <v>0</v>
      </c>
      <c r="N739" s="216">
        <f t="shared" si="333"/>
        <v>0</v>
      </c>
      <c r="O739" s="156"/>
      <c r="P739" s="154" t="str">
        <f t="shared" si="334"/>
        <v xml:space="preserve"> </v>
      </c>
      <c r="Q739" s="154" t="str">
        <f t="shared" si="335"/>
        <v xml:space="preserve"> </v>
      </c>
      <c r="R739" s="111">
        <f t="shared" si="341"/>
        <v>0</v>
      </c>
      <c r="S739" s="72">
        <f t="shared" si="336"/>
        <v>0</v>
      </c>
    </row>
    <row r="740" spans="1:19" s="2" customFormat="1" ht="99.75" customHeight="1" thickBot="1" x14ac:dyDescent="0.25">
      <c r="A740" s="376">
        <f t="shared" ref="A740:L740" si="369">SUM(A737:A739)</f>
        <v>0</v>
      </c>
      <c r="B740" s="377">
        <f t="shared" si="369"/>
        <v>0</v>
      </c>
      <c r="C740" s="377">
        <f t="shared" si="369"/>
        <v>0</v>
      </c>
      <c r="D740" s="377">
        <f t="shared" si="369"/>
        <v>0</v>
      </c>
      <c r="E740" s="157">
        <f t="shared" si="369"/>
        <v>0</v>
      </c>
      <c r="F740" s="157">
        <f t="shared" si="369"/>
        <v>0</v>
      </c>
      <c r="G740" s="57"/>
      <c r="H740" s="7" t="s">
        <v>278</v>
      </c>
      <c r="I740" s="377">
        <f t="shared" si="369"/>
        <v>0</v>
      </c>
      <c r="J740" s="157">
        <f t="shared" si="369"/>
        <v>0</v>
      </c>
      <c r="K740" s="157">
        <f t="shared" si="369"/>
        <v>0</v>
      </c>
      <c r="L740" s="157">
        <f t="shared" si="369"/>
        <v>0</v>
      </c>
      <c r="M740" s="377">
        <f>'الاطار الموازنى  راي الجهه عام'!J740</f>
        <v>0</v>
      </c>
      <c r="N740" s="217">
        <f t="shared" si="333"/>
        <v>0</v>
      </c>
      <c r="O740" s="157">
        <f t="shared" ref="O740" si="370">SUM(O737:O739)</f>
        <v>0</v>
      </c>
      <c r="P740" s="157" t="str">
        <f t="shared" si="334"/>
        <v xml:space="preserve"> </v>
      </c>
      <c r="Q740" s="157" t="str">
        <f t="shared" si="335"/>
        <v xml:space="preserve"> </v>
      </c>
      <c r="R740" s="112">
        <f t="shared" si="341"/>
        <v>0</v>
      </c>
      <c r="S740" s="72">
        <f t="shared" si="336"/>
        <v>0</v>
      </c>
    </row>
    <row r="741" spans="1:19" s="2" customFormat="1" ht="105.75" customHeight="1" x14ac:dyDescent="0.2">
      <c r="A741" s="371"/>
      <c r="B741" s="372"/>
      <c r="C741" s="372"/>
      <c r="D741" s="372"/>
      <c r="E741" s="191"/>
      <c r="F741" s="191"/>
      <c r="G741" s="53" t="s">
        <v>1054</v>
      </c>
      <c r="H741" s="22" t="s">
        <v>528</v>
      </c>
      <c r="I741" s="372">
        <f>'موازنة 2026-2027'!M741</f>
        <v>0</v>
      </c>
      <c r="J741" s="191"/>
      <c r="K741" s="191"/>
      <c r="L741" s="191">
        <f t="shared" si="342"/>
        <v>0</v>
      </c>
      <c r="M741" s="372">
        <f>'الاطار الموازنى  راي الجهه عام'!J741</f>
        <v>0</v>
      </c>
      <c r="N741" s="214">
        <f t="shared" si="333"/>
        <v>0</v>
      </c>
      <c r="O741" s="191"/>
      <c r="P741" s="152" t="str">
        <f t="shared" si="334"/>
        <v xml:space="preserve"> </v>
      </c>
      <c r="Q741" s="152" t="str">
        <f t="shared" si="335"/>
        <v xml:space="preserve"> </v>
      </c>
      <c r="R741" s="109">
        <f t="shared" si="341"/>
        <v>0</v>
      </c>
      <c r="S741" s="72">
        <f t="shared" si="336"/>
        <v>0</v>
      </c>
    </row>
    <row r="742" spans="1:19" s="2" customFormat="1" ht="105.75" customHeight="1" thickBot="1" x14ac:dyDescent="0.25">
      <c r="A742" s="389"/>
      <c r="B742" s="390"/>
      <c r="C742" s="390"/>
      <c r="D742" s="390"/>
      <c r="E742" s="180"/>
      <c r="F742" s="180"/>
      <c r="G742" s="68" t="s">
        <v>1055</v>
      </c>
      <c r="H742" s="31" t="s">
        <v>529</v>
      </c>
      <c r="I742" s="390">
        <f>'موازنة 2026-2027'!M742</f>
        <v>0</v>
      </c>
      <c r="J742" s="180"/>
      <c r="K742" s="180"/>
      <c r="L742" s="180">
        <f t="shared" si="342"/>
        <v>0</v>
      </c>
      <c r="M742" s="390">
        <f>'الاطار الموازنى  راي الجهه عام'!J742</f>
        <v>0</v>
      </c>
      <c r="N742" s="228">
        <f t="shared" si="333"/>
        <v>0</v>
      </c>
      <c r="O742" s="180">
        <f>M742</f>
        <v>0</v>
      </c>
      <c r="P742" s="166" t="str">
        <f t="shared" si="334"/>
        <v xml:space="preserve"> </v>
      </c>
      <c r="Q742" s="166" t="str">
        <f t="shared" si="335"/>
        <v xml:space="preserve"> </v>
      </c>
      <c r="R742" s="119">
        <f t="shared" si="341"/>
        <v>0</v>
      </c>
      <c r="S742" s="72">
        <f t="shared" si="336"/>
        <v>0</v>
      </c>
    </row>
    <row r="743" spans="1:19" s="3" customFormat="1" ht="112.5" customHeight="1" thickBot="1" x14ac:dyDescent="0.25">
      <c r="A743" s="382">
        <f t="shared" ref="A743:L743" si="371">A742+A741+A740+A735+A734+A733+A732</f>
        <v>0</v>
      </c>
      <c r="B743" s="383">
        <f t="shared" si="371"/>
        <v>0</v>
      </c>
      <c r="C743" s="383">
        <f t="shared" si="371"/>
        <v>0</v>
      </c>
      <c r="D743" s="383">
        <f t="shared" si="371"/>
        <v>0</v>
      </c>
      <c r="E743" s="161">
        <f t="shared" si="371"/>
        <v>0</v>
      </c>
      <c r="F743" s="161">
        <f t="shared" si="371"/>
        <v>0</v>
      </c>
      <c r="G743" s="58"/>
      <c r="H743" s="9" t="s">
        <v>1110</v>
      </c>
      <c r="I743" s="383">
        <f t="shared" si="371"/>
        <v>0</v>
      </c>
      <c r="J743" s="161">
        <f t="shared" si="371"/>
        <v>0</v>
      </c>
      <c r="K743" s="161">
        <f t="shared" si="371"/>
        <v>0</v>
      </c>
      <c r="L743" s="161">
        <f t="shared" si="371"/>
        <v>0</v>
      </c>
      <c r="M743" s="383">
        <f>'الاطار الموازنى  راي الجهه عام'!J743</f>
        <v>0</v>
      </c>
      <c r="N743" s="222">
        <f t="shared" si="333"/>
        <v>0</v>
      </c>
      <c r="O743" s="161">
        <f t="shared" ref="O743" si="372">O742+O741+O740+O735+O734+O733+O732</f>
        <v>0</v>
      </c>
      <c r="P743" s="161" t="str">
        <f t="shared" si="334"/>
        <v xml:space="preserve"> </v>
      </c>
      <c r="Q743" s="161" t="str">
        <f t="shared" si="335"/>
        <v xml:space="preserve"> </v>
      </c>
      <c r="R743" s="115">
        <f t="shared" si="341"/>
        <v>0</v>
      </c>
      <c r="S743" s="72">
        <f t="shared" si="336"/>
        <v>0</v>
      </c>
    </row>
    <row r="744" spans="1:19" s="3" customFormat="1" ht="105.75" customHeight="1" x14ac:dyDescent="0.2">
      <c r="A744" s="355"/>
      <c r="B744" s="425"/>
      <c r="C744" s="425"/>
      <c r="D744" s="425"/>
      <c r="E744" s="181"/>
      <c r="F744" s="181"/>
      <c r="G744" s="59" t="s">
        <v>938</v>
      </c>
      <c r="H744" s="10" t="s">
        <v>530</v>
      </c>
      <c r="I744" s="425"/>
      <c r="J744" s="181"/>
      <c r="K744" s="181"/>
      <c r="L744" s="181"/>
      <c r="M744" s="425">
        <f>'الاطار الموازنى  راي الجهه عام'!J744</f>
        <v>0</v>
      </c>
      <c r="N744" s="242">
        <f t="shared" si="333"/>
        <v>0</v>
      </c>
      <c r="O744" s="181"/>
      <c r="P744" s="181" t="str">
        <f t="shared" si="334"/>
        <v xml:space="preserve"> </v>
      </c>
      <c r="Q744" s="181" t="str">
        <f t="shared" si="335"/>
        <v xml:space="preserve"> </v>
      </c>
      <c r="R744" s="125"/>
      <c r="S744" s="72">
        <f>S761</f>
        <v>55440000</v>
      </c>
    </row>
    <row r="745" spans="1:19" s="2" customFormat="1" ht="105.75" customHeight="1" x14ac:dyDescent="0.2">
      <c r="A745" s="389"/>
      <c r="B745" s="390"/>
      <c r="C745" s="390"/>
      <c r="D745" s="390"/>
      <c r="E745" s="180"/>
      <c r="F745" s="180"/>
      <c r="G745" s="60" t="s">
        <v>1056</v>
      </c>
      <c r="H745" s="17" t="s">
        <v>566</v>
      </c>
      <c r="I745" s="390">
        <f>'موازنة 2026-2027'!M745</f>
        <v>0</v>
      </c>
      <c r="J745" s="180"/>
      <c r="K745" s="180"/>
      <c r="L745" s="180">
        <f t="shared" si="342"/>
        <v>0</v>
      </c>
      <c r="M745" s="390">
        <f>'الاطار الموازنى  راي الجهه عام'!J745</f>
        <v>0</v>
      </c>
      <c r="N745" s="228">
        <f t="shared" si="333"/>
        <v>0</v>
      </c>
      <c r="O745" s="180"/>
      <c r="P745" s="166" t="str">
        <f t="shared" si="334"/>
        <v xml:space="preserve"> </v>
      </c>
      <c r="Q745" s="166" t="str">
        <f t="shared" si="335"/>
        <v xml:space="preserve"> </v>
      </c>
      <c r="R745" s="119">
        <f t="shared" si="341"/>
        <v>0</v>
      </c>
      <c r="S745" s="72">
        <f t="shared" si="336"/>
        <v>0</v>
      </c>
    </row>
    <row r="746" spans="1:19" s="2" customFormat="1" ht="105.75" customHeight="1" x14ac:dyDescent="0.2">
      <c r="A746" s="389"/>
      <c r="B746" s="390"/>
      <c r="C746" s="390"/>
      <c r="D746" s="390"/>
      <c r="E746" s="166"/>
      <c r="F746" s="166"/>
      <c r="G746" s="60" t="s">
        <v>939</v>
      </c>
      <c r="H746" s="17" t="s">
        <v>531</v>
      </c>
      <c r="I746" s="390"/>
      <c r="J746" s="166"/>
      <c r="K746" s="166"/>
      <c r="L746" s="166"/>
      <c r="M746" s="390">
        <f>'الاطار الموازنى  راي الجهه عام'!J746</f>
        <v>0</v>
      </c>
      <c r="N746" s="228"/>
      <c r="O746" s="166"/>
      <c r="P746" s="166" t="str">
        <f t="shared" si="334"/>
        <v xml:space="preserve"> </v>
      </c>
      <c r="Q746" s="166" t="str">
        <f t="shared" si="335"/>
        <v xml:space="preserve"> </v>
      </c>
      <c r="R746" s="119"/>
      <c r="S746" s="72">
        <f>S753</f>
        <v>55440000</v>
      </c>
    </row>
    <row r="747" spans="1:19" s="1" customFormat="1" ht="105.75" customHeight="1" x14ac:dyDescent="0.2">
      <c r="A747" s="357"/>
      <c r="B747" s="373"/>
      <c r="C747" s="373"/>
      <c r="D747" s="373"/>
      <c r="E747" s="153"/>
      <c r="F747" s="153"/>
      <c r="G747" s="54">
        <v>3224020101</v>
      </c>
      <c r="H747" s="18" t="s">
        <v>468</v>
      </c>
      <c r="I747" s="373">
        <f>'موازنة 2026-2027'!M747</f>
        <v>0</v>
      </c>
      <c r="J747" s="153"/>
      <c r="K747" s="153"/>
      <c r="L747" s="153">
        <f t="shared" si="342"/>
        <v>0</v>
      </c>
      <c r="M747" s="373">
        <f>'الاطار الموازنى  راي الجهه عام'!J747</f>
        <v>0</v>
      </c>
      <c r="N747" s="215">
        <f t="shared" ref="N747:N809" si="373">M747-I747</f>
        <v>0</v>
      </c>
      <c r="O747" s="153"/>
      <c r="P747" s="155" t="str">
        <f t="shared" ref="P747:P810" si="374">IF(O747&gt;I747,O747-I747," ")</f>
        <v xml:space="preserve"> </v>
      </c>
      <c r="Q747" s="155" t="str">
        <f t="shared" ref="Q747:Q810" si="375">IF(I747&gt;O747,I747-O747," ")</f>
        <v xml:space="preserve"> </v>
      </c>
      <c r="R747" s="110">
        <f t="shared" si="341"/>
        <v>0</v>
      </c>
      <c r="S747" s="72">
        <f t="shared" ref="S747:S809" si="376">SUM(A747+B747+C747+D747+E747+F747+I747+J747+K747+L747+M747+O747)</f>
        <v>0</v>
      </c>
    </row>
    <row r="748" spans="1:19" s="1" customFormat="1" ht="105.75" customHeight="1" x14ac:dyDescent="0.2">
      <c r="A748" s="357"/>
      <c r="B748" s="373"/>
      <c r="C748" s="373"/>
      <c r="D748" s="373"/>
      <c r="E748" s="153"/>
      <c r="F748" s="153"/>
      <c r="G748" s="54">
        <v>3224020201</v>
      </c>
      <c r="H748" s="18" t="s">
        <v>532</v>
      </c>
      <c r="I748" s="373">
        <f>'موازنة 2026-2027'!M748</f>
        <v>0</v>
      </c>
      <c r="J748" s="153"/>
      <c r="K748" s="153"/>
      <c r="L748" s="153">
        <f t="shared" si="342"/>
        <v>0</v>
      </c>
      <c r="M748" s="373">
        <f>'الاطار الموازنى  راي الجهه عام'!J748</f>
        <v>0</v>
      </c>
      <c r="N748" s="215">
        <f t="shared" si="373"/>
        <v>0</v>
      </c>
      <c r="O748" s="153"/>
      <c r="P748" s="155" t="str">
        <f t="shared" si="374"/>
        <v xml:space="preserve"> </v>
      </c>
      <c r="Q748" s="155" t="str">
        <f t="shared" si="375"/>
        <v xml:space="preserve"> </v>
      </c>
      <c r="R748" s="110">
        <f t="shared" si="341"/>
        <v>0</v>
      </c>
      <c r="S748" s="72">
        <f t="shared" si="376"/>
        <v>0</v>
      </c>
    </row>
    <row r="749" spans="1:19" s="1" customFormat="1" ht="105.75" customHeight="1" x14ac:dyDescent="0.2">
      <c r="A749" s="357"/>
      <c r="B749" s="373"/>
      <c r="C749" s="373"/>
      <c r="D749" s="373"/>
      <c r="E749" s="153"/>
      <c r="F749" s="153"/>
      <c r="G749" s="54">
        <v>3224020301</v>
      </c>
      <c r="H749" s="18" t="s">
        <v>470</v>
      </c>
      <c r="I749" s="373">
        <f>'موازنة 2026-2027'!M749</f>
        <v>0</v>
      </c>
      <c r="J749" s="153"/>
      <c r="K749" s="153"/>
      <c r="L749" s="153">
        <f t="shared" si="342"/>
        <v>0</v>
      </c>
      <c r="M749" s="373">
        <f>'الاطار الموازنى  راي الجهه عام'!J749</f>
        <v>0</v>
      </c>
      <c r="N749" s="215">
        <f t="shared" si="373"/>
        <v>0</v>
      </c>
      <c r="O749" s="153"/>
      <c r="P749" s="155" t="str">
        <f t="shared" si="374"/>
        <v xml:space="preserve"> </v>
      </c>
      <c r="Q749" s="155" t="str">
        <f t="shared" si="375"/>
        <v xml:space="preserve"> </v>
      </c>
      <c r="R749" s="110">
        <f t="shared" si="341"/>
        <v>0</v>
      </c>
      <c r="S749" s="72">
        <f t="shared" si="376"/>
        <v>0</v>
      </c>
    </row>
    <row r="750" spans="1:19" s="1" customFormat="1" ht="105.75" customHeight="1" x14ac:dyDescent="0.2">
      <c r="A750" s="357"/>
      <c r="B750" s="373"/>
      <c r="C750" s="373"/>
      <c r="D750" s="373"/>
      <c r="E750" s="153"/>
      <c r="F750" s="153"/>
      <c r="G750" s="54">
        <v>3224020401</v>
      </c>
      <c r="H750" s="18" t="s">
        <v>533</v>
      </c>
      <c r="I750" s="373">
        <f>'موازنة 2026-2027'!M750</f>
        <v>0</v>
      </c>
      <c r="J750" s="153"/>
      <c r="K750" s="153"/>
      <c r="L750" s="153">
        <f t="shared" si="342"/>
        <v>0</v>
      </c>
      <c r="M750" s="373">
        <f>'الاطار الموازنى  راي الجهه عام'!J750</f>
        <v>0</v>
      </c>
      <c r="N750" s="215">
        <f t="shared" si="373"/>
        <v>0</v>
      </c>
      <c r="O750" s="153"/>
      <c r="P750" s="155" t="str">
        <f t="shared" si="374"/>
        <v xml:space="preserve"> </v>
      </c>
      <c r="Q750" s="155" t="str">
        <f t="shared" si="375"/>
        <v xml:space="preserve"> </v>
      </c>
      <c r="R750" s="110">
        <f t="shared" si="341"/>
        <v>0</v>
      </c>
      <c r="S750" s="72">
        <f t="shared" si="376"/>
        <v>0</v>
      </c>
    </row>
    <row r="751" spans="1:19" s="1" customFormat="1" ht="105.75" customHeight="1" x14ac:dyDescent="0.2">
      <c r="A751" s="373"/>
      <c r="B751" s="373"/>
      <c r="C751" s="373"/>
      <c r="D751" s="373"/>
      <c r="E751" s="153"/>
      <c r="F751" s="153"/>
      <c r="G751" s="54">
        <v>3224020501</v>
      </c>
      <c r="H751" s="18" t="s">
        <v>534</v>
      </c>
      <c r="I751" s="373">
        <f>'موازنة 2026-2027'!M751</f>
        <v>0</v>
      </c>
      <c r="J751" s="153"/>
      <c r="K751" s="153"/>
      <c r="L751" s="153">
        <f t="shared" si="342"/>
        <v>0</v>
      </c>
      <c r="M751" s="373">
        <f>'الاطار الموازنى  راي الجهه عام'!J751</f>
        <v>0</v>
      </c>
      <c r="N751" s="215">
        <f t="shared" si="373"/>
        <v>0</v>
      </c>
      <c r="O751" s="153">
        <f t="shared" ref="O751" si="377">M751</f>
        <v>0</v>
      </c>
      <c r="P751" s="155" t="str">
        <f t="shared" si="374"/>
        <v xml:space="preserve"> </v>
      </c>
      <c r="Q751" s="155" t="str">
        <f t="shared" si="375"/>
        <v xml:space="preserve"> </v>
      </c>
      <c r="R751" s="110">
        <f t="shared" si="341"/>
        <v>0</v>
      </c>
      <c r="S751" s="72">
        <f t="shared" si="376"/>
        <v>0</v>
      </c>
    </row>
    <row r="752" spans="1:19" s="1" customFormat="1" ht="105.75" customHeight="1" thickBot="1" x14ac:dyDescent="0.25">
      <c r="A752" s="373"/>
      <c r="B752" s="373"/>
      <c r="C752" s="373"/>
      <c r="D752" s="373"/>
      <c r="E752" s="153"/>
      <c r="F752" s="153"/>
      <c r="G752" s="54">
        <v>3224020601</v>
      </c>
      <c r="H752" s="18" t="s">
        <v>535</v>
      </c>
      <c r="I752" s="373">
        <f>'موازنة 2026-2027'!M752</f>
        <v>15986000</v>
      </c>
      <c r="J752" s="153"/>
      <c r="K752" s="153"/>
      <c r="L752" s="153">
        <f t="shared" si="342"/>
        <v>0</v>
      </c>
      <c r="M752" s="373">
        <f>'الاطار الموازنى  راي الجهه عام'!J752</f>
        <v>19727000</v>
      </c>
      <c r="N752" s="215">
        <f t="shared" si="373"/>
        <v>3741000</v>
      </c>
      <c r="O752" s="153">
        <v>19727000</v>
      </c>
      <c r="P752" s="155">
        <f t="shared" si="374"/>
        <v>3741000</v>
      </c>
      <c r="Q752" s="155" t="str">
        <f t="shared" si="375"/>
        <v xml:space="preserve"> </v>
      </c>
      <c r="R752" s="110">
        <f t="shared" si="341"/>
        <v>1.2340172651069685</v>
      </c>
      <c r="S752" s="72">
        <f t="shared" si="376"/>
        <v>55440000</v>
      </c>
    </row>
    <row r="753" spans="1:19" s="2" customFormat="1" ht="105" customHeight="1" thickBot="1" x14ac:dyDescent="0.25">
      <c r="A753" s="376">
        <f t="shared" ref="A753:I753" si="378">SUM(A747:A752)</f>
        <v>0</v>
      </c>
      <c r="B753" s="377">
        <f t="shared" si="378"/>
        <v>0</v>
      </c>
      <c r="C753" s="377">
        <f t="shared" si="378"/>
        <v>0</v>
      </c>
      <c r="D753" s="377">
        <f t="shared" si="378"/>
        <v>0</v>
      </c>
      <c r="E753" s="157">
        <f t="shared" si="378"/>
        <v>0</v>
      </c>
      <c r="F753" s="157">
        <f t="shared" si="378"/>
        <v>0</v>
      </c>
      <c r="G753" s="57"/>
      <c r="H753" s="7" t="s">
        <v>256</v>
      </c>
      <c r="I753" s="377">
        <f t="shared" si="378"/>
        <v>15986000</v>
      </c>
      <c r="J753" s="157">
        <f t="shared" ref="J753:L753" si="379">SUM(J747:J752)</f>
        <v>0</v>
      </c>
      <c r="K753" s="157">
        <f t="shared" si="379"/>
        <v>0</v>
      </c>
      <c r="L753" s="157">
        <f t="shared" si="379"/>
        <v>0</v>
      </c>
      <c r="M753" s="377">
        <f>'الاطار الموازنى  راي الجهه عام'!J753</f>
        <v>19727000</v>
      </c>
      <c r="N753" s="217">
        <f t="shared" si="373"/>
        <v>3741000</v>
      </c>
      <c r="O753" s="157">
        <f t="shared" ref="O753" si="380">SUM(O747:O752)</f>
        <v>19727000</v>
      </c>
      <c r="P753" s="157">
        <f t="shared" si="374"/>
        <v>3741000</v>
      </c>
      <c r="Q753" s="157" t="str">
        <f t="shared" si="375"/>
        <v xml:space="preserve"> </v>
      </c>
      <c r="R753" s="112">
        <f t="shared" ref="R753:R816" si="381">IF(O753=0,,O753/I753)</f>
        <v>1.2340172651069685</v>
      </c>
      <c r="S753" s="72">
        <f t="shared" si="376"/>
        <v>55440000</v>
      </c>
    </row>
    <row r="754" spans="1:19" s="2" customFormat="1" ht="105.75" customHeight="1" x14ac:dyDescent="0.2">
      <c r="A754" s="389"/>
      <c r="B754" s="390"/>
      <c r="C754" s="390"/>
      <c r="D754" s="390"/>
      <c r="E754" s="166"/>
      <c r="F754" s="166"/>
      <c r="G754" s="60" t="s">
        <v>940</v>
      </c>
      <c r="H754" s="17" t="s">
        <v>536</v>
      </c>
      <c r="I754" s="390"/>
      <c r="J754" s="166"/>
      <c r="K754" s="166"/>
      <c r="L754" s="166"/>
      <c r="M754" s="390">
        <f>'الاطار الموازنى  راي الجهه عام'!J754</f>
        <v>0</v>
      </c>
      <c r="N754" s="228"/>
      <c r="O754" s="166"/>
      <c r="P754" s="166" t="str">
        <f t="shared" si="374"/>
        <v xml:space="preserve"> </v>
      </c>
      <c r="Q754" s="166" t="str">
        <f t="shared" si="375"/>
        <v xml:space="preserve"> </v>
      </c>
      <c r="R754" s="119"/>
      <c r="S754" s="72">
        <f>S760</f>
        <v>0</v>
      </c>
    </row>
    <row r="755" spans="1:19" s="1" customFormat="1" ht="105.75" customHeight="1" x14ac:dyDescent="0.2">
      <c r="A755" s="357"/>
      <c r="B755" s="373"/>
      <c r="C755" s="373"/>
      <c r="D755" s="373"/>
      <c r="E755" s="153"/>
      <c r="F755" s="153"/>
      <c r="G755" s="54">
        <v>3224030101</v>
      </c>
      <c r="H755" s="18" t="s">
        <v>537</v>
      </c>
      <c r="I755" s="373">
        <f>'موازنة 2026-2027'!M755</f>
        <v>0</v>
      </c>
      <c r="J755" s="153"/>
      <c r="K755" s="153"/>
      <c r="L755" s="153">
        <f t="shared" ref="L755:L818" si="382">K755*2</f>
        <v>0</v>
      </c>
      <c r="M755" s="373">
        <f>'الاطار الموازنى  راي الجهه عام'!J755</f>
        <v>0</v>
      </c>
      <c r="N755" s="215">
        <f t="shared" si="373"/>
        <v>0</v>
      </c>
      <c r="O755" s="153"/>
      <c r="P755" s="155" t="str">
        <f t="shared" si="374"/>
        <v xml:space="preserve"> </v>
      </c>
      <c r="Q755" s="155" t="str">
        <f t="shared" si="375"/>
        <v xml:space="preserve"> </v>
      </c>
      <c r="R755" s="110">
        <f t="shared" si="381"/>
        <v>0</v>
      </c>
      <c r="S755" s="72">
        <f t="shared" si="376"/>
        <v>0</v>
      </c>
    </row>
    <row r="756" spans="1:19" s="1" customFormat="1" ht="105.75" customHeight="1" x14ac:dyDescent="0.2">
      <c r="A756" s="357"/>
      <c r="B756" s="373"/>
      <c r="C756" s="373"/>
      <c r="D756" s="373"/>
      <c r="E756" s="153"/>
      <c r="F756" s="153"/>
      <c r="G756" s="54">
        <v>3224030201</v>
      </c>
      <c r="H756" s="18" t="s">
        <v>538</v>
      </c>
      <c r="I756" s="373">
        <f>'موازنة 2026-2027'!M756</f>
        <v>0</v>
      </c>
      <c r="J756" s="153"/>
      <c r="K756" s="153"/>
      <c r="L756" s="153">
        <f t="shared" si="382"/>
        <v>0</v>
      </c>
      <c r="M756" s="373">
        <f>'الاطار الموازنى  راي الجهه عام'!J756</f>
        <v>0</v>
      </c>
      <c r="N756" s="215">
        <f t="shared" si="373"/>
        <v>0</v>
      </c>
      <c r="O756" s="153"/>
      <c r="P756" s="155" t="str">
        <f t="shared" si="374"/>
        <v xml:space="preserve"> </v>
      </c>
      <c r="Q756" s="155" t="str">
        <f t="shared" si="375"/>
        <v xml:space="preserve"> </v>
      </c>
      <c r="R756" s="110">
        <f t="shared" si="381"/>
        <v>0</v>
      </c>
      <c r="S756" s="72">
        <f t="shared" si="376"/>
        <v>0</v>
      </c>
    </row>
    <row r="757" spans="1:19" s="1" customFormat="1" ht="105.75" customHeight="1" x14ac:dyDescent="0.2">
      <c r="A757" s="357"/>
      <c r="B757" s="373"/>
      <c r="C757" s="373"/>
      <c r="D757" s="373"/>
      <c r="E757" s="153"/>
      <c r="F757" s="153"/>
      <c r="G757" s="54">
        <v>3224030301</v>
      </c>
      <c r="H757" s="18" t="s">
        <v>539</v>
      </c>
      <c r="I757" s="373">
        <f>'موازنة 2026-2027'!M757</f>
        <v>0</v>
      </c>
      <c r="J757" s="153"/>
      <c r="K757" s="153"/>
      <c r="L757" s="153">
        <f t="shared" si="382"/>
        <v>0</v>
      </c>
      <c r="M757" s="373">
        <f>'الاطار الموازنى  راي الجهه عام'!J757</f>
        <v>0</v>
      </c>
      <c r="N757" s="215">
        <f t="shared" si="373"/>
        <v>0</v>
      </c>
      <c r="O757" s="153"/>
      <c r="P757" s="155" t="str">
        <f t="shared" si="374"/>
        <v xml:space="preserve"> </v>
      </c>
      <c r="Q757" s="155" t="str">
        <f t="shared" si="375"/>
        <v xml:space="preserve"> </v>
      </c>
      <c r="R757" s="110">
        <f t="shared" si="381"/>
        <v>0</v>
      </c>
      <c r="S757" s="72">
        <f t="shared" si="376"/>
        <v>0</v>
      </c>
    </row>
    <row r="758" spans="1:19" s="1" customFormat="1" ht="105.75" customHeight="1" x14ac:dyDescent="0.2">
      <c r="A758" s="357"/>
      <c r="B758" s="373"/>
      <c r="C758" s="373"/>
      <c r="D758" s="373"/>
      <c r="E758" s="153"/>
      <c r="F758" s="153"/>
      <c r="G758" s="54">
        <v>3224030401</v>
      </c>
      <c r="H758" s="18" t="s">
        <v>540</v>
      </c>
      <c r="I758" s="373">
        <f>'موازنة 2026-2027'!M758</f>
        <v>0</v>
      </c>
      <c r="J758" s="153"/>
      <c r="K758" s="153"/>
      <c r="L758" s="153">
        <f t="shared" si="382"/>
        <v>0</v>
      </c>
      <c r="M758" s="373">
        <f>'الاطار الموازنى  راي الجهه عام'!J758</f>
        <v>0</v>
      </c>
      <c r="N758" s="215">
        <f t="shared" si="373"/>
        <v>0</v>
      </c>
      <c r="O758" s="153"/>
      <c r="P758" s="155" t="str">
        <f t="shared" si="374"/>
        <v xml:space="preserve"> </v>
      </c>
      <c r="Q758" s="155" t="str">
        <f t="shared" si="375"/>
        <v xml:space="preserve"> </v>
      </c>
      <c r="R758" s="110">
        <f t="shared" si="381"/>
        <v>0</v>
      </c>
      <c r="S758" s="72">
        <f t="shared" si="376"/>
        <v>0</v>
      </c>
    </row>
    <row r="759" spans="1:19" s="1" customFormat="1" ht="105.75" customHeight="1" thickBot="1" x14ac:dyDescent="0.25">
      <c r="A759" s="357"/>
      <c r="B759" s="373"/>
      <c r="C759" s="373"/>
      <c r="D759" s="373"/>
      <c r="E759" s="153"/>
      <c r="F759" s="153"/>
      <c r="G759" s="54">
        <v>3224030501</v>
      </c>
      <c r="H759" s="18" t="s">
        <v>541</v>
      </c>
      <c r="I759" s="373">
        <f>'موازنة 2026-2027'!M759</f>
        <v>0</v>
      </c>
      <c r="J759" s="153"/>
      <c r="K759" s="153"/>
      <c r="L759" s="153">
        <f t="shared" si="382"/>
        <v>0</v>
      </c>
      <c r="M759" s="373">
        <f>'الاطار الموازنى  راي الجهه عام'!J759</f>
        <v>0</v>
      </c>
      <c r="N759" s="215">
        <f t="shared" si="373"/>
        <v>0</v>
      </c>
      <c r="O759" s="153"/>
      <c r="P759" s="155" t="str">
        <f t="shared" si="374"/>
        <v xml:space="preserve"> </v>
      </c>
      <c r="Q759" s="155" t="str">
        <f t="shared" si="375"/>
        <v xml:space="preserve"> </v>
      </c>
      <c r="R759" s="110">
        <f t="shared" si="381"/>
        <v>0</v>
      </c>
      <c r="S759" s="72">
        <f t="shared" si="376"/>
        <v>0</v>
      </c>
    </row>
    <row r="760" spans="1:19" s="2" customFormat="1" ht="110.25" customHeight="1" thickBot="1" x14ac:dyDescent="0.25">
      <c r="A760" s="376">
        <f t="shared" ref="A760:L760" si="383">SUM(A755:A759)</f>
        <v>0</v>
      </c>
      <c r="B760" s="377">
        <f t="shared" si="383"/>
        <v>0</v>
      </c>
      <c r="C760" s="377">
        <f t="shared" si="383"/>
        <v>0</v>
      </c>
      <c r="D760" s="377">
        <f t="shared" si="383"/>
        <v>0</v>
      </c>
      <c r="E760" s="157">
        <f t="shared" si="383"/>
        <v>0</v>
      </c>
      <c r="F760" s="157">
        <f t="shared" si="383"/>
        <v>0</v>
      </c>
      <c r="G760" s="57"/>
      <c r="H760" s="7" t="s">
        <v>266</v>
      </c>
      <c r="I760" s="377">
        <f t="shared" si="383"/>
        <v>0</v>
      </c>
      <c r="J760" s="157">
        <f t="shared" si="383"/>
        <v>0</v>
      </c>
      <c r="K760" s="157">
        <f t="shared" si="383"/>
        <v>0</v>
      </c>
      <c r="L760" s="157">
        <f t="shared" si="383"/>
        <v>0</v>
      </c>
      <c r="M760" s="377">
        <f>'الاطار الموازنى  راي الجهه عام'!J760</f>
        <v>0</v>
      </c>
      <c r="N760" s="217">
        <f t="shared" si="373"/>
        <v>0</v>
      </c>
      <c r="O760" s="157">
        <f t="shared" ref="O760" si="384">SUM(O755:O759)</f>
        <v>0</v>
      </c>
      <c r="P760" s="157" t="str">
        <f t="shared" si="374"/>
        <v xml:space="preserve"> </v>
      </c>
      <c r="Q760" s="157" t="str">
        <f t="shared" si="375"/>
        <v xml:space="preserve"> </v>
      </c>
      <c r="R760" s="112">
        <f t="shared" si="381"/>
        <v>0</v>
      </c>
      <c r="S760" s="72">
        <f t="shared" si="376"/>
        <v>0</v>
      </c>
    </row>
    <row r="761" spans="1:19" s="3" customFormat="1" ht="114.75" customHeight="1" thickBot="1" x14ac:dyDescent="0.25">
      <c r="A761" s="382">
        <f t="shared" ref="A761:L761" si="385">A760+A753+A745</f>
        <v>0</v>
      </c>
      <c r="B761" s="383">
        <f t="shared" si="385"/>
        <v>0</v>
      </c>
      <c r="C761" s="383">
        <f t="shared" si="385"/>
        <v>0</v>
      </c>
      <c r="D761" s="383">
        <f t="shared" si="385"/>
        <v>0</v>
      </c>
      <c r="E761" s="161">
        <f t="shared" si="385"/>
        <v>0</v>
      </c>
      <c r="F761" s="161">
        <f t="shared" si="385"/>
        <v>0</v>
      </c>
      <c r="G761" s="58"/>
      <c r="H761" s="9" t="s">
        <v>1111</v>
      </c>
      <c r="I761" s="383">
        <f t="shared" si="385"/>
        <v>15986000</v>
      </c>
      <c r="J761" s="161">
        <f t="shared" si="385"/>
        <v>0</v>
      </c>
      <c r="K761" s="161">
        <f t="shared" si="385"/>
        <v>0</v>
      </c>
      <c r="L761" s="161">
        <f t="shared" si="385"/>
        <v>0</v>
      </c>
      <c r="M761" s="383">
        <f>'الاطار الموازنى  راي الجهه عام'!J761</f>
        <v>19727000</v>
      </c>
      <c r="N761" s="222">
        <f t="shared" si="373"/>
        <v>3741000</v>
      </c>
      <c r="O761" s="161">
        <f t="shared" ref="O761" si="386">O760+O753+O745</f>
        <v>19727000</v>
      </c>
      <c r="P761" s="161">
        <f t="shared" si="374"/>
        <v>3741000</v>
      </c>
      <c r="Q761" s="161" t="str">
        <f t="shared" si="375"/>
        <v xml:space="preserve"> </v>
      </c>
      <c r="R761" s="115">
        <f t="shared" si="381"/>
        <v>1.2340172651069685</v>
      </c>
      <c r="S761" s="72">
        <f t="shared" si="376"/>
        <v>55440000</v>
      </c>
    </row>
    <row r="762" spans="1:19" s="3" customFormat="1" ht="105.75" customHeight="1" x14ac:dyDescent="0.2">
      <c r="A762" s="355"/>
      <c r="B762" s="425"/>
      <c r="C762" s="425"/>
      <c r="D762" s="425"/>
      <c r="E762" s="181"/>
      <c r="F762" s="181"/>
      <c r="G762" s="59" t="s">
        <v>941</v>
      </c>
      <c r="H762" s="10" t="s">
        <v>542</v>
      </c>
      <c r="I762" s="425"/>
      <c r="J762" s="181"/>
      <c r="K762" s="181"/>
      <c r="L762" s="181"/>
      <c r="M762" s="425">
        <f>'الاطار الموازنى  راي الجهه عام'!J762</f>
        <v>0</v>
      </c>
      <c r="N762" s="242"/>
      <c r="O762" s="181"/>
      <c r="P762" s="181" t="str">
        <f t="shared" si="374"/>
        <v xml:space="preserve"> </v>
      </c>
      <c r="Q762" s="181" t="str">
        <f t="shared" si="375"/>
        <v xml:space="preserve"> </v>
      </c>
      <c r="R762" s="125"/>
      <c r="S762" s="72">
        <f>S766</f>
        <v>0</v>
      </c>
    </row>
    <row r="763" spans="1:19" s="2" customFormat="1" ht="105.75" customHeight="1" x14ac:dyDescent="0.2">
      <c r="A763" s="389"/>
      <c r="B763" s="390"/>
      <c r="C763" s="390"/>
      <c r="D763" s="390"/>
      <c r="E763" s="180"/>
      <c r="F763" s="180"/>
      <c r="G763" s="60" t="s">
        <v>1057</v>
      </c>
      <c r="H763" s="17" t="s">
        <v>543</v>
      </c>
      <c r="I763" s="390">
        <f>'موازنة 2026-2027'!M763</f>
        <v>0</v>
      </c>
      <c r="J763" s="180"/>
      <c r="K763" s="180"/>
      <c r="L763" s="180">
        <f t="shared" si="382"/>
        <v>0</v>
      </c>
      <c r="M763" s="390">
        <f>'الاطار الموازنى  راي الجهه عام'!J763</f>
        <v>0</v>
      </c>
      <c r="N763" s="228">
        <f t="shared" si="373"/>
        <v>0</v>
      </c>
      <c r="O763" s="180"/>
      <c r="P763" s="166" t="str">
        <f t="shared" si="374"/>
        <v xml:space="preserve"> </v>
      </c>
      <c r="Q763" s="166" t="str">
        <f t="shared" si="375"/>
        <v xml:space="preserve"> </v>
      </c>
      <c r="R763" s="119">
        <f t="shared" si="381"/>
        <v>0</v>
      </c>
      <c r="S763" s="72">
        <f t="shared" si="376"/>
        <v>0</v>
      </c>
    </row>
    <row r="764" spans="1:19" s="2" customFormat="1" ht="105.75" customHeight="1" x14ac:dyDescent="0.2">
      <c r="A764" s="389"/>
      <c r="B764" s="390"/>
      <c r="C764" s="390"/>
      <c r="D764" s="390"/>
      <c r="E764" s="180"/>
      <c r="F764" s="180"/>
      <c r="G764" s="60" t="s">
        <v>1058</v>
      </c>
      <c r="H764" s="17" t="s">
        <v>544</v>
      </c>
      <c r="I764" s="390">
        <f>'موازنة 2026-2027'!M764</f>
        <v>0</v>
      </c>
      <c r="J764" s="180"/>
      <c r="K764" s="180"/>
      <c r="L764" s="180">
        <f t="shared" si="382"/>
        <v>0</v>
      </c>
      <c r="M764" s="390">
        <f>'الاطار الموازنى  راي الجهه عام'!J764</f>
        <v>0</v>
      </c>
      <c r="N764" s="228">
        <f t="shared" si="373"/>
        <v>0</v>
      </c>
      <c r="O764" s="180"/>
      <c r="P764" s="166" t="str">
        <f t="shared" si="374"/>
        <v xml:space="preserve"> </v>
      </c>
      <c r="Q764" s="166" t="str">
        <f t="shared" si="375"/>
        <v xml:space="preserve"> </v>
      </c>
      <c r="R764" s="119">
        <f t="shared" si="381"/>
        <v>0</v>
      </c>
      <c r="S764" s="72">
        <f t="shared" si="376"/>
        <v>0</v>
      </c>
    </row>
    <row r="765" spans="1:19" s="2" customFormat="1" ht="105.75" customHeight="1" thickBot="1" x14ac:dyDescent="0.25">
      <c r="A765" s="389"/>
      <c r="B765" s="390"/>
      <c r="C765" s="390"/>
      <c r="D765" s="390"/>
      <c r="E765" s="180"/>
      <c r="F765" s="180"/>
      <c r="G765" s="68" t="s">
        <v>1059</v>
      </c>
      <c r="H765" s="31" t="s">
        <v>545</v>
      </c>
      <c r="I765" s="390">
        <f>'موازنة 2026-2027'!M765</f>
        <v>0</v>
      </c>
      <c r="J765" s="180"/>
      <c r="K765" s="180"/>
      <c r="L765" s="180">
        <f t="shared" si="382"/>
        <v>0</v>
      </c>
      <c r="M765" s="390">
        <f>'الاطار الموازنى  راي الجهه عام'!J765</f>
        <v>0</v>
      </c>
      <c r="N765" s="228">
        <f t="shared" si="373"/>
        <v>0</v>
      </c>
      <c r="O765" s="180"/>
      <c r="P765" s="166" t="str">
        <f t="shared" si="374"/>
        <v xml:space="preserve"> </v>
      </c>
      <c r="Q765" s="166" t="str">
        <f t="shared" si="375"/>
        <v xml:space="preserve"> </v>
      </c>
      <c r="R765" s="119">
        <f t="shared" si="381"/>
        <v>0</v>
      </c>
      <c r="S765" s="72">
        <f t="shared" si="376"/>
        <v>0</v>
      </c>
    </row>
    <row r="766" spans="1:19" s="3" customFormat="1" ht="97.5" customHeight="1" thickBot="1" x14ac:dyDescent="0.25">
      <c r="A766" s="382">
        <f t="shared" ref="A766:I766" si="387">SUM(A763:A765)</f>
        <v>0</v>
      </c>
      <c r="B766" s="383">
        <f t="shared" si="387"/>
        <v>0</v>
      </c>
      <c r="C766" s="383">
        <f t="shared" si="387"/>
        <v>0</v>
      </c>
      <c r="D766" s="383">
        <f t="shared" si="387"/>
        <v>0</v>
      </c>
      <c r="E766" s="161">
        <f t="shared" si="387"/>
        <v>0</v>
      </c>
      <c r="F766" s="161">
        <f t="shared" si="387"/>
        <v>0</v>
      </c>
      <c r="G766" s="58"/>
      <c r="H766" s="9" t="s">
        <v>1112</v>
      </c>
      <c r="I766" s="383">
        <f t="shared" si="387"/>
        <v>0</v>
      </c>
      <c r="J766" s="161">
        <f t="shared" ref="J766:L766" si="388">SUM(J763:J765)</f>
        <v>0</v>
      </c>
      <c r="K766" s="161">
        <f t="shared" si="388"/>
        <v>0</v>
      </c>
      <c r="L766" s="161">
        <f t="shared" si="388"/>
        <v>0</v>
      </c>
      <c r="M766" s="383">
        <f>'الاطار الموازنى  راي الجهه عام'!J766</f>
        <v>0</v>
      </c>
      <c r="N766" s="222">
        <f t="shared" si="373"/>
        <v>0</v>
      </c>
      <c r="O766" s="161">
        <f t="shared" ref="O766" si="389">SUM(O763:O765)</f>
        <v>0</v>
      </c>
      <c r="P766" s="161" t="str">
        <f t="shared" si="374"/>
        <v xml:space="preserve"> </v>
      </c>
      <c r="Q766" s="161" t="str">
        <f t="shared" si="375"/>
        <v xml:space="preserve"> </v>
      </c>
      <c r="R766" s="115">
        <f t="shared" si="381"/>
        <v>0</v>
      </c>
      <c r="S766" s="72">
        <f t="shared" si="376"/>
        <v>0</v>
      </c>
    </row>
    <row r="767" spans="1:19" s="3" customFormat="1" ht="102.75" customHeight="1" thickBot="1" x14ac:dyDescent="0.25">
      <c r="A767" s="189"/>
      <c r="B767" s="189"/>
      <c r="C767" s="189"/>
      <c r="D767" s="189"/>
      <c r="E767" s="194"/>
      <c r="F767" s="194"/>
      <c r="G767" s="42" t="s">
        <v>1060</v>
      </c>
      <c r="H767" s="9" t="s">
        <v>546</v>
      </c>
      <c r="I767" s="189">
        <f>'موازنة 2026-2027'!M767</f>
        <v>0</v>
      </c>
      <c r="J767" s="194"/>
      <c r="K767" s="194"/>
      <c r="L767" s="194">
        <f t="shared" si="382"/>
        <v>0</v>
      </c>
      <c r="M767" s="189">
        <f>'الاطار الموازنى  راي الجهه عام'!J767</f>
        <v>0</v>
      </c>
      <c r="N767" s="255">
        <f t="shared" si="373"/>
        <v>0</v>
      </c>
      <c r="O767" s="194">
        <f>M767</f>
        <v>0</v>
      </c>
      <c r="P767" s="256" t="str">
        <f t="shared" si="374"/>
        <v xml:space="preserve"> </v>
      </c>
      <c r="Q767" s="256" t="str">
        <f t="shared" si="375"/>
        <v xml:space="preserve"> </v>
      </c>
      <c r="R767" s="131">
        <f t="shared" si="381"/>
        <v>0</v>
      </c>
      <c r="S767" s="72">
        <f t="shared" si="376"/>
        <v>0</v>
      </c>
    </row>
    <row r="768" spans="1:19" s="3" customFormat="1" ht="107.25" customHeight="1" thickBot="1" x14ac:dyDescent="0.25">
      <c r="A768" s="382">
        <f t="shared" ref="A768:L768" si="390">A767+A766+A761+A743+A726+A711</f>
        <v>0</v>
      </c>
      <c r="B768" s="383">
        <f t="shared" si="390"/>
        <v>0</v>
      </c>
      <c r="C768" s="383">
        <f t="shared" si="390"/>
        <v>0</v>
      </c>
      <c r="D768" s="383">
        <f t="shared" si="390"/>
        <v>0</v>
      </c>
      <c r="E768" s="161">
        <f t="shared" si="390"/>
        <v>0</v>
      </c>
      <c r="F768" s="161">
        <f t="shared" si="390"/>
        <v>0</v>
      </c>
      <c r="G768" s="58"/>
      <c r="H768" s="9" t="s">
        <v>547</v>
      </c>
      <c r="I768" s="383">
        <f t="shared" si="390"/>
        <v>15986000</v>
      </c>
      <c r="J768" s="161">
        <f t="shared" si="390"/>
        <v>0</v>
      </c>
      <c r="K768" s="161">
        <f t="shared" si="390"/>
        <v>0</v>
      </c>
      <c r="L768" s="161">
        <f t="shared" si="390"/>
        <v>0</v>
      </c>
      <c r="M768" s="383">
        <f>'الاطار الموازنى  راي الجهه عام'!J768</f>
        <v>19727000</v>
      </c>
      <c r="N768" s="222">
        <f t="shared" si="373"/>
        <v>3741000</v>
      </c>
      <c r="O768" s="161">
        <f t="shared" ref="O768" si="391">O767+O766+O761+O743+O726+O711</f>
        <v>19727000</v>
      </c>
      <c r="P768" s="161">
        <f t="shared" si="374"/>
        <v>3741000</v>
      </c>
      <c r="Q768" s="161" t="str">
        <f t="shared" si="375"/>
        <v xml:space="preserve"> </v>
      </c>
      <c r="R768" s="115">
        <f t="shared" si="381"/>
        <v>1.2340172651069685</v>
      </c>
      <c r="S768" s="72">
        <f t="shared" si="376"/>
        <v>55440000</v>
      </c>
    </row>
    <row r="769" spans="1:19" s="3" customFormat="1" ht="105.75" customHeight="1" x14ac:dyDescent="0.2">
      <c r="A769" s="438"/>
      <c r="B769" s="439"/>
      <c r="C769" s="439"/>
      <c r="D769" s="439"/>
      <c r="E769" s="190"/>
      <c r="F769" s="190"/>
      <c r="G769" s="59" t="s">
        <v>974</v>
      </c>
      <c r="H769" s="10" t="s">
        <v>454</v>
      </c>
      <c r="I769" s="439"/>
      <c r="J769" s="190"/>
      <c r="K769" s="190"/>
      <c r="L769" s="190"/>
      <c r="M769" s="439">
        <f>'الاطار الموازنى  راي الجهه عام'!J769</f>
        <v>0</v>
      </c>
      <c r="N769" s="252"/>
      <c r="O769" s="190"/>
      <c r="P769" s="190"/>
      <c r="Q769" s="190"/>
      <c r="R769" s="132"/>
      <c r="S769" s="72">
        <f>S821</f>
        <v>55440000</v>
      </c>
    </row>
    <row r="770" spans="1:19" s="3" customFormat="1" ht="105.75" customHeight="1" x14ac:dyDescent="0.2">
      <c r="A770" s="355"/>
      <c r="B770" s="425"/>
      <c r="C770" s="425"/>
      <c r="D770" s="425"/>
      <c r="E770" s="181"/>
      <c r="F770" s="181"/>
      <c r="G770" s="69" t="s">
        <v>975</v>
      </c>
      <c r="H770" s="4" t="s">
        <v>455</v>
      </c>
      <c r="I770" s="425"/>
      <c r="J770" s="181"/>
      <c r="K770" s="181"/>
      <c r="L770" s="181"/>
      <c r="M770" s="425">
        <f>'الاطار الموازنى  راي الجهه عام'!J770</f>
        <v>0</v>
      </c>
      <c r="N770" s="242"/>
      <c r="O770" s="181"/>
      <c r="P770" s="181" t="str">
        <f t="shared" si="374"/>
        <v xml:space="preserve"> </v>
      </c>
      <c r="Q770" s="181" t="str">
        <f t="shared" si="375"/>
        <v xml:space="preserve"> </v>
      </c>
      <c r="R770" s="125"/>
      <c r="S770" s="72">
        <f>S7538</f>
        <v>0</v>
      </c>
    </row>
    <row r="771" spans="1:19" s="2" customFormat="1" ht="105.75" customHeight="1" x14ac:dyDescent="0.2">
      <c r="A771" s="389"/>
      <c r="B771" s="390"/>
      <c r="C771" s="390"/>
      <c r="D771" s="390"/>
      <c r="E771" s="180"/>
      <c r="F771" s="180"/>
      <c r="G771" s="60" t="s">
        <v>1061</v>
      </c>
      <c r="H771" s="17" t="s">
        <v>590</v>
      </c>
      <c r="I771" s="390">
        <f>'موازنة 2026-2027'!M771</f>
        <v>0</v>
      </c>
      <c r="J771" s="180"/>
      <c r="K771" s="180"/>
      <c r="L771" s="180">
        <f t="shared" si="382"/>
        <v>0</v>
      </c>
      <c r="M771" s="390">
        <f>'الاطار الموازنى  راي الجهه عام'!J771</f>
        <v>0</v>
      </c>
      <c r="N771" s="228">
        <f t="shared" si="373"/>
        <v>0</v>
      </c>
      <c r="O771" s="180"/>
      <c r="P771" s="166" t="str">
        <f t="shared" si="374"/>
        <v xml:space="preserve"> </v>
      </c>
      <c r="Q771" s="166" t="str">
        <f t="shared" si="375"/>
        <v xml:space="preserve"> </v>
      </c>
      <c r="R771" s="119">
        <f t="shared" si="381"/>
        <v>0</v>
      </c>
      <c r="S771" s="72">
        <f t="shared" si="376"/>
        <v>0</v>
      </c>
    </row>
    <row r="772" spans="1:19" s="2" customFormat="1" ht="105.75" customHeight="1" x14ac:dyDescent="0.2">
      <c r="A772" s="389"/>
      <c r="B772" s="390"/>
      <c r="C772" s="390"/>
      <c r="D772" s="390"/>
      <c r="E772" s="180"/>
      <c r="F772" s="180"/>
      <c r="G772" s="60" t="s">
        <v>1062</v>
      </c>
      <c r="H772" s="17" t="s">
        <v>591</v>
      </c>
      <c r="I772" s="390">
        <f>'موازنة 2026-2027'!M772</f>
        <v>0</v>
      </c>
      <c r="J772" s="180"/>
      <c r="K772" s="180"/>
      <c r="L772" s="180">
        <f t="shared" si="382"/>
        <v>0</v>
      </c>
      <c r="M772" s="390">
        <f>'الاطار الموازنى  راي الجهه عام'!J772</f>
        <v>0</v>
      </c>
      <c r="N772" s="228">
        <f t="shared" si="373"/>
        <v>0</v>
      </c>
      <c r="O772" s="180"/>
      <c r="P772" s="166" t="str">
        <f t="shared" si="374"/>
        <v xml:space="preserve"> </v>
      </c>
      <c r="Q772" s="166" t="str">
        <f t="shared" si="375"/>
        <v xml:space="preserve"> </v>
      </c>
      <c r="R772" s="119">
        <f t="shared" si="381"/>
        <v>0</v>
      </c>
      <c r="S772" s="72">
        <f t="shared" si="376"/>
        <v>0</v>
      </c>
    </row>
    <row r="773" spans="1:19" s="2" customFormat="1" ht="105.75" customHeight="1" x14ac:dyDescent="0.2">
      <c r="A773" s="389"/>
      <c r="B773" s="390"/>
      <c r="C773" s="390"/>
      <c r="D773" s="390"/>
      <c r="E773" s="180"/>
      <c r="F773" s="180"/>
      <c r="G773" s="60" t="s">
        <v>1063</v>
      </c>
      <c r="H773" s="17" t="s">
        <v>592</v>
      </c>
      <c r="I773" s="390">
        <f>'موازنة 2026-2027'!M773</f>
        <v>0</v>
      </c>
      <c r="J773" s="180"/>
      <c r="K773" s="180"/>
      <c r="L773" s="180">
        <f t="shared" si="382"/>
        <v>0</v>
      </c>
      <c r="M773" s="390">
        <f>'الاطار الموازنى  راي الجهه عام'!J773</f>
        <v>0</v>
      </c>
      <c r="N773" s="228">
        <f t="shared" si="373"/>
        <v>0</v>
      </c>
      <c r="O773" s="180"/>
      <c r="P773" s="166" t="str">
        <f t="shared" si="374"/>
        <v xml:space="preserve"> </v>
      </c>
      <c r="Q773" s="166" t="str">
        <f t="shared" si="375"/>
        <v xml:space="preserve"> </v>
      </c>
      <c r="R773" s="119">
        <f t="shared" si="381"/>
        <v>0</v>
      </c>
      <c r="S773" s="72">
        <f t="shared" si="376"/>
        <v>0</v>
      </c>
    </row>
    <row r="774" spans="1:19" s="2" customFormat="1" ht="105.75" customHeight="1" x14ac:dyDescent="0.2">
      <c r="A774" s="389"/>
      <c r="B774" s="390"/>
      <c r="C774" s="390"/>
      <c r="D774" s="390"/>
      <c r="E774" s="180"/>
      <c r="F774" s="180"/>
      <c r="G774" s="60" t="s">
        <v>1064</v>
      </c>
      <c r="H774" s="17" t="s">
        <v>593</v>
      </c>
      <c r="I774" s="390">
        <f>'موازنة 2026-2027'!M774</f>
        <v>0</v>
      </c>
      <c r="J774" s="180"/>
      <c r="K774" s="180"/>
      <c r="L774" s="180">
        <f t="shared" si="382"/>
        <v>0</v>
      </c>
      <c r="M774" s="390">
        <f>'الاطار الموازنى  راي الجهه عام'!J774</f>
        <v>0</v>
      </c>
      <c r="N774" s="228">
        <f t="shared" si="373"/>
        <v>0</v>
      </c>
      <c r="O774" s="180"/>
      <c r="P774" s="166" t="str">
        <f t="shared" si="374"/>
        <v xml:space="preserve"> </v>
      </c>
      <c r="Q774" s="166" t="str">
        <f t="shared" si="375"/>
        <v xml:space="preserve"> </v>
      </c>
      <c r="R774" s="119">
        <f t="shared" si="381"/>
        <v>0</v>
      </c>
      <c r="S774" s="72">
        <f t="shared" si="376"/>
        <v>0</v>
      </c>
    </row>
    <row r="775" spans="1:19" s="2" customFormat="1" ht="105.75" customHeight="1" x14ac:dyDescent="0.2">
      <c r="A775" s="389"/>
      <c r="B775" s="390"/>
      <c r="C775" s="390"/>
      <c r="D775" s="390"/>
      <c r="E775" s="180"/>
      <c r="F775" s="180"/>
      <c r="G775" s="60" t="s">
        <v>1065</v>
      </c>
      <c r="H775" s="17" t="s">
        <v>594</v>
      </c>
      <c r="I775" s="390">
        <f>'موازنة 2026-2027'!M775</f>
        <v>0</v>
      </c>
      <c r="J775" s="180"/>
      <c r="K775" s="180"/>
      <c r="L775" s="180">
        <f t="shared" si="382"/>
        <v>0</v>
      </c>
      <c r="M775" s="390">
        <f>'الاطار الموازنى  راي الجهه عام'!J775</f>
        <v>0</v>
      </c>
      <c r="N775" s="228">
        <f t="shared" si="373"/>
        <v>0</v>
      </c>
      <c r="O775" s="180"/>
      <c r="P775" s="166" t="str">
        <f t="shared" si="374"/>
        <v xml:space="preserve"> </v>
      </c>
      <c r="Q775" s="166" t="str">
        <f t="shared" si="375"/>
        <v xml:space="preserve"> </v>
      </c>
      <c r="R775" s="119">
        <f t="shared" si="381"/>
        <v>0</v>
      </c>
      <c r="S775" s="72">
        <f t="shared" si="376"/>
        <v>0</v>
      </c>
    </row>
    <row r="776" spans="1:19" s="2" customFormat="1" ht="105.75" customHeight="1" x14ac:dyDescent="0.2">
      <c r="A776" s="389"/>
      <c r="B776" s="390"/>
      <c r="C776" s="390"/>
      <c r="D776" s="390"/>
      <c r="E776" s="180"/>
      <c r="F776" s="180"/>
      <c r="G776" s="60" t="s">
        <v>1066</v>
      </c>
      <c r="H776" s="17" t="s">
        <v>595</v>
      </c>
      <c r="I776" s="390">
        <f>'موازنة 2026-2027'!M776</f>
        <v>0</v>
      </c>
      <c r="J776" s="180"/>
      <c r="K776" s="180"/>
      <c r="L776" s="180">
        <f t="shared" si="382"/>
        <v>0</v>
      </c>
      <c r="M776" s="390">
        <f>'الاطار الموازنى  راي الجهه عام'!J776</f>
        <v>0</v>
      </c>
      <c r="N776" s="228">
        <f t="shared" si="373"/>
        <v>0</v>
      </c>
      <c r="O776" s="180"/>
      <c r="P776" s="166" t="str">
        <f t="shared" si="374"/>
        <v xml:space="preserve"> </v>
      </c>
      <c r="Q776" s="166" t="str">
        <f t="shared" si="375"/>
        <v xml:space="preserve"> </v>
      </c>
      <c r="R776" s="119">
        <f t="shared" si="381"/>
        <v>0</v>
      </c>
      <c r="S776" s="72">
        <f t="shared" si="376"/>
        <v>0</v>
      </c>
    </row>
    <row r="777" spans="1:19" s="2" customFormat="1" ht="105.75" customHeight="1" x14ac:dyDescent="0.2">
      <c r="A777" s="389"/>
      <c r="B777" s="390"/>
      <c r="C777" s="390"/>
      <c r="D777" s="390"/>
      <c r="E777" s="180"/>
      <c r="F777" s="180"/>
      <c r="G777" s="60" t="s">
        <v>1067</v>
      </c>
      <c r="H777" s="17" t="s">
        <v>596</v>
      </c>
      <c r="I777" s="390">
        <f>'موازنة 2026-2027'!M777</f>
        <v>0</v>
      </c>
      <c r="J777" s="180"/>
      <c r="K777" s="180"/>
      <c r="L777" s="180">
        <f t="shared" si="382"/>
        <v>0</v>
      </c>
      <c r="M777" s="390">
        <f>'الاطار الموازنى  راي الجهه عام'!J777</f>
        <v>0</v>
      </c>
      <c r="N777" s="228">
        <f t="shared" si="373"/>
        <v>0</v>
      </c>
      <c r="O777" s="180"/>
      <c r="P777" s="166" t="str">
        <f t="shared" si="374"/>
        <v xml:space="preserve"> </v>
      </c>
      <c r="Q777" s="166" t="str">
        <f t="shared" si="375"/>
        <v xml:space="preserve"> </v>
      </c>
      <c r="R777" s="119">
        <f t="shared" si="381"/>
        <v>0</v>
      </c>
      <c r="S777" s="72">
        <f t="shared" si="376"/>
        <v>0</v>
      </c>
    </row>
    <row r="778" spans="1:19" s="2" customFormat="1" ht="105.75" customHeight="1" x14ac:dyDescent="0.2">
      <c r="A778" s="389"/>
      <c r="B778" s="390"/>
      <c r="C778" s="390"/>
      <c r="D778" s="390"/>
      <c r="E778" s="180"/>
      <c r="F778" s="180"/>
      <c r="G778" s="60" t="s">
        <v>1068</v>
      </c>
      <c r="H778" s="17" t="s">
        <v>597</v>
      </c>
      <c r="I778" s="390">
        <f>'موازنة 2026-2027'!M778</f>
        <v>0</v>
      </c>
      <c r="J778" s="180"/>
      <c r="K778" s="180"/>
      <c r="L778" s="180">
        <f t="shared" si="382"/>
        <v>0</v>
      </c>
      <c r="M778" s="390">
        <f>'الاطار الموازنى  راي الجهه عام'!J778</f>
        <v>0</v>
      </c>
      <c r="N778" s="228">
        <f t="shared" si="373"/>
        <v>0</v>
      </c>
      <c r="O778" s="180"/>
      <c r="P778" s="166" t="str">
        <f t="shared" si="374"/>
        <v xml:space="preserve"> </v>
      </c>
      <c r="Q778" s="166" t="str">
        <f t="shared" si="375"/>
        <v xml:space="preserve"> </v>
      </c>
      <c r="R778" s="119">
        <f t="shared" si="381"/>
        <v>0</v>
      </c>
      <c r="S778" s="72">
        <f t="shared" si="376"/>
        <v>0</v>
      </c>
    </row>
    <row r="779" spans="1:19" s="2" customFormat="1" ht="105.75" customHeight="1" x14ac:dyDescent="0.2">
      <c r="A779" s="390"/>
      <c r="B779" s="390"/>
      <c r="C779" s="390"/>
      <c r="D779" s="390"/>
      <c r="E779" s="180"/>
      <c r="F779" s="180"/>
      <c r="G779" s="60" t="s">
        <v>1069</v>
      </c>
      <c r="H779" s="17" t="s">
        <v>585</v>
      </c>
      <c r="I779" s="390">
        <f>'موازنة 2026-2027'!M779</f>
        <v>13903000</v>
      </c>
      <c r="J779" s="180"/>
      <c r="K779" s="180"/>
      <c r="L779" s="180">
        <f t="shared" si="382"/>
        <v>0</v>
      </c>
      <c r="M779" s="390">
        <f>'الاطار الموازنى  راي الجهه عام'!J779</f>
        <v>17644000</v>
      </c>
      <c r="N779" s="228">
        <f t="shared" si="373"/>
        <v>3741000</v>
      </c>
      <c r="O779" s="180">
        <v>17644000</v>
      </c>
      <c r="P779" s="166">
        <f t="shared" si="374"/>
        <v>3741000</v>
      </c>
      <c r="Q779" s="166" t="str">
        <f t="shared" si="375"/>
        <v xml:space="preserve"> </v>
      </c>
      <c r="R779" s="119">
        <f t="shared" si="381"/>
        <v>1.2690786161260159</v>
      </c>
      <c r="S779" s="72">
        <f t="shared" si="376"/>
        <v>49191000</v>
      </c>
    </row>
    <row r="780" spans="1:19" s="2" customFormat="1" ht="102.75" customHeight="1" x14ac:dyDescent="0.2">
      <c r="A780" s="390"/>
      <c r="B780" s="390"/>
      <c r="C780" s="390"/>
      <c r="D780" s="390"/>
      <c r="E780" s="180"/>
      <c r="F780" s="180"/>
      <c r="G780" s="60" t="s">
        <v>1070</v>
      </c>
      <c r="H780" s="17" t="s">
        <v>586</v>
      </c>
      <c r="I780" s="390">
        <f>'موازنة 2026-2027'!M780</f>
        <v>2083000</v>
      </c>
      <c r="J780" s="180"/>
      <c r="K780" s="180"/>
      <c r="L780" s="180">
        <f t="shared" si="382"/>
        <v>0</v>
      </c>
      <c r="M780" s="390">
        <f>'الاطار الموازنى  راي الجهه عام'!J780</f>
        <v>2083000</v>
      </c>
      <c r="N780" s="228">
        <f t="shared" si="373"/>
        <v>0</v>
      </c>
      <c r="O780" s="180">
        <v>2083000</v>
      </c>
      <c r="P780" s="166" t="str">
        <f t="shared" si="374"/>
        <v xml:space="preserve"> </v>
      </c>
      <c r="Q780" s="166" t="str">
        <f t="shared" si="375"/>
        <v xml:space="preserve"> </v>
      </c>
      <c r="R780" s="119">
        <f t="shared" si="381"/>
        <v>1</v>
      </c>
      <c r="S780" s="72">
        <f t="shared" si="376"/>
        <v>6249000</v>
      </c>
    </row>
    <row r="781" spans="1:19" s="2" customFormat="1" ht="105.75" customHeight="1" x14ac:dyDescent="0.2">
      <c r="A781" s="389"/>
      <c r="B781" s="390"/>
      <c r="C781" s="390"/>
      <c r="D781" s="390"/>
      <c r="E781" s="180"/>
      <c r="F781" s="180"/>
      <c r="G781" s="60" t="s">
        <v>1071</v>
      </c>
      <c r="H781" s="17" t="s">
        <v>587</v>
      </c>
      <c r="I781" s="390">
        <f>'موازنة 2026-2027'!M781</f>
        <v>0</v>
      </c>
      <c r="J781" s="180"/>
      <c r="K781" s="180"/>
      <c r="L781" s="180">
        <f t="shared" si="382"/>
        <v>0</v>
      </c>
      <c r="M781" s="390">
        <f>'الاطار الموازنى  راي الجهه عام'!J781</f>
        <v>0</v>
      </c>
      <c r="N781" s="228">
        <f t="shared" si="373"/>
        <v>0</v>
      </c>
      <c r="O781" s="180"/>
      <c r="P781" s="166" t="str">
        <f t="shared" si="374"/>
        <v xml:space="preserve"> </v>
      </c>
      <c r="Q781" s="166" t="str">
        <f t="shared" si="375"/>
        <v xml:space="preserve"> </v>
      </c>
      <c r="R781" s="119">
        <f t="shared" si="381"/>
        <v>0</v>
      </c>
      <c r="S781" s="72">
        <f t="shared" si="376"/>
        <v>0</v>
      </c>
    </row>
    <row r="782" spans="1:19" s="2" customFormat="1" ht="105.75" customHeight="1" x14ac:dyDescent="0.2">
      <c r="A782" s="389"/>
      <c r="B782" s="390"/>
      <c r="C782" s="390"/>
      <c r="D782" s="390"/>
      <c r="E782" s="166"/>
      <c r="F782" s="166"/>
      <c r="G782" s="60" t="s">
        <v>976</v>
      </c>
      <c r="H782" s="17" t="s">
        <v>604</v>
      </c>
      <c r="I782" s="390"/>
      <c r="J782" s="166"/>
      <c r="K782" s="166"/>
      <c r="L782" s="166">
        <f t="shared" si="382"/>
        <v>0</v>
      </c>
      <c r="M782" s="390">
        <f>'الاطار الموازنى  راي الجهه عام'!J782</f>
        <v>0</v>
      </c>
      <c r="N782" s="228">
        <f t="shared" si="373"/>
        <v>0</v>
      </c>
      <c r="O782" s="166"/>
      <c r="P782" s="166" t="str">
        <f t="shared" si="374"/>
        <v xml:space="preserve"> </v>
      </c>
      <c r="Q782" s="166" t="str">
        <f t="shared" si="375"/>
        <v xml:space="preserve"> </v>
      </c>
      <c r="R782" s="119"/>
      <c r="S782" s="72">
        <f>S785</f>
        <v>0</v>
      </c>
    </row>
    <row r="783" spans="1:19" s="1" customFormat="1" ht="105.75" customHeight="1" x14ac:dyDescent="0.2">
      <c r="A783" s="357"/>
      <c r="B783" s="373"/>
      <c r="C783" s="373"/>
      <c r="D783" s="373"/>
      <c r="E783" s="153"/>
      <c r="F783" s="153"/>
      <c r="G783" s="54">
        <v>4231120101</v>
      </c>
      <c r="H783" s="18" t="s">
        <v>605</v>
      </c>
      <c r="I783" s="373">
        <f>'موازنة 2026-2027'!M783</f>
        <v>0</v>
      </c>
      <c r="J783" s="153"/>
      <c r="K783" s="153"/>
      <c r="L783" s="153">
        <f t="shared" si="382"/>
        <v>0</v>
      </c>
      <c r="M783" s="373">
        <f>'الاطار الموازنى  راي الجهه عام'!J783</f>
        <v>0</v>
      </c>
      <c r="N783" s="215">
        <f t="shared" si="373"/>
        <v>0</v>
      </c>
      <c r="O783" s="153"/>
      <c r="P783" s="155" t="str">
        <f t="shared" si="374"/>
        <v xml:space="preserve"> </v>
      </c>
      <c r="Q783" s="155" t="str">
        <f t="shared" si="375"/>
        <v xml:space="preserve"> </v>
      </c>
      <c r="R783" s="110">
        <f t="shared" si="381"/>
        <v>0</v>
      </c>
      <c r="S783" s="72">
        <f t="shared" si="376"/>
        <v>0</v>
      </c>
    </row>
    <row r="784" spans="1:19" s="1" customFormat="1" ht="105.75" customHeight="1" thickBot="1" x14ac:dyDescent="0.25">
      <c r="A784" s="357"/>
      <c r="B784" s="373"/>
      <c r="C784" s="373"/>
      <c r="D784" s="373"/>
      <c r="E784" s="153"/>
      <c r="F784" s="153"/>
      <c r="G784" s="55">
        <v>4231120201</v>
      </c>
      <c r="H784" s="23" t="s">
        <v>606</v>
      </c>
      <c r="I784" s="373">
        <f>'موازنة 2026-2027'!M784</f>
        <v>0</v>
      </c>
      <c r="J784" s="153"/>
      <c r="K784" s="153"/>
      <c r="L784" s="153">
        <f t="shared" si="382"/>
        <v>0</v>
      </c>
      <c r="M784" s="373">
        <f>'الاطار الموازنى  راي الجهه عام'!J784</f>
        <v>0</v>
      </c>
      <c r="N784" s="215">
        <f t="shared" si="373"/>
        <v>0</v>
      </c>
      <c r="O784" s="153">
        <f>M784</f>
        <v>0</v>
      </c>
      <c r="P784" s="155" t="str">
        <f t="shared" si="374"/>
        <v xml:space="preserve"> </v>
      </c>
      <c r="Q784" s="155" t="str">
        <f t="shared" si="375"/>
        <v xml:space="preserve"> </v>
      </c>
      <c r="R784" s="110">
        <f t="shared" si="381"/>
        <v>0</v>
      </c>
      <c r="S784" s="72">
        <f t="shared" si="376"/>
        <v>0</v>
      </c>
    </row>
    <row r="785" spans="1:19" s="2" customFormat="1" ht="102.75" customHeight="1" thickBot="1" x14ac:dyDescent="0.25">
      <c r="A785" s="376">
        <f t="shared" ref="A785:I785" si="392">SUM(A783:A784)</f>
        <v>0</v>
      </c>
      <c r="B785" s="377">
        <f t="shared" si="392"/>
        <v>0</v>
      </c>
      <c r="C785" s="377">
        <f t="shared" si="392"/>
        <v>0</v>
      </c>
      <c r="D785" s="377">
        <f t="shared" si="392"/>
        <v>0</v>
      </c>
      <c r="E785" s="157">
        <f t="shared" si="392"/>
        <v>0</v>
      </c>
      <c r="F785" s="157">
        <f t="shared" si="392"/>
        <v>0</v>
      </c>
      <c r="G785" s="57"/>
      <c r="H785" s="7" t="s">
        <v>588</v>
      </c>
      <c r="I785" s="377">
        <f t="shared" si="392"/>
        <v>0</v>
      </c>
      <c r="J785" s="157">
        <f t="shared" ref="J785:L785" si="393">SUM(J783:J784)</f>
        <v>0</v>
      </c>
      <c r="K785" s="157">
        <f t="shared" si="393"/>
        <v>0</v>
      </c>
      <c r="L785" s="157">
        <f t="shared" si="393"/>
        <v>0</v>
      </c>
      <c r="M785" s="377">
        <f>'الاطار الموازنى  راي الجهه عام'!J785</f>
        <v>0</v>
      </c>
      <c r="N785" s="217">
        <f t="shared" si="373"/>
        <v>0</v>
      </c>
      <c r="O785" s="157">
        <f t="shared" ref="O785" si="394">SUM(O783:O784)</f>
        <v>0</v>
      </c>
      <c r="P785" s="157" t="str">
        <f t="shared" si="374"/>
        <v xml:space="preserve"> </v>
      </c>
      <c r="Q785" s="157" t="str">
        <f t="shared" si="375"/>
        <v xml:space="preserve"> </v>
      </c>
      <c r="R785" s="112">
        <f t="shared" si="381"/>
        <v>0</v>
      </c>
      <c r="S785" s="72">
        <f t="shared" si="376"/>
        <v>0</v>
      </c>
    </row>
    <row r="786" spans="1:19" s="2" customFormat="1" ht="105.75" customHeight="1" thickBot="1" x14ac:dyDescent="0.25">
      <c r="A786" s="389"/>
      <c r="B786" s="390"/>
      <c r="C786" s="390"/>
      <c r="D786" s="390"/>
      <c r="E786" s="180"/>
      <c r="F786" s="180"/>
      <c r="G786" s="66" t="s">
        <v>1072</v>
      </c>
      <c r="H786" s="38" t="s">
        <v>589</v>
      </c>
      <c r="I786" s="390">
        <f>'موازنة 2026-2027'!M786</f>
        <v>0</v>
      </c>
      <c r="J786" s="180"/>
      <c r="K786" s="180"/>
      <c r="L786" s="180">
        <f t="shared" si="382"/>
        <v>0</v>
      </c>
      <c r="M786" s="390">
        <f>'الاطار الموازنى  راي الجهه عام'!J786</f>
        <v>0</v>
      </c>
      <c r="N786" s="228">
        <f t="shared" si="373"/>
        <v>0</v>
      </c>
      <c r="O786" s="180"/>
      <c r="P786" s="166" t="str">
        <f t="shared" si="374"/>
        <v xml:space="preserve"> </v>
      </c>
      <c r="Q786" s="166" t="str">
        <f t="shared" si="375"/>
        <v xml:space="preserve"> </v>
      </c>
      <c r="R786" s="119">
        <f t="shared" si="381"/>
        <v>0</v>
      </c>
      <c r="S786" s="72">
        <f t="shared" si="376"/>
        <v>0</v>
      </c>
    </row>
    <row r="787" spans="1:19" s="3" customFormat="1" ht="107.25" customHeight="1" thickBot="1" x14ac:dyDescent="0.25">
      <c r="A787" s="382">
        <f t="shared" ref="A787:L787" si="395">A771+A772+A773+A774+A775+A776+A777+A778+A779+A780+A781+A785+A786</f>
        <v>0</v>
      </c>
      <c r="B787" s="383">
        <f t="shared" si="395"/>
        <v>0</v>
      </c>
      <c r="C787" s="383">
        <f t="shared" si="395"/>
        <v>0</v>
      </c>
      <c r="D787" s="383">
        <f t="shared" si="395"/>
        <v>0</v>
      </c>
      <c r="E787" s="161">
        <f t="shared" si="395"/>
        <v>0</v>
      </c>
      <c r="F787" s="161">
        <f t="shared" si="395"/>
        <v>0</v>
      </c>
      <c r="G787" s="58"/>
      <c r="H787" s="9" t="s">
        <v>1113</v>
      </c>
      <c r="I787" s="383">
        <f t="shared" si="395"/>
        <v>15986000</v>
      </c>
      <c r="J787" s="161">
        <f t="shared" si="395"/>
        <v>0</v>
      </c>
      <c r="K787" s="161">
        <f t="shared" si="395"/>
        <v>0</v>
      </c>
      <c r="L787" s="161">
        <f t="shared" si="395"/>
        <v>0</v>
      </c>
      <c r="M787" s="383">
        <f>'الاطار الموازنى  راي الجهه عام'!J787</f>
        <v>19727000</v>
      </c>
      <c r="N787" s="222">
        <f t="shared" si="373"/>
        <v>3741000</v>
      </c>
      <c r="O787" s="161">
        <f t="shared" ref="O787" si="396">O771+O772+O773+O774+O775+O776+O777+O778+O779+O780+O781+O785+O786</f>
        <v>19727000</v>
      </c>
      <c r="P787" s="161">
        <f t="shared" si="374"/>
        <v>3741000</v>
      </c>
      <c r="Q787" s="161" t="str">
        <f t="shared" si="375"/>
        <v xml:space="preserve"> </v>
      </c>
      <c r="R787" s="115">
        <f t="shared" si="381"/>
        <v>1.2340172651069685</v>
      </c>
      <c r="S787" s="72">
        <f t="shared" si="376"/>
        <v>55440000</v>
      </c>
    </row>
    <row r="788" spans="1:19" s="3" customFormat="1" ht="105.75" customHeight="1" x14ac:dyDescent="0.2">
      <c r="A788" s="355"/>
      <c r="B788" s="425"/>
      <c r="C788" s="425"/>
      <c r="D788" s="425"/>
      <c r="E788" s="181"/>
      <c r="F788" s="181"/>
      <c r="G788" s="59" t="s">
        <v>977</v>
      </c>
      <c r="H788" s="10" t="s">
        <v>457</v>
      </c>
      <c r="I788" s="425"/>
      <c r="J788" s="181"/>
      <c r="K788" s="181"/>
      <c r="L788" s="181"/>
      <c r="M788" s="425">
        <f>'الاطار الموازنى  راي الجهه عام'!J788</f>
        <v>0</v>
      </c>
      <c r="N788" s="242"/>
      <c r="O788" s="181"/>
      <c r="P788" s="181" t="str">
        <f t="shared" si="374"/>
        <v xml:space="preserve"> </v>
      </c>
      <c r="Q788" s="181" t="str">
        <f t="shared" si="375"/>
        <v xml:space="preserve"> </v>
      </c>
      <c r="R788" s="125"/>
      <c r="S788" s="72">
        <f>S820</f>
        <v>0</v>
      </c>
    </row>
    <row r="789" spans="1:19" s="2" customFormat="1" ht="105.75" customHeight="1" x14ac:dyDescent="0.2">
      <c r="A789" s="389"/>
      <c r="B789" s="390"/>
      <c r="C789" s="390"/>
      <c r="D789" s="390"/>
      <c r="E789" s="180"/>
      <c r="F789" s="180"/>
      <c r="G789" s="60" t="s">
        <v>1073</v>
      </c>
      <c r="H789" s="17" t="s">
        <v>458</v>
      </c>
      <c r="I789" s="390">
        <f>'موازنة 2026-2027'!M789</f>
        <v>0</v>
      </c>
      <c r="J789" s="180"/>
      <c r="K789" s="180"/>
      <c r="L789" s="180">
        <f t="shared" si="382"/>
        <v>0</v>
      </c>
      <c r="M789" s="390">
        <f>'الاطار الموازنى  راي الجهه عام'!J789</f>
        <v>0</v>
      </c>
      <c r="N789" s="228">
        <f t="shared" si="373"/>
        <v>0</v>
      </c>
      <c r="O789" s="180"/>
      <c r="P789" s="166" t="str">
        <f t="shared" si="374"/>
        <v xml:space="preserve"> </v>
      </c>
      <c r="Q789" s="166" t="str">
        <f t="shared" si="375"/>
        <v xml:space="preserve"> </v>
      </c>
      <c r="R789" s="119">
        <f t="shared" si="381"/>
        <v>0</v>
      </c>
      <c r="S789" s="72">
        <f t="shared" si="376"/>
        <v>0</v>
      </c>
    </row>
    <row r="790" spans="1:19" s="2" customFormat="1" ht="105.75" customHeight="1" x14ac:dyDescent="0.2">
      <c r="A790" s="389"/>
      <c r="B790" s="390"/>
      <c r="C790" s="390"/>
      <c r="D790" s="390"/>
      <c r="E790" s="166"/>
      <c r="F790" s="166"/>
      <c r="G790" s="60" t="s">
        <v>978</v>
      </c>
      <c r="H790" s="17" t="s">
        <v>459</v>
      </c>
      <c r="I790" s="390"/>
      <c r="J790" s="166"/>
      <c r="K790" s="166"/>
      <c r="L790" s="166"/>
      <c r="M790" s="390">
        <f>'الاطار الموازنى  راي الجهه عام'!J790</f>
        <v>0</v>
      </c>
      <c r="N790" s="228"/>
      <c r="O790" s="166"/>
      <c r="P790" s="166" t="str">
        <f t="shared" si="374"/>
        <v xml:space="preserve"> </v>
      </c>
      <c r="Q790" s="166" t="str">
        <f t="shared" si="375"/>
        <v xml:space="preserve"> </v>
      </c>
      <c r="R790" s="119"/>
      <c r="S790" s="72">
        <f>S793</f>
        <v>0</v>
      </c>
    </row>
    <row r="791" spans="1:19" s="1" customFormat="1" ht="105.75" customHeight="1" x14ac:dyDescent="0.2">
      <c r="A791" s="357"/>
      <c r="B791" s="373"/>
      <c r="C791" s="373"/>
      <c r="D791" s="373"/>
      <c r="E791" s="153"/>
      <c r="F791" s="153"/>
      <c r="G791" s="54">
        <v>4232020101</v>
      </c>
      <c r="H791" s="18" t="s">
        <v>460</v>
      </c>
      <c r="I791" s="373">
        <f>'موازنة 2026-2027'!M791</f>
        <v>0</v>
      </c>
      <c r="J791" s="153"/>
      <c r="K791" s="153"/>
      <c r="L791" s="153">
        <f t="shared" si="382"/>
        <v>0</v>
      </c>
      <c r="M791" s="373">
        <f>'الاطار الموازنى  راي الجهه عام'!J791</f>
        <v>0</v>
      </c>
      <c r="N791" s="215">
        <f t="shared" si="373"/>
        <v>0</v>
      </c>
      <c r="O791" s="153"/>
      <c r="P791" s="155" t="str">
        <f t="shared" si="374"/>
        <v xml:space="preserve"> </v>
      </c>
      <c r="Q791" s="155" t="str">
        <f t="shared" si="375"/>
        <v xml:space="preserve"> </v>
      </c>
      <c r="R791" s="110">
        <f t="shared" si="381"/>
        <v>0</v>
      </c>
      <c r="S791" s="72">
        <f t="shared" si="376"/>
        <v>0</v>
      </c>
    </row>
    <row r="792" spans="1:19" s="1" customFormat="1" ht="105.75" customHeight="1" thickBot="1" x14ac:dyDescent="0.25">
      <c r="A792" s="357"/>
      <c r="B792" s="373"/>
      <c r="C792" s="373"/>
      <c r="D792" s="373"/>
      <c r="E792" s="153"/>
      <c r="F792" s="153"/>
      <c r="G792" s="55">
        <v>4232020201</v>
      </c>
      <c r="H792" s="23" t="s">
        <v>461</v>
      </c>
      <c r="I792" s="373">
        <f>'موازنة 2026-2027'!M792</f>
        <v>0</v>
      </c>
      <c r="J792" s="153"/>
      <c r="K792" s="153"/>
      <c r="L792" s="153">
        <f t="shared" si="382"/>
        <v>0</v>
      </c>
      <c r="M792" s="373">
        <f>'الاطار الموازنى  راي الجهه عام'!J792</f>
        <v>0</v>
      </c>
      <c r="N792" s="215">
        <f t="shared" si="373"/>
        <v>0</v>
      </c>
      <c r="O792" s="153"/>
      <c r="P792" s="155" t="str">
        <f t="shared" si="374"/>
        <v xml:space="preserve"> </v>
      </c>
      <c r="Q792" s="155" t="str">
        <f t="shared" si="375"/>
        <v xml:space="preserve"> </v>
      </c>
      <c r="R792" s="110">
        <f t="shared" si="381"/>
        <v>0</v>
      </c>
      <c r="S792" s="72">
        <f t="shared" si="376"/>
        <v>0</v>
      </c>
    </row>
    <row r="793" spans="1:19" s="2" customFormat="1" ht="107.25" customHeight="1" thickBot="1" x14ac:dyDescent="0.25">
      <c r="A793" s="376">
        <f t="shared" ref="A793:I793" si="397">SUM(A791:A792)</f>
        <v>0</v>
      </c>
      <c r="B793" s="377">
        <f t="shared" si="397"/>
        <v>0</v>
      </c>
      <c r="C793" s="377">
        <f t="shared" si="397"/>
        <v>0</v>
      </c>
      <c r="D793" s="377">
        <f t="shared" si="397"/>
        <v>0</v>
      </c>
      <c r="E793" s="157">
        <f t="shared" si="397"/>
        <v>0</v>
      </c>
      <c r="F793" s="157">
        <f t="shared" si="397"/>
        <v>0</v>
      </c>
      <c r="G793" s="57"/>
      <c r="H793" s="7" t="s">
        <v>256</v>
      </c>
      <c r="I793" s="377">
        <f t="shared" si="397"/>
        <v>0</v>
      </c>
      <c r="J793" s="157">
        <f t="shared" ref="J793:L793" si="398">SUM(J791:J792)</f>
        <v>0</v>
      </c>
      <c r="K793" s="157">
        <f t="shared" si="398"/>
        <v>0</v>
      </c>
      <c r="L793" s="157">
        <f t="shared" si="398"/>
        <v>0</v>
      </c>
      <c r="M793" s="377">
        <f>'الاطار الموازنى  راي الجهه عام'!J793</f>
        <v>0</v>
      </c>
      <c r="N793" s="217">
        <f t="shared" si="373"/>
        <v>0</v>
      </c>
      <c r="O793" s="157">
        <f t="shared" ref="O793" si="399">SUM(O791:O792)</f>
        <v>0</v>
      </c>
      <c r="P793" s="157" t="str">
        <f t="shared" si="374"/>
        <v xml:space="preserve"> </v>
      </c>
      <c r="Q793" s="157" t="str">
        <f t="shared" si="375"/>
        <v xml:space="preserve"> </v>
      </c>
      <c r="R793" s="112">
        <f t="shared" si="381"/>
        <v>0</v>
      </c>
      <c r="S793" s="72">
        <f t="shared" si="376"/>
        <v>0</v>
      </c>
    </row>
    <row r="794" spans="1:19" s="2" customFormat="1" ht="105.75" customHeight="1" x14ac:dyDescent="0.2">
      <c r="A794" s="389"/>
      <c r="B794" s="390"/>
      <c r="C794" s="390"/>
      <c r="D794" s="390"/>
      <c r="E794" s="166"/>
      <c r="F794" s="166"/>
      <c r="G794" s="53" t="s">
        <v>979</v>
      </c>
      <c r="H794" s="22" t="s">
        <v>462</v>
      </c>
      <c r="I794" s="390"/>
      <c r="J794" s="166"/>
      <c r="K794" s="166"/>
      <c r="L794" s="166"/>
      <c r="M794" s="390">
        <f>'الاطار الموازنى  راي الجهه عام'!J794</f>
        <v>0</v>
      </c>
      <c r="N794" s="228"/>
      <c r="O794" s="166"/>
      <c r="P794" s="166" t="str">
        <f t="shared" si="374"/>
        <v xml:space="preserve"> </v>
      </c>
      <c r="Q794" s="166" t="str">
        <f t="shared" si="375"/>
        <v xml:space="preserve"> </v>
      </c>
      <c r="R794" s="119"/>
      <c r="S794" s="72">
        <f>S797</f>
        <v>0</v>
      </c>
    </row>
    <row r="795" spans="1:19" s="345" customFormat="1" ht="102.75" customHeight="1" x14ac:dyDescent="0.2">
      <c r="A795" s="446"/>
      <c r="B795" s="446"/>
      <c r="C795" s="446"/>
      <c r="D795" s="446"/>
      <c r="E795" s="338"/>
      <c r="F795" s="338"/>
      <c r="G795" s="339">
        <v>4232030101</v>
      </c>
      <c r="H795" s="340" t="s">
        <v>463</v>
      </c>
      <c r="I795" s="446">
        <f>'موازنة 2026-2027'!M795</f>
        <v>0</v>
      </c>
      <c r="J795" s="338"/>
      <c r="K795" s="338"/>
      <c r="L795" s="338">
        <f t="shared" si="382"/>
        <v>0</v>
      </c>
      <c r="M795" s="446">
        <f>'الاطار الموازنى  راي الجهه عام'!J795</f>
        <v>0</v>
      </c>
      <c r="N795" s="341">
        <f t="shared" si="373"/>
        <v>0</v>
      </c>
      <c r="O795" s="338">
        <f>M795</f>
        <v>0</v>
      </c>
      <c r="P795" s="342" t="str">
        <f t="shared" si="374"/>
        <v xml:space="preserve"> </v>
      </c>
      <c r="Q795" s="342" t="str">
        <f t="shared" si="375"/>
        <v xml:space="preserve"> </v>
      </c>
      <c r="R795" s="343">
        <f t="shared" si="381"/>
        <v>0</v>
      </c>
      <c r="S795" s="344">
        <f t="shared" si="376"/>
        <v>0</v>
      </c>
    </row>
    <row r="796" spans="1:19" s="1" customFormat="1" ht="105.75" customHeight="1" thickBot="1" x14ac:dyDescent="0.25">
      <c r="A796" s="394"/>
      <c r="B796" s="395"/>
      <c r="C796" s="395"/>
      <c r="D796" s="395"/>
      <c r="E796" s="167"/>
      <c r="F796" s="167"/>
      <c r="G796" s="56">
        <v>4232030201</v>
      </c>
      <c r="H796" s="24" t="s">
        <v>464</v>
      </c>
      <c r="I796" s="395">
        <f>'موازنة 2026-2027'!M796</f>
        <v>0</v>
      </c>
      <c r="J796" s="167"/>
      <c r="K796" s="167"/>
      <c r="L796" s="167">
        <f t="shared" si="382"/>
        <v>0</v>
      </c>
      <c r="M796" s="395">
        <f>'الاطار الموازنى  راي الجهه عام'!J796</f>
        <v>0</v>
      </c>
      <c r="N796" s="229">
        <f t="shared" si="373"/>
        <v>0</v>
      </c>
      <c r="O796" s="167"/>
      <c r="P796" s="170" t="str">
        <f t="shared" si="374"/>
        <v xml:space="preserve"> </v>
      </c>
      <c r="Q796" s="170" t="str">
        <f t="shared" si="375"/>
        <v xml:space="preserve"> </v>
      </c>
      <c r="R796" s="120">
        <f t="shared" si="381"/>
        <v>0</v>
      </c>
      <c r="S796" s="72">
        <f t="shared" si="376"/>
        <v>0</v>
      </c>
    </row>
    <row r="797" spans="1:19" s="2" customFormat="1" ht="107.25" customHeight="1" thickBot="1" x14ac:dyDescent="0.25">
      <c r="A797" s="376">
        <f t="shared" ref="A797:L797" si="400">SUM(A795:A796)</f>
        <v>0</v>
      </c>
      <c r="B797" s="377">
        <f t="shared" si="400"/>
        <v>0</v>
      </c>
      <c r="C797" s="377">
        <f t="shared" si="400"/>
        <v>0</v>
      </c>
      <c r="D797" s="377">
        <f t="shared" si="400"/>
        <v>0</v>
      </c>
      <c r="E797" s="157">
        <f t="shared" si="400"/>
        <v>0</v>
      </c>
      <c r="F797" s="157">
        <f t="shared" si="400"/>
        <v>0</v>
      </c>
      <c r="G797" s="57"/>
      <c r="H797" s="7" t="s">
        <v>266</v>
      </c>
      <c r="I797" s="377">
        <f t="shared" si="400"/>
        <v>0</v>
      </c>
      <c r="J797" s="157">
        <f t="shared" si="400"/>
        <v>0</v>
      </c>
      <c r="K797" s="157">
        <f t="shared" si="400"/>
        <v>0</v>
      </c>
      <c r="L797" s="157">
        <f t="shared" si="400"/>
        <v>0</v>
      </c>
      <c r="M797" s="377">
        <f>'الاطار الموازنى  راي الجهه عام'!J797</f>
        <v>0</v>
      </c>
      <c r="N797" s="217">
        <f t="shared" si="373"/>
        <v>0</v>
      </c>
      <c r="O797" s="157">
        <f t="shared" ref="O797" si="401">SUM(O795:O796)</f>
        <v>0</v>
      </c>
      <c r="P797" s="157" t="str">
        <f t="shared" si="374"/>
        <v xml:space="preserve"> </v>
      </c>
      <c r="Q797" s="157" t="str">
        <f t="shared" si="375"/>
        <v xml:space="preserve"> </v>
      </c>
      <c r="R797" s="112">
        <f t="shared" si="381"/>
        <v>0</v>
      </c>
      <c r="S797" s="72">
        <f t="shared" si="376"/>
        <v>0</v>
      </c>
    </row>
    <row r="798" spans="1:19" s="2" customFormat="1" ht="105.75" customHeight="1" x14ac:dyDescent="0.2">
      <c r="A798" s="389"/>
      <c r="B798" s="390"/>
      <c r="C798" s="390"/>
      <c r="D798" s="390"/>
      <c r="E798" s="180"/>
      <c r="F798" s="180"/>
      <c r="G798" s="53" t="s">
        <v>1074</v>
      </c>
      <c r="H798" s="22" t="s">
        <v>568</v>
      </c>
      <c r="I798" s="390">
        <f>'موازنة 2026-2027'!M798</f>
        <v>0</v>
      </c>
      <c r="J798" s="180"/>
      <c r="K798" s="180"/>
      <c r="L798" s="180">
        <f t="shared" si="382"/>
        <v>0</v>
      </c>
      <c r="M798" s="390">
        <f>'الاطار الموازنى  راي الجهه عام'!J798</f>
        <v>0</v>
      </c>
      <c r="N798" s="228">
        <f t="shared" si="373"/>
        <v>0</v>
      </c>
      <c r="O798" s="180"/>
      <c r="P798" s="166" t="str">
        <f t="shared" si="374"/>
        <v xml:space="preserve"> </v>
      </c>
      <c r="Q798" s="166" t="str">
        <f t="shared" si="375"/>
        <v xml:space="preserve"> </v>
      </c>
      <c r="R798" s="119">
        <f t="shared" si="381"/>
        <v>0</v>
      </c>
      <c r="S798" s="72">
        <f t="shared" si="376"/>
        <v>0</v>
      </c>
    </row>
    <row r="799" spans="1:19" s="2" customFormat="1" ht="105.75" customHeight="1" x14ac:dyDescent="0.2">
      <c r="A799" s="389"/>
      <c r="B799" s="390"/>
      <c r="C799" s="390"/>
      <c r="D799" s="390"/>
      <c r="E799" s="180"/>
      <c r="F799" s="180"/>
      <c r="G799" s="60" t="s">
        <v>1075</v>
      </c>
      <c r="H799" s="17" t="s">
        <v>465</v>
      </c>
      <c r="I799" s="390">
        <f>'موازنة 2026-2027'!M799</f>
        <v>0</v>
      </c>
      <c r="J799" s="180"/>
      <c r="K799" s="180"/>
      <c r="L799" s="180">
        <f t="shared" si="382"/>
        <v>0</v>
      </c>
      <c r="M799" s="390">
        <f>'الاطار الموازنى  راي الجهه عام'!J799</f>
        <v>0</v>
      </c>
      <c r="N799" s="228">
        <f t="shared" si="373"/>
        <v>0</v>
      </c>
      <c r="O799" s="180"/>
      <c r="P799" s="166" t="str">
        <f t="shared" si="374"/>
        <v xml:space="preserve"> </v>
      </c>
      <c r="Q799" s="166" t="str">
        <f t="shared" si="375"/>
        <v xml:space="preserve"> </v>
      </c>
      <c r="R799" s="119">
        <f t="shared" si="381"/>
        <v>0</v>
      </c>
      <c r="S799" s="72">
        <f t="shared" si="376"/>
        <v>0</v>
      </c>
    </row>
    <row r="800" spans="1:19" s="2" customFormat="1" ht="105.75" customHeight="1" x14ac:dyDescent="0.2">
      <c r="A800" s="389"/>
      <c r="B800" s="390"/>
      <c r="C800" s="390"/>
      <c r="D800" s="390"/>
      <c r="E800" s="180"/>
      <c r="F800" s="180"/>
      <c r="G800" s="60" t="s">
        <v>1076</v>
      </c>
      <c r="H800" s="17" t="s">
        <v>466</v>
      </c>
      <c r="I800" s="390">
        <f>'موازنة 2026-2027'!M800</f>
        <v>0</v>
      </c>
      <c r="J800" s="180"/>
      <c r="K800" s="180"/>
      <c r="L800" s="180">
        <f t="shared" si="382"/>
        <v>0</v>
      </c>
      <c r="M800" s="390">
        <f>'الاطار الموازنى  راي الجهه عام'!J800</f>
        <v>0</v>
      </c>
      <c r="N800" s="228">
        <f t="shared" si="373"/>
        <v>0</v>
      </c>
      <c r="O800" s="180"/>
      <c r="P800" s="166" t="str">
        <f t="shared" si="374"/>
        <v xml:space="preserve"> </v>
      </c>
      <c r="Q800" s="166" t="str">
        <f t="shared" si="375"/>
        <v xml:space="preserve"> </v>
      </c>
      <c r="R800" s="119">
        <f t="shared" si="381"/>
        <v>0</v>
      </c>
      <c r="S800" s="72">
        <f t="shared" si="376"/>
        <v>0</v>
      </c>
    </row>
    <row r="801" spans="1:19" s="2" customFormat="1" ht="105.75" customHeight="1" x14ac:dyDescent="0.2">
      <c r="A801" s="389"/>
      <c r="B801" s="390"/>
      <c r="C801" s="390"/>
      <c r="D801" s="390"/>
      <c r="E801" s="166"/>
      <c r="F801" s="166"/>
      <c r="G801" s="60" t="s">
        <v>980</v>
      </c>
      <c r="H801" s="17" t="s">
        <v>467</v>
      </c>
      <c r="I801" s="390"/>
      <c r="J801" s="166"/>
      <c r="K801" s="166"/>
      <c r="L801" s="166"/>
      <c r="M801" s="390">
        <f>'الاطار الموازنى  راي الجهه عام'!J801</f>
        <v>0</v>
      </c>
      <c r="N801" s="228"/>
      <c r="O801" s="166"/>
      <c r="P801" s="166" t="str">
        <f t="shared" si="374"/>
        <v xml:space="preserve"> </v>
      </c>
      <c r="Q801" s="166" t="str">
        <f t="shared" si="375"/>
        <v xml:space="preserve"> </v>
      </c>
      <c r="R801" s="119"/>
      <c r="S801" s="72">
        <f>S809</f>
        <v>0</v>
      </c>
    </row>
    <row r="802" spans="1:19" s="1" customFormat="1" ht="105.75" customHeight="1" x14ac:dyDescent="0.2">
      <c r="A802" s="357"/>
      <c r="B802" s="373"/>
      <c r="C802" s="373"/>
      <c r="D802" s="373"/>
      <c r="E802" s="153"/>
      <c r="F802" s="153"/>
      <c r="G802" s="54">
        <v>4232070101</v>
      </c>
      <c r="H802" s="18" t="s">
        <v>468</v>
      </c>
      <c r="I802" s="373">
        <f>'موازنة 2026-2027'!M802</f>
        <v>0</v>
      </c>
      <c r="J802" s="153"/>
      <c r="K802" s="153"/>
      <c r="L802" s="153">
        <f t="shared" si="382"/>
        <v>0</v>
      </c>
      <c r="M802" s="373">
        <f>'الاطار الموازنى  راي الجهه عام'!J802</f>
        <v>0</v>
      </c>
      <c r="N802" s="215">
        <f t="shared" si="373"/>
        <v>0</v>
      </c>
      <c r="O802" s="153"/>
      <c r="P802" s="155" t="str">
        <f t="shared" si="374"/>
        <v xml:space="preserve"> </v>
      </c>
      <c r="Q802" s="155" t="str">
        <f t="shared" si="375"/>
        <v xml:space="preserve"> </v>
      </c>
      <c r="R802" s="110">
        <f t="shared" si="381"/>
        <v>0</v>
      </c>
      <c r="S802" s="72">
        <f t="shared" si="376"/>
        <v>0</v>
      </c>
    </row>
    <row r="803" spans="1:19" s="1" customFormat="1" ht="105.75" customHeight="1" x14ac:dyDescent="0.2">
      <c r="A803" s="357"/>
      <c r="B803" s="373"/>
      <c r="C803" s="373"/>
      <c r="D803" s="373"/>
      <c r="E803" s="153"/>
      <c r="F803" s="153"/>
      <c r="G803" s="54">
        <v>4232070201</v>
      </c>
      <c r="H803" s="18" t="s">
        <v>469</v>
      </c>
      <c r="I803" s="373">
        <f>'موازنة 2026-2027'!M803</f>
        <v>0</v>
      </c>
      <c r="J803" s="153"/>
      <c r="K803" s="153"/>
      <c r="L803" s="153">
        <f t="shared" si="382"/>
        <v>0</v>
      </c>
      <c r="M803" s="373">
        <f>'الاطار الموازنى  راي الجهه عام'!J803</f>
        <v>0</v>
      </c>
      <c r="N803" s="215">
        <f t="shared" si="373"/>
        <v>0</v>
      </c>
      <c r="O803" s="153"/>
      <c r="P803" s="155" t="str">
        <f t="shared" si="374"/>
        <v xml:space="preserve"> </v>
      </c>
      <c r="Q803" s="155" t="str">
        <f t="shared" si="375"/>
        <v xml:space="preserve"> </v>
      </c>
      <c r="R803" s="110">
        <f t="shared" si="381"/>
        <v>0</v>
      </c>
      <c r="S803" s="72">
        <f t="shared" si="376"/>
        <v>0</v>
      </c>
    </row>
    <row r="804" spans="1:19" s="1" customFormat="1" ht="105.75" customHeight="1" x14ac:dyDescent="0.2">
      <c r="A804" s="357"/>
      <c r="B804" s="373"/>
      <c r="C804" s="373"/>
      <c r="D804" s="373"/>
      <c r="E804" s="153"/>
      <c r="F804" s="153"/>
      <c r="G804" s="54">
        <v>4232070301</v>
      </c>
      <c r="H804" s="18" t="s">
        <v>470</v>
      </c>
      <c r="I804" s="373">
        <f>'موازنة 2026-2027'!M804</f>
        <v>0</v>
      </c>
      <c r="J804" s="153"/>
      <c r="K804" s="153"/>
      <c r="L804" s="153">
        <f t="shared" si="382"/>
        <v>0</v>
      </c>
      <c r="M804" s="373">
        <f>'الاطار الموازنى  راي الجهه عام'!J804</f>
        <v>0</v>
      </c>
      <c r="N804" s="215">
        <f t="shared" si="373"/>
        <v>0</v>
      </c>
      <c r="O804" s="153"/>
      <c r="P804" s="155" t="str">
        <f t="shared" si="374"/>
        <v xml:space="preserve"> </v>
      </c>
      <c r="Q804" s="155" t="str">
        <f t="shared" si="375"/>
        <v xml:space="preserve"> </v>
      </c>
      <c r="R804" s="110">
        <f t="shared" si="381"/>
        <v>0</v>
      </c>
      <c r="S804" s="72">
        <f t="shared" si="376"/>
        <v>0</v>
      </c>
    </row>
    <row r="805" spans="1:19" s="1" customFormat="1" ht="105.75" customHeight="1" x14ac:dyDescent="0.2">
      <c r="A805" s="357"/>
      <c r="B805" s="373"/>
      <c r="C805" s="373"/>
      <c r="D805" s="373"/>
      <c r="E805" s="153"/>
      <c r="F805" s="153"/>
      <c r="G805" s="54">
        <v>4232070401</v>
      </c>
      <c r="H805" s="18" t="s">
        <v>471</v>
      </c>
      <c r="I805" s="373">
        <f>'موازنة 2026-2027'!M805</f>
        <v>0</v>
      </c>
      <c r="J805" s="153"/>
      <c r="K805" s="153"/>
      <c r="L805" s="153">
        <f t="shared" si="382"/>
        <v>0</v>
      </c>
      <c r="M805" s="373">
        <f>'الاطار الموازنى  راي الجهه عام'!J805</f>
        <v>0</v>
      </c>
      <c r="N805" s="215">
        <f t="shared" si="373"/>
        <v>0</v>
      </c>
      <c r="O805" s="153"/>
      <c r="P805" s="155" t="str">
        <f t="shared" si="374"/>
        <v xml:space="preserve"> </v>
      </c>
      <c r="Q805" s="155" t="str">
        <f t="shared" si="375"/>
        <v xml:space="preserve"> </v>
      </c>
      <c r="R805" s="110">
        <f t="shared" si="381"/>
        <v>0</v>
      </c>
      <c r="S805" s="72">
        <f t="shared" si="376"/>
        <v>0</v>
      </c>
    </row>
    <row r="806" spans="1:19" s="1" customFormat="1" ht="105.75" customHeight="1" x14ac:dyDescent="0.2">
      <c r="A806" s="357"/>
      <c r="B806" s="373"/>
      <c r="C806" s="373"/>
      <c r="D806" s="373"/>
      <c r="E806" s="153"/>
      <c r="F806" s="153"/>
      <c r="G806" s="54">
        <v>4232070501</v>
      </c>
      <c r="H806" s="18" t="s">
        <v>472</v>
      </c>
      <c r="I806" s="373">
        <f>'موازنة 2026-2027'!M806</f>
        <v>0</v>
      </c>
      <c r="J806" s="153"/>
      <c r="K806" s="153"/>
      <c r="L806" s="153">
        <f t="shared" si="382"/>
        <v>0</v>
      </c>
      <c r="M806" s="373">
        <f>'الاطار الموازنى  راي الجهه عام'!J806</f>
        <v>0</v>
      </c>
      <c r="N806" s="215">
        <f t="shared" si="373"/>
        <v>0</v>
      </c>
      <c r="O806" s="153"/>
      <c r="P806" s="155" t="str">
        <f t="shared" si="374"/>
        <v xml:space="preserve"> </v>
      </c>
      <c r="Q806" s="155" t="str">
        <f t="shared" si="375"/>
        <v xml:space="preserve"> </v>
      </c>
      <c r="R806" s="110">
        <f t="shared" si="381"/>
        <v>0</v>
      </c>
      <c r="S806" s="72">
        <f t="shared" si="376"/>
        <v>0</v>
      </c>
    </row>
    <row r="807" spans="1:19" s="1" customFormat="1" ht="105.75" customHeight="1" x14ac:dyDescent="0.2">
      <c r="A807" s="374"/>
      <c r="B807" s="375"/>
      <c r="C807" s="375"/>
      <c r="D807" s="375"/>
      <c r="E807" s="156"/>
      <c r="F807" s="156"/>
      <c r="G807" s="55">
        <v>4232070601</v>
      </c>
      <c r="H807" s="23" t="s">
        <v>473</v>
      </c>
      <c r="I807" s="375">
        <f>'موازنة 2026-2027'!M807</f>
        <v>0</v>
      </c>
      <c r="J807" s="156"/>
      <c r="K807" s="156"/>
      <c r="L807" s="156">
        <f t="shared" si="382"/>
        <v>0</v>
      </c>
      <c r="M807" s="375">
        <f>'الاطار الموازنى  راي الجهه عام'!J807</f>
        <v>0</v>
      </c>
      <c r="N807" s="216">
        <f t="shared" si="373"/>
        <v>0</v>
      </c>
      <c r="O807" s="156">
        <f>M807</f>
        <v>0</v>
      </c>
      <c r="P807" s="154" t="str">
        <f t="shared" si="374"/>
        <v xml:space="preserve"> </v>
      </c>
      <c r="Q807" s="154" t="str">
        <f t="shared" si="375"/>
        <v xml:space="preserve"> </v>
      </c>
      <c r="R807" s="111">
        <f t="shared" si="381"/>
        <v>0</v>
      </c>
      <c r="S807" s="72">
        <f t="shared" si="376"/>
        <v>0</v>
      </c>
    </row>
    <row r="808" spans="1:19" s="1" customFormat="1" ht="105.75" customHeight="1" thickBot="1" x14ac:dyDescent="0.25">
      <c r="A808" s="374"/>
      <c r="B808" s="375"/>
      <c r="C808" s="375"/>
      <c r="D808" s="375"/>
      <c r="E808" s="156"/>
      <c r="F808" s="156"/>
      <c r="G808" s="55">
        <v>4232070701</v>
      </c>
      <c r="H808" s="23" t="s">
        <v>598</v>
      </c>
      <c r="I808" s="375">
        <f>'موازنة 2026-2027'!M808</f>
        <v>0</v>
      </c>
      <c r="J808" s="156"/>
      <c r="K808" s="156"/>
      <c r="L808" s="156">
        <f t="shared" si="382"/>
        <v>0</v>
      </c>
      <c r="M808" s="375">
        <f>'الاطار الموازنى  راي الجهه عام'!J808</f>
        <v>0</v>
      </c>
      <c r="N808" s="216">
        <f t="shared" si="373"/>
        <v>0</v>
      </c>
      <c r="O808" s="156"/>
      <c r="P808" s="154" t="str">
        <f t="shared" si="374"/>
        <v xml:space="preserve"> </v>
      </c>
      <c r="Q808" s="154" t="str">
        <f t="shared" si="375"/>
        <v xml:space="preserve"> </v>
      </c>
      <c r="R808" s="111">
        <f t="shared" si="381"/>
        <v>0</v>
      </c>
      <c r="S808" s="72">
        <f t="shared" si="376"/>
        <v>0</v>
      </c>
    </row>
    <row r="809" spans="1:19" s="2" customFormat="1" ht="107.25" customHeight="1" thickBot="1" x14ac:dyDescent="0.25">
      <c r="A809" s="376">
        <f t="shared" ref="A809:L809" si="402">SUM(A802:A808)</f>
        <v>0</v>
      </c>
      <c r="B809" s="377">
        <f t="shared" si="402"/>
        <v>0</v>
      </c>
      <c r="C809" s="377">
        <f t="shared" si="402"/>
        <v>0</v>
      </c>
      <c r="D809" s="377">
        <f t="shared" si="402"/>
        <v>0</v>
      </c>
      <c r="E809" s="157">
        <f t="shared" si="402"/>
        <v>0</v>
      </c>
      <c r="F809" s="157">
        <f t="shared" si="402"/>
        <v>0</v>
      </c>
      <c r="G809" s="57"/>
      <c r="H809" s="7" t="s">
        <v>377</v>
      </c>
      <c r="I809" s="377">
        <f t="shared" si="402"/>
        <v>0</v>
      </c>
      <c r="J809" s="157">
        <f t="shared" si="402"/>
        <v>0</v>
      </c>
      <c r="K809" s="157">
        <f t="shared" si="402"/>
        <v>0</v>
      </c>
      <c r="L809" s="157">
        <f t="shared" si="402"/>
        <v>0</v>
      </c>
      <c r="M809" s="377">
        <f>'الاطار الموازنى  راي الجهه عام'!J809</f>
        <v>0</v>
      </c>
      <c r="N809" s="217">
        <f t="shared" si="373"/>
        <v>0</v>
      </c>
      <c r="O809" s="157">
        <f t="shared" ref="O809" si="403">SUM(O802:O808)</f>
        <v>0</v>
      </c>
      <c r="P809" s="157" t="str">
        <f t="shared" si="374"/>
        <v xml:space="preserve"> </v>
      </c>
      <c r="Q809" s="157" t="str">
        <f t="shared" si="375"/>
        <v xml:space="preserve"> </v>
      </c>
      <c r="R809" s="112">
        <f t="shared" si="381"/>
        <v>0</v>
      </c>
      <c r="S809" s="72">
        <f t="shared" si="376"/>
        <v>0</v>
      </c>
    </row>
    <row r="810" spans="1:19" s="2" customFormat="1" ht="105.75" customHeight="1" x14ac:dyDescent="0.2">
      <c r="A810" s="371"/>
      <c r="B810" s="372"/>
      <c r="C810" s="372"/>
      <c r="D810" s="372"/>
      <c r="E810" s="152"/>
      <c r="F810" s="152"/>
      <c r="G810" s="53" t="s">
        <v>981</v>
      </c>
      <c r="H810" s="17" t="s">
        <v>474</v>
      </c>
      <c r="I810" s="372"/>
      <c r="J810" s="152"/>
      <c r="K810" s="152"/>
      <c r="L810" s="152"/>
      <c r="M810" s="372">
        <f>'الاطار الموازنى  راي الجهه عام'!J810</f>
        <v>0</v>
      </c>
      <c r="N810" s="214"/>
      <c r="O810" s="152"/>
      <c r="P810" s="152" t="str">
        <f t="shared" si="374"/>
        <v xml:space="preserve"> </v>
      </c>
      <c r="Q810" s="152" t="str">
        <f t="shared" si="375"/>
        <v xml:space="preserve"> </v>
      </c>
      <c r="R810" s="109"/>
      <c r="S810" s="72">
        <f>S816</f>
        <v>0</v>
      </c>
    </row>
    <row r="811" spans="1:19" s="1" customFormat="1" ht="105.75" customHeight="1" x14ac:dyDescent="0.2">
      <c r="A811" s="357"/>
      <c r="B811" s="373"/>
      <c r="C811" s="373"/>
      <c r="D811" s="373"/>
      <c r="E811" s="153"/>
      <c r="F811" s="153"/>
      <c r="G811" s="54" t="s">
        <v>1077</v>
      </c>
      <c r="H811" s="18" t="s">
        <v>475</v>
      </c>
      <c r="I811" s="373">
        <f>'موازنة 2026-2027'!M811</f>
        <v>0</v>
      </c>
      <c r="J811" s="153"/>
      <c r="K811" s="153"/>
      <c r="L811" s="153">
        <f t="shared" si="382"/>
        <v>0</v>
      </c>
      <c r="M811" s="373">
        <f>'الاطار الموازنى  راي الجهه عام'!J811</f>
        <v>0</v>
      </c>
      <c r="N811" s="215">
        <f t="shared" ref="N811:N838" si="404">M811-I811</f>
        <v>0</v>
      </c>
      <c r="O811" s="153"/>
      <c r="P811" s="155" t="str">
        <f t="shared" ref="P811:P838" si="405">IF(O811&gt;I811,O811-I811," ")</f>
        <v xml:space="preserve"> </v>
      </c>
      <c r="Q811" s="155" t="str">
        <f t="shared" ref="Q811:Q838" si="406">IF(I811&gt;O811,I811-O811," ")</f>
        <v xml:space="preserve"> </v>
      </c>
      <c r="R811" s="110">
        <f t="shared" si="381"/>
        <v>0</v>
      </c>
      <c r="S811" s="72">
        <f t="shared" ref="S811:S838" si="407">SUM(A811+B811+C811+D811+E811+F811+I811+J811+K811+L811+M811+O811)</f>
        <v>0</v>
      </c>
    </row>
    <row r="812" spans="1:19" s="1" customFormat="1" ht="105.75" customHeight="1" x14ac:dyDescent="0.2">
      <c r="A812" s="357"/>
      <c r="B812" s="373"/>
      <c r="C812" s="373"/>
      <c r="D812" s="373"/>
      <c r="E812" s="153"/>
      <c r="F812" s="153"/>
      <c r="G812" s="54">
        <v>4232080201</v>
      </c>
      <c r="H812" s="18" t="s">
        <v>476</v>
      </c>
      <c r="I812" s="373">
        <f>'موازنة 2026-2027'!M812</f>
        <v>0</v>
      </c>
      <c r="J812" s="153"/>
      <c r="K812" s="153"/>
      <c r="L812" s="153">
        <f t="shared" si="382"/>
        <v>0</v>
      </c>
      <c r="M812" s="373">
        <f>'الاطار الموازنى  راي الجهه عام'!J812</f>
        <v>0</v>
      </c>
      <c r="N812" s="215">
        <f t="shared" si="404"/>
        <v>0</v>
      </c>
      <c r="O812" s="153"/>
      <c r="P812" s="155" t="str">
        <f t="shared" si="405"/>
        <v xml:space="preserve"> </v>
      </c>
      <c r="Q812" s="155" t="str">
        <f t="shared" si="406"/>
        <v xml:space="preserve"> </v>
      </c>
      <c r="R812" s="110">
        <f t="shared" si="381"/>
        <v>0</v>
      </c>
      <c r="S812" s="72">
        <f t="shared" si="407"/>
        <v>0</v>
      </c>
    </row>
    <row r="813" spans="1:19" s="1" customFormat="1" ht="105.75" customHeight="1" x14ac:dyDescent="0.2">
      <c r="A813" s="357"/>
      <c r="B813" s="373"/>
      <c r="C813" s="373"/>
      <c r="D813" s="373"/>
      <c r="E813" s="153"/>
      <c r="F813" s="153"/>
      <c r="G813" s="54">
        <v>4232080301</v>
      </c>
      <c r="H813" s="18" t="s">
        <v>477</v>
      </c>
      <c r="I813" s="373">
        <f>'موازنة 2026-2027'!M813</f>
        <v>0</v>
      </c>
      <c r="J813" s="153"/>
      <c r="K813" s="153"/>
      <c r="L813" s="153">
        <f t="shared" si="382"/>
        <v>0</v>
      </c>
      <c r="M813" s="373">
        <f>'الاطار الموازنى  راي الجهه عام'!J813</f>
        <v>0</v>
      </c>
      <c r="N813" s="215">
        <f t="shared" si="404"/>
        <v>0</v>
      </c>
      <c r="O813" s="153"/>
      <c r="P813" s="155" t="str">
        <f t="shared" si="405"/>
        <v xml:space="preserve"> </v>
      </c>
      <c r="Q813" s="155" t="str">
        <f t="shared" si="406"/>
        <v xml:space="preserve"> </v>
      </c>
      <c r="R813" s="110">
        <f t="shared" si="381"/>
        <v>0</v>
      </c>
      <c r="S813" s="72">
        <f t="shared" si="407"/>
        <v>0</v>
      </c>
    </row>
    <row r="814" spans="1:19" s="1" customFormat="1" ht="105.75" customHeight="1" x14ac:dyDescent="0.2">
      <c r="A814" s="357"/>
      <c r="B814" s="373"/>
      <c r="C814" s="373"/>
      <c r="D814" s="373"/>
      <c r="E814" s="153"/>
      <c r="F814" s="153"/>
      <c r="G814" s="54">
        <v>4232080401</v>
      </c>
      <c r="H814" s="18" t="s">
        <v>478</v>
      </c>
      <c r="I814" s="373">
        <f>'موازنة 2026-2027'!M814</f>
        <v>0</v>
      </c>
      <c r="J814" s="153"/>
      <c r="K814" s="153"/>
      <c r="L814" s="153">
        <f t="shared" si="382"/>
        <v>0</v>
      </c>
      <c r="M814" s="373">
        <f>'الاطار الموازنى  راي الجهه عام'!J814</f>
        <v>0</v>
      </c>
      <c r="N814" s="215">
        <f t="shared" si="404"/>
        <v>0</v>
      </c>
      <c r="O814" s="153"/>
      <c r="P814" s="155" t="str">
        <f t="shared" si="405"/>
        <v xml:space="preserve"> </v>
      </c>
      <c r="Q814" s="155" t="str">
        <f t="shared" si="406"/>
        <v xml:space="preserve"> </v>
      </c>
      <c r="R814" s="110">
        <f t="shared" si="381"/>
        <v>0</v>
      </c>
      <c r="S814" s="72">
        <f t="shared" si="407"/>
        <v>0</v>
      </c>
    </row>
    <row r="815" spans="1:19" s="1" customFormat="1" ht="105.75" customHeight="1" thickBot="1" x14ac:dyDescent="0.25">
      <c r="A815" s="357"/>
      <c r="B815" s="373"/>
      <c r="C815" s="373"/>
      <c r="D815" s="373"/>
      <c r="E815" s="153"/>
      <c r="F815" s="153"/>
      <c r="G815" s="54">
        <v>4232080501</v>
      </c>
      <c r="H815" s="18" t="s">
        <v>479</v>
      </c>
      <c r="I815" s="373">
        <f>'موازنة 2026-2027'!M815</f>
        <v>0</v>
      </c>
      <c r="J815" s="153"/>
      <c r="K815" s="153"/>
      <c r="L815" s="153">
        <f t="shared" si="382"/>
        <v>0</v>
      </c>
      <c r="M815" s="373">
        <f>'الاطار الموازنى  راي الجهه عام'!J815</f>
        <v>0</v>
      </c>
      <c r="N815" s="215">
        <f t="shared" si="404"/>
        <v>0</v>
      </c>
      <c r="O815" s="153">
        <f>M815</f>
        <v>0</v>
      </c>
      <c r="P815" s="155" t="str">
        <f t="shared" si="405"/>
        <v xml:space="preserve"> </v>
      </c>
      <c r="Q815" s="155" t="str">
        <f t="shared" si="406"/>
        <v xml:space="preserve"> </v>
      </c>
      <c r="R815" s="110">
        <f t="shared" si="381"/>
        <v>0</v>
      </c>
      <c r="S815" s="72">
        <f t="shared" si="407"/>
        <v>0</v>
      </c>
    </row>
    <row r="816" spans="1:19" s="2" customFormat="1" ht="107.25" customHeight="1" thickBot="1" x14ac:dyDescent="0.25">
      <c r="A816" s="376">
        <f t="shared" ref="A816:I816" si="408">SUM(A811:A815)</f>
        <v>0</v>
      </c>
      <c r="B816" s="377">
        <f t="shared" si="408"/>
        <v>0</v>
      </c>
      <c r="C816" s="377">
        <f t="shared" si="408"/>
        <v>0</v>
      </c>
      <c r="D816" s="377">
        <f t="shared" si="408"/>
        <v>0</v>
      </c>
      <c r="E816" s="157">
        <f t="shared" si="408"/>
        <v>0</v>
      </c>
      <c r="F816" s="157">
        <f t="shared" si="408"/>
        <v>0</v>
      </c>
      <c r="G816" s="57"/>
      <c r="H816" s="7" t="s">
        <v>480</v>
      </c>
      <c r="I816" s="377">
        <f t="shared" si="408"/>
        <v>0</v>
      </c>
      <c r="J816" s="157">
        <f t="shared" ref="J816:L816" si="409">SUM(J811:J815)</f>
        <v>0</v>
      </c>
      <c r="K816" s="157">
        <f t="shared" si="409"/>
        <v>0</v>
      </c>
      <c r="L816" s="157">
        <f t="shared" si="409"/>
        <v>0</v>
      </c>
      <c r="M816" s="377">
        <f>'الاطار الموازنى  راي الجهه عام'!J816</f>
        <v>0</v>
      </c>
      <c r="N816" s="217">
        <f t="shared" si="404"/>
        <v>0</v>
      </c>
      <c r="O816" s="157">
        <f t="shared" ref="O816" si="410">SUM(O811:O815)</f>
        <v>0</v>
      </c>
      <c r="P816" s="157" t="str">
        <f t="shared" si="405"/>
        <v xml:space="preserve"> </v>
      </c>
      <c r="Q816" s="157" t="str">
        <f t="shared" si="406"/>
        <v xml:space="preserve"> </v>
      </c>
      <c r="R816" s="112">
        <f t="shared" si="381"/>
        <v>0</v>
      </c>
      <c r="S816" s="72">
        <f t="shared" si="407"/>
        <v>0</v>
      </c>
    </row>
    <row r="817" spans="1:19" s="2" customFormat="1" ht="105.75" customHeight="1" x14ac:dyDescent="0.2">
      <c r="A817" s="389"/>
      <c r="B817" s="390"/>
      <c r="C817" s="390"/>
      <c r="D817" s="390"/>
      <c r="E817" s="180"/>
      <c r="F817" s="180"/>
      <c r="G817" s="60" t="s">
        <v>1078</v>
      </c>
      <c r="H817" s="17" t="s">
        <v>481</v>
      </c>
      <c r="I817" s="390">
        <f>'موازنة 2026-2027'!M817</f>
        <v>0</v>
      </c>
      <c r="J817" s="180"/>
      <c r="K817" s="180"/>
      <c r="L817" s="180">
        <f t="shared" si="382"/>
        <v>0</v>
      </c>
      <c r="M817" s="390">
        <f>'الاطار الموازنى  راي الجهه عام'!J817</f>
        <v>0</v>
      </c>
      <c r="N817" s="228">
        <f t="shared" si="404"/>
        <v>0</v>
      </c>
      <c r="O817" s="180"/>
      <c r="P817" s="166" t="str">
        <f t="shared" si="405"/>
        <v xml:space="preserve"> </v>
      </c>
      <c r="Q817" s="166" t="str">
        <f t="shared" si="406"/>
        <v xml:space="preserve"> </v>
      </c>
      <c r="R817" s="119">
        <f t="shared" ref="R817:R838" si="411">IF(O817=0,,O817/I817)</f>
        <v>0</v>
      </c>
      <c r="S817" s="72">
        <f t="shared" si="407"/>
        <v>0</v>
      </c>
    </row>
    <row r="818" spans="1:19" s="2" customFormat="1" ht="105.75" customHeight="1" x14ac:dyDescent="0.2">
      <c r="A818" s="389"/>
      <c r="B818" s="390"/>
      <c r="C818" s="390"/>
      <c r="D818" s="390"/>
      <c r="E818" s="180"/>
      <c r="F818" s="180"/>
      <c r="G818" s="60" t="s">
        <v>1079</v>
      </c>
      <c r="H818" s="17" t="s">
        <v>567</v>
      </c>
      <c r="I818" s="390">
        <f>'موازنة 2026-2027'!M818</f>
        <v>0</v>
      </c>
      <c r="J818" s="180"/>
      <c r="K818" s="180"/>
      <c r="L818" s="180">
        <f t="shared" si="382"/>
        <v>0</v>
      </c>
      <c r="M818" s="390">
        <f>'الاطار الموازنى  راي الجهه عام'!J818</f>
        <v>0</v>
      </c>
      <c r="N818" s="228">
        <f t="shared" si="404"/>
        <v>0</v>
      </c>
      <c r="O818" s="180"/>
      <c r="P818" s="166" t="str">
        <f t="shared" si="405"/>
        <v xml:space="preserve"> </v>
      </c>
      <c r="Q818" s="166" t="str">
        <f t="shared" si="406"/>
        <v xml:space="preserve"> </v>
      </c>
      <c r="R818" s="119">
        <f t="shared" si="411"/>
        <v>0</v>
      </c>
      <c r="S818" s="72">
        <f t="shared" si="407"/>
        <v>0</v>
      </c>
    </row>
    <row r="819" spans="1:19" s="2" customFormat="1" ht="105.75" customHeight="1" thickBot="1" x14ac:dyDescent="0.25">
      <c r="A819" s="389"/>
      <c r="B819" s="390"/>
      <c r="C819" s="390"/>
      <c r="D819" s="390"/>
      <c r="E819" s="180"/>
      <c r="F819" s="180"/>
      <c r="G819" s="68" t="s">
        <v>1080</v>
      </c>
      <c r="H819" s="31" t="s">
        <v>482</v>
      </c>
      <c r="I819" s="390">
        <f>'موازنة 2026-2027'!M819</f>
        <v>0</v>
      </c>
      <c r="J819" s="180"/>
      <c r="K819" s="180"/>
      <c r="L819" s="180">
        <f t="shared" ref="L819:L835" si="412">K819*2</f>
        <v>0</v>
      </c>
      <c r="M819" s="390">
        <f>'الاطار الموازنى  راي الجهه عام'!J819</f>
        <v>0</v>
      </c>
      <c r="N819" s="228">
        <f t="shared" si="404"/>
        <v>0</v>
      </c>
      <c r="O819" s="180"/>
      <c r="P819" s="166" t="str">
        <f t="shared" si="405"/>
        <v xml:space="preserve"> </v>
      </c>
      <c r="Q819" s="166" t="str">
        <f t="shared" si="406"/>
        <v xml:space="preserve"> </v>
      </c>
      <c r="R819" s="119">
        <f t="shared" si="411"/>
        <v>0</v>
      </c>
      <c r="S819" s="72">
        <f t="shared" si="407"/>
        <v>0</v>
      </c>
    </row>
    <row r="820" spans="1:19" s="3" customFormat="1" ht="110.25" customHeight="1" thickBot="1" x14ac:dyDescent="0.25">
      <c r="A820" s="382">
        <f t="shared" ref="A820:L820" si="413">A819+A818+A817+A816+A809+A800+A799+A798+A797+A793+A789</f>
        <v>0</v>
      </c>
      <c r="B820" s="383">
        <f t="shared" si="413"/>
        <v>0</v>
      </c>
      <c r="C820" s="383">
        <f t="shared" si="413"/>
        <v>0</v>
      </c>
      <c r="D820" s="383">
        <f t="shared" si="413"/>
        <v>0</v>
      </c>
      <c r="E820" s="161">
        <f t="shared" si="413"/>
        <v>0</v>
      </c>
      <c r="F820" s="161">
        <f t="shared" si="413"/>
        <v>0</v>
      </c>
      <c r="G820" s="58"/>
      <c r="H820" s="9" t="s">
        <v>1114</v>
      </c>
      <c r="I820" s="383">
        <f t="shared" si="413"/>
        <v>0</v>
      </c>
      <c r="J820" s="161">
        <f t="shared" si="413"/>
        <v>0</v>
      </c>
      <c r="K820" s="161">
        <f t="shared" si="413"/>
        <v>0</v>
      </c>
      <c r="L820" s="161">
        <f t="shared" si="413"/>
        <v>0</v>
      </c>
      <c r="M820" s="383">
        <f>'الاطار الموازنى  راي الجهه عام'!J820</f>
        <v>0</v>
      </c>
      <c r="N820" s="222">
        <f t="shared" si="404"/>
        <v>0</v>
      </c>
      <c r="O820" s="161">
        <f t="shared" ref="O820" si="414">O819+O818+O817+O816+O809+O800+O799+O798+O797+O793+O789</f>
        <v>0</v>
      </c>
      <c r="P820" s="161" t="str">
        <f t="shared" si="405"/>
        <v xml:space="preserve"> </v>
      </c>
      <c r="Q820" s="161" t="str">
        <f t="shared" si="406"/>
        <v xml:space="preserve"> </v>
      </c>
      <c r="R820" s="115">
        <f t="shared" si="411"/>
        <v>0</v>
      </c>
      <c r="S820" s="72">
        <f t="shared" si="407"/>
        <v>0</v>
      </c>
    </row>
    <row r="821" spans="1:19" s="3" customFormat="1" ht="107.25" customHeight="1" thickBot="1" x14ac:dyDescent="0.25">
      <c r="A821" s="382">
        <f t="shared" ref="A821:L821" si="415">A820+A787</f>
        <v>0</v>
      </c>
      <c r="B821" s="383">
        <f t="shared" si="415"/>
        <v>0</v>
      </c>
      <c r="C821" s="383">
        <f t="shared" si="415"/>
        <v>0</v>
      </c>
      <c r="D821" s="383">
        <f t="shared" si="415"/>
        <v>0</v>
      </c>
      <c r="E821" s="161">
        <f t="shared" si="415"/>
        <v>0</v>
      </c>
      <c r="F821" s="161">
        <f t="shared" si="415"/>
        <v>0</v>
      </c>
      <c r="G821" s="58"/>
      <c r="H821" s="9" t="s">
        <v>484</v>
      </c>
      <c r="I821" s="383">
        <f t="shared" si="415"/>
        <v>15986000</v>
      </c>
      <c r="J821" s="161">
        <f t="shared" si="415"/>
        <v>0</v>
      </c>
      <c r="K821" s="161">
        <f t="shared" si="415"/>
        <v>0</v>
      </c>
      <c r="L821" s="161">
        <f t="shared" si="415"/>
        <v>0</v>
      </c>
      <c r="M821" s="383">
        <f>'الاطار الموازنى  راي الجهه عام'!J821</f>
        <v>19727000</v>
      </c>
      <c r="N821" s="222">
        <f t="shared" si="404"/>
        <v>3741000</v>
      </c>
      <c r="O821" s="161">
        <f t="shared" ref="O821" si="416">O820+O787</f>
        <v>19727000</v>
      </c>
      <c r="P821" s="161">
        <f t="shared" si="405"/>
        <v>3741000</v>
      </c>
      <c r="Q821" s="161" t="str">
        <f t="shared" si="406"/>
        <v xml:space="preserve"> </v>
      </c>
      <c r="R821" s="115">
        <f t="shared" si="411"/>
        <v>1.2340172651069685</v>
      </c>
      <c r="S821" s="72">
        <f t="shared" si="407"/>
        <v>55440000</v>
      </c>
    </row>
    <row r="822" spans="1:19" s="3" customFormat="1" ht="105.75" customHeight="1" x14ac:dyDescent="0.2">
      <c r="A822" s="442"/>
      <c r="B822" s="443"/>
      <c r="C822" s="443"/>
      <c r="D822" s="443"/>
      <c r="E822" s="192"/>
      <c r="F822" s="192"/>
      <c r="G822" s="42" t="s">
        <v>982</v>
      </c>
      <c r="H822" s="10" t="s">
        <v>485</v>
      </c>
      <c r="I822" s="443"/>
      <c r="J822" s="192"/>
      <c r="K822" s="192"/>
      <c r="L822" s="192"/>
      <c r="M822" s="443">
        <f>'الاطار الموازنى  راي الجهه عام'!J822</f>
        <v>0</v>
      </c>
      <c r="N822" s="253"/>
      <c r="O822" s="192"/>
      <c r="P822" s="192"/>
      <c r="Q822" s="192"/>
      <c r="R822" s="133"/>
      <c r="S822" s="72">
        <f>S837</f>
        <v>0</v>
      </c>
    </row>
    <row r="823" spans="1:19" s="3" customFormat="1" ht="105.75" customHeight="1" x14ac:dyDescent="0.2">
      <c r="A823" s="355"/>
      <c r="B823" s="425"/>
      <c r="C823" s="425"/>
      <c r="D823" s="425"/>
      <c r="E823" s="181"/>
      <c r="F823" s="181"/>
      <c r="G823" s="69" t="s">
        <v>983</v>
      </c>
      <c r="H823" s="4" t="s">
        <v>486</v>
      </c>
      <c r="I823" s="425"/>
      <c r="J823" s="181"/>
      <c r="K823" s="181"/>
      <c r="L823" s="181"/>
      <c r="M823" s="425">
        <f>'الاطار الموازنى  راي الجهه عام'!J823</f>
        <v>0</v>
      </c>
      <c r="N823" s="242"/>
      <c r="O823" s="181"/>
      <c r="P823" s="181" t="str">
        <f t="shared" si="405"/>
        <v xml:space="preserve"> </v>
      </c>
      <c r="Q823" s="181" t="str">
        <f t="shared" si="406"/>
        <v xml:space="preserve"> </v>
      </c>
      <c r="R823" s="125"/>
      <c r="S823" s="72">
        <f>S828</f>
        <v>0</v>
      </c>
    </row>
    <row r="824" spans="1:19" s="2" customFormat="1" ht="105.75" customHeight="1" x14ac:dyDescent="0.2">
      <c r="A824" s="389"/>
      <c r="B824" s="390"/>
      <c r="C824" s="390"/>
      <c r="D824" s="390"/>
      <c r="E824" s="180"/>
      <c r="F824" s="180"/>
      <c r="G824" s="60" t="s">
        <v>1081</v>
      </c>
      <c r="H824" s="17" t="s">
        <v>487</v>
      </c>
      <c r="I824" s="390">
        <f>'موازنة 2026-2027'!M824</f>
        <v>0</v>
      </c>
      <c r="J824" s="180"/>
      <c r="K824" s="180"/>
      <c r="L824" s="180">
        <f t="shared" si="412"/>
        <v>0</v>
      </c>
      <c r="M824" s="390">
        <f>'الاطار الموازنى  راي الجهه عام'!J824</f>
        <v>0</v>
      </c>
      <c r="N824" s="228">
        <f t="shared" si="404"/>
        <v>0</v>
      </c>
      <c r="O824" s="180"/>
      <c r="P824" s="166" t="str">
        <f t="shared" si="405"/>
        <v xml:space="preserve"> </v>
      </c>
      <c r="Q824" s="166" t="str">
        <f t="shared" si="406"/>
        <v xml:space="preserve"> </v>
      </c>
      <c r="R824" s="119">
        <f t="shared" si="411"/>
        <v>0</v>
      </c>
      <c r="S824" s="72">
        <f t="shared" si="407"/>
        <v>0</v>
      </c>
    </row>
    <row r="825" spans="1:19" s="2" customFormat="1" ht="105.75" customHeight="1" x14ac:dyDescent="0.2">
      <c r="A825" s="389"/>
      <c r="B825" s="390"/>
      <c r="C825" s="390"/>
      <c r="D825" s="390"/>
      <c r="E825" s="180"/>
      <c r="F825" s="180"/>
      <c r="G825" s="60" t="s">
        <v>1082</v>
      </c>
      <c r="H825" s="17" t="s">
        <v>488</v>
      </c>
      <c r="I825" s="390">
        <f>'موازنة 2026-2027'!M825</f>
        <v>0</v>
      </c>
      <c r="J825" s="180"/>
      <c r="K825" s="180"/>
      <c r="L825" s="180">
        <f t="shared" si="412"/>
        <v>0</v>
      </c>
      <c r="M825" s="390">
        <f>'الاطار الموازنى  راي الجهه عام'!J825</f>
        <v>0</v>
      </c>
      <c r="N825" s="228">
        <f t="shared" si="404"/>
        <v>0</v>
      </c>
      <c r="O825" s="180"/>
      <c r="P825" s="166" t="str">
        <f t="shared" si="405"/>
        <v xml:space="preserve"> </v>
      </c>
      <c r="Q825" s="166" t="str">
        <f t="shared" si="406"/>
        <v xml:space="preserve"> </v>
      </c>
      <c r="R825" s="119">
        <f t="shared" si="411"/>
        <v>0</v>
      </c>
      <c r="S825" s="72">
        <f t="shared" si="407"/>
        <v>0</v>
      </c>
    </row>
    <row r="826" spans="1:19" s="2" customFormat="1" ht="105.75" customHeight="1" x14ac:dyDescent="0.2">
      <c r="A826" s="389"/>
      <c r="B826" s="390"/>
      <c r="C826" s="390"/>
      <c r="D826" s="390"/>
      <c r="E826" s="180"/>
      <c r="F826" s="180"/>
      <c r="G826" s="60" t="s">
        <v>1083</v>
      </c>
      <c r="H826" s="17" t="s">
        <v>489</v>
      </c>
      <c r="I826" s="390">
        <f>'موازنة 2026-2027'!M826</f>
        <v>0</v>
      </c>
      <c r="J826" s="180"/>
      <c r="K826" s="180"/>
      <c r="L826" s="180">
        <f t="shared" si="412"/>
        <v>0</v>
      </c>
      <c r="M826" s="390">
        <f>'الاطار الموازنى  راي الجهه عام'!J826</f>
        <v>0</v>
      </c>
      <c r="N826" s="228">
        <f t="shared" si="404"/>
        <v>0</v>
      </c>
      <c r="O826" s="180"/>
      <c r="P826" s="166" t="str">
        <f t="shared" si="405"/>
        <v xml:space="preserve"> </v>
      </c>
      <c r="Q826" s="166" t="str">
        <f t="shared" si="406"/>
        <v xml:space="preserve"> </v>
      </c>
      <c r="R826" s="119">
        <f t="shared" si="411"/>
        <v>0</v>
      </c>
      <c r="S826" s="72">
        <f t="shared" si="407"/>
        <v>0</v>
      </c>
    </row>
    <row r="827" spans="1:19" s="2" customFormat="1" ht="105.75" customHeight="1" thickBot="1" x14ac:dyDescent="0.25">
      <c r="A827" s="389"/>
      <c r="B827" s="390"/>
      <c r="C827" s="390"/>
      <c r="D827" s="390"/>
      <c r="E827" s="180"/>
      <c r="F827" s="180"/>
      <c r="G827" s="68" t="s">
        <v>1084</v>
      </c>
      <c r="H827" s="31" t="s">
        <v>490</v>
      </c>
      <c r="I827" s="390">
        <f>'موازنة 2026-2027'!M827</f>
        <v>0</v>
      </c>
      <c r="J827" s="180"/>
      <c r="K827" s="180"/>
      <c r="L827" s="180">
        <f t="shared" si="412"/>
        <v>0</v>
      </c>
      <c r="M827" s="390">
        <f>'الاطار الموازنى  راي الجهه عام'!J827</f>
        <v>0</v>
      </c>
      <c r="N827" s="228">
        <f t="shared" si="404"/>
        <v>0</v>
      </c>
      <c r="O827" s="180"/>
      <c r="P827" s="166" t="str">
        <f t="shared" si="405"/>
        <v xml:space="preserve"> </v>
      </c>
      <c r="Q827" s="166" t="str">
        <f t="shared" si="406"/>
        <v xml:space="preserve"> </v>
      </c>
      <c r="R827" s="119">
        <f t="shared" si="411"/>
        <v>0</v>
      </c>
      <c r="S827" s="72">
        <f t="shared" si="407"/>
        <v>0</v>
      </c>
    </row>
    <row r="828" spans="1:19" s="3" customFormat="1" ht="107.25" customHeight="1" thickBot="1" x14ac:dyDescent="0.25">
      <c r="A828" s="382">
        <f t="shared" ref="A828:I828" si="417">SUM(A824:A827)</f>
        <v>0</v>
      </c>
      <c r="B828" s="383">
        <f t="shared" si="417"/>
        <v>0</v>
      </c>
      <c r="C828" s="383">
        <f t="shared" si="417"/>
        <v>0</v>
      </c>
      <c r="D828" s="383">
        <f t="shared" si="417"/>
        <v>0</v>
      </c>
      <c r="E828" s="161">
        <f t="shared" si="417"/>
        <v>0</v>
      </c>
      <c r="F828" s="161">
        <f t="shared" si="417"/>
        <v>0</v>
      </c>
      <c r="G828" s="58"/>
      <c r="H828" s="9" t="s">
        <v>1115</v>
      </c>
      <c r="I828" s="383">
        <f t="shared" si="417"/>
        <v>0</v>
      </c>
      <c r="J828" s="161">
        <f t="shared" ref="J828:L828" si="418">SUM(J824:J827)</f>
        <v>0</v>
      </c>
      <c r="K828" s="161">
        <f t="shared" si="418"/>
        <v>0</v>
      </c>
      <c r="L828" s="161">
        <f t="shared" si="418"/>
        <v>0</v>
      </c>
      <c r="M828" s="383">
        <f>'الاطار الموازنى  راي الجهه عام'!J828</f>
        <v>0</v>
      </c>
      <c r="N828" s="222">
        <f t="shared" si="404"/>
        <v>0</v>
      </c>
      <c r="O828" s="161">
        <f t="shared" ref="O828" si="419">SUM(O824:O827)</f>
        <v>0</v>
      </c>
      <c r="P828" s="161" t="str">
        <f t="shared" si="405"/>
        <v xml:space="preserve"> </v>
      </c>
      <c r="Q828" s="161" t="str">
        <f t="shared" si="406"/>
        <v xml:space="preserve"> </v>
      </c>
      <c r="R828" s="115">
        <f t="shared" si="411"/>
        <v>0</v>
      </c>
      <c r="S828" s="72">
        <f t="shared" si="407"/>
        <v>0</v>
      </c>
    </row>
    <row r="829" spans="1:19" s="3" customFormat="1" ht="105.75" customHeight="1" x14ac:dyDescent="0.2">
      <c r="A829" s="355"/>
      <c r="B829" s="425"/>
      <c r="C829" s="425"/>
      <c r="D829" s="425"/>
      <c r="E829" s="181"/>
      <c r="F829" s="181"/>
      <c r="G829" s="59" t="s">
        <v>984</v>
      </c>
      <c r="H829" s="10" t="s">
        <v>491</v>
      </c>
      <c r="I829" s="425"/>
      <c r="J829" s="181"/>
      <c r="K829" s="181"/>
      <c r="L829" s="181"/>
      <c r="M829" s="425">
        <f>'الاطار الموازنى  راي الجهه عام'!J829</f>
        <v>0</v>
      </c>
      <c r="N829" s="242"/>
      <c r="O829" s="181"/>
      <c r="P829" s="181"/>
      <c r="Q829" s="181"/>
      <c r="R829" s="125"/>
      <c r="S829" s="72">
        <f>S832</f>
        <v>0</v>
      </c>
    </row>
    <row r="830" spans="1:19" s="2" customFormat="1" ht="105.75" customHeight="1" x14ac:dyDescent="0.2">
      <c r="A830" s="389"/>
      <c r="B830" s="390"/>
      <c r="C830" s="390"/>
      <c r="D830" s="390"/>
      <c r="E830" s="180"/>
      <c r="F830" s="180"/>
      <c r="G830" s="60" t="s">
        <v>1085</v>
      </c>
      <c r="H830" s="17" t="s">
        <v>492</v>
      </c>
      <c r="I830" s="390">
        <f>'موازنة 2026-2027'!M830</f>
        <v>0</v>
      </c>
      <c r="J830" s="180"/>
      <c r="K830" s="180"/>
      <c r="L830" s="180">
        <f t="shared" si="412"/>
        <v>0</v>
      </c>
      <c r="M830" s="390">
        <f>'الاطار الموازنى  راي الجهه عام'!J830</f>
        <v>0</v>
      </c>
      <c r="N830" s="228">
        <f t="shared" si="404"/>
        <v>0</v>
      </c>
      <c r="O830" s="180"/>
      <c r="P830" s="166" t="str">
        <f t="shared" si="405"/>
        <v xml:space="preserve"> </v>
      </c>
      <c r="Q830" s="166" t="str">
        <f t="shared" si="406"/>
        <v xml:space="preserve"> </v>
      </c>
      <c r="R830" s="119">
        <f t="shared" si="411"/>
        <v>0</v>
      </c>
      <c r="S830" s="72">
        <f t="shared" si="407"/>
        <v>0</v>
      </c>
    </row>
    <row r="831" spans="1:19" s="2" customFormat="1" ht="105.75" customHeight="1" thickBot="1" x14ac:dyDescent="0.25">
      <c r="A831" s="389"/>
      <c r="B831" s="390"/>
      <c r="C831" s="390"/>
      <c r="D831" s="390"/>
      <c r="E831" s="180"/>
      <c r="F831" s="180"/>
      <c r="G831" s="68" t="s">
        <v>1086</v>
      </c>
      <c r="H831" s="31" t="s">
        <v>493</v>
      </c>
      <c r="I831" s="390">
        <f>'موازنة 2026-2027'!M831</f>
        <v>0</v>
      </c>
      <c r="J831" s="180"/>
      <c r="K831" s="180"/>
      <c r="L831" s="180">
        <f t="shared" si="412"/>
        <v>0</v>
      </c>
      <c r="M831" s="390">
        <f>'الاطار الموازنى  راي الجهه عام'!J831</f>
        <v>0</v>
      </c>
      <c r="N831" s="228">
        <f t="shared" si="404"/>
        <v>0</v>
      </c>
      <c r="O831" s="180"/>
      <c r="P831" s="166" t="str">
        <f t="shared" si="405"/>
        <v xml:space="preserve"> </v>
      </c>
      <c r="Q831" s="166" t="str">
        <f t="shared" si="406"/>
        <v xml:space="preserve"> </v>
      </c>
      <c r="R831" s="119">
        <f t="shared" si="411"/>
        <v>0</v>
      </c>
      <c r="S831" s="72">
        <f t="shared" si="407"/>
        <v>0</v>
      </c>
    </row>
    <row r="832" spans="1:19" s="3" customFormat="1" ht="110.25" customHeight="1" thickBot="1" x14ac:dyDescent="0.25">
      <c r="A832" s="382">
        <f t="shared" ref="A832:L832" si="420">SUM(A830:A831)</f>
        <v>0</v>
      </c>
      <c r="B832" s="383">
        <f t="shared" si="420"/>
        <v>0</v>
      </c>
      <c r="C832" s="383">
        <f t="shared" si="420"/>
        <v>0</v>
      </c>
      <c r="D832" s="383">
        <f t="shared" si="420"/>
        <v>0</v>
      </c>
      <c r="E832" s="161">
        <f t="shared" si="420"/>
        <v>0</v>
      </c>
      <c r="F832" s="161">
        <f t="shared" si="420"/>
        <v>0</v>
      </c>
      <c r="G832" s="71"/>
      <c r="H832" s="9" t="s">
        <v>1116</v>
      </c>
      <c r="I832" s="383">
        <f t="shared" si="420"/>
        <v>0</v>
      </c>
      <c r="J832" s="161">
        <f t="shared" si="420"/>
        <v>0</v>
      </c>
      <c r="K832" s="161">
        <f t="shared" si="420"/>
        <v>0</v>
      </c>
      <c r="L832" s="161">
        <f t="shared" si="420"/>
        <v>0</v>
      </c>
      <c r="M832" s="383">
        <f>'الاطار الموازنى  راي الجهه عام'!J832</f>
        <v>0</v>
      </c>
      <c r="N832" s="222">
        <f t="shared" si="404"/>
        <v>0</v>
      </c>
      <c r="O832" s="161">
        <f t="shared" ref="O832" si="421">SUM(O830:O831)</f>
        <v>0</v>
      </c>
      <c r="P832" s="161" t="str">
        <f t="shared" si="405"/>
        <v xml:space="preserve"> </v>
      </c>
      <c r="Q832" s="161" t="str">
        <f t="shared" si="406"/>
        <v xml:space="preserve"> </v>
      </c>
      <c r="R832" s="115">
        <f t="shared" si="411"/>
        <v>0</v>
      </c>
      <c r="S832" s="72">
        <f t="shared" si="407"/>
        <v>0</v>
      </c>
    </row>
    <row r="833" spans="1:19" s="3" customFormat="1" ht="105.75" customHeight="1" x14ac:dyDescent="0.2">
      <c r="A833" s="355"/>
      <c r="B833" s="425"/>
      <c r="C833" s="425"/>
      <c r="D833" s="425"/>
      <c r="E833" s="181"/>
      <c r="F833" s="181"/>
      <c r="G833" s="59"/>
      <c r="H833" s="10" t="s">
        <v>494</v>
      </c>
      <c r="I833" s="425"/>
      <c r="J833" s="181"/>
      <c r="K833" s="181"/>
      <c r="L833" s="181"/>
      <c r="M833" s="425">
        <f>'الاطار الموازنى  راي الجهه عام'!J833</f>
        <v>0</v>
      </c>
      <c r="N833" s="242"/>
      <c r="O833" s="181"/>
      <c r="P833" s="181"/>
      <c r="Q833" s="181"/>
      <c r="R833" s="125"/>
      <c r="S833" s="72">
        <f>S836</f>
        <v>0</v>
      </c>
    </row>
    <row r="834" spans="1:19" s="2" customFormat="1" ht="105.75" customHeight="1" x14ac:dyDescent="0.2">
      <c r="A834" s="389"/>
      <c r="B834" s="390"/>
      <c r="C834" s="390"/>
      <c r="D834" s="390"/>
      <c r="E834" s="180"/>
      <c r="F834" s="180"/>
      <c r="G834" s="60" t="s">
        <v>1087</v>
      </c>
      <c r="H834" s="17" t="s">
        <v>495</v>
      </c>
      <c r="I834" s="390">
        <f>'موازنة 2026-2027'!M834</f>
        <v>0</v>
      </c>
      <c r="J834" s="180"/>
      <c r="K834" s="180"/>
      <c r="L834" s="180">
        <f t="shared" si="412"/>
        <v>0</v>
      </c>
      <c r="M834" s="390">
        <f>'الاطار الموازنى  راي الجهه عام'!J834</f>
        <v>0</v>
      </c>
      <c r="N834" s="228">
        <f t="shared" si="404"/>
        <v>0</v>
      </c>
      <c r="O834" s="180"/>
      <c r="P834" s="166" t="str">
        <f t="shared" si="405"/>
        <v xml:space="preserve"> </v>
      </c>
      <c r="Q834" s="166" t="str">
        <f t="shared" si="406"/>
        <v xml:space="preserve"> </v>
      </c>
      <c r="R834" s="119">
        <f t="shared" si="411"/>
        <v>0</v>
      </c>
      <c r="S834" s="72">
        <f t="shared" si="407"/>
        <v>0</v>
      </c>
    </row>
    <row r="835" spans="1:19" s="2" customFormat="1" ht="105.75" customHeight="1" thickBot="1" x14ac:dyDescent="0.25">
      <c r="A835" s="389"/>
      <c r="B835" s="390"/>
      <c r="C835" s="390"/>
      <c r="D835" s="390"/>
      <c r="E835" s="180"/>
      <c r="F835" s="180"/>
      <c r="G835" s="68" t="s">
        <v>1088</v>
      </c>
      <c r="H835" s="31" t="s">
        <v>496</v>
      </c>
      <c r="I835" s="390">
        <f>'موازنة 2026-2027'!M835</f>
        <v>0</v>
      </c>
      <c r="J835" s="180"/>
      <c r="K835" s="180"/>
      <c r="L835" s="180">
        <f t="shared" si="412"/>
        <v>0</v>
      </c>
      <c r="M835" s="390">
        <f>'الاطار الموازنى  راي الجهه عام'!J835</f>
        <v>0</v>
      </c>
      <c r="N835" s="228">
        <f t="shared" si="404"/>
        <v>0</v>
      </c>
      <c r="O835" s="180"/>
      <c r="P835" s="166" t="str">
        <f t="shared" si="405"/>
        <v xml:space="preserve"> </v>
      </c>
      <c r="Q835" s="166" t="str">
        <f t="shared" si="406"/>
        <v xml:space="preserve"> </v>
      </c>
      <c r="R835" s="119">
        <f t="shared" si="411"/>
        <v>0</v>
      </c>
      <c r="S835" s="72">
        <f t="shared" si="407"/>
        <v>0</v>
      </c>
    </row>
    <row r="836" spans="1:19" s="3" customFormat="1" ht="122.25" customHeight="1" thickBot="1" x14ac:dyDescent="0.25">
      <c r="A836" s="382">
        <f t="shared" ref="A836:L836" si="422">SUM(A834:A835)</f>
        <v>0</v>
      </c>
      <c r="B836" s="383">
        <f t="shared" si="422"/>
        <v>0</v>
      </c>
      <c r="C836" s="383">
        <f t="shared" si="422"/>
        <v>0</v>
      </c>
      <c r="D836" s="383">
        <f t="shared" si="422"/>
        <v>0</v>
      </c>
      <c r="E836" s="161">
        <f t="shared" si="422"/>
        <v>0</v>
      </c>
      <c r="F836" s="161">
        <f t="shared" si="422"/>
        <v>0</v>
      </c>
      <c r="G836" s="58"/>
      <c r="H836" s="9" t="s">
        <v>1117</v>
      </c>
      <c r="I836" s="383">
        <f t="shared" si="422"/>
        <v>0</v>
      </c>
      <c r="J836" s="161">
        <f t="shared" si="422"/>
        <v>0</v>
      </c>
      <c r="K836" s="161">
        <f t="shared" si="422"/>
        <v>0</v>
      </c>
      <c r="L836" s="161">
        <f t="shared" si="422"/>
        <v>0</v>
      </c>
      <c r="M836" s="383">
        <f>'الاطار الموازنى  راي الجهه عام'!J836</f>
        <v>0</v>
      </c>
      <c r="N836" s="222">
        <f t="shared" si="404"/>
        <v>0</v>
      </c>
      <c r="O836" s="161">
        <f t="shared" ref="O836" si="423">SUM(O834:O835)</f>
        <v>0</v>
      </c>
      <c r="P836" s="161" t="str">
        <f t="shared" si="405"/>
        <v xml:space="preserve"> </v>
      </c>
      <c r="Q836" s="161" t="str">
        <f t="shared" si="406"/>
        <v xml:space="preserve"> </v>
      </c>
      <c r="R836" s="115">
        <f t="shared" si="411"/>
        <v>0</v>
      </c>
      <c r="S836" s="72">
        <f t="shared" si="407"/>
        <v>0</v>
      </c>
    </row>
    <row r="837" spans="1:19" s="3" customFormat="1" ht="97.5" customHeight="1" thickBot="1" x14ac:dyDescent="0.25">
      <c r="A837" s="382">
        <f t="shared" ref="A837:L837" si="424">A836+A832+A828</f>
        <v>0</v>
      </c>
      <c r="B837" s="383">
        <f t="shared" si="424"/>
        <v>0</v>
      </c>
      <c r="C837" s="383">
        <f t="shared" si="424"/>
        <v>0</v>
      </c>
      <c r="D837" s="383">
        <f t="shared" si="424"/>
        <v>0</v>
      </c>
      <c r="E837" s="161">
        <f t="shared" si="424"/>
        <v>0</v>
      </c>
      <c r="F837" s="161">
        <f t="shared" si="424"/>
        <v>0</v>
      </c>
      <c r="G837" s="58"/>
      <c r="H837" s="9" t="s">
        <v>498</v>
      </c>
      <c r="I837" s="383">
        <f t="shared" si="424"/>
        <v>0</v>
      </c>
      <c r="J837" s="161">
        <f t="shared" si="424"/>
        <v>0</v>
      </c>
      <c r="K837" s="161">
        <f t="shared" si="424"/>
        <v>0</v>
      </c>
      <c r="L837" s="161">
        <f t="shared" si="424"/>
        <v>0</v>
      </c>
      <c r="M837" s="383">
        <f>'الاطار الموازنى  راي الجهه عام'!J837</f>
        <v>0</v>
      </c>
      <c r="N837" s="222">
        <f t="shared" si="404"/>
        <v>0</v>
      </c>
      <c r="O837" s="161">
        <f t="shared" ref="O837" si="425">O836+O832+O828</f>
        <v>0</v>
      </c>
      <c r="P837" s="161" t="str">
        <f t="shared" si="405"/>
        <v xml:space="preserve"> </v>
      </c>
      <c r="Q837" s="161" t="str">
        <f t="shared" si="406"/>
        <v xml:space="preserve"> </v>
      </c>
      <c r="R837" s="115">
        <f t="shared" si="411"/>
        <v>0</v>
      </c>
      <c r="S837" s="72">
        <f t="shared" si="407"/>
        <v>0</v>
      </c>
    </row>
    <row r="838" spans="1:19" s="3" customFormat="1" ht="180.75" customHeight="1" x14ac:dyDescent="0.2">
      <c r="A838" s="429">
        <f t="shared" ref="A838:F838" si="426">A837+A821</f>
        <v>0</v>
      </c>
      <c r="B838" s="430">
        <f t="shared" si="426"/>
        <v>0</v>
      </c>
      <c r="C838" s="430">
        <f t="shared" si="426"/>
        <v>0</v>
      </c>
      <c r="D838" s="430">
        <f t="shared" si="426"/>
        <v>0</v>
      </c>
      <c r="E838" s="327">
        <f t="shared" si="426"/>
        <v>0</v>
      </c>
      <c r="F838" s="327">
        <f t="shared" si="426"/>
        <v>0</v>
      </c>
      <c r="G838" s="328"/>
      <c r="H838" s="329" t="s">
        <v>548</v>
      </c>
      <c r="I838" s="430">
        <f>I837+I821</f>
        <v>15986000</v>
      </c>
      <c r="J838" s="327">
        <f>J837+J821</f>
        <v>0</v>
      </c>
      <c r="K838" s="327">
        <f>K837+K821</f>
        <v>0</v>
      </c>
      <c r="L838" s="327">
        <f>L837+L821</f>
        <v>0</v>
      </c>
      <c r="M838" s="430">
        <f>'الاطار الموازنى  راي الجهه عام'!J838</f>
        <v>19727000</v>
      </c>
      <c r="N838" s="330">
        <f t="shared" si="404"/>
        <v>3741000</v>
      </c>
      <c r="O838" s="327">
        <f>O837+O821</f>
        <v>19727000</v>
      </c>
      <c r="P838" s="327">
        <f t="shared" si="405"/>
        <v>3741000</v>
      </c>
      <c r="Q838" s="327" t="str">
        <f t="shared" si="406"/>
        <v xml:space="preserve"> </v>
      </c>
      <c r="R838" s="331">
        <f t="shared" si="411"/>
        <v>1.2340172651069685</v>
      </c>
      <c r="S838" s="72">
        <f t="shared" si="407"/>
        <v>55440000</v>
      </c>
    </row>
    <row r="839" spans="1:19" s="15" customFormat="1" ht="307.5" customHeight="1" x14ac:dyDescent="0.2">
      <c r="A839" s="195">
        <f>IF(A838-A768=0,0,"خطاء")</f>
        <v>0</v>
      </c>
      <c r="B839" s="195">
        <f t="shared" ref="B839:O839" si="427">IF(B838-B768=0,0,"خطاء")</f>
        <v>0</v>
      </c>
      <c r="C839" s="195">
        <f t="shared" si="427"/>
        <v>0</v>
      </c>
      <c r="D839" s="195">
        <f t="shared" si="427"/>
        <v>0</v>
      </c>
      <c r="E839" s="195">
        <f t="shared" si="427"/>
        <v>0</v>
      </c>
      <c r="F839" s="195">
        <f t="shared" si="427"/>
        <v>0</v>
      </c>
      <c r="G839" s="14"/>
      <c r="H839" s="13" t="s">
        <v>1107</v>
      </c>
      <c r="I839" s="195">
        <f t="shared" si="427"/>
        <v>0</v>
      </c>
      <c r="J839" s="195">
        <f t="shared" si="427"/>
        <v>0</v>
      </c>
      <c r="K839" s="195">
        <f t="shared" si="427"/>
        <v>0</v>
      </c>
      <c r="L839" s="195">
        <f t="shared" si="427"/>
        <v>0</v>
      </c>
      <c r="M839" s="195">
        <f t="shared" si="427"/>
        <v>0</v>
      </c>
      <c r="N839" s="195">
        <f t="shared" si="427"/>
        <v>0</v>
      </c>
      <c r="O839" s="195">
        <f t="shared" si="427"/>
        <v>0</v>
      </c>
      <c r="P839" s="195"/>
      <c r="Q839" s="195"/>
      <c r="R839" s="135">
        <f>IF(R838-R768=0,0,"خطاء")</f>
        <v>0</v>
      </c>
      <c r="S839" s="73"/>
    </row>
    <row r="840" spans="1:19" s="15" customFormat="1" ht="369.75" customHeight="1" x14ac:dyDescent="0.2">
      <c r="A840" s="195">
        <f t="shared" ref="A840:R840" si="428">IF(A767-A568=0,0,"خطاء")</f>
        <v>0</v>
      </c>
      <c r="B840" s="195">
        <f t="shared" si="428"/>
        <v>0</v>
      </c>
      <c r="C840" s="195">
        <f t="shared" si="428"/>
        <v>0</v>
      </c>
      <c r="D840" s="195">
        <f t="shared" si="428"/>
        <v>0</v>
      </c>
      <c r="E840" s="195">
        <f t="shared" si="428"/>
        <v>0</v>
      </c>
      <c r="F840" s="195">
        <f t="shared" si="428"/>
        <v>0</v>
      </c>
      <c r="G840" s="14"/>
      <c r="H840" s="13" t="s">
        <v>1108</v>
      </c>
      <c r="I840" s="195">
        <f t="shared" si="428"/>
        <v>0</v>
      </c>
      <c r="J840" s="195">
        <f t="shared" si="428"/>
        <v>0</v>
      </c>
      <c r="K840" s="195">
        <f t="shared" si="428"/>
        <v>0</v>
      </c>
      <c r="L840" s="195">
        <f t="shared" si="428"/>
        <v>0</v>
      </c>
      <c r="M840" s="195">
        <f t="shared" si="428"/>
        <v>0</v>
      </c>
      <c r="N840" s="195">
        <f t="shared" si="428"/>
        <v>0</v>
      </c>
      <c r="O840" s="195">
        <f t="shared" si="428"/>
        <v>0</v>
      </c>
      <c r="P840" s="195"/>
      <c r="Q840" s="195"/>
      <c r="R840" s="135">
        <f t="shared" si="428"/>
        <v>0</v>
      </c>
      <c r="S840" s="73"/>
    </row>
    <row r="841" spans="1:19" s="15" customFormat="1" ht="409.6" customHeight="1" x14ac:dyDescent="0.2">
      <c r="A841" s="196">
        <f t="shared" ref="A841:R841" si="429">A569-A476</f>
        <v>0</v>
      </c>
      <c r="B841" s="196">
        <f t="shared" si="429"/>
        <v>0</v>
      </c>
      <c r="C841" s="196">
        <f t="shared" si="429"/>
        <v>0</v>
      </c>
      <c r="D841" s="196">
        <f t="shared" si="429"/>
        <v>0</v>
      </c>
      <c r="E841" s="196">
        <f t="shared" si="429"/>
        <v>0</v>
      </c>
      <c r="F841" s="196">
        <f t="shared" si="429"/>
        <v>0</v>
      </c>
      <c r="G841" s="16"/>
      <c r="H841" s="13" t="s">
        <v>549</v>
      </c>
      <c r="I841" s="196">
        <f t="shared" si="429"/>
        <v>0</v>
      </c>
      <c r="J841" s="196">
        <f t="shared" si="429"/>
        <v>0</v>
      </c>
      <c r="K841" s="196">
        <f t="shared" si="429"/>
        <v>0</v>
      </c>
      <c r="L841" s="196">
        <f t="shared" si="429"/>
        <v>0</v>
      </c>
      <c r="M841" s="196">
        <f t="shared" si="429"/>
        <v>0</v>
      </c>
      <c r="N841" s="196">
        <f t="shared" si="429"/>
        <v>0</v>
      </c>
      <c r="O841" s="196">
        <f t="shared" si="429"/>
        <v>0</v>
      </c>
      <c r="P841" s="196"/>
      <c r="Q841" s="196"/>
      <c r="R841" s="136">
        <f t="shared" si="429"/>
        <v>0</v>
      </c>
      <c r="S841" s="73"/>
    </row>
    <row r="842" spans="1:19" s="15" customFormat="1" ht="234.75" customHeight="1" x14ac:dyDescent="0.2">
      <c r="A842" s="196">
        <f t="shared" ref="A842:R842" si="430">A703-A633</f>
        <v>0</v>
      </c>
      <c r="B842" s="196">
        <f t="shared" si="430"/>
        <v>0</v>
      </c>
      <c r="C842" s="196">
        <f t="shared" si="430"/>
        <v>0</v>
      </c>
      <c r="D842" s="196">
        <f t="shared" si="430"/>
        <v>0</v>
      </c>
      <c r="E842" s="196">
        <f t="shared" si="430"/>
        <v>0</v>
      </c>
      <c r="F842" s="196">
        <f t="shared" si="430"/>
        <v>0</v>
      </c>
      <c r="G842" s="16"/>
      <c r="H842" s="13" t="s">
        <v>550</v>
      </c>
      <c r="I842" s="196">
        <f t="shared" si="430"/>
        <v>0</v>
      </c>
      <c r="J842" s="196">
        <f t="shared" si="430"/>
        <v>0</v>
      </c>
      <c r="K842" s="196">
        <f t="shared" si="430"/>
        <v>0</v>
      </c>
      <c r="L842" s="196">
        <f t="shared" si="430"/>
        <v>0</v>
      </c>
      <c r="M842" s="196">
        <f t="shared" si="430"/>
        <v>0</v>
      </c>
      <c r="N842" s="196">
        <f t="shared" si="430"/>
        <v>0</v>
      </c>
      <c r="O842" s="196">
        <f t="shared" si="430"/>
        <v>0</v>
      </c>
      <c r="P842" s="196"/>
      <c r="Q842" s="196"/>
      <c r="R842" s="136">
        <f t="shared" si="430"/>
        <v>0</v>
      </c>
      <c r="S842" s="73"/>
    </row>
    <row r="843" spans="1:19" s="15" customFormat="1" ht="150" customHeight="1" x14ac:dyDescent="0.2">
      <c r="A843" s="196">
        <f t="shared" ref="A843:O843" si="431">A838-A768</f>
        <v>0</v>
      </c>
      <c r="B843" s="196">
        <f t="shared" si="431"/>
        <v>0</v>
      </c>
      <c r="C843" s="196">
        <f t="shared" si="431"/>
        <v>0</v>
      </c>
      <c r="D843" s="196">
        <f t="shared" si="431"/>
        <v>0</v>
      </c>
      <c r="E843" s="196">
        <f t="shared" si="431"/>
        <v>0</v>
      </c>
      <c r="F843" s="196">
        <f t="shared" si="431"/>
        <v>0</v>
      </c>
      <c r="G843" s="16"/>
      <c r="H843" s="13" t="s">
        <v>551</v>
      </c>
      <c r="I843" s="196">
        <f t="shared" si="431"/>
        <v>0</v>
      </c>
      <c r="J843" s="196">
        <f t="shared" si="431"/>
        <v>0</v>
      </c>
      <c r="K843" s="196">
        <f t="shared" si="431"/>
        <v>0</v>
      </c>
      <c r="L843" s="196">
        <f t="shared" si="431"/>
        <v>0</v>
      </c>
      <c r="M843" s="196">
        <f t="shared" si="431"/>
        <v>0</v>
      </c>
      <c r="N843" s="196">
        <f t="shared" si="431"/>
        <v>0</v>
      </c>
      <c r="O843" s="196">
        <f t="shared" si="431"/>
        <v>0</v>
      </c>
      <c r="P843" s="196"/>
      <c r="Q843" s="196"/>
      <c r="R843" s="136">
        <f>R838-R768</f>
        <v>0</v>
      </c>
      <c r="S843" s="73"/>
    </row>
    <row r="844" spans="1:19" s="262" customFormat="1" ht="129.75" hidden="1" customHeight="1" x14ac:dyDescent="1.35">
      <c r="A844" s="259"/>
      <c r="B844" s="259"/>
      <c r="C844" s="259"/>
      <c r="D844" s="259"/>
      <c r="E844" s="259"/>
      <c r="F844" s="259"/>
      <c r="G844" s="259"/>
      <c r="H844" s="260"/>
      <c r="I844" s="259"/>
      <c r="J844" s="259"/>
      <c r="K844" s="259"/>
      <c r="L844" s="259"/>
      <c r="M844" s="259"/>
      <c r="N844" s="259"/>
      <c r="O844" s="259"/>
      <c r="P844" s="259"/>
      <c r="Q844" s="259"/>
      <c r="R844" s="259"/>
      <c r="S844" s="261"/>
    </row>
    <row r="845" spans="1:19" s="264" customFormat="1" ht="155.25" hidden="1" customHeight="1" x14ac:dyDescent="1.35">
      <c r="A845" s="263">
        <f t="shared" ref="A845:R845" si="432">A485</f>
        <v>0</v>
      </c>
      <c r="B845" s="263">
        <f t="shared" si="432"/>
        <v>0</v>
      </c>
      <c r="C845" s="263">
        <f t="shared" si="432"/>
        <v>0</v>
      </c>
      <c r="D845" s="263">
        <f t="shared" si="432"/>
        <v>0</v>
      </c>
      <c r="E845" s="263">
        <f t="shared" si="432"/>
        <v>0</v>
      </c>
      <c r="F845" s="263">
        <f t="shared" si="432"/>
        <v>0</v>
      </c>
      <c r="G845" s="263"/>
      <c r="H845" s="22" t="s">
        <v>1132</v>
      </c>
      <c r="I845" s="263">
        <f t="shared" si="432"/>
        <v>0</v>
      </c>
      <c r="J845" s="263">
        <f t="shared" si="432"/>
        <v>0</v>
      </c>
      <c r="K845" s="263">
        <f t="shared" si="432"/>
        <v>0</v>
      </c>
      <c r="L845" s="263">
        <f t="shared" si="432"/>
        <v>0</v>
      </c>
      <c r="M845" s="263">
        <f t="shared" si="432"/>
        <v>0</v>
      </c>
      <c r="N845" s="263">
        <f t="shared" si="432"/>
        <v>0</v>
      </c>
      <c r="O845" s="263">
        <f t="shared" si="432"/>
        <v>0</v>
      </c>
      <c r="P845" s="263" t="str">
        <f t="shared" si="432"/>
        <v xml:space="preserve"> </v>
      </c>
      <c r="Q845" s="263" t="str">
        <f t="shared" si="432"/>
        <v xml:space="preserve"> </v>
      </c>
      <c r="R845" s="263">
        <f t="shared" si="432"/>
        <v>0</v>
      </c>
      <c r="S845" s="261"/>
    </row>
    <row r="846" spans="1:19" s="264" customFormat="1" ht="285" hidden="1" customHeight="1" x14ac:dyDescent="1.35">
      <c r="A846" s="263">
        <f t="shared" ref="A846:R846" si="433">A492</f>
        <v>0</v>
      </c>
      <c r="B846" s="263">
        <f t="shared" si="433"/>
        <v>0</v>
      </c>
      <c r="C846" s="263">
        <f t="shared" si="433"/>
        <v>0</v>
      </c>
      <c r="D846" s="263">
        <f t="shared" si="433"/>
        <v>0</v>
      </c>
      <c r="E846" s="263">
        <f t="shared" si="433"/>
        <v>0</v>
      </c>
      <c r="F846" s="263">
        <f t="shared" si="433"/>
        <v>0</v>
      </c>
      <c r="G846" s="263"/>
      <c r="H846" s="22" t="s">
        <v>361</v>
      </c>
      <c r="I846" s="263">
        <f t="shared" si="433"/>
        <v>0</v>
      </c>
      <c r="J846" s="263">
        <f t="shared" si="433"/>
        <v>0</v>
      </c>
      <c r="K846" s="263">
        <f t="shared" si="433"/>
        <v>0</v>
      </c>
      <c r="L846" s="263">
        <f t="shared" si="433"/>
        <v>0</v>
      </c>
      <c r="M846" s="263">
        <f t="shared" si="433"/>
        <v>0</v>
      </c>
      <c r="N846" s="263">
        <f t="shared" si="433"/>
        <v>0</v>
      </c>
      <c r="O846" s="263">
        <f t="shared" si="433"/>
        <v>0</v>
      </c>
      <c r="P846" s="263" t="str">
        <f t="shared" si="433"/>
        <v xml:space="preserve"> </v>
      </c>
      <c r="Q846" s="263" t="str">
        <f t="shared" si="433"/>
        <v xml:space="preserve"> </v>
      </c>
      <c r="R846" s="263">
        <f t="shared" si="433"/>
        <v>0</v>
      </c>
      <c r="S846" s="261"/>
    </row>
    <row r="847" spans="1:19" s="264" customFormat="1" ht="127.5" hidden="1" customHeight="1" x14ac:dyDescent="1.35">
      <c r="A847" s="263">
        <f t="shared" ref="A847:R847" si="434">A521</f>
        <v>0</v>
      </c>
      <c r="B847" s="263">
        <f t="shared" si="434"/>
        <v>0</v>
      </c>
      <c r="C847" s="263">
        <f t="shared" si="434"/>
        <v>0</v>
      </c>
      <c r="D847" s="263">
        <f t="shared" si="434"/>
        <v>0</v>
      </c>
      <c r="E847" s="263">
        <f t="shared" si="434"/>
        <v>0</v>
      </c>
      <c r="F847" s="263">
        <f t="shared" si="434"/>
        <v>0</v>
      </c>
      <c r="G847" s="263"/>
      <c r="H847" s="22" t="str">
        <f t="shared" si="434"/>
        <v>جملة مجموعة ( 1 ) ايرادات النشاط</v>
      </c>
      <c r="I847" s="263">
        <f t="shared" si="434"/>
        <v>39423000</v>
      </c>
      <c r="J847" s="263">
        <f t="shared" si="434"/>
        <v>0</v>
      </c>
      <c r="K847" s="263">
        <f t="shared" si="434"/>
        <v>0</v>
      </c>
      <c r="L847" s="263">
        <f t="shared" si="434"/>
        <v>0</v>
      </c>
      <c r="M847" s="263">
        <f t="shared" si="434"/>
        <v>45523000</v>
      </c>
      <c r="N847" s="263">
        <f t="shared" si="434"/>
        <v>6100000</v>
      </c>
      <c r="O847" s="263">
        <f t="shared" si="434"/>
        <v>45523000</v>
      </c>
      <c r="P847" s="263">
        <f t="shared" si="434"/>
        <v>6100000</v>
      </c>
      <c r="Q847" s="263" t="str">
        <f t="shared" si="434"/>
        <v xml:space="preserve"> </v>
      </c>
      <c r="R847" s="263">
        <f t="shared" si="434"/>
        <v>1.1547320092331887</v>
      </c>
      <c r="S847" s="261"/>
    </row>
    <row r="848" spans="1:19" s="264" customFormat="1" ht="127.5" hidden="1" customHeight="1" x14ac:dyDescent="1.35">
      <c r="A848" s="263">
        <f t="shared" ref="A848:R848" si="435">A454</f>
        <v>0</v>
      </c>
      <c r="B848" s="263">
        <f t="shared" si="435"/>
        <v>0</v>
      </c>
      <c r="C848" s="263">
        <f t="shared" si="435"/>
        <v>0</v>
      </c>
      <c r="D848" s="263">
        <f t="shared" si="435"/>
        <v>0</v>
      </c>
      <c r="E848" s="263">
        <f t="shared" si="435"/>
        <v>0</v>
      </c>
      <c r="F848" s="263">
        <f t="shared" si="435"/>
        <v>0</v>
      </c>
      <c r="G848" s="263"/>
      <c r="H848" s="263" t="str">
        <f t="shared" si="435"/>
        <v>نوع (2) الفائض المرحل ( أرباح مرحلة )</v>
      </c>
      <c r="I848" s="263">
        <f t="shared" si="435"/>
        <v>13903000</v>
      </c>
      <c r="J848" s="263">
        <f t="shared" si="435"/>
        <v>0</v>
      </c>
      <c r="K848" s="263">
        <f t="shared" si="435"/>
        <v>0</v>
      </c>
      <c r="L848" s="263">
        <f t="shared" si="435"/>
        <v>0</v>
      </c>
      <c r="M848" s="263">
        <f t="shared" si="435"/>
        <v>17644000</v>
      </c>
      <c r="N848" s="263">
        <f t="shared" si="435"/>
        <v>3741000</v>
      </c>
      <c r="O848" s="263">
        <f t="shared" si="435"/>
        <v>17644000</v>
      </c>
      <c r="P848" s="263">
        <f t="shared" si="435"/>
        <v>3741000</v>
      </c>
      <c r="Q848" s="263" t="str">
        <f t="shared" si="435"/>
        <v xml:space="preserve"> </v>
      </c>
      <c r="R848" s="263">
        <f t="shared" si="435"/>
        <v>1.2690786161260159</v>
      </c>
      <c r="S848" s="261"/>
    </row>
    <row r="849" spans="1:19" s="264" customFormat="1" ht="127.5" hidden="1" customHeight="1" x14ac:dyDescent="1.35">
      <c r="A849" s="259"/>
      <c r="B849" s="259"/>
      <c r="C849" s="259"/>
      <c r="D849" s="259"/>
      <c r="E849" s="259"/>
      <c r="F849" s="259"/>
      <c r="G849" s="259"/>
      <c r="H849" s="260"/>
      <c r="I849" s="259"/>
      <c r="J849" s="259"/>
      <c r="K849" s="259"/>
      <c r="L849" s="259"/>
      <c r="M849" s="259"/>
      <c r="N849" s="259"/>
      <c r="O849" s="259"/>
      <c r="P849" s="259"/>
      <c r="Q849" s="259"/>
      <c r="R849" s="259"/>
      <c r="S849" s="261"/>
    </row>
    <row r="850" spans="1:19" s="264" customFormat="1" ht="127.5" hidden="1" customHeight="1" x14ac:dyDescent="1.35">
      <c r="A850" s="259"/>
      <c r="B850" s="259"/>
      <c r="C850" s="259"/>
      <c r="D850" s="259"/>
      <c r="E850" s="259"/>
      <c r="F850" s="259"/>
      <c r="G850" s="259"/>
      <c r="H850" s="260"/>
      <c r="I850" s="259"/>
      <c r="J850" s="259"/>
      <c r="K850" s="259"/>
      <c r="L850" s="259"/>
      <c r="M850" s="259"/>
      <c r="N850" s="259"/>
      <c r="O850" s="259"/>
      <c r="P850" s="259"/>
      <c r="Q850" s="259"/>
      <c r="R850" s="259"/>
      <c r="S850" s="261"/>
    </row>
    <row r="851" spans="1:19" s="264" customFormat="1" ht="127.5" hidden="1" customHeight="1" x14ac:dyDescent="1.35">
      <c r="A851" s="259"/>
      <c r="B851" s="259"/>
      <c r="C851" s="259"/>
      <c r="D851" s="259"/>
      <c r="E851" s="259"/>
      <c r="F851" s="259"/>
      <c r="G851" s="259"/>
      <c r="H851" s="260"/>
      <c r="I851" s="259"/>
      <c r="J851" s="259"/>
      <c r="K851" s="259"/>
      <c r="L851" s="259"/>
      <c r="M851" s="259"/>
      <c r="N851" s="259"/>
      <c r="O851" s="259"/>
      <c r="P851" s="259"/>
      <c r="Q851" s="259"/>
      <c r="R851" s="259"/>
      <c r="S851" s="261"/>
    </row>
    <row r="852" spans="1:19" ht="57.75" customHeight="1" x14ac:dyDescent="0.2"/>
  </sheetData>
  <sheetProtection password="CC6B" sheet="1" formatCells="0" formatRows="0" sort="0" autoFilter="0"/>
  <autoFilter ref="A1:S843" xr:uid="{00000000-0009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</autoFilter>
  <mergeCells count="14">
    <mergeCell ref="N3:N4"/>
    <mergeCell ref="O3:O4"/>
    <mergeCell ref="P3:Q3"/>
    <mergeCell ref="R3:R4"/>
    <mergeCell ref="A1:R1"/>
    <mergeCell ref="D2:O2"/>
    <mergeCell ref="P2:R2"/>
    <mergeCell ref="A3:B3"/>
    <mergeCell ref="C3:D3"/>
    <mergeCell ref="E3:F3"/>
    <mergeCell ref="G3:G4"/>
    <mergeCell ref="H3:H4"/>
    <mergeCell ref="M3:M4"/>
    <mergeCell ref="I3:L4"/>
  </mergeCells>
  <dataValidations count="3">
    <dataValidation operator="greaterThanOrEqual" allowBlank="1" showInputMessage="1" showErrorMessage="1" sqref="H195 I110:N110 A87:F87 I195:N196 A110:F110 H28:N28 A195:F196 H13 H20 H33:N33 A28:F28 H38:N38 A33:F33 H41:N41 A38:F38 I46:N46 A41:F41 I59:N59 A46:F46 I66:N66 A59:F59 I165:N165 A66:F66 H502 A165:F165 H347 I87:N87 H103" xr:uid="{A444BDCA-EF51-44C8-BCF7-A8822A9AFEF0}"/>
    <dataValidation type="custom" operator="greaterThanOrEqual" allowBlank="1" showInputMessage="1" showErrorMessage="1" sqref="H196" xr:uid="{B1517C4F-9B14-410C-86A4-2D6E1F56DEAE}">
      <formula1>0</formula1>
    </dataValidation>
    <dataValidation type="whole" operator="greaterThanOrEqual" allowBlank="1" showInputMessage="1" showErrorMessage="1" sqref="A67:F86 I67:N86 A197:F838 G5:G838 I88:N109 A88:F109 I166:N194 O5:R838 A166:F194 H5:H12 H14:H19 H21:H27 A5:F27 H29:N32 A29:F32 H34:N37 A34:F37 H39:N40 A39:F40 I42:N45 A42:F45 I47:N58 A47:F58 I60:N65 A60:F65 I111:N164 A111:F164 I197:N838 H503:H838 H197:H346 H348:H501 I5:N27 H42:H102 H104:H194" xr:uid="{D782D465-FDF5-4167-AF36-905C66B9756E}">
      <formula1>0</formula1>
    </dataValidation>
  </dataValidations>
  <printOptions horizontalCentered="1"/>
  <pageMargins left="0.196850393700787" right="0.196850393700787" top="0.55118110236220497" bottom="0.39370078740157499" header="0.31496062992126" footer="0"/>
  <pageSetup paperSize="9" scale="20" orientation="landscape" r:id="rId1"/>
  <headerFooter>
    <oddHeader>&amp;L&amp;"Arial,غامق"&amp;24&amp;N/&amp;P&amp;R&amp;"Arial,غامق"&amp;14  &amp;22 قطاع موازنات الامن والعدالة 
ولخدمات العامة والحماية الاجتماعية
الادارة المركزية للدفاع والامن والعدالة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22D56-A67C-491F-AE1D-90BE4A7A03BC}">
  <dimension ref="A1:S852"/>
  <sheetViews>
    <sheetView rightToLeft="1" view="pageBreakPreview" topLeftCell="G831" zoomScale="30" zoomScaleNormal="100" zoomScaleSheetLayoutView="30" workbookViewId="0">
      <selection activeCell="O779" sqref="O779:O780"/>
    </sheetView>
  </sheetViews>
  <sheetFormatPr defaultRowHeight="34.5" x14ac:dyDescent="0.2"/>
  <cols>
    <col min="1" max="6" width="52.140625" hidden="1" customWidth="1"/>
    <col min="7" max="7" width="47.7109375" customWidth="1"/>
    <col min="8" max="8" width="83.5703125" style="39" customWidth="1"/>
    <col min="9" max="9" width="54.5703125" customWidth="1"/>
    <col min="10" max="12" width="54.5703125" hidden="1" customWidth="1"/>
    <col min="13" max="17" width="54.5703125" customWidth="1"/>
    <col min="18" max="18" width="41.7109375" customWidth="1"/>
    <col min="19" max="19" width="29.5703125" style="72" customWidth="1"/>
    <col min="20" max="20" width="29.5703125" customWidth="1"/>
  </cols>
  <sheetData>
    <row r="1" spans="1:19" ht="78" customHeight="1" x14ac:dyDescent="0.2">
      <c r="A1" s="731" t="s">
        <v>1149</v>
      </c>
      <c r="B1" s="731"/>
      <c r="C1" s="731"/>
      <c r="D1" s="731"/>
      <c r="E1" s="731"/>
      <c r="F1" s="731"/>
      <c r="G1" s="731"/>
      <c r="H1" s="731"/>
      <c r="I1" s="731"/>
      <c r="J1" s="731"/>
      <c r="K1" s="731"/>
      <c r="L1" s="731"/>
      <c r="M1" s="731"/>
      <c r="N1" s="731"/>
      <c r="O1" s="731"/>
      <c r="P1" s="731"/>
      <c r="Q1" s="731"/>
      <c r="R1" s="731"/>
      <c r="S1" s="74"/>
    </row>
    <row r="2" spans="1:19" ht="80.25" customHeight="1" thickBot="1" x14ac:dyDescent="0.25">
      <c r="A2" s="257"/>
      <c r="B2" s="257"/>
      <c r="C2" s="258"/>
      <c r="D2" s="744" t="str">
        <f>'موازنة 2027-2028 '!D2:O2</f>
        <v>جهاز تنمية شبه جزيرة سيناء</v>
      </c>
      <c r="E2" s="744"/>
      <c r="F2" s="744"/>
      <c r="G2" s="744"/>
      <c r="H2" s="744"/>
      <c r="I2" s="744"/>
      <c r="J2" s="744"/>
      <c r="K2" s="744"/>
      <c r="L2" s="744"/>
      <c r="M2" s="744"/>
      <c r="N2" s="744"/>
      <c r="O2" s="744"/>
      <c r="P2" s="732" t="s">
        <v>1141</v>
      </c>
      <c r="Q2" s="732"/>
      <c r="R2" s="732"/>
    </row>
    <row r="3" spans="1:19" ht="120" customHeight="1" thickBot="1" x14ac:dyDescent="0.25">
      <c r="A3" s="727" t="s">
        <v>1127</v>
      </c>
      <c r="B3" s="733"/>
      <c r="C3" s="727" t="s">
        <v>1128</v>
      </c>
      <c r="D3" s="733"/>
      <c r="E3" s="734" t="s">
        <v>1142</v>
      </c>
      <c r="F3" s="735"/>
      <c r="G3" s="736" t="s">
        <v>628</v>
      </c>
      <c r="H3" s="738" t="s">
        <v>0</v>
      </c>
      <c r="I3" s="742" t="s">
        <v>1201</v>
      </c>
      <c r="J3" s="747"/>
      <c r="K3" s="747"/>
      <c r="L3" s="748"/>
      <c r="M3" s="745" t="s">
        <v>1131</v>
      </c>
      <c r="N3" s="745" t="s">
        <v>1118</v>
      </c>
      <c r="O3" s="725" t="s">
        <v>1151</v>
      </c>
      <c r="P3" s="727" t="s">
        <v>1119</v>
      </c>
      <c r="Q3" s="728"/>
      <c r="R3" s="729" t="s">
        <v>1122</v>
      </c>
    </row>
    <row r="4" spans="1:19" ht="115.5" customHeight="1" thickBot="1" x14ac:dyDescent="0.25">
      <c r="A4" s="94" t="s">
        <v>1125</v>
      </c>
      <c r="B4" s="94" t="s">
        <v>1126</v>
      </c>
      <c r="C4" s="94" t="s">
        <v>1125</v>
      </c>
      <c r="D4" s="94" t="s">
        <v>1126</v>
      </c>
      <c r="E4" s="94" t="s">
        <v>1125</v>
      </c>
      <c r="F4" s="94" t="s">
        <v>1126</v>
      </c>
      <c r="G4" s="737"/>
      <c r="H4" s="739"/>
      <c r="I4" s="743"/>
      <c r="J4" s="749"/>
      <c r="K4" s="749"/>
      <c r="L4" s="750"/>
      <c r="M4" s="724"/>
      <c r="N4" s="724"/>
      <c r="O4" s="726"/>
      <c r="P4" s="95" t="s">
        <v>1120</v>
      </c>
      <c r="Q4" s="96" t="s">
        <v>1121</v>
      </c>
      <c r="R4" s="730"/>
    </row>
    <row r="5" spans="1:19" ht="87.75" customHeight="1" x14ac:dyDescent="0.2">
      <c r="A5" s="353"/>
      <c r="B5" s="354"/>
      <c r="C5" s="354"/>
      <c r="D5" s="354"/>
      <c r="E5" s="137"/>
      <c r="F5" s="137"/>
      <c r="G5" s="75" t="s">
        <v>629</v>
      </c>
      <c r="H5" s="76" t="s">
        <v>1</v>
      </c>
      <c r="I5" s="137"/>
      <c r="J5" s="137"/>
      <c r="K5" s="137"/>
      <c r="L5" s="137"/>
      <c r="M5" s="137"/>
      <c r="N5" s="197"/>
      <c r="O5" s="137"/>
      <c r="P5" s="137"/>
      <c r="Q5" s="137"/>
      <c r="R5" s="97"/>
      <c r="S5" s="72">
        <f>S437</f>
        <v>117573000</v>
      </c>
    </row>
    <row r="6" spans="1:19" s="3" customFormat="1" ht="87.75" customHeight="1" x14ac:dyDescent="0.2">
      <c r="A6" s="355"/>
      <c r="B6" s="355"/>
      <c r="C6" s="355"/>
      <c r="D6" s="355"/>
      <c r="E6" s="138"/>
      <c r="F6" s="138"/>
      <c r="G6" s="43">
        <v>3111000000</v>
      </c>
      <c r="H6" s="4" t="s">
        <v>2</v>
      </c>
      <c r="I6" s="138"/>
      <c r="J6" s="138"/>
      <c r="K6" s="138"/>
      <c r="L6" s="138"/>
      <c r="M6" s="138"/>
      <c r="N6" s="198"/>
      <c r="O6" s="138"/>
      <c r="P6" s="138"/>
      <c r="Q6" s="138"/>
      <c r="R6" s="98"/>
      <c r="S6" s="72">
        <f>S70</f>
        <v>7072000</v>
      </c>
    </row>
    <row r="7" spans="1:19" s="2" customFormat="1" ht="99" customHeight="1" x14ac:dyDescent="0.2">
      <c r="A7" s="356"/>
      <c r="B7" s="356"/>
      <c r="C7" s="356"/>
      <c r="D7" s="356"/>
      <c r="E7" s="139"/>
      <c r="F7" s="139"/>
      <c r="G7" s="44" t="s">
        <v>630</v>
      </c>
      <c r="H7" s="17" t="s">
        <v>3</v>
      </c>
      <c r="I7" s="139"/>
      <c r="J7" s="139"/>
      <c r="K7" s="139"/>
      <c r="L7" s="139"/>
      <c r="M7" s="139"/>
      <c r="N7" s="199"/>
      <c r="O7" s="139"/>
      <c r="P7" s="139"/>
      <c r="Q7" s="139"/>
      <c r="R7" s="99"/>
      <c r="S7" s="72">
        <f>S21</f>
        <v>0</v>
      </c>
    </row>
    <row r="8" spans="1:19" s="1" customFormat="1" ht="99" customHeight="1" x14ac:dyDescent="0.2">
      <c r="A8" s="357"/>
      <c r="B8" s="357"/>
      <c r="C8" s="357"/>
      <c r="D8" s="357"/>
      <c r="E8" s="140"/>
      <c r="F8" s="140"/>
      <c r="G8" s="45" t="s">
        <v>631</v>
      </c>
      <c r="H8" s="18" t="s">
        <v>603</v>
      </c>
      <c r="I8" s="140"/>
      <c r="J8" s="140"/>
      <c r="K8" s="140"/>
      <c r="L8" s="140"/>
      <c r="M8" s="140"/>
      <c r="N8" s="200"/>
      <c r="O8" s="140"/>
      <c r="P8" s="140"/>
      <c r="Q8" s="140"/>
      <c r="R8" s="100"/>
      <c r="S8" s="72">
        <f>S12</f>
        <v>0</v>
      </c>
    </row>
    <row r="9" spans="1:19" ht="99" customHeight="1" x14ac:dyDescent="0.2">
      <c r="A9" s="358"/>
      <c r="B9" s="358"/>
      <c r="C9" s="358"/>
      <c r="D9" s="358"/>
      <c r="E9" s="141"/>
      <c r="F9" s="141"/>
      <c r="G9" s="46" t="s">
        <v>632</v>
      </c>
      <c r="H9" s="19" t="s">
        <v>4</v>
      </c>
      <c r="I9" s="358">
        <f>'موازنة 2027-2028 '!M9</f>
        <v>0</v>
      </c>
      <c r="J9" s="141"/>
      <c r="K9" s="141"/>
      <c r="L9" s="141">
        <f>K9*2</f>
        <v>0</v>
      </c>
      <c r="M9" s="358">
        <f>'الاطار الموازنى  راي الجهه عام'!K9</f>
        <v>0</v>
      </c>
      <c r="N9" s="201">
        <f t="shared" ref="N9:N80" si="0">M9-I9</f>
        <v>0</v>
      </c>
      <c r="O9" s="141"/>
      <c r="P9" s="202" t="str">
        <f t="shared" ref="P9:P80" si="1">IF(O9&gt;I9,O9-I9," ")</f>
        <v xml:space="preserve"> </v>
      </c>
      <c r="Q9" s="202" t="str">
        <f t="shared" ref="Q9:Q80" si="2">IF(I9&gt;O9,I9-O9," ")</f>
        <v xml:space="preserve"> </v>
      </c>
      <c r="R9" s="101">
        <f>IF(O9=0,,O9/I9)</f>
        <v>0</v>
      </c>
      <c r="S9" s="72">
        <f t="shared" ref="S9:S80" si="3">SUM(A9+B9+C9+D9+E9+F9+I9+J9+K9+L9+M9+O9)</f>
        <v>0</v>
      </c>
    </row>
    <row r="10" spans="1:19" ht="105.75" customHeight="1" x14ac:dyDescent="0.2">
      <c r="A10" s="358"/>
      <c r="B10" s="358"/>
      <c r="C10" s="358"/>
      <c r="D10" s="358"/>
      <c r="E10" s="141"/>
      <c r="F10" s="141"/>
      <c r="G10" s="46" t="s">
        <v>633</v>
      </c>
      <c r="H10" s="19" t="s">
        <v>5</v>
      </c>
      <c r="I10" s="358">
        <f>'موازنة 2027-2028 '!M10</f>
        <v>0</v>
      </c>
      <c r="J10" s="141"/>
      <c r="K10" s="141"/>
      <c r="L10" s="141">
        <f t="shared" ref="L10:L11" si="4">K10*2</f>
        <v>0</v>
      </c>
      <c r="M10" s="358">
        <f>'الاطار الموازنى  راي الجهه عام'!K10</f>
        <v>0</v>
      </c>
      <c r="N10" s="201">
        <f t="shared" si="0"/>
        <v>0</v>
      </c>
      <c r="O10" s="141"/>
      <c r="P10" s="202" t="str">
        <f t="shared" si="1"/>
        <v xml:space="preserve"> </v>
      </c>
      <c r="Q10" s="202" t="str">
        <f t="shared" si="2"/>
        <v xml:space="preserve"> </v>
      </c>
      <c r="R10" s="101">
        <f t="shared" ref="R10:R84" si="5">IF(O10=0,,O10/I10)</f>
        <v>0</v>
      </c>
      <c r="S10" s="72">
        <f t="shared" si="3"/>
        <v>0</v>
      </c>
    </row>
    <row r="11" spans="1:19" ht="105.75" customHeight="1" thickBot="1" x14ac:dyDescent="0.25">
      <c r="A11" s="359"/>
      <c r="B11" s="359"/>
      <c r="C11" s="359"/>
      <c r="D11" s="359"/>
      <c r="E11" s="142"/>
      <c r="F11" s="142"/>
      <c r="G11" s="77" t="s">
        <v>1089</v>
      </c>
      <c r="H11" s="78" t="s">
        <v>1090</v>
      </c>
      <c r="I11" s="359">
        <f>'موازنة 2027-2028 '!M11</f>
        <v>0</v>
      </c>
      <c r="J11" s="142"/>
      <c r="K11" s="142"/>
      <c r="L11" s="142">
        <f t="shared" si="4"/>
        <v>0</v>
      </c>
      <c r="M11" s="359">
        <f>'الاطار الموازنى  راي الجهه عام'!K11</f>
        <v>0</v>
      </c>
      <c r="N11" s="203">
        <f t="shared" si="0"/>
        <v>0</v>
      </c>
      <c r="O11" s="142"/>
      <c r="P11" s="204" t="str">
        <f t="shared" si="1"/>
        <v xml:space="preserve"> </v>
      </c>
      <c r="Q11" s="204" t="str">
        <f t="shared" si="2"/>
        <v xml:space="preserve"> </v>
      </c>
      <c r="R11" s="102">
        <f t="shared" si="5"/>
        <v>0</v>
      </c>
      <c r="S11" s="72">
        <f t="shared" si="3"/>
        <v>0</v>
      </c>
    </row>
    <row r="12" spans="1:19" s="1" customFormat="1" ht="102.75" customHeight="1" thickBot="1" x14ac:dyDescent="0.25">
      <c r="A12" s="360">
        <f t="shared" ref="A12:I12" si="6">SUM(A9:A11)</f>
        <v>0</v>
      </c>
      <c r="B12" s="360">
        <f t="shared" si="6"/>
        <v>0</v>
      </c>
      <c r="C12" s="360">
        <f t="shared" si="6"/>
        <v>0</v>
      </c>
      <c r="D12" s="360">
        <f t="shared" si="6"/>
        <v>0</v>
      </c>
      <c r="E12" s="143">
        <f t="shared" si="6"/>
        <v>0</v>
      </c>
      <c r="F12" s="143">
        <f t="shared" si="6"/>
        <v>0</v>
      </c>
      <c r="G12" s="47"/>
      <c r="H12" s="5" t="s">
        <v>6</v>
      </c>
      <c r="I12" s="360">
        <f t="shared" si="6"/>
        <v>0</v>
      </c>
      <c r="J12" s="143">
        <f t="shared" ref="J12:L12" si="7">SUM(J9:J11)</f>
        <v>0</v>
      </c>
      <c r="K12" s="143">
        <f t="shared" si="7"/>
        <v>0</v>
      </c>
      <c r="L12" s="143">
        <f t="shared" si="7"/>
        <v>0</v>
      </c>
      <c r="M12" s="360">
        <f>'الاطار الموازنى  راي الجهه عام'!K12</f>
        <v>0</v>
      </c>
      <c r="N12" s="205">
        <f t="shared" si="0"/>
        <v>0</v>
      </c>
      <c r="O12" s="143">
        <f t="shared" ref="O12" si="8">SUM(O9:O11)</f>
        <v>0</v>
      </c>
      <c r="P12" s="143" t="str">
        <f t="shared" si="1"/>
        <v xml:space="preserve"> </v>
      </c>
      <c r="Q12" s="143" t="str">
        <f t="shared" si="2"/>
        <v xml:space="preserve"> </v>
      </c>
      <c r="R12" s="103">
        <f t="shared" si="5"/>
        <v>0</v>
      </c>
      <c r="S12" s="72">
        <f t="shared" si="3"/>
        <v>0</v>
      </c>
    </row>
    <row r="13" spans="1:19" s="1" customFormat="1" ht="87.75" customHeight="1" thickBot="1" x14ac:dyDescent="0.25">
      <c r="A13" s="361" t="e">
        <f t="shared" ref="A13:F13" si="9">A12/A847</f>
        <v>#DIV/0!</v>
      </c>
      <c r="B13" s="361" t="e">
        <f t="shared" si="9"/>
        <v>#DIV/0!</v>
      </c>
      <c r="C13" s="361" t="e">
        <f t="shared" si="9"/>
        <v>#DIV/0!</v>
      </c>
      <c r="D13" s="361" t="e">
        <f t="shared" si="9"/>
        <v>#DIV/0!</v>
      </c>
      <c r="E13" s="269" t="e">
        <f t="shared" si="9"/>
        <v>#DIV/0!</v>
      </c>
      <c r="F13" s="269" t="e">
        <f t="shared" si="9"/>
        <v>#DIV/0!</v>
      </c>
      <c r="G13" s="266"/>
      <c r="H13" s="267" t="s">
        <v>1136</v>
      </c>
      <c r="I13" s="396">
        <f>I12/I847</f>
        <v>0</v>
      </c>
      <c r="J13" s="270" t="e">
        <f>J12/J847</f>
        <v>#DIV/0!</v>
      </c>
      <c r="K13" s="270" t="e">
        <f>K12/K847</f>
        <v>#DIV/0!</v>
      </c>
      <c r="L13" s="270" t="e">
        <f>L12/L847</f>
        <v>#DIV/0!</v>
      </c>
      <c r="M13" s="396">
        <f>'الاطار الموازنى  راي الجهه عام'!K13</f>
        <v>0</v>
      </c>
      <c r="N13" s="270"/>
      <c r="O13" s="270">
        <f>O12/O847</f>
        <v>0</v>
      </c>
      <c r="P13" s="270"/>
      <c r="Q13" s="265"/>
      <c r="R13" s="268"/>
      <c r="S13" s="72">
        <v>1</v>
      </c>
    </row>
    <row r="14" spans="1:19" s="1" customFormat="1" ht="105.75" customHeight="1" thickBot="1" x14ac:dyDescent="0.25">
      <c r="A14" s="362"/>
      <c r="B14" s="363"/>
      <c r="C14" s="363"/>
      <c r="D14" s="363"/>
      <c r="E14" s="144"/>
      <c r="F14" s="144"/>
      <c r="G14" s="56" t="s">
        <v>634</v>
      </c>
      <c r="H14" s="24" t="s">
        <v>7</v>
      </c>
      <c r="I14" s="363"/>
      <c r="J14" s="144"/>
      <c r="K14" s="144"/>
      <c r="L14" s="144"/>
      <c r="M14" s="363">
        <f>'الاطار الموازنى  راي الجهه عام'!K14</f>
        <v>0</v>
      </c>
      <c r="N14" s="206">
        <f t="shared" si="0"/>
        <v>0</v>
      </c>
      <c r="O14" s="144"/>
      <c r="P14" s="144" t="str">
        <f t="shared" si="1"/>
        <v xml:space="preserve"> </v>
      </c>
      <c r="Q14" s="144" t="str">
        <f t="shared" si="2"/>
        <v xml:space="preserve"> </v>
      </c>
      <c r="R14" s="104"/>
      <c r="S14" s="72">
        <f>S19</f>
        <v>0</v>
      </c>
    </row>
    <row r="15" spans="1:19" ht="105.75" customHeight="1" x14ac:dyDescent="0.2">
      <c r="A15" s="353"/>
      <c r="B15" s="354"/>
      <c r="C15" s="354"/>
      <c r="D15" s="354"/>
      <c r="E15" s="145"/>
      <c r="F15" s="145"/>
      <c r="G15" s="79" t="s">
        <v>635</v>
      </c>
      <c r="H15" s="80" t="s">
        <v>8</v>
      </c>
      <c r="I15" s="354">
        <f>'موازنة 2027-2028 '!M15</f>
        <v>0</v>
      </c>
      <c r="J15" s="145"/>
      <c r="K15" s="145"/>
      <c r="L15" s="145">
        <f t="shared" ref="L15:L89" si="10">K15*2</f>
        <v>0</v>
      </c>
      <c r="M15" s="354">
        <f>'الاطار الموازنى  راي الجهه عام'!K15</f>
        <v>0</v>
      </c>
      <c r="N15" s="207">
        <f t="shared" si="0"/>
        <v>0</v>
      </c>
      <c r="O15" s="145"/>
      <c r="P15" s="137" t="str">
        <f t="shared" si="1"/>
        <v xml:space="preserve"> </v>
      </c>
      <c r="Q15" s="137" t="str">
        <f t="shared" si="2"/>
        <v xml:space="preserve"> </v>
      </c>
      <c r="R15" s="97">
        <f t="shared" si="5"/>
        <v>0</v>
      </c>
      <c r="S15" s="72">
        <f t="shared" si="3"/>
        <v>0</v>
      </c>
    </row>
    <row r="16" spans="1:19" ht="105.75" customHeight="1" x14ac:dyDescent="0.2">
      <c r="A16" s="364"/>
      <c r="B16" s="365"/>
      <c r="C16" s="365"/>
      <c r="D16" s="365"/>
      <c r="E16" s="147"/>
      <c r="F16" s="147"/>
      <c r="G16" s="49" t="s">
        <v>636</v>
      </c>
      <c r="H16" s="19" t="s">
        <v>9</v>
      </c>
      <c r="I16" s="365">
        <f>'موازنة 2027-2028 '!M16</f>
        <v>0</v>
      </c>
      <c r="J16" s="147"/>
      <c r="K16" s="147"/>
      <c r="L16" s="147">
        <f t="shared" si="10"/>
        <v>0</v>
      </c>
      <c r="M16" s="365">
        <f>'الاطار الموازنى  راي الجهه عام'!K16</f>
        <v>0</v>
      </c>
      <c r="N16" s="208">
        <f t="shared" si="0"/>
        <v>0</v>
      </c>
      <c r="O16" s="147"/>
      <c r="P16" s="209" t="str">
        <f t="shared" si="1"/>
        <v xml:space="preserve"> </v>
      </c>
      <c r="Q16" s="209" t="str">
        <f t="shared" si="2"/>
        <v xml:space="preserve"> </v>
      </c>
      <c r="R16" s="105">
        <f t="shared" si="5"/>
        <v>0</v>
      </c>
      <c r="S16" s="72">
        <f t="shared" si="3"/>
        <v>0</v>
      </c>
    </row>
    <row r="17" spans="1:19" ht="105.75" customHeight="1" x14ac:dyDescent="0.2">
      <c r="A17" s="364"/>
      <c r="B17" s="365"/>
      <c r="C17" s="365"/>
      <c r="D17" s="365"/>
      <c r="E17" s="147"/>
      <c r="F17" s="147"/>
      <c r="G17" s="49" t="s">
        <v>637</v>
      </c>
      <c r="H17" s="19" t="s">
        <v>10</v>
      </c>
      <c r="I17" s="365">
        <f>'موازنة 2027-2028 '!M17</f>
        <v>0</v>
      </c>
      <c r="J17" s="147"/>
      <c r="K17" s="147"/>
      <c r="L17" s="147">
        <f t="shared" si="10"/>
        <v>0</v>
      </c>
      <c r="M17" s="365">
        <f>'الاطار الموازنى  راي الجهه عام'!K17</f>
        <v>0</v>
      </c>
      <c r="N17" s="208">
        <f t="shared" si="0"/>
        <v>0</v>
      </c>
      <c r="O17" s="147"/>
      <c r="P17" s="209" t="str">
        <f t="shared" si="1"/>
        <v xml:space="preserve"> </v>
      </c>
      <c r="Q17" s="209" t="str">
        <f t="shared" si="2"/>
        <v xml:space="preserve"> </v>
      </c>
      <c r="R17" s="105">
        <f t="shared" si="5"/>
        <v>0</v>
      </c>
      <c r="S17" s="72">
        <f t="shared" si="3"/>
        <v>0</v>
      </c>
    </row>
    <row r="18" spans="1:19" ht="105.75" customHeight="1" thickBot="1" x14ac:dyDescent="0.25">
      <c r="A18" s="366"/>
      <c r="B18" s="367"/>
      <c r="C18" s="367"/>
      <c r="D18" s="367"/>
      <c r="E18" s="149"/>
      <c r="F18" s="149"/>
      <c r="G18" s="81" t="s">
        <v>638</v>
      </c>
      <c r="H18" s="78" t="s">
        <v>11</v>
      </c>
      <c r="I18" s="367">
        <f>'موازنة 2027-2028 '!M18</f>
        <v>0</v>
      </c>
      <c r="J18" s="149"/>
      <c r="K18" s="149"/>
      <c r="L18" s="149">
        <f t="shared" si="10"/>
        <v>0</v>
      </c>
      <c r="M18" s="367">
        <f>'الاطار الموازنى  راي الجهه عام'!K18</f>
        <v>0</v>
      </c>
      <c r="N18" s="210">
        <f t="shared" si="0"/>
        <v>0</v>
      </c>
      <c r="O18" s="149"/>
      <c r="P18" s="211" t="str">
        <f t="shared" si="1"/>
        <v xml:space="preserve"> </v>
      </c>
      <c r="Q18" s="211" t="str">
        <f t="shared" si="2"/>
        <v xml:space="preserve"> </v>
      </c>
      <c r="R18" s="106">
        <f t="shared" si="5"/>
        <v>0</v>
      </c>
      <c r="S18" s="72">
        <f t="shared" si="3"/>
        <v>0</v>
      </c>
    </row>
    <row r="19" spans="1:19" s="1" customFormat="1" ht="87.75" customHeight="1" thickBot="1" x14ac:dyDescent="0.25">
      <c r="A19" s="360">
        <f t="shared" ref="A19:L19" si="11">SUM(A15:A18)</f>
        <v>0</v>
      </c>
      <c r="B19" s="368">
        <f t="shared" si="11"/>
        <v>0</v>
      </c>
      <c r="C19" s="368">
        <f t="shared" si="11"/>
        <v>0</v>
      </c>
      <c r="D19" s="368">
        <f t="shared" si="11"/>
        <v>0</v>
      </c>
      <c r="E19" s="150">
        <f t="shared" si="11"/>
        <v>0</v>
      </c>
      <c r="F19" s="150">
        <f t="shared" si="11"/>
        <v>0</v>
      </c>
      <c r="G19" s="51"/>
      <c r="H19" s="5" t="s">
        <v>12</v>
      </c>
      <c r="I19" s="368">
        <f t="shared" si="11"/>
        <v>0</v>
      </c>
      <c r="J19" s="150">
        <f t="shared" si="11"/>
        <v>0</v>
      </c>
      <c r="K19" s="150">
        <f t="shared" si="11"/>
        <v>0</v>
      </c>
      <c r="L19" s="150">
        <f t="shared" si="11"/>
        <v>0</v>
      </c>
      <c r="M19" s="368">
        <f>'الاطار الموازنى  راي الجهه عام'!K19</f>
        <v>0</v>
      </c>
      <c r="N19" s="212">
        <f t="shared" si="0"/>
        <v>0</v>
      </c>
      <c r="O19" s="150">
        <f t="shared" ref="O19" si="12">SUM(O15:O18)</f>
        <v>0</v>
      </c>
      <c r="P19" s="150" t="str">
        <f t="shared" si="1"/>
        <v xml:space="preserve"> </v>
      </c>
      <c r="Q19" s="150" t="str">
        <f t="shared" si="2"/>
        <v xml:space="preserve"> </v>
      </c>
      <c r="R19" s="107">
        <f t="shared" si="5"/>
        <v>0</v>
      </c>
      <c r="S19" s="72">
        <f t="shared" si="3"/>
        <v>0</v>
      </c>
    </row>
    <row r="20" spans="1:19" s="1" customFormat="1" ht="87.75" customHeight="1" thickBot="1" x14ac:dyDescent="0.25">
      <c r="A20" s="361" t="e">
        <f t="shared" ref="A20:F20" si="13">A19/A847</f>
        <v>#DIV/0!</v>
      </c>
      <c r="B20" s="361" t="e">
        <f t="shared" si="13"/>
        <v>#DIV/0!</v>
      </c>
      <c r="C20" s="361" t="e">
        <f t="shared" si="13"/>
        <v>#DIV/0!</v>
      </c>
      <c r="D20" s="361" t="e">
        <f t="shared" si="13"/>
        <v>#DIV/0!</v>
      </c>
      <c r="E20" s="269" t="e">
        <f t="shared" si="13"/>
        <v>#DIV/0!</v>
      </c>
      <c r="F20" s="269" t="e">
        <f t="shared" si="13"/>
        <v>#DIV/0!</v>
      </c>
      <c r="G20" s="266"/>
      <c r="H20" s="267" t="s">
        <v>1136</v>
      </c>
      <c r="I20" s="396">
        <f>I19/I847</f>
        <v>0</v>
      </c>
      <c r="J20" s="270" t="e">
        <f>J19/J847</f>
        <v>#DIV/0!</v>
      </c>
      <c r="K20" s="270" t="e">
        <f>K19/K847</f>
        <v>#DIV/0!</v>
      </c>
      <c r="L20" s="270" t="e">
        <f>L19/L847</f>
        <v>#DIV/0!</v>
      </c>
      <c r="M20" s="396">
        <f>'الاطار الموازنى  راي الجهه عام'!K20</f>
        <v>0</v>
      </c>
      <c r="N20" s="270"/>
      <c r="O20" s="270">
        <f>O19/O847</f>
        <v>0</v>
      </c>
      <c r="P20" s="270"/>
      <c r="Q20" s="265"/>
      <c r="R20" s="268"/>
      <c r="S20" s="72">
        <v>1</v>
      </c>
    </row>
    <row r="21" spans="1:19" s="2" customFormat="1" ht="84.75" customHeight="1" thickBot="1" x14ac:dyDescent="0.25">
      <c r="A21" s="369">
        <f t="shared" ref="A21:F21" si="14">A12+A19</f>
        <v>0</v>
      </c>
      <c r="B21" s="370">
        <f t="shared" si="14"/>
        <v>0</v>
      </c>
      <c r="C21" s="370">
        <f t="shared" si="14"/>
        <v>0</v>
      </c>
      <c r="D21" s="370">
        <f t="shared" si="14"/>
        <v>0</v>
      </c>
      <c r="E21" s="151">
        <f t="shared" si="14"/>
        <v>0</v>
      </c>
      <c r="F21" s="151">
        <f t="shared" si="14"/>
        <v>0</v>
      </c>
      <c r="G21" s="52"/>
      <c r="H21" s="6" t="s">
        <v>13</v>
      </c>
      <c r="I21" s="370">
        <f>I12+I19</f>
        <v>0</v>
      </c>
      <c r="J21" s="151">
        <f>J12+J19</f>
        <v>0</v>
      </c>
      <c r="K21" s="151">
        <f>K12+K19</f>
        <v>0</v>
      </c>
      <c r="L21" s="151">
        <f t="shared" si="10"/>
        <v>0</v>
      </c>
      <c r="M21" s="370">
        <f>'الاطار الموازنى  راي الجهه عام'!K21</f>
        <v>0</v>
      </c>
      <c r="N21" s="213">
        <f t="shared" si="0"/>
        <v>0</v>
      </c>
      <c r="O21" s="151">
        <f>O12+O19</f>
        <v>0</v>
      </c>
      <c r="P21" s="151" t="str">
        <f t="shared" si="1"/>
        <v xml:space="preserve"> </v>
      </c>
      <c r="Q21" s="151" t="str">
        <f t="shared" si="2"/>
        <v xml:space="preserve"> </v>
      </c>
      <c r="R21" s="108">
        <f t="shared" si="5"/>
        <v>0</v>
      </c>
      <c r="S21" s="72">
        <f t="shared" si="3"/>
        <v>0</v>
      </c>
    </row>
    <row r="22" spans="1:19" s="2" customFormat="1" ht="87.75" customHeight="1" x14ac:dyDescent="0.2">
      <c r="A22" s="371"/>
      <c r="B22" s="372"/>
      <c r="C22" s="372"/>
      <c r="D22" s="372"/>
      <c r="E22" s="152"/>
      <c r="F22" s="152"/>
      <c r="G22" s="53" t="s">
        <v>639</v>
      </c>
      <c r="H22" s="22" t="s">
        <v>14</v>
      </c>
      <c r="I22" s="372"/>
      <c r="J22" s="152"/>
      <c r="K22" s="152"/>
      <c r="L22" s="152"/>
      <c r="M22" s="372">
        <f>'الاطار الموازنى  راي الجهه عام'!K22</f>
        <v>0</v>
      </c>
      <c r="N22" s="214"/>
      <c r="O22" s="152"/>
      <c r="P22" s="152" t="str">
        <f t="shared" si="1"/>
        <v xml:space="preserve"> </v>
      </c>
      <c r="Q22" s="152" t="str">
        <f t="shared" si="2"/>
        <v xml:space="preserve"> </v>
      </c>
      <c r="R22" s="109"/>
      <c r="S22" s="72">
        <f>S40</f>
        <v>2284000</v>
      </c>
    </row>
    <row r="23" spans="1:19" s="1" customFormat="1" ht="105.75" customHeight="1" x14ac:dyDescent="0.2">
      <c r="A23" s="357"/>
      <c r="B23" s="373"/>
      <c r="C23" s="373"/>
      <c r="D23" s="373"/>
      <c r="E23" s="153"/>
      <c r="F23" s="153"/>
      <c r="G23" s="54">
        <v>3111020101</v>
      </c>
      <c r="H23" s="18" t="s">
        <v>15</v>
      </c>
      <c r="I23" s="373">
        <f>'موازنة 2027-2028 '!M23</f>
        <v>0</v>
      </c>
      <c r="J23" s="153"/>
      <c r="K23" s="153"/>
      <c r="L23" s="153">
        <f t="shared" si="10"/>
        <v>0</v>
      </c>
      <c r="M23" s="373">
        <f>'الاطار الموازنى  راي الجهه عام'!K23</f>
        <v>0</v>
      </c>
      <c r="N23" s="215">
        <f t="shared" si="0"/>
        <v>0</v>
      </c>
      <c r="O23" s="153"/>
      <c r="P23" s="155" t="str">
        <f t="shared" si="1"/>
        <v xml:space="preserve"> </v>
      </c>
      <c r="Q23" s="155" t="str">
        <f t="shared" si="2"/>
        <v xml:space="preserve"> </v>
      </c>
      <c r="R23" s="110">
        <f t="shared" si="5"/>
        <v>0</v>
      </c>
      <c r="S23" s="72">
        <f t="shared" si="3"/>
        <v>0</v>
      </c>
    </row>
    <row r="24" spans="1:19" s="1" customFormat="1" ht="87.75" customHeight="1" thickBot="1" x14ac:dyDescent="0.25">
      <c r="A24" s="374"/>
      <c r="B24" s="375"/>
      <c r="C24" s="375"/>
      <c r="D24" s="375"/>
      <c r="E24" s="154"/>
      <c r="F24" s="154"/>
      <c r="G24" s="55" t="s">
        <v>640</v>
      </c>
      <c r="H24" s="23" t="s">
        <v>16</v>
      </c>
      <c r="I24" s="375">
        <f>'موازنة 2027-2028 '!M24</f>
        <v>0</v>
      </c>
      <c r="J24" s="154"/>
      <c r="K24" s="154"/>
      <c r="L24" s="154"/>
      <c r="M24" s="375">
        <f>'الاطار الموازنى  راي الجهه عام'!K24</f>
        <v>0</v>
      </c>
      <c r="N24" s="216"/>
      <c r="O24" s="154"/>
      <c r="P24" s="154" t="str">
        <f t="shared" si="1"/>
        <v xml:space="preserve"> </v>
      </c>
      <c r="Q24" s="154" t="str">
        <f t="shared" si="2"/>
        <v xml:space="preserve"> </v>
      </c>
      <c r="R24" s="111"/>
      <c r="S24" s="72">
        <f>S27</f>
        <v>1935000</v>
      </c>
    </row>
    <row r="25" spans="1:19" ht="99" customHeight="1" x14ac:dyDescent="0.2">
      <c r="A25" s="353"/>
      <c r="B25" s="354"/>
      <c r="C25" s="354"/>
      <c r="D25" s="354"/>
      <c r="E25" s="145"/>
      <c r="F25" s="145"/>
      <c r="G25" s="79" t="s">
        <v>641</v>
      </c>
      <c r="H25" s="80" t="s">
        <v>17</v>
      </c>
      <c r="I25" s="354">
        <f>'موازنة 2027-2028 '!M25</f>
        <v>0</v>
      </c>
      <c r="J25" s="145"/>
      <c r="K25" s="145"/>
      <c r="L25" s="145">
        <f t="shared" si="10"/>
        <v>0</v>
      </c>
      <c r="M25" s="354">
        <f>'الاطار الموازنى  راي الجهه عام'!K25</f>
        <v>0</v>
      </c>
      <c r="N25" s="207">
        <f t="shared" si="0"/>
        <v>0</v>
      </c>
      <c r="O25" s="145"/>
      <c r="P25" s="137" t="str">
        <f t="shared" si="1"/>
        <v xml:space="preserve"> </v>
      </c>
      <c r="Q25" s="137" t="str">
        <f t="shared" si="2"/>
        <v xml:space="preserve"> </v>
      </c>
      <c r="R25" s="97">
        <f t="shared" si="5"/>
        <v>0</v>
      </c>
      <c r="S25" s="72">
        <f t="shared" si="3"/>
        <v>0</v>
      </c>
    </row>
    <row r="26" spans="1:19" ht="95.25" customHeight="1" thickBot="1" x14ac:dyDescent="0.25">
      <c r="A26" s="367"/>
      <c r="B26" s="367"/>
      <c r="C26" s="367"/>
      <c r="D26" s="367"/>
      <c r="E26" s="149"/>
      <c r="F26" s="149"/>
      <c r="G26" s="81" t="s">
        <v>642</v>
      </c>
      <c r="H26" s="78" t="s">
        <v>18</v>
      </c>
      <c r="I26" s="367">
        <f>'موازنة 2027-2028 '!M26</f>
        <v>569000</v>
      </c>
      <c r="J26" s="149"/>
      <c r="K26" s="149"/>
      <c r="L26" s="149">
        <f>K26*2</f>
        <v>0</v>
      </c>
      <c r="M26" s="367">
        <f>'الاطار الموازنى  راي الجهه عام'!K26</f>
        <v>683000</v>
      </c>
      <c r="N26" s="210">
        <f t="shared" si="0"/>
        <v>114000</v>
      </c>
      <c r="O26" s="149">
        <v>683000</v>
      </c>
      <c r="P26" s="211">
        <f t="shared" si="1"/>
        <v>114000</v>
      </c>
      <c r="Q26" s="211" t="str">
        <f t="shared" si="2"/>
        <v xml:space="preserve"> </v>
      </c>
      <c r="R26" s="106">
        <f t="shared" si="5"/>
        <v>1.2003514938488578</v>
      </c>
      <c r="S26" s="72">
        <f t="shared" si="3"/>
        <v>1935000</v>
      </c>
    </row>
    <row r="27" spans="1:19" s="1" customFormat="1" ht="85.5" customHeight="1" thickBot="1" x14ac:dyDescent="0.25">
      <c r="A27" s="360">
        <f t="shared" ref="A27:L27" si="15">SUM(A25:A26)</f>
        <v>0</v>
      </c>
      <c r="B27" s="368">
        <f t="shared" si="15"/>
        <v>0</v>
      </c>
      <c r="C27" s="368">
        <f t="shared" si="15"/>
        <v>0</v>
      </c>
      <c r="D27" s="368">
        <f t="shared" si="15"/>
        <v>0</v>
      </c>
      <c r="E27" s="150">
        <f t="shared" si="15"/>
        <v>0</v>
      </c>
      <c r="F27" s="150">
        <f t="shared" si="15"/>
        <v>0</v>
      </c>
      <c r="G27" s="51"/>
      <c r="H27" s="5" t="s">
        <v>12</v>
      </c>
      <c r="I27" s="368">
        <f>'موازنة 2027-2028 '!M27</f>
        <v>569000</v>
      </c>
      <c r="J27" s="150">
        <f t="shared" si="15"/>
        <v>0</v>
      </c>
      <c r="K27" s="150">
        <f t="shared" si="15"/>
        <v>0</v>
      </c>
      <c r="L27" s="150">
        <f t="shared" si="15"/>
        <v>0</v>
      </c>
      <c r="M27" s="368">
        <f>'الاطار الموازنى  راي الجهه عام'!K27</f>
        <v>683000</v>
      </c>
      <c r="N27" s="212">
        <f t="shared" si="0"/>
        <v>114000</v>
      </c>
      <c r="O27" s="150">
        <f t="shared" ref="O27" si="16">SUM(O25:O26)</f>
        <v>683000</v>
      </c>
      <c r="P27" s="150">
        <f t="shared" si="1"/>
        <v>114000</v>
      </c>
      <c r="Q27" s="150" t="str">
        <f t="shared" si="2"/>
        <v xml:space="preserve"> </v>
      </c>
      <c r="R27" s="107">
        <f t="shared" si="5"/>
        <v>1.2003514938488578</v>
      </c>
      <c r="S27" s="72">
        <f t="shared" si="3"/>
        <v>1935000</v>
      </c>
    </row>
    <row r="28" spans="1:19" s="1" customFormat="1" ht="75" customHeight="1" thickBot="1" x14ac:dyDescent="0.25">
      <c r="A28" s="361" t="e">
        <f t="shared" ref="A28:F28" si="17">A27/A847</f>
        <v>#DIV/0!</v>
      </c>
      <c r="B28" s="361" t="e">
        <f t="shared" si="17"/>
        <v>#DIV/0!</v>
      </c>
      <c r="C28" s="361" t="e">
        <f t="shared" si="17"/>
        <v>#DIV/0!</v>
      </c>
      <c r="D28" s="361" t="e">
        <f t="shared" si="17"/>
        <v>#DIV/0!</v>
      </c>
      <c r="E28" s="269" t="e">
        <f t="shared" si="17"/>
        <v>#DIV/0!</v>
      </c>
      <c r="F28" s="269" t="e">
        <f t="shared" si="17"/>
        <v>#DIV/0!</v>
      </c>
      <c r="G28" s="266"/>
      <c r="H28" s="267" t="s">
        <v>1136</v>
      </c>
      <c r="I28" s="396">
        <f>'موازنة 2027-2028 '!M28</f>
        <v>1.2499176240581684E-2</v>
      </c>
      <c r="J28" s="270" t="e">
        <f>J27/J847</f>
        <v>#DIV/0!</v>
      </c>
      <c r="K28" s="270" t="e">
        <f>K27/K847</f>
        <v>#DIV/0!</v>
      </c>
      <c r="L28" s="270" t="e">
        <f>L27/L847</f>
        <v>#DIV/0!</v>
      </c>
      <c r="M28" s="396">
        <f>'الاطار الموازنى  راي الجهه عام'!K28</f>
        <v>1.2503890302619775E-2</v>
      </c>
      <c r="N28" s="270"/>
      <c r="O28" s="270">
        <f>O27/O847</f>
        <v>1.2503890302619775E-2</v>
      </c>
      <c r="P28" s="270"/>
      <c r="Q28" s="265"/>
      <c r="R28" s="268"/>
      <c r="S28" s="72">
        <v>1</v>
      </c>
    </row>
    <row r="29" spans="1:19" s="1" customFormat="1" ht="87.75" customHeight="1" thickBot="1" x14ac:dyDescent="0.25">
      <c r="A29" s="362"/>
      <c r="B29" s="363"/>
      <c r="C29" s="363"/>
      <c r="D29" s="363"/>
      <c r="E29" s="144"/>
      <c r="F29" s="144"/>
      <c r="G29" s="56" t="s">
        <v>643</v>
      </c>
      <c r="H29" s="24" t="s">
        <v>19</v>
      </c>
      <c r="I29" s="363">
        <f>'موازنة 2027-2028 '!M29</f>
        <v>0</v>
      </c>
      <c r="J29" s="144"/>
      <c r="K29" s="144"/>
      <c r="L29" s="144"/>
      <c r="M29" s="363">
        <f>'الاطار الموازنى  راي الجهه عام'!K29</f>
        <v>0</v>
      </c>
      <c r="N29" s="206"/>
      <c r="O29" s="144"/>
      <c r="P29" s="144" t="str">
        <f t="shared" si="1"/>
        <v xml:space="preserve"> </v>
      </c>
      <c r="Q29" s="144" t="str">
        <f t="shared" si="2"/>
        <v xml:space="preserve"> </v>
      </c>
      <c r="R29" s="104"/>
      <c r="S29" s="72">
        <f>S32</f>
        <v>323000</v>
      </c>
    </row>
    <row r="30" spans="1:19" ht="99" customHeight="1" x14ac:dyDescent="0.2">
      <c r="A30" s="353"/>
      <c r="B30" s="354"/>
      <c r="C30" s="354"/>
      <c r="D30" s="354"/>
      <c r="E30" s="145"/>
      <c r="F30" s="145"/>
      <c r="G30" s="79" t="s">
        <v>644</v>
      </c>
      <c r="H30" s="80" t="s">
        <v>20</v>
      </c>
      <c r="I30" s="354">
        <f>'موازنة 2027-2028 '!M30</f>
        <v>0</v>
      </c>
      <c r="J30" s="145"/>
      <c r="K30" s="145"/>
      <c r="L30" s="145">
        <f t="shared" si="10"/>
        <v>0</v>
      </c>
      <c r="M30" s="354">
        <f>'الاطار الموازنى  راي الجهه عام'!K30</f>
        <v>0</v>
      </c>
      <c r="N30" s="207">
        <f t="shared" si="0"/>
        <v>0</v>
      </c>
      <c r="O30" s="145"/>
      <c r="P30" s="137" t="str">
        <f t="shared" si="1"/>
        <v xml:space="preserve"> </v>
      </c>
      <c r="Q30" s="137" t="str">
        <f t="shared" si="2"/>
        <v xml:space="preserve"> </v>
      </c>
      <c r="R30" s="97">
        <f t="shared" si="5"/>
        <v>0</v>
      </c>
      <c r="S30" s="72">
        <f t="shared" si="3"/>
        <v>0</v>
      </c>
    </row>
    <row r="31" spans="1:19" ht="105" customHeight="1" thickBot="1" x14ac:dyDescent="0.25">
      <c r="A31" s="367"/>
      <c r="B31" s="367"/>
      <c r="C31" s="367"/>
      <c r="D31" s="367"/>
      <c r="E31" s="149"/>
      <c r="F31" s="149"/>
      <c r="G31" s="81" t="s">
        <v>645</v>
      </c>
      <c r="H31" s="78" t="s">
        <v>21</v>
      </c>
      <c r="I31" s="367">
        <f>'موازنة 2027-2028 '!M31</f>
        <v>95000</v>
      </c>
      <c r="J31" s="149"/>
      <c r="K31" s="149"/>
      <c r="L31" s="149">
        <f>K31*2</f>
        <v>0</v>
      </c>
      <c r="M31" s="367">
        <f>'الاطار الموازنى  راي الجهه عام'!K31</f>
        <v>114000</v>
      </c>
      <c r="N31" s="210">
        <f t="shared" si="0"/>
        <v>19000</v>
      </c>
      <c r="O31" s="149">
        <v>114000</v>
      </c>
      <c r="P31" s="211">
        <f t="shared" si="1"/>
        <v>19000</v>
      </c>
      <c r="Q31" s="211" t="str">
        <f t="shared" si="2"/>
        <v xml:space="preserve"> </v>
      </c>
      <c r="R31" s="106">
        <f t="shared" si="5"/>
        <v>1.2</v>
      </c>
      <c r="S31" s="72">
        <f t="shared" si="3"/>
        <v>323000</v>
      </c>
    </row>
    <row r="32" spans="1:19" s="1" customFormat="1" ht="110.25" customHeight="1" thickBot="1" x14ac:dyDescent="0.25">
      <c r="A32" s="360">
        <f t="shared" ref="A32:L32" si="18">SUM(A30:A31)</f>
        <v>0</v>
      </c>
      <c r="B32" s="368">
        <f t="shared" si="18"/>
        <v>0</v>
      </c>
      <c r="C32" s="368">
        <f t="shared" si="18"/>
        <v>0</v>
      </c>
      <c r="D32" s="368">
        <f t="shared" si="18"/>
        <v>0</v>
      </c>
      <c r="E32" s="150">
        <f t="shared" si="18"/>
        <v>0</v>
      </c>
      <c r="F32" s="150">
        <f t="shared" si="18"/>
        <v>0</v>
      </c>
      <c r="G32" s="51"/>
      <c r="H32" s="5" t="s">
        <v>22</v>
      </c>
      <c r="I32" s="368">
        <f>'موازنة 2027-2028 '!M32</f>
        <v>95000</v>
      </c>
      <c r="J32" s="150">
        <f t="shared" si="18"/>
        <v>0</v>
      </c>
      <c r="K32" s="150">
        <f t="shared" si="18"/>
        <v>0</v>
      </c>
      <c r="L32" s="150">
        <f t="shared" si="18"/>
        <v>0</v>
      </c>
      <c r="M32" s="368">
        <f>'الاطار الموازنى  راي الجهه عام'!K32</f>
        <v>114000</v>
      </c>
      <c r="N32" s="212">
        <f t="shared" si="0"/>
        <v>19000</v>
      </c>
      <c r="O32" s="150">
        <f t="shared" ref="O32" si="19">SUM(O30:O31)</f>
        <v>114000</v>
      </c>
      <c r="P32" s="150">
        <f t="shared" si="1"/>
        <v>19000</v>
      </c>
      <c r="Q32" s="150" t="str">
        <f t="shared" si="2"/>
        <v xml:space="preserve"> </v>
      </c>
      <c r="R32" s="107">
        <f t="shared" si="5"/>
        <v>1.2</v>
      </c>
      <c r="S32" s="72">
        <f t="shared" si="3"/>
        <v>323000</v>
      </c>
    </row>
    <row r="33" spans="1:19" s="1" customFormat="1" ht="107.25" customHeight="1" thickBot="1" x14ac:dyDescent="0.25">
      <c r="A33" s="361" t="e">
        <f t="shared" ref="A33:F33" si="20">A32/A847</f>
        <v>#DIV/0!</v>
      </c>
      <c r="B33" s="361" t="e">
        <f t="shared" si="20"/>
        <v>#DIV/0!</v>
      </c>
      <c r="C33" s="361" t="e">
        <f t="shared" si="20"/>
        <v>#DIV/0!</v>
      </c>
      <c r="D33" s="361" t="e">
        <f t="shared" si="20"/>
        <v>#DIV/0!</v>
      </c>
      <c r="E33" s="269" t="e">
        <f t="shared" si="20"/>
        <v>#DIV/0!</v>
      </c>
      <c r="F33" s="269" t="e">
        <f t="shared" si="20"/>
        <v>#DIV/0!</v>
      </c>
      <c r="G33" s="266"/>
      <c r="H33" s="267" t="s">
        <v>1136</v>
      </c>
      <c r="I33" s="396">
        <f>'موازنة 2027-2028 '!M33</f>
        <v>2.0868571930672407E-3</v>
      </c>
      <c r="J33" s="270" t="e">
        <f>J32/J847</f>
        <v>#DIV/0!</v>
      </c>
      <c r="K33" s="270" t="e">
        <f>K32/K847</f>
        <v>#DIV/0!</v>
      </c>
      <c r="L33" s="270" t="e">
        <f>L32/L847</f>
        <v>#DIV/0!</v>
      </c>
      <c r="M33" s="396">
        <f>'الاطار الموازنى  راي الجهه عام'!K33</f>
        <v>2.0870329348442965E-3</v>
      </c>
      <c r="N33" s="270"/>
      <c r="O33" s="270">
        <f>O32/O847</f>
        <v>2.0870329348442965E-3</v>
      </c>
      <c r="P33" s="270"/>
      <c r="Q33" s="265"/>
      <c r="R33" s="268"/>
      <c r="S33" s="72">
        <v>1</v>
      </c>
    </row>
    <row r="34" spans="1:19" s="1" customFormat="1" ht="105.75" customHeight="1" x14ac:dyDescent="0.2">
      <c r="A34" s="357"/>
      <c r="B34" s="373"/>
      <c r="C34" s="373"/>
      <c r="D34" s="373"/>
      <c r="E34" s="155"/>
      <c r="F34" s="155"/>
      <c r="G34" s="48" t="s">
        <v>646</v>
      </c>
      <c r="H34" s="21" t="s">
        <v>23</v>
      </c>
      <c r="I34" s="373">
        <f>'موازنة 2027-2028 '!M34</f>
        <v>0</v>
      </c>
      <c r="J34" s="155"/>
      <c r="K34" s="155"/>
      <c r="L34" s="155"/>
      <c r="M34" s="373">
        <f>'الاطار الموازنى  راي الجهه عام'!K34</f>
        <v>0</v>
      </c>
      <c r="N34" s="215"/>
      <c r="O34" s="155"/>
      <c r="P34" s="155" t="str">
        <f t="shared" si="1"/>
        <v xml:space="preserve"> </v>
      </c>
      <c r="Q34" s="155" t="str">
        <f t="shared" si="2"/>
        <v xml:space="preserve"> </v>
      </c>
      <c r="R34" s="110"/>
      <c r="S34" s="72">
        <f>S36</f>
        <v>0</v>
      </c>
    </row>
    <row r="35" spans="1:19" ht="87.75" customHeight="1" x14ac:dyDescent="0.2">
      <c r="A35" s="364"/>
      <c r="B35" s="365"/>
      <c r="C35" s="365"/>
      <c r="D35" s="365"/>
      <c r="E35" s="147"/>
      <c r="F35" s="147"/>
      <c r="G35" s="49" t="s">
        <v>647</v>
      </c>
      <c r="H35" s="19" t="s">
        <v>24</v>
      </c>
      <c r="I35" s="365">
        <f>'موازنة 2027-2028 '!M35</f>
        <v>8000</v>
      </c>
      <c r="J35" s="147"/>
      <c r="K35" s="147"/>
      <c r="L35" s="147">
        <f>K35*2</f>
        <v>0</v>
      </c>
      <c r="M35" s="365">
        <f>'الاطار الموازنى  راي الجهه عام'!K35</f>
        <v>9000</v>
      </c>
      <c r="N35" s="208">
        <f t="shared" si="0"/>
        <v>1000</v>
      </c>
      <c r="O35" s="147">
        <v>9000</v>
      </c>
      <c r="P35" s="209">
        <f t="shared" si="1"/>
        <v>1000</v>
      </c>
      <c r="Q35" s="209" t="str">
        <f t="shared" si="2"/>
        <v xml:space="preserve"> </v>
      </c>
      <c r="R35" s="105">
        <f t="shared" si="5"/>
        <v>1.125</v>
      </c>
      <c r="S35" s="72">
        <f t="shared" si="3"/>
        <v>26000</v>
      </c>
    </row>
    <row r="36" spans="1:19" s="1" customFormat="1" ht="105.75" customHeight="1" thickBot="1" x14ac:dyDescent="0.25">
      <c r="A36" s="374"/>
      <c r="B36" s="375"/>
      <c r="C36" s="375"/>
      <c r="D36" s="375"/>
      <c r="E36" s="147"/>
      <c r="F36" s="147"/>
      <c r="G36" s="365" t="s">
        <v>648</v>
      </c>
      <c r="H36" s="365" t="s">
        <v>25</v>
      </c>
      <c r="I36" s="365">
        <f>'موازنة 2027-2028 '!M36</f>
        <v>0</v>
      </c>
      <c r="J36" s="147"/>
      <c r="K36" s="147"/>
      <c r="L36" s="147">
        <f t="shared" si="10"/>
        <v>0</v>
      </c>
      <c r="M36" s="365">
        <f>'الاطار الموازنى  راي الجهه عام'!K36</f>
        <v>0</v>
      </c>
      <c r="N36" s="365">
        <f t="shared" si="0"/>
        <v>0</v>
      </c>
      <c r="O36" s="156">
        <v>0</v>
      </c>
      <c r="P36" s="365" t="str">
        <f t="shared" si="1"/>
        <v xml:space="preserve"> </v>
      </c>
      <c r="Q36" s="365" t="str">
        <f t="shared" si="2"/>
        <v xml:space="preserve"> </v>
      </c>
      <c r="R36" s="365">
        <f t="shared" si="5"/>
        <v>0</v>
      </c>
      <c r="S36" s="72">
        <f t="shared" si="3"/>
        <v>0</v>
      </c>
    </row>
    <row r="37" spans="1:19" s="1" customFormat="1" ht="87.75" customHeight="1" thickBot="1" x14ac:dyDescent="0.25">
      <c r="A37" s="360">
        <f t="shared" ref="A37:L37" si="21">SUM(A35:A36)</f>
        <v>0</v>
      </c>
      <c r="B37" s="368">
        <f t="shared" si="21"/>
        <v>0</v>
      </c>
      <c r="C37" s="368">
        <f t="shared" si="21"/>
        <v>0</v>
      </c>
      <c r="D37" s="368">
        <f t="shared" si="21"/>
        <v>0</v>
      </c>
      <c r="E37" s="150">
        <f t="shared" si="21"/>
        <v>0</v>
      </c>
      <c r="F37" s="150">
        <f t="shared" si="21"/>
        <v>0</v>
      </c>
      <c r="G37" s="51"/>
      <c r="H37" s="5" t="s">
        <v>26</v>
      </c>
      <c r="I37" s="368">
        <f>'موازنة 2027-2028 '!M37</f>
        <v>8000</v>
      </c>
      <c r="J37" s="150">
        <f t="shared" si="21"/>
        <v>0</v>
      </c>
      <c r="K37" s="150">
        <f t="shared" si="21"/>
        <v>0</v>
      </c>
      <c r="L37" s="150">
        <f t="shared" si="21"/>
        <v>0</v>
      </c>
      <c r="M37" s="368">
        <f>'الاطار الموازنى  راي الجهه عام'!K37</f>
        <v>9000</v>
      </c>
      <c r="N37" s="212">
        <f t="shared" si="0"/>
        <v>1000</v>
      </c>
      <c r="O37" s="150">
        <f t="shared" ref="O37" si="22">SUM(O35:O36)</f>
        <v>9000</v>
      </c>
      <c r="P37" s="150">
        <f t="shared" si="1"/>
        <v>1000</v>
      </c>
      <c r="Q37" s="150" t="str">
        <f t="shared" si="2"/>
        <v xml:space="preserve"> </v>
      </c>
      <c r="R37" s="107">
        <f t="shared" si="5"/>
        <v>1.125</v>
      </c>
      <c r="S37" s="72">
        <f t="shared" si="3"/>
        <v>26000</v>
      </c>
    </row>
    <row r="38" spans="1:19" s="1" customFormat="1" ht="87.75" customHeight="1" thickBot="1" x14ac:dyDescent="0.25">
      <c r="A38" s="361" t="e">
        <f t="shared" ref="A38:F38" si="23">A37/A847</f>
        <v>#DIV/0!</v>
      </c>
      <c r="B38" s="361" t="e">
        <f t="shared" si="23"/>
        <v>#DIV/0!</v>
      </c>
      <c r="C38" s="361" t="e">
        <f t="shared" si="23"/>
        <v>#DIV/0!</v>
      </c>
      <c r="D38" s="361" t="e">
        <f t="shared" si="23"/>
        <v>#DIV/0!</v>
      </c>
      <c r="E38" s="269" t="e">
        <f t="shared" si="23"/>
        <v>#DIV/0!</v>
      </c>
      <c r="F38" s="269" t="e">
        <f t="shared" si="23"/>
        <v>#DIV/0!</v>
      </c>
      <c r="G38" s="266"/>
      <c r="H38" s="267" t="s">
        <v>1136</v>
      </c>
      <c r="I38" s="396">
        <f>'موازنة 2027-2028 '!M38</f>
        <v>1.7573534257408344E-4</v>
      </c>
      <c r="J38" s="270" t="e">
        <f>J37/J847</f>
        <v>#DIV/0!</v>
      </c>
      <c r="K38" s="270" t="e">
        <f>K37/K847</f>
        <v>#DIV/0!</v>
      </c>
      <c r="L38" s="270" t="e">
        <f>L37/L847</f>
        <v>#DIV/0!</v>
      </c>
      <c r="M38" s="396">
        <f>'الاطار الموازنى  راي الجهه عام'!K38</f>
        <v>1.6476575801402339E-4</v>
      </c>
      <c r="N38" s="270"/>
      <c r="O38" s="270">
        <f>O37/O847</f>
        <v>1.6476575801402339E-4</v>
      </c>
      <c r="P38" s="270"/>
      <c r="Q38" s="265"/>
      <c r="R38" s="268"/>
      <c r="S38" s="72">
        <v>1</v>
      </c>
    </row>
    <row r="39" spans="1:19" s="1" customFormat="1" ht="126" customHeight="1" thickBot="1" x14ac:dyDescent="0.25">
      <c r="A39" s="374"/>
      <c r="B39" s="375"/>
      <c r="C39" s="375"/>
      <c r="D39" s="375"/>
      <c r="E39" s="156"/>
      <c r="F39" s="156"/>
      <c r="G39" s="56">
        <v>3111020501</v>
      </c>
      <c r="H39" s="24" t="s">
        <v>27</v>
      </c>
      <c r="I39" s="375">
        <f>'موازنة 2027-2028 '!M39</f>
        <v>0</v>
      </c>
      <c r="J39" s="156"/>
      <c r="K39" s="156"/>
      <c r="L39" s="156">
        <f t="shared" si="10"/>
        <v>0</v>
      </c>
      <c r="M39" s="375">
        <f>'الاطار الموازنى  راي الجهه عام'!K39</f>
        <v>0</v>
      </c>
      <c r="N39" s="216">
        <f t="shared" si="0"/>
        <v>0</v>
      </c>
      <c r="O39" s="156"/>
      <c r="P39" s="154" t="str">
        <f t="shared" si="1"/>
        <v xml:space="preserve"> </v>
      </c>
      <c r="Q39" s="154" t="str">
        <f t="shared" si="2"/>
        <v xml:space="preserve"> </v>
      </c>
      <c r="R39" s="111">
        <f t="shared" si="5"/>
        <v>0</v>
      </c>
      <c r="S39" s="72">
        <f t="shared" si="3"/>
        <v>0</v>
      </c>
    </row>
    <row r="40" spans="1:19" s="2" customFormat="1" ht="108" customHeight="1" thickBot="1" x14ac:dyDescent="0.25">
      <c r="A40" s="376">
        <f t="shared" ref="A40:F40" si="24">A23+A27+A32+A37+A39</f>
        <v>0</v>
      </c>
      <c r="B40" s="377">
        <f t="shared" si="24"/>
        <v>0</v>
      </c>
      <c r="C40" s="377">
        <f t="shared" si="24"/>
        <v>0</v>
      </c>
      <c r="D40" s="377">
        <f t="shared" si="24"/>
        <v>0</v>
      </c>
      <c r="E40" s="157">
        <f t="shared" si="24"/>
        <v>0</v>
      </c>
      <c r="F40" s="157">
        <f t="shared" si="24"/>
        <v>0</v>
      </c>
      <c r="G40" s="57"/>
      <c r="H40" s="7" t="s">
        <v>28</v>
      </c>
      <c r="I40" s="377">
        <f>'موازنة 2027-2028 '!M40</f>
        <v>672000</v>
      </c>
      <c r="J40" s="157">
        <f>J23+J27+J32+J37+J39</f>
        <v>0</v>
      </c>
      <c r="K40" s="157">
        <f>K23+K27+K32+K37+K39</f>
        <v>0</v>
      </c>
      <c r="L40" s="157">
        <f>L23+L27+L32+L37+L39</f>
        <v>0</v>
      </c>
      <c r="M40" s="377">
        <f>'الاطار الموازنى  راي الجهه عام'!K40</f>
        <v>806000</v>
      </c>
      <c r="N40" s="217">
        <f t="shared" si="0"/>
        <v>134000</v>
      </c>
      <c r="O40" s="157">
        <f>O23+O27+O32+O37+O39</f>
        <v>806000</v>
      </c>
      <c r="P40" s="157">
        <f t="shared" si="1"/>
        <v>134000</v>
      </c>
      <c r="Q40" s="157" t="str">
        <f t="shared" si="2"/>
        <v xml:space="preserve"> </v>
      </c>
      <c r="R40" s="112">
        <f t="shared" si="5"/>
        <v>1.1994047619047619</v>
      </c>
      <c r="S40" s="72">
        <f t="shared" si="3"/>
        <v>2284000</v>
      </c>
    </row>
    <row r="41" spans="1:19" s="1" customFormat="1" ht="112.5" customHeight="1" thickBot="1" x14ac:dyDescent="0.25">
      <c r="A41" s="361" t="e">
        <f t="shared" ref="A41:F41" si="25">A40/A847</f>
        <v>#DIV/0!</v>
      </c>
      <c r="B41" s="361" t="e">
        <f t="shared" si="25"/>
        <v>#DIV/0!</v>
      </c>
      <c r="C41" s="361" t="e">
        <f t="shared" si="25"/>
        <v>#DIV/0!</v>
      </c>
      <c r="D41" s="361" t="e">
        <f t="shared" si="25"/>
        <v>#DIV/0!</v>
      </c>
      <c r="E41" s="269" t="e">
        <f t="shared" si="25"/>
        <v>#DIV/0!</v>
      </c>
      <c r="F41" s="269" t="e">
        <f t="shared" si="25"/>
        <v>#DIV/0!</v>
      </c>
      <c r="G41" s="266"/>
      <c r="H41" s="267" t="s">
        <v>1136</v>
      </c>
      <c r="I41" s="396">
        <f>'موازنة 2027-2028 '!M41</f>
        <v>1.4761768776223008E-2</v>
      </c>
      <c r="J41" s="270" t="e">
        <f t="shared" ref="J41:O41" si="26">J40/J847</f>
        <v>#DIV/0!</v>
      </c>
      <c r="K41" s="270" t="e">
        <f t="shared" si="26"/>
        <v>#DIV/0!</v>
      </c>
      <c r="L41" s="270" t="e">
        <f t="shared" si="26"/>
        <v>#DIV/0!</v>
      </c>
      <c r="M41" s="396">
        <f>'الاطار الموازنى  راي الجهه عام'!K41</f>
        <v>1.4755688995478095E-2</v>
      </c>
      <c r="N41" s="270">
        <f t="shared" si="26"/>
        <v>1.4725274725274726E-2</v>
      </c>
      <c r="O41" s="270">
        <f t="shared" si="26"/>
        <v>1.4755688995478095E-2</v>
      </c>
      <c r="P41" s="270"/>
      <c r="Q41" s="265"/>
      <c r="R41" s="268"/>
      <c r="S41" s="72">
        <v>1</v>
      </c>
    </row>
    <row r="42" spans="1:19" s="2" customFormat="1" ht="87.75" customHeight="1" x14ac:dyDescent="0.2">
      <c r="A42" s="371"/>
      <c r="B42" s="372"/>
      <c r="C42" s="372"/>
      <c r="D42" s="372"/>
      <c r="E42" s="152"/>
      <c r="F42" s="152"/>
      <c r="G42" s="53" t="s">
        <v>649</v>
      </c>
      <c r="H42" s="22" t="s">
        <v>29</v>
      </c>
      <c r="I42" s="372">
        <f>'موازنة 2027-2028 '!M42</f>
        <v>0</v>
      </c>
      <c r="J42" s="152"/>
      <c r="K42" s="152"/>
      <c r="L42" s="152"/>
      <c r="M42" s="372">
        <f>'الاطار الموازنى  راي الجهه عام'!K42</f>
        <v>0</v>
      </c>
      <c r="N42" s="214"/>
      <c r="O42" s="152"/>
      <c r="P42" s="152" t="str">
        <f t="shared" si="1"/>
        <v xml:space="preserve"> </v>
      </c>
      <c r="Q42" s="152" t="str">
        <f t="shared" si="2"/>
        <v xml:space="preserve"> </v>
      </c>
      <c r="R42" s="109"/>
      <c r="S42" s="72">
        <f>S45</f>
        <v>1828000</v>
      </c>
    </row>
    <row r="43" spans="1:19" s="1" customFormat="1" ht="87.75" customHeight="1" x14ac:dyDescent="0.2">
      <c r="A43" s="373"/>
      <c r="B43" s="373"/>
      <c r="C43" s="373"/>
      <c r="D43" s="373"/>
      <c r="E43" s="153"/>
      <c r="F43" s="153"/>
      <c r="G43" s="54">
        <v>3111030101</v>
      </c>
      <c r="H43" s="18" t="s">
        <v>30</v>
      </c>
      <c r="I43" s="373">
        <f>'موازنة 2027-2028 '!M43</f>
        <v>222000</v>
      </c>
      <c r="J43" s="153"/>
      <c r="K43" s="153"/>
      <c r="L43" s="153">
        <f t="shared" si="10"/>
        <v>0</v>
      </c>
      <c r="M43" s="373">
        <f>'الاطار الموازنى  راي الجهه عام'!K43</f>
        <v>266000</v>
      </c>
      <c r="N43" s="215">
        <f t="shared" si="0"/>
        <v>44000</v>
      </c>
      <c r="O43" s="153">
        <v>266000</v>
      </c>
      <c r="P43" s="155">
        <f t="shared" si="1"/>
        <v>44000</v>
      </c>
      <c r="Q43" s="155" t="str">
        <f t="shared" si="2"/>
        <v xml:space="preserve"> </v>
      </c>
      <c r="R43" s="110">
        <f t="shared" si="5"/>
        <v>1.1981981981981982</v>
      </c>
      <c r="S43" s="72">
        <f t="shared" si="3"/>
        <v>754000</v>
      </c>
    </row>
    <row r="44" spans="1:19" s="1" customFormat="1" ht="92.25" customHeight="1" thickBot="1" x14ac:dyDescent="0.25">
      <c r="A44" s="375"/>
      <c r="B44" s="375"/>
      <c r="C44" s="375"/>
      <c r="D44" s="375"/>
      <c r="E44" s="156"/>
      <c r="F44" s="156"/>
      <c r="G44" s="55">
        <v>3111030201</v>
      </c>
      <c r="H44" s="23" t="s">
        <v>31</v>
      </c>
      <c r="I44" s="375">
        <f>'موازنة 2027-2028 '!M44</f>
        <v>316000</v>
      </c>
      <c r="J44" s="156"/>
      <c r="K44" s="156"/>
      <c r="L44" s="156">
        <f>K44*2</f>
        <v>0</v>
      </c>
      <c r="M44" s="375">
        <f>'الاطار الموازنى  راي الجهه عام'!K44</f>
        <v>379000</v>
      </c>
      <c r="N44" s="216">
        <f t="shared" si="0"/>
        <v>63000</v>
      </c>
      <c r="O44" s="156">
        <v>379000</v>
      </c>
      <c r="P44" s="154">
        <f t="shared" si="1"/>
        <v>63000</v>
      </c>
      <c r="Q44" s="154" t="str">
        <f t="shared" si="2"/>
        <v xml:space="preserve"> </v>
      </c>
      <c r="R44" s="111">
        <f t="shared" si="5"/>
        <v>1.1993670886075949</v>
      </c>
      <c r="S44" s="72">
        <f t="shared" si="3"/>
        <v>1074000</v>
      </c>
    </row>
    <row r="45" spans="1:19" s="2" customFormat="1" ht="97.5" customHeight="1" thickBot="1" x14ac:dyDescent="0.25">
      <c r="A45" s="376">
        <f t="shared" ref="A45:F45" si="27">SUM(A43:A44)</f>
        <v>0</v>
      </c>
      <c r="B45" s="377">
        <f t="shared" si="27"/>
        <v>0</v>
      </c>
      <c r="C45" s="377">
        <f t="shared" si="27"/>
        <v>0</v>
      </c>
      <c r="D45" s="377">
        <f t="shared" si="27"/>
        <v>0</v>
      </c>
      <c r="E45" s="157">
        <f t="shared" si="27"/>
        <v>0</v>
      </c>
      <c r="F45" s="157">
        <f t="shared" si="27"/>
        <v>0</v>
      </c>
      <c r="G45" s="57"/>
      <c r="H45" s="7" t="s">
        <v>32</v>
      </c>
      <c r="I45" s="377">
        <f>'موازنة 2027-2028 '!M45</f>
        <v>538000</v>
      </c>
      <c r="J45" s="157">
        <f t="shared" ref="J45:L45" si="28">SUM(J43:J44)</f>
        <v>0</v>
      </c>
      <c r="K45" s="157">
        <f t="shared" si="28"/>
        <v>0</v>
      </c>
      <c r="L45" s="157">
        <f t="shared" si="28"/>
        <v>0</v>
      </c>
      <c r="M45" s="377">
        <f>'الاطار الموازنى  راي الجهه عام'!K45</f>
        <v>645000</v>
      </c>
      <c r="N45" s="217">
        <f t="shared" si="0"/>
        <v>107000</v>
      </c>
      <c r="O45" s="157">
        <f t="shared" ref="O45" si="29">SUM(O43:O44)</f>
        <v>645000</v>
      </c>
      <c r="P45" s="157">
        <f t="shared" si="1"/>
        <v>107000</v>
      </c>
      <c r="Q45" s="157" t="str">
        <f t="shared" si="2"/>
        <v xml:space="preserve"> </v>
      </c>
      <c r="R45" s="112">
        <f t="shared" si="5"/>
        <v>1.1988847583643123</v>
      </c>
      <c r="S45" s="72">
        <f t="shared" si="3"/>
        <v>1828000</v>
      </c>
    </row>
    <row r="46" spans="1:19" s="1" customFormat="1" ht="102.75" customHeight="1" x14ac:dyDescent="0.2">
      <c r="A46" s="378" t="e">
        <f t="shared" ref="A46:F46" si="30">A45/A847</f>
        <v>#DIV/0!</v>
      </c>
      <c r="B46" s="378" t="e">
        <f t="shared" si="30"/>
        <v>#DIV/0!</v>
      </c>
      <c r="C46" s="378" t="e">
        <f t="shared" si="30"/>
        <v>#DIV/0!</v>
      </c>
      <c r="D46" s="378" t="e">
        <f t="shared" si="30"/>
        <v>#DIV/0!</v>
      </c>
      <c r="E46" s="294" t="e">
        <f t="shared" si="30"/>
        <v>#DIV/0!</v>
      </c>
      <c r="F46" s="294" t="e">
        <f t="shared" si="30"/>
        <v>#DIV/0!</v>
      </c>
      <c r="G46" s="311"/>
      <c r="H46" s="312" t="s">
        <v>1136</v>
      </c>
      <c r="I46" s="435">
        <f>'موازنة 2027-2028 '!M46</f>
        <v>1.1818201788107111E-2</v>
      </c>
      <c r="J46" s="313" t="e">
        <f>J45/J847</f>
        <v>#DIV/0!</v>
      </c>
      <c r="K46" s="313" t="e">
        <f>K45/K847</f>
        <v>#DIV/0!</v>
      </c>
      <c r="L46" s="313" t="e">
        <f>L45/L847</f>
        <v>#DIV/0!</v>
      </c>
      <c r="M46" s="435">
        <f>'الاطار الموازنى  راي الجهه عام'!K46</f>
        <v>1.1808212657671676E-2</v>
      </c>
      <c r="N46" s="313"/>
      <c r="O46" s="313">
        <f>O45/O847</f>
        <v>1.1808212657671676E-2</v>
      </c>
      <c r="P46" s="313"/>
      <c r="Q46" s="314"/>
      <c r="R46" s="315"/>
      <c r="S46" s="72">
        <v>1</v>
      </c>
    </row>
    <row r="47" spans="1:19" s="2" customFormat="1" ht="99" customHeight="1" x14ac:dyDescent="0.2">
      <c r="A47" s="371"/>
      <c r="B47" s="372"/>
      <c r="C47" s="372"/>
      <c r="D47" s="372"/>
      <c r="E47" s="152"/>
      <c r="F47" s="152"/>
      <c r="G47" s="53" t="s">
        <v>650</v>
      </c>
      <c r="H47" s="22" t="s">
        <v>33</v>
      </c>
      <c r="I47" s="372">
        <f>'موازنة 2027-2028 '!M47</f>
        <v>0</v>
      </c>
      <c r="J47" s="152"/>
      <c r="K47" s="152"/>
      <c r="L47" s="152"/>
      <c r="M47" s="372">
        <f>'الاطار الموازنى  راي الجهه عام'!K47</f>
        <v>0</v>
      </c>
      <c r="N47" s="214"/>
      <c r="O47" s="152"/>
      <c r="P47" s="152" t="str">
        <f t="shared" si="1"/>
        <v xml:space="preserve"> </v>
      </c>
      <c r="Q47" s="152" t="str">
        <f t="shared" si="2"/>
        <v xml:space="preserve"> </v>
      </c>
      <c r="R47" s="109"/>
      <c r="S47" s="72">
        <f>S50</f>
        <v>0</v>
      </c>
    </row>
    <row r="48" spans="1:19" s="1" customFormat="1" ht="99" customHeight="1" x14ac:dyDescent="0.2">
      <c r="A48" s="357"/>
      <c r="B48" s="373"/>
      <c r="C48" s="373"/>
      <c r="D48" s="373"/>
      <c r="E48" s="153"/>
      <c r="F48" s="153"/>
      <c r="G48" s="54">
        <v>3111040101</v>
      </c>
      <c r="H48" s="18" t="s">
        <v>34</v>
      </c>
      <c r="I48" s="373">
        <f>'موازنة 2027-2028 '!M48</f>
        <v>0</v>
      </c>
      <c r="J48" s="153"/>
      <c r="K48" s="153"/>
      <c r="L48" s="153">
        <f t="shared" si="10"/>
        <v>0</v>
      </c>
      <c r="M48" s="373">
        <f>'الاطار الموازنى  راي الجهه عام'!K48</f>
        <v>0</v>
      </c>
      <c r="N48" s="215">
        <f t="shared" si="0"/>
        <v>0</v>
      </c>
      <c r="O48" s="153"/>
      <c r="P48" s="155" t="str">
        <f t="shared" si="1"/>
        <v xml:space="preserve"> </v>
      </c>
      <c r="Q48" s="155" t="str">
        <f t="shared" si="2"/>
        <v xml:space="preserve"> </v>
      </c>
      <c r="R48" s="110">
        <f t="shared" si="5"/>
        <v>0</v>
      </c>
      <c r="S48" s="72">
        <f t="shared" si="3"/>
        <v>0</v>
      </c>
    </row>
    <row r="49" spans="1:19" s="1" customFormat="1" ht="105.75" customHeight="1" thickBot="1" x14ac:dyDescent="0.25">
      <c r="A49" s="374"/>
      <c r="B49" s="375"/>
      <c r="C49" s="375"/>
      <c r="D49" s="375"/>
      <c r="E49" s="156"/>
      <c r="F49" s="156"/>
      <c r="G49" s="55">
        <v>3111040201</v>
      </c>
      <c r="H49" s="23" t="s">
        <v>35</v>
      </c>
      <c r="I49" s="375">
        <f>'موازنة 2027-2028 '!M49</f>
        <v>0</v>
      </c>
      <c r="J49" s="156"/>
      <c r="K49" s="156"/>
      <c r="L49" s="156">
        <f t="shared" si="10"/>
        <v>0</v>
      </c>
      <c r="M49" s="375">
        <f>'الاطار الموازنى  راي الجهه عام'!K49</f>
        <v>0</v>
      </c>
      <c r="N49" s="216">
        <f t="shared" si="0"/>
        <v>0</v>
      </c>
      <c r="O49" s="156"/>
      <c r="P49" s="154" t="str">
        <f t="shared" si="1"/>
        <v xml:space="preserve"> </v>
      </c>
      <c r="Q49" s="154" t="str">
        <f t="shared" si="2"/>
        <v xml:space="preserve"> </v>
      </c>
      <c r="R49" s="111">
        <f t="shared" si="5"/>
        <v>0</v>
      </c>
      <c r="S49" s="72">
        <f t="shared" si="3"/>
        <v>0</v>
      </c>
    </row>
    <row r="50" spans="1:19" s="2" customFormat="1" ht="84.75" customHeight="1" thickBot="1" x14ac:dyDescent="0.25">
      <c r="A50" s="376">
        <f t="shared" ref="A50:L50" si="31">SUM(A48:A49)</f>
        <v>0</v>
      </c>
      <c r="B50" s="377">
        <f t="shared" si="31"/>
        <v>0</v>
      </c>
      <c r="C50" s="377">
        <f t="shared" si="31"/>
        <v>0</v>
      </c>
      <c r="D50" s="377">
        <f t="shared" si="31"/>
        <v>0</v>
      </c>
      <c r="E50" s="157">
        <f t="shared" si="31"/>
        <v>0</v>
      </c>
      <c r="F50" s="157">
        <f t="shared" si="31"/>
        <v>0</v>
      </c>
      <c r="G50" s="57"/>
      <c r="H50" s="7" t="s">
        <v>36</v>
      </c>
      <c r="I50" s="377">
        <f>'موازنة 2027-2028 '!M50</f>
        <v>0</v>
      </c>
      <c r="J50" s="157">
        <f t="shared" si="31"/>
        <v>0</v>
      </c>
      <c r="K50" s="157">
        <f t="shared" si="31"/>
        <v>0</v>
      </c>
      <c r="L50" s="157">
        <f t="shared" si="31"/>
        <v>0</v>
      </c>
      <c r="M50" s="377">
        <f>'الاطار الموازنى  راي الجهه عام'!K50</f>
        <v>0</v>
      </c>
      <c r="N50" s="217">
        <f t="shared" si="0"/>
        <v>0</v>
      </c>
      <c r="O50" s="157">
        <f t="shared" ref="O50" si="32">SUM(O48:O49)</f>
        <v>0</v>
      </c>
      <c r="P50" s="157" t="str">
        <f t="shared" si="1"/>
        <v xml:space="preserve"> </v>
      </c>
      <c r="Q50" s="157" t="str">
        <f t="shared" si="2"/>
        <v xml:space="preserve"> </v>
      </c>
      <c r="R50" s="112">
        <f t="shared" si="5"/>
        <v>0</v>
      </c>
      <c r="S50" s="72">
        <f t="shared" si="3"/>
        <v>0</v>
      </c>
    </row>
    <row r="51" spans="1:19" s="1" customFormat="1" ht="87.75" customHeight="1" thickBot="1" x14ac:dyDescent="0.25">
      <c r="A51" s="361" t="e">
        <f t="shared" ref="A51:F51" si="33">A50/A847</f>
        <v>#DIV/0!</v>
      </c>
      <c r="B51" s="361" t="e">
        <f t="shared" si="33"/>
        <v>#DIV/0!</v>
      </c>
      <c r="C51" s="361" t="e">
        <f t="shared" si="33"/>
        <v>#DIV/0!</v>
      </c>
      <c r="D51" s="361" t="e">
        <f t="shared" si="33"/>
        <v>#DIV/0!</v>
      </c>
      <c r="E51" s="269" t="e">
        <f t="shared" si="33"/>
        <v>#DIV/0!</v>
      </c>
      <c r="F51" s="269" t="e">
        <f t="shared" si="33"/>
        <v>#DIV/0!</v>
      </c>
      <c r="G51" s="266"/>
      <c r="H51" s="267" t="s">
        <v>1136</v>
      </c>
      <c r="I51" s="396">
        <f>'موازنة 2027-2028 '!M51</f>
        <v>0</v>
      </c>
      <c r="J51" s="270" t="e">
        <f>J50/J847</f>
        <v>#DIV/0!</v>
      </c>
      <c r="K51" s="270" t="e">
        <f>K50/K847</f>
        <v>#DIV/0!</v>
      </c>
      <c r="L51" s="270" t="e">
        <f>L50/L847</f>
        <v>#DIV/0!</v>
      </c>
      <c r="M51" s="396">
        <f>'الاطار الموازنى  راي الجهه عام'!K51</f>
        <v>0</v>
      </c>
      <c r="N51" s="270"/>
      <c r="O51" s="270">
        <f>O50/O847</f>
        <v>0</v>
      </c>
      <c r="P51" s="270"/>
      <c r="Q51" s="265"/>
      <c r="R51" s="268"/>
      <c r="S51" s="72">
        <v>1</v>
      </c>
    </row>
    <row r="52" spans="1:19" s="2" customFormat="1" ht="99" customHeight="1" x14ac:dyDescent="0.2">
      <c r="A52" s="371"/>
      <c r="B52" s="372"/>
      <c r="C52" s="372"/>
      <c r="D52" s="372"/>
      <c r="E52" s="152"/>
      <c r="F52" s="152"/>
      <c r="G52" s="53" t="s">
        <v>651</v>
      </c>
      <c r="H52" s="22" t="s">
        <v>37</v>
      </c>
      <c r="I52" s="372">
        <f>'موازنة 2027-2028 '!M52</f>
        <v>0</v>
      </c>
      <c r="J52" s="152"/>
      <c r="K52" s="152"/>
      <c r="L52" s="152"/>
      <c r="M52" s="372">
        <f>'الاطار الموازنى  راي الجهه عام'!K52</f>
        <v>0</v>
      </c>
      <c r="N52" s="214"/>
      <c r="O52" s="152"/>
      <c r="P52" s="152" t="str">
        <f t="shared" si="1"/>
        <v xml:space="preserve"> </v>
      </c>
      <c r="Q52" s="152" t="str">
        <f t="shared" si="2"/>
        <v xml:space="preserve"> </v>
      </c>
      <c r="R52" s="109"/>
      <c r="S52" s="72">
        <f>S58</f>
        <v>1754000</v>
      </c>
    </row>
    <row r="53" spans="1:19" s="1" customFormat="1" ht="99" customHeight="1" x14ac:dyDescent="0.2">
      <c r="A53" s="357"/>
      <c r="B53" s="373"/>
      <c r="C53" s="373"/>
      <c r="D53" s="373"/>
      <c r="E53" s="155"/>
      <c r="F53" s="155"/>
      <c r="G53" s="54" t="s">
        <v>652</v>
      </c>
      <c r="H53" s="18" t="s">
        <v>38</v>
      </c>
      <c r="I53" s="373">
        <f>'موازنة 2027-2028 '!M53</f>
        <v>0</v>
      </c>
      <c r="J53" s="155"/>
      <c r="K53" s="155"/>
      <c r="L53" s="155"/>
      <c r="M53" s="373">
        <f>'الاطار الموازنى  راي الجهه عام'!K53</f>
        <v>0</v>
      </c>
      <c r="N53" s="215"/>
      <c r="O53" s="155"/>
      <c r="P53" s="155" t="str">
        <f t="shared" si="1"/>
        <v xml:space="preserve"> </v>
      </c>
      <c r="Q53" s="155" t="str">
        <f t="shared" si="2"/>
        <v xml:space="preserve"> </v>
      </c>
      <c r="R53" s="110"/>
      <c r="S53" s="72">
        <f>S56</f>
        <v>1496000</v>
      </c>
    </row>
    <row r="54" spans="1:19" ht="99" customHeight="1" x14ac:dyDescent="0.2">
      <c r="A54" s="364"/>
      <c r="B54" s="365"/>
      <c r="C54" s="365"/>
      <c r="D54" s="365"/>
      <c r="E54" s="147"/>
      <c r="F54" s="147"/>
      <c r="G54" s="49" t="s">
        <v>653</v>
      </c>
      <c r="H54" s="19" t="s">
        <v>39</v>
      </c>
      <c r="I54" s="365">
        <f>'موازنة 2027-2028 '!M54</f>
        <v>0</v>
      </c>
      <c r="J54" s="147"/>
      <c r="K54" s="147"/>
      <c r="L54" s="147">
        <f t="shared" si="10"/>
        <v>0</v>
      </c>
      <c r="M54" s="365">
        <f>'الاطار الموازنى  راي الجهه عام'!K54</f>
        <v>0</v>
      </c>
      <c r="N54" s="208">
        <f t="shared" si="0"/>
        <v>0</v>
      </c>
      <c r="O54" s="147"/>
      <c r="P54" s="209" t="str">
        <f t="shared" si="1"/>
        <v xml:space="preserve"> </v>
      </c>
      <c r="Q54" s="209" t="str">
        <f t="shared" si="2"/>
        <v xml:space="preserve"> </v>
      </c>
      <c r="R54" s="105">
        <f t="shared" si="5"/>
        <v>0</v>
      </c>
      <c r="S54" s="72">
        <f t="shared" si="3"/>
        <v>0</v>
      </c>
    </row>
    <row r="55" spans="1:19" ht="95.25" customHeight="1" thickBot="1" x14ac:dyDescent="0.25">
      <c r="A55" s="379"/>
      <c r="B55" s="379"/>
      <c r="C55" s="379"/>
      <c r="D55" s="379"/>
      <c r="E55" s="158"/>
      <c r="F55" s="158"/>
      <c r="G55" s="50" t="s">
        <v>654</v>
      </c>
      <c r="H55" s="20" t="s">
        <v>40</v>
      </c>
      <c r="I55" s="379">
        <f>'موازنة 2027-2028 '!M55</f>
        <v>440000</v>
      </c>
      <c r="J55" s="158"/>
      <c r="K55" s="158"/>
      <c r="L55" s="158">
        <f>K55*2</f>
        <v>0</v>
      </c>
      <c r="M55" s="379">
        <f>'الاطار الموازنى  راي الجهه عام'!K55</f>
        <v>528000</v>
      </c>
      <c r="N55" s="218">
        <f t="shared" si="0"/>
        <v>88000</v>
      </c>
      <c r="O55" s="158">
        <v>528000</v>
      </c>
      <c r="P55" s="219">
        <f t="shared" si="1"/>
        <v>88000</v>
      </c>
      <c r="Q55" s="219" t="str">
        <f t="shared" si="2"/>
        <v xml:space="preserve"> </v>
      </c>
      <c r="R55" s="113">
        <f t="shared" si="5"/>
        <v>1.2</v>
      </c>
      <c r="S55" s="72">
        <f t="shared" si="3"/>
        <v>1496000</v>
      </c>
    </row>
    <row r="56" spans="1:19" s="1" customFormat="1" ht="95.25" customHeight="1" thickBot="1" x14ac:dyDescent="0.25">
      <c r="A56" s="360">
        <f t="shared" ref="A56:L56" si="34">SUM(A54:A55)</f>
        <v>0</v>
      </c>
      <c r="B56" s="368">
        <f t="shared" si="34"/>
        <v>0</v>
      </c>
      <c r="C56" s="368">
        <f t="shared" si="34"/>
        <v>0</v>
      </c>
      <c r="D56" s="368">
        <f t="shared" si="34"/>
        <v>0</v>
      </c>
      <c r="E56" s="150">
        <f t="shared" si="34"/>
        <v>0</v>
      </c>
      <c r="F56" s="150">
        <f t="shared" si="34"/>
        <v>0</v>
      </c>
      <c r="G56" s="51"/>
      <c r="H56" s="5" t="s">
        <v>6</v>
      </c>
      <c r="I56" s="368">
        <f>'موازنة 2027-2028 '!M56</f>
        <v>440000</v>
      </c>
      <c r="J56" s="150">
        <f t="shared" si="34"/>
        <v>0</v>
      </c>
      <c r="K56" s="150">
        <f t="shared" si="34"/>
        <v>0</v>
      </c>
      <c r="L56" s="150">
        <f t="shared" si="34"/>
        <v>0</v>
      </c>
      <c r="M56" s="368">
        <f>'الاطار الموازنى  راي الجهه عام'!K56</f>
        <v>528000</v>
      </c>
      <c r="N56" s="212">
        <f t="shared" si="0"/>
        <v>88000</v>
      </c>
      <c r="O56" s="150">
        <f t="shared" ref="O56" si="35">SUM(O54:O55)</f>
        <v>528000</v>
      </c>
      <c r="P56" s="150">
        <f t="shared" si="1"/>
        <v>88000</v>
      </c>
      <c r="Q56" s="150" t="str">
        <f t="shared" si="2"/>
        <v xml:space="preserve"> </v>
      </c>
      <c r="R56" s="107">
        <f t="shared" si="5"/>
        <v>1.2</v>
      </c>
      <c r="S56" s="72">
        <f t="shared" si="3"/>
        <v>1496000</v>
      </c>
    </row>
    <row r="57" spans="1:19" s="1" customFormat="1" ht="99.75" customHeight="1" thickBot="1" x14ac:dyDescent="0.25">
      <c r="A57" s="375"/>
      <c r="B57" s="375"/>
      <c r="C57" s="375"/>
      <c r="D57" s="375"/>
      <c r="E57" s="156"/>
      <c r="F57" s="156"/>
      <c r="G57" s="56">
        <v>3111050201</v>
      </c>
      <c r="H57" s="24" t="s">
        <v>41</v>
      </c>
      <c r="I57" s="375">
        <f>'موازنة 2027-2028 '!M57</f>
        <v>76000</v>
      </c>
      <c r="J57" s="156"/>
      <c r="K57" s="156"/>
      <c r="L57" s="156">
        <f>K57*2</f>
        <v>0</v>
      </c>
      <c r="M57" s="375">
        <f>'الاطار الموازنى  راي الجهه عام'!K57</f>
        <v>91000</v>
      </c>
      <c r="N57" s="216">
        <f t="shared" si="0"/>
        <v>15000</v>
      </c>
      <c r="O57" s="156">
        <v>91000</v>
      </c>
      <c r="P57" s="154">
        <f t="shared" si="1"/>
        <v>15000</v>
      </c>
      <c r="Q57" s="154" t="str">
        <f t="shared" si="2"/>
        <v xml:space="preserve"> </v>
      </c>
      <c r="R57" s="111">
        <f t="shared" si="5"/>
        <v>1.1973684210526316</v>
      </c>
      <c r="S57" s="72">
        <f t="shared" si="3"/>
        <v>258000</v>
      </c>
    </row>
    <row r="58" spans="1:19" s="2" customFormat="1" ht="105" customHeight="1" thickBot="1" x14ac:dyDescent="0.25">
      <c r="A58" s="376">
        <f t="shared" ref="A58:F58" si="36">SUM(A56:A57)</f>
        <v>0</v>
      </c>
      <c r="B58" s="377">
        <f t="shared" si="36"/>
        <v>0</v>
      </c>
      <c r="C58" s="377">
        <f t="shared" si="36"/>
        <v>0</v>
      </c>
      <c r="D58" s="377">
        <f t="shared" si="36"/>
        <v>0</v>
      </c>
      <c r="E58" s="157">
        <f t="shared" si="36"/>
        <v>0</v>
      </c>
      <c r="F58" s="157">
        <f t="shared" si="36"/>
        <v>0</v>
      </c>
      <c r="G58" s="57"/>
      <c r="H58" s="7" t="s">
        <v>42</v>
      </c>
      <c r="I58" s="377">
        <f>'موازنة 2027-2028 '!M58</f>
        <v>516000</v>
      </c>
      <c r="J58" s="157">
        <f>SUM(J56:J57)</f>
        <v>0</v>
      </c>
      <c r="K58" s="157">
        <f>SUM(K56:K57)</f>
        <v>0</v>
      </c>
      <c r="L58" s="157">
        <f>SUM(L56:L57)</f>
        <v>0</v>
      </c>
      <c r="M58" s="377">
        <f>'الاطار الموازنى  راي الجهه عام'!K58</f>
        <v>619000</v>
      </c>
      <c r="N58" s="217">
        <f t="shared" si="0"/>
        <v>103000</v>
      </c>
      <c r="O58" s="157">
        <f>SUM(O56:O57)</f>
        <v>619000</v>
      </c>
      <c r="P58" s="157">
        <f t="shared" si="1"/>
        <v>103000</v>
      </c>
      <c r="Q58" s="157" t="str">
        <f t="shared" si="2"/>
        <v xml:space="preserve"> </v>
      </c>
      <c r="R58" s="112">
        <f t="shared" si="5"/>
        <v>1.1996124031007751</v>
      </c>
      <c r="S58" s="72">
        <f t="shared" si="3"/>
        <v>1754000</v>
      </c>
    </row>
    <row r="59" spans="1:19" s="1" customFormat="1" ht="97.5" customHeight="1" thickBot="1" x14ac:dyDescent="0.25">
      <c r="A59" s="361" t="e">
        <f t="shared" ref="A59:F59" si="37">A58/A847</f>
        <v>#DIV/0!</v>
      </c>
      <c r="B59" s="361" t="e">
        <f t="shared" si="37"/>
        <v>#DIV/0!</v>
      </c>
      <c r="C59" s="361" t="e">
        <f t="shared" si="37"/>
        <v>#DIV/0!</v>
      </c>
      <c r="D59" s="361" t="e">
        <f t="shared" si="37"/>
        <v>#DIV/0!</v>
      </c>
      <c r="E59" s="269" t="e">
        <f t="shared" si="37"/>
        <v>#DIV/0!</v>
      </c>
      <c r="F59" s="269" t="e">
        <f t="shared" si="37"/>
        <v>#DIV/0!</v>
      </c>
      <c r="G59" s="266"/>
      <c r="H59" s="267" t="s">
        <v>1136</v>
      </c>
      <c r="I59" s="396">
        <f>'موازنة 2027-2028 '!M59</f>
        <v>1.1334929596028382E-2</v>
      </c>
      <c r="J59" s="270" t="e">
        <f>J58/J847</f>
        <v>#DIV/0!</v>
      </c>
      <c r="K59" s="270" t="e">
        <f>K58/K847</f>
        <v>#DIV/0!</v>
      </c>
      <c r="L59" s="270" t="e">
        <f>L58/L847</f>
        <v>#DIV/0!</v>
      </c>
      <c r="M59" s="396">
        <f>'الاطار الموازنى  راي الجهه عام'!K59</f>
        <v>1.1332222690075609E-2</v>
      </c>
      <c r="N59" s="270"/>
      <c r="O59" s="270">
        <f>O58/O847</f>
        <v>1.1332222690075609E-2</v>
      </c>
      <c r="P59" s="270"/>
      <c r="Q59" s="265"/>
      <c r="R59" s="268"/>
      <c r="S59" s="72">
        <v>1</v>
      </c>
    </row>
    <row r="60" spans="1:19" s="2" customFormat="1" ht="99" customHeight="1" x14ac:dyDescent="0.2">
      <c r="A60" s="371"/>
      <c r="B60" s="372"/>
      <c r="C60" s="372"/>
      <c r="D60" s="372"/>
      <c r="E60" s="152"/>
      <c r="F60" s="152"/>
      <c r="G60" s="53" t="s">
        <v>655</v>
      </c>
      <c r="H60" s="22" t="s">
        <v>43</v>
      </c>
      <c r="I60" s="372">
        <f>'موازنة 2027-2028 '!M60</f>
        <v>0</v>
      </c>
      <c r="J60" s="152"/>
      <c r="K60" s="152"/>
      <c r="L60" s="152"/>
      <c r="M60" s="372">
        <f>'الاطار الموازنى  راي الجهه عام'!K60</f>
        <v>0</v>
      </c>
      <c r="N60" s="214"/>
      <c r="O60" s="152"/>
      <c r="P60" s="152" t="str">
        <f t="shared" si="1"/>
        <v xml:space="preserve"> </v>
      </c>
      <c r="Q60" s="152" t="str">
        <f t="shared" si="2"/>
        <v xml:space="preserve"> </v>
      </c>
      <c r="R60" s="109"/>
      <c r="S60" s="72">
        <f>S65</f>
        <v>1206000</v>
      </c>
    </row>
    <row r="61" spans="1:19" s="1" customFormat="1" ht="90" customHeight="1" x14ac:dyDescent="0.2">
      <c r="A61" s="373"/>
      <c r="B61" s="373"/>
      <c r="C61" s="373"/>
      <c r="D61" s="373"/>
      <c r="E61" s="153"/>
      <c r="F61" s="153"/>
      <c r="G61" s="54">
        <v>3111060101</v>
      </c>
      <c r="H61" s="18" t="s">
        <v>44</v>
      </c>
      <c r="I61" s="373">
        <f>'موازنة 2027-2028 '!M61</f>
        <v>190000</v>
      </c>
      <c r="J61" s="153"/>
      <c r="K61" s="153"/>
      <c r="L61" s="153">
        <f t="shared" si="10"/>
        <v>0</v>
      </c>
      <c r="M61" s="373">
        <f>'الاطار الموازنى  راي الجهه عام'!K61</f>
        <v>228000</v>
      </c>
      <c r="N61" s="215">
        <f t="shared" si="0"/>
        <v>38000</v>
      </c>
      <c r="O61" s="153">
        <v>228000</v>
      </c>
      <c r="P61" s="155">
        <f t="shared" si="1"/>
        <v>38000</v>
      </c>
      <c r="Q61" s="155" t="str">
        <f t="shared" si="2"/>
        <v xml:space="preserve"> </v>
      </c>
      <c r="R61" s="110">
        <f t="shared" si="5"/>
        <v>1.2</v>
      </c>
      <c r="S61" s="72">
        <f t="shared" si="3"/>
        <v>646000</v>
      </c>
    </row>
    <row r="62" spans="1:19" s="1" customFormat="1" ht="105.75" customHeight="1" x14ac:dyDescent="0.2">
      <c r="A62" s="373"/>
      <c r="B62" s="373"/>
      <c r="C62" s="373"/>
      <c r="D62" s="373"/>
      <c r="E62" s="153"/>
      <c r="F62" s="153"/>
      <c r="G62" s="54">
        <v>3111060201</v>
      </c>
      <c r="H62" s="18" t="s">
        <v>45</v>
      </c>
      <c r="I62" s="373">
        <f>'موازنة 2027-2028 '!M62</f>
        <v>6000</v>
      </c>
      <c r="J62" s="153"/>
      <c r="K62" s="153"/>
      <c r="L62" s="153">
        <f t="shared" si="10"/>
        <v>0</v>
      </c>
      <c r="M62" s="373">
        <f>'الاطار الموازنى  راي الجهه عام'!K62</f>
        <v>7000</v>
      </c>
      <c r="N62" s="215">
        <f t="shared" si="0"/>
        <v>1000</v>
      </c>
      <c r="O62" s="153">
        <v>7000</v>
      </c>
      <c r="P62" s="155">
        <f t="shared" si="1"/>
        <v>1000</v>
      </c>
      <c r="Q62" s="155" t="str">
        <f t="shared" si="2"/>
        <v xml:space="preserve"> </v>
      </c>
      <c r="R62" s="110">
        <f t="shared" si="5"/>
        <v>1.1666666666666667</v>
      </c>
      <c r="S62" s="72">
        <f t="shared" si="3"/>
        <v>20000</v>
      </c>
    </row>
    <row r="63" spans="1:19" s="1" customFormat="1" ht="105.75" customHeight="1" x14ac:dyDescent="0.2">
      <c r="A63" s="373"/>
      <c r="B63" s="373"/>
      <c r="C63" s="373"/>
      <c r="D63" s="373"/>
      <c r="E63" s="153"/>
      <c r="F63" s="153"/>
      <c r="G63" s="54">
        <v>3111060301</v>
      </c>
      <c r="H63" s="18" t="s">
        <v>46</v>
      </c>
      <c r="I63" s="373">
        <f>'موازنة 2027-2028 '!M63</f>
        <v>0</v>
      </c>
      <c r="J63" s="153"/>
      <c r="K63" s="153"/>
      <c r="L63" s="153">
        <f t="shared" si="10"/>
        <v>0</v>
      </c>
      <c r="M63" s="373">
        <f>'الاطار الموازنى  راي الجهه عام'!K63</f>
        <v>0</v>
      </c>
      <c r="N63" s="215">
        <f t="shared" si="0"/>
        <v>0</v>
      </c>
      <c r="O63" s="153">
        <v>0</v>
      </c>
      <c r="P63" s="155" t="str">
        <f t="shared" si="1"/>
        <v xml:space="preserve"> </v>
      </c>
      <c r="Q63" s="155" t="str">
        <f t="shared" si="2"/>
        <v xml:space="preserve"> </v>
      </c>
      <c r="R63" s="110">
        <f t="shared" si="5"/>
        <v>0</v>
      </c>
      <c r="S63" s="72">
        <f t="shared" si="3"/>
        <v>0</v>
      </c>
    </row>
    <row r="64" spans="1:19" s="1" customFormat="1" ht="95.25" customHeight="1" thickBot="1" x14ac:dyDescent="0.25">
      <c r="A64" s="375"/>
      <c r="B64" s="375"/>
      <c r="C64" s="375"/>
      <c r="D64" s="375"/>
      <c r="E64" s="156"/>
      <c r="F64" s="156"/>
      <c r="G64" s="55">
        <v>3111060401</v>
      </c>
      <c r="H64" s="23" t="s">
        <v>47</v>
      </c>
      <c r="I64" s="375">
        <f>'موازنة 2027-2028 '!M64</f>
        <v>160000</v>
      </c>
      <c r="J64" s="156"/>
      <c r="K64" s="156"/>
      <c r="L64" s="156">
        <f t="shared" si="10"/>
        <v>0</v>
      </c>
      <c r="M64" s="375">
        <f>'الاطار الموازنى  راي الجهه عام'!K64</f>
        <v>190000</v>
      </c>
      <c r="N64" s="216">
        <f t="shared" si="0"/>
        <v>30000</v>
      </c>
      <c r="O64" s="156">
        <v>190000</v>
      </c>
      <c r="P64" s="154">
        <f t="shared" si="1"/>
        <v>30000</v>
      </c>
      <c r="Q64" s="154" t="str">
        <f t="shared" si="2"/>
        <v xml:space="preserve"> </v>
      </c>
      <c r="R64" s="111">
        <f t="shared" si="5"/>
        <v>1.1875</v>
      </c>
      <c r="S64" s="72">
        <f t="shared" si="3"/>
        <v>540000</v>
      </c>
    </row>
    <row r="65" spans="1:19" s="2" customFormat="1" ht="102.75" customHeight="1" thickBot="1" x14ac:dyDescent="0.25">
      <c r="A65" s="376">
        <f t="shared" ref="A65:L65" si="38">SUM(A61:A64)</f>
        <v>0</v>
      </c>
      <c r="B65" s="377">
        <f t="shared" si="38"/>
        <v>0</v>
      </c>
      <c r="C65" s="377">
        <f t="shared" si="38"/>
        <v>0</v>
      </c>
      <c r="D65" s="377">
        <f t="shared" si="38"/>
        <v>0</v>
      </c>
      <c r="E65" s="157">
        <f t="shared" si="38"/>
        <v>0</v>
      </c>
      <c r="F65" s="157">
        <f t="shared" si="38"/>
        <v>0</v>
      </c>
      <c r="G65" s="57"/>
      <c r="H65" s="7" t="s">
        <v>48</v>
      </c>
      <c r="I65" s="377">
        <f>'موازنة 2027-2028 '!M65</f>
        <v>356000</v>
      </c>
      <c r="J65" s="157">
        <f t="shared" si="38"/>
        <v>0</v>
      </c>
      <c r="K65" s="157">
        <f t="shared" si="38"/>
        <v>0</v>
      </c>
      <c r="L65" s="157">
        <f t="shared" si="38"/>
        <v>0</v>
      </c>
      <c r="M65" s="377">
        <f>'الاطار الموازنى  راي الجهه عام'!K65</f>
        <v>425000</v>
      </c>
      <c r="N65" s="217">
        <f t="shared" si="0"/>
        <v>69000</v>
      </c>
      <c r="O65" s="157">
        <f t="shared" ref="O65" si="39">SUM(O61:O64)</f>
        <v>425000</v>
      </c>
      <c r="P65" s="157">
        <f t="shared" si="1"/>
        <v>69000</v>
      </c>
      <c r="Q65" s="157" t="str">
        <f t="shared" si="2"/>
        <v xml:space="preserve"> </v>
      </c>
      <c r="R65" s="112">
        <f t="shared" si="5"/>
        <v>1.1938202247191012</v>
      </c>
      <c r="S65" s="72">
        <f t="shared" si="3"/>
        <v>1206000</v>
      </c>
    </row>
    <row r="66" spans="1:19" s="1" customFormat="1" ht="105" customHeight="1" thickBot="1" x14ac:dyDescent="0.25">
      <c r="A66" s="361" t="e">
        <f t="shared" ref="A66:F66" si="40">A65/A847</f>
        <v>#DIV/0!</v>
      </c>
      <c r="B66" s="361" t="e">
        <f t="shared" si="40"/>
        <v>#DIV/0!</v>
      </c>
      <c r="C66" s="361" t="e">
        <f t="shared" si="40"/>
        <v>#DIV/0!</v>
      </c>
      <c r="D66" s="361" t="e">
        <f t="shared" si="40"/>
        <v>#DIV/0!</v>
      </c>
      <c r="E66" s="269" t="e">
        <f t="shared" si="40"/>
        <v>#DIV/0!</v>
      </c>
      <c r="F66" s="269" t="e">
        <f t="shared" si="40"/>
        <v>#DIV/0!</v>
      </c>
      <c r="G66" s="266"/>
      <c r="H66" s="267" t="s">
        <v>1136</v>
      </c>
      <c r="I66" s="396">
        <f>'موازنة 2027-2028 '!M66</f>
        <v>7.8202227445467124E-3</v>
      </c>
      <c r="J66" s="270" t="e">
        <f>J65/$J$845</f>
        <v>#DIV/0!</v>
      </c>
      <c r="K66" s="270" t="e">
        <f>K65/$K$845</f>
        <v>#DIV/0!</v>
      </c>
      <c r="L66" s="270" t="e">
        <f>L65/$L$845</f>
        <v>#DIV/0!</v>
      </c>
      <c r="M66" s="396">
        <f>'الاطار الموازنى  راي الجهه عام'!K66</f>
        <v>7.780605239551105E-3</v>
      </c>
      <c r="N66" s="270"/>
      <c r="O66" s="270" t="e">
        <f>O65/$O$845</f>
        <v>#DIV/0!</v>
      </c>
      <c r="P66" s="270"/>
      <c r="Q66" s="265"/>
      <c r="R66" s="268"/>
      <c r="S66" s="72">
        <v>1</v>
      </c>
    </row>
    <row r="67" spans="1:19" s="3" customFormat="1" ht="105.75" customHeight="1" thickBot="1" x14ac:dyDescent="0.25">
      <c r="A67" s="380"/>
      <c r="B67" s="381"/>
      <c r="C67" s="381"/>
      <c r="D67" s="381"/>
      <c r="E67" s="159"/>
      <c r="F67" s="159"/>
      <c r="G67" s="42">
        <v>3111980101</v>
      </c>
      <c r="H67" s="8" t="s">
        <v>49</v>
      </c>
      <c r="I67" s="381">
        <f>'موازنة 2027-2028 '!M67</f>
        <v>0</v>
      </c>
      <c r="J67" s="159"/>
      <c r="K67" s="159"/>
      <c r="L67" s="159">
        <f t="shared" si="10"/>
        <v>0</v>
      </c>
      <c r="M67" s="381">
        <f>'الاطار الموازنى  راي الجهه عام'!K67</f>
        <v>0</v>
      </c>
      <c r="N67" s="220">
        <f t="shared" si="0"/>
        <v>0</v>
      </c>
      <c r="O67" s="159"/>
      <c r="P67" s="221" t="str">
        <f t="shared" si="1"/>
        <v xml:space="preserve"> </v>
      </c>
      <c r="Q67" s="221" t="str">
        <f t="shared" si="2"/>
        <v xml:space="preserve"> </v>
      </c>
      <c r="R67" s="114">
        <f t="shared" si="5"/>
        <v>0</v>
      </c>
      <c r="S67" s="72">
        <f t="shared" si="3"/>
        <v>0</v>
      </c>
    </row>
    <row r="68" spans="1:19" s="3" customFormat="1" ht="110.25" customHeight="1" thickBot="1" x14ac:dyDescent="0.25">
      <c r="A68" s="160">
        <f t="shared" ref="A68:F68" si="41">A67+A65+A58+A50+A45+A40+A21</f>
        <v>0</v>
      </c>
      <c r="B68" s="161">
        <f t="shared" si="41"/>
        <v>0</v>
      </c>
      <c r="C68" s="161">
        <f t="shared" si="41"/>
        <v>0</v>
      </c>
      <c r="D68" s="161">
        <f t="shared" si="41"/>
        <v>0</v>
      </c>
      <c r="E68" s="161">
        <f t="shared" si="41"/>
        <v>0</v>
      </c>
      <c r="F68" s="161">
        <f t="shared" si="41"/>
        <v>0</v>
      </c>
      <c r="G68" s="58"/>
      <c r="H68" s="9" t="s">
        <v>50</v>
      </c>
      <c r="I68" s="161">
        <f>'موازنة 2027-2028 '!M68</f>
        <v>2082000</v>
      </c>
      <c r="J68" s="161">
        <f>J67+J65+J58+J50+J45+J40+J21</f>
        <v>0</v>
      </c>
      <c r="K68" s="161">
        <f>K67+K65+K58+K50+K45+K40+K21</f>
        <v>0</v>
      </c>
      <c r="L68" s="161">
        <f>L67+L65+L58+L50+L45+L40+L21</f>
        <v>0</v>
      </c>
      <c r="M68" s="161">
        <f>'الاطار الموازنى  راي الجهه عام'!K68</f>
        <v>2495000</v>
      </c>
      <c r="N68" s="222">
        <f t="shared" si="0"/>
        <v>413000</v>
      </c>
      <c r="O68" s="161">
        <f>O67+O65+O58+O50+O45+O40+O21</f>
        <v>2495000</v>
      </c>
      <c r="P68" s="161">
        <f t="shared" si="1"/>
        <v>413000</v>
      </c>
      <c r="Q68" s="161" t="str">
        <f t="shared" si="2"/>
        <v xml:space="preserve"> </v>
      </c>
      <c r="R68" s="115">
        <f t="shared" si="5"/>
        <v>1.1983669548511047</v>
      </c>
      <c r="S68" s="72">
        <f t="shared" si="3"/>
        <v>7072000</v>
      </c>
    </row>
    <row r="69" spans="1:19" s="3" customFormat="1" ht="105.75" customHeight="1" thickBot="1" x14ac:dyDescent="0.25">
      <c r="A69" s="382"/>
      <c r="B69" s="383"/>
      <c r="C69" s="383"/>
      <c r="D69" s="383"/>
      <c r="E69" s="162"/>
      <c r="F69" s="162"/>
      <c r="G69" s="58">
        <v>3111990101</v>
      </c>
      <c r="H69" s="9" t="s">
        <v>51</v>
      </c>
      <c r="I69" s="401">
        <f>'موازنة 2027-2028 '!M69</f>
        <v>0</v>
      </c>
      <c r="J69" s="172"/>
      <c r="K69" s="172"/>
      <c r="L69" s="172">
        <f t="shared" si="10"/>
        <v>0</v>
      </c>
      <c r="M69" s="401">
        <f>'الاطار الموازنى  راي الجهه عام'!K69</f>
        <v>0</v>
      </c>
      <c r="N69" s="223">
        <f t="shared" si="0"/>
        <v>0</v>
      </c>
      <c r="O69" s="172"/>
      <c r="P69" s="224" t="str">
        <f t="shared" si="1"/>
        <v xml:space="preserve"> </v>
      </c>
      <c r="Q69" s="224" t="str">
        <f t="shared" si="2"/>
        <v xml:space="preserve"> </v>
      </c>
      <c r="R69" s="116">
        <f t="shared" si="5"/>
        <v>0</v>
      </c>
      <c r="S69" s="72">
        <f t="shared" si="3"/>
        <v>0</v>
      </c>
    </row>
    <row r="70" spans="1:19" s="3" customFormat="1" ht="110.25" customHeight="1" thickBot="1" x14ac:dyDescent="0.25">
      <c r="A70" s="163">
        <f t="shared" ref="A70:L70" si="42">A68-A69</f>
        <v>0</v>
      </c>
      <c r="B70" s="164">
        <f t="shared" si="42"/>
        <v>0</v>
      </c>
      <c r="C70" s="164">
        <f t="shared" si="42"/>
        <v>0</v>
      </c>
      <c r="D70" s="164">
        <f t="shared" si="42"/>
        <v>0</v>
      </c>
      <c r="E70" s="164">
        <f t="shared" si="42"/>
        <v>0</v>
      </c>
      <c r="F70" s="164">
        <f t="shared" si="42"/>
        <v>0</v>
      </c>
      <c r="G70" s="82"/>
      <c r="H70" s="83" t="s">
        <v>52</v>
      </c>
      <c r="I70" s="225">
        <f>'موازنة 2027-2028 '!M70</f>
        <v>2082000</v>
      </c>
      <c r="J70" s="225">
        <f t="shared" si="42"/>
        <v>0</v>
      </c>
      <c r="K70" s="225">
        <f t="shared" si="42"/>
        <v>0</v>
      </c>
      <c r="L70" s="225">
        <f t="shared" si="42"/>
        <v>0</v>
      </c>
      <c r="M70" s="225">
        <f>'الاطار الموازنى  راي الجهه عام'!K70</f>
        <v>2495000</v>
      </c>
      <c r="N70" s="226">
        <f t="shared" si="0"/>
        <v>413000</v>
      </c>
      <c r="O70" s="225">
        <f t="shared" ref="O70" si="43">O68-O69</f>
        <v>2495000</v>
      </c>
      <c r="P70" s="225">
        <f t="shared" si="1"/>
        <v>413000</v>
      </c>
      <c r="Q70" s="225" t="str">
        <f t="shared" si="2"/>
        <v xml:space="preserve"> </v>
      </c>
      <c r="R70" s="117">
        <f t="shared" si="5"/>
        <v>1.1983669548511047</v>
      </c>
      <c r="S70" s="72">
        <f t="shared" si="3"/>
        <v>7072000</v>
      </c>
    </row>
    <row r="71" spans="1:19" s="277" customFormat="1" ht="110.25" customHeight="1" thickTop="1" x14ac:dyDescent="0.2">
      <c r="A71" s="384"/>
      <c r="B71" s="385"/>
      <c r="C71" s="386" t="e">
        <f>(C70-A70)/A70</f>
        <v>#DIV/0!</v>
      </c>
      <c r="D71" s="386" t="e">
        <f>(D70-B70)/B70</f>
        <v>#DIV/0!</v>
      </c>
      <c r="E71" s="271" t="e">
        <f>(E70-C70)/C70</f>
        <v>#DIV/0!</v>
      </c>
      <c r="F71" s="271" t="e">
        <f>(F70-D70)/D70</f>
        <v>#DIV/0!</v>
      </c>
      <c r="G71" s="272"/>
      <c r="H71" s="281" t="s">
        <v>1137</v>
      </c>
      <c r="I71" s="386" t="e">
        <f>'موازنة 2027-2028 '!M71</f>
        <v>#DIV/0!</v>
      </c>
      <c r="J71" s="273"/>
      <c r="K71" s="273"/>
      <c r="L71" s="273"/>
      <c r="M71" s="386" t="e">
        <f>'الاطار الموازنى  راي الجهه عام'!K71</f>
        <v>#VALUE!</v>
      </c>
      <c r="N71" s="275"/>
      <c r="O71" s="273" t="e">
        <f>(O70-J70)/J70</f>
        <v>#DIV/0!</v>
      </c>
      <c r="P71" s="273"/>
      <c r="Q71" s="273"/>
      <c r="R71" s="274"/>
      <c r="S71" s="276">
        <v>1</v>
      </c>
    </row>
    <row r="72" spans="1:19" s="3" customFormat="1" ht="110.25" customHeight="1" x14ac:dyDescent="0.2">
      <c r="A72" s="387"/>
      <c r="B72" s="388"/>
      <c r="C72" s="388"/>
      <c r="D72" s="388"/>
      <c r="E72" s="165"/>
      <c r="F72" s="165"/>
      <c r="G72" s="59" t="s">
        <v>656</v>
      </c>
      <c r="H72" s="10" t="s">
        <v>53</v>
      </c>
      <c r="I72" s="388">
        <f>'موازنة 2027-2028 '!M72</f>
        <v>0</v>
      </c>
      <c r="J72" s="165"/>
      <c r="K72" s="165"/>
      <c r="L72" s="165">
        <f t="shared" si="10"/>
        <v>0</v>
      </c>
      <c r="M72" s="388">
        <f>'الاطار الموازنى  راي الجهه عام'!K72</f>
        <v>0</v>
      </c>
      <c r="N72" s="227">
        <f t="shared" si="0"/>
        <v>0</v>
      </c>
      <c r="O72" s="165"/>
      <c r="P72" s="165" t="str">
        <f t="shared" si="1"/>
        <v xml:space="preserve"> </v>
      </c>
      <c r="Q72" s="165" t="str">
        <f t="shared" si="2"/>
        <v xml:space="preserve"> </v>
      </c>
      <c r="R72" s="118"/>
      <c r="S72" s="72">
        <f>S191</f>
        <v>78919000</v>
      </c>
    </row>
    <row r="73" spans="1:19" s="2" customFormat="1" ht="110.25" customHeight="1" x14ac:dyDescent="0.2">
      <c r="A73" s="389"/>
      <c r="B73" s="390"/>
      <c r="C73" s="390"/>
      <c r="D73" s="390"/>
      <c r="E73" s="166"/>
      <c r="F73" s="166"/>
      <c r="G73" s="60" t="s">
        <v>657</v>
      </c>
      <c r="H73" s="25" t="s">
        <v>54</v>
      </c>
      <c r="I73" s="390">
        <f>'موازنة 2027-2028 '!M73</f>
        <v>0</v>
      </c>
      <c r="J73" s="166"/>
      <c r="K73" s="166"/>
      <c r="L73" s="166">
        <f t="shared" si="10"/>
        <v>0</v>
      </c>
      <c r="M73" s="390">
        <f>'الاطار الموازنى  راي الجهه عام'!K73</f>
        <v>0</v>
      </c>
      <c r="N73" s="228">
        <f t="shared" si="0"/>
        <v>0</v>
      </c>
      <c r="O73" s="166"/>
      <c r="P73" s="166" t="str">
        <f t="shared" si="1"/>
        <v xml:space="preserve"> </v>
      </c>
      <c r="Q73" s="166" t="str">
        <f t="shared" si="2"/>
        <v xml:space="preserve"> </v>
      </c>
      <c r="R73" s="119"/>
      <c r="S73" s="72">
        <f>S164</f>
        <v>53700000</v>
      </c>
    </row>
    <row r="74" spans="1:19" s="1" customFormat="1" ht="105.75" customHeight="1" x14ac:dyDescent="0.2">
      <c r="A74" s="357"/>
      <c r="B74" s="373"/>
      <c r="C74" s="373"/>
      <c r="D74" s="373"/>
      <c r="E74" s="155"/>
      <c r="F74" s="155"/>
      <c r="G74" s="54" t="s">
        <v>658</v>
      </c>
      <c r="H74" s="18" t="s">
        <v>55</v>
      </c>
      <c r="I74" s="373">
        <f>'موازنة 2027-2028 '!M74</f>
        <v>0</v>
      </c>
      <c r="J74" s="155"/>
      <c r="K74" s="155"/>
      <c r="L74" s="155">
        <f t="shared" si="10"/>
        <v>0</v>
      </c>
      <c r="M74" s="373">
        <f>'الاطار الموازنى  راي الجهه عام'!K74</f>
        <v>0</v>
      </c>
      <c r="N74" s="215">
        <f t="shared" si="0"/>
        <v>0</v>
      </c>
      <c r="O74" s="155"/>
      <c r="P74" s="155" t="str">
        <f t="shared" si="1"/>
        <v xml:space="preserve"> </v>
      </c>
      <c r="Q74" s="155" t="str">
        <f t="shared" si="2"/>
        <v xml:space="preserve"> </v>
      </c>
      <c r="R74" s="110"/>
      <c r="S74" s="72">
        <f>S78</f>
        <v>4452000</v>
      </c>
    </row>
    <row r="75" spans="1:19" ht="99.75" customHeight="1" x14ac:dyDescent="0.2">
      <c r="A75" s="365"/>
      <c r="B75" s="365"/>
      <c r="C75" s="365"/>
      <c r="D75" s="365"/>
      <c r="E75" s="147"/>
      <c r="F75" s="147"/>
      <c r="G75" s="49" t="s">
        <v>659</v>
      </c>
      <c r="H75" s="19" t="s">
        <v>56</v>
      </c>
      <c r="I75" s="365">
        <f>'موازنة 2027-2028 '!M75</f>
        <v>1348000</v>
      </c>
      <c r="J75" s="147"/>
      <c r="K75" s="147"/>
      <c r="L75" s="147">
        <f>K75*2</f>
        <v>0</v>
      </c>
      <c r="M75" s="365">
        <f>'الاطار الموازنى  راي الجهه عام'!K75</f>
        <v>1552000</v>
      </c>
      <c r="N75" s="208">
        <f t="shared" si="0"/>
        <v>204000</v>
      </c>
      <c r="O75" s="147">
        <v>1552000</v>
      </c>
      <c r="P75" s="209">
        <f t="shared" si="1"/>
        <v>204000</v>
      </c>
      <c r="Q75" s="209" t="str">
        <f t="shared" si="2"/>
        <v xml:space="preserve"> </v>
      </c>
      <c r="R75" s="105">
        <f t="shared" si="5"/>
        <v>1.1513353115727003</v>
      </c>
      <c r="S75" s="72">
        <f t="shared" si="3"/>
        <v>4452000</v>
      </c>
    </row>
    <row r="76" spans="1:19" ht="105.75" customHeight="1" x14ac:dyDescent="0.2">
      <c r="A76" s="364"/>
      <c r="B76" s="365"/>
      <c r="C76" s="365"/>
      <c r="D76" s="365"/>
      <c r="E76" s="147"/>
      <c r="F76" s="147"/>
      <c r="G76" s="49" t="s">
        <v>660</v>
      </c>
      <c r="H76" s="19" t="s">
        <v>57</v>
      </c>
      <c r="I76" s="365">
        <f>'موازنة 2027-2028 '!M76</f>
        <v>0</v>
      </c>
      <c r="J76" s="147"/>
      <c r="K76" s="147"/>
      <c r="L76" s="147">
        <f t="shared" si="10"/>
        <v>0</v>
      </c>
      <c r="M76" s="365">
        <f>'الاطار الموازنى  راي الجهه عام'!K76</f>
        <v>0</v>
      </c>
      <c r="N76" s="208">
        <f t="shared" si="0"/>
        <v>0</v>
      </c>
      <c r="O76" s="147"/>
      <c r="P76" s="209" t="str">
        <f t="shared" si="1"/>
        <v xml:space="preserve"> </v>
      </c>
      <c r="Q76" s="209" t="str">
        <f t="shared" si="2"/>
        <v xml:space="preserve"> </v>
      </c>
      <c r="R76" s="105">
        <f t="shared" si="5"/>
        <v>0</v>
      </c>
      <c r="S76" s="72">
        <f t="shared" si="3"/>
        <v>0</v>
      </c>
    </row>
    <row r="77" spans="1:19" ht="105.75" customHeight="1" thickBot="1" x14ac:dyDescent="0.25">
      <c r="A77" s="391"/>
      <c r="B77" s="379"/>
      <c r="C77" s="379"/>
      <c r="D77" s="379"/>
      <c r="E77" s="158"/>
      <c r="F77" s="158"/>
      <c r="G77" s="50" t="s">
        <v>661</v>
      </c>
      <c r="H77" s="19" t="s">
        <v>607</v>
      </c>
      <c r="I77" s="379">
        <f>'موازنة 2027-2028 '!M77</f>
        <v>0</v>
      </c>
      <c r="J77" s="158"/>
      <c r="K77" s="158"/>
      <c r="L77" s="158">
        <f t="shared" si="10"/>
        <v>0</v>
      </c>
      <c r="M77" s="379">
        <f>'الاطار الموازنى  راي الجهه عام'!K77</f>
        <v>0</v>
      </c>
      <c r="N77" s="218">
        <f t="shared" si="0"/>
        <v>0</v>
      </c>
      <c r="O77" s="158"/>
      <c r="P77" s="219" t="str">
        <f t="shared" si="1"/>
        <v xml:space="preserve"> </v>
      </c>
      <c r="Q77" s="219" t="str">
        <f t="shared" si="2"/>
        <v xml:space="preserve"> </v>
      </c>
      <c r="R77" s="113">
        <f t="shared" si="5"/>
        <v>0</v>
      </c>
      <c r="S77" s="72">
        <f t="shared" si="3"/>
        <v>0</v>
      </c>
    </row>
    <row r="78" spans="1:19" s="1" customFormat="1" ht="95.25" customHeight="1" x14ac:dyDescent="0.2">
      <c r="A78" s="392">
        <f t="shared" ref="A78:F78" si="44">SUM(A75:A77)</f>
        <v>0</v>
      </c>
      <c r="B78" s="393">
        <f t="shared" si="44"/>
        <v>0</v>
      </c>
      <c r="C78" s="393">
        <f t="shared" si="44"/>
        <v>0</v>
      </c>
      <c r="D78" s="393">
        <f t="shared" si="44"/>
        <v>0</v>
      </c>
      <c r="E78" s="316">
        <f t="shared" si="44"/>
        <v>0</v>
      </c>
      <c r="F78" s="316">
        <f t="shared" si="44"/>
        <v>0</v>
      </c>
      <c r="G78" s="317"/>
      <c r="H78" s="318" t="s">
        <v>6</v>
      </c>
      <c r="I78" s="393">
        <f>'موازنة 2027-2028 '!M78</f>
        <v>1348000</v>
      </c>
      <c r="J78" s="316">
        <f t="shared" ref="J78:L78" si="45">SUM(J75:J77)</f>
        <v>0</v>
      </c>
      <c r="K78" s="316">
        <f t="shared" si="45"/>
        <v>0</v>
      </c>
      <c r="L78" s="316">
        <f t="shared" si="45"/>
        <v>0</v>
      </c>
      <c r="M78" s="393">
        <f>'الاطار الموازنى  راي الجهه عام'!K78</f>
        <v>1552000</v>
      </c>
      <c r="N78" s="319">
        <f t="shared" si="0"/>
        <v>204000</v>
      </c>
      <c r="O78" s="316">
        <f t="shared" ref="O78" si="46">SUM(O75:O77)</f>
        <v>1552000</v>
      </c>
      <c r="P78" s="316">
        <f t="shared" si="1"/>
        <v>204000</v>
      </c>
      <c r="Q78" s="316" t="str">
        <f t="shared" si="2"/>
        <v xml:space="preserve"> </v>
      </c>
      <c r="R78" s="320">
        <f t="shared" si="5"/>
        <v>1.1513353115727003</v>
      </c>
      <c r="S78" s="72">
        <f t="shared" si="3"/>
        <v>4452000</v>
      </c>
    </row>
    <row r="79" spans="1:19" s="1" customFormat="1" ht="105.75" customHeight="1" x14ac:dyDescent="0.2">
      <c r="A79" s="394"/>
      <c r="B79" s="395"/>
      <c r="C79" s="395"/>
      <c r="D79" s="395"/>
      <c r="E79" s="170"/>
      <c r="F79" s="170"/>
      <c r="G79" s="48" t="s">
        <v>662</v>
      </c>
      <c r="H79" s="21" t="s">
        <v>58</v>
      </c>
      <c r="I79" s="395">
        <f>'موازنة 2027-2028 '!M79</f>
        <v>0</v>
      </c>
      <c r="J79" s="170"/>
      <c r="K79" s="170"/>
      <c r="L79" s="170">
        <f t="shared" si="10"/>
        <v>0</v>
      </c>
      <c r="M79" s="395">
        <f>'الاطار الموازنى  راي الجهه عام'!K79</f>
        <v>0</v>
      </c>
      <c r="N79" s="229">
        <f t="shared" si="0"/>
        <v>0</v>
      </c>
      <c r="O79" s="170"/>
      <c r="P79" s="170" t="str">
        <f t="shared" si="1"/>
        <v xml:space="preserve"> </v>
      </c>
      <c r="Q79" s="170" t="str">
        <f t="shared" si="2"/>
        <v xml:space="preserve"> </v>
      </c>
      <c r="R79" s="120"/>
      <c r="S79" s="72">
        <f>S85</f>
        <v>14931000</v>
      </c>
    </row>
    <row r="80" spans="1:19" ht="105.75" customHeight="1" x14ac:dyDescent="0.2">
      <c r="A80" s="364"/>
      <c r="B80" s="365"/>
      <c r="C80" s="365"/>
      <c r="D80" s="365"/>
      <c r="E80" s="147"/>
      <c r="F80" s="147"/>
      <c r="G80" s="49" t="s">
        <v>663</v>
      </c>
      <c r="H80" s="19" t="s">
        <v>59</v>
      </c>
      <c r="I80" s="365">
        <f>'موازنة 2027-2028 '!M80</f>
        <v>0</v>
      </c>
      <c r="J80" s="147"/>
      <c r="K80" s="147"/>
      <c r="L80" s="147">
        <f t="shared" si="10"/>
        <v>0</v>
      </c>
      <c r="M80" s="365">
        <f>'الاطار الموازنى  راي الجهه عام'!K80</f>
        <v>0</v>
      </c>
      <c r="N80" s="208">
        <f t="shared" si="0"/>
        <v>0</v>
      </c>
      <c r="O80" s="147"/>
      <c r="P80" s="209" t="str">
        <f t="shared" si="1"/>
        <v xml:space="preserve"> </v>
      </c>
      <c r="Q80" s="209" t="str">
        <f t="shared" si="2"/>
        <v xml:space="preserve"> </v>
      </c>
      <c r="R80" s="105">
        <f t="shared" si="5"/>
        <v>0</v>
      </c>
      <c r="S80" s="72">
        <f t="shared" si="3"/>
        <v>0</v>
      </c>
    </row>
    <row r="81" spans="1:19" ht="105.75" customHeight="1" x14ac:dyDescent="0.2">
      <c r="A81" s="364"/>
      <c r="B81" s="365"/>
      <c r="C81" s="365"/>
      <c r="D81" s="365"/>
      <c r="E81" s="147"/>
      <c r="F81" s="147"/>
      <c r="G81" s="49" t="s">
        <v>664</v>
      </c>
      <c r="H81" s="19" t="s">
        <v>60</v>
      </c>
      <c r="I81" s="365">
        <f>'موازنة 2027-2028 '!M81</f>
        <v>0</v>
      </c>
      <c r="J81" s="147"/>
      <c r="K81" s="147"/>
      <c r="L81" s="147">
        <f t="shared" si="10"/>
        <v>0</v>
      </c>
      <c r="M81" s="365">
        <f>'الاطار الموازنى  راي الجهه عام'!K81</f>
        <v>0</v>
      </c>
      <c r="N81" s="208">
        <f t="shared" ref="N81:N148" si="47">M81-I81</f>
        <v>0</v>
      </c>
      <c r="O81" s="147"/>
      <c r="P81" s="209" t="str">
        <f t="shared" ref="P81:P148" si="48">IF(O81&gt;I81,O81-I81," ")</f>
        <v xml:space="preserve"> </v>
      </c>
      <c r="Q81" s="209" t="str">
        <f t="shared" ref="Q81:Q148" si="49">IF(I81&gt;O81,I81-O81," ")</f>
        <v xml:space="preserve"> </v>
      </c>
      <c r="R81" s="105">
        <f t="shared" si="5"/>
        <v>0</v>
      </c>
      <c r="S81" s="72">
        <f t="shared" ref="S81:S148" si="50">SUM(A81+B81+C81+D81+E81+F81+I81+J81+K81+L81+M81+O81)</f>
        <v>0</v>
      </c>
    </row>
    <row r="82" spans="1:19" ht="105.75" customHeight="1" x14ac:dyDescent="0.2">
      <c r="A82" s="365"/>
      <c r="B82" s="365"/>
      <c r="C82" s="365"/>
      <c r="D82" s="365"/>
      <c r="E82" s="147"/>
      <c r="F82" s="147"/>
      <c r="G82" s="49" t="s">
        <v>665</v>
      </c>
      <c r="H82" s="19" t="s">
        <v>61</v>
      </c>
      <c r="I82" s="365">
        <f>'موازنة 2027-2028 '!M82</f>
        <v>1624000</v>
      </c>
      <c r="J82" s="147"/>
      <c r="K82" s="147"/>
      <c r="L82" s="147">
        <f>K82*2</f>
        <v>0</v>
      </c>
      <c r="M82" s="365">
        <f>'الاطار الموازنى  راي الجهه عام'!K82</f>
        <v>1786000</v>
      </c>
      <c r="N82" s="208">
        <f t="shared" si="47"/>
        <v>162000</v>
      </c>
      <c r="O82" s="147">
        <v>1786000</v>
      </c>
      <c r="P82" s="209">
        <f t="shared" si="48"/>
        <v>162000</v>
      </c>
      <c r="Q82" s="209" t="str">
        <f t="shared" si="49"/>
        <v xml:space="preserve"> </v>
      </c>
      <c r="R82" s="105">
        <f t="shared" si="5"/>
        <v>1.0997536945812807</v>
      </c>
      <c r="S82" s="72">
        <f t="shared" si="50"/>
        <v>5196000</v>
      </c>
    </row>
    <row r="83" spans="1:19" ht="87.75" customHeight="1" x14ac:dyDescent="0.2">
      <c r="A83" s="365"/>
      <c r="B83" s="365"/>
      <c r="C83" s="365"/>
      <c r="D83" s="365"/>
      <c r="E83" s="147"/>
      <c r="F83" s="147"/>
      <c r="G83" s="49" t="s">
        <v>666</v>
      </c>
      <c r="H83" s="19" t="s">
        <v>62</v>
      </c>
      <c r="I83" s="365">
        <f>'موازنة 2027-2028 '!M83</f>
        <v>3075000</v>
      </c>
      <c r="J83" s="147"/>
      <c r="K83" s="147"/>
      <c r="L83" s="147">
        <f>K83*2</f>
        <v>0</v>
      </c>
      <c r="M83" s="365">
        <f>'الاطار الموازنى  راي الجهه عام'!K83</f>
        <v>3330000</v>
      </c>
      <c r="N83" s="208">
        <f t="shared" si="47"/>
        <v>255000</v>
      </c>
      <c r="O83" s="147">
        <v>3330000</v>
      </c>
      <c r="P83" s="209">
        <f t="shared" si="48"/>
        <v>255000</v>
      </c>
      <c r="Q83" s="209" t="str">
        <f t="shared" si="49"/>
        <v xml:space="preserve"> </v>
      </c>
      <c r="R83" s="105">
        <f t="shared" si="5"/>
        <v>1.0829268292682928</v>
      </c>
      <c r="S83" s="72">
        <f t="shared" si="50"/>
        <v>9735000</v>
      </c>
    </row>
    <row r="84" spans="1:19" ht="105.75" customHeight="1" thickBot="1" x14ac:dyDescent="0.25">
      <c r="A84" s="391"/>
      <c r="B84" s="379"/>
      <c r="C84" s="379"/>
      <c r="D84" s="379"/>
      <c r="E84" s="158"/>
      <c r="F84" s="158"/>
      <c r="G84" s="50" t="s">
        <v>667</v>
      </c>
      <c r="H84" s="20" t="s">
        <v>63</v>
      </c>
      <c r="I84" s="379">
        <f>'موازنة 2027-2028 '!M84</f>
        <v>0</v>
      </c>
      <c r="J84" s="158"/>
      <c r="K84" s="158"/>
      <c r="L84" s="158">
        <f t="shared" si="10"/>
        <v>0</v>
      </c>
      <c r="M84" s="379">
        <f>'الاطار الموازنى  راي الجهه عام'!K84</f>
        <v>0</v>
      </c>
      <c r="N84" s="218">
        <f t="shared" si="47"/>
        <v>0</v>
      </c>
      <c r="O84" s="158"/>
      <c r="P84" s="219" t="str">
        <f t="shared" si="48"/>
        <v xml:space="preserve"> </v>
      </c>
      <c r="Q84" s="219" t="str">
        <f t="shared" si="49"/>
        <v xml:space="preserve"> </v>
      </c>
      <c r="R84" s="113">
        <f t="shared" si="5"/>
        <v>0</v>
      </c>
      <c r="S84" s="72">
        <f t="shared" si="50"/>
        <v>0</v>
      </c>
    </row>
    <row r="85" spans="1:19" s="1" customFormat="1" ht="92.25" customHeight="1" thickBot="1" x14ac:dyDescent="0.25">
      <c r="A85" s="360">
        <f t="shared" ref="A85:L85" si="51">SUM(A80:A84)</f>
        <v>0</v>
      </c>
      <c r="B85" s="368">
        <f t="shared" si="51"/>
        <v>0</v>
      </c>
      <c r="C85" s="368">
        <f t="shared" si="51"/>
        <v>0</v>
      </c>
      <c r="D85" s="368">
        <f t="shared" si="51"/>
        <v>0</v>
      </c>
      <c r="E85" s="150">
        <f t="shared" si="51"/>
        <v>0</v>
      </c>
      <c r="F85" s="150">
        <f t="shared" si="51"/>
        <v>0</v>
      </c>
      <c r="G85" s="51"/>
      <c r="H85" s="5" t="s">
        <v>12</v>
      </c>
      <c r="I85" s="368">
        <f>'موازنة 2027-2028 '!M85</f>
        <v>4699000</v>
      </c>
      <c r="J85" s="150">
        <f t="shared" si="51"/>
        <v>0</v>
      </c>
      <c r="K85" s="150">
        <f t="shared" si="51"/>
        <v>0</v>
      </c>
      <c r="L85" s="150">
        <f t="shared" si="51"/>
        <v>0</v>
      </c>
      <c r="M85" s="368">
        <f>'الاطار الموازنى  راي الجهه عام'!K85</f>
        <v>5116000</v>
      </c>
      <c r="N85" s="212">
        <f t="shared" si="47"/>
        <v>417000</v>
      </c>
      <c r="O85" s="150">
        <f t="shared" ref="O85" si="52">SUM(O80:O84)</f>
        <v>5116000</v>
      </c>
      <c r="P85" s="150">
        <f t="shared" si="48"/>
        <v>417000</v>
      </c>
      <c r="Q85" s="150" t="str">
        <f t="shared" si="49"/>
        <v xml:space="preserve"> </v>
      </c>
      <c r="R85" s="107">
        <f t="shared" ref="R85:R151" si="53">IF(O85=0,,O85/I85)</f>
        <v>1.0887422855926794</v>
      </c>
      <c r="S85" s="72">
        <f t="shared" si="50"/>
        <v>14931000</v>
      </c>
    </row>
    <row r="86" spans="1:19" s="1" customFormat="1" ht="105.75" customHeight="1" thickBot="1" x14ac:dyDescent="0.25">
      <c r="A86" s="361" t="e">
        <f>A85/$A$845</f>
        <v>#DIV/0!</v>
      </c>
      <c r="B86" s="396" t="e">
        <f>B85/$B$845</f>
        <v>#DIV/0!</v>
      </c>
      <c r="C86" s="396" t="e">
        <f>C85/$C$845</f>
        <v>#DIV/0!</v>
      </c>
      <c r="D86" s="396" t="e">
        <f>D85/$D$845</f>
        <v>#DIV/0!</v>
      </c>
      <c r="E86" s="270" t="e">
        <f>E85/$E$845</f>
        <v>#DIV/0!</v>
      </c>
      <c r="F86" s="270" t="e">
        <f>F85/$F$845</f>
        <v>#DIV/0!</v>
      </c>
      <c r="G86" s="266"/>
      <c r="H86" s="267" t="s">
        <v>1135</v>
      </c>
      <c r="I86" s="396" t="e">
        <f>'موازنة 2027-2028 '!M86</f>
        <v>#DIV/0!</v>
      </c>
      <c r="J86" s="270" t="e">
        <f>J85/$J$845</f>
        <v>#DIV/0!</v>
      </c>
      <c r="K86" s="270" t="e">
        <f>K85/$K$845</f>
        <v>#DIV/0!</v>
      </c>
      <c r="L86" s="270" t="e">
        <f>L85/$L$845</f>
        <v>#DIV/0!</v>
      </c>
      <c r="M86" s="396" t="e">
        <f>'الاطار الموازنى  راي الجهه عام'!K86</f>
        <v>#DIV/0!</v>
      </c>
      <c r="N86" s="270"/>
      <c r="O86" s="270" t="e">
        <f>O85/$O$845</f>
        <v>#DIV/0!</v>
      </c>
      <c r="P86" s="270"/>
      <c r="Q86" s="265"/>
      <c r="R86" s="268"/>
      <c r="S86" s="72">
        <v>1</v>
      </c>
    </row>
    <row r="87" spans="1:19" s="1" customFormat="1" ht="114.75" customHeight="1" thickBot="1" x14ac:dyDescent="0.25">
      <c r="A87" s="361" t="e">
        <f t="shared" ref="A87:F87" si="54">A85/A847</f>
        <v>#DIV/0!</v>
      </c>
      <c r="B87" s="361" t="e">
        <f t="shared" si="54"/>
        <v>#DIV/0!</v>
      </c>
      <c r="C87" s="361" t="e">
        <f t="shared" si="54"/>
        <v>#DIV/0!</v>
      </c>
      <c r="D87" s="361" t="e">
        <f t="shared" si="54"/>
        <v>#DIV/0!</v>
      </c>
      <c r="E87" s="269" t="e">
        <f t="shared" si="54"/>
        <v>#DIV/0!</v>
      </c>
      <c r="F87" s="269" t="e">
        <f t="shared" si="54"/>
        <v>#DIV/0!</v>
      </c>
      <c r="G87" s="266"/>
      <c r="H87" s="267" t="s">
        <v>1136</v>
      </c>
      <c r="I87" s="396">
        <f>'موازنة 2027-2028 '!M87</f>
        <v>0.10322254684445226</v>
      </c>
      <c r="J87" s="270" t="e">
        <f>J85/J847</f>
        <v>#DIV/0!</v>
      </c>
      <c r="K87" s="270" t="e">
        <f>K85/K847</f>
        <v>#DIV/0!</v>
      </c>
      <c r="L87" s="270" t="e">
        <f>L85/L847</f>
        <v>#DIV/0!</v>
      </c>
      <c r="M87" s="396">
        <f>'الاطار الموازنى  راي الجهه عام'!K87</f>
        <v>9.3660179777749306E-2</v>
      </c>
      <c r="N87" s="270"/>
      <c r="O87" s="270">
        <f>O85/O847</f>
        <v>9.3660179777749306E-2</v>
      </c>
      <c r="P87" s="346"/>
      <c r="Q87" s="347"/>
      <c r="R87" s="348"/>
      <c r="S87" s="72">
        <v>1</v>
      </c>
    </row>
    <row r="88" spans="1:19" s="1" customFormat="1" ht="105" customHeight="1" x14ac:dyDescent="0.2">
      <c r="A88" s="395"/>
      <c r="B88" s="395"/>
      <c r="C88" s="395"/>
      <c r="D88" s="395"/>
      <c r="E88" s="167"/>
      <c r="F88" s="167"/>
      <c r="G88" s="48">
        <v>3112010301</v>
      </c>
      <c r="H88" s="21" t="s">
        <v>64</v>
      </c>
      <c r="I88" s="395">
        <f>'موازنة 2027-2028 '!M88</f>
        <v>300000</v>
      </c>
      <c r="J88" s="167"/>
      <c r="K88" s="167"/>
      <c r="L88" s="167">
        <f>K88*2</f>
        <v>0</v>
      </c>
      <c r="M88" s="395">
        <f>'الاطار الموازنى  راي الجهه عام'!K88</f>
        <v>300000</v>
      </c>
      <c r="N88" s="229">
        <f t="shared" si="47"/>
        <v>0</v>
      </c>
      <c r="O88" s="167">
        <f>M88</f>
        <v>300000</v>
      </c>
      <c r="P88" s="170" t="str">
        <f t="shared" si="48"/>
        <v xml:space="preserve"> </v>
      </c>
      <c r="Q88" s="170" t="str">
        <f t="shared" si="49"/>
        <v xml:space="preserve"> </v>
      </c>
      <c r="R88" s="120">
        <f t="shared" si="53"/>
        <v>1</v>
      </c>
      <c r="S88" s="72">
        <f t="shared" si="50"/>
        <v>900000</v>
      </c>
    </row>
    <row r="89" spans="1:19" s="1" customFormat="1" ht="105.75" customHeight="1" x14ac:dyDescent="0.2">
      <c r="A89" s="357"/>
      <c r="B89" s="373"/>
      <c r="C89" s="373"/>
      <c r="D89" s="373"/>
      <c r="E89" s="153"/>
      <c r="F89" s="153"/>
      <c r="G89" s="54">
        <v>3112010401</v>
      </c>
      <c r="H89" s="18" t="s">
        <v>65</v>
      </c>
      <c r="I89" s="373">
        <f>'موازنة 2027-2028 '!M89</f>
        <v>0</v>
      </c>
      <c r="J89" s="153"/>
      <c r="K89" s="153"/>
      <c r="L89" s="153">
        <f t="shared" si="10"/>
        <v>0</v>
      </c>
      <c r="M89" s="373">
        <f>'الاطار الموازنى  راي الجهه عام'!K89</f>
        <v>0</v>
      </c>
      <c r="N89" s="215">
        <f t="shared" si="47"/>
        <v>0</v>
      </c>
      <c r="O89" s="153"/>
      <c r="P89" s="155" t="str">
        <f t="shared" si="48"/>
        <v xml:space="preserve"> </v>
      </c>
      <c r="Q89" s="155" t="str">
        <f t="shared" si="49"/>
        <v xml:space="preserve"> </v>
      </c>
      <c r="R89" s="110">
        <f t="shared" si="53"/>
        <v>0</v>
      </c>
      <c r="S89" s="72">
        <f t="shared" si="50"/>
        <v>0</v>
      </c>
    </row>
    <row r="90" spans="1:19" s="1" customFormat="1" ht="110.25" customHeight="1" x14ac:dyDescent="0.2">
      <c r="A90" s="357"/>
      <c r="B90" s="373"/>
      <c r="C90" s="373"/>
      <c r="D90" s="373"/>
      <c r="E90" s="155"/>
      <c r="F90" s="155"/>
      <c r="G90" s="54" t="s">
        <v>668</v>
      </c>
      <c r="H90" s="18" t="s">
        <v>66</v>
      </c>
      <c r="I90" s="373">
        <f>'موازنة 2027-2028 '!M90</f>
        <v>0</v>
      </c>
      <c r="J90" s="155"/>
      <c r="K90" s="155"/>
      <c r="L90" s="155"/>
      <c r="M90" s="373">
        <f>'الاطار الموازنى  راي الجهه عام'!K90</f>
        <v>0</v>
      </c>
      <c r="N90" s="215"/>
      <c r="O90" s="155"/>
      <c r="P90" s="155" t="str">
        <f t="shared" si="48"/>
        <v xml:space="preserve"> </v>
      </c>
      <c r="Q90" s="155" t="str">
        <f t="shared" si="49"/>
        <v xml:space="preserve"> </v>
      </c>
      <c r="R90" s="110"/>
      <c r="S90" s="72">
        <f>S108</f>
        <v>30885000</v>
      </c>
    </row>
    <row r="91" spans="1:19" ht="97.5" customHeight="1" x14ac:dyDescent="0.2">
      <c r="A91" s="365"/>
      <c r="B91" s="365"/>
      <c r="C91" s="365"/>
      <c r="D91" s="365"/>
      <c r="E91" s="147"/>
      <c r="F91" s="147"/>
      <c r="G91" s="49" t="s">
        <v>669</v>
      </c>
      <c r="H91" s="19" t="s">
        <v>67</v>
      </c>
      <c r="I91" s="365">
        <f>'موازنة 2027-2028 '!M91</f>
        <v>1550000</v>
      </c>
      <c r="J91" s="147"/>
      <c r="K91" s="147"/>
      <c r="L91" s="147">
        <f>K91*2</f>
        <v>0</v>
      </c>
      <c r="M91" s="365">
        <f>'الاطار الموازنى  راي الجهه عام'!K91</f>
        <v>1550000</v>
      </c>
      <c r="N91" s="208">
        <f t="shared" si="47"/>
        <v>0</v>
      </c>
      <c r="O91" s="147">
        <v>1550000</v>
      </c>
      <c r="P91" s="209" t="str">
        <f t="shared" si="48"/>
        <v xml:space="preserve"> </v>
      </c>
      <c r="Q91" s="209" t="str">
        <f t="shared" si="49"/>
        <v xml:space="preserve"> </v>
      </c>
      <c r="R91" s="105">
        <f t="shared" si="53"/>
        <v>1</v>
      </c>
      <c r="S91" s="72">
        <f t="shared" si="50"/>
        <v>4650000</v>
      </c>
    </row>
    <row r="92" spans="1:19" ht="97.5" customHeight="1" x14ac:dyDescent="0.2">
      <c r="A92" s="365"/>
      <c r="B92" s="365"/>
      <c r="C92" s="365"/>
      <c r="D92" s="365"/>
      <c r="E92" s="147"/>
      <c r="F92" s="147"/>
      <c r="G92" s="49" t="s">
        <v>670</v>
      </c>
      <c r="H92" s="19" t="s">
        <v>68</v>
      </c>
      <c r="I92" s="365">
        <f>'موازنة 2027-2028 '!M92</f>
        <v>927000</v>
      </c>
      <c r="J92" s="147"/>
      <c r="K92" s="147"/>
      <c r="L92" s="147">
        <f>K92*2</f>
        <v>0</v>
      </c>
      <c r="M92" s="365">
        <f>'الاطار الموازنى  راي الجهه عام'!K92</f>
        <v>927000</v>
      </c>
      <c r="N92" s="208">
        <f t="shared" si="47"/>
        <v>0</v>
      </c>
      <c r="O92" s="147">
        <v>927000</v>
      </c>
      <c r="P92" s="209" t="str">
        <f t="shared" si="48"/>
        <v xml:space="preserve"> </v>
      </c>
      <c r="Q92" s="209" t="str">
        <f t="shared" si="49"/>
        <v xml:space="preserve"> </v>
      </c>
      <c r="R92" s="105">
        <f t="shared" si="53"/>
        <v>1</v>
      </c>
      <c r="S92" s="72">
        <f t="shared" si="50"/>
        <v>2781000</v>
      </c>
    </row>
    <row r="93" spans="1:19" ht="97.5" customHeight="1" x14ac:dyDescent="0.2">
      <c r="A93" s="365"/>
      <c r="B93" s="365"/>
      <c r="C93" s="365"/>
      <c r="D93" s="365"/>
      <c r="E93" s="147"/>
      <c r="F93" s="147"/>
      <c r="G93" s="49" t="s">
        <v>671</v>
      </c>
      <c r="H93" s="19" t="s">
        <v>69</v>
      </c>
      <c r="I93" s="365">
        <f>'موازنة 2027-2028 '!M93</f>
        <v>0</v>
      </c>
      <c r="J93" s="147"/>
      <c r="K93" s="147"/>
      <c r="L93" s="147">
        <f t="shared" ref="L93:L156" si="55">K93*2</f>
        <v>0</v>
      </c>
      <c r="M93" s="365">
        <f>'الاطار الموازنى  راي الجهه عام'!K93</f>
        <v>0</v>
      </c>
      <c r="N93" s="208">
        <f t="shared" si="47"/>
        <v>0</v>
      </c>
      <c r="O93" s="147">
        <v>0</v>
      </c>
      <c r="P93" s="209" t="str">
        <f t="shared" si="48"/>
        <v xml:space="preserve"> </v>
      </c>
      <c r="Q93" s="209" t="str">
        <f t="shared" si="49"/>
        <v xml:space="preserve"> </v>
      </c>
      <c r="R93" s="105">
        <f t="shared" si="53"/>
        <v>0</v>
      </c>
      <c r="S93" s="72">
        <f t="shared" si="50"/>
        <v>0</v>
      </c>
    </row>
    <row r="94" spans="1:19" ht="97.5" customHeight="1" x14ac:dyDescent="0.2">
      <c r="A94" s="365"/>
      <c r="B94" s="365"/>
      <c r="C94" s="365"/>
      <c r="D94" s="365"/>
      <c r="E94" s="147"/>
      <c r="F94" s="147"/>
      <c r="G94" s="49" t="s">
        <v>672</v>
      </c>
      <c r="H94" s="19" t="s">
        <v>70</v>
      </c>
      <c r="I94" s="365">
        <f>'موازنة 2027-2028 '!M94</f>
        <v>2810000</v>
      </c>
      <c r="J94" s="147"/>
      <c r="K94" s="147"/>
      <c r="L94" s="147">
        <f t="shared" si="55"/>
        <v>0</v>
      </c>
      <c r="M94" s="365">
        <f>'الاطار الموازنى  راي الجهه عام'!K94</f>
        <v>2810000</v>
      </c>
      <c r="N94" s="208">
        <f t="shared" si="47"/>
        <v>0</v>
      </c>
      <c r="O94" s="147">
        <v>2810000</v>
      </c>
      <c r="P94" s="209" t="str">
        <f t="shared" si="48"/>
        <v xml:space="preserve"> </v>
      </c>
      <c r="Q94" s="209" t="str">
        <f t="shared" si="49"/>
        <v xml:space="preserve"> </v>
      </c>
      <c r="R94" s="105">
        <f t="shared" si="53"/>
        <v>1</v>
      </c>
      <c r="S94" s="72">
        <f t="shared" si="50"/>
        <v>8430000</v>
      </c>
    </row>
    <row r="95" spans="1:19" ht="97.5" customHeight="1" x14ac:dyDescent="0.2">
      <c r="A95" s="365"/>
      <c r="B95" s="365"/>
      <c r="C95" s="365"/>
      <c r="D95" s="365"/>
      <c r="E95" s="147"/>
      <c r="F95" s="147"/>
      <c r="G95" s="49" t="s">
        <v>673</v>
      </c>
      <c r="H95" s="19" t="s">
        <v>71</v>
      </c>
      <c r="I95" s="365">
        <f>'موازنة 2027-2028 '!M95</f>
        <v>1893000</v>
      </c>
      <c r="J95" s="147"/>
      <c r="K95" s="147"/>
      <c r="L95" s="147">
        <f t="shared" si="55"/>
        <v>0</v>
      </c>
      <c r="M95" s="365">
        <f>'الاطار الموازنى  راي الجهه عام'!K95</f>
        <v>1893000</v>
      </c>
      <c r="N95" s="208">
        <f t="shared" si="47"/>
        <v>0</v>
      </c>
      <c r="O95" s="147">
        <v>1893000</v>
      </c>
      <c r="P95" s="209" t="str">
        <f t="shared" si="48"/>
        <v xml:space="preserve"> </v>
      </c>
      <c r="Q95" s="209" t="str">
        <f t="shared" si="49"/>
        <v xml:space="preserve"> </v>
      </c>
      <c r="R95" s="105">
        <f t="shared" si="53"/>
        <v>1</v>
      </c>
      <c r="S95" s="72">
        <f t="shared" si="50"/>
        <v>5679000</v>
      </c>
    </row>
    <row r="96" spans="1:19" ht="97.5" customHeight="1" x14ac:dyDescent="0.2">
      <c r="A96" s="365"/>
      <c r="B96" s="365"/>
      <c r="C96" s="365"/>
      <c r="D96" s="365"/>
      <c r="E96" s="147"/>
      <c r="F96" s="147"/>
      <c r="G96" s="49" t="s">
        <v>674</v>
      </c>
      <c r="H96" s="19" t="s">
        <v>72</v>
      </c>
      <c r="I96" s="365">
        <f>'موازنة 2027-2028 '!M96</f>
        <v>660000</v>
      </c>
      <c r="J96" s="147"/>
      <c r="K96" s="147"/>
      <c r="L96" s="147">
        <f t="shared" si="55"/>
        <v>0</v>
      </c>
      <c r="M96" s="365">
        <f>'الاطار الموازنى  راي الجهه عام'!K96</f>
        <v>660000</v>
      </c>
      <c r="N96" s="208">
        <f t="shared" si="47"/>
        <v>0</v>
      </c>
      <c r="O96" s="147">
        <v>660000</v>
      </c>
      <c r="P96" s="209" t="str">
        <f t="shared" si="48"/>
        <v xml:space="preserve"> </v>
      </c>
      <c r="Q96" s="209" t="str">
        <f t="shared" si="49"/>
        <v xml:space="preserve"> </v>
      </c>
      <c r="R96" s="105">
        <f t="shared" si="53"/>
        <v>1</v>
      </c>
      <c r="S96" s="72">
        <f t="shared" si="50"/>
        <v>1980000</v>
      </c>
    </row>
    <row r="97" spans="1:19" ht="97.5" customHeight="1" x14ac:dyDescent="0.2">
      <c r="A97" s="364"/>
      <c r="B97" s="365"/>
      <c r="C97" s="365"/>
      <c r="D97" s="365"/>
      <c r="E97" s="147"/>
      <c r="F97" s="147"/>
      <c r="G97" s="49" t="s">
        <v>675</v>
      </c>
      <c r="H97" s="19" t="s">
        <v>73</v>
      </c>
      <c r="I97" s="365">
        <f>'موازنة 2027-2028 '!M97</f>
        <v>0</v>
      </c>
      <c r="J97" s="147"/>
      <c r="K97" s="147"/>
      <c r="L97" s="147">
        <f t="shared" si="55"/>
        <v>0</v>
      </c>
      <c r="M97" s="365">
        <f>'الاطار الموازنى  راي الجهه عام'!K97</f>
        <v>0</v>
      </c>
      <c r="N97" s="208">
        <f t="shared" si="47"/>
        <v>0</v>
      </c>
      <c r="O97" s="147">
        <f t="shared" ref="O97:O99" si="56">M97</f>
        <v>0</v>
      </c>
      <c r="P97" s="209" t="str">
        <f t="shared" si="48"/>
        <v xml:space="preserve"> </v>
      </c>
      <c r="Q97" s="209" t="str">
        <f t="shared" si="49"/>
        <v xml:space="preserve"> </v>
      </c>
      <c r="R97" s="105">
        <f t="shared" si="53"/>
        <v>0</v>
      </c>
      <c r="S97" s="72">
        <f t="shared" si="50"/>
        <v>0</v>
      </c>
    </row>
    <row r="98" spans="1:19" ht="97.5" customHeight="1" x14ac:dyDescent="0.2">
      <c r="A98" s="364"/>
      <c r="B98" s="365"/>
      <c r="C98" s="365"/>
      <c r="D98" s="365"/>
      <c r="E98" s="147"/>
      <c r="F98" s="147"/>
      <c r="G98" s="49" t="s">
        <v>676</v>
      </c>
      <c r="H98" s="19" t="s">
        <v>74</v>
      </c>
      <c r="I98" s="365">
        <f>'موازنة 2027-2028 '!M98</f>
        <v>0</v>
      </c>
      <c r="J98" s="147"/>
      <c r="K98" s="147"/>
      <c r="L98" s="147">
        <f t="shared" si="55"/>
        <v>0</v>
      </c>
      <c r="M98" s="365">
        <f>'الاطار الموازنى  راي الجهه عام'!K98</f>
        <v>0</v>
      </c>
      <c r="N98" s="208">
        <f t="shared" si="47"/>
        <v>0</v>
      </c>
      <c r="O98" s="147">
        <f t="shared" si="56"/>
        <v>0</v>
      </c>
      <c r="P98" s="209" t="str">
        <f t="shared" si="48"/>
        <v xml:space="preserve"> </v>
      </c>
      <c r="Q98" s="209" t="str">
        <f t="shared" si="49"/>
        <v xml:space="preserve"> </v>
      </c>
      <c r="R98" s="105">
        <f t="shared" si="53"/>
        <v>0</v>
      </c>
      <c r="S98" s="72">
        <f t="shared" si="50"/>
        <v>0</v>
      </c>
    </row>
    <row r="99" spans="1:19" ht="97.5" customHeight="1" x14ac:dyDescent="0.2">
      <c r="A99" s="364"/>
      <c r="B99" s="365"/>
      <c r="C99" s="365"/>
      <c r="D99" s="365"/>
      <c r="E99" s="147"/>
      <c r="F99" s="147"/>
      <c r="G99" s="49" t="s">
        <v>677</v>
      </c>
      <c r="H99" s="19" t="s">
        <v>75</v>
      </c>
      <c r="I99" s="365">
        <f>'موازنة 2027-2028 '!M99</f>
        <v>0</v>
      </c>
      <c r="J99" s="147"/>
      <c r="K99" s="147"/>
      <c r="L99" s="147">
        <f t="shared" si="55"/>
        <v>0</v>
      </c>
      <c r="M99" s="365">
        <f>'الاطار الموازنى  راي الجهه عام'!K99</f>
        <v>0</v>
      </c>
      <c r="N99" s="208">
        <f t="shared" si="47"/>
        <v>0</v>
      </c>
      <c r="O99" s="147">
        <f t="shared" si="56"/>
        <v>0</v>
      </c>
      <c r="P99" s="209" t="str">
        <f t="shared" si="48"/>
        <v xml:space="preserve"> </v>
      </c>
      <c r="Q99" s="209" t="str">
        <f t="shared" si="49"/>
        <v xml:space="preserve"> </v>
      </c>
      <c r="R99" s="105">
        <f t="shared" si="53"/>
        <v>0</v>
      </c>
      <c r="S99" s="72">
        <f t="shared" si="50"/>
        <v>0</v>
      </c>
    </row>
    <row r="100" spans="1:19" ht="97.5" customHeight="1" x14ac:dyDescent="0.2">
      <c r="A100" s="365"/>
      <c r="B100" s="365"/>
      <c r="C100" s="365"/>
      <c r="D100" s="365"/>
      <c r="E100" s="147"/>
      <c r="F100" s="147"/>
      <c r="G100" s="49" t="s">
        <v>678</v>
      </c>
      <c r="H100" s="19" t="s">
        <v>76</v>
      </c>
      <c r="I100" s="365">
        <f>'موازنة 2027-2028 '!M100</f>
        <v>200000</v>
      </c>
      <c r="J100" s="147"/>
      <c r="K100" s="147"/>
      <c r="L100" s="147">
        <f t="shared" si="55"/>
        <v>0</v>
      </c>
      <c r="M100" s="365">
        <f>'الاطار الموازنى  راي الجهه عام'!K100</f>
        <v>200000</v>
      </c>
      <c r="N100" s="208">
        <f t="shared" si="47"/>
        <v>0</v>
      </c>
      <c r="O100" s="147">
        <v>200000</v>
      </c>
      <c r="P100" s="209" t="str">
        <f t="shared" si="48"/>
        <v xml:space="preserve"> </v>
      </c>
      <c r="Q100" s="209" t="str">
        <f t="shared" si="49"/>
        <v xml:space="preserve"> </v>
      </c>
      <c r="R100" s="105">
        <f t="shared" si="53"/>
        <v>1</v>
      </c>
      <c r="S100" s="72">
        <f t="shared" si="50"/>
        <v>600000</v>
      </c>
    </row>
    <row r="101" spans="1:19" ht="97.5" customHeight="1" x14ac:dyDescent="0.2">
      <c r="A101" s="397"/>
      <c r="B101" s="398"/>
      <c r="C101" s="398"/>
      <c r="D101" s="398"/>
      <c r="E101" s="168"/>
      <c r="F101" s="168"/>
      <c r="G101" s="61" t="s">
        <v>679</v>
      </c>
      <c r="H101" s="19" t="s">
        <v>77</v>
      </c>
      <c r="I101" s="398">
        <f>'موازنة 2027-2028 '!M101</f>
        <v>0</v>
      </c>
      <c r="J101" s="147"/>
      <c r="K101" s="168"/>
      <c r="L101" s="168">
        <f t="shared" si="55"/>
        <v>0</v>
      </c>
      <c r="M101" s="398">
        <f>'الاطار الموازنى  راي الجهه عام'!K101</f>
        <v>0</v>
      </c>
      <c r="N101" s="230">
        <f t="shared" si="47"/>
        <v>0</v>
      </c>
      <c r="O101" s="168">
        <v>0</v>
      </c>
      <c r="P101" s="231" t="str">
        <f t="shared" si="48"/>
        <v xml:space="preserve"> </v>
      </c>
      <c r="Q101" s="231" t="str">
        <f t="shared" si="49"/>
        <v xml:space="preserve"> </v>
      </c>
      <c r="R101" s="121">
        <f t="shared" si="53"/>
        <v>0</v>
      </c>
      <c r="S101" s="72">
        <f t="shared" si="50"/>
        <v>0</v>
      </c>
    </row>
    <row r="102" spans="1:19" ht="97.5" customHeight="1" x14ac:dyDescent="0.2">
      <c r="A102" s="365"/>
      <c r="B102" s="365"/>
      <c r="C102" s="365"/>
      <c r="D102" s="365"/>
      <c r="E102" s="147"/>
      <c r="F102" s="147"/>
      <c r="G102" s="49" t="s">
        <v>680</v>
      </c>
      <c r="H102" s="19" t="s">
        <v>78</v>
      </c>
      <c r="I102" s="365">
        <f>'موازنة 2027-2028 '!M102</f>
        <v>700000</v>
      </c>
      <c r="J102" s="147"/>
      <c r="K102" s="147"/>
      <c r="L102" s="147">
        <f t="shared" si="55"/>
        <v>0</v>
      </c>
      <c r="M102" s="365">
        <f>'الاطار الموازنى  راي الجهه عام'!K102</f>
        <v>700000</v>
      </c>
      <c r="N102" s="208">
        <f t="shared" si="47"/>
        <v>0</v>
      </c>
      <c r="O102" s="147">
        <v>700000</v>
      </c>
      <c r="P102" s="209" t="str">
        <f t="shared" si="48"/>
        <v xml:space="preserve"> </v>
      </c>
      <c r="Q102" s="209" t="str">
        <f t="shared" si="49"/>
        <v xml:space="preserve"> </v>
      </c>
      <c r="R102" s="105">
        <f t="shared" si="53"/>
        <v>1</v>
      </c>
      <c r="S102" s="72">
        <f t="shared" si="50"/>
        <v>2100000</v>
      </c>
    </row>
    <row r="103" spans="1:19" ht="97.5" customHeight="1" x14ac:dyDescent="0.2">
      <c r="A103" s="365"/>
      <c r="B103" s="365"/>
      <c r="C103" s="365"/>
      <c r="D103" s="365"/>
      <c r="E103" s="147"/>
      <c r="F103" s="147"/>
      <c r="G103" s="49" t="s">
        <v>681</v>
      </c>
      <c r="H103" s="19" t="s">
        <v>1192</v>
      </c>
      <c r="I103" s="365">
        <f>'موازنة 2027-2028 '!M103</f>
        <v>4000</v>
      </c>
      <c r="J103" s="147"/>
      <c r="K103" s="147"/>
      <c r="L103" s="147">
        <f t="shared" si="55"/>
        <v>0</v>
      </c>
      <c r="M103" s="365">
        <f>'الاطار الموازنى  راي الجهه عام'!K103</f>
        <v>4000</v>
      </c>
      <c r="N103" s="208">
        <f t="shared" si="47"/>
        <v>0</v>
      </c>
      <c r="O103" s="147">
        <v>4000</v>
      </c>
      <c r="P103" s="209" t="str">
        <f t="shared" si="48"/>
        <v xml:space="preserve"> </v>
      </c>
      <c r="Q103" s="209" t="str">
        <f t="shared" si="49"/>
        <v xml:space="preserve"> </v>
      </c>
      <c r="R103" s="105">
        <f t="shared" si="53"/>
        <v>1</v>
      </c>
      <c r="S103" s="72">
        <f t="shared" si="50"/>
        <v>12000</v>
      </c>
    </row>
    <row r="104" spans="1:19" ht="97.5" customHeight="1" x14ac:dyDescent="0.2">
      <c r="A104" s="365"/>
      <c r="B104" s="365"/>
      <c r="C104" s="365"/>
      <c r="D104" s="365"/>
      <c r="E104" s="147"/>
      <c r="F104" s="147"/>
      <c r="G104" s="49" t="s">
        <v>682</v>
      </c>
      <c r="H104" s="19" t="s">
        <v>80</v>
      </c>
      <c r="I104" s="365">
        <f>'موازنة 2027-2028 '!M104</f>
        <v>228000</v>
      </c>
      <c r="J104" s="147"/>
      <c r="K104" s="147"/>
      <c r="L104" s="147">
        <f t="shared" si="55"/>
        <v>0</v>
      </c>
      <c r="M104" s="365">
        <f>'الاطار الموازنى  راي الجهه عام'!K104</f>
        <v>228000</v>
      </c>
      <c r="N104" s="208">
        <f t="shared" si="47"/>
        <v>0</v>
      </c>
      <c r="O104" s="147">
        <v>228000</v>
      </c>
      <c r="P104" s="209" t="str">
        <f t="shared" si="48"/>
        <v xml:space="preserve"> </v>
      </c>
      <c r="Q104" s="209" t="str">
        <f t="shared" si="49"/>
        <v xml:space="preserve"> </v>
      </c>
      <c r="R104" s="105">
        <f t="shared" si="53"/>
        <v>1</v>
      </c>
      <c r="S104" s="72">
        <f t="shared" si="50"/>
        <v>684000</v>
      </c>
    </row>
    <row r="105" spans="1:19" ht="97.5" customHeight="1" x14ac:dyDescent="0.2">
      <c r="A105" s="365"/>
      <c r="B105" s="365"/>
      <c r="C105" s="365"/>
      <c r="D105" s="365"/>
      <c r="E105" s="147"/>
      <c r="F105" s="147"/>
      <c r="G105" s="49" t="s">
        <v>683</v>
      </c>
      <c r="H105" s="19" t="s">
        <v>608</v>
      </c>
      <c r="I105" s="365">
        <f>'موازنة 2027-2028 '!M105</f>
        <v>25000</v>
      </c>
      <c r="J105" s="147"/>
      <c r="K105" s="147"/>
      <c r="L105" s="147">
        <f t="shared" si="55"/>
        <v>0</v>
      </c>
      <c r="M105" s="365">
        <f>'الاطار الموازنى  راي الجهه عام'!K105</f>
        <v>25000</v>
      </c>
      <c r="N105" s="208">
        <f t="shared" si="47"/>
        <v>0</v>
      </c>
      <c r="O105" s="147">
        <v>25000</v>
      </c>
      <c r="P105" s="209" t="str">
        <f t="shared" si="48"/>
        <v xml:space="preserve"> </v>
      </c>
      <c r="Q105" s="209" t="str">
        <f t="shared" si="49"/>
        <v xml:space="preserve"> </v>
      </c>
      <c r="R105" s="105">
        <f t="shared" si="53"/>
        <v>1</v>
      </c>
      <c r="S105" s="72">
        <f t="shared" si="50"/>
        <v>75000</v>
      </c>
    </row>
    <row r="106" spans="1:19" ht="97.5" customHeight="1" x14ac:dyDescent="0.2">
      <c r="A106" s="365"/>
      <c r="B106" s="365"/>
      <c r="C106" s="365"/>
      <c r="D106" s="365"/>
      <c r="E106" s="147"/>
      <c r="F106" s="147"/>
      <c r="G106" s="49" t="s">
        <v>684</v>
      </c>
      <c r="H106" s="19" t="s">
        <v>609</v>
      </c>
      <c r="I106" s="365">
        <f>'موازنة 2027-2028 '!M106</f>
        <v>1298000</v>
      </c>
      <c r="J106" s="147"/>
      <c r="K106" s="147"/>
      <c r="L106" s="147">
        <f t="shared" si="55"/>
        <v>0</v>
      </c>
      <c r="M106" s="365">
        <f>'الاطار الموازنى  راي الجهه عام'!K106</f>
        <v>1298000</v>
      </c>
      <c r="N106" s="208">
        <f t="shared" si="47"/>
        <v>0</v>
      </c>
      <c r="O106" s="147">
        <v>1298000</v>
      </c>
      <c r="P106" s="209" t="str">
        <f t="shared" si="48"/>
        <v xml:space="preserve"> </v>
      </c>
      <c r="Q106" s="209" t="str">
        <f t="shared" si="49"/>
        <v xml:space="preserve"> </v>
      </c>
      <c r="R106" s="105">
        <f t="shared" si="53"/>
        <v>1</v>
      </c>
      <c r="S106" s="72">
        <f t="shared" si="50"/>
        <v>3894000</v>
      </c>
    </row>
    <row r="107" spans="1:19" ht="97.5" customHeight="1" thickBot="1" x14ac:dyDescent="0.25">
      <c r="A107" s="391"/>
      <c r="B107" s="379"/>
      <c r="C107" s="379"/>
      <c r="D107" s="379"/>
      <c r="E107" s="158"/>
      <c r="F107" s="158"/>
      <c r="G107" s="50" t="s">
        <v>685</v>
      </c>
      <c r="H107" s="19" t="s">
        <v>610</v>
      </c>
      <c r="I107" s="379">
        <f>'موازنة 2027-2028 '!M107</f>
        <v>0</v>
      </c>
      <c r="J107" s="147"/>
      <c r="K107" s="158"/>
      <c r="L107" s="158">
        <f t="shared" si="55"/>
        <v>0</v>
      </c>
      <c r="M107" s="379">
        <f>'الاطار الموازنى  راي الجهه عام'!K107</f>
        <v>0</v>
      </c>
      <c r="N107" s="218">
        <f t="shared" si="47"/>
        <v>0</v>
      </c>
      <c r="O107" s="158"/>
      <c r="P107" s="219" t="str">
        <f t="shared" si="48"/>
        <v xml:space="preserve"> </v>
      </c>
      <c r="Q107" s="219" t="str">
        <f t="shared" si="49"/>
        <v xml:space="preserve"> </v>
      </c>
      <c r="R107" s="113">
        <f t="shared" si="53"/>
        <v>0</v>
      </c>
      <c r="S107" s="72">
        <f t="shared" si="50"/>
        <v>0</v>
      </c>
    </row>
    <row r="108" spans="1:19" s="1" customFormat="1" ht="77.25" customHeight="1" thickBot="1" x14ac:dyDescent="0.25">
      <c r="A108" s="360">
        <f t="shared" ref="A108:F108" si="57">SUM(A91:A107)</f>
        <v>0</v>
      </c>
      <c r="B108" s="368">
        <f t="shared" si="57"/>
        <v>0</v>
      </c>
      <c r="C108" s="368">
        <f t="shared" si="57"/>
        <v>0</v>
      </c>
      <c r="D108" s="368">
        <f t="shared" si="57"/>
        <v>0</v>
      </c>
      <c r="E108" s="150">
        <f t="shared" si="57"/>
        <v>0</v>
      </c>
      <c r="F108" s="150">
        <f t="shared" si="57"/>
        <v>0</v>
      </c>
      <c r="G108" s="51"/>
      <c r="H108" s="5" t="s">
        <v>81</v>
      </c>
      <c r="I108" s="368">
        <f>'موازنة 2027-2028 '!M108</f>
        <v>10295000</v>
      </c>
      <c r="J108" s="150">
        <f t="shared" ref="J108:L108" si="58">SUM(J91:J107)</f>
        <v>0</v>
      </c>
      <c r="K108" s="150">
        <f t="shared" si="58"/>
        <v>0</v>
      </c>
      <c r="L108" s="150">
        <f t="shared" si="58"/>
        <v>0</v>
      </c>
      <c r="M108" s="368">
        <f>'الاطار الموازنى  راي الجهه عام'!K108</f>
        <v>10295000</v>
      </c>
      <c r="N108" s="212">
        <f t="shared" si="47"/>
        <v>0</v>
      </c>
      <c r="O108" s="150">
        <f t="shared" ref="O108" si="59">SUM(O91:O107)</f>
        <v>10295000</v>
      </c>
      <c r="P108" s="150" t="str">
        <f t="shared" si="48"/>
        <v xml:space="preserve"> </v>
      </c>
      <c r="Q108" s="150" t="str">
        <f t="shared" si="49"/>
        <v xml:space="preserve"> </v>
      </c>
      <c r="R108" s="107">
        <f t="shared" si="53"/>
        <v>1</v>
      </c>
      <c r="S108" s="72">
        <f t="shared" si="50"/>
        <v>30885000</v>
      </c>
    </row>
    <row r="109" spans="1:19" s="1" customFormat="1" ht="110.25" customHeight="1" thickBot="1" x14ac:dyDescent="0.25">
      <c r="A109" s="361" t="e">
        <f>A108/$A$845</f>
        <v>#DIV/0!</v>
      </c>
      <c r="B109" s="396" t="e">
        <f>B108/$B$845</f>
        <v>#DIV/0!</v>
      </c>
      <c r="C109" s="396" t="e">
        <f>C108/$C$845</f>
        <v>#DIV/0!</v>
      </c>
      <c r="D109" s="396" t="e">
        <f>D108/$D$845</f>
        <v>#DIV/0!</v>
      </c>
      <c r="E109" s="270" t="e">
        <f>E108/$E$845</f>
        <v>#DIV/0!</v>
      </c>
      <c r="F109" s="270" t="e">
        <f>F108/$F$845</f>
        <v>#DIV/0!</v>
      </c>
      <c r="G109" s="266"/>
      <c r="H109" s="267" t="s">
        <v>1135</v>
      </c>
      <c r="I109" s="396" t="e">
        <f>'موازنة 2027-2028 '!M109</f>
        <v>#DIV/0!</v>
      </c>
      <c r="J109" s="270" t="e">
        <f>J108/$J$845</f>
        <v>#DIV/0!</v>
      </c>
      <c r="K109" s="270" t="e">
        <f>K108/$K$845</f>
        <v>#DIV/0!</v>
      </c>
      <c r="L109" s="270" t="e">
        <f>L108/$L$845</f>
        <v>#DIV/0!</v>
      </c>
      <c r="M109" s="396" t="e">
        <f>'الاطار الموازنى  راي الجهه عام'!K109</f>
        <v>#DIV/0!</v>
      </c>
      <c r="N109" s="270"/>
      <c r="O109" s="270" t="e">
        <f>O108/$O$845</f>
        <v>#DIV/0!</v>
      </c>
      <c r="P109" s="270"/>
      <c r="Q109" s="265"/>
      <c r="R109" s="268"/>
      <c r="S109" s="72"/>
    </row>
    <row r="110" spans="1:19" s="1" customFormat="1" ht="99.75" customHeight="1" x14ac:dyDescent="0.2">
      <c r="A110" s="378" t="e">
        <f t="shared" ref="A110:F110" si="60">A108/A847</f>
        <v>#DIV/0!</v>
      </c>
      <c r="B110" s="378" t="e">
        <f t="shared" si="60"/>
        <v>#DIV/0!</v>
      </c>
      <c r="C110" s="378" t="e">
        <f t="shared" si="60"/>
        <v>#DIV/0!</v>
      </c>
      <c r="D110" s="378" t="e">
        <f t="shared" si="60"/>
        <v>#DIV/0!</v>
      </c>
      <c r="E110" s="294" t="e">
        <f t="shared" si="60"/>
        <v>#DIV/0!</v>
      </c>
      <c r="F110" s="294" t="e">
        <f t="shared" si="60"/>
        <v>#DIV/0!</v>
      </c>
      <c r="G110" s="311"/>
      <c r="H110" s="312" t="s">
        <v>1136</v>
      </c>
      <c r="I110" s="435">
        <f>'موازنة 2027-2028 '!M110</f>
        <v>0.22614941897502361</v>
      </c>
      <c r="J110" s="313" t="e">
        <f>J108/J847</f>
        <v>#DIV/0!</v>
      </c>
      <c r="K110" s="313" t="e">
        <f>K108/K847</f>
        <v>#DIV/0!</v>
      </c>
      <c r="L110" s="313" t="e">
        <f>L108/L847</f>
        <v>#DIV/0!</v>
      </c>
      <c r="M110" s="435">
        <f>'الاطار الموازنى  راي الجهه عام'!K110</f>
        <v>0.18847371986159675</v>
      </c>
      <c r="N110" s="313"/>
      <c r="O110" s="313">
        <f>O108/O847</f>
        <v>0.18847371986159675</v>
      </c>
      <c r="P110" s="313"/>
      <c r="Q110" s="314"/>
      <c r="R110" s="315"/>
      <c r="S110" s="72">
        <v>1</v>
      </c>
    </row>
    <row r="111" spans="1:19" s="1" customFormat="1" ht="94.5" customHeight="1" x14ac:dyDescent="0.2">
      <c r="A111" s="394"/>
      <c r="B111" s="395"/>
      <c r="C111" s="395"/>
      <c r="D111" s="395"/>
      <c r="E111" s="170"/>
      <c r="F111" s="170"/>
      <c r="G111" s="48" t="s">
        <v>686</v>
      </c>
      <c r="H111" s="21" t="s">
        <v>82</v>
      </c>
      <c r="I111" s="395">
        <f>'موازنة 2027-2028 '!M111</f>
        <v>0</v>
      </c>
      <c r="J111" s="170"/>
      <c r="K111" s="170"/>
      <c r="L111" s="170">
        <f t="shared" si="55"/>
        <v>0</v>
      </c>
      <c r="M111" s="395">
        <f>'الاطار الموازنى  راي الجهه عام'!K111</f>
        <v>0</v>
      </c>
      <c r="N111" s="229">
        <f t="shared" si="47"/>
        <v>0</v>
      </c>
      <c r="O111" s="170"/>
      <c r="P111" s="170" t="str">
        <f t="shared" si="48"/>
        <v xml:space="preserve"> </v>
      </c>
      <c r="Q111" s="170" t="str">
        <f t="shared" si="49"/>
        <v xml:space="preserve"> </v>
      </c>
      <c r="R111" s="120"/>
      <c r="S111" s="72">
        <f>S151</f>
        <v>162000</v>
      </c>
    </row>
    <row r="112" spans="1:19" ht="99.75" customHeight="1" x14ac:dyDescent="0.2">
      <c r="A112" s="365"/>
      <c r="B112" s="365"/>
      <c r="C112" s="365"/>
      <c r="D112" s="365"/>
      <c r="E112" s="147"/>
      <c r="F112" s="147"/>
      <c r="G112" s="49" t="s">
        <v>687</v>
      </c>
      <c r="H112" s="19" t="s">
        <v>83</v>
      </c>
      <c r="I112" s="365">
        <f>'موازنة 2027-2028 '!M112</f>
        <v>1000</v>
      </c>
      <c r="J112" s="147"/>
      <c r="K112" s="147"/>
      <c r="L112" s="147">
        <f t="shared" si="55"/>
        <v>0</v>
      </c>
      <c r="M112" s="365">
        <f>'الاطار الموازنى  راي الجهه عام'!K112</f>
        <v>1000</v>
      </c>
      <c r="N112" s="208">
        <f t="shared" si="47"/>
        <v>0</v>
      </c>
      <c r="O112" s="147">
        <f t="shared" ref="O112:O148" si="61">M112</f>
        <v>1000</v>
      </c>
      <c r="P112" s="209" t="str">
        <f t="shared" si="48"/>
        <v xml:space="preserve"> </v>
      </c>
      <c r="Q112" s="209" t="str">
        <f t="shared" si="49"/>
        <v xml:space="preserve"> </v>
      </c>
      <c r="R112" s="105">
        <f t="shared" si="53"/>
        <v>1</v>
      </c>
      <c r="S112" s="72">
        <f t="shared" si="50"/>
        <v>3000</v>
      </c>
    </row>
    <row r="113" spans="1:19" ht="105.75" customHeight="1" x14ac:dyDescent="0.2">
      <c r="A113" s="364"/>
      <c r="B113" s="365"/>
      <c r="C113" s="365"/>
      <c r="D113" s="365"/>
      <c r="E113" s="147"/>
      <c r="F113" s="147"/>
      <c r="G113" s="49" t="s">
        <v>688</v>
      </c>
      <c r="H113" s="19" t="s">
        <v>84</v>
      </c>
      <c r="I113" s="365">
        <f>'موازنة 2027-2028 '!M113</f>
        <v>0</v>
      </c>
      <c r="J113" s="147"/>
      <c r="K113" s="147"/>
      <c r="L113" s="147">
        <f t="shared" si="55"/>
        <v>0</v>
      </c>
      <c r="M113" s="365">
        <f>'الاطار الموازنى  راي الجهه عام'!K113</f>
        <v>0</v>
      </c>
      <c r="N113" s="208">
        <f t="shared" si="47"/>
        <v>0</v>
      </c>
      <c r="O113" s="147">
        <f t="shared" si="61"/>
        <v>0</v>
      </c>
      <c r="P113" s="209" t="str">
        <f t="shared" si="48"/>
        <v xml:space="preserve"> </v>
      </c>
      <c r="Q113" s="209" t="str">
        <f t="shared" si="49"/>
        <v xml:space="preserve"> </v>
      </c>
      <c r="R113" s="105">
        <f t="shared" si="53"/>
        <v>0</v>
      </c>
      <c r="S113" s="72">
        <f t="shared" si="50"/>
        <v>0</v>
      </c>
    </row>
    <row r="114" spans="1:19" ht="105.75" customHeight="1" x14ac:dyDescent="0.2">
      <c r="A114" s="364"/>
      <c r="B114" s="365"/>
      <c r="C114" s="365"/>
      <c r="D114" s="365"/>
      <c r="E114" s="147"/>
      <c r="F114" s="147"/>
      <c r="G114" s="49" t="s">
        <v>689</v>
      </c>
      <c r="H114" s="19" t="s">
        <v>85</v>
      </c>
      <c r="I114" s="365">
        <f>'موازنة 2027-2028 '!M114</f>
        <v>0</v>
      </c>
      <c r="J114" s="147"/>
      <c r="K114" s="147"/>
      <c r="L114" s="147">
        <f t="shared" si="55"/>
        <v>0</v>
      </c>
      <c r="M114" s="365">
        <f>'الاطار الموازنى  راي الجهه عام'!K114</f>
        <v>0</v>
      </c>
      <c r="N114" s="208">
        <f t="shared" si="47"/>
        <v>0</v>
      </c>
      <c r="O114" s="147">
        <f t="shared" si="61"/>
        <v>0</v>
      </c>
      <c r="P114" s="209" t="str">
        <f t="shared" si="48"/>
        <v xml:space="preserve"> </v>
      </c>
      <c r="Q114" s="209" t="str">
        <f t="shared" si="49"/>
        <v xml:space="preserve"> </v>
      </c>
      <c r="R114" s="105">
        <f t="shared" si="53"/>
        <v>0</v>
      </c>
      <c r="S114" s="72">
        <f t="shared" si="50"/>
        <v>0</v>
      </c>
    </row>
    <row r="115" spans="1:19" ht="105.75" customHeight="1" x14ac:dyDescent="0.2">
      <c r="A115" s="364"/>
      <c r="B115" s="365"/>
      <c r="C115" s="365"/>
      <c r="D115" s="365"/>
      <c r="E115" s="147"/>
      <c r="F115" s="147"/>
      <c r="G115" s="49" t="s">
        <v>690</v>
      </c>
      <c r="H115" s="19" t="s">
        <v>86</v>
      </c>
      <c r="I115" s="365">
        <f>'موازنة 2027-2028 '!M115</f>
        <v>0</v>
      </c>
      <c r="J115" s="147"/>
      <c r="K115" s="147"/>
      <c r="L115" s="147">
        <f t="shared" si="55"/>
        <v>0</v>
      </c>
      <c r="M115" s="365">
        <f>'الاطار الموازنى  راي الجهه عام'!K115</f>
        <v>0</v>
      </c>
      <c r="N115" s="208">
        <f t="shared" si="47"/>
        <v>0</v>
      </c>
      <c r="O115" s="147">
        <f t="shared" si="61"/>
        <v>0</v>
      </c>
      <c r="P115" s="209" t="str">
        <f t="shared" si="48"/>
        <v xml:space="preserve"> </v>
      </c>
      <c r="Q115" s="209" t="str">
        <f t="shared" si="49"/>
        <v xml:space="preserve"> </v>
      </c>
      <c r="R115" s="105">
        <f t="shared" si="53"/>
        <v>0</v>
      </c>
      <c r="S115" s="72">
        <f t="shared" si="50"/>
        <v>0</v>
      </c>
    </row>
    <row r="116" spans="1:19" ht="105.75" customHeight="1" x14ac:dyDescent="0.2">
      <c r="A116" s="364"/>
      <c r="B116" s="365"/>
      <c r="C116" s="365"/>
      <c r="D116" s="365"/>
      <c r="E116" s="147"/>
      <c r="F116" s="147"/>
      <c r="G116" s="49" t="s">
        <v>691</v>
      </c>
      <c r="H116" s="19" t="s">
        <v>87</v>
      </c>
      <c r="I116" s="365">
        <f>'موازنة 2027-2028 '!M116</f>
        <v>0</v>
      </c>
      <c r="J116" s="147"/>
      <c r="K116" s="147"/>
      <c r="L116" s="147">
        <f t="shared" si="55"/>
        <v>0</v>
      </c>
      <c r="M116" s="365">
        <f>'الاطار الموازنى  راي الجهه عام'!K116</f>
        <v>0</v>
      </c>
      <c r="N116" s="208">
        <f t="shared" si="47"/>
        <v>0</v>
      </c>
      <c r="O116" s="147">
        <f t="shared" si="61"/>
        <v>0</v>
      </c>
      <c r="P116" s="209" t="str">
        <f t="shared" si="48"/>
        <v xml:space="preserve"> </v>
      </c>
      <c r="Q116" s="209" t="str">
        <f t="shared" si="49"/>
        <v xml:space="preserve"> </v>
      </c>
      <c r="R116" s="105">
        <f t="shared" si="53"/>
        <v>0</v>
      </c>
      <c r="S116" s="72">
        <f t="shared" si="50"/>
        <v>0</v>
      </c>
    </row>
    <row r="117" spans="1:19" ht="105.75" customHeight="1" x14ac:dyDescent="0.2">
      <c r="A117" s="364"/>
      <c r="B117" s="365"/>
      <c r="C117" s="365"/>
      <c r="D117" s="365"/>
      <c r="E117" s="147"/>
      <c r="F117" s="147"/>
      <c r="G117" s="49" t="s">
        <v>692</v>
      </c>
      <c r="H117" s="19" t="s">
        <v>88</v>
      </c>
      <c r="I117" s="365">
        <f>'موازنة 2027-2028 '!M117</f>
        <v>0</v>
      </c>
      <c r="J117" s="147"/>
      <c r="K117" s="147"/>
      <c r="L117" s="147">
        <f t="shared" si="55"/>
        <v>0</v>
      </c>
      <c r="M117" s="365">
        <f>'الاطار الموازنى  راي الجهه عام'!K117</f>
        <v>0</v>
      </c>
      <c r="N117" s="208">
        <f t="shared" si="47"/>
        <v>0</v>
      </c>
      <c r="O117" s="147">
        <f t="shared" si="61"/>
        <v>0</v>
      </c>
      <c r="P117" s="209" t="str">
        <f t="shared" si="48"/>
        <v xml:space="preserve"> </v>
      </c>
      <c r="Q117" s="209" t="str">
        <f t="shared" si="49"/>
        <v xml:space="preserve"> </v>
      </c>
      <c r="R117" s="105">
        <f t="shared" si="53"/>
        <v>0</v>
      </c>
      <c r="S117" s="72">
        <f t="shared" si="50"/>
        <v>0</v>
      </c>
    </row>
    <row r="118" spans="1:19" ht="105" customHeight="1" x14ac:dyDescent="0.2">
      <c r="A118" s="365"/>
      <c r="B118" s="365"/>
      <c r="C118" s="365"/>
      <c r="D118" s="365"/>
      <c r="E118" s="147"/>
      <c r="F118" s="147"/>
      <c r="G118" s="49" t="s">
        <v>693</v>
      </c>
      <c r="H118" s="19" t="s">
        <v>89</v>
      </c>
      <c r="I118" s="365">
        <f>'موازنة 2027-2028 '!M118</f>
        <v>0</v>
      </c>
      <c r="J118" s="147"/>
      <c r="K118" s="147"/>
      <c r="L118" s="147">
        <f t="shared" si="55"/>
        <v>0</v>
      </c>
      <c r="M118" s="365">
        <f>'الاطار الموازنى  راي الجهه عام'!K118</f>
        <v>0</v>
      </c>
      <c r="N118" s="208">
        <f t="shared" si="47"/>
        <v>0</v>
      </c>
      <c r="O118" s="147">
        <f t="shared" si="61"/>
        <v>0</v>
      </c>
      <c r="P118" s="209" t="str">
        <f t="shared" si="48"/>
        <v xml:space="preserve"> </v>
      </c>
      <c r="Q118" s="209" t="str">
        <f t="shared" si="49"/>
        <v xml:space="preserve"> </v>
      </c>
      <c r="R118" s="105">
        <f t="shared" si="53"/>
        <v>0</v>
      </c>
      <c r="S118" s="72">
        <f t="shared" si="50"/>
        <v>0</v>
      </c>
    </row>
    <row r="119" spans="1:19" ht="110.25" customHeight="1" x14ac:dyDescent="0.2">
      <c r="A119" s="365"/>
      <c r="B119" s="365"/>
      <c r="C119" s="365"/>
      <c r="D119" s="365"/>
      <c r="E119" s="147"/>
      <c r="F119" s="147"/>
      <c r="G119" s="49" t="s">
        <v>694</v>
      </c>
      <c r="H119" s="19" t="s">
        <v>90</v>
      </c>
      <c r="I119" s="365">
        <f>'موازنة 2027-2028 '!M119</f>
        <v>1000</v>
      </c>
      <c r="J119" s="147"/>
      <c r="K119" s="147"/>
      <c r="L119" s="147">
        <f t="shared" si="55"/>
        <v>0</v>
      </c>
      <c r="M119" s="365">
        <f>'الاطار الموازنى  راي الجهه عام'!K119</f>
        <v>1000</v>
      </c>
      <c r="N119" s="208">
        <f t="shared" si="47"/>
        <v>0</v>
      </c>
      <c r="O119" s="147">
        <v>1000</v>
      </c>
      <c r="P119" s="209" t="str">
        <f t="shared" si="48"/>
        <v xml:space="preserve"> </v>
      </c>
      <c r="Q119" s="209" t="str">
        <f t="shared" si="49"/>
        <v xml:space="preserve"> </v>
      </c>
      <c r="R119" s="105">
        <f t="shared" si="53"/>
        <v>1</v>
      </c>
      <c r="S119" s="72">
        <f t="shared" si="50"/>
        <v>3000</v>
      </c>
    </row>
    <row r="120" spans="1:19" ht="105.75" customHeight="1" x14ac:dyDescent="0.2">
      <c r="A120" s="365"/>
      <c r="B120" s="365"/>
      <c r="C120" s="365"/>
      <c r="D120" s="365"/>
      <c r="E120" s="147"/>
      <c r="F120" s="147"/>
      <c r="G120" s="49" t="s">
        <v>695</v>
      </c>
      <c r="H120" s="19" t="s">
        <v>91</v>
      </c>
      <c r="I120" s="365">
        <f>'موازنة 2027-2028 '!M120</f>
        <v>0</v>
      </c>
      <c r="J120" s="147"/>
      <c r="K120" s="147"/>
      <c r="L120" s="147">
        <f t="shared" si="55"/>
        <v>0</v>
      </c>
      <c r="M120" s="365">
        <f>'الاطار الموازنى  راي الجهه عام'!K120</f>
        <v>0</v>
      </c>
      <c r="N120" s="208">
        <f t="shared" si="47"/>
        <v>0</v>
      </c>
      <c r="O120" s="147">
        <f t="shared" si="61"/>
        <v>0</v>
      </c>
      <c r="P120" s="209" t="str">
        <f t="shared" si="48"/>
        <v xml:space="preserve"> </v>
      </c>
      <c r="Q120" s="209" t="str">
        <f t="shared" si="49"/>
        <v xml:space="preserve"> </v>
      </c>
      <c r="R120" s="105">
        <f t="shared" si="53"/>
        <v>0</v>
      </c>
      <c r="S120" s="72">
        <f t="shared" si="50"/>
        <v>0</v>
      </c>
    </row>
    <row r="121" spans="1:19" ht="105.75" customHeight="1" x14ac:dyDescent="0.2">
      <c r="A121" s="365"/>
      <c r="B121" s="365"/>
      <c r="C121" s="365"/>
      <c r="D121" s="365"/>
      <c r="E121" s="147"/>
      <c r="F121" s="147"/>
      <c r="G121" s="49" t="s">
        <v>696</v>
      </c>
      <c r="H121" s="19" t="s">
        <v>92</v>
      </c>
      <c r="I121" s="365">
        <f>'موازنة 2027-2028 '!M121</f>
        <v>0</v>
      </c>
      <c r="J121" s="147"/>
      <c r="K121" s="147"/>
      <c r="L121" s="147">
        <f t="shared" si="55"/>
        <v>0</v>
      </c>
      <c r="M121" s="365">
        <f>'الاطار الموازنى  راي الجهه عام'!K121</f>
        <v>0</v>
      </c>
      <c r="N121" s="208">
        <f t="shared" si="47"/>
        <v>0</v>
      </c>
      <c r="O121" s="147">
        <f t="shared" si="61"/>
        <v>0</v>
      </c>
      <c r="P121" s="209" t="str">
        <f t="shared" si="48"/>
        <v xml:space="preserve"> </v>
      </c>
      <c r="Q121" s="209" t="str">
        <f t="shared" si="49"/>
        <v xml:space="preserve"> </v>
      </c>
      <c r="R121" s="105">
        <f t="shared" si="53"/>
        <v>0</v>
      </c>
      <c r="S121" s="72">
        <f t="shared" si="50"/>
        <v>0</v>
      </c>
    </row>
    <row r="122" spans="1:19" ht="105.75" customHeight="1" x14ac:dyDescent="0.2">
      <c r="A122" s="365"/>
      <c r="B122" s="365"/>
      <c r="C122" s="365"/>
      <c r="D122" s="365"/>
      <c r="E122" s="147"/>
      <c r="F122" s="147"/>
      <c r="G122" s="49" t="s">
        <v>697</v>
      </c>
      <c r="H122" s="19" t="s">
        <v>93</v>
      </c>
      <c r="I122" s="365">
        <f>'موازنة 2027-2028 '!M122</f>
        <v>0</v>
      </c>
      <c r="J122" s="147"/>
      <c r="K122" s="147"/>
      <c r="L122" s="147">
        <f t="shared" si="55"/>
        <v>0</v>
      </c>
      <c r="M122" s="365">
        <f>'الاطار الموازنى  راي الجهه عام'!K122</f>
        <v>0</v>
      </c>
      <c r="N122" s="208">
        <f t="shared" si="47"/>
        <v>0</v>
      </c>
      <c r="O122" s="147">
        <f t="shared" si="61"/>
        <v>0</v>
      </c>
      <c r="P122" s="209" t="str">
        <f t="shared" si="48"/>
        <v xml:space="preserve"> </v>
      </c>
      <c r="Q122" s="209" t="str">
        <f t="shared" si="49"/>
        <v xml:space="preserve"> </v>
      </c>
      <c r="R122" s="105">
        <f t="shared" si="53"/>
        <v>0</v>
      </c>
      <c r="S122" s="72">
        <f t="shared" si="50"/>
        <v>0</v>
      </c>
    </row>
    <row r="123" spans="1:19" ht="94.5" customHeight="1" x14ac:dyDescent="0.2">
      <c r="A123" s="365"/>
      <c r="B123" s="365"/>
      <c r="C123" s="365"/>
      <c r="D123" s="365"/>
      <c r="E123" s="147"/>
      <c r="F123" s="147"/>
      <c r="G123" s="49" t="s">
        <v>698</v>
      </c>
      <c r="H123" s="19" t="s">
        <v>94</v>
      </c>
      <c r="I123" s="365">
        <f>'موازنة 2027-2028 '!M123</f>
        <v>1000</v>
      </c>
      <c r="J123" s="147"/>
      <c r="K123" s="147"/>
      <c r="L123" s="147">
        <f t="shared" si="55"/>
        <v>0</v>
      </c>
      <c r="M123" s="365">
        <f>'الاطار الموازنى  راي الجهه عام'!K123</f>
        <v>1000</v>
      </c>
      <c r="N123" s="208">
        <f t="shared" si="47"/>
        <v>0</v>
      </c>
      <c r="O123" s="147">
        <v>1000</v>
      </c>
      <c r="P123" s="209" t="str">
        <f t="shared" si="48"/>
        <v xml:space="preserve"> </v>
      </c>
      <c r="Q123" s="209" t="str">
        <f t="shared" si="49"/>
        <v xml:space="preserve"> </v>
      </c>
      <c r="R123" s="105">
        <f t="shared" si="53"/>
        <v>1</v>
      </c>
      <c r="S123" s="72">
        <f t="shared" si="50"/>
        <v>3000</v>
      </c>
    </row>
    <row r="124" spans="1:19" ht="105.75" customHeight="1" x14ac:dyDescent="0.2">
      <c r="A124" s="364"/>
      <c r="B124" s="365"/>
      <c r="C124" s="365"/>
      <c r="D124" s="365"/>
      <c r="E124" s="147"/>
      <c r="F124" s="147"/>
      <c r="G124" s="49" t="s">
        <v>699</v>
      </c>
      <c r="H124" s="19" t="s">
        <v>95</v>
      </c>
      <c r="I124" s="365">
        <f>'موازنة 2027-2028 '!M124</f>
        <v>0</v>
      </c>
      <c r="J124" s="147"/>
      <c r="K124" s="147"/>
      <c r="L124" s="147">
        <f t="shared" si="55"/>
        <v>0</v>
      </c>
      <c r="M124" s="365">
        <f>'الاطار الموازنى  راي الجهه عام'!K124</f>
        <v>0</v>
      </c>
      <c r="N124" s="208">
        <f t="shared" si="47"/>
        <v>0</v>
      </c>
      <c r="O124" s="147">
        <f t="shared" si="61"/>
        <v>0</v>
      </c>
      <c r="P124" s="209" t="str">
        <f t="shared" si="48"/>
        <v xml:space="preserve"> </v>
      </c>
      <c r="Q124" s="209" t="str">
        <f t="shared" si="49"/>
        <v xml:space="preserve"> </v>
      </c>
      <c r="R124" s="105">
        <f t="shared" si="53"/>
        <v>0</v>
      </c>
      <c r="S124" s="72">
        <f t="shared" si="50"/>
        <v>0</v>
      </c>
    </row>
    <row r="125" spans="1:19" ht="107.25" customHeight="1" x14ac:dyDescent="0.2">
      <c r="A125" s="365"/>
      <c r="B125" s="365"/>
      <c r="C125" s="365"/>
      <c r="D125" s="365"/>
      <c r="E125" s="147"/>
      <c r="F125" s="147"/>
      <c r="G125" s="49" t="s">
        <v>700</v>
      </c>
      <c r="H125" s="19" t="s">
        <v>96</v>
      </c>
      <c r="I125" s="365">
        <f>'موازنة 2027-2028 '!M125</f>
        <v>31000</v>
      </c>
      <c r="J125" s="147"/>
      <c r="K125" s="147"/>
      <c r="L125" s="147">
        <f t="shared" si="55"/>
        <v>0</v>
      </c>
      <c r="M125" s="365">
        <f>'الاطار الموازنى  راي الجهه عام'!K125</f>
        <v>31000</v>
      </c>
      <c r="N125" s="208">
        <f t="shared" si="47"/>
        <v>0</v>
      </c>
      <c r="O125" s="147">
        <v>31000</v>
      </c>
      <c r="P125" s="209" t="str">
        <f t="shared" si="48"/>
        <v xml:space="preserve"> </v>
      </c>
      <c r="Q125" s="209" t="str">
        <f t="shared" si="49"/>
        <v xml:space="preserve"> </v>
      </c>
      <c r="R125" s="105">
        <f t="shared" si="53"/>
        <v>1</v>
      </c>
      <c r="S125" s="72">
        <f t="shared" si="50"/>
        <v>93000</v>
      </c>
    </row>
    <row r="126" spans="1:19" ht="105.75" customHeight="1" x14ac:dyDescent="0.2">
      <c r="A126" s="364"/>
      <c r="B126" s="365"/>
      <c r="C126" s="365"/>
      <c r="D126" s="365"/>
      <c r="E126" s="147"/>
      <c r="F126" s="147"/>
      <c r="G126" s="49" t="s">
        <v>701</v>
      </c>
      <c r="H126" s="19" t="s">
        <v>97</v>
      </c>
      <c r="I126" s="365">
        <f>'موازنة 2027-2028 '!M126</f>
        <v>0</v>
      </c>
      <c r="J126" s="147"/>
      <c r="K126" s="147"/>
      <c r="L126" s="147">
        <f t="shared" si="55"/>
        <v>0</v>
      </c>
      <c r="M126" s="365">
        <f>'الاطار الموازنى  راي الجهه عام'!K126</f>
        <v>0</v>
      </c>
      <c r="N126" s="208">
        <f t="shared" si="47"/>
        <v>0</v>
      </c>
      <c r="O126" s="147">
        <f t="shared" si="61"/>
        <v>0</v>
      </c>
      <c r="P126" s="209" t="str">
        <f t="shared" si="48"/>
        <v xml:space="preserve"> </v>
      </c>
      <c r="Q126" s="209" t="str">
        <f t="shared" si="49"/>
        <v xml:space="preserve"> </v>
      </c>
      <c r="R126" s="105">
        <f t="shared" si="53"/>
        <v>0</v>
      </c>
      <c r="S126" s="72">
        <f t="shared" si="50"/>
        <v>0</v>
      </c>
    </row>
    <row r="127" spans="1:19" ht="105.75" customHeight="1" x14ac:dyDescent="0.2">
      <c r="A127" s="364"/>
      <c r="B127" s="365"/>
      <c r="C127" s="365"/>
      <c r="D127" s="365"/>
      <c r="E127" s="147"/>
      <c r="F127" s="147"/>
      <c r="G127" s="49" t="s">
        <v>702</v>
      </c>
      <c r="H127" s="19" t="s">
        <v>98</v>
      </c>
      <c r="I127" s="365">
        <f>'موازنة 2027-2028 '!M127</f>
        <v>0</v>
      </c>
      <c r="J127" s="147"/>
      <c r="K127" s="147"/>
      <c r="L127" s="147">
        <f t="shared" si="55"/>
        <v>0</v>
      </c>
      <c r="M127" s="365">
        <f>'الاطار الموازنى  راي الجهه عام'!K127</f>
        <v>0</v>
      </c>
      <c r="N127" s="208">
        <f t="shared" si="47"/>
        <v>0</v>
      </c>
      <c r="O127" s="147">
        <f t="shared" si="61"/>
        <v>0</v>
      </c>
      <c r="P127" s="209" t="str">
        <f t="shared" si="48"/>
        <v xml:space="preserve"> </v>
      </c>
      <c r="Q127" s="209" t="str">
        <f t="shared" si="49"/>
        <v xml:space="preserve"> </v>
      </c>
      <c r="R127" s="105">
        <f t="shared" si="53"/>
        <v>0</v>
      </c>
      <c r="S127" s="72">
        <f t="shared" si="50"/>
        <v>0</v>
      </c>
    </row>
    <row r="128" spans="1:19" ht="105.75" customHeight="1" x14ac:dyDescent="0.2">
      <c r="A128" s="364"/>
      <c r="B128" s="365"/>
      <c r="C128" s="365"/>
      <c r="D128" s="365"/>
      <c r="E128" s="147"/>
      <c r="F128" s="147"/>
      <c r="G128" s="49" t="s">
        <v>703</v>
      </c>
      <c r="H128" s="19" t="s">
        <v>99</v>
      </c>
      <c r="I128" s="365">
        <f>'موازنة 2027-2028 '!M128</f>
        <v>0</v>
      </c>
      <c r="J128" s="147"/>
      <c r="K128" s="147"/>
      <c r="L128" s="147">
        <f t="shared" si="55"/>
        <v>0</v>
      </c>
      <c r="M128" s="365">
        <f>'الاطار الموازنى  راي الجهه عام'!K128</f>
        <v>0</v>
      </c>
      <c r="N128" s="208">
        <f t="shared" si="47"/>
        <v>0</v>
      </c>
      <c r="O128" s="147">
        <f t="shared" si="61"/>
        <v>0</v>
      </c>
      <c r="P128" s="209" t="str">
        <f t="shared" si="48"/>
        <v xml:space="preserve"> </v>
      </c>
      <c r="Q128" s="209" t="str">
        <f t="shared" si="49"/>
        <v xml:space="preserve"> </v>
      </c>
      <c r="R128" s="105">
        <f t="shared" si="53"/>
        <v>0</v>
      </c>
      <c r="S128" s="72">
        <f t="shared" si="50"/>
        <v>0</v>
      </c>
    </row>
    <row r="129" spans="1:19" ht="105.75" customHeight="1" x14ac:dyDescent="0.2">
      <c r="A129" s="364"/>
      <c r="B129" s="365"/>
      <c r="C129" s="365"/>
      <c r="D129" s="365"/>
      <c r="E129" s="147"/>
      <c r="F129" s="147"/>
      <c r="G129" s="49" t="s">
        <v>704</v>
      </c>
      <c r="H129" s="19" t="s">
        <v>100</v>
      </c>
      <c r="I129" s="365">
        <f>'موازنة 2027-2028 '!M129</f>
        <v>0</v>
      </c>
      <c r="J129" s="147"/>
      <c r="K129" s="147"/>
      <c r="L129" s="147">
        <f t="shared" si="55"/>
        <v>0</v>
      </c>
      <c r="M129" s="365">
        <f>'الاطار الموازنى  راي الجهه عام'!K129</f>
        <v>0</v>
      </c>
      <c r="N129" s="208">
        <f t="shared" si="47"/>
        <v>0</v>
      </c>
      <c r="O129" s="147">
        <f t="shared" si="61"/>
        <v>0</v>
      </c>
      <c r="P129" s="209" t="str">
        <f t="shared" si="48"/>
        <v xml:space="preserve"> </v>
      </c>
      <c r="Q129" s="209" t="str">
        <f t="shared" si="49"/>
        <v xml:space="preserve"> </v>
      </c>
      <c r="R129" s="105">
        <f t="shared" si="53"/>
        <v>0</v>
      </c>
      <c r="S129" s="72">
        <f t="shared" si="50"/>
        <v>0</v>
      </c>
    </row>
    <row r="130" spans="1:19" ht="105.75" customHeight="1" x14ac:dyDescent="0.2">
      <c r="A130" s="364"/>
      <c r="B130" s="365"/>
      <c r="C130" s="365"/>
      <c r="D130" s="365"/>
      <c r="E130" s="147"/>
      <c r="F130" s="147"/>
      <c r="G130" s="49" t="s">
        <v>705</v>
      </c>
      <c r="H130" s="19" t="s">
        <v>101</v>
      </c>
      <c r="I130" s="365">
        <f>'موازنة 2027-2028 '!M130</f>
        <v>0</v>
      </c>
      <c r="J130" s="147"/>
      <c r="K130" s="147"/>
      <c r="L130" s="147">
        <f t="shared" si="55"/>
        <v>0</v>
      </c>
      <c r="M130" s="365">
        <f>'الاطار الموازنى  راي الجهه عام'!K130</f>
        <v>0</v>
      </c>
      <c r="N130" s="208">
        <f t="shared" si="47"/>
        <v>0</v>
      </c>
      <c r="O130" s="147">
        <f t="shared" si="61"/>
        <v>0</v>
      </c>
      <c r="P130" s="209" t="str">
        <f t="shared" si="48"/>
        <v xml:space="preserve"> </v>
      </c>
      <c r="Q130" s="209" t="str">
        <f t="shared" si="49"/>
        <v xml:space="preserve"> </v>
      </c>
      <c r="R130" s="105">
        <f t="shared" si="53"/>
        <v>0</v>
      </c>
      <c r="S130" s="72">
        <f t="shared" si="50"/>
        <v>0</v>
      </c>
    </row>
    <row r="131" spans="1:19" ht="105.75" customHeight="1" x14ac:dyDescent="0.2">
      <c r="A131" s="364"/>
      <c r="B131" s="365"/>
      <c r="C131" s="365"/>
      <c r="D131" s="365"/>
      <c r="E131" s="147"/>
      <c r="F131" s="147"/>
      <c r="G131" s="49" t="s">
        <v>706</v>
      </c>
      <c r="H131" s="19" t="s">
        <v>102</v>
      </c>
      <c r="I131" s="365">
        <f>'موازنة 2027-2028 '!M131</f>
        <v>0</v>
      </c>
      <c r="J131" s="147"/>
      <c r="K131" s="147"/>
      <c r="L131" s="147">
        <f t="shared" si="55"/>
        <v>0</v>
      </c>
      <c r="M131" s="365">
        <f>'الاطار الموازنى  راي الجهه عام'!K131</f>
        <v>0</v>
      </c>
      <c r="N131" s="208">
        <f t="shared" si="47"/>
        <v>0</v>
      </c>
      <c r="O131" s="147">
        <f t="shared" si="61"/>
        <v>0</v>
      </c>
      <c r="P131" s="209" t="str">
        <f t="shared" si="48"/>
        <v xml:space="preserve"> </v>
      </c>
      <c r="Q131" s="209" t="str">
        <f t="shared" si="49"/>
        <v xml:space="preserve"> </v>
      </c>
      <c r="R131" s="105">
        <f t="shared" si="53"/>
        <v>0</v>
      </c>
      <c r="S131" s="72">
        <f t="shared" si="50"/>
        <v>0</v>
      </c>
    </row>
    <row r="132" spans="1:19" ht="105.75" customHeight="1" x14ac:dyDescent="0.2">
      <c r="A132" s="364"/>
      <c r="B132" s="365"/>
      <c r="C132" s="365"/>
      <c r="D132" s="365"/>
      <c r="E132" s="147"/>
      <c r="F132" s="147"/>
      <c r="G132" s="49" t="s">
        <v>707</v>
      </c>
      <c r="H132" s="19" t="s">
        <v>103</v>
      </c>
      <c r="I132" s="365">
        <f>'موازنة 2027-2028 '!M132</f>
        <v>0</v>
      </c>
      <c r="J132" s="147"/>
      <c r="K132" s="147"/>
      <c r="L132" s="147">
        <f t="shared" si="55"/>
        <v>0</v>
      </c>
      <c r="M132" s="365">
        <f>'الاطار الموازنى  راي الجهه عام'!K132</f>
        <v>0</v>
      </c>
      <c r="N132" s="208">
        <f t="shared" si="47"/>
        <v>0</v>
      </c>
      <c r="O132" s="147">
        <f t="shared" si="61"/>
        <v>0</v>
      </c>
      <c r="P132" s="209" t="str">
        <f t="shared" si="48"/>
        <v xml:space="preserve"> </v>
      </c>
      <c r="Q132" s="209" t="str">
        <f t="shared" si="49"/>
        <v xml:space="preserve"> </v>
      </c>
      <c r="R132" s="105">
        <f t="shared" si="53"/>
        <v>0</v>
      </c>
      <c r="S132" s="72">
        <f t="shared" si="50"/>
        <v>0</v>
      </c>
    </row>
    <row r="133" spans="1:19" ht="105.75" customHeight="1" x14ac:dyDescent="0.2">
      <c r="A133" s="364"/>
      <c r="B133" s="365"/>
      <c r="C133" s="365"/>
      <c r="D133" s="365"/>
      <c r="E133" s="147"/>
      <c r="F133" s="147"/>
      <c r="G133" s="49" t="s">
        <v>708</v>
      </c>
      <c r="H133" s="19" t="s">
        <v>104</v>
      </c>
      <c r="I133" s="365">
        <f>'موازنة 2027-2028 '!M133</f>
        <v>0</v>
      </c>
      <c r="J133" s="147"/>
      <c r="K133" s="147"/>
      <c r="L133" s="147">
        <f t="shared" si="55"/>
        <v>0</v>
      </c>
      <c r="M133" s="365">
        <f>'الاطار الموازنى  راي الجهه عام'!K133</f>
        <v>0</v>
      </c>
      <c r="N133" s="208">
        <f t="shared" si="47"/>
        <v>0</v>
      </c>
      <c r="O133" s="147">
        <f t="shared" si="61"/>
        <v>0</v>
      </c>
      <c r="P133" s="209" t="str">
        <f t="shared" si="48"/>
        <v xml:space="preserve"> </v>
      </c>
      <c r="Q133" s="209" t="str">
        <f t="shared" si="49"/>
        <v xml:space="preserve"> </v>
      </c>
      <c r="R133" s="105">
        <f t="shared" si="53"/>
        <v>0</v>
      </c>
      <c r="S133" s="72">
        <f t="shared" si="50"/>
        <v>0</v>
      </c>
    </row>
    <row r="134" spans="1:19" ht="105.75" customHeight="1" x14ac:dyDescent="0.2">
      <c r="A134" s="364"/>
      <c r="B134" s="365"/>
      <c r="C134" s="365"/>
      <c r="D134" s="365"/>
      <c r="E134" s="147"/>
      <c r="F134" s="147"/>
      <c r="G134" s="49" t="s">
        <v>709</v>
      </c>
      <c r="H134" s="19" t="s">
        <v>105</v>
      </c>
      <c r="I134" s="365">
        <f>'موازنة 2027-2028 '!M134</f>
        <v>0</v>
      </c>
      <c r="J134" s="147"/>
      <c r="K134" s="147"/>
      <c r="L134" s="147">
        <f t="shared" si="55"/>
        <v>0</v>
      </c>
      <c r="M134" s="365">
        <f>'الاطار الموازنى  راي الجهه عام'!K134</f>
        <v>0</v>
      </c>
      <c r="N134" s="208">
        <f t="shared" si="47"/>
        <v>0</v>
      </c>
      <c r="O134" s="147">
        <f t="shared" si="61"/>
        <v>0</v>
      </c>
      <c r="P134" s="209" t="str">
        <f t="shared" si="48"/>
        <v xml:space="preserve"> </v>
      </c>
      <c r="Q134" s="209" t="str">
        <f t="shared" si="49"/>
        <v xml:space="preserve"> </v>
      </c>
      <c r="R134" s="105">
        <f t="shared" si="53"/>
        <v>0</v>
      </c>
      <c r="S134" s="72">
        <f t="shared" si="50"/>
        <v>0</v>
      </c>
    </row>
    <row r="135" spans="1:19" ht="105.75" customHeight="1" x14ac:dyDescent="0.2">
      <c r="A135" s="364"/>
      <c r="B135" s="365"/>
      <c r="C135" s="365"/>
      <c r="D135" s="365"/>
      <c r="E135" s="147"/>
      <c r="F135" s="147"/>
      <c r="G135" s="49" t="s">
        <v>710</v>
      </c>
      <c r="H135" s="19" t="s">
        <v>106</v>
      </c>
      <c r="I135" s="365">
        <f>'موازنة 2027-2028 '!M135</f>
        <v>0</v>
      </c>
      <c r="J135" s="147"/>
      <c r="K135" s="147"/>
      <c r="L135" s="147">
        <f t="shared" si="55"/>
        <v>0</v>
      </c>
      <c r="M135" s="365">
        <f>'الاطار الموازنى  راي الجهه عام'!K135</f>
        <v>0</v>
      </c>
      <c r="N135" s="208">
        <f t="shared" si="47"/>
        <v>0</v>
      </c>
      <c r="O135" s="147">
        <f t="shared" si="61"/>
        <v>0</v>
      </c>
      <c r="P135" s="209" t="str">
        <f t="shared" si="48"/>
        <v xml:space="preserve"> </v>
      </c>
      <c r="Q135" s="209" t="str">
        <f t="shared" si="49"/>
        <v xml:space="preserve"> </v>
      </c>
      <c r="R135" s="105">
        <f t="shared" si="53"/>
        <v>0</v>
      </c>
      <c r="S135" s="72">
        <f t="shared" si="50"/>
        <v>0</v>
      </c>
    </row>
    <row r="136" spans="1:19" ht="102.75" customHeight="1" x14ac:dyDescent="0.2">
      <c r="A136" s="364"/>
      <c r="B136" s="365"/>
      <c r="C136" s="365"/>
      <c r="D136" s="365"/>
      <c r="E136" s="147"/>
      <c r="F136" s="147"/>
      <c r="G136" s="49" t="s">
        <v>711</v>
      </c>
      <c r="H136" s="19" t="s">
        <v>107</v>
      </c>
      <c r="I136" s="365">
        <f>'موازنة 2027-2028 '!M136</f>
        <v>20000</v>
      </c>
      <c r="J136" s="147"/>
      <c r="K136" s="147"/>
      <c r="L136" s="147">
        <f t="shared" si="55"/>
        <v>0</v>
      </c>
      <c r="M136" s="365">
        <f>'الاطار الموازنى  راي الجهه عام'!K136</f>
        <v>20000</v>
      </c>
      <c r="N136" s="208">
        <f t="shared" si="47"/>
        <v>0</v>
      </c>
      <c r="O136" s="147">
        <f t="shared" si="61"/>
        <v>20000</v>
      </c>
      <c r="P136" s="209" t="str">
        <f t="shared" si="48"/>
        <v xml:space="preserve"> </v>
      </c>
      <c r="Q136" s="209" t="str">
        <f t="shared" si="49"/>
        <v xml:space="preserve"> </v>
      </c>
      <c r="R136" s="105">
        <f t="shared" si="53"/>
        <v>1</v>
      </c>
      <c r="S136" s="72">
        <f t="shared" si="50"/>
        <v>60000</v>
      </c>
    </row>
    <row r="137" spans="1:19" ht="105.75" customHeight="1" x14ac:dyDescent="0.2">
      <c r="A137" s="364"/>
      <c r="B137" s="365"/>
      <c r="C137" s="365"/>
      <c r="D137" s="365"/>
      <c r="E137" s="147"/>
      <c r="F137" s="147"/>
      <c r="G137" s="49" t="s">
        <v>712</v>
      </c>
      <c r="H137" s="19" t="s">
        <v>108</v>
      </c>
      <c r="I137" s="365">
        <f>'موازنة 2027-2028 '!M137</f>
        <v>0</v>
      </c>
      <c r="J137" s="147"/>
      <c r="K137" s="147"/>
      <c r="L137" s="147">
        <f t="shared" si="55"/>
        <v>0</v>
      </c>
      <c r="M137" s="365">
        <f>'الاطار الموازنى  راي الجهه عام'!K137</f>
        <v>0</v>
      </c>
      <c r="N137" s="208">
        <f t="shared" si="47"/>
        <v>0</v>
      </c>
      <c r="O137" s="147">
        <f t="shared" si="61"/>
        <v>0</v>
      </c>
      <c r="P137" s="209" t="str">
        <f t="shared" si="48"/>
        <v xml:space="preserve"> </v>
      </c>
      <c r="Q137" s="209" t="str">
        <f t="shared" si="49"/>
        <v xml:space="preserve"> </v>
      </c>
      <c r="R137" s="105">
        <f t="shared" si="53"/>
        <v>0</v>
      </c>
      <c r="S137" s="72">
        <f t="shared" si="50"/>
        <v>0</v>
      </c>
    </row>
    <row r="138" spans="1:19" ht="105.75" customHeight="1" x14ac:dyDescent="0.2">
      <c r="A138" s="364"/>
      <c r="B138" s="365"/>
      <c r="C138" s="365"/>
      <c r="D138" s="365"/>
      <c r="E138" s="147"/>
      <c r="F138" s="147"/>
      <c r="G138" s="49" t="s">
        <v>713</v>
      </c>
      <c r="H138" s="19" t="s">
        <v>109</v>
      </c>
      <c r="I138" s="365">
        <f>'موازنة 2027-2028 '!M138</f>
        <v>0</v>
      </c>
      <c r="J138" s="147"/>
      <c r="K138" s="147"/>
      <c r="L138" s="147">
        <f t="shared" si="55"/>
        <v>0</v>
      </c>
      <c r="M138" s="365">
        <f>'الاطار الموازنى  راي الجهه عام'!K138</f>
        <v>0</v>
      </c>
      <c r="N138" s="208">
        <f t="shared" si="47"/>
        <v>0</v>
      </c>
      <c r="O138" s="147">
        <f t="shared" si="61"/>
        <v>0</v>
      </c>
      <c r="P138" s="209" t="str">
        <f t="shared" si="48"/>
        <v xml:space="preserve"> </v>
      </c>
      <c r="Q138" s="209" t="str">
        <f t="shared" si="49"/>
        <v xml:space="preserve"> </v>
      </c>
      <c r="R138" s="105">
        <f t="shared" si="53"/>
        <v>0</v>
      </c>
      <c r="S138" s="72">
        <f t="shared" si="50"/>
        <v>0</v>
      </c>
    </row>
    <row r="139" spans="1:19" ht="114.75" customHeight="1" x14ac:dyDescent="0.2">
      <c r="A139" s="364"/>
      <c r="B139" s="365"/>
      <c r="C139" s="365"/>
      <c r="D139" s="365"/>
      <c r="E139" s="147"/>
      <c r="F139" s="147"/>
      <c r="G139" s="49" t="s">
        <v>714</v>
      </c>
      <c r="H139" s="19" t="s">
        <v>110</v>
      </c>
      <c r="I139" s="365">
        <f>'موازنة 2027-2028 '!M139</f>
        <v>0</v>
      </c>
      <c r="J139" s="147"/>
      <c r="K139" s="147"/>
      <c r="L139" s="147">
        <f t="shared" si="55"/>
        <v>0</v>
      </c>
      <c r="M139" s="365">
        <f>'الاطار الموازنى  راي الجهه عام'!K139</f>
        <v>0</v>
      </c>
      <c r="N139" s="208">
        <f t="shared" si="47"/>
        <v>0</v>
      </c>
      <c r="O139" s="147">
        <f t="shared" si="61"/>
        <v>0</v>
      </c>
      <c r="P139" s="209" t="str">
        <f t="shared" si="48"/>
        <v xml:space="preserve"> </v>
      </c>
      <c r="Q139" s="209" t="str">
        <f t="shared" si="49"/>
        <v xml:space="preserve"> </v>
      </c>
      <c r="R139" s="105">
        <f t="shared" si="53"/>
        <v>0</v>
      </c>
      <c r="S139" s="72">
        <f t="shared" si="50"/>
        <v>0</v>
      </c>
    </row>
    <row r="140" spans="1:19" ht="105.75" customHeight="1" x14ac:dyDescent="0.2">
      <c r="A140" s="364"/>
      <c r="B140" s="365"/>
      <c r="C140" s="365"/>
      <c r="D140" s="365"/>
      <c r="E140" s="147"/>
      <c r="F140" s="147"/>
      <c r="G140" s="49" t="s">
        <v>715</v>
      </c>
      <c r="H140" s="19" t="s">
        <v>111</v>
      </c>
      <c r="I140" s="365">
        <f>'موازنة 2027-2028 '!M140</f>
        <v>0</v>
      </c>
      <c r="J140" s="147"/>
      <c r="K140" s="147"/>
      <c r="L140" s="147">
        <f t="shared" si="55"/>
        <v>0</v>
      </c>
      <c r="M140" s="365">
        <f>'الاطار الموازنى  راي الجهه عام'!K140</f>
        <v>0</v>
      </c>
      <c r="N140" s="208">
        <f t="shared" si="47"/>
        <v>0</v>
      </c>
      <c r="O140" s="147">
        <f t="shared" si="61"/>
        <v>0</v>
      </c>
      <c r="P140" s="209" t="str">
        <f t="shared" si="48"/>
        <v xml:space="preserve"> </v>
      </c>
      <c r="Q140" s="209" t="str">
        <f t="shared" si="49"/>
        <v xml:space="preserve"> </v>
      </c>
      <c r="R140" s="105">
        <f t="shared" si="53"/>
        <v>0</v>
      </c>
      <c r="S140" s="72">
        <f t="shared" si="50"/>
        <v>0</v>
      </c>
    </row>
    <row r="141" spans="1:19" ht="105.75" customHeight="1" x14ac:dyDescent="0.2">
      <c r="A141" s="364"/>
      <c r="B141" s="365"/>
      <c r="C141" s="365"/>
      <c r="D141" s="365"/>
      <c r="E141" s="147"/>
      <c r="F141" s="147"/>
      <c r="G141" s="49" t="s">
        <v>716</v>
      </c>
      <c r="H141" s="19" t="s">
        <v>112</v>
      </c>
      <c r="I141" s="365">
        <f>'موازنة 2027-2028 '!M141</f>
        <v>0</v>
      </c>
      <c r="J141" s="147"/>
      <c r="K141" s="147"/>
      <c r="L141" s="147">
        <f t="shared" si="55"/>
        <v>0</v>
      </c>
      <c r="M141" s="365">
        <f>'الاطار الموازنى  راي الجهه عام'!K141</f>
        <v>0</v>
      </c>
      <c r="N141" s="208">
        <f t="shared" si="47"/>
        <v>0</v>
      </c>
      <c r="O141" s="147">
        <f t="shared" si="61"/>
        <v>0</v>
      </c>
      <c r="P141" s="209" t="str">
        <f t="shared" si="48"/>
        <v xml:space="preserve"> </v>
      </c>
      <c r="Q141" s="209" t="str">
        <f t="shared" si="49"/>
        <v xml:space="preserve"> </v>
      </c>
      <c r="R141" s="105">
        <f t="shared" si="53"/>
        <v>0</v>
      </c>
      <c r="S141" s="72">
        <f t="shared" si="50"/>
        <v>0</v>
      </c>
    </row>
    <row r="142" spans="1:19" ht="94.5" customHeight="1" x14ac:dyDescent="0.2">
      <c r="A142" s="364"/>
      <c r="B142" s="365"/>
      <c r="C142" s="365"/>
      <c r="D142" s="365"/>
      <c r="E142" s="147"/>
      <c r="F142" s="147"/>
      <c r="G142" s="49" t="s">
        <v>717</v>
      </c>
      <c r="H142" s="19" t="s">
        <v>113</v>
      </c>
      <c r="I142" s="365">
        <f>'موازنة 2027-2028 '!M142</f>
        <v>0</v>
      </c>
      <c r="J142" s="147"/>
      <c r="K142" s="147"/>
      <c r="L142" s="147">
        <f t="shared" si="55"/>
        <v>0</v>
      </c>
      <c r="M142" s="365">
        <f>'الاطار الموازنى  راي الجهه عام'!K142</f>
        <v>0</v>
      </c>
      <c r="N142" s="208">
        <f t="shared" si="47"/>
        <v>0</v>
      </c>
      <c r="O142" s="147">
        <f t="shared" si="61"/>
        <v>0</v>
      </c>
      <c r="P142" s="209" t="str">
        <f t="shared" si="48"/>
        <v xml:space="preserve"> </v>
      </c>
      <c r="Q142" s="209" t="str">
        <f t="shared" si="49"/>
        <v xml:space="preserve"> </v>
      </c>
      <c r="R142" s="105">
        <f t="shared" si="53"/>
        <v>0</v>
      </c>
      <c r="S142" s="72">
        <f t="shared" si="50"/>
        <v>0</v>
      </c>
    </row>
    <row r="143" spans="1:19" ht="105.75" customHeight="1" x14ac:dyDescent="0.2">
      <c r="A143" s="364"/>
      <c r="B143" s="365"/>
      <c r="C143" s="365"/>
      <c r="D143" s="365"/>
      <c r="E143" s="147"/>
      <c r="F143" s="147"/>
      <c r="G143" s="49" t="s">
        <v>718</v>
      </c>
      <c r="H143" s="19" t="s">
        <v>114</v>
      </c>
      <c r="I143" s="365">
        <f>'موازنة 2027-2028 '!M143</f>
        <v>0</v>
      </c>
      <c r="J143" s="147"/>
      <c r="K143" s="147"/>
      <c r="L143" s="147">
        <f t="shared" si="55"/>
        <v>0</v>
      </c>
      <c r="M143" s="365">
        <f>'الاطار الموازنى  راي الجهه عام'!K143</f>
        <v>0</v>
      </c>
      <c r="N143" s="208">
        <f t="shared" si="47"/>
        <v>0</v>
      </c>
      <c r="O143" s="147">
        <f t="shared" si="61"/>
        <v>0</v>
      </c>
      <c r="P143" s="209" t="str">
        <f t="shared" si="48"/>
        <v xml:space="preserve"> </v>
      </c>
      <c r="Q143" s="209" t="str">
        <f t="shared" si="49"/>
        <v xml:space="preserve"> </v>
      </c>
      <c r="R143" s="105">
        <f t="shared" si="53"/>
        <v>0</v>
      </c>
      <c r="S143" s="72">
        <f t="shared" si="50"/>
        <v>0</v>
      </c>
    </row>
    <row r="144" spans="1:19" ht="105.75" customHeight="1" x14ac:dyDescent="0.2">
      <c r="A144" s="364"/>
      <c r="B144" s="365"/>
      <c r="C144" s="365"/>
      <c r="D144" s="365"/>
      <c r="E144" s="147"/>
      <c r="F144" s="147"/>
      <c r="G144" s="49" t="s">
        <v>719</v>
      </c>
      <c r="H144" s="19" t="s">
        <v>115</v>
      </c>
      <c r="I144" s="365">
        <f>'موازنة 2027-2028 '!M144</f>
        <v>0</v>
      </c>
      <c r="J144" s="147"/>
      <c r="K144" s="147"/>
      <c r="L144" s="147">
        <f t="shared" si="55"/>
        <v>0</v>
      </c>
      <c r="M144" s="365">
        <f>'الاطار الموازنى  راي الجهه عام'!K144</f>
        <v>0</v>
      </c>
      <c r="N144" s="208">
        <f t="shared" si="47"/>
        <v>0</v>
      </c>
      <c r="O144" s="147">
        <f t="shared" si="61"/>
        <v>0</v>
      </c>
      <c r="P144" s="209" t="str">
        <f t="shared" si="48"/>
        <v xml:space="preserve"> </v>
      </c>
      <c r="Q144" s="209" t="str">
        <f t="shared" si="49"/>
        <v xml:space="preserve"> </v>
      </c>
      <c r="R144" s="105">
        <f t="shared" si="53"/>
        <v>0</v>
      </c>
      <c r="S144" s="72">
        <f t="shared" si="50"/>
        <v>0</v>
      </c>
    </row>
    <row r="145" spans="1:19" ht="105.75" customHeight="1" x14ac:dyDescent="0.2">
      <c r="A145" s="364"/>
      <c r="B145" s="365"/>
      <c r="C145" s="365"/>
      <c r="D145" s="365"/>
      <c r="E145" s="147"/>
      <c r="F145" s="147"/>
      <c r="G145" s="49" t="s">
        <v>720</v>
      </c>
      <c r="H145" s="19" t="s">
        <v>116</v>
      </c>
      <c r="I145" s="365">
        <f>'موازنة 2027-2028 '!M145</f>
        <v>0</v>
      </c>
      <c r="J145" s="147"/>
      <c r="K145" s="147"/>
      <c r="L145" s="147">
        <f t="shared" si="55"/>
        <v>0</v>
      </c>
      <c r="M145" s="365">
        <f>'الاطار الموازنى  راي الجهه عام'!K145</f>
        <v>0</v>
      </c>
      <c r="N145" s="208">
        <f t="shared" si="47"/>
        <v>0</v>
      </c>
      <c r="O145" s="147">
        <f t="shared" si="61"/>
        <v>0</v>
      </c>
      <c r="P145" s="209" t="str">
        <f t="shared" si="48"/>
        <v xml:space="preserve"> </v>
      </c>
      <c r="Q145" s="209" t="str">
        <f t="shared" si="49"/>
        <v xml:space="preserve"> </v>
      </c>
      <c r="R145" s="105">
        <f t="shared" si="53"/>
        <v>0</v>
      </c>
      <c r="S145" s="72">
        <f t="shared" si="50"/>
        <v>0</v>
      </c>
    </row>
    <row r="146" spans="1:19" ht="105.75" customHeight="1" x14ac:dyDescent="0.2">
      <c r="A146" s="364"/>
      <c r="B146" s="365"/>
      <c r="C146" s="365"/>
      <c r="D146" s="365"/>
      <c r="E146" s="147"/>
      <c r="F146" s="147"/>
      <c r="G146" s="49" t="s">
        <v>721</v>
      </c>
      <c r="H146" s="19" t="s">
        <v>117</v>
      </c>
      <c r="I146" s="365">
        <f>'موازنة 2027-2028 '!M146</f>
        <v>0</v>
      </c>
      <c r="J146" s="147"/>
      <c r="K146" s="147"/>
      <c r="L146" s="147">
        <f t="shared" si="55"/>
        <v>0</v>
      </c>
      <c r="M146" s="365">
        <f>'الاطار الموازنى  راي الجهه عام'!K146</f>
        <v>0</v>
      </c>
      <c r="N146" s="208">
        <f t="shared" si="47"/>
        <v>0</v>
      </c>
      <c r="O146" s="147">
        <f t="shared" si="61"/>
        <v>0</v>
      </c>
      <c r="P146" s="209" t="str">
        <f t="shared" si="48"/>
        <v xml:space="preserve"> </v>
      </c>
      <c r="Q146" s="209" t="str">
        <f t="shared" si="49"/>
        <v xml:space="preserve"> </v>
      </c>
      <c r="R146" s="105">
        <f t="shared" si="53"/>
        <v>0</v>
      </c>
      <c r="S146" s="72">
        <f t="shared" si="50"/>
        <v>0</v>
      </c>
    </row>
    <row r="147" spans="1:19" ht="105.75" customHeight="1" x14ac:dyDescent="0.2">
      <c r="A147" s="364"/>
      <c r="B147" s="365"/>
      <c r="C147" s="365"/>
      <c r="D147" s="365"/>
      <c r="E147" s="147"/>
      <c r="F147" s="147"/>
      <c r="G147" s="49" t="s">
        <v>722</v>
      </c>
      <c r="H147" s="19" t="s">
        <v>118</v>
      </c>
      <c r="I147" s="365">
        <f>'موازنة 2027-2028 '!M147</f>
        <v>0</v>
      </c>
      <c r="J147" s="147"/>
      <c r="K147" s="147"/>
      <c r="L147" s="147">
        <f t="shared" si="55"/>
        <v>0</v>
      </c>
      <c r="M147" s="365">
        <f>'الاطار الموازنى  راي الجهه عام'!K147</f>
        <v>0</v>
      </c>
      <c r="N147" s="208">
        <f t="shared" si="47"/>
        <v>0</v>
      </c>
      <c r="O147" s="147">
        <f t="shared" si="61"/>
        <v>0</v>
      </c>
      <c r="P147" s="209" t="str">
        <f t="shared" si="48"/>
        <v xml:space="preserve"> </v>
      </c>
      <c r="Q147" s="209" t="str">
        <f t="shared" si="49"/>
        <v xml:space="preserve"> </v>
      </c>
      <c r="R147" s="105">
        <f t="shared" si="53"/>
        <v>0</v>
      </c>
      <c r="S147" s="72">
        <f t="shared" si="50"/>
        <v>0</v>
      </c>
    </row>
    <row r="148" spans="1:19" ht="105" customHeight="1" x14ac:dyDescent="0.2">
      <c r="A148" s="379"/>
      <c r="B148" s="379"/>
      <c r="C148" s="379"/>
      <c r="D148" s="379"/>
      <c r="E148" s="158"/>
      <c r="F148" s="158"/>
      <c r="G148" s="50" t="s">
        <v>723</v>
      </c>
      <c r="H148" s="20" t="s">
        <v>119</v>
      </c>
      <c r="I148" s="379">
        <f>'موازنة 2027-2028 '!M148</f>
        <v>0</v>
      </c>
      <c r="J148" s="158"/>
      <c r="K148" s="158"/>
      <c r="L148" s="158">
        <f t="shared" si="55"/>
        <v>0</v>
      </c>
      <c r="M148" s="379">
        <f>'الاطار الموازنى  راي الجهه عام'!K148</f>
        <v>0</v>
      </c>
      <c r="N148" s="218">
        <f t="shared" si="47"/>
        <v>0</v>
      </c>
      <c r="O148" s="158">
        <f t="shared" si="61"/>
        <v>0</v>
      </c>
      <c r="P148" s="219" t="str">
        <f t="shared" si="48"/>
        <v xml:space="preserve"> </v>
      </c>
      <c r="Q148" s="219" t="str">
        <f t="shared" si="49"/>
        <v xml:space="preserve"> </v>
      </c>
      <c r="R148" s="113">
        <f t="shared" si="53"/>
        <v>0</v>
      </c>
      <c r="S148" s="72">
        <f t="shared" si="50"/>
        <v>0</v>
      </c>
    </row>
    <row r="149" spans="1:19" ht="105.75" customHeight="1" x14ac:dyDescent="0.2">
      <c r="A149" s="364"/>
      <c r="B149" s="365"/>
      <c r="C149" s="365"/>
      <c r="D149" s="365"/>
      <c r="E149" s="147"/>
      <c r="F149" s="147"/>
      <c r="G149" s="49" t="s">
        <v>724</v>
      </c>
      <c r="H149" s="19" t="s">
        <v>120</v>
      </c>
      <c r="I149" s="365">
        <f>'موازنة 2027-2028 '!M149</f>
        <v>0</v>
      </c>
      <c r="J149" s="147"/>
      <c r="K149" s="147"/>
      <c r="L149" s="147">
        <f t="shared" si="55"/>
        <v>0</v>
      </c>
      <c r="M149" s="365">
        <f>'الاطار الموازنى  راي الجهه عام'!K149</f>
        <v>0</v>
      </c>
      <c r="N149" s="208">
        <f t="shared" ref="N149:N218" si="62">M149-I149</f>
        <v>0</v>
      </c>
      <c r="O149" s="147"/>
      <c r="P149" s="209" t="str">
        <f t="shared" ref="P149:P218" si="63">IF(O149&gt;I149,O149-I149," ")</f>
        <v xml:space="preserve"> </v>
      </c>
      <c r="Q149" s="209" t="str">
        <f t="shared" ref="Q149:Q218" si="64">IF(I149&gt;O149,I149-O149," ")</f>
        <v xml:space="preserve"> </v>
      </c>
      <c r="R149" s="105">
        <f t="shared" si="53"/>
        <v>0</v>
      </c>
      <c r="S149" s="72">
        <f t="shared" ref="S149:S218" si="65">SUM(A149+B149+C149+D149+E149+F149+I149+J149+K149+L149+M149+O149)</f>
        <v>0</v>
      </c>
    </row>
    <row r="150" spans="1:19" ht="105.75" customHeight="1" thickBot="1" x14ac:dyDescent="0.25">
      <c r="A150" s="391"/>
      <c r="B150" s="379"/>
      <c r="C150" s="379"/>
      <c r="D150" s="379"/>
      <c r="E150" s="158"/>
      <c r="F150" s="158"/>
      <c r="G150" s="50" t="s">
        <v>725</v>
      </c>
      <c r="H150" s="20" t="s">
        <v>121</v>
      </c>
      <c r="I150" s="379">
        <f>'موازنة 2027-2028 '!M150</f>
        <v>0</v>
      </c>
      <c r="J150" s="158"/>
      <c r="K150" s="158"/>
      <c r="L150" s="158">
        <f t="shared" si="55"/>
        <v>0</v>
      </c>
      <c r="M150" s="379">
        <f>'الاطار الموازنى  راي الجهه عام'!K150</f>
        <v>0</v>
      </c>
      <c r="N150" s="218">
        <f t="shared" si="62"/>
        <v>0</v>
      </c>
      <c r="O150" s="158"/>
      <c r="P150" s="219" t="str">
        <f t="shared" si="63"/>
        <v xml:space="preserve"> </v>
      </c>
      <c r="Q150" s="219" t="str">
        <f t="shared" si="64"/>
        <v xml:space="preserve"> </v>
      </c>
      <c r="R150" s="113">
        <f t="shared" si="53"/>
        <v>0</v>
      </c>
      <c r="S150" s="72">
        <f t="shared" si="65"/>
        <v>0</v>
      </c>
    </row>
    <row r="151" spans="1:19" s="1" customFormat="1" ht="102.75" customHeight="1" thickBot="1" x14ac:dyDescent="0.25">
      <c r="A151" s="360">
        <f t="shared" ref="A151:L151" si="66">SUM(A112:A150)</f>
        <v>0</v>
      </c>
      <c r="B151" s="368">
        <f t="shared" si="66"/>
        <v>0</v>
      </c>
      <c r="C151" s="368">
        <f t="shared" si="66"/>
        <v>0</v>
      </c>
      <c r="D151" s="368">
        <f t="shared" si="66"/>
        <v>0</v>
      </c>
      <c r="E151" s="150">
        <f t="shared" si="66"/>
        <v>0</v>
      </c>
      <c r="F151" s="150">
        <f t="shared" si="66"/>
        <v>0</v>
      </c>
      <c r="G151" s="51"/>
      <c r="H151" s="5" t="s">
        <v>122</v>
      </c>
      <c r="I151" s="368">
        <f>'موازنة 2027-2028 '!M151</f>
        <v>54000</v>
      </c>
      <c r="J151" s="150">
        <f t="shared" si="66"/>
        <v>0</v>
      </c>
      <c r="K151" s="150">
        <f t="shared" si="66"/>
        <v>0</v>
      </c>
      <c r="L151" s="150">
        <f t="shared" si="66"/>
        <v>0</v>
      </c>
      <c r="M151" s="368">
        <f>'الاطار الموازنى  راي الجهه عام'!K151</f>
        <v>54000</v>
      </c>
      <c r="N151" s="212">
        <f t="shared" si="62"/>
        <v>0</v>
      </c>
      <c r="O151" s="150">
        <f t="shared" ref="O151" si="67">SUM(O112:O150)</f>
        <v>54000</v>
      </c>
      <c r="P151" s="150" t="str">
        <f t="shared" si="63"/>
        <v xml:space="preserve"> </v>
      </c>
      <c r="Q151" s="150" t="str">
        <f t="shared" si="64"/>
        <v xml:space="preserve"> </v>
      </c>
      <c r="R151" s="107">
        <f t="shared" si="53"/>
        <v>1</v>
      </c>
      <c r="S151" s="72">
        <f t="shared" si="65"/>
        <v>162000</v>
      </c>
    </row>
    <row r="152" spans="1:19" s="1" customFormat="1" ht="94.5" customHeight="1" x14ac:dyDescent="0.2">
      <c r="A152" s="394"/>
      <c r="B152" s="395"/>
      <c r="C152" s="395"/>
      <c r="D152" s="395"/>
      <c r="E152" s="170"/>
      <c r="F152" s="170"/>
      <c r="G152" s="48" t="s">
        <v>726</v>
      </c>
      <c r="H152" s="21" t="s">
        <v>123</v>
      </c>
      <c r="I152" s="395">
        <f>'موازنة 2027-2028 '!M152</f>
        <v>0</v>
      </c>
      <c r="J152" s="170"/>
      <c r="K152" s="170"/>
      <c r="L152" s="170">
        <f t="shared" si="55"/>
        <v>0</v>
      </c>
      <c r="M152" s="395">
        <f>'الاطار الموازنى  راي الجهه عام'!K152</f>
        <v>0</v>
      </c>
      <c r="N152" s="229">
        <f t="shared" si="62"/>
        <v>0</v>
      </c>
      <c r="O152" s="170"/>
      <c r="P152" s="170" t="str">
        <f t="shared" si="63"/>
        <v xml:space="preserve"> </v>
      </c>
      <c r="Q152" s="170" t="str">
        <f t="shared" si="64"/>
        <v xml:space="preserve"> </v>
      </c>
      <c r="R152" s="120"/>
      <c r="S152" s="72">
        <f>S163</f>
        <v>2370000</v>
      </c>
    </row>
    <row r="153" spans="1:19" ht="95.25" customHeight="1" x14ac:dyDescent="0.2">
      <c r="A153" s="365"/>
      <c r="B153" s="365"/>
      <c r="C153" s="365"/>
      <c r="D153" s="365"/>
      <c r="E153" s="147"/>
      <c r="F153" s="147"/>
      <c r="G153" s="49" t="s">
        <v>727</v>
      </c>
      <c r="H153" s="19" t="s">
        <v>124</v>
      </c>
      <c r="I153" s="365">
        <f>'موازنة 2027-2028 '!M153</f>
        <v>3000</v>
      </c>
      <c r="J153" s="147"/>
      <c r="K153" s="147"/>
      <c r="L153" s="147">
        <f t="shared" si="55"/>
        <v>0</v>
      </c>
      <c r="M153" s="365">
        <f>'الاطار الموازنى  راي الجهه عام'!K153</f>
        <v>3000</v>
      </c>
      <c r="N153" s="208">
        <f t="shared" si="62"/>
        <v>0</v>
      </c>
      <c r="O153" s="147">
        <v>3000</v>
      </c>
      <c r="P153" s="209" t="str">
        <f t="shared" si="63"/>
        <v xml:space="preserve"> </v>
      </c>
      <c r="Q153" s="209" t="str">
        <f t="shared" si="64"/>
        <v xml:space="preserve"> </v>
      </c>
      <c r="R153" s="105">
        <f t="shared" ref="R153:R222" si="68">IF(O153=0,,O153/I153)</f>
        <v>1</v>
      </c>
      <c r="S153" s="72">
        <f t="shared" si="65"/>
        <v>9000</v>
      </c>
    </row>
    <row r="154" spans="1:19" ht="94.5" customHeight="1" x14ac:dyDescent="0.2">
      <c r="A154" s="365"/>
      <c r="B154" s="365"/>
      <c r="C154" s="365"/>
      <c r="D154" s="365"/>
      <c r="E154" s="147"/>
      <c r="F154" s="147"/>
      <c r="G154" s="49" t="s">
        <v>728</v>
      </c>
      <c r="H154" s="19" t="s">
        <v>125</v>
      </c>
      <c r="I154" s="365">
        <f>'موازنة 2027-2028 '!M154</f>
        <v>2000</v>
      </c>
      <c r="J154" s="147"/>
      <c r="K154" s="147"/>
      <c r="L154" s="147">
        <f t="shared" si="55"/>
        <v>0</v>
      </c>
      <c r="M154" s="365">
        <f>'الاطار الموازنى  راي الجهه عام'!K154</f>
        <v>2000</v>
      </c>
      <c r="N154" s="208">
        <f t="shared" si="62"/>
        <v>0</v>
      </c>
      <c r="O154" s="147">
        <v>2000</v>
      </c>
      <c r="P154" s="209" t="str">
        <f t="shared" si="63"/>
        <v xml:space="preserve"> </v>
      </c>
      <c r="Q154" s="209" t="str">
        <f t="shared" si="64"/>
        <v xml:space="preserve"> </v>
      </c>
      <c r="R154" s="105">
        <f t="shared" si="68"/>
        <v>1</v>
      </c>
      <c r="S154" s="72">
        <f t="shared" si="65"/>
        <v>6000</v>
      </c>
    </row>
    <row r="155" spans="1:19" ht="105.75" customHeight="1" x14ac:dyDescent="0.2">
      <c r="A155" s="365"/>
      <c r="B155" s="365"/>
      <c r="C155" s="365"/>
      <c r="D155" s="365"/>
      <c r="E155" s="147"/>
      <c r="F155" s="147"/>
      <c r="G155" s="49" t="s">
        <v>729</v>
      </c>
      <c r="H155" s="19" t="s">
        <v>126</v>
      </c>
      <c r="I155" s="365">
        <f>'موازنة 2027-2028 '!M155</f>
        <v>0</v>
      </c>
      <c r="J155" s="147"/>
      <c r="K155" s="147"/>
      <c r="L155" s="147">
        <f t="shared" si="55"/>
        <v>0</v>
      </c>
      <c r="M155" s="365">
        <f>'الاطار الموازنى  راي الجهه عام'!K155</f>
        <v>0</v>
      </c>
      <c r="N155" s="208">
        <f t="shared" si="62"/>
        <v>0</v>
      </c>
      <c r="O155" s="147">
        <v>0</v>
      </c>
      <c r="P155" s="209" t="str">
        <f t="shared" si="63"/>
        <v xml:space="preserve"> </v>
      </c>
      <c r="Q155" s="209" t="str">
        <f t="shared" si="64"/>
        <v xml:space="preserve"> </v>
      </c>
      <c r="R155" s="105">
        <f t="shared" si="68"/>
        <v>0</v>
      </c>
      <c r="S155" s="72">
        <f t="shared" si="65"/>
        <v>0</v>
      </c>
    </row>
    <row r="156" spans="1:19" ht="92.25" customHeight="1" x14ac:dyDescent="0.2">
      <c r="A156" s="365"/>
      <c r="B156" s="365"/>
      <c r="C156" s="365"/>
      <c r="D156" s="365"/>
      <c r="E156" s="147"/>
      <c r="F156" s="147"/>
      <c r="G156" s="49" t="s">
        <v>730</v>
      </c>
      <c r="H156" s="19" t="s">
        <v>127</v>
      </c>
      <c r="I156" s="365">
        <f>'موازنة 2027-2028 '!M156</f>
        <v>7000</v>
      </c>
      <c r="J156" s="147"/>
      <c r="K156" s="147"/>
      <c r="L156" s="147">
        <f t="shared" si="55"/>
        <v>0</v>
      </c>
      <c r="M156" s="365">
        <f>'الاطار الموازنى  راي الجهه عام'!K156</f>
        <v>7000</v>
      </c>
      <c r="N156" s="208">
        <f t="shared" si="62"/>
        <v>0</v>
      </c>
      <c r="O156" s="147">
        <v>7000</v>
      </c>
      <c r="P156" s="209" t="str">
        <f t="shared" si="63"/>
        <v xml:space="preserve"> </v>
      </c>
      <c r="Q156" s="209" t="str">
        <f t="shared" si="64"/>
        <v xml:space="preserve"> </v>
      </c>
      <c r="R156" s="105">
        <f t="shared" si="68"/>
        <v>1</v>
      </c>
      <c r="S156" s="72">
        <f t="shared" si="65"/>
        <v>21000</v>
      </c>
    </row>
    <row r="157" spans="1:19" ht="92.25" customHeight="1" x14ac:dyDescent="0.2">
      <c r="A157" s="365"/>
      <c r="B157" s="365"/>
      <c r="C157" s="365"/>
      <c r="D157" s="365"/>
      <c r="E157" s="147"/>
      <c r="F157" s="147"/>
      <c r="G157" s="49" t="s">
        <v>731</v>
      </c>
      <c r="H157" s="19" t="s">
        <v>128</v>
      </c>
      <c r="I157" s="365">
        <f>'موازنة 2027-2028 '!M157</f>
        <v>6000</v>
      </c>
      <c r="J157" s="147"/>
      <c r="K157" s="147"/>
      <c r="L157" s="147">
        <f t="shared" ref="L157:L226" si="69">K157*2</f>
        <v>0</v>
      </c>
      <c r="M157" s="365">
        <f>'الاطار الموازنى  راي الجهه عام'!K157</f>
        <v>6000</v>
      </c>
      <c r="N157" s="208">
        <f t="shared" si="62"/>
        <v>0</v>
      </c>
      <c r="O157" s="147">
        <v>6000</v>
      </c>
      <c r="P157" s="209" t="str">
        <f t="shared" si="63"/>
        <v xml:space="preserve"> </v>
      </c>
      <c r="Q157" s="209" t="str">
        <f t="shared" si="64"/>
        <v xml:space="preserve"> </v>
      </c>
      <c r="R157" s="105">
        <f t="shared" si="68"/>
        <v>1</v>
      </c>
      <c r="S157" s="72">
        <f t="shared" si="65"/>
        <v>18000</v>
      </c>
    </row>
    <row r="158" spans="1:19" ht="94.5" customHeight="1" x14ac:dyDescent="0.2">
      <c r="A158" s="365"/>
      <c r="B158" s="365"/>
      <c r="C158" s="365"/>
      <c r="D158" s="365"/>
      <c r="E158" s="147"/>
      <c r="F158" s="147"/>
      <c r="G158" s="49" t="s">
        <v>732</v>
      </c>
      <c r="H158" s="19" t="s">
        <v>129</v>
      </c>
      <c r="I158" s="365">
        <f>'موازنة 2027-2028 '!M158</f>
        <v>0</v>
      </c>
      <c r="J158" s="147"/>
      <c r="K158" s="147"/>
      <c r="L158" s="147">
        <f t="shared" si="69"/>
        <v>0</v>
      </c>
      <c r="M158" s="365">
        <f>'الاطار الموازنى  راي الجهه عام'!K158</f>
        <v>0</v>
      </c>
      <c r="N158" s="208">
        <f t="shared" si="62"/>
        <v>0</v>
      </c>
      <c r="O158" s="147">
        <v>0</v>
      </c>
      <c r="P158" s="209" t="str">
        <f t="shared" si="63"/>
        <v xml:space="preserve"> </v>
      </c>
      <c r="Q158" s="209" t="str">
        <f t="shared" si="64"/>
        <v xml:space="preserve"> </v>
      </c>
      <c r="R158" s="105">
        <f t="shared" si="68"/>
        <v>0</v>
      </c>
      <c r="S158" s="72">
        <f t="shared" si="65"/>
        <v>0</v>
      </c>
    </row>
    <row r="159" spans="1:19" ht="95.25" customHeight="1" x14ac:dyDescent="0.2">
      <c r="A159" s="365"/>
      <c r="B159" s="365"/>
      <c r="C159" s="365"/>
      <c r="D159" s="365"/>
      <c r="E159" s="147"/>
      <c r="F159" s="147"/>
      <c r="G159" s="49" t="s">
        <v>733</v>
      </c>
      <c r="H159" s="19" t="s">
        <v>130</v>
      </c>
      <c r="I159" s="365">
        <f>'موازنة 2027-2028 '!M159</f>
        <v>20000</v>
      </c>
      <c r="J159" s="147"/>
      <c r="K159" s="147"/>
      <c r="L159" s="147">
        <f t="shared" si="69"/>
        <v>0</v>
      </c>
      <c r="M159" s="365">
        <f>'الاطار الموازنى  راي الجهه عام'!K159</f>
        <v>20000</v>
      </c>
      <c r="N159" s="208">
        <f t="shared" si="62"/>
        <v>0</v>
      </c>
      <c r="O159" s="147">
        <v>20000</v>
      </c>
      <c r="P159" s="209" t="str">
        <f t="shared" si="63"/>
        <v xml:space="preserve"> </v>
      </c>
      <c r="Q159" s="209" t="str">
        <f t="shared" si="64"/>
        <v xml:space="preserve"> </v>
      </c>
      <c r="R159" s="105">
        <f t="shared" si="68"/>
        <v>1</v>
      </c>
      <c r="S159" s="72">
        <f t="shared" si="65"/>
        <v>60000</v>
      </c>
    </row>
    <row r="160" spans="1:19" ht="94.5" customHeight="1" x14ac:dyDescent="0.2">
      <c r="A160" s="364"/>
      <c r="B160" s="365"/>
      <c r="C160" s="365"/>
      <c r="D160" s="365"/>
      <c r="E160" s="147"/>
      <c r="F160" s="147"/>
      <c r="G160" s="49">
        <v>3112010708</v>
      </c>
      <c r="H160" s="19" t="s">
        <v>1098</v>
      </c>
      <c r="I160" s="365">
        <f>'موازنة 2027-2028 '!M160</f>
        <v>339000</v>
      </c>
      <c r="J160" s="147"/>
      <c r="K160" s="147"/>
      <c r="L160" s="147">
        <f t="shared" si="69"/>
        <v>0</v>
      </c>
      <c r="M160" s="365">
        <f>'الاطار الموازنى  راي الجهه عام'!K160</f>
        <v>339000</v>
      </c>
      <c r="N160" s="208">
        <f t="shared" si="62"/>
        <v>0</v>
      </c>
      <c r="O160" s="147">
        <v>339000</v>
      </c>
      <c r="P160" s="209" t="str">
        <f t="shared" si="63"/>
        <v xml:space="preserve"> </v>
      </c>
      <c r="Q160" s="209" t="str">
        <f t="shared" si="64"/>
        <v xml:space="preserve"> </v>
      </c>
      <c r="R160" s="105">
        <f t="shared" si="68"/>
        <v>1</v>
      </c>
      <c r="S160" s="72">
        <f t="shared" si="65"/>
        <v>1017000</v>
      </c>
    </row>
    <row r="161" spans="1:19" ht="94.5" customHeight="1" x14ac:dyDescent="0.2">
      <c r="A161" s="364"/>
      <c r="B161" s="365"/>
      <c r="C161" s="365"/>
      <c r="D161" s="365"/>
      <c r="E161" s="147"/>
      <c r="F161" s="147"/>
      <c r="G161" s="49">
        <v>3112010709</v>
      </c>
      <c r="H161" s="19" t="s">
        <v>1099</v>
      </c>
      <c r="I161" s="365">
        <f>'موازنة 2027-2028 '!M161</f>
        <v>413000</v>
      </c>
      <c r="J161" s="147"/>
      <c r="K161" s="147"/>
      <c r="L161" s="147">
        <f>K161*2</f>
        <v>0</v>
      </c>
      <c r="M161" s="365">
        <f>'الاطار الموازنى  راي الجهه عام'!K161</f>
        <v>413000</v>
      </c>
      <c r="N161" s="208">
        <f t="shared" si="62"/>
        <v>0</v>
      </c>
      <c r="O161" s="147">
        <v>413000</v>
      </c>
      <c r="P161" s="209" t="str">
        <f t="shared" si="63"/>
        <v xml:space="preserve"> </v>
      </c>
      <c r="Q161" s="209" t="str">
        <f t="shared" si="64"/>
        <v xml:space="preserve"> </v>
      </c>
      <c r="R161" s="105">
        <f t="shared" si="68"/>
        <v>1</v>
      </c>
      <c r="S161" s="72">
        <f t="shared" si="65"/>
        <v>1239000</v>
      </c>
    </row>
    <row r="162" spans="1:19" ht="105.75" customHeight="1" thickBot="1" x14ac:dyDescent="0.25">
      <c r="A162" s="366"/>
      <c r="B162" s="367"/>
      <c r="C162" s="367"/>
      <c r="D162" s="367"/>
      <c r="E162" s="149"/>
      <c r="F162" s="149"/>
      <c r="G162" s="81">
        <v>3112010710</v>
      </c>
      <c r="H162" s="78" t="s">
        <v>1100</v>
      </c>
      <c r="I162" s="367">
        <f>'موازنة 2027-2028 '!M162</f>
        <v>0</v>
      </c>
      <c r="J162" s="149"/>
      <c r="K162" s="149"/>
      <c r="L162" s="149">
        <f t="shared" si="69"/>
        <v>0</v>
      </c>
      <c r="M162" s="367">
        <f>'الاطار الموازنى  راي الجهه عام'!K162</f>
        <v>0</v>
      </c>
      <c r="N162" s="210">
        <f t="shared" si="62"/>
        <v>0</v>
      </c>
      <c r="O162" s="149"/>
      <c r="P162" s="211" t="str">
        <f t="shared" si="63"/>
        <v xml:space="preserve"> </v>
      </c>
      <c r="Q162" s="211" t="str">
        <f t="shared" si="64"/>
        <v xml:space="preserve"> </v>
      </c>
      <c r="R162" s="106">
        <f t="shared" si="68"/>
        <v>0</v>
      </c>
      <c r="S162" s="72">
        <f t="shared" si="65"/>
        <v>0</v>
      </c>
    </row>
    <row r="163" spans="1:19" s="1" customFormat="1" ht="92.25" customHeight="1" thickBot="1" x14ac:dyDescent="0.25">
      <c r="A163" s="360">
        <f t="shared" ref="A163:F163" si="70">SUM(A153:A162)</f>
        <v>0</v>
      </c>
      <c r="B163" s="368">
        <f t="shared" si="70"/>
        <v>0</v>
      </c>
      <c r="C163" s="368">
        <f t="shared" si="70"/>
        <v>0</v>
      </c>
      <c r="D163" s="368">
        <f t="shared" si="70"/>
        <v>0</v>
      </c>
      <c r="E163" s="150">
        <f t="shared" si="70"/>
        <v>0</v>
      </c>
      <c r="F163" s="150">
        <f t="shared" si="70"/>
        <v>0</v>
      </c>
      <c r="G163" s="51"/>
      <c r="H163" s="5" t="s">
        <v>131</v>
      </c>
      <c r="I163" s="368">
        <f>'موازنة 2027-2028 '!M163</f>
        <v>790000</v>
      </c>
      <c r="J163" s="150">
        <f t="shared" ref="J163:L163" si="71">SUM(J153:J162)</f>
        <v>0</v>
      </c>
      <c r="K163" s="150">
        <f t="shared" si="71"/>
        <v>0</v>
      </c>
      <c r="L163" s="150">
        <f t="shared" si="71"/>
        <v>0</v>
      </c>
      <c r="M163" s="368">
        <f>'الاطار الموازنى  راي الجهه عام'!K163</f>
        <v>790000</v>
      </c>
      <c r="N163" s="212">
        <f t="shared" si="62"/>
        <v>0</v>
      </c>
      <c r="O163" s="150">
        <f t="shared" ref="O163" si="72">SUM(O153:O162)</f>
        <v>790000</v>
      </c>
      <c r="P163" s="150" t="str">
        <f t="shared" si="63"/>
        <v xml:space="preserve"> </v>
      </c>
      <c r="Q163" s="150" t="str">
        <f t="shared" si="64"/>
        <v xml:space="preserve"> </v>
      </c>
      <c r="R163" s="107">
        <f t="shared" si="68"/>
        <v>1</v>
      </c>
      <c r="S163" s="72">
        <f t="shared" si="65"/>
        <v>2370000</v>
      </c>
    </row>
    <row r="164" spans="1:19" s="2" customFormat="1" ht="84.75" customHeight="1" thickBot="1" x14ac:dyDescent="0.25">
      <c r="A164" s="369">
        <f t="shared" ref="A164:F164" si="73">A163+A151+A108+A89+A88+A85+A78</f>
        <v>0</v>
      </c>
      <c r="B164" s="370">
        <f t="shared" si="73"/>
        <v>0</v>
      </c>
      <c r="C164" s="370">
        <f t="shared" si="73"/>
        <v>0</v>
      </c>
      <c r="D164" s="370">
        <f t="shared" si="73"/>
        <v>0</v>
      </c>
      <c r="E164" s="151">
        <f t="shared" si="73"/>
        <v>0</v>
      </c>
      <c r="F164" s="151">
        <f t="shared" si="73"/>
        <v>0</v>
      </c>
      <c r="G164" s="52"/>
      <c r="H164" s="7" t="s">
        <v>132</v>
      </c>
      <c r="I164" s="370">
        <f>'موازنة 2027-2028 '!M164</f>
        <v>17486000</v>
      </c>
      <c r="J164" s="151">
        <f>J163+J151+J108+J89+J88+J85+J78</f>
        <v>0</v>
      </c>
      <c r="K164" s="151">
        <f>K163+K151+K108+K89+K88+K85+K78</f>
        <v>0</v>
      </c>
      <c r="L164" s="151">
        <f t="shared" si="69"/>
        <v>0</v>
      </c>
      <c r="M164" s="370">
        <f>'الاطار الموازنى  راي الجهه عام'!K164</f>
        <v>18107000</v>
      </c>
      <c r="N164" s="213">
        <f t="shared" si="62"/>
        <v>621000</v>
      </c>
      <c r="O164" s="151">
        <f>O163+O151+O108+O89+O88+O85+O78</f>
        <v>18107000</v>
      </c>
      <c r="P164" s="151">
        <f t="shared" si="63"/>
        <v>621000</v>
      </c>
      <c r="Q164" s="151" t="str">
        <f t="shared" si="64"/>
        <v xml:space="preserve"> </v>
      </c>
      <c r="R164" s="108">
        <f t="shared" si="68"/>
        <v>1.0355141255861833</v>
      </c>
      <c r="S164" s="72">
        <f t="shared" si="65"/>
        <v>53700000</v>
      </c>
    </row>
    <row r="165" spans="1:19" s="1" customFormat="1" ht="92.25" customHeight="1" x14ac:dyDescent="0.2">
      <c r="A165" s="378" t="e">
        <f>A164/A847</f>
        <v>#DIV/0!</v>
      </c>
      <c r="B165" s="378" t="e">
        <f t="shared" ref="B165:F165" si="74">B164/B847</f>
        <v>#DIV/0!</v>
      </c>
      <c r="C165" s="378" t="e">
        <f t="shared" si="74"/>
        <v>#DIV/0!</v>
      </c>
      <c r="D165" s="378" t="e">
        <f t="shared" si="74"/>
        <v>#DIV/0!</v>
      </c>
      <c r="E165" s="294" t="e">
        <f t="shared" si="74"/>
        <v>#DIV/0!</v>
      </c>
      <c r="F165" s="294" t="e">
        <f t="shared" si="74"/>
        <v>#DIV/0!</v>
      </c>
      <c r="G165" s="311"/>
      <c r="H165" s="312" t="s">
        <v>1136</v>
      </c>
      <c r="I165" s="435">
        <f>'موازنة 2027-2028 '!M165</f>
        <v>0.38411352503130286</v>
      </c>
      <c r="J165" s="313" t="e">
        <f t="shared" ref="J165:O165" si="75">J164/J847</f>
        <v>#DIV/0!</v>
      </c>
      <c r="K165" s="313" t="e">
        <f t="shared" si="75"/>
        <v>#DIV/0!</v>
      </c>
      <c r="L165" s="313" t="e">
        <f t="shared" si="75"/>
        <v>#DIV/0!</v>
      </c>
      <c r="M165" s="435">
        <f>'الاطار الموازنى  راي الجهه عام'!K165</f>
        <v>0.33149039781776907</v>
      </c>
      <c r="N165" s="313">
        <f t="shared" si="75"/>
        <v>6.8241758241758238E-2</v>
      </c>
      <c r="O165" s="313">
        <f t="shared" si="75"/>
        <v>0.33149039781776907</v>
      </c>
      <c r="P165" s="313"/>
      <c r="Q165" s="314"/>
      <c r="R165" s="315"/>
      <c r="S165" s="72">
        <v>1</v>
      </c>
    </row>
    <row r="166" spans="1:19" s="2" customFormat="1" ht="96.75" customHeight="1" x14ac:dyDescent="0.2">
      <c r="A166" s="371"/>
      <c r="B166" s="372"/>
      <c r="C166" s="372"/>
      <c r="D166" s="372"/>
      <c r="E166" s="152"/>
      <c r="F166" s="152"/>
      <c r="G166" s="53" t="s">
        <v>734</v>
      </c>
      <c r="H166" s="22" t="s">
        <v>133</v>
      </c>
      <c r="I166" s="372">
        <f>'موازنة 2027-2028 '!M166</f>
        <v>0</v>
      </c>
      <c r="J166" s="152"/>
      <c r="K166" s="152"/>
      <c r="L166" s="152">
        <f t="shared" si="69"/>
        <v>0</v>
      </c>
      <c r="M166" s="372">
        <f>'الاطار الموازنى  راي الجهه عام'!K166</f>
        <v>0</v>
      </c>
      <c r="N166" s="214">
        <f t="shared" si="62"/>
        <v>0</v>
      </c>
      <c r="O166" s="152"/>
      <c r="P166" s="152" t="str">
        <f t="shared" si="63"/>
        <v xml:space="preserve"> </v>
      </c>
      <c r="Q166" s="152" t="str">
        <f t="shared" si="64"/>
        <v xml:space="preserve"> </v>
      </c>
      <c r="R166" s="109"/>
      <c r="S166" s="72">
        <f>S172</f>
        <v>10630000</v>
      </c>
    </row>
    <row r="167" spans="1:19" ht="112.5" customHeight="1" x14ac:dyDescent="0.2">
      <c r="A167" s="365"/>
      <c r="B167" s="365"/>
      <c r="C167" s="365"/>
      <c r="D167" s="365"/>
      <c r="E167" s="147"/>
      <c r="F167" s="147"/>
      <c r="G167" s="49">
        <v>3112020101</v>
      </c>
      <c r="H167" s="19" t="s">
        <v>134</v>
      </c>
      <c r="I167" s="365">
        <f>'موازنة 2027-2028 '!M167</f>
        <v>1111000</v>
      </c>
      <c r="J167" s="147"/>
      <c r="K167" s="147"/>
      <c r="L167" s="147">
        <f>K167*2</f>
        <v>0</v>
      </c>
      <c r="M167" s="365">
        <f>'الاطار الموازنى  راي الجهه عام'!K167</f>
        <v>1278000</v>
      </c>
      <c r="N167" s="208">
        <f t="shared" si="62"/>
        <v>167000</v>
      </c>
      <c r="O167" s="147">
        <v>1278000</v>
      </c>
      <c r="P167" s="209">
        <f t="shared" si="63"/>
        <v>167000</v>
      </c>
      <c r="Q167" s="209" t="str">
        <f t="shared" si="64"/>
        <v xml:space="preserve"> </v>
      </c>
      <c r="R167" s="105">
        <f t="shared" si="68"/>
        <v>1.1503150315031503</v>
      </c>
      <c r="S167" s="72">
        <f t="shared" si="65"/>
        <v>3667000</v>
      </c>
    </row>
    <row r="168" spans="1:19" ht="107.25" customHeight="1" x14ac:dyDescent="0.2">
      <c r="A168" s="365"/>
      <c r="B168" s="365"/>
      <c r="C168" s="365"/>
      <c r="D168" s="365"/>
      <c r="E168" s="147"/>
      <c r="F168" s="147"/>
      <c r="G168" s="49">
        <v>3112020201</v>
      </c>
      <c r="H168" s="19" t="s">
        <v>135</v>
      </c>
      <c r="I168" s="365">
        <f>'موازنة 2027-2028 '!M168</f>
        <v>683000</v>
      </c>
      <c r="J168" s="147"/>
      <c r="K168" s="147"/>
      <c r="L168" s="147">
        <f t="shared" si="69"/>
        <v>0</v>
      </c>
      <c r="M168" s="365">
        <f>'الاطار الموازنى  راي الجهه عام'!K168</f>
        <v>785000</v>
      </c>
      <c r="N168" s="208">
        <f t="shared" si="62"/>
        <v>102000</v>
      </c>
      <c r="O168" s="147">
        <v>785000</v>
      </c>
      <c r="P168" s="209">
        <f t="shared" si="63"/>
        <v>102000</v>
      </c>
      <c r="Q168" s="209" t="str">
        <f t="shared" si="64"/>
        <v xml:space="preserve"> </v>
      </c>
      <c r="R168" s="105">
        <f t="shared" si="68"/>
        <v>1.1493411420204978</v>
      </c>
      <c r="S168" s="72">
        <f t="shared" si="65"/>
        <v>2253000</v>
      </c>
    </row>
    <row r="169" spans="1:19" ht="107.25" customHeight="1" x14ac:dyDescent="0.2">
      <c r="A169" s="365"/>
      <c r="B169" s="365"/>
      <c r="C169" s="365"/>
      <c r="D169" s="365"/>
      <c r="E169" s="147"/>
      <c r="F169" s="147"/>
      <c r="G169" s="49">
        <v>3112020301</v>
      </c>
      <c r="H169" s="19" t="s">
        <v>136</v>
      </c>
      <c r="I169" s="365">
        <f>'موازنة 2027-2028 '!M169</f>
        <v>1382000</v>
      </c>
      <c r="J169" s="147"/>
      <c r="K169" s="147"/>
      <c r="L169" s="147">
        <f>K169*2</f>
        <v>0</v>
      </c>
      <c r="M169" s="365">
        <f>'الاطار الموازنى  راي الجهه عام'!K169</f>
        <v>1589000</v>
      </c>
      <c r="N169" s="208">
        <f t="shared" si="62"/>
        <v>207000</v>
      </c>
      <c r="O169" s="147">
        <v>1589000</v>
      </c>
      <c r="P169" s="209">
        <f t="shared" si="63"/>
        <v>207000</v>
      </c>
      <c r="Q169" s="209" t="str">
        <f t="shared" si="64"/>
        <v xml:space="preserve"> </v>
      </c>
      <c r="R169" s="105">
        <f t="shared" si="68"/>
        <v>1.1497829232995658</v>
      </c>
      <c r="S169" s="72">
        <f t="shared" si="65"/>
        <v>4560000</v>
      </c>
    </row>
    <row r="170" spans="1:19" ht="110.25" customHeight="1" x14ac:dyDescent="0.2">
      <c r="A170" s="365"/>
      <c r="B170" s="365"/>
      <c r="C170" s="365"/>
      <c r="D170" s="365"/>
      <c r="E170" s="147"/>
      <c r="F170" s="147"/>
      <c r="G170" s="49">
        <v>3112020401</v>
      </c>
      <c r="H170" s="19" t="s">
        <v>137</v>
      </c>
      <c r="I170" s="365">
        <f>'موازنة 2027-2028 '!M170</f>
        <v>50000</v>
      </c>
      <c r="J170" s="147"/>
      <c r="K170" s="147"/>
      <c r="L170" s="147">
        <f>K170*2</f>
        <v>0</v>
      </c>
      <c r="M170" s="365">
        <f>'الاطار الموازنى  راي الجهه عام'!K170</f>
        <v>50000</v>
      </c>
      <c r="N170" s="208">
        <f t="shared" si="62"/>
        <v>0</v>
      </c>
      <c r="O170" s="147">
        <v>50000</v>
      </c>
      <c r="P170" s="209" t="str">
        <f t="shared" si="63"/>
        <v xml:space="preserve"> </v>
      </c>
      <c r="Q170" s="209" t="str">
        <f t="shared" si="64"/>
        <v xml:space="preserve"> </v>
      </c>
      <c r="R170" s="105">
        <f t="shared" si="68"/>
        <v>1</v>
      </c>
      <c r="S170" s="72">
        <f t="shared" si="65"/>
        <v>150000</v>
      </c>
    </row>
    <row r="171" spans="1:19" ht="105.75" customHeight="1" thickBot="1" x14ac:dyDescent="0.25">
      <c r="A171" s="391"/>
      <c r="B171" s="379"/>
      <c r="C171" s="379"/>
      <c r="D171" s="379"/>
      <c r="E171" s="158"/>
      <c r="F171" s="158"/>
      <c r="G171" s="50">
        <v>3112020501</v>
      </c>
      <c r="H171" s="20" t="s">
        <v>138</v>
      </c>
      <c r="I171" s="379">
        <f>'موازنة 2027-2028 '!M171</f>
        <v>0</v>
      </c>
      <c r="J171" s="158"/>
      <c r="K171" s="158"/>
      <c r="L171" s="158">
        <f t="shared" si="69"/>
        <v>0</v>
      </c>
      <c r="M171" s="379">
        <f>'الاطار الموازنى  راي الجهه عام'!K171</f>
        <v>0</v>
      </c>
      <c r="N171" s="218">
        <f t="shared" si="62"/>
        <v>0</v>
      </c>
      <c r="O171" s="158"/>
      <c r="P171" s="219" t="str">
        <f t="shared" si="63"/>
        <v xml:space="preserve"> </v>
      </c>
      <c r="Q171" s="219" t="str">
        <f t="shared" si="64"/>
        <v xml:space="preserve"> </v>
      </c>
      <c r="R171" s="113">
        <f t="shared" si="68"/>
        <v>0</v>
      </c>
      <c r="S171" s="72">
        <f t="shared" si="65"/>
        <v>0</v>
      </c>
    </row>
    <row r="172" spans="1:19" s="2" customFormat="1" ht="92.25" customHeight="1" thickBot="1" x14ac:dyDescent="0.25">
      <c r="A172" s="376">
        <f t="shared" ref="A172:F172" si="76">SUM(A167:A171)</f>
        <v>0</v>
      </c>
      <c r="B172" s="377">
        <f t="shared" si="76"/>
        <v>0</v>
      </c>
      <c r="C172" s="377">
        <f t="shared" si="76"/>
        <v>0</v>
      </c>
      <c r="D172" s="377">
        <f t="shared" si="76"/>
        <v>0</v>
      </c>
      <c r="E172" s="157">
        <f t="shared" si="76"/>
        <v>0</v>
      </c>
      <c r="F172" s="157">
        <f t="shared" si="76"/>
        <v>0</v>
      </c>
      <c r="G172" s="57"/>
      <c r="H172" s="7" t="s">
        <v>552</v>
      </c>
      <c r="I172" s="377">
        <f>'موازنة 2027-2028 '!M172</f>
        <v>3226000</v>
      </c>
      <c r="J172" s="157">
        <f t="shared" ref="J172:L172" si="77">SUM(J167:J171)</f>
        <v>0</v>
      </c>
      <c r="K172" s="157">
        <f t="shared" si="77"/>
        <v>0</v>
      </c>
      <c r="L172" s="157">
        <f t="shared" si="77"/>
        <v>0</v>
      </c>
      <c r="M172" s="377">
        <f>'الاطار الموازنى  راي الجهه عام'!K172</f>
        <v>3702000</v>
      </c>
      <c r="N172" s="217">
        <f t="shared" si="62"/>
        <v>476000</v>
      </c>
      <c r="O172" s="157">
        <f t="shared" ref="O172" si="78">SUM(O167:O171)</f>
        <v>3702000</v>
      </c>
      <c r="P172" s="157">
        <f t="shared" si="63"/>
        <v>476000</v>
      </c>
      <c r="Q172" s="157" t="str">
        <f t="shared" si="64"/>
        <v xml:space="preserve"> </v>
      </c>
      <c r="R172" s="112">
        <f t="shared" si="68"/>
        <v>1.1475511469311841</v>
      </c>
      <c r="S172" s="72">
        <f t="shared" si="65"/>
        <v>10630000</v>
      </c>
    </row>
    <row r="173" spans="1:19" s="2" customFormat="1" ht="96.75" customHeight="1" x14ac:dyDescent="0.2">
      <c r="A173" s="389"/>
      <c r="B173" s="390"/>
      <c r="C173" s="390"/>
      <c r="D173" s="390"/>
      <c r="E173" s="166"/>
      <c r="F173" s="166"/>
      <c r="G173" s="53" t="s">
        <v>735</v>
      </c>
      <c r="H173" s="26" t="s">
        <v>139</v>
      </c>
      <c r="I173" s="390">
        <f>'موازنة 2027-2028 '!M173</f>
        <v>0</v>
      </c>
      <c r="J173" s="166"/>
      <c r="K173" s="166"/>
      <c r="L173" s="166">
        <f t="shared" si="69"/>
        <v>0</v>
      </c>
      <c r="M173" s="390">
        <f>'الاطار الموازنى  راي الجهه عام'!K173</f>
        <v>0</v>
      </c>
      <c r="N173" s="228">
        <f t="shared" si="62"/>
        <v>0</v>
      </c>
      <c r="O173" s="166"/>
      <c r="P173" s="166" t="str">
        <f t="shared" si="63"/>
        <v xml:space="preserve"> </v>
      </c>
      <c r="Q173" s="166" t="str">
        <f t="shared" si="64"/>
        <v xml:space="preserve"> </v>
      </c>
      <c r="R173" s="119"/>
      <c r="S173" s="72">
        <f>S183+S188</f>
        <v>14589000</v>
      </c>
    </row>
    <row r="174" spans="1:19" ht="107.25" customHeight="1" x14ac:dyDescent="0.2">
      <c r="A174" s="365"/>
      <c r="B174" s="365"/>
      <c r="C174" s="365"/>
      <c r="D174" s="365"/>
      <c r="E174" s="147"/>
      <c r="F174" s="147"/>
      <c r="G174" s="49">
        <v>3112030101</v>
      </c>
      <c r="H174" s="19" t="s">
        <v>140</v>
      </c>
      <c r="I174" s="365">
        <f>'موازنة 2027-2028 '!M174</f>
        <v>2121000</v>
      </c>
      <c r="J174" s="147"/>
      <c r="K174" s="147"/>
      <c r="L174" s="147">
        <f t="shared" si="69"/>
        <v>0</v>
      </c>
      <c r="M174" s="365">
        <f>'الاطار الموازنى  راي الجهه عام'!K174</f>
        <v>2440000</v>
      </c>
      <c r="N174" s="208">
        <f t="shared" si="62"/>
        <v>319000</v>
      </c>
      <c r="O174" s="147">
        <v>2440000</v>
      </c>
      <c r="P174" s="209">
        <f t="shared" si="63"/>
        <v>319000</v>
      </c>
      <c r="Q174" s="209" t="str">
        <f t="shared" si="64"/>
        <v xml:space="preserve"> </v>
      </c>
      <c r="R174" s="105">
        <f t="shared" si="68"/>
        <v>1.1504007543611503</v>
      </c>
      <c r="S174" s="72">
        <f t="shared" si="65"/>
        <v>7001000</v>
      </c>
    </row>
    <row r="175" spans="1:19" ht="110.25" customHeight="1" x14ac:dyDescent="0.2">
      <c r="A175" s="365"/>
      <c r="B175" s="365"/>
      <c r="C175" s="365"/>
      <c r="D175" s="365"/>
      <c r="E175" s="147"/>
      <c r="F175" s="147"/>
      <c r="G175" s="49">
        <v>3112030201</v>
      </c>
      <c r="H175" s="19" t="s">
        <v>141</v>
      </c>
      <c r="I175" s="365">
        <f>'موازنة 2027-2028 '!M175</f>
        <v>530000</v>
      </c>
      <c r="J175" s="147"/>
      <c r="K175" s="147"/>
      <c r="L175" s="147">
        <f t="shared" si="69"/>
        <v>0</v>
      </c>
      <c r="M175" s="365">
        <f>'الاطار الموازنى  راي الجهه عام'!K175</f>
        <v>610000</v>
      </c>
      <c r="N175" s="208">
        <f t="shared" si="62"/>
        <v>80000</v>
      </c>
      <c r="O175" s="147">
        <v>610000</v>
      </c>
      <c r="P175" s="209">
        <f t="shared" si="63"/>
        <v>80000</v>
      </c>
      <c r="Q175" s="209" t="str">
        <f t="shared" si="64"/>
        <v xml:space="preserve"> </v>
      </c>
      <c r="R175" s="105">
        <f t="shared" si="68"/>
        <v>1.1509433962264151</v>
      </c>
      <c r="S175" s="72">
        <f t="shared" si="65"/>
        <v>1750000</v>
      </c>
    </row>
    <row r="176" spans="1:19" ht="107.25" customHeight="1" x14ac:dyDescent="0.2">
      <c r="A176" s="365"/>
      <c r="B176" s="365"/>
      <c r="C176" s="365"/>
      <c r="D176" s="365"/>
      <c r="E176" s="147"/>
      <c r="F176" s="147"/>
      <c r="G176" s="49">
        <v>311203301</v>
      </c>
      <c r="H176" s="19" t="s">
        <v>142</v>
      </c>
      <c r="I176" s="365">
        <f>'موازنة 2027-2028 '!M176</f>
        <v>227000</v>
      </c>
      <c r="J176" s="147"/>
      <c r="K176" s="147"/>
      <c r="L176" s="147">
        <f t="shared" si="69"/>
        <v>0</v>
      </c>
      <c r="M176" s="365">
        <f>'الاطار الموازنى  راي الجهه عام'!K176</f>
        <v>261000</v>
      </c>
      <c r="N176" s="208">
        <f t="shared" si="62"/>
        <v>34000</v>
      </c>
      <c r="O176" s="147">
        <v>261000</v>
      </c>
      <c r="P176" s="209">
        <f t="shared" si="63"/>
        <v>34000</v>
      </c>
      <c r="Q176" s="209" t="str">
        <f t="shared" si="64"/>
        <v xml:space="preserve"> </v>
      </c>
      <c r="R176" s="105">
        <f t="shared" si="68"/>
        <v>1.1497797356828194</v>
      </c>
      <c r="S176" s="72">
        <f t="shared" si="65"/>
        <v>749000</v>
      </c>
    </row>
    <row r="177" spans="1:19" ht="105.75" customHeight="1" x14ac:dyDescent="0.2">
      <c r="A177" s="365"/>
      <c r="B177" s="365"/>
      <c r="C177" s="365"/>
      <c r="D177" s="365"/>
      <c r="E177" s="147"/>
      <c r="F177" s="147"/>
      <c r="G177" s="49">
        <v>3112030401</v>
      </c>
      <c r="H177" s="19" t="s">
        <v>143</v>
      </c>
      <c r="I177" s="365">
        <f>'موازنة 2027-2028 '!M177</f>
        <v>0</v>
      </c>
      <c r="J177" s="147"/>
      <c r="K177" s="147"/>
      <c r="L177" s="147">
        <f t="shared" si="69"/>
        <v>0</v>
      </c>
      <c r="M177" s="365">
        <f>'الاطار الموازنى  راي الجهه عام'!K177</f>
        <v>0</v>
      </c>
      <c r="N177" s="208">
        <f t="shared" si="62"/>
        <v>0</v>
      </c>
      <c r="O177" s="147">
        <v>0</v>
      </c>
      <c r="P177" s="209" t="str">
        <f t="shared" si="63"/>
        <v xml:space="preserve"> </v>
      </c>
      <c r="Q177" s="209" t="str">
        <f t="shared" si="64"/>
        <v xml:space="preserve"> </v>
      </c>
      <c r="R177" s="105">
        <f t="shared" si="68"/>
        <v>0</v>
      </c>
      <c r="S177" s="72">
        <f t="shared" si="65"/>
        <v>0</v>
      </c>
    </row>
    <row r="178" spans="1:19" ht="105" customHeight="1" x14ac:dyDescent="0.2">
      <c r="A178" s="365"/>
      <c r="B178" s="365"/>
      <c r="C178" s="365"/>
      <c r="D178" s="365"/>
      <c r="E178" s="147"/>
      <c r="F178" s="147"/>
      <c r="G178" s="49">
        <v>3112030501</v>
      </c>
      <c r="H178" s="19" t="s">
        <v>144</v>
      </c>
      <c r="I178" s="365">
        <f>'موازنة 2027-2028 '!M178</f>
        <v>177000</v>
      </c>
      <c r="J178" s="147"/>
      <c r="K178" s="147"/>
      <c r="L178" s="147">
        <f t="shared" si="69"/>
        <v>0</v>
      </c>
      <c r="M178" s="365">
        <f>'الاطار الموازنى  راي الجهه عام'!K178</f>
        <v>203000</v>
      </c>
      <c r="N178" s="208">
        <f t="shared" si="62"/>
        <v>26000</v>
      </c>
      <c r="O178" s="147">
        <v>203000</v>
      </c>
      <c r="P178" s="209">
        <f t="shared" si="63"/>
        <v>26000</v>
      </c>
      <c r="Q178" s="209" t="str">
        <f t="shared" si="64"/>
        <v xml:space="preserve"> </v>
      </c>
      <c r="R178" s="105">
        <f t="shared" si="68"/>
        <v>1.1468926553672316</v>
      </c>
      <c r="S178" s="72">
        <f t="shared" si="65"/>
        <v>583000</v>
      </c>
    </row>
    <row r="179" spans="1:19" ht="105.75" customHeight="1" x14ac:dyDescent="0.2">
      <c r="A179" s="364"/>
      <c r="B179" s="365"/>
      <c r="C179" s="365"/>
      <c r="D179" s="365"/>
      <c r="E179" s="147"/>
      <c r="F179" s="147"/>
      <c r="G179" s="49">
        <v>3112030601</v>
      </c>
      <c r="H179" s="19" t="s">
        <v>145</v>
      </c>
      <c r="I179" s="365">
        <f>'موازنة 2027-2028 '!M179</f>
        <v>0</v>
      </c>
      <c r="J179" s="147"/>
      <c r="K179" s="147"/>
      <c r="L179" s="147">
        <f t="shared" si="69"/>
        <v>0</v>
      </c>
      <c r="M179" s="365">
        <f>'الاطار الموازنى  راي الجهه عام'!K179</f>
        <v>0</v>
      </c>
      <c r="N179" s="208">
        <f t="shared" si="62"/>
        <v>0</v>
      </c>
      <c r="O179" s="147">
        <v>0</v>
      </c>
      <c r="P179" s="209" t="str">
        <f t="shared" si="63"/>
        <v xml:space="preserve"> </v>
      </c>
      <c r="Q179" s="209" t="str">
        <f t="shared" si="64"/>
        <v xml:space="preserve"> </v>
      </c>
      <c r="R179" s="105">
        <f t="shared" si="68"/>
        <v>0</v>
      </c>
      <c r="S179" s="72">
        <f t="shared" si="65"/>
        <v>0</v>
      </c>
    </row>
    <row r="180" spans="1:19" ht="96.75" customHeight="1" x14ac:dyDescent="0.2">
      <c r="A180" s="391"/>
      <c r="B180" s="379"/>
      <c r="C180" s="379"/>
      <c r="D180" s="379"/>
      <c r="E180" s="158"/>
      <c r="F180" s="158"/>
      <c r="G180" s="50">
        <v>3112030701</v>
      </c>
      <c r="H180" s="11" t="s">
        <v>1105</v>
      </c>
      <c r="I180" s="379">
        <f>'موازنة 2027-2028 '!M180</f>
        <v>17000</v>
      </c>
      <c r="J180" s="158"/>
      <c r="K180" s="158"/>
      <c r="L180" s="158">
        <f t="shared" si="69"/>
        <v>0</v>
      </c>
      <c r="M180" s="379">
        <f>'الاطار الموازنى  راي الجهه عام'!K180</f>
        <v>17000</v>
      </c>
      <c r="N180" s="218">
        <f t="shared" si="62"/>
        <v>0</v>
      </c>
      <c r="O180" s="158">
        <v>17000</v>
      </c>
      <c r="P180" s="219" t="str">
        <f t="shared" si="63"/>
        <v xml:space="preserve"> </v>
      </c>
      <c r="Q180" s="219" t="str">
        <f t="shared" si="64"/>
        <v xml:space="preserve"> </v>
      </c>
      <c r="R180" s="113">
        <f t="shared" si="68"/>
        <v>1</v>
      </c>
      <c r="S180" s="72">
        <f t="shared" si="65"/>
        <v>51000</v>
      </c>
    </row>
    <row r="181" spans="1:19" ht="105.75" customHeight="1" x14ac:dyDescent="0.2">
      <c r="A181" s="391"/>
      <c r="B181" s="379"/>
      <c r="C181" s="379"/>
      <c r="D181" s="379"/>
      <c r="E181" s="158"/>
      <c r="F181" s="158"/>
      <c r="G181" s="50">
        <v>3112030801</v>
      </c>
      <c r="H181" s="11" t="s">
        <v>611</v>
      </c>
      <c r="I181" s="379">
        <f>'موازنة 2027-2028 '!M181</f>
        <v>0</v>
      </c>
      <c r="J181" s="158"/>
      <c r="K181" s="158"/>
      <c r="L181" s="158">
        <f t="shared" si="69"/>
        <v>0</v>
      </c>
      <c r="M181" s="379">
        <f>'الاطار الموازنى  راي الجهه عام'!K181</f>
        <v>0</v>
      </c>
      <c r="N181" s="218">
        <f t="shared" si="62"/>
        <v>0</v>
      </c>
      <c r="O181" s="158"/>
      <c r="P181" s="219" t="str">
        <f t="shared" si="63"/>
        <v xml:space="preserve"> </v>
      </c>
      <c r="Q181" s="219" t="str">
        <f t="shared" si="64"/>
        <v xml:space="preserve"> </v>
      </c>
      <c r="R181" s="113">
        <f t="shared" si="68"/>
        <v>0</v>
      </c>
      <c r="S181" s="72">
        <f t="shared" si="65"/>
        <v>0</v>
      </c>
    </row>
    <row r="182" spans="1:19" ht="105.75" customHeight="1" thickBot="1" x14ac:dyDescent="0.25">
      <c r="A182" s="391"/>
      <c r="B182" s="379"/>
      <c r="C182" s="379"/>
      <c r="D182" s="379"/>
      <c r="E182" s="158"/>
      <c r="F182" s="158"/>
      <c r="G182" s="50">
        <v>3112030901</v>
      </c>
      <c r="H182" s="11" t="s">
        <v>612</v>
      </c>
      <c r="I182" s="379">
        <f>'موازنة 2027-2028 '!M182</f>
        <v>0</v>
      </c>
      <c r="J182" s="158"/>
      <c r="K182" s="158"/>
      <c r="L182" s="158">
        <f t="shared" si="69"/>
        <v>0</v>
      </c>
      <c r="M182" s="379">
        <f>'الاطار الموازنى  راي الجهه عام'!K182</f>
        <v>0</v>
      </c>
      <c r="N182" s="218">
        <f t="shared" si="62"/>
        <v>0</v>
      </c>
      <c r="O182" s="158"/>
      <c r="P182" s="219" t="str">
        <f t="shared" si="63"/>
        <v xml:space="preserve"> </v>
      </c>
      <c r="Q182" s="219" t="str">
        <f t="shared" si="64"/>
        <v xml:space="preserve"> </v>
      </c>
      <c r="R182" s="113">
        <f t="shared" si="68"/>
        <v>0</v>
      </c>
      <c r="S182" s="72">
        <f t="shared" si="65"/>
        <v>0</v>
      </c>
    </row>
    <row r="183" spans="1:19" s="2" customFormat="1" ht="99.75" customHeight="1" thickBot="1" x14ac:dyDescent="0.25">
      <c r="A183" s="376">
        <f t="shared" ref="A183:L183" si="79">SUM(A174:A182)</f>
        <v>0</v>
      </c>
      <c r="B183" s="377">
        <f t="shared" si="79"/>
        <v>0</v>
      </c>
      <c r="C183" s="377">
        <f t="shared" si="79"/>
        <v>0</v>
      </c>
      <c r="D183" s="377">
        <f t="shared" si="79"/>
        <v>0</v>
      </c>
      <c r="E183" s="157">
        <f t="shared" si="79"/>
        <v>0</v>
      </c>
      <c r="F183" s="157">
        <f t="shared" si="79"/>
        <v>0</v>
      </c>
      <c r="G183" s="57"/>
      <c r="H183" s="7" t="s">
        <v>146</v>
      </c>
      <c r="I183" s="377">
        <f>'موازنة 2027-2028 '!M183</f>
        <v>3072000</v>
      </c>
      <c r="J183" s="157">
        <f t="shared" si="79"/>
        <v>0</v>
      </c>
      <c r="K183" s="157">
        <f t="shared" si="79"/>
        <v>0</v>
      </c>
      <c r="L183" s="157">
        <f t="shared" si="79"/>
        <v>0</v>
      </c>
      <c r="M183" s="377">
        <f>'الاطار الموازنى  راي الجهه عام'!K183</f>
        <v>3531000</v>
      </c>
      <c r="N183" s="217">
        <f t="shared" si="62"/>
        <v>459000</v>
      </c>
      <c r="O183" s="157">
        <f t="shared" ref="O183" si="80">SUM(O174:O182)</f>
        <v>3531000</v>
      </c>
      <c r="P183" s="157">
        <f t="shared" si="63"/>
        <v>459000</v>
      </c>
      <c r="Q183" s="157" t="str">
        <f t="shared" si="64"/>
        <v xml:space="preserve"> </v>
      </c>
      <c r="R183" s="112">
        <f t="shared" si="68"/>
        <v>1.1494140625</v>
      </c>
      <c r="S183" s="72">
        <f t="shared" si="65"/>
        <v>10134000</v>
      </c>
    </row>
    <row r="184" spans="1:19" ht="105.75" customHeight="1" x14ac:dyDescent="0.2">
      <c r="A184" s="353"/>
      <c r="B184" s="354"/>
      <c r="C184" s="354"/>
      <c r="D184" s="354"/>
      <c r="E184" s="137"/>
      <c r="F184" s="137"/>
      <c r="G184" s="79" t="s">
        <v>736</v>
      </c>
      <c r="H184" s="84" t="s">
        <v>147</v>
      </c>
      <c r="I184" s="354">
        <f>'موازنة 2027-2028 '!M184</f>
        <v>0</v>
      </c>
      <c r="J184" s="137"/>
      <c r="K184" s="137"/>
      <c r="L184" s="137">
        <f t="shared" si="69"/>
        <v>0</v>
      </c>
      <c r="M184" s="354">
        <f>'الاطار الموازنى  راي الجهه عام'!K184</f>
        <v>0</v>
      </c>
      <c r="N184" s="207">
        <f t="shared" si="62"/>
        <v>0</v>
      </c>
      <c r="O184" s="137"/>
      <c r="P184" s="137" t="str">
        <f t="shared" si="63"/>
        <v xml:space="preserve"> </v>
      </c>
      <c r="Q184" s="137" t="str">
        <f t="shared" si="64"/>
        <v xml:space="preserve"> </v>
      </c>
      <c r="R184" s="97"/>
      <c r="S184" s="72">
        <f t="shared" si="65"/>
        <v>0</v>
      </c>
    </row>
    <row r="185" spans="1:19" ht="112.5" customHeight="1" x14ac:dyDescent="0.2">
      <c r="A185" s="399"/>
      <c r="B185" s="399"/>
      <c r="C185" s="399"/>
      <c r="D185" s="399"/>
      <c r="E185" s="171"/>
      <c r="F185" s="171"/>
      <c r="G185" s="62">
        <v>3112980101</v>
      </c>
      <c r="H185" s="27" t="s">
        <v>148</v>
      </c>
      <c r="I185" s="399">
        <f>'موازنة 2027-2028 '!M185</f>
        <v>1362000</v>
      </c>
      <c r="J185" s="171"/>
      <c r="K185" s="171"/>
      <c r="L185" s="171">
        <f t="shared" si="69"/>
        <v>0</v>
      </c>
      <c r="M185" s="399">
        <f>'الاطار الموازنى  راي الجهه عام'!K185</f>
        <v>1362000</v>
      </c>
      <c r="N185" s="232">
        <f t="shared" si="62"/>
        <v>0</v>
      </c>
      <c r="O185" s="171">
        <f t="shared" ref="O185:O186" si="81">M185</f>
        <v>1362000</v>
      </c>
      <c r="P185" s="233" t="str">
        <f t="shared" si="63"/>
        <v xml:space="preserve"> </v>
      </c>
      <c r="Q185" s="233" t="str">
        <f t="shared" si="64"/>
        <v xml:space="preserve"> </v>
      </c>
      <c r="R185" s="122">
        <f t="shared" si="68"/>
        <v>1</v>
      </c>
      <c r="S185" s="72">
        <f t="shared" si="65"/>
        <v>4086000</v>
      </c>
    </row>
    <row r="186" spans="1:19" ht="112.5" customHeight="1" x14ac:dyDescent="0.2">
      <c r="A186" s="365"/>
      <c r="B186" s="365"/>
      <c r="C186" s="365"/>
      <c r="D186" s="365"/>
      <c r="E186" s="147"/>
      <c r="F186" s="147"/>
      <c r="G186" s="49">
        <v>3112980201</v>
      </c>
      <c r="H186" s="28" t="s">
        <v>149</v>
      </c>
      <c r="I186" s="365">
        <f>'موازنة 2027-2028 '!M186</f>
        <v>123000</v>
      </c>
      <c r="J186" s="147"/>
      <c r="K186" s="147"/>
      <c r="L186" s="147">
        <f t="shared" si="69"/>
        <v>0</v>
      </c>
      <c r="M186" s="365">
        <f>'الاطار الموازنى  راي الجهه عام'!K186</f>
        <v>123000</v>
      </c>
      <c r="N186" s="208">
        <f t="shared" si="62"/>
        <v>0</v>
      </c>
      <c r="O186" s="147">
        <f t="shared" si="81"/>
        <v>123000</v>
      </c>
      <c r="P186" s="209" t="str">
        <f t="shared" si="63"/>
        <v xml:space="preserve"> </v>
      </c>
      <c r="Q186" s="209" t="str">
        <f t="shared" si="64"/>
        <v xml:space="preserve"> </v>
      </c>
      <c r="R186" s="105">
        <f t="shared" si="68"/>
        <v>1</v>
      </c>
      <c r="S186" s="72">
        <f t="shared" si="65"/>
        <v>369000</v>
      </c>
    </row>
    <row r="187" spans="1:19" ht="105.75" customHeight="1" thickBot="1" x14ac:dyDescent="0.25">
      <c r="A187" s="391"/>
      <c r="B187" s="379"/>
      <c r="C187" s="379"/>
      <c r="D187" s="379"/>
      <c r="E187" s="158"/>
      <c r="F187" s="158"/>
      <c r="G187" s="50">
        <v>3112980301</v>
      </c>
      <c r="H187" s="29" t="s">
        <v>150</v>
      </c>
      <c r="I187" s="379">
        <f>'موازنة 2027-2028 '!M187</f>
        <v>0</v>
      </c>
      <c r="J187" s="158"/>
      <c r="K187" s="158"/>
      <c r="L187" s="158">
        <f t="shared" si="69"/>
        <v>0</v>
      </c>
      <c r="M187" s="379">
        <f>'الاطار الموازنى  راي الجهه عام'!K187</f>
        <v>0</v>
      </c>
      <c r="N187" s="218">
        <f t="shared" si="62"/>
        <v>0</v>
      </c>
      <c r="O187" s="158"/>
      <c r="P187" s="219" t="str">
        <f t="shared" si="63"/>
        <v xml:space="preserve"> </v>
      </c>
      <c r="Q187" s="219" t="str">
        <f t="shared" si="64"/>
        <v xml:space="preserve"> </v>
      </c>
      <c r="R187" s="113">
        <f t="shared" si="68"/>
        <v>0</v>
      </c>
      <c r="S187" s="72">
        <f t="shared" si="65"/>
        <v>0</v>
      </c>
    </row>
    <row r="188" spans="1:19" s="2" customFormat="1" ht="117.75" customHeight="1" thickBot="1" x14ac:dyDescent="0.25">
      <c r="A188" s="376">
        <f t="shared" ref="A188:L188" si="82">SUM(A185:A187)</f>
        <v>0</v>
      </c>
      <c r="B188" s="377">
        <f t="shared" si="82"/>
        <v>0</v>
      </c>
      <c r="C188" s="377">
        <f t="shared" si="82"/>
        <v>0</v>
      </c>
      <c r="D188" s="377">
        <f t="shared" si="82"/>
        <v>0</v>
      </c>
      <c r="E188" s="157">
        <f t="shared" si="82"/>
        <v>0</v>
      </c>
      <c r="F188" s="157">
        <f t="shared" si="82"/>
        <v>0</v>
      </c>
      <c r="G188" s="57"/>
      <c r="H188" s="7" t="s">
        <v>151</v>
      </c>
      <c r="I188" s="377">
        <f>'موازنة 2027-2028 '!M188</f>
        <v>1485000</v>
      </c>
      <c r="J188" s="157">
        <f t="shared" si="82"/>
        <v>0</v>
      </c>
      <c r="K188" s="157">
        <f t="shared" si="82"/>
        <v>0</v>
      </c>
      <c r="L188" s="157">
        <f t="shared" si="82"/>
        <v>0</v>
      </c>
      <c r="M188" s="377">
        <f>'الاطار الموازنى  راي الجهه عام'!K188</f>
        <v>1485000</v>
      </c>
      <c r="N188" s="217">
        <f t="shared" si="62"/>
        <v>0</v>
      </c>
      <c r="O188" s="157">
        <f t="shared" ref="O188" si="83">SUM(O185:O187)</f>
        <v>1485000</v>
      </c>
      <c r="P188" s="157" t="str">
        <f t="shared" si="63"/>
        <v xml:space="preserve"> </v>
      </c>
      <c r="Q188" s="157" t="str">
        <f t="shared" si="64"/>
        <v xml:space="preserve"> </v>
      </c>
      <c r="R188" s="112">
        <f t="shared" si="68"/>
        <v>1</v>
      </c>
      <c r="S188" s="72">
        <f t="shared" si="65"/>
        <v>4455000</v>
      </c>
    </row>
    <row r="189" spans="1:19" s="3" customFormat="1" ht="112.5" customHeight="1" thickBot="1" x14ac:dyDescent="0.25">
      <c r="A189" s="382">
        <f t="shared" ref="A189:L189" si="84">A188+A183+A172+A164</f>
        <v>0</v>
      </c>
      <c r="B189" s="383">
        <f t="shared" si="84"/>
        <v>0</v>
      </c>
      <c r="C189" s="383">
        <f t="shared" si="84"/>
        <v>0</v>
      </c>
      <c r="D189" s="383">
        <f t="shared" si="84"/>
        <v>0</v>
      </c>
      <c r="E189" s="161">
        <f t="shared" si="84"/>
        <v>0</v>
      </c>
      <c r="F189" s="161">
        <f t="shared" si="84"/>
        <v>0</v>
      </c>
      <c r="G189" s="42"/>
      <c r="H189" s="8" t="s">
        <v>152</v>
      </c>
      <c r="I189" s="383">
        <f>'موازنة 2027-2028 '!M189</f>
        <v>25269000</v>
      </c>
      <c r="J189" s="161">
        <f t="shared" si="84"/>
        <v>0</v>
      </c>
      <c r="K189" s="161">
        <f t="shared" si="84"/>
        <v>0</v>
      </c>
      <c r="L189" s="161">
        <f t="shared" si="84"/>
        <v>0</v>
      </c>
      <c r="M189" s="383">
        <f>'الاطار الموازنى  راي الجهه عام'!K189</f>
        <v>26825000</v>
      </c>
      <c r="N189" s="222">
        <f t="shared" si="62"/>
        <v>1556000</v>
      </c>
      <c r="O189" s="161">
        <f t="shared" ref="O189" si="85">O188+O183+O172+O164</f>
        <v>26825000</v>
      </c>
      <c r="P189" s="161">
        <f t="shared" si="63"/>
        <v>1556000</v>
      </c>
      <c r="Q189" s="161" t="str">
        <f t="shared" si="64"/>
        <v xml:space="preserve"> </v>
      </c>
      <c r="R189" s="115">
        <f t="shared" si="68"/>
        <v>1.0615774268866991</v>
      </c>
      <c r="S189" s="72">
        <f t="shared" si="65"/>
        <v>78919000</v>
      </c>
    </row>
    <row r="190" spans="1:19" s="3" customFormat="1" ht="105.75" customHeight="1" thickBot="1" x14ac:dyDescent="0.25">
      <c r="A190" s="400"/>
      <c r="B190" s="401"/>
      <c r="C190" s="401"/>
      <c r="D190" s="401"/>
      <c r="E190" s="172"/>
      <c r="F190" s="172"/>
      <c r="G190" s="71">
        <v>3112990101</v>
      </c>
      <c r="H190" s="9" t="s">
        <v>153</v>
      </c>
      <c r="I190" s="401">
        <f>'موازنة 2027-2028 '!M190</f>
        <v>0</v>
      </c>
      <c r="J190" s="172"/>
      <c r="K190" s="172"/>
      <c r="L190" s="172">
        <f t="shared" si="69"/>
        <v>0</v>
      </c>
      <c r="M190" s="401">
        <f>'الاطار الموازنى  راي الجهه عام'!K190</f>
        <v>0</v>
      </c>
      <c r="N190" s="223">
        <f t="shared" si="62"/>
        <v>0</v>
      </c>
      <c r="O190" s="172"/>
      <c r="P190" s="224" t="str">
        <f t="shared" si="63"/>
        <v xml:space="preserve"> </v>
      </c>
      <c r="Q190" s="224" t="str">
        <f t="shared" si="64"/>
        <v xml:space="preserve"> </v>
      </c>
      <c r="R190" s="116">
        <f t="shared" si="68"/>
        <v>0</v>
      </c>
      <c r="S190" s="72">
        <f t="shared" si="65"/>
        <v>0</v>
      </c>
    </row>
    <row r="191" spans="1:19" s="3" customFormat="1" ht="112.5" customHeight="1" thickBot="1" x14ac:dyDescent="0.25">
      <c r="A191" s="402">
        <f t="shared" ref="A191:F191" si="86">A189-A190</f>
        <v>0</v>
      </c>
      <c r="B191" s="403">
        <f t="shared" si="86"/>
        <v>0</v>
      </c>
      <c r="C191" s="403">
        <f t="shared" si="86"/>
        <v>0</v>
      </c>
      <c r="D191" s="403">
        <f t="shared" si="86"/>
        <v>0</v>
      </c>
      <c r="E191" s="185">
        <f t="shared" si="86"/>
        <v>0</v>
      </c>
      <c r="F191" s="185">
        <f t="shared" si="86"/>
        <v>0</v>
      </c>
      <c r="G191" s="284"/>
      <c r="H191" s="285" t="s">
        <v>154</v>
      </c>
      <c r="I191" s="403">
        <f>'موازنة 2027-2028 '!M191</f>
        <v>25269000</v>
      </c>
      <c r="J191" s="185">
        <f>J189-J190</f>
        <v>0</v>
      </c>
      <c r="K191" s="185">
        <f>K189-K190</f>
        <v>0</v>
      </c>
      <c r="L191" s="185">
        <f>L189-L190</f>
        <v>0</v>
      </c>
      <c r="M191" s="403">
        <f>'الاطار الموازنى  راي الجهه عام'!K191</f>
        <v>26825000</v>
      </c>
      <c r="N191" s="247">
        <f t="shared" si="62"/>
        <v>1556000</v>
      </c>
      <c r="O191" s="185">
        <f>O189-O190</f>
        <v>26825000</v>
      </c>
      <c r="P191" s="185">
        <f t="shared" si="63"/>
        <v>1556000</v>
      </c>
      <c r="Q191" s="185" t="str">
        <f t="shared" si="64"/>
        <v xml:space="preserve"> </v>
      </c>
      <c r="R191" s="128">
        <f t="shared" si="68"/>
        <v>1.0615774268866991</v>
      </c>
      <c r="S191" s="72">
        <f t="shared" si="65"/>
        <v>78919000</v>
      </c>
    </row>
    <row r="192" spans="1:19" s="277" customFormat="1" ht="96.75" customHeight="1" x14ac:dyDescent="0.2">
      <c r="A192" s="404"/>
      <c r="B192" s="405"/>
      <c r="C192" s="406" t="e">
        <f>(C191-A191)/A191</f>
        <v>#DIV/0!</v>
      </c>
      <c r="D192" s="406" t="e">
        <f>(D191-B191)/B191</f>
        <v>#DIV/0!</v>
      </c>
      <c r="E192" s="287" t="e">
        <f>(E191-C191)/C191</f>
        <v>#DIV/0!</v>
      </c>
      <c r="F192" s="288" t="e">
        <f>(F191-D191)/D191</f>
        <v>#DIV/0!</v>
      </c>
      <c r="G192" s="290"/>
      <c r="H192" s="292" t="s">
        <v>1137</v>
      </c>
      <c r="I192" s="378" t="e">
        <f>'موازنة 2027-2028 '!M192</f>
        <v>#DIV/0!</v>
      </c>
      <c r="J192" s="296"/>
      <c r="K192" s="296"/>
      <c r="L192" s="297"/>
      <c r="M192" s="378" t="e">
        <f>'الاطار الموازنى  راي الجهه عام'!K192</f>
        <v>#VALUE!</v>
      </c>
      <c r="N192" s="299"/>
      <c r="O192" s="296" t="e">
        <f>(O191-J191)/J191</f>
        <v>#DIV/0!</v>
      </c>
      <c r="P192" s="296"/>
      <c r="Q192" s="297"/>
      <c r="R192" s="300"/>
      <c r="S192" s="276">
        <v>1</v>
      </c>
    </row>
    <row r="193" spans="1:19" s="1" customFormat="1" ht="110.25" customHeight="1" x14ac:dyDescent="0.2">
      <c r="A193" s="407" t="e">
        <f>A191/$A$845</f>
        <v>#DIV/0!</v>
      </c>
      <c r="B193" s="408" t="e">
        <f>B191/$B$845</f>
        <v>#DIV/0!</v>
      </c>
      <c r="C193" s="408" t="e">
        <f>C191/$C$845</f>
        <v>#DIV/0!</v>
      </c>
      <c r="D193" s="408" t="e">
        <f>D191/$D$845</f>
        <v>#DIV/0!</v>
      </c>
      <c r="E193" s="286" t="e">
        <f>E191/$E$845</f>
        <v>#DIV/0!</v>
      </c>
      <c r="F193" s="289" t="e">
        <f>F191/$F$845</f>
        <v>#DIV/0!</v>
      </c>
      <c r="G193" s="291"/>
      <c r="H193" s="293" t="s">
        <v>1133</v>
      </c>
      <c r="I193" s="448" t="e">
        <f>'موازنة 2027-2028 '!M193</f>
        <v>#DIV/0!</v>
      </c>
      <c r="J193" s="295" t="e">
        <f>J191/$J$845</f>
        <v>#DIV/0!</v>
      </c>
      <c r="K193" s="295" t="e">
        <f>K191/$K$845</f>
        <v>#DIV/0!</v>
      </c>
      <c r="L193" s="298" t="e">
        <f>L191/$L$845</f>
        <v>#DIV/0!</v>
      </c>
      <c r="M193" s="448" t="e">
        <f>'الاطار الموازنى  راي الجهه عام'!K193</f>
        <v>#DIV/0!</v>
      </c>
      <c r="N193" s="298"/>
      <c r="O193" s="295" t="e">
        <f>O191/$O$845</f>
        <v>#DIV/0!</v>
      </c>
      <c r="P193" s="295"/>
      <c r="Q193" s="302"/>
      <c r="R193" s="301"/>
      <c r="S193" s="72"/>
    </row>
    <row r="194" spans="1:19" s="1" customFormat="1" ht="90" customHeight="1" x14ac:dyDescent="0.2">
      <c r="A194" s="407" t="e">
        <f>A191/$A$847</f>
        <v>#DIV/0!</v>
      </c>
      <c r="B194" s="408" t="e">
        <f>B191/$B$847</f>
        <v>#DIV/0!</v>
      </c>
      <c r="C194" s="408" t="e">
        <f>C191/$C$847</f>
        <v>#DIV/0!</v>
      </c>
      <c r="D194" s="408" t="e">
        <f>D191/$D$847</f>
        <v>#DIV/0!</v>
      </c>
      <c r="E194" s="286" t="e">
        <f>E191/$E$847</f>
        <v>#DIV/0!</v>
      </c>
      <c r="F194" s="289" t="e">
        <f>F191/$F$847</f>
        <v>#DIV/0!</v>
      </c>
      <c r="G194" s="291"/>
      <c r="H194" s="293" t="s">
        <v>1134</v>
      </c>
      <c r="I194" s="448">
        <f>'موازنة 2027-2028 '!M194</f>
        <v>0.55508204643806425</v>
      </c>
      <c r="J194" s="295" t="e">
        <f>J191/$J$847</f>
        <v>#DIV/0!</v>
      </c>
      <c r="K194" s="295" t="e">
        <f>K191/$K$847</f>
        <v>#DIV/0!</v>
      </c>
      <c r="L194" s="298" t="e">
        <f>L191/$L$847</f>
        <v>#DIV/0!</v>
      </c>
      <c r="M194" s="448">
        <f>'الاطار الموازنى  راي الجهه عام'!K194</f>
        <v>0.49109349541401975</v>
      </c>
      <c r="N194" s="298"/>
      <c r="O194" s="295">
        <f>O191/$O$847</f>
        <v>0.49109349541401975</v>
      </c>
      <c r="P194" s="295"/>
      <c r="Q194" s="302"/>
      <c r="R194" s="301"/>
      <c r="S194" s="72">
        <v>1</v>
      </c>
    </row>
    <row r="195" spans="1:19" s="1" customFormat="1" ht="96.75" customHeight="1" x14ac:dyDescent="0.2">
      <c r="A195" s="409" t="e">
        <f t="shared" ref="A195:F195" si="87">A847/A191</f>
        <v>#DIV/0!</v>
      </c>
      <c r="B195" s="409" t="e">
        <f t="shared" si="87"/>
        <v>#DIV/0!</v>
      </c>
      <c r="C195" s="409" t="e">
        <f t="shared" si="87"/>
        <v>#DIV/0!</v>
      </c>
      <c r="D195" s="409" t="e">
        <f t="shared" si="87"/>
        <v>#DIV/0!</v>
      </c>
      <c r="E195" s="306" t="e">
        <f t="shared" si="87"/>
        <v>#DIV/0!</v>
      </c>
      <c r="F195" s="306" t="e">
        <f t="shared" si="87"/>
        <v>#DIV/0!</v>
      </c>
      <c r="G195" s="307"/>
      <c r="H195" s="308" t="s">
        <v>1140</v>
      </c>
      <c r="I195" s="449">
        <f>'موازنة 2027-2028 '!M195</f>
        <v>1.8015354782539872</v>
      </c>
      <c r="J195" s="309" t="e">
        <f>J847/J191</f>
        <v>#DIV/0!</v>
      </c>
      <c r="K195" s="309" t="e">
        <f>K847/K191</f>
        <v>#DIV/0!</v>
      </c>
      <c r="L195" s="310" t="e">
        <f>L847/L191</f>
        <v>#DIV/0!</v>
      </c>
      <c r="M195" s="449">
        <f>'الاطار الموازنى  راي الجهه عام'!K195</f>
        <v>2.0362721342031689</v>
      </c>
      <c r="N195" s="310"/>
      <c r="O195" s="309">
        <f>O847/O191</f>
        <v>2.0362721342031689</v>
      </c>
      <c r="P195" s="303"/>
      <c r="Q195" s="304"/>
      <c r="R195" s="305"/>
      <c r="S195" s="72">
        <v>1</v>
      </c>
    </row>
    <row r="196" spans="1:19" s="1" customFormat="1" ht="127.5" customHeight="1" x14ac:dyDescent="0.2">
      <c r="A196" s="410" t="e">
        <f t="shared" ref="A196:F196" si="88">A848/A191</f>
        <v>#DIV/0!</v>
      </c>
      <c r="B196" s="410" t="e">
        <f t="shared" si="88"/>
        <v>#DIV/0!</v>
      </c>
      <c r="C196" s="410" t="e">
        <f t="shared" si="88"/>
        <v>#DIV/0!</v>
      </c>
      <c r="D196" s="410" t="e">
        <f t="shared" si="88"/>
        <v>#DIV/0!</v>
      </c>
      <c r="E196" s="321" t="e">
        <f t="shared" si="88"/>
        <v>#DIV/0!</v>
      </c>
      <c r="F196" s="321" t="e">
        <f t="shared" si="88"/>
        <v>#DIV/0!</v>
      </c>
      <c r="G196" s="322"/>
      <c r="H196" s="323" t="s">
        <v>1139</v>
      </c>
      <c r="I196" s="450">
        <f>'موازنة 2027-2028 '!M196</f>
        <v>0.69824686374609202</v>
      </c>
      <c r="J196" s="324" t="e">
        <f>J848/J191</f>
        <v>#DIV/0!</v>
      </c>
      <c r="K196" s="324" t="e">
        <f>K848/K191</f>
        <v>#DIV/0!</v>
      </c>
      <c r="L196" s="325" t="e">
        <f>L848/L191</f>
        <v>#DIV/0!</v>
      </c>
      <c r="M196" s="450">
        <f>'الاطار الموازنى  راي الجهه عام'!K196</f>
        <v>0.87787511649580618</v>
      </c>
      <c r="N196" s="325"/>
      <c r="O196" s="324">
        <f>O848/O191</f>
        <v>0.87787511649580618</v>
      </c>
      <c r="P196" s="295"/>
      <c r="Q196" s="302"/>
      <c r="R196" s="301"/>
      <c r="S196" s="72">
        <v>1</v>
      </c>
    </row>
    <row r="197" spans="1:19" s="3" customFormat="1" ht="123.75" customHeight="1" x14ac:dyDescent="0.2">
      <c r="A197" s="387"/>
      <c r="B197" s="388"/>
      <c r="C197" s="388"/>
      <c r="D197" s="388"/>
      <c r="E197" s="165"/>
      <c r="F197" s="165"/>
      <c r="G197" s="59" t="s">
        <v>737</v>
      </c>
      <c r="H197" s="10" t="s">
        <v>155</v>
      </c>
      <c r="I197" s="388">
        <f>'موازنة 2027-2028 '!M197</f>
        <v>0</v>
      </c>
      <c r="J197" s="165"/>
      <c r="K197" s="165"/>
      <c r="L197" s="165">
        <f t="shared" si="69"/>
        <v>0</v>
      </c>
      <c r="M197" s="388">
        <f>'الاطار الموازنى  راي الجهه عام'!K197</f>
        <v>0</v>
      </c>
      <c r="N197" s="227">
        <f t="shared" si="62"/>
        <v>0</v>
      </c>
      <c r="O197" s="165"/>
      <c r="P197" s="165" t="str">
        <f t="shared" si="63"/>
        <v xml:space="preserve"> </v>
      </c>
      <c r="Q197" s="165" t="str">
        <f t="shared" si="64"/>
        <v xml:space="preserve"> </v>
      </c>
      <c r="R197" s="118"/>
      <c r="S197" s="72">
        <f>S382</f>
        <v>30889000</v>
      </c>
    </row>
    <row r="198" spans="1:19" s="2" customFormat="1" ht="123.75" customHeight="1" x14ac:dyDescent="0.2">
      <c r="A198" s="389"/>
      <c r="B198" s="390"/>
      <c r="C198" s="390"/>
      <c r="D198" s="390"/>
      <c r="E198" s="166"/>
      <c r="F198" s="166"/>
      <c r="G198" s="60" t="s">
        <v>738</v>
      </c>
      <c r="H198" s="25" t="s">
        <v>156</v>
      </c>
      <c r="I198" s="390">
        <f>'موازنة 2027-2028 '!M198</f>
        <v>0</v>
      </c>
      <c r="J198" s="166"/>
      <c r="K198" s="166"/>
      <c r="L198" s="166">
        <f t="shared" si="69"/>
        <v>0</v>
      </c>
      <c r="M198" s="390">
        <f>'الاطار الموازنى  راي الجهه عام'!K198</f>
        <v>0</v>
      </c>
      <c r="N198" s="228">
        <f t="shared" si="62"/>
        <v>0</v>
      </c>
      <c r="O198" s="166"/>
      <c r="P198" s="166" t="str">
        <f t="shared" si="63"/>
        <v xml:space="preserve"> </v>
      </c>
      <c r="Q198" s="166" t="str">
        <f t="shared" si="64"/>
        <v xml:space="preserve"> </v>
      </c>
      <c r="R198" s="119"/>
      <c r="S198" s="72">
        <f>S286</f>
        <v>21126000</v>
      </c>
    </row>
    <row r="199" spans="1:19" s="1" customFormat="1" ht="123.75" customHeight="1" x14ac:dyDescent="0.2">
      <c r="A199" s="357"/>
      <c r="B199" s="373"/>
      <c r="C199" s="373"/>
      <c r="D199" s="373"/>
      <c r="E199" s="155"/>
      <c r="F199" s="155"/>
      <c r="G199" s="54" t="s">
        <v>739</v>
      </c>
      <c r="H199" s="18" t="s">
        <v>157</v>
      </c>
      <c r="I199" s="373">
        <f>'موازنة 2027-2028 '!M199</f>
        <v>0</v>
      </c>
      <c r="J199" s="155"/>
      <c r="K199" s="155"/>
      <c r="L199" s="155">
        <f t="shared" si="69"/>
        <v>0</v>
      </c>
      <c r="M199" s="373">
        <f>'الاطار الموازنى  راي الجهه عام'!K199</f>
        <v>0</v>
      </c>
      <c r="N199" s="215">
        <f t="shared" si="62"/>
        <v>0</v>
      </c>
      <c r="O199" s="155"/>
      <c r="P199" s="155" t="str">
        <f t="shared" si="63"/>
        <v xml:space="preserve"> </v>
      </c>
      <c r="Q199" s="155" t="str">
        <f t="shared" si="64"/>
        <v xml:space="preserve"> </v>
      </c>
      <c r="R199" s="110"/>
      <c r="S199" s="72">
        <f>S209</f>
        <v>5926000</v>
      </c>
    </row>
    <row r="200" spans="1:19" ht="105.75" customHeight="1" x14ac:dyDescent="0.2">
      <c r="A200" s="364"/>
      <c r="B200" s="365"/>
      <c r="C200" s="365"/>
      <c r="D200" s="365"/>
      <c r="E200" s="147"/>
      <c r="F200" s="147"/>
      <c r="G200" s="49" t="s">
        <v>740</v>
      </c>
      <c r="H200" s="19" t="s">
        <v>158</v>
      </c>
      <c r="I200" s="365">
        <f>'موازنة 2027-2028 '!M200</f>
        <v>0</v>
      </c>
      <c r="J200" s="147"/>
      <c r="K200" s="147"/>
      <c r="L200" s="147">
        <f t="shared" si="69"/>
        <v>0</v>
      </c>
      <c r="M200" s="365">
        <f>'الاطار الموازنى  راي الجهه عام'!K200</f>
        <v>0</v>
      </c>
      <c r="N200" s="208">
        <f t="shared" si="62"/>
        <v>0</v>
      </c>
      <c r="O200" s="147"/>
      <c r="P200" s="209" t="str">
        <f t="shared" si="63"/>
        <v xml:space="preserve"> </v>
      </c>
      <c r="Q200" s="209" t="str">
        <f t="shared" si="64"/>
        <v xml:space="preserve"> </v>
      </c>
      <c r="R200" s="105">
        <f t="shared" si="68"/>
        <v>0</v>
      </c>
      <c r="S200" s="72">
        <f t="shared" si="65"/>
        <v>0</v>
      </c>
    </row>
    <row r="201" spans="1:19" ht="125.25" customHeight="1" x14ac:dyDescent="0.2">
      <c r="A201" s="365"/>
      <c r="B201" s="365"/>
      <c r="C201" s="365"/>
      <c r="D201" s="365"/>
      <c r="E201" s="147"/>
      <c r="F201" s="147"/>
      <c r="G201" s="49" t="s">
        <v>741</v>
      </c>
      <c r="H201" s="19" t="s">
        <v>159</v>
      </c>
      <c r="I201" s="365">
        <f>'موازنة 2027-2028 '!M201</f>
        <v>253000</v>
      </c>
      <c r="J201" s="147"/>
      <c r="K201" s="147"/>
      <c r="L201" s="147">
        <f t="shared" si="69"/>
        <v>0</v>
      </c>
      <c r="M201" s="365">
        <f>'الاطار الموازنى  راي الجهه عام'!K201</f>
        <v>304000</v>
      </c>
      <c r="N201" s="208">
        <f t="shared" si="62"/>
        <v>51000</v>
      </c>
      <c r="O201" s="147">
        <v>304000</v>
      </c>
      <c r="P201" s="209">
        <f t="shared" si="63"/>
        <v>51000</v>
      </c>
      <c r="Q201" s="209" t="str">
        <f t="shared" si="64"/>
        <v xml:space="preserve"> </v>
      </c>
      <c r="R201" s="105">
        <f t="shared" si="68"/>
        <v>1.2015810276679841</v>
      </c>
      <c r="S201" s="72">
        <f t="shared" si="65"/>
        <v>861000</v>
      </c>
    </row>
    <row r="202" spans="1:19" ht="123.75" customHeight="1" x14ac:dyDescent="0.2">
      <c r="A202" s="365"/>
      <c r="B202" s="365"/>
      <c r="C202" s="365"/>
      <c r="D202" s="365"/>
      <c r="E202" s="147"/>
      <c r="F202" s="147"/>
      <c r="G202" s="49" t="s">
        <v>742</v>
      </c>
      <c r="H202" s="19" t="s">
        <v>160</v>
      </c>
      <c r="I202" s="365">
        <f>'موازنة 2027-2028 '!M202</f>
        <v>25000</v>
      </c>
      <c r="J202" s="147"/>
      <c r="K202" s="147"/>
      <c r="L202" s="147">
        <f t="shared" si="69"/>
        <v>0</v>
      </c>
      <c r="M202" s="365">
        <f>'الاطار الموازنى  راي الجهه عام'!K202</f>
        <v>30000</v>
      </c>
      <c r="N202" s="208">
        <f t="shared" si="62"/>
        <v>5000</v>
      </c>
      <c r="O202" s="147">
        <v>30000</v>
      </c>
      <c r="P202" s="209">
        <f t="shared" si="63"/>
        <v>5000</v>
      </c>
      <c r="Q202" s="209" t="str">
        <f t="shared" si="64"/>
        <v xml:space="preserve"> </v>
      </c>
      <c r="R202" s="105">
        <f t="shared" si="68"/>
        <v>1.2</v>
      </c>
      <c r="S202" s="72">
        <f t="shared" si="65"/>
        <v>85000</v>
      </c>
    </row>
    <row r="203" spans="1:19" ht="105.75" customHeight="1" x14ac:dyDescent="0.2">
      <c r="A203" s="365"/>
      <c r="B203" s="365"/>
      <c r="C203" s="365"/>
      <c r="D203" s="365"/>
      <c r="E203" s="147"/>
      <c r="F203" s="147"/>
      <c r="G203" s="49" t="s">
        <v>743</v>
      </c>
      <c r="H203" s="19" t="s">
        <v>161</v>
      </c>
      <c r="I203" s="365">
        <f>'موازنة 2027-2028 '!M203</f>
        <v>0</v>
      </c>
      <c r="J203" s="147"/>
      <c r="K203" s="147"/>
      <c r="L203" s="147">
        <f t="shared" si="69"/>
        <v>0</v>
      </c>
      <c r="M203" s="365">
        <f>'الاطار الموازنى  راي الجهه عام'!K203</f>
        <v>0</v>
      </c>
      <c r="N203" s="208">
        <f t="shared" si="62"/>
        <v>0</v>
      </c>
      <c r="O203" s="147">
        <v>0</v>
      </c>
      <c r="P203" s="209" t="str">
        <f t="shared" si="63"/>
        <v xml:space="preserve"> </v>
      </c>
      <c r="Q203" s="209" t="str">
        <f t="shared" si="64"/>
        <v xml:space="preserve"> </v>
      </c>
      <c r="R203" s="105">
        <f t="shared" si="68"/>
        <v>0</v>
      </c>
      <c r="S203" s="72">
        <f t="shared" si="65"/>
        <v>0</v>
      </c>
    </row>
    <row r="204" spans="1:19" ht="112.5" customHeight="1" x14ac:dyDescent="0.2">
      <c r="A204" s="365"/>
      <c r="B204" s="365"/>
      <c r="C204" s="365"/>
      <c r="D204" s="365"/>
      <c r="E204" s="147"/>
      <c r="F204" s="147"/>
      <c r="G204" s="49" t="s">
        <v>744</v>
      </c>
      <c r="H204" s="19" t="s">
        <v>162</v>
      </c>
      <c r="I204" s="365">
        <f>'موازنة 2027-2028 '!M204</f>
        <v>380000</v>
      </c>
      <c r="J204" s="147"/>
      <c r="K204" s="147"/>
      <c r="L204" s="147">
        <f t="shared" si="69"/>
        <v>0</v>
      </c>
      <c r="M204" s="365">
        <f>'الاطار الموازنى  راي الجهه عام'!K204</f>
        <v>455000</v>
      </c>
      <c r="N204" s="208">
        <f t="shared" si="62"/>
        <v>75000</v>
      </c>
      <c r="O204" s="147">
        <v>455000</v>
      </c>
      <c r="P204" s="209">
        <f t="shared" si="63"/>
        <v>75000</v>
      </c>
      <c r="Q204" s="209" t="str">
        <f t="shared" si="64"/>
        <v xml:space="preserve"> </v>
      </c>
      <c r="R204" s="105">
        <f t="shared" si="68"/>
        <v>1.1973684210526316</v>
      </c>
      <c r="S204" s="72">
        <f t="shared" si="65"/>
        <v>1290000</v>
      </c>
    </row>
    <row r="205" spans="1:19" ht="107.25" customHeight="1" x14ac:dyDescent="0.2">
      <c r="A205" s="365"/>
      <c r="B205" s="365"/>
      <c r="C205" s="365"/>
      <c r="D205" s="365"/>
      <c r="E205" s="147"/>
      <c r="F205" s="147"/>
      <c r="G205" s="49" t="s">
        <v>745</v>
      </c>
      <c r="H205" s="19" t="s">
        <v>163</v>
      </c>
      <c r="I205" s="365">
        <f>'موازنة 2027-2028 '!M205</f>
        <v>180000</v>
      </c>
      <c r="J205" s="147"/>
      <c r="K205" s="147"/>
      <c r="L205" s="147">
        <f t="shared" si="69"/>
        <v>0</v>
      </c>
      <c r="M205" s="365">
        <f>'الاطار الموازنى  راي الجهه عام'!K205</f>
        <v>216000</v>
      </c>
      <c r="N205" s="208">
        <f t="shared" si="62"/>
        <v>36000</v>
      </c>
      <c r="O205" s="147">
        <v>216000</v>
      </c>
      <c r="P205" s="209">
        <f t="shared" si="63"/>
        <v>36000</v>
      </c>
      <c r="Q205" s="209" t="str">
        <f t="shared" si="64"/>
        <v xml:space="preserve"> </v>
      </c>
      <c r="R205" s="105">
        <f t="shared" si="68"/>
        <v>1.2</v>
      </c>
      <c r="S205" s="72">
        <f t="shared" si="65"/>
        <v>612000</v>
      </c>
    </row>
    <row r="206" spans="1:19" ht="107.25" customHeight="1" x14ac:dyDescent="0.2">
      <c r="A206" s="365"/>
      <c r="B206" s="365"/>
      <c r="C206" s="365"/>
      <c r="D206" s="365"/>
      <c r="E206" s="147"/>
      <c r="F206" s="147"/>
      <c r="G206" s="49" t="s">
        <v>746</v>
      </c>
      <c r="H206" s="19" t="s">
        <v>164</v>
      </c>
      <c r="I206" s="365">
        <f>'موازنة 2027-2028 '!M206</f>
        <v>7000</v>
      </c>
      <c r="J206" s="147"/>
      <c r="K206" s="147"/>
      <c r="L206" s="147">
        <f t="shared" si="69"/>
        <v>0</v>
      </c>
      <c r="M206" s="365">
        <f>'الاطار الموازنى  راي الجهه عام'!K206</f>
        <v>8000</v>
      </c>
      <c r="N206" s="208">
        <f t="shared" si="62"/>
        <v>1000</v>
      </c>
      <c r="O206" s="147">
        <v>8000</v>
      </c>
      <c r="P206" s="209">
        <f t="shared" si="63"/>
        <v>1000</v>
      </c>
      <c r="Q206" s="209" t="str">
        <f t="shared" si="64"/>
        <v xml:space="preserve"> </v>
      </c>
      <c r="R206" s="105">
        <f t="shared" si="68"/>
        <v>1.1428571428571428</v>
      </c>
      <c r="S206" s="72">
        <f t="shared" si="65"/>
        <v>23000</v>
      </c>
    </row>
    <row r="207" spans="1:19" ht="105" customHeight="1" x14ac:dyDescent="0.2">
      <c r="A207" s="365"/>
      <c r="B207" s="365"/>
      <c r="C207" s="365"/>
      <c r="D207" s="365"/>
      <c r="E207" s="147"/>
      <c r="F207" s="147"/>
      <c r="G207" s="49" t="s">
        <v>747</v>
      </c>
      <c r="H207" s="19" t="s">
        <v>165</v>
      </c>
      <c r="I207" s="365">
        <f>'موازنة 2027-2028 '!M207</f>
        <v>13000</v>
      </c>
      <c r="J207" s="147"/>
      <c r="K207" s="147"/>
      <c r="L207" s="147">
        <f t="shared" si="69"/>
        <v>0</v>
      </c>
      <c r="M207" s="365">
        <f>'الاطار الموازنى  راي الجهه عام'!K207</f>
        <v>15000</v>
      </c>
      <c r="N207" s="208">
        <f t="shared" si="62"/>
        <v>2000</v>
      </c>
      <c r="O207" s="147">
        <v>15000</v>
      </c>
      <c r="P207" s="209">
        <f t="shared" si="63"/>
        <v>2000</v>
      </c>
      <c r="Q207" s="209" t="str">
        <f t="shared" si="64"/>
        <v xml:space="preserve"> </v>
      </c>
      <c r="R207" s="105">
        <f t="shared" si="68"/>
        <v>1.1538461538461537</v>
      </c>
      <c r="S207" s="72">
        <f t="shared" si="65"/>
        <v>43000</v>
      </c>
    </row>
    <row r="208" spans="1:19" ht="110.25" customHeight="1" thickBot="1" x14ac:dyDescent="0.25">
      <c r="A208" s="379"/>
      <c r="B208" s="379"/>
      <c r="C208" s="379"/>
      <c r="D208" s="379"/>
      <c r="E208" s="158"/>
      <c r="F208" s="158"/>
      <c r="G208" s="50" t="s">
        <v>748</v>
      </c>
      <c r="H208" s="19" t="s">
        <v>166</v>
      </c>
      <c r="I208" s="379">
        <f>'موازنة 2027-2028 '!M208</f>
        <v>886000</v>
      </c>
      <c r="J208" s="158"/>
      <c r="K208" s="158"/>
      <c r="L208" s="158">
        <f t="shared" si="69"/>
        <v>0</v>
      </c>
      <c r="M208" s="379">
        <f>'الاطار الموازنى  راي الجهه عام'!K208</f>
        <v>1063000</v>
      </c>
      <c r="N208" s="218">
        <f t="shared" si="62"/>
        <v>177000</v>
      </c>
      <c r="O208" s="158">
        <v>1063000</v>
      </c>
      <c r="P208" s="219">
        <f t="shared" si="63"/>
        <v>177000</v>
      </c>
      <c r="Q208" s="219" t="str">
        <f t="shared" si="64"/>
        <v xml:space="preserve"> </v>
      </c>
      <c r="R208" s="113">
        <f t="shared" si="68"/>
        <v>1.1997742663656885</v>
      </c>
      <c r="S208" s="72">
        <f t="shared" si="65"/>
        <v>3012000</v>
      </c>
    </row>
    <row r="209" spans="1:19" s="1" customFormat="1" ht="107.25" customHeight="1" thickBot="1" x14ac:dyDescent="0.25">
      <c r="A209" s="360">
        <f t="shared" ref="A209:F209" si="89">SUM(A200:A208)</f>
        <v>0</v>
      </c>
      <c r="B209" s="368">
        <f t="shared" si="89"/>
        <v>0</v>
      </c>
      <c r="C209" s="368">
        <f t="shared" si="89"/>
        <v>0</v>
      </c>
      <c r="D209" s="368">
        <f t="shared" si="89"/>
        <v>0</v>
      </c>
      <c r="E209" s="150">
        <f t="shared" si="89"/>
        <v>0</v>
      </c>
      <c r="F209" s="150">
        <f t="shared" si="89"/>
        <v>0</v>
      </c>
      <c r="G209" s="51"/>
      <c r="H209" s="5" t="s">
        <v>167</v>
      </c>
      <c r="I209" s="368">
        <f>'موازنة 2027-2028 '!M209</f>
        <v>1744000</v>
      </c>
      <c r="J209" s="150">
        <f t="shared" ref="J209:L209" si="90">SUM(J200:J208)</f>
        <v>0</v>
      </c>
      <c r="K209" s="150">
        <f t="shared" si="90"/>
        <v>0</v>
      </c>
      <c r="L209" s="150">
        <f t="shared" si="90"/>
        <v>0</v>
      </c>
      <c r="M209" s="368">
        <f>'الاطار الموازنى  راي الجهه عام'!K209</f>
        <v>2091000</v>
      </c>
      <c r="N209" s="212">
        <f t="shared" si="62"/>
        <v>347000</v>
      </c>
      <c r="O209" s="150">
        <f t="shared" ref="O209" si="91">SUM(O200:O208)</f>
        <v>2091000</v>
      </c>
      <c r="P209" s="150">
        <f t="shared" si="63"/>
        <v>347000</v>
      </c>
      <c r="Q209" s="150" t="str">
        <f t="shared" si="64"/>
        <v xml:space="preserve"> </v>
      </c>
      <c r="R209" s="107">
        <f t="shared" si="68"/>
        <v>1.198967889908257</v>
      </c>
      <c r="S209" s="72">
        <f t="shared" si="65"/>
        <v>5926000</v>
      </c>
    </row>
    <row r="210" spans="1:19" s="1" customFormat="1" ht="105.75" customHeight="1" x14ac:dyDescent="0.2">
      <c r="A210" s="394"/>
      <c r="B210" s="395"/>
      <c r="C210" s="395"/>
      <c r="D210" s="395"/>
      <c r="E210" s="170"/>
      <c r="F210" s="170"/>
      <c r="G210" s="48" t="s">
        <v>749</v>
      </c>
      <c r="H210" s="18" t="s">
        <v>168</v>
      </c>
      <c r="I210" s="395">
        <f>'موازنة 2027-2028 '!M210</f>
        <v>0</v>
      </c>
      <c r="J210" s="170"/>
      <c r="K210" s="170"/>
      <c r="L210" s="170">
        <f t="shared" si="69"/>
        <v>0</v>
      </c>
      <c r="M210" s="395">
        <f>'الاطار الموازنى  راي الجهه عام'!K210</f>
        <v>0</v>
      </c>
      <c r="N210" s="229">
        <f t="shared" si="62"/>
        <v>0</v>
      </c>
      <c r="O210" s="170"/>
      <c r="P210" s="170" t="str">
        <f t="shared" si="63"/>
        <v xml:space="preserve"> </v>
      </c>
      <c r="Q210" s="170" t="str">
        <f t="shared" si="64"/>
        <v xml:space="preserve"> </v>
      </c>
      <c r="R210" s="120"/>
      <c r="S210" s="72">
        <f>S213</f>
        <v>0</v>
      </c>
    </row>
    <row r="211" spans="1:19" ht="105.75" customHeight="1" x14ac:dyDescent="0.2">
      <c r="A211" s="364"/>
      <c r="B211" s="365"/>
      <c r="C211" s="365"/>
      <c r="D211" s="365"/>
      <c r="E211" s="147"/>
      <c r="F211" s="147"/>
      <c r="G211" s="49" t="s">
        <v>750</v>
      </c>
      <c r="H211" s="19" t="s">
        <v>169</v>
      </c>
      <c r="I211" s="365">
        <f>'موازنة 2027-2028 '!M211</f>
        <v>0</v>
      </c>
      <c r="J211" s="147"/>
      <c r="K211" s="147"/>
      <c r="L211" s="147">
        <f t="shared" si="69"/>
        <v>0</v>
      </c>
      <c r="M211" s="365">
        <f>'الاطار الموازنى  راي الجهه عام'!K211</f>
        <v>0</v>
      </c>
      <c r="N211" s="208">
        <f t="shared" si="62"/>
        <v>0</v>
      </c>
      <c r="O211" s="147"/>
      <c r="P211" s="209" t="str">
        <f t="shared" si="63"/>
        <v xml:space="preserve"> </v>
      </c>
      <c r="Q211" s="209" t="str">
        <f t="shared" si="64"/>
        <v xml:space="preserve"> </v>
      </c>
      <c r="R211" s="105">
        <f t="shared" si="68"/>
        <v>0</v>
      </c>
      <c r="S211" s="72">
        <f t="shared" si="65"/>
        <v>0</v>
      </c>
    </row>
    <row r="212" spans="1:19" ht="105.75" customHeight="1" thickBot="1" x14ac:dyDescent="0.25">
      <c r="A212" s="391"/>
      <c r="B212" s="379"/>
      <c r="C212" s="379"/>
      <c r="D212" s="379"/>
      <c r="E212" s="158"/>
      <c r="F212" s="158"/>
      <c r="G212" s="50" t="s">
        <v>751</v>
      </c>
      <c r="H212" s="19" t="s">
        <v>170</v>
      </c>
      <c r="I212" s="379">
        <f>'موازنة 2027-2028 '!M212</f>
        <v>0</v>
      </c>
      <c r="J212" s="158"/>
      <c r="K212" s="158"/>
      <c r="L212" s="158">
        <f t="shared" si="69"/>
        <v>0</v>
      </c>
      <c r="M212" s="379">
        <f>'الاطار الموازنى  راي الجهه عام'!K212</f>
        <v>0</v>
      </c>
      <c r="N212" s="218">
        <f t="shared" si="62"/>
        <v>0</v>
      </c>
      <c r="O212" s="158"/>
      <c r="P212" s="219" t="str">
        <f t="shared" si="63"/>
        <v xml:space="preserve"> </v>
      </c>
      <c r="Q212" s="219" t="str">
        <f t="shared" si="64"/>
        <v xml:space="preserve"> </v>
      </c>
      <c r="R212" s="113">
        <f t="shared" si="68"/>
        <v>0</v>
      </c>
      <c r="S212" s="72">
        <f t="shared" si="65"/>
        <v>0</v>
      </c>
    </row>
    <row r="213" spans="1:19" s="1" customFormat="1" ht="102.75" customHeight="1" thickBot="1" x14ac:dyDescent="0.25">
      <c r="A213" s="360">
        <f t="shared" ref="A213:L213" si="92">SUM(A211:A212)</f>
        <v>0</v>
      </c>
      <c r="B213" s="368">
        <f t="shared" si="92"/>
        <v>0</v>
      </c>
      <c r="C213" s="368">
        <f t="shared" si="92"/>
        <v>0</v>
      </c>
      <c r="D213" s="368">
        <f t="shared" si="92"/>
        <v>0</v>
      </c>
      <c r="E213" s="150">
        <f t="shared" si="92"/>
        <v>0</v>
      </c>
      <c r="F213" s="150">
        <f t="shared" si="92"/>
        <v>0</v>
      </c>
      <c r="G213" s="51"/>
      <c r="H213" s="5" t="s">
        <v>171</v>
      </c>
      <c r="I213" s="368">
        <f>'موازنة 2027-2028 '!M213</f>
        <v>0</v>
      </c>
      <c r="J213" s="150">
        <f t="shared" si="92"/>
        <v>0</v>
      </c>
      <c r="K213" s="150">
        <f t="shared" si="92"/>
        <v>0</v>
      </c>
      <c r="L213" s="150">
        <f t="shared" si="92"/>
        <v>0</v>
      </c>
      <c r="M213" s="368">
        <f>'الاطار الموازنى  راي الجهه عام'!K213</f>
        <v>0</v>
      </c>
      <c r="N213" s="212">
        <f t="shared" si="62"/>
        <v>0</v>
      </c>
      <c r="O213" s="150">
        <f t="shared" ref="O213" si="93">SUM(O211:O212)</f>
        <v>0</v>
      </c>
      <c r="P213" s="150" t="str">
        <f t="shared" si="63"/>
        <v xml:space="preserve"> </v>
      </c>
      <c r="Q213" s="150" t="str">
        <f t="shared" si="64"/>
        <v xml:space="preserve"> </v>
      </c>
      <c r="R213" s="107">
        <f t="shared" si="68"/>
        <v>0</v>
      </c>
      <c r="S213" s="72">
        <f t="shared" si="65"/>
        <v>0</v>
      </c>
    </row>
    <row r="214" spans="1:19" s="1" customFormat="1" ht="105.75" customHeight="1" x14ac:dyDescent="0.2">
      <c r="A214" s="394"/>
      <c r="B214" s="395"/>
      <c r="C214" s="395"/>
      <c r="D214" s="395"/>
      <c r="E214" s="167"/>
      <c r="F214" s="167"/>
      <c r="G214" s="48">
        <v>3113010301</v>
      </c>
      <c r="H214" s="18" t="s">
        <v>172</v>
      </c>
      <c r="I214" s="395">
        <f>'موازنة 2027-2028 '!M214</f>
        <v>0</v>
      </c>
      <c r="J214" s="167"/>
      <c r="K214" s="167"/>
      <c r="L214" s="167">
        <f t="shared" si="69"/>
        <v>0</v>
      </c>
      <c r="M214" s="395">
        <f>'الاطار الموازنى  راي الجهه عام'!K214</f>
        <v>0</v>
      </c>
      <c r="N214" s="229">
        <f t="shared" si="62"/>
        <v>0</v>
      </c>
      <c r="O214" s="167"/>
      <c r="P214" s="170" t="str">
        <f t="shared" si="63"/>
        <v xml:space="preserve"> </v>
      </c>
      <c r="Q214" s="170" t="str">
        <f t="shared" si="64"/>
        <v xml:space="preserve"> </v>
      </c>
      <c r="R214" s="120">
        <f t="shared" si="68"/>
        <v>0</v>
      </c>
      <c r="S214" s="72">
        <f t="shared" si="65"/>
        <v>0</v>
      </c>
    </row>
    <row r="215" spans="1:19" s="1" customFormat="1" ht="123.75" customHeight="1" x14ac:dyDescent="0.2">
      <c r="A215" s="357"/>
      <c r="B215" s="373"/>
      <c r="C215" s="373"/>
      <c r="D215" s="373"/>
      <c r="E215" s="155"/>
      <c r="F215" s="155"/>
      <c r="G215" s="54" t="s">
        <v>752</v>
      </c>
      <c r="H215" s="18" t="s">
        <v>173</v>
      </c>
      <c r="I215" s="373">
        <f>'موازنة 2027-2028 '!M215</f>
        <v>0</v>
      </c>
      <c r="J215" s="155"/>
      <c r="K215" s="155"/>
      <c r="L215" s="155">
        <f t="shared" si="69"/>
        <v>0</v>
      </c>
      <c r="M215" s="373">
        <f>'الاطار الموازنى  راي الجهه عام'!K215</f>
        <v>0</v>
      </c>
      <c r="N215" s="215">
        <f t="shared" si="62"/>
        <v>0</v>
      </c>
      <c r="O215" s="155"/>
      <c r="P215" s="155" t="str">
        <f t="shared" si="63"/>
        <v xml:space="preserve"> </v>
      </c>
      <c r="Q215" s="155" t="str">
        <f t="shared" si="64"/>
        <v xml:space="preserve"> </v>
      </c>
      <c r="R215" s="110"/>
      <c r="S215" s="72">
        <f>S225</f>
        <v>643000</v>
      </c>
    </row>
    <row r="216" spans="1:19" ht="97.5" customHeight="1" x14ac:dyDescent="0.2">
      <c r="A216" s="365"/>
      <c r="B216" s="365"/>
      <c r="C216" s="365"/>
      <c r="D216" s="365"/>
      <c r="E216" s="147"/>
      <c r="F216" s="147"/>
      <c r="G216" s="49" t="s">
        <v>753</v>
      </c>
      <c r="H216" s="19" t="s">
        <v>174</v>
      </c>
      <c r="I216" s="365">
        <f>'موازنة 2027-2028 '!M216</f>
        <v>76000</v>
      </c>
      <c r="J216" s="147"/>
      <c r="K216" s="147"/>
      <c r="L216" s="147">
        <f t="shared" si="69"/>
        <v>0</v>
      </c>
      <c r="M216" s="365">
        <f>'الاطار الموازنى  راي الجهه عام'!K216</f>
        <v>91000</v>
      </c>
      <c r="N216" s="208">
        <f t="shared" si="62"/>
        <v>15000</v>
      </c>
      <c r="O216" s="147">
        <v>91000</v>
      </c>
      <c r="P216" s="209">
        <f t="shared" si="63"/>
        <v>15000</v>
      </c>
      <c r="Q216" s="209" t="str">
        <f t="shared" si="64"/>
        <v xml:space="preserve"> </v>
      </c>
      <c r="R216" s="105">
        <f t="shared" si="68"/>
        <v>1.1973684210526316</v>
      </c>
      <c r="S216" s="72">
        <f t="shared" si="65"/>
        <v>258000</v>
      </c>
    </row>
    <row r="217" spans="1:19" ht="105.75" customHeight="1" x14ac:dyDescent="0.2">
      <c r="A217" s="365"/>
      <c r="B217" s="365"/>
      <c r="C217" s="365"/>
      <c r="D217" s="365"/>
      <c r="E217" s="147"/>
      <c r="F217" s="147"/>
      <c r="G217" s="49" t="s">
        <v>754</v>
      </c>
      <c r="H217" s="19" t="s">
        <v>175</v>
      </c>
      <c r="I217" s="365">
        <f>'موازنة 2027-2028 '!M217</f>
        <v>0</v>
      </c>
      <c r="J217" s="147"/>
      <c r="K217" s="147"/>
      <c r="L217" s="147">
        <f t="shared" si="69"/>
        <v>0</v>
      </c>
      <c r="M217" s="365">
        <f>'الاطار الموازنى  راي الجهه عام'!K217</f>
        <v>0</v>
      </c>
      <c r="N217" s="208">
        <f t="shared" si="62"/>
        <v>0</v>
      </c>
      <c r="O217" s="147">
        <v>0</v>
      </c>
      <c r="P217" s="209" t="str">
        <f t="shared" si="63"/>
        <v xml:space="preserve"> </v>
      </c>
      <c r="Q217" s="209" t="str">
        <f t="shared" si="64"/>
        <v xml:space="preserve"> </v>
      </c>
      <c r="R217" s="105">
        <f t="shared" si="68"/>
        <v>0</v>
      </c>
      <c r="S217" s="72">
        <f t="shared" si="65"/>
        <v>0</v>
      </c>
    </row>
    <row r="218" spans="1:19" ht="102.75" customHeight="1" x14ac:dyDescent="0.2">
      <c r="A218" s="365"/>
      <c r="B218" s="365"/>
      <c r="C218" s="365"/>
      <c r="D218" s="365"/>
      <c r="E218" s="147"/>
      <c r="F218" s="147"/>
      <c r="G218" s="49" t="s">
        <v>755</v>
      </c>
      <c r="H218" s="19" t="s">
        <v>176</v>
      </c>
      <c r="I218" s="365">
        <f>'موازنة 2027-2028 '!M218</f>
        <v>50000</v>
      </c>
      <c r="J218" s="147"/>
      <c r="K218" s="147"/>
      <c r="L218" s="147">
        <f t="shared" si="69"/>
        <v>0</v>
      </c>
      <c r="M218" s="365">
        <f>'الاطار الموازنى  راي الجهه عام'!K218</f>
        <v>50000</v>
      </c>
      <c r="N218" s="208">
        <f t="shared" si="62"/>
        <v>0</v>
      </c>
      <c r="O218" s="147">
        <v>50000</v>
      </c>
      <c r="P218" s="209" t="str">
        <f t="shared" si="63"/>
        <v xml:space="preserve"> </v>
      </c>
      <c r="Q218" s="209" t="str">
        <f t="shared" si="64"/>
        <v xml:space="preserve"> </v>
      </c>
      <c r="R218" s="105">
        <f t="shared" si="68"/>
        <v>1</v>
      </c>
      <c r="S218" s="72">
        <f t="shared" si="65"/>
        <v>150000</v>
      </c>
    </row>
    <row r="219" spans="1:19" ht="105.75" customHeight="1" x14ac:dyDescent="0.2">
      <c r="A219" s="365"/>
      <c r="B219" s="365"/>
      <c r="C219" s="365"/>
      <c r="D219" s="365"/>
      <c r="E219" s="147"/>
      <c r="F219" s="147"/>
      <c r="G219" s="49" t="s">
        <v>756</v>
      </c>
      <c r="H219" s="19" t="s">
        <v>177</v>
      </c>
      <c r="I219" s="365">
        <f>'موازنة 2027-2028 '!M219</f>
        <v>0</v>
      </c>
      <c r="J219" s="147"/>
      <c r="K219" s="147"/>
      <c r="L219" s="147">
        <f t="shared" si="69"/>
        <v>0</v>
      </c>
      <c r="M219" s="365">
        <f>'الاطار الموازنى  راي الجهه عام'!K219</f>
        <v>0</v>
      </c>
      <c r="N219" s="208">
        <f t="shared" ref="N219:N282" si="94">M219-I219</f>
        <v>0</v>
      </c>
      <c r="O219" s="147">
        <v>0</v>
      </c>
      <c r="P219" s="209" t="str">
        <f t="shared" ref="P219:P282" si="95">IF(O219&gt;I219,O219-I219," ")</f>
        <v xml:space="preserve"> </v>
      </c>
      <c r="Q219" s="209" t="str">
        <f t="shared" ref="Q219:Q282" si="96">IF(I219&gt;O219,I219-O219," ")</f>
        <v xml:space="preserve"> </v>
      </c>
      <c r="R219" s="105">
        <f t="shared" si="68"/>
        <v>0</v>
      </c>
      <c r="S219" s="72">
        <f t="shared" ref="S219:S281" si="97">SUM(A219+B219+C219+D219+E219+F219+I219+J219+K219+L219+M219+O219)</f>
        <v>0</v>
      </c>
    </row>
    <row r="220" spans="1:19" ht="110.25" customHeight="1" x14ac:dyDescent="0.2">
      <c r="A220" s="365"/>
      <c r="B220" s="365"/>
      <c r="C220" s="365"/>
      <c r="D220" s="365"/>
      <c r="E220" s="147"/>
      <c r="F220" s="147"/>
      <c r="G220" s="49" t="s">
        <v>757</v>
      </c>
      <c r="H220" s="19" t="s">
        <v>178</v>
      </c>
      <c r="I220" s="365">
        <f>'موازنة 2027-2028 '!M220</f>
        <v>50000</v>
      </c>
      <c r="J220" s="147"/>
      <c r="K220" s="147"/>
      <c r="L220" s="147">
        <f t="shared" si="69"/>
        <v>0</v>
      </c>
      <c r="M220" s="365">
        <f>'الاطار الموازنى  راي الجهه عام'!K220</f>
        <v>50000</v>
      </c>
      <c r="N220" s="208">
        <f t="shared" si="94"/>
        <v>0</v>
      </c>
      <c r="O220" s="147">
        <v>50000</v>
      </c>
      <c r="P220" s="209" t="str">
        <f t="shared" si="95"/>
        <v xml:space="preserve"> </v>
      </c>
      <c r="Q220" s="209" t="str">
        <f t="shared" si="96"/>
        <v xml:space="preserve"> </v>
      </c>
      <c r="R220" s="105">
        <f t="shared" si="68"/>
        <v>1</v>
      </c>
      <c r="S220" s="72">
        <f t="shared" si="97"/>
        <v>150000</v>
      </c>
    </row>
    <row r="221" spans="1:19" ht="107.25" customHeight="1" x14ac:dyDescent="0.2">
      <c r="A221" s="365"/>
      <c r="B221" s="365"/>
      <c r="C221" s="365"/>
      <c r="D221" s="365"/>
      <c r="E221" s="147"/>
      <c r="F221" s="147"/>
      <c r="G221" s="49" t="s">
        <v>758</v>
      </c>
      <c r="H221" s="19" t="s">
        <v>179</v>
      </c>
      <c r="I221" s="365">
        <f>'موازنة 2027-2028 '!M221</f>
        <v>25000</v>
      </c>
      <c r="J221" s="147"/>
      <c r="K221" s="147"/>
      <c r="L221" s="147">
        <f t="shared" si="69"/>
        <v>0</v>
      </c>
      <c r="M221" s="365">
        <f>'الاطار الموازنى  راي الجهه عام'!K221</f>
        <v>30000</v>
      </c>
      <c r="N221" s="208">
        <f t="shared" si="94"/>
        <v>5000</v>
      </c>
      <c r="O221" s="147">
        <v>30000</v>
      </c>
      <c r="P221" s="209">
        <f t="shared" si="95"/>
        <v>5000</v>
      </c>
      <c r="Q221" s="209" t="str">
        <f t="shared" si="96"/>
        <v xml:space="preserve"> </v>
      </c>
      <c r="R221" s="105">
        <f t="shared" si="68"/>
        <v>1.2</v>
      </c>
      <c r="S221" s="72">
        <f t="shared" si="97"/>
        <v>85000</v>
      </c>
    </row>
    <row r="222" spans="1:19" ht="105.75" customHeight="1" x14ac:dyDescent="0.2">
      <c r="A222" s="364"/>
      <c r="B222" s="365"/>
      <c r="C222" s="365"/>
      <c r="D222" s="365"/>
      <c r="E222" s="147"/>
      <c r="F222" s="147"/>
      <c r="G222" s="49" t="s">
        <v>759</v>
      </c>
      <c r="H222" s="19" t="s">
        <v>180</v>
      </c>
      <c r="I222" s="365">
        <f>'موازنة 2027-2028 '!M222</f>
        <v>0</v>
      </c>
      <c r="J222" s="147"/>
      <c r="K222" s="147"/>
      <c r="L222" s="147">
        <f t="shared" si="69"/>
        <v>0</v>
      </c>
      <c r="M222" s="365">
        <f>'الاطار الموازنى  راي الجهه عام'!K222</f>
        <v>0</v>
      </c>
      <c r="N222" s="208">
        <f t="shared" si="94"/>
        <v>0</v>
      </c>
      <c r="O222" s="147"/>
      <c r="P222" s="209" t="str">
        <f t="shared" si="95"/>
        <v xml:space="preserve"> </v>
      </c>
      <c r="Q222" s="209" t="str">
        <f t="shared" si="96"/>
        <v xml:space="preserve"> </v>
      </c>
      <c r="R222" s="105">
        <f t="shared" si="68"/>
        <v>0</v>
      </c>
      <c r="S222" s="72">
        <f t="shared" si="97"/>
        <v>0</v>
      </c>
    </row>
    <row r="223" spans="1:19" ht="105.75" customHeight="1" x14ac:dyDescent="0.2">
      <c r="A223" s="391"/>
      <c r="B223" s="379"/>
      <c r="C223" s="379"/>
      <c r="D223" s="379"/>
      <c r="E223" s="158"/>
      <c r="F223" s="158"/>
      <c r="G223" s="50" t="s">
        <v>760</v>
      </c>
      <c r="H223" s="19" t="s">
        <v>181</v>
      </c>
      <c r="I223" s="379">
        <f>'موازنة 2027-2028 '!M223</f>
        <v>0</v>
      </c>
      <c r="J223" s="158"/>
      <c r="K223" s="158"/>
      <c r="L223" s="158">
        <f t="shared" si="69"/>
        <v>0</v>
      </c>
      <c r="M223" s="379">
        <f>'الاطار الموازنى  راي الجهه عام'!K223</f>
        <v>0</v>
      </c>
      <c r="N223" s="218">
        <f t="shared" si="94"/>
        <v>0</v>
      </c>
      <c r="O223" s="158"/>
      <c r="P223" s="219" t="str">
        <f t="shared" si="95"/>
        <v xml:space="preserve"> </v>
      </c>
      <c r="Q223" s="219" t="str">
        <f t="shared" si="96"/>
        <v xml:space="preserve"> </v>
      </c>
      <c r="R223" s="113">
        <f t="shared" ref="R223:R286" si="98">IF(O223=0,,O223/I223)</f>
        <v>0</v>
      </c>
      <c r="S223" s="72">
        <f t="shared" si="97"/>
        <v>0</v>
      </c>
    </row>
    <row r="224" spans="1:19" ht="105.75" customHeight="1" thickBot="1" x14ac:dyDescent="0.25">
      <c r="A224" s="391"/>
      <c r="B224" s="379"/>
      <c r="C224" s="379"/>
      <c r="D224" s="379"/>
      <c r="E224" s="158"/>
      <c r="F224" s="158"/>
      <c r="G224" s="50" t="s">
        <v>761</v>
      </c>
      <c r="H224" s="19" t="s">
        <v>182</v>
      </c>
      <c r="I224" s="379">
        <f>'موازنة 2027-2028 '!M224</f>
        <v>0</v>
      </c>
      <c r="J224" s="158"/>
      <c r="K224" s="158"/>
      <c r="L224" s="158">
        <f t="shared" si="69"/>
        <v>0</v>
      </c>
      <c r="M224" s="379">
        <f>'الاطار الموازنى  راي الجهه عام'!K224</f>
        <v>0</v>
      </c>
      <c r="N224" s="218">
        <f t="shared" si="94"/>
        <v>0</v>
      </c>
      <c r="O224" s="158"/>
      <c r="P224" s="219" t="str">
        <f t="shared" si="95"/>
        <v xml:space="preserve"> </v>
      </c>
      <c r="Q224" s="219" t="str">
        <f t="shared" si="96"/>
        <v xml:space="preserve"> </v>
      </c>
      <c r="R224" s="113">
        <f t="shared" si="98"/>
        <v>0</v>
      </c>
      <c r="S224" s="72">
        <f t="shared" si="97"/>
        <v>0</v>
      </c>
    </row>
    <row r="225" spans="1:19" s="1" customFormat="1" ht="112.5" customHeight="1" x14ac:dyDescent="0.2">
      <c r="A225" s="392">
        <f t="shared" ref="A225:F225" si="99">SUM(A216:A224)</f>
        <v>0</v>
      </c>
      <c r="B225" s="393">
        <f t="shared" si="99"/>
        <v>0</v>
      </c>
      <c r="C225" s="393">
        <f t="shared" si="99"/>
        <v>0</v>
      </c>
      <c r="D225" s="393">
        <f t="shared" si="99"/>
        <v>0</v>
      </c>
      <c r="E225" s="316">
        <f t="shared" si="99"/>
        <v>0</v>
      </c>
      <c r="F225" s="316">
        <f t="shared" si="99"/>
        <v>0</v>
      </c>
      <c r="G225" s="317"/>
      <c r="H225" s="318" t="s">
        <v>183</v>
      </c>
      <c r="I225" s="393">
        <f>'موازنة 2027-2028 '!M225</f>
        <v>201000</v>
      </c>
      <c r="J225" s="316">
        <f t="shared" ref="J225:L225" si="100">SUM(J216:J224)</f>
        <v>0</v>
      </c>
      <c r="K225" s="316">
        <f t="shared" si="100"/>
        <v>0</v>
      </c>
      <c r="L225" s="316">
        <f t="shared" si="100"/>
        <v>0</v>
      </c>
      <c r="M225" s="393">
        <f>'الاطار الموازنى  راي الجهه عام'!K225</f>
        <v>221000</v>
      </c>
      <c r="N225" s="319">
        <f t="shared" si="94"/>
        <v>20000</v>
      </c>
      <c r="O225" s="316">
        <f t="shared" ref="O225" si="101">SUM(O216:O224)</f>
        <v>221000</v>
      </c>
      <c r="P225" s="316">
        <f t="shared" si="95"/>
        <v>20000</v>
      </c>
      <c r="Q225" s="316" t="str">
        <f t="shared" si="96"/>
        <v xml:space="preserve"> </v>
      </c>
      <c r="R225" s="320">
        <f t="shared" si="98"/>
        <v>1.099502487562189</v>
      </c>
      <c r="S225" s="72">
        <f t="shared" si="97"/>
        <v>643000</v>
      </c>
    </row>
    <row r="226" spans="1:19" s="1" customFormat="1" ht="126" customHeight="1" x14ac:dyDescent="0.2">
      <c r="A226" s="394"/>
      <c r="B226" s="395"/>
      <c r="C226" s="395"/>
      <c r="D226" s="395"/>
      <c r="E226" s="170"/>
      <c r="F226" s="170"/>
      <c r="G226" s="48" t="s">
        <v>762</v>
      </c>
      <c r="H226" s="21" t="s">
        <v>184</v>
      </c>
      <c r="I226" s="395">
        <f>'موازنة 2027-2028 '!M226</f>
        <v>0</v>
      </c>
      <c r="J226" s="170"/>
      <c r="K226" s="170"/>
      <c r="L226" s="170">
        <f t="shared" si="69"/>
        <v>0</v>
      </c>
      <c r="M226" s="395">
        <f>'الاطار الموازنى  راي الجهه عام'!K226</f>
        <v>0</v>
      </c>
      <c r="N226" s="229">
        <f t="shared" si="94"/>
        <v>0</v>
      </c>
      <c r="O226" s="170"/>
      <c r="P226" s="170" t="str">
        <f t="shared" si="95"/>
        <v xml:space="preserve"> </v>
      </c>
      <c r="Q226" s="170" t="str">
        <f t="shared" si="96"/>
        <v xml:space="preserve"> </v>
      </c>
      <c r="R226" s="120"/>
      <c r="S226" s="72">
        <f>S239</f>
        <v>2080000</v>
      </c>
    </row>
    <row r="227" spans="1:19" ht="105.75" customHeight="1" x14ac:dyDescent="0.2">
      <c r="A227" s="364"/>
      <c r="B227" s="365"/>
      <c r="C227" s="365"/>
      <c r="D227" s="365"/>
      <c r="E227" s="147"/>
      <c r="F227" s="147"/>
      <c r="G227" s="49" t="s">
        <v>763</v>
      </c>
      <c r="H227" s="19" t="s">
        <v>185</v>
      </c>
      <c r="I227" s="365">
        <f>'موازنة 2027-2028 '!M227</f>
        <v>0</v>
      </c>
      <c r="J227" s="147"/>
      <c r="K227" s="147"/>
      <c r="L227" s="147">
        <f t="shared" ref="L227:L291" si="102">K227*2</f>
        <v>0</v>
      </c>
      <c r="M227" s="365">
        <f>'الاطار الموازنى  راي الجهه عام'!K227</f>
        <v>0</v>
      </c>
      <c r="N227" s="208">
        <f t="shared" si="94"/>
        <v>0</v>
      </c>
      <c r="O227" s="147"/>
      <c r="P227" s="209" t="str">
        <f t="shared" si="95"/>
        <v xml:space="preserve"> </v>
      </c>
      <c r="Q227" s="209" t="str">
        <f t="shared" si="96"/>
        <v xml:space="preserve"> </v>
      </c>
      <c r="R227" s="105">
        <f t="shared" si="98"/>
        <v>0</v>
      </c>
      <c r="S227" s="72">
        <f t="shared" si="97"/>
        <v>0</v>
      </c>
    </row>
    <row r="228" spans="1:19" ht="105.75" customHeight="1" x14ac:dyDescent="0.2">
      <c r="A228" s="364"/>
      <c r="B228" s="365"/>
      <c r="C228" s="365"/>
      <c r="D228" s="365"/>
      <c r="E228" s="147"/>
      <c r="F228" s="147"/>
      <c r="G228" s="49" t="s">
        <v>764</v>
      </c>
      <c r="H228" s="19" t="s">
        <v>186</v>
      </c>
      <c r="I228" s="365">
        <f>'موازنة 2027-2028 '!M228</f>
        <v>0</v>
      </c>
      <c r="J228" s="147"/>
      <c r="K228" s="147"/>
      <c r="L228" s="147">
        <f t="shared" si="102"/>
        <v>0</v>
      </c>
      <c r="M228" s="365">
        <f>'الاطار الموازنى  راي الجهه عام'!K228</f>
        <v>0</v>
      </c>
      <c r="N228" s="208">
        <f t="shared" si="94"/>
        <v>0</v>
      </c>
      <c r="O228" s="147"/>
      <c r="P228" s="209" t="str">
        <f t="shared" si="95"/>
        <v xml:space="preserve"> </v>
      </c>
      <c r="Q228" s="209" t="str">
        <f t="shared" si="96"/>
        <v xml:space="preserve"> </v>
      </c>
      <c r="R228" s="105">
        <f t="shared" si="98"/>
        <v>0</v>
      </c>
      <c r="S228" s="72">
        <f t="shared" si="97"/>
        <v>0</v>
      </c>
    </row>
    <row r="229" spans="1:19" ht="99.75" customHeight="1" x14ac:dyDescent="0.2">
      <c r="A229" s="365"/>
      <c r="B229" s="365"/>
      <c r="C229" s="365"/>
      <c r="D229" s="365"/>
      <c r="E229" s="147"/>
      <c r="F229" s="147"/>
      <c r="G229" s="49" t="s">
        <v>765</v>
      </c>
      <c r="H229" s="19" t="s">
        <v>187</v>
      </c>
      <c r="I229" s="365">
        <f>'موازنة 2027-2028 '!M229</f>
        <v>76000</v>
      </c>
      <c r="J229" s="147"/>
      <c r="K229" s="147"/>
      <c r="L229" s="147">
        <f t="shared" si="102"/>
        <v>0</v>
      </c>
      <c r="M229" s="365">
        <f>'الاطار الموازنى  راي الجهه عام'!K229</f>
        <v>91000</v>
      </c>
      <c r="N229" s="208">
        <f t="shared" si="94"/>
        <v>15000</v>
      </c>
      <c r="O229" s="147">
        <v>91000</v>
      </c>
      <c r="P229" s="209">
        <f t="shared" si="95"/>
        <v>15000</v>
      </c>
      <c r="Q229" s="209" t="str">
        <f t="shared" si="96"/>
        <v xml:space="preserve"> </v>
      </c>
      <c r="R229" s="105">
        <f t="shared" si="98"/>
        <v>1.1973684210526316</v>
      </c>
      <c r="S229" s="72">
        <f t="shared" si="97"/>
        <v>258000</v>
      </c>
    </row>
    <row r="230" spans="1:19" ht="95.25" customHeight="1" x14ac:dyDescent="0.2">
      <c r="A230" s="365"/>
      <c r="B230" s="365"/>
      <c r="C230" s="365"/>
      <c r="D230" s="365"/>
      <c r="E230" s="147"/>
      <c r="F230" s="147"/>
      <c r="G230" s="49" t="s">
        <v>766</v>
      </c>
      <c r="H230" s="19" t="s">
        <v>188</v>
      </c>
      <c r="I230" s="365">
        <f>'موازنة 2027-2028 '!M230</f>
        <v>13000</v>
      </c>
      <c r="J230" s="147"/>
      <c r="K230" s="147"/>
      <c r="L230" s="147">
        <f t="shared" si="102"/>
        <v>0</v>
      </c>
      <c r="M230" s="365">
        <f>'الاطار الموازنى  راي الجهه عام'!K230</f>
        <v>15000</v>
      </c>
      <c r="N230" s="208">
        <f t="shared" si="94"/>
        <v>2000</v>
      </c>
      <c r="O230" s="147">
        <v>15000</v>
      </c>
      <c r="P230" s="209">
        <f t="shared" si="95"/>
        <v>2000</v>
      </c>
      <c r="Q230" s="209" t="str">
        <f t="shared" si="96"/>
        <v xml:space="preserve"> </v>
      </c>
      <c r="R230" s="105">
        <f t="shared" si="98"/>
        <v>1.1538461538461537</v>
      </c>
      <c r="S230" s="72">
        <f t="shared" si="97"/>
        <v>43000</v>
      </c>
    </row>
    <row r="231" spans="1:19" ht="99.75" customHeight="1" x14ac:dyDescent="0.2">
      <c r="A231" s="365"/>
      <c r="B231" s="365"/>
      <c r="C231" s="365"/>
      <c r="D231" s="365"/>
      <c r="E231" s="147"/>
      <c r="F231" s="147"/>
      <c r="G231" s="49" t="s">
        <v>767</v>
      </c>
      <c r="H231" s="19" t="s">
        <v>189</v>
      </c>
      <c r="I231" s="365">
        <f>'موازنة 2027-2028 '!M231</f>
        <v>120000</v>
      </c>
      <c r="J231" s="147"/>
      <c r="K231" s="147"/>
      <c r="L231" s="147">
        <f t="shared" si="102"/>
        <v>0</v>
      </c>
      <c r="M231" s="365">
        <f>'الاطار الموازنى  راي الجهه عام'!K231</f>
        <v>144000</v>
      </c>
      <c r="N231" s="208">
        <f t="shared" si="94"/>
        <v>24000</v>
      </c>
      <c r="O231" s="147">
        <v>144000</v>
      </c>
      <c r="P231" s="209">
        <f t="shared" si="95"/>
        <v>24000</v>
      </c>
      <c r="Q231" s="209" t="str">
        <f t="shared" si="96"/>
        <v xml:space="preserve"> </v>
      </c>
      <c r="R231" s="105">
        <f t="shared" si="98"/>
        <v>1.2</v>
      </c>
      <c r="S231" s="72">
        <f t="shared" si="97"/>
        <v>408000</v>
      </c>
    </row>
    <row r="232" spans="1:19" ht="105.75" customHeight="1" x14ac:dyDescent="0.2">
      <c r="A232" s="365"/>
      <c r="B232" s="365"/>
      <c r="C232" s="365"/>
      <c r="D232" s="365"/>
      <c r="E232" s="147"/>
      <c r="F232" s="147"/>
      <c r="G232" s="49" t="s">
        <v>768</v>
      </c>
      <c r="H232" s="19" t="s">
        <v>190</v>
      </c>
      <c r="I232" s="365">
        <f>'موازنة 2027-2028 '!M232</f>
        <v>0</v>
      </c>
      <c r="J232" s="147"/>
      <c r="K232" s="147"/>
      <c r="L232" s="147">
        <f t="shared" si="102"/>
        <v>0</v>
      </c>
      <c r="M232" s="365">
        <f>'الاطار الموازنى  راي الجهه عام'!K232</f>
        <v>0</v>
      </c>
      <c r="N232" s="208">
        <f t="shared" si="94"/>
        <v>0</v>
      </c>
      <c r="O232" s="147">
        <v>0</v>
      </c>
      <c r="P232" s="209" t="str">
        <f t="shared" si="95"/>
        <v xml:space="preserve"> </v>
      </c>
      <c r="Q232" s="209" t="str">
        <f t="shared" si="96"/>
        <v xml:space="preserve"> </v>
      </c>
      <c r="R232" s="105">
        <f t="shared" si="98"/>
        <v>0</v>
      </c>
      <c r="S232" s="72">
        <f t="shared" si="97"/>
        <v>0</v>
      </c>
    </row>
    <row r="233" spans="1:19" ht="107.25" customHeight="1" x14ac:dyDescent="0.2">
      <c r="A233" s="365"/>
      <c r="B233" s="365"/>
      <c r="C233" s="365"/>
      <c r="D233" s="365"/>
      <c r="E233" s="147"/>
      <c r="F233" s="147"/>
      <c r="G233" s="49" t="s">
        <v>769</v>
      </c>
      <c r="H233" s="19" t="s">
        <v>191</v>
      </c>
      <c r="I233" s="365">
        <f>'موازنة 2027-2028 '!M233</f>
        <v>13000</v>
      </c>
      <c r="J233" s="147"/>
      <c r="K233" s="147"/>
      <c r="L233" s="147">
        <f t="shared" si="102"/>
        <v>0</v>
      </c>
      <c r="M233" s="365">
        <f>'الاطار الموازنى  راي الجهه عام'!K233</f>
        <v>15000</v>
      </c>
      <c r="N233" s="208">
        <f t="shared" si="94"/>
        <v>2000</v>
      </c>
      <c r="O233" s="147">
        <v>15000</v>
      </c>
      <c r="P233" s="209">
        <f t="shared" si="95"/>
        <v>2000</v>
      </c>
      <c r="Q233" s="209" t="str">
        <f t="shared" si="96"/>
        <v xml:space="preserve"> </v>
      </c>
      <c r="R233" s="105">
        <f t="shared" si="98"/>
        <v>1.1538461538461537</v>
      </c>
      <c r="S233" s="72">
        <f t="shared" si="97"/>
        <v>43000</v>
      </c>
    </row>
    <row r="234" spans="1:19" ht="105.75" customHeight="1" x14ac:dyDescent="0.2">
      <c r="A234" s="365"/>
      <c r="B234" s="365"/>
      <c r="C234" s="365"/>
      <c r="D234" s="365"/>
      <c r="E234" s="147"/>
      <c r="F234" s="147"/>
      <c r="G234" s="49" t="s">
        <v>770</v>
      </c>
      <c r="H234" s="19" t="s">
        <v>192</v>
      </c>
      <c r="I234" s="365">
        <f>'موازنة 2027-2028 '!M234</f>
        <v>0</v>
      </c>
      <c r="J234" s="147"/>
      <c r="K234" s="147"/>
      <c r="L234" s="147">
        <f t="shared" si="102"/>
        <v>0</v>
      </c>
      <c r="M234" s="365">
        <f>'الاطار الموازنى  راي الجهه عام'!K234</f>
        <v>0</v>
      </c>
      <c r="N234" s="208">
        <f t="shared" si="94"/>
        <v>0</v>
      </c>
      <c r="O234" s="147">
        <v>0</v>
      </c>
      <c r="P234" s="209" t="str">
        <f t="shared" si="95"/>
        <v xml:space="preserve"> </v>
      </c>
      <c r="Q234" s="209" t="str">
        <f t="shared" si="96"/>
        <v xml:space="preserve"> </v>
      </c>
      <c r="R234" s="105">
        <f t="shared" si="98"/>
        <v>0</v>
      </c>
      <c r="S234" s="72">
        <f t="shared" si="97"/>
        <v>0</v>
      </c>
    </row>
    <row r="235" spans="1:19" ht="105.75" customHeight="1" x14ac:dyDescent="0.2">
      <c r="A235" s="365"/>
      <c r="B235" s="365"/>
      <c r="C235" s="365"/>
      <c r="D235" s="365"/>
      <c r="E235" s="147"/>
      <c r="F235" s="147"/>
      <c r="G235" s="49" t="s">
        <v>771</v>
      </c>
      <c r="H235" s="19" t="s">
        <v>193</v>
      </c>
      <c r="I235" s="365">
        <f>'موازنة 2027-2028 '!M235</f>
        <v>0</v>
      </c>
      <c r="J235" s="147"/>
      <c r="K235" s="147"/>
      <c r="L235" s="147">
        <f t="shared" si="102"/>
        <v>0</v>
      </c>
      <c r="M235" s="365">
        <f>'الاطار الموازنى  راي الجهه عام'!K235</f>
        <v>0</v>
      </c>
      <c r="N235" s="208">
        <f t="shared" si="94"/>
        <v>0</v>
      </c>
      <c r="O235" s="147">
        <v>0</v>
      </c>
      <c r="P235" s="209" t="str">
        <f t="shared" si="95"/>
        <v xml:space="preserve"> </v>
      </c>
      <c r="Q235" s="209" t="str">
        <f t="shared" si="96"/>
        <v xml:space="preserve"> </v>
      </c>
      <c r="R235" s="105">
        <f t="shared" si="98"/>
        <v>0</v>
      </c>
      <c r="S235" s="72">
        <f t="shared" si="97"/>
        <v>0</v>
      </c>
    </row>
    <row r="236" spans="1:19" ht="105.75" customHeight="1" x14ac:dyDescent="0.2">
      <c r="A236" s="365"/>
      <c r="B236" s="365"/>
      <c r="C236" s="365"/>
      <c r="D236" s="365"/>
      <c r="E236" s="147"/>
      <c r="F236" s="147"/>
      <c r="G236" s="49" t="s">
        <v>772</v>
      </c>
      <c r="H236" s="19" t="s">
        <v>194</v>
      </c>
      <c r="I236" s="365">
        <f>'موازنة 2027-2028 '!M236</f>
        <v>0</v>
      </c>
      <c r="J236" s="147"/>
      <c r="K236" s="147"/>
      <c r="L236" s="147">
        <f t="shared" si="102"/>
        <v>0</v>
      </c>
      <c r="M236" s="365">
        <f>'الاطار الموازنى  راي الجهه عام'!K236</f>
        <v>0</v>
      </c>
      <c r="N236" s="208">
        <f t="shared" si="94"/>
        <v>0</v>
      </c>
      <c r="O236" s="147">
        <v>0</v>
      </c>
      <c r="P236" s="209" t="str">
        <f t="shared" si="95"/>
        <v xml:space="preserve"> </v>
      </c>
      <c r="Q236" s="209" t="str">
        <f t="shared" si="96"/>
        <v xml:space="preserve"> </v>
      </c>
      <c r="R236" s="105">
        <f t="shared" si="98"/>
        <v>0</v>
      </c>
      <c r="S236" s="72">
        <f t="shared" si="97"/>
        <v>0</v>
      </c>
    </row>
    <row r="237" spans="1:19" ht="120" customHeight="1" x14ac:dyDescent="0.2">
      <c r="A237" s="365"/>
      <c r="B237" s="365"/>
      <c r="C237" s="365"/>
      <c r="D237" s="365"/>
      <c r="E237" s="147"/>
      <c r="F237" s="147"/>
      <c r="G237" s="49" t="s">
        <v>773</v>
      </c>
      <c r="H237" s="19" t="s">
        <v>195</v>
      </c>
      <c r="I237" s="365">
        <f>'موازنة 2027-2028 '!M237</f>
        <v>238000</v>
      </c>
      <c r="J237" s="147"/>
      <c r="K237" s="147"/>
      <c r="L237" s="147">
        <f t="shared" si="102"/>
        <v>0</v>
      </c>
      <c r="M237" s="365">
        <f>'الاطار الموازنى  راي الجهه عام'!K237</f>
        <v>286000</v>
      </c>
      <c r="N237" s="208">
        <f t="shared" si="94"/>
        <v>48000</v>
      </c>
      <c r="O237" s="147">
        <v>286000</v>
      </c>
      <c r="P237" s="209">
        <f t="shared" si="95"/>
        <v>48000</v>
      </c>
      <c r="Q237" s="209" t="str">
        <f t="shared" si="96"/>
        <v xml:space="preserve"> </v>
      </c>
      <c r="R237" s="105">
        <f t="shared" si="98"/>
        <v>1.2016806722689075</v>
      </c>
      <c r="S237" s="72">
        <f t="shared" si="97"/>
        <v>810000</v>
      </c>
    </row>
    <row r="238" spans="1:19" ht="132.75" customHeight="1" thickBot="1" x14ac:dyDescent="0.25">
      <c r="A238" s="379"/>
      <c r="B238" s="379"/>
      <c r="C238" s="379"/>
      <c r="D238" s="379"/>
      <c r="E238" s="158"/>
      <c r="F238" s="158"/>
      <c r="G238" s="50" t="s">
        <v>774</v>
      </c>
      <c r="H238" s="19" t="s">
        <v>196</v>
      </c>
      <c r="I238" s="379">
        <f>'موازنة 2027-2028 '!M238</f>
        <v>158000</v>
      </c>
      <c r="J238" s="158"/>
      <c r="K238" s="158"/>
      <c r="L238" s="158">
        <f t="shared" si="102"/>
        <v>0</v>
      </c>
      <c r="M238" s="379">
        <f>'الاطار الموازنى  راي الجهه عام'!K238</f>
        <v>180000</v>
      </c>
      <c r="N238" s="218">
        <f t="shared" si="94"/>
        <v>22000</v>
      </c>
      <c r="O238" s="158">
        <v>180000</v>
      </c>
      <c r="P238" s="219">
        <f t="shared" si="95"/>
        <v>22000</v>
      </c>
      <c r="Q238" s="219" t="str">
        <f t="shared" si="96"/>
        <v xml:space="preserve"> </v>
      </c>
      <c r="R238" s="113">
        <f t="shared" si="98"/>
        <v>1.139240506329114</v>
      </c>
      <c r="S238" s="72">
        <f t="shared" si="97"/>
        <v>518000</v>
      </c>
    </row>
    <row r="239" spans="1:19" s="1" customFormat="1" ht="140.25" customHeight="1" thickBot="1" x14ac:dyDescent="0.25">
      <c r="A239" s="360">
        <f t="shared" ref="A239:L239" si="103">SUM(A227:A238)</f>
        <v>0</v>
      </c>
      <c r="B239" s="368">
        <f t="shared" si="103"/>
        <v>0</v>
      </c>
      <c r="C239" s="368">
        <f t="shared" si="103"/>
        <v>0</v>
      </c>
      <c r="D239" s="368">
        <f t="shared" si="103"/>
        <v>0</v>
      </c>
      <c r="E239" s="150">
        <f t="shared" si="103"/>
        <v>0</v>
      </c>
      <c r="F239" s="150">
        <f t="shared" si="103"/>
        <v>0</v>
      </c>
      <c r="G239" s="51"/>
      <c r="H239" s="5" t="s">
        <v>197</v>
      </c>
      <c r="I239" s="368">
        <f>'موازنة 2027-2028 '!M239</f>
        <v>618000</v>
      </c>
      <c r="J239" s="150">
        <f t="shared" si="103"/>
        <v>0</v>
      </c>
      <c r="K239" s="150">
        <f t="shared" si="103"/>
        <v>0</v>
      </c>
      <c r="L239" s="150">
        <f t="shared" si="103"/>
        <v>0</v>
      </c>
      <c r="M239" s="368">
        <f>'الاطار الموازنى  راي الجهه عام'!K239</f>
        <v>731000</v>
      </c>
      <c r="N239" s="212">
        <f t="shared" si="94"/>
        <v>113000</v>
      </c>
      <c r="O239" s="150">
        <f t="shared" ref="O239" si="104">SUM(O227:O238)</f>
        <v>731000</v>
      </c>
      <c r="P239" s="150">
        <f t="shared" si="95"/>
        <v>113000</v>
      </c>
      <c r="Q239" s="150" t="str">
        <f t="shared" si="96"/>
        <v xml:space="preserve"> </v>
      </c>
      <c r="R239" s="107">
        <f t="shared" si="98"/>
        <v>1.1828478964401294</v>
      </c>
      <c r="S239" s="72">
        <f t="shared" si="97"/>
        <v>2080000</v>
      </c>
    </row>
    <row r="240" spans="1:19" s="1" customFormat="1" ht="126" customHeight="1" x14ac:dyDescent="0.2">
      <c r="A240" s="357"/>
      <c r="B240" s="373"/>
      <c r="C240" s="373"/>
      <c r="D240" s="373"/>
      <c r="E240" s="155"/>
      <c r="F240" s="155"/>
      <c r="G240" s="54" t="s">
        <v>775</v>
      </c>
      <c r="H240" s="18" t="s">
        <v>198</v>
      </c>
      <c r="I240" s="373">
        <f>'موازنة 2027-2028 '!M240</f>
        <v>0</v>
      </c>
      <c r="J240" s="155"/>
      <c r="K240" s="155"/>
      <c r="L240" s="155">
        <f t="shared" si="102"/>
        <v>0</v>
      </c>
      <c r="M240" s="373">
        <f>'الاطار الموازنى  راي الجهه عام'!K240</f>
        <v>0</v>
      </c>
      <c r="N240" s="215">
        <f t="shared" si="94"/>
        <v>0</v>
      </c>
      <c r="O240" s="155"/>
      <c r="P240" s="155" t="str">
        <f t="shared" si="95"/>
        <v xml:space="preserve"> </v>
      </c>
      <c r="Q240" s="155" t="str">
        <f t="shared" si="96"/>
        <v xml:space="preserve"> </v>
      </c>
      <c r="R240" s="110"/>
      <c r="S240" s="72">
        <f>S246</f>
        <v>20000</v>
      </c>
    </row>
    <row r="241" spans="1:19" ht="105.75" customHeight="1" x14ac:dyDescent="0.2">
      <c r="A241" s="364"/>
      <c r="B241" s="365"/>
      <c r="C241" s="365"/>
      <c r="D241" s="365"/>
      <c r="E241" s="147"/>
      <c r="F241" s="147"/>
      <c r="G241" s="49" t="s">
        <v>776</v>
      </c>
      <c r="H241" s="19" t="s">
        <v>199</v>
      </c>
      <c r="I241" s="365">
        <f>'موازنة 2027-2028 '!M241</f>
        <v>0</v>
      </c>
      <c r="J241" s="147"/>
      <c r="K241" s="147"/>
      <c r="L241" s="147">
        <f t="shared" si="102"/>
        <v>0</v>
      </c>
      <c r="M241" s="365">
        <f>'الاطار الموازنى  راي الجهه عام'!K241</f>
        <v>0</v>
      </c>
      <c r="N241" s="208">
        <f t="shared" si="94"/>
        <v>0</v>
      </c>
      <c r="O241" s="147"/>
      <c r="P241" s="209" t="str">
        <f t="shared" si="95"/>
        <v xml:space="preserve"> </v>
      </c>
      <c r="Q241" s="209" t="str">
        <f t="shared" si="96"/>
        <v xml:space="preserve"> </v>
      </c>
      <c r="R241" s="105">
        <f t="shared" si="98"/>
        <v>0</v>
      </c>
      <c r="S241" s="72">
        <f t="shared" si="97"/>
        <v>0</v>
      </c>
    </row>
    <row r="242" spans="1:19" ht="105.75" customHeight="1" x14ac:dyDescent="0.2">
      <c r="A242" s="364"/>
      <c r="B242" s="365"/>
      <c r="C242" s="365"/>
      <c r="D242" s="365"/>
      <c r="E242" s="147"/>
      <c r="F242" s="147"/>
      <c r="G242" s="49" t="s">
        <v>777</v>
      </c>
      <c r="H242" s="19" t="s">
        <v>200</v>
      </c>
      <c r="I242" s="365">
        <f>'موازنة 2027-2028 '!M242</f>
        <v>0</v>
      </c>
      <c r="J242" s="147"/>
      <c r="K242" s="147"/>
      <c r="L242" s="147">
        <f t="shared" si="102"/>
        <v>0</v>
      </c>
      <c r="M242" s="365">
        <f>'الاطار الموازنى  راي الجهه عام'!K242</f>
        <v>0</v>
      </c>
      <c r="N242" s="208">
        <f t="shared" si="94"/>
        <v>0</v>
      </c>
      <c r="O242" s="147"/>
      <c r="P242" s="209" t="str">
        <f t="shared" si="95"/>
        <v xml:space="preserve"> </v>
      </c>
      <c r="Q242" s="209" t="str">
        <f t="shared" si="96"/>
        <v xml:space="preserve"> </v>
      </c>
      <c r="R242" s="105">
        <f t="shared" si="98"/>
        <v>0</v>
      </c>
      <c r="S242" s="72">
        <f t="shared" si="97"/>
        <v>0</v>
      </c>
    </row>
    <row r="243" spans="1:19" ht="126" customHeight="1" x14ac:dyDescent="0.2">
      <c r="A243" s="364"/>
      <c r="B243" s="365"/>
      <c r="C243" s="365"/>
      <c r="D243" s="365"/>
      <c r="E243" s="147"/>
      <c r="F243" s="147"/>
      <c r="G243" s="49" t="s">
        <v>778</v>
      </c>
      <c r="H243" s="19" t="s">
        <v>201</v>
      </c>
      <c r="I243" s="365">
        <f>'موازنة 2027-2028 '!M243</f>
        <v>0</v>
      </c>
      <c r="J243" s="147"/>
      <c r="K243" s="147"/>
      <c r="L243" s="147">
        <f t="shared" si="102"/>
        <v>0</v>
      </c>
      <c r="M243" s="365">
        <f>'الاطار الموازنى  راي الجهه عام'!K243</f>
        <v>0</v>
      </c>
      <c r="N243" s="208">
        <f t="shared" si="94"/>
        <v>0</v>
      </c>
      <c r="O243" s="147"/>
      <c r="P243" s="209" t="str">
        <f t="shared" si="95"/>
        <v xml:space="preserve"> </v>
      </c>
      <c r="Q243" s="209" t="str">
        <f t="shared" si="96"/>
        <v xml:space="preserve"> </v>
      </c>
      <c r="R243" s="105">
        <f t="shared" si="98"/>
        <v>0</v>
      </c>
      <c r="S243" s="72">
        <f t="shared" si="97"/>
        <v>0</v>
      </c>
    </row>
    <row r="244" spans="1:19" ht="126" customHeight="1" x14ac:dyDescent="0.2">
      <c r="A244" s="365"/>
      <c r="B244" s="365"/>
      <c r="C244" s="365"/>
      <c r="D244" s="365"/>
      <c r="E244" s="147"/>
      <c r="F244" s="147"/>
      <c r="G244" s="49" t="s">
        <v>779</v>
      </c>
      <c r="H244" s="19" t="s">
        <v>202</v>
      </c>
      <c r="I244" s="365">
        <f>'موازنة 2027-2028 '!M244</f>
        <v>6000</v>
      </c>
      <c r="J244" s="147"/>
      <c r="K244" s="147"/>
      <c r="L244" s="147">
        <f t="shared" si="102"/>
        <v>0</v>
      </c>
      <c r="M244" s="365">
        <f>'الاطار الموازنى  راي الجهه عام'!K244</f>
        <v>7000</v>
      </c>
      <c r="N244" s="208">
        <f t="shared" si="94"/>
        <v>1000</v>
      </c>
      <c r="O244" s="147">
        <f>M244</f>
        <v>7000</v>
      </c>
      <c r="P244" s="209">
        <f t="shared" si="95"/>
        <v>1000</v>
      </c>
      <c r="Q244" s="209" t="str">
        <f t="shared" si="96"/>
        <v xml:space="preserve"> </v>
      </c>
      <c r="R244" s="105">
        <f t="shared" si="98"/>
        <v>1.1666666666666667</v>
      </c>
      <c r="S244" s="72">
        <f t="shared" si="97"/>
        <v>20000</v>
      </c>
    </row>
    <row r="245" spans="1:19" ht="105.75" customHeight="1" thickBot="1" x14ac:dyDescent="0.25">
      <c r="A245" s="391"/>
      <c r="B245" s="379"/>
      <c r="C245" s="379"/>
      <c r="D245" s="379"/>
      <c r="E245" s="158"/>
      <c r="F245" s="158"/>
      <c r="G245" s="50" t="s">
        <v>780</v>
      </c>
      <c r="H245" s="19" t="s">
        <v>203</v>
      </c>
      <c r="I245" s="379">
        <f>'موازنة 2027-2028 '!M245</f>
        <v>0</v>
      </c>
      <c r="J245" s="158"/>
      <c r="K245" s="158"/>
      <c r="L245" s="158">
        <f t="shared" si="102"/>
        <v>0</v>
      </c>
      <c r="M245" s="379">
        <f>'الاطار الموازنى  راي الجهه عام'!K245</f>
        <v>0</v>
      </c>
      <c r="N245" s="218">
        <f t="shared" si="94"/>
        <v>0</v>
      </c>
      <c r="O245" s="158"/>
      <c r="P245" s="219" t="str">
        <f t="shared" si="95"/>
        <v xml:space="preserve"> </v>
      </c>
      <c r="Q245" s="219" t="str">
        <f t="shared" si="96"/>
        <v xml:space="preserve"> </v>
      </c>
      <c r="R245" s="113">
        <f t="shared" si="98"/>
        <v>0</v>
      </c>
      <c r="S245" s="72">
        <f t="shared" si="97"/>
        <v>0</v>
      </c>
    </row>
    <row r="246" spans="1:19" s="1" customFormat="1" ht="137.25" customHeight="1" thickBot="1" x14ac:dyDescent="0.25">
      <c r="A246" s="360">
        <f t="shared" ref="A246:L246" si="105">SUM(A241:A245)</f>
        <v>0</v>
      </c>
      <c r="B246" s="368">
        <f t="shared" si="105"/>
        <v>0</v>
      </c>
      <c r="C246" s="368">
        <f t="shared" si="105"/>
        <v>0</v>
      </c>
      <c r="D246" s="368">
        <f t="shared" si="105"/>
        <v>0</v>
      </c>
      <c r="E246" s="150">
        <f t="shared" si="105"/>
        <v>0</v>
      </c>
      <c r="F246" s="150">
        <f t="shared" si="105"/>
        <v>0</v>
      </c>
      <c r="G246" s="51"/>
      <c r="H246" s="5" t="s">
        <v>204</v>
      </c>
      <c r="I246" s="368">
        <f>'موازنة 2027-2028 '!M246</f>
        <v>6000</v>
      </c>
      <c r="J246" s="150">
        <f t="shared" si="105"/>
        <v>0</v>
      </c>
      <c r="K246" s="150">
        <f t="shared" si="105"/>
        <v>0</v>
      </c>
      <c r="L246" s="150">
        <f t="shared" si="105"/>
        <v>0</v>
      </c>
      <c r="M246" s="368">
        <f>'الاطار الموازنى  راي الجهه عام'!K246</f>
        <v>7000</v>
      </c>
      <c r="N246" s="212">
        <f t="shared" si="94"/>
        <v>1000</v>
      </c>
      <c r="O246" s="150">
        <f t="shared" ref="O246" si="106">SUM(O241:O245)</f>
        <v>7000</v>
      </c>
      <c r="P246" s="150">
        <f t="shared" si="95"/>
        <v>1000</v>
      </c>
      <c r="Q246" s="150" t="str">
        <f t="shared" si="96"/>
        <v xml:space="preserve"> </v>
      </c>
      <c r="R246" s="107">
        <f t="shared" si="98"/>
        <v>1.1666666666666667</v>
      </c>
      <c r="S246" s="72">
        <f t="shared" si="97"/>
        <v>20000</v>
      </c>
    </row>
    <row r="247" spans="1:19" s="1" customFormat="1" ht="126" customHeight="1" x14ac:dyDescent="0.2">
      <c r="A247" s="357"/>
      <c r="B247" s="373"/>
      <c r="C247" s="373"/>
      <c r="D247" s="373"/>
      <c r="E247" s="155"/>
      <c r="F247" s="155"/>
      <c r="G247" s="54" t="s">
        <v>781</v>
      </c>
      <c r="H247" s="18" t="s">
        <v>205</v>
      </c>
      <c r="I247" s="373">
        <f>'موازنة 2027-2028 '!M247</f>
        <v>0</v>
      </c>
      <c r="J247" s="155"/>
      <c r="K247" s="155"/>
      <c r="L247" s="155">
        <f t="shared" si="102"/>
        <v>0</v>
      </c>
      <c r="M247" s="373">
        <f>'الاطار الموازنى  راي الجهه عام'!K247</f>
        <v>0</v>
      </c>
      <c r="N247" s="215">
        <f t="shared" si="94"/>
        <v>0</v>
      </c>
      <c r="O247" s="155"/>
      <c r="P247" s="155" t="str">
        <f t="shared" si="95"/>
        <v xml:space="preserve"> </v>
      </c>
      <c r="Q247" s="155" t="str">
        <f t="shared" si="96"/>
        <v xml:space="preserve"> </v>
      </c>
      <c r="R247" s="110"/>
      <c r="S247" s="72">
        <f>S257</f>
        <v>1209000</v>
      </c>
    </row>
    <row r="248" spans="1:19" ht="105.75" customHeight="1" x14ac:dyDescent="0.2">
      <c r="A248" s="364"/>
      <c r="B248" s="365"/>
      <c r="C248" s="365"/>
      <c r="D248" s="365"/>
      <c r="E248" s="147"/>
      <c r="F248" s="147"/>
      <c r="G248" s="49" t="s">
        <v>782</v>
      </c>
      <c r="H248" s="19" t="s">
        <v>206</v>
      </c>
      <c r="I248" s="365">
        <f>'موازنة 2027-2028 '!M248</f>
        <v>0</v>
      </c>
      <c r="J248" s="147"/>
      <c r="K248" s="147"/>
      <c r="L248" s="147">
        <f t="shared" si="102"/>
        <v>0</v>
      </c>
      <c r="M248" s="365">
        <f>'الاطار الموازنى  راي الجهه عام'!K248</f>
        <v>0</v>
      </c>
      <c r="N248" s="208">
        <f t="shared" si="94"/>
        <v>0</v>
      </c>
      <c r="O248" s="147"/>
      <c r="P248" s="209" t="str">
        <f t="shared" si="95"/>
        <v xml:space="preserve"> </v>
      </c>
      <c r="Q248" s="209" t="str">
        <f t="shared" si="96"/>
        <v xml:space="preserve"> </v>
      </c>
      <c r="R248" s="105">
        <f t="shared" si="98"/>
        <v>0</v>
      </c>
      <c r="S248" s="72">
        <f t="shared" si="97"/>
        <v>0</v>
      </c>
    </row>
    <row r="249" spans="1:19" ht="105.75" customHeight="1" x14ac:dyDescent="0.2">
      <c r="A249" s="364"/>
      <c r="B249" s="365"/>
      <c r="C249" s="365"/>
      <c r="D249" s="365"/>
      <c r="E249" s="147"/>
      <c r="F249" s="147"/>
      <c r="G249" s="49" t="s">
        <v>783</v>
      </c>
      <c r="H249" s="19" t="s">
        <v>207</v>
      </c>
      <c r="I249" s="365">
        <f>'موازنة 2027-2028 '!M249</f>
        <v>0</v>
      </c>
      <c r="J249" s="147"/>
      <c r="K249" s="147"/>
      <c r="L249" s="147">
        <f t="shared" si="102"/>
        <v>0</v>
      </c>
      <c r="M249" s="365">
        <f>'الاطار الموازنى  راي الجهه عام'!K249</f>
        <v>0</v>
      </c>
      <c r="N249" s="208">
        <f t="shared" si="94"/>
        <v>0</v>
      </c>
      <c r="O249" s="147"/>
      <c r="P249" s="209" t="str">
        <f t="shared" si="95"/>
        <v xml:space="preserve"> </v>
      </c>
      <c r="Q249" s="209" t="str">
        <f t="shared" si="96"/>
        <v xml:space="preserve"> </v>
      </c>
      <c r="R249" s="105">
        <f t="shared" si="98"/>
        <v>0</v>
      </c>
      <c r="S249" s="72">
        <f t="shared" si="97"/>
        <v>0</v>
      </c>
    </row>
    <row r="250" spans="1:19" ht="126" customHeight="1" x14ac:dyDescent="0.2">
      <c r="A250" s="364"/>
      <c r="B250" s="365"/>
      <c r="C250" s="365"/>
      <c r="D250" s="365"/>
      <c r="E250" s="147"/>
      <c r="F250" s="147"/>
      <c r="G250" s="49" t="s">
        <v>784</v>
      </c>
      <c r="H250" s="19" t="s">
        <v>208</v>
      </c>
      <c r="I250" s="365">
        <f>'موازنة 2027-2028 '!M250</f>
        <v>42000</v>
      </c>
      <c r="J250" s="147"/>
      <c r="K250" s="147"/>
      <c r="L250" s="147">
        <f>K250</f>
        <v>0</v>
      </c>
      <c r="M250" s="365">
        <f>'الاطار الموازنى  راي الجهه عام'!K250</f>
        <v>45000</v>
      </c>
      <c r="N250" s="208">
        <f t="shared" si="94"/>
        <v>3000</v>
      </c>
      <c r="O250" s="147">
        <v>45000</v>
      </c>
      <c r="P250" s="209">
        <f t="shared" si="95"/>
        <v>3000</v>
      </c>
      <c r="Q250" s="209" t="str">
        <f t="shared" si="96"/>
        <v xml:space="preserve"> </v>
      </c>
      <c r="R250" s="105">
        <f t="shared" si="98"/>
        <v>1.0714285714285714</v>
      </c>
      <c r="S250" s="72">
        <f t="shared" si="97"/>
        <v>132000</v>
      </c>
    </row>
    <row r="251" spans="1:19" ht="105.75" customHeight="1" x14ac:dyDescent="0.2">
      <c r="A251" s="364"/>
      <c r="B251" s="365"/>
      <c r="C251" s="365"/>
      <c r="D251" s="365"/>
      <c r="E251" s="147"/>
      <c r="F251" s="147"/>
      <c r="G251" s="49" t="s">
        <v>785</v>
      </c>
      <c r="H251" s="19" t="s">
        <v>209</v>
      </c>
      <c r="I251" s="365">
        <f>'موازنة 2027-2028 '!M251</f>
        <v>0</v>
      </c>
      <c r="J251" s="147"/>
      <c r="K251" s="147"/>
      <c r="L251" s="147">
        <f t="shared" si="102"/>
        <v>0</v>
      </c>
      <c r="M251" s="365">
        <f>'الاطار الموازنى  راي الجهه عام'!K251</f>
        <v>0</v>
      </c>
      <c r="N251" s="208">
        <f t="shared" si="94"/>
        <v>0</v>
      </c>
      <c r="O251" s="147">
        <v>0</v>
      </c>
      <c r="P251" s="209" t="str">
        <f t="shared" si="95"/>
        <v xml:space="preserve"> </v>
      </c>
      <c r="Q251" s="209" t="str">
        <f t="shared" si="96"/>
        <v xml:space="preserve"> </v>
      </c>
      <c r="R251" s="105">
        <f t="shared" si="98"/>
        <v>0</v>
      </c>
      <c r="S251" s="72">
        <f t="shared" si="97"/>
        <v>0</v>
      </c>
    </row>
    <row r="252" spans="1:19" ht="105.75" customHeight="1" x14ac:dyDescent="0.2">
      <c r="A252" s="364"/>
      <c r="B252" s="365"/>
      <c r="C252" s="365"/>
      <c r="D252" s="365"/>
      <c r="E252" s="147"/>
      <c r="F252" s="147"/>
      <c r="G252" s="49" t="s">
        <v>786</v>
      </c>
      <c r="H252" s="19" t="s">
        <v>210</v>
      </c>
      <c r="I252" s="365">
        <f>'موازنة 2027-2028 '!M252</f>
        <v>0</v>
      </c>
      <c r="J252" s="147"/>
      <c r="K252" s="147"/>
      <c r="L252" s="147">
        <f t="shared" si="102"/>
        <v>0</v>
      </c>
      <c r="M252" s="365">
        <f>'الاطار الموازنى  راي الجهه عام'!K252</f>
        <v>0</v>
      </c>
      <c r="N252" s="208">
        <f t="shared" si="94"/>
        <v>0</v>
      </c>
      <c r="O252" s="147">
        <v>0</v>
      </c>
      <c r="P252" s="209" t="str">
        <f t="shared" si="95"/>
        <v xml:space="preserve"> </v>
      </c>
      <c r="Q252" s="209" t="str">
        <f t="shared" si="96"/>
        <v xml:space="preserve"> </v>
      </c>
      <c r="R252" s="105">
        <f t="shared" si="98"/>
        <v>0</v>
      </c>
      <c r="S252" s="72">
        <f t="shared" si="97"/>
        <v>0</v>
      </c>
    </row>
    <row r="253" spans="1:19" ht="112.5" customHeight="1" x14ac:dyDescent="0.2">
      <c r="A253" s="365"/>
      <c r="B253" s="365"/>
      <c r="C253" s="365"/>
      <c r="D253" s="365"/>
      <c r="E253" s="147"/>
      <c r="F253" s="147"/>
      <c r="G253" s="49" t="s">
        <v>787</v>
      </c>
      <c r="H253" s="19" t="s">
        <v>211</v>
      </c>
      <c r="I253" s="365">
        <f>'موازنة 2027-2028 '!M253</f>
        <v>317000</v>
      </c>
      <c r="J253" s="147"/>
      <c r="K253" s="147"/>
      <c r="L253" s="147">
        <f t="shared" si="102"/>
        <v>0</v>
      </c>
      <c r="M253" s="365">
        <f>'الاطار الموازنى  راي الجهه عام'!K253</f>
        <v>380000</v>
      </c>
      <c r="N253" s="208">
        <f t="shared" si="94"/>
        <v>63000</v>
      </c>
      <c r="O253" s="147">
        <v>380000</v>
      </c>
      <c r="P253" s="209">
        <f t="shared" si="95"/>
        <v>63000</v>
      </c>
      <c r="Q253" s="209" t="str">
        <f t="shared" si="96"/>
        <v xml:space="preserve"> </v>
      </c>
      <c r="R253" s="105">
        <f t="shared" si="98"/>
        <v>1.1987381703470033</v>
      </c>
      <c r="S253" s="72">
        <f t="shared" si="97"/>
        <v>1077000</v>
      </c>
    </row>
    <row r="254" spans="1:19" ht="105.75" customHeight="1" x14ac:dyDescent="0.2">
      <c r="A254" s="364"/>
      <c r="B254" s="365"/>
      <c r="C254" s="365"/>
      <c r="D254" s="365"/>
      <c r="E254" s="147"/>
      <c r="F254" s="147"/>
      <c r="G254" s="49" t="s">
        <v>788</v>
      </c>
      <c r="H254" s="19" t="s">
        <v>212</v>
      </c>
      <c r="I254" s="365">
        <f>'موازنة 2027-2028 '!M254</f>
        <v>0</v>
      </c>
      <c r="J254" s="147"/>
      <c r="K254" s="147"/>
      <c r="L254" s="147">
        <f t="shared" si="102"/>
        <v>0</v>
      </c>
      <c r="M254" s="365">
        <f>'الاطار الموازنى  راي الجهه عام'!K254</f>
        <v>0</v>
      </c>
      <c r="N254" s="208">
        <f t="shared" si="94"/>
        <v>0</v>
      </c>
      <c r="O254" s="147">
        <f t="shared" ref="O254:O256" si="107">M254</f>
        <v>0</v>
      </c>
      <c r="P254" s="209" t="str">
        <f t="shared" si="95"/>
        <v xml:space="preserve"> </v>
      </c>
      <c r="Q254" s="209" t="str">
        <f t="shared" si="96"/>
        <v xml:space="preserve"> </v>
      </c>
      <c r="R254" s="105">
        <f t="shared" si="98"/>
        <v>0</v>
      </c>
      <c r="S254" s="72">
        <f t="shared" si="97"/>
        <v>0</v>
      </c>
    </row>
    <row r="255" spans="1:19" ht="105.75" customHeight="1" x14ac:dyDescent="0.2">
      <c r="A255" s="364"/>
      <c r="B255" s="365"/>
      <c r="C255" s="365"/>
      <c r="D255" s="365"/>
      <c r="E255" s="147"/>
      <c r="F255" s="147"/>
      <c r="G255" s="49" t="s">
        <v>789</v>
      </c>
      <c r="H255" s="19" t="s">
        <v>213</v>
      </c>
      <c r="I255" s="365">
        <f>'موازنة 2027-2028 '!M255</f>
        <v>0</v>
      </c>
      <c r="J255" s="147"/>
      <c r="K255" s="147"/>
      <c r="L255" s="147">
        <f t="shared" si="102"/>
        <v>0</v>
      </c>
      <c r="M255" s="365">
        <f>'الاطار الموازنى  راي الجهه عام'!K255</f>
        <v>0</v>
      </c>
      <c r="N255" s="208">
        <f t="shared" si="94"/>
        <v>0</v>
      </c>
      <c r="O255" s="147">
        <f t="shared" si="107"/>
        <v>0</v>
      </c>
      <c r="P255" s="209" t="str">
        <f t="shared" si="95"/>
        <v xml:space="preserve"> </v>
      </c>
      <c r="Q255" s="209" t="str">
        <f t="shared" si="96"/>
        <v xml:space="preserve"> </v>
      </c>
      <c r="R255" s="105">
        <f t="shared" si="98"/>
        <v>0</v>
      </c>
      <c r="S255" s="72">
        <f t="shared" si="97"/>
        <v>0</v>
      </c>
    </row>
    <row r="256" spans="1:19" ht="126" customHeight="1" thickBot="1" x14ac:dyDescent="0.25">
      <c r="A256" s="391"/>
      <c r="B256" s="379"/>
      <c r="C256" s="379"/>
      <c r="D256" s="379"/>
      <c r="E256" s="158"/>
      <c r="F256" s="158"/>
      <c r="G256" s="50" t="s">
        <v>790</v>
      </c>
      <c r="H256" s="19" t="s">
        <v>214</v>
      </c>
      <c r="I256" s="379">
        <f>'موازنة 2027-2028 '!M256</f>
        <v>0</v>
      </c>
      <c r="J256" s="158"/>
      <c r="K256" s="158"/>
      <c r="L256" s="158">
        <f t="shared" si="102"/>
        <v>0</v>
      </c>
      <c r="M256" s="379">
        <f>'الاطار الموازنى  راي الجهه عام'!K256</f>
        <v>0</v>
      </c>
      <c r="N256" s="218">
        <f t="shared" si="94"/>
        <v>0</v>
      </c>
      <c r="O256" s="158">
        <f t="shared" si="107"/>
        <v>0</v>
      </c>
      <c r="P256" s="219" t="str">
        <f t="shared" si="95"/>
        <v xml:space="preserve"> </v>
      </c>
      <c r="Q256" s="219" t="str">
        <f t="shared" si="96"/>
        <v xml:space="preserve"> </v>
      </c>
      <c r="R256" s="113">
        <f t="shared" si="98"/>
        <v>0</v>
      </c>
      <c r="S256" s="72">
        <f t="shared" si="97"/>
        <v>0</v>
      </c>
    </row>
    <row r="257" spans="1:19" s="1" customFormat="1" ht="90" customHeight="1" x14ac:dyDescent="0.2">
      <c r="A257" s="392">
        <f t="shared" ref="A257:L257" si="108">SUM(A248:A256)</f>
        <v>0</v>
      </c>
      <c r="B257" s="393">
        <f t="shared" si="108"/>
        <v>0</v>
      </c>
      <c r="C257" s="393">
        <f t="shared" si="108"/>
        <v>0</v>
      </c>
      <c r="D257" s="393">
        <f t="shared" si="108"/>
        <v>0</v>
      </c>
      <c r="E257" s="316">
        <f t="shared" si="108"/>
        <v>0</v>
      </c>
      <c r="F257" s="316">
        <f t="shared" si="108"/>
        <v>0</v>
      </c>
      <c r="G257" s="317"/>
      <c r="H257" s="318" t="s">
        <v>215</v>
      </c>
      <c r="I257" s="393">
        <f>'موازنة 2027-2028 '!M257</f>
        <v>359000</v>
      </c>
      <c r="J257" s="316">
        <f t="shared" si="108"/>
        <v>0</v>
      </c>
      <c r="K257" s="316">
        <f t="shared" si="108"/>
        <v>0</v>
      </c>
      <c r="L257" s="316">
        <f t="shared" si="108"/>
        <v>0</v>
      </c>
      <c r="M257" s="393">
        <f>'الاطار الموازنى  راي الجهه عام'!K257</f>
        <v>425000</v>
      </c>
      <c r="N257" s="319">
        <f t="shared" si="94"/>
        <v>66000</v>
      </c>
      <c r="O257" s="316">
        <f t="shared" ref="O257" si="109">SUM(O248:O256)</f>
        <v>425000</v>
      </c>
      <c r="P257" s="316">
        <f t="shared" si="95"/>
        <v>66000</v>
      </c>
      <c r="Q257" s="316" t="str">
        <f t="shared" si="96"/>
        <v xml:space="preserve"> </v>
      </c>
      <c r="R257" s="320">
        <f t="shared" si="98"/>
        <v>1.1838440111420614</v>
      </c>
      <c r="S257" s="72">
        <f t="shared" si="97"/>
        <v>1209000</v>
      </c>
    </row>
    <row r="258" spans="1:19" s="1" customFormat="1" ht="92.25" customHeight="1" x14ac:dyDescent="0.2">
      <c r="A258" s="394"/>
      <c r="B258" s="395"/>
      <c r="C258" s="395"/>
      <c r="D258" s="395"/>
      <c r="E258" s="170"/>
      <c r="F258" s="170"/>
      <c r="G258" s="48" t="s">
        <v>791</v>
      </c>
      <c r="H258" s="21" t="s">
        <v>216</v>
      </c>
      <c r="I258" s="395">
        <f>'موازنة 2027-2028 '!M258</f>
        <v>0</v>
      </c>
      <c r="J258" s="170"/>
      <c r="K258" s="170"/>
      <c r="L258" s="170">
        <f t="shared" si="102"/>
        <v>0</v>
      </c>
      <c r="M258" s="395">
        <f>'الاطار الموازنى  راي الجهه عام'!K258</f>
        <v>0</v>
      </c>
      <c r="N258" s="229">
        <f t="shared" si="94"/>
        <v>0</v>
      </c>
      <c r="O258" s="170"/>
      <c r="P258" s="169" t="str">
        <f t="shared" si="95"/>
        <v xml:space="preserve"> </v>
      </c>
      <c r="Q258" s="169" t="str">
        <f t="shared" si="96"/>
        <v xml:space="preserve"> </v>
      </c>
      <c r="R258" s="120"/>
      <c r="S258" s="72">
        <f>S281</f>
        <v>1690000</v>
      </c>
    </row>
    <row r="259" spans="1:19" ht="105.75" customHeight="1" x14ac:dyDescent="0.2">
      <c r="A259" s="364"/>
      <c r="B259" s="364"/>
      <c r="C259" s="364"/>
      <c r="D259" s="364"/>
      <c r="E259" s="146"/>
      <c r="F259" s="146"/>
      <c r="G259" s="64" t="s">
        <v>792</v>
      </c>
      <c r="H259" s="19" t="s">
        <v>217</v>
      </c>
      <c r="I259" s="364">
        <f>'موازنة 2027-2028 '!M259</f>
        <v>0</v>
      </c>
      <c r="J259" s="146"/>
      <c r="K259" s="146"/>
      <c r="L259" s="146">
        <f t="shared" si="102"/>
        <v>0</v>
      </c>
      <c r="M259" s="364">
        <f>'الاطار الموازنى  راي الجهه عام'!K259</f>
        <v>0</v>
      </c>
      <c r="N259" s="235">
        <f t="shared" si="94"/>
        <v>0</v>
      </c>
      <c r="O259" s="146"/>
      <c r="P259" s="236" t="str">
        <f t="shared" si="95"/>
        <v xml:space="preserve"> </v>
      </c>
      <c r="Q259" s="236" t="str">
        <f t="shared" si="96"/>
        <v xml:space="preserve"> </v>
      </c>
      <c r="R259" s="105">
        <f t="shared" si="98"/>
        <v>0</v>
      </c>
      <c r="S259" s="72">
        <f t="shared" si="97"/>
        <v>0</v>
      </c>
    </row>
    <row r="260" spans="1:19" ht="102.75" customHeight="1" x14ac:dyDescent="0.2">
      <c r="A260" s="364"/>
      <c r="B260" s="364"/>
      <c r="C260" s="364"/>
      <c r="D260" s="364"/>
      <c r="E260" s="146"/>
      <c r="F260" s="146"/>
      <c r="G260" s="64" t="s">
        <v>793</v>
      </c>
      <c r="H260" s="19" t="s">
        <v>218</v>
      </c>
      <c r="I260" s="414">
        <f>'موازنة 2027-2028 '!M260</f>
        <v>183000</v>
      </c>
      <c r="J260" s="146"/>
      <c r="K260" s="146"/>
      <c r="L260" s="146">
        <f t="shared" si="102"/>
        <v>0</v>
      </c>
      <c r="M260" s="364">
        <f>'الاطار الموازنى  راي الجهه عام'!K260</f>
        <v>220000</v>
      </c>
      <c r="N260" s="235">
        <f t="shared" si="94"/>
        <v>37000</v>
      </c>
      <c r="O260" s="146">
        <v>220000</v>
      </c>
      <c r="P260" s="236">
        <f t="shared" si="95"/>
        <v>37000</v>
      </c>
      <c r="Q260" s="236" t="str">
        <f t="shared" si="96"/>
        <v xml:space="preserve"> </v>
      </c>
      <c r="R260" s="105">
        <f t="shared" si="98"/>
        <v>1.2021857923497268</v>
      </c>
      <c r="S260" s="72">
        <f t="shared" si="97"/>
        <v>623000</v>
      </c>
    </row>
    <row r="261" spans="1:19" ht="105" customHeight="1" x14ac:dyDescent="0.2">
      <c r="A261" s="365"/>
      <c r="B261" s="365"/>
      <c r="C261" s="365"/>
      <c r="D261" s="365"/>
      <c r="E261" s="146"/>
      <c r="F261" s="147"/>
      <c r="G261" s="49" t="s">
        <v>794</v>
      </c>
      <c r="H261" s="19" t="s">
        <v>219</v>
      </c>
      <c r="I261" s="414">
        <f>'موازنة 2027-2028 '!M261</f>
        <v>200000</v>
      </c>
      <c r="J261" s="146"/>
      <c r="K261" s="146"/>
      <c r="L261" s="146">
        <f t="shared" si="102"/>
        <v>0</v>
      </c>
      <c r="M261" s="364">
        <f>'الاطار الموازنى  راي الجهه عام'!K261</f>
        <v>200000</v>
      </c>
      <c r="N261" s="235">
        <f t="shared" si="94"/>
        <v>0</v>
      </c>
      <c r="O261" s="146">
        <v>200000</v>
      </c>
      <c r="P261" s="236" t="str">
        <f t="shared" si="95"/>
        <v xml:space="preserve"> </v>
      </c>
      <c r="Q261" s="236" t="str">
        <f t="shared" si="96"/>
        <v xml:space="preserve"> </v>
      </c>
      <c r="R261" s="105">
        <f t="shared" si="98"/>
        <v>1</v>
      </c>
      <c r="S261" s="72">
        <f t="shared" si="97"/>
        <v>600000</v>
      </c>
    </row>
    <row r="262" spans="1:19" ht="105.75" customHeight="1" x14ac:dyDescent="0.2">
      <c r="A262" s="365"/>
      <c r="B262" s="365"/>
      <c r="C262" s="365"/>
      <c r="D262" s="365"/>
      <c r="E262" s="147"/>
      <c r="F262" s="147"/>
      <c r="G262" s="49" t="s">
        <v>795</v>
      </c>
      <c r="H262" s="19" t="s">
        <v>220</v>
      </c>
      <c r="I262" s="414">
        <f>'موازنة 2027-2028 '!M262</f>
        <v>0</v>
      </c>
      <c r="J262" s="146"/>
      <c r="K262" s="147"/>
      <c r="L262" s="147">
        <f t="shared" si="102"/>
        <v>0</v>
      </c>
      <c r="M262" s="365">
        <f>'الاطار الموازنى  راي الجهه عام'!K262</f>
        <v>0</v>
      </c>
      <c r="N262" s="208">
        <f t="shared" si="94"/>
        <v>0</v>
      </c>
      <c r="O262" s="147">
        <v>0</v>
      </c>
      <c r="P262" s="236" t="str">
        <f t="shared" si="95"/>
        <v xml:space="preserve"> </v>
      </c>
      <c r="Q262" s="236" t="str">
        <f t="shared" si="96"/>
        <v xml:space="preserve"> </v>
      </c>
      <c r="R262" s="105">
        <f t="shared" si="98"/>
        <v>0</v>
      </c>
      <c r="S262" s="72">
        <f t="shared" si="97"/>
        <v>0</v>
      </c>
    </row>
    <row r="263" spans="1:19" ht="99.75" customHeight="1" x14ac:dyDescent="0.2">
      <c r="A263" s="365"/>
      <c r="B263" s="365"/>
      <c r="C263" s="365"/>
      <c r="D263" s="365"/>
      <c r="E263" s="147"/>
      <c r="F263" s="147"/>
      <c r="G263" s="49" t="s">
        <v>796</v>
      </c>
      <c r="H263" s="19" t="s">
        <v>221</v>
      </c>
      <c r="I263" s="414">
        <f>'موازنة 2027-2028 '!M263</f>
        <v>6000</v>
      </c>
      <c r="J263" s="349"/>
      <c r="K263" s="147"/>
      <c r="L263" s="147">
        <f t="shared" si="102"/>
        <v>0</v>
      </c>
      <c r="M263" s="365">
        <f>'الاطار الموازنى  راي الجهه عام'!K263</f>
        <v>8000</v>
      </c>
      <c r="N263" s="208">
        <f t="shared" si="94"/>
        <v>2000</v>
      </c>
      <c r="O263" s="147">
        <v>8000</v>
      </c>
      <c r="P263" s="236">
        <f t="shared" si="95"/>
        <v>2000</v>
      </c>
      <c r="Q263" s="236" t="str">
        <f t="shared" si="96"/>
        <v xml:space="preserve"> </v>
      </c>
      <c r="R263" s="105">
        <f t="shared" si="98"/>
        <v>1.3333333333333333</v>
      </c>
      <c r="S263" s="72">
        <f t="shared" si="97"/>
        <v>22000</v>
      </c>
    </row>
    <row r="264" spans="1:19" ht="107.25" customHeight="1" x14ac:dyDescent="0.2">
      <c r="A264" s="365"/>
      <c r="B264" s="365"/>
      <c r="C264" s="365"/>
      <c r="D264" s="365"/>
      <c r="E264" s="147"/>
      <c r="F264" s="147"/>
      <c r="G264" s="49" t="s">
        <v>797</v>
      </c>
      <c r="H264" s="19" t="s">
        <v>222</v>
      </c>
      <c r="I264" s="414">
        <f>'موازنة 2027-2028 '!M264</f>
        <v>0</v>
      </c>
      <c r="J264" s="349"/>
      <c r="K264" s="147"/>
      <c r="L264" s="147">
        <f t="shared" si="102"/>
        <v>0</v>
      </c>
      <c r="M264" s="365">
        <f>'الاطار الموازنى  راي الجهه عام'!K264</f>
        <v>0</v>
      </c>
      <c r="N264" s="208">
        <f t="shared" si="94"/>
        <v>0</v>
      </c>
      <c r="O264" s="147">
        <v>0</v>
      </c>
      <c r="P264" s="236" t="str">
        <f t="shared" si="95"/>
        <v xml:space="preserve"> </v>
      </c>
      <c r="Q264" s="236" t="str">
        <f t="shared" si="96"/>
        <v xml:space="preserve"> </v>
      </c>
      <c r="R264" s="105">
        <f t="shared" si="98"/>
        <v>0</v>
      </c>
      <c r="S264" s="72">
        <f t="shared" si="97"/>
        <v>0</v>
      </c>
    </row>
    <row r="265" spans="1:19" ht="105.75" customHeight="1" x14ac:dyDescent="0.2">
      <c r="A265" s="365"/>
      <c r="B265" s="365"/>
      <c r="C265" s="365"/>
      <c r="D265" s="365"/>
      <c r="E265" s="147"/>
      <c r="F265" s="147"/>
      <c r="G265" s="49" t="s">
        <v>798</v>
      </c>
      <c r="H265" s="19" t="s">
        <v>223</v>
      </c>
      <c r="I265" s="414">
        <f>'موازنة 2027-2028 '!M265</f>
        <v>0</v>
      </c>
      <c r="J265" s="349"/>
      <c r="K265" s="147"/>
      <c r="L265" s="147">
        <f t="shared" si="102"/>
        <v>0</v>
      </c>
      <c r="M265" s="365">
        <f>'الاطار الموازنى  راي الجهه عام'!K265</f>
        <v>0</v>
      </c>
      <c r="N265" s="208">
        <f t="shared" si="94"/>
        <v>0</v>
      </c>
      <c r="O265" s="147">
        <v>0</v>
      </c>
      <c r="P265" s="236" t="str">
        <f t="shared" si="95"/>
        <v xml:space="preserve"> </v>
      </c>
      <c r="Q265" s="236" t="str">
        <f t="shared" si="96"/>
        <v xml:space="preserve"> </v>
      </c>
      <c r="R265" s="105">
        <f t="shared" si="98"/>
        <v>0</v>
      </c>
      <c r="S265" s="72">
        <f t="shared" si="97"/>
        <v>0</v>
      </c>
    </row>
    <row r="266" spans="1:19" ht="105.75" customHeight="1" x14ac:dyDescent="0.2">
      <c r="A266" s="365"/>
      <c r="B266" s="365"/>
      <c r="C266" s="365"/>
      <c r="D266" s="365"/>
      <c r="E266" s="147"/>
      <c r="F266" s="147"/>
      <c r="G266" s="49" t="s">
        <v>799</v>
      </c>
      <c r="H266" s="19" t="s">
        <v>224</v>
      </c>
      <c r="I266" s="414">
        <f>'موازنة 2027-2028 '!M266</f>
        <v>0</v>
      </c>
      <c r="J266" s="349"/>
      <c r="K266" s="147"/>
      <c r="L266" s="147">
        <f t="shared" si="102"/>
        <v>0</v>
      </c>
      <c r="M266" s="365">
        <f>'الاطار الموازنى  راي الجهه عام'!K266</f>
        <v>0</v>
      </c>
      <c r="N266" s="208">
        <f t="shared" si="94"/>
        <v>0</v>
      </c>
      <c r="O266" s="147">
        <v>0</v>
      </c>
      <c r="P266" s="236" t="str">
        <f t="shared" si="95"/>
        <v xml:space="preserve"> </v>
      </c>
      <c r="Q266" s="236" t="str">
        <f t="shared" si="96"/>
        <v xml:space="preserve"> </v>
      </c>
      <c r="R266" s="105">
        <f t="shared" si="98"/>
        <v>0</v>
      </c>
      <c r="S266" s="72">
        <f t="shared" si="97"/>
        <v>0</v>
      </c>
    </row>
    <row r="267" spans="1:19" ht="105.75" customHeight="1" x14ac:dyDescent="0.2">
      <c r="A267" s="365"/>
      <c r="B267" s="365"/>
      <c r="C267" s="365"/>
      <c r="D267" s="365"/>
      <c r="E267" s="147"/>
      <c r="F267" s="147"/>
      <c r="G267" s="49" t="s">
        <v>800</v>
      </c>
      <c r="H267" s="19" t="s">
        <v>225</v>
      </c>
      <c r="I267" s="414">
        <f>'موازنة 2027-2028 '!M267</f>
        <v>0</v>
      </c>
      <c r="J267" s="349"/>
      <c r="K267" s="147"/>
      <c r="L267" s="147">
        <f t="shared" si="102"/>
        <v>0</v>
      </c>
      <c r="M267" s="365">
        <f>'الاطار الموازنى  راي الجهه عام'!K267</f>
        <v>0</v>
      </c>
      <c r="N267" s="208">
        <f t="shared" si="94"/>
        <v>0</v>
      </c>
      <c r="O267" s="147">
        <v>0</v>
      </c>
      <c r="P267" s="236" t="str">
        <f t="shared" si="95"/>
        <v xml:space="preserve"> </v>
      </c>
      <c r="Q267" s="236" t="str">
        <f t="shared" si="96"/>
        <v xml:space="preserve"> </v>
      </c>
      <c r="R267" s="105">
        <f t="shared" si="98"/>
        <v>0</v>
      </c>
      <c r="S267" s="72">
        <f t="shared" si="97"/>
        <v>0</v>
      </c>
    </row>
    <row r="268" spans="1:19" ht="105.75" customHeight="1" x14ac:dyDescent="0.2">
      <c r="A268" s="365"/>
      <c r="B268" s="365"/>
      <c r="C268" s="365"/>
      <c r="D268" s="365"/>
      <c r="E268" s="147"/>
      <c r="F268" s="147"/>
      <c r="G268" s="49" t="s">
        <v>801</v>
      </c>
      <c r="H268" s="19" t="s">
        <v>226</v>
      </c>
      <c r="I268" s="414">
        <f>'موازنة 2027-2028 '!M268</f>
        <v>0</v>
      </c>
      <c r="J268" s="349"/>
      <c r="K268" s="147"/>
      <c r="L268" s="147">
        <f t="shared" si="102"/>
        <v>0</v>
      </c>
      <c r="M268" s="365">
        <f>'الاطار الموازنى  راي الجهه عام'!K268</f>
        <v>0</v>
      </c>
      <c r="N268" s="208">
        <f t="shared" si="94"/>
        <v>0</v>
      </c>
      <c r="O268" s="147">
        <v>0</v>
      </c>
      <c r="P268" s="236" t="str">
        <f t="shared" si="95"/>
        <v xml:space="preserve"> </v>
      </c>
      <c r="Q268" s="236" t="str">
        <f t="shared" si="96"/>
        <v xml:space="preserve"> </v>
      </c>
      <c r="R268" s="105">
        <f t="shared" si="98"/>
        <v>0</v>
      </c>
      <c r="S268" s="72">
        <f t="shared" si="97"/>
        <v>0</v>
      </c>
    </row>
    <row r="269" spans="1:19" ht="105.75" customHeight="1" x14ac:dyDescent="0.2">
      <c r="A269" s="365"/>
      <c r="B269" s="365"/>
      <c r="C269" s="365"/>
      <c r="D269" s="365"/>
      <c r="E269" s="147"/>
      <c r="F269" s="147"/>
      <c r="G269" s="49" t="s">
        <v>802</v>
      </c>
      <c r="H269" s="19" t="s">
        <v>227</v>
      </c>
      <c r="I269" s="414">
        <f>'موازنة 2027-2028 '!M269</f>
        <v>0</v>
      </c>
      <c r="J269" s="349"/>
      <c r="K269" s="147"/>
      <c r="L269" s="147">
        <f t="shared" si="102"/>
        <v>0</v>
      </c>
      <c r="M269" s="365">
        <f>'الاطار الموازنى  راي الجهه عام'!K269</f>
        <v>0</v>
      </c>
      <c r="N269" s="208">
        <f t="shared" si="94"/>
        <v>0</v>
      </c>
      <c r="O269" s="147">
        <v>0</v>
      </c>
      <c r="P269" s="236" t="str">
        <f t="shared" si="95"/>
        <v xml:space="preserve"> </v>
      </c>
      <c r="Q269" s="236" t="str">
        <f t="shared" si="96"/>
        <v xml:space="preserve"> </v>
      </c>
      <c r="R269" s="105">
        <f t="shared" si="98"/>
        <v>0</v>
      </c>
      <c r="S269" s="72">
        <f t="shared" si="97"/>
        <v>0</v>
      </c>
    </row>
    <row r="270" spans="1:19" ht="105.75" customHeight="1" x14ac:dyDescent="0.2">
      <c r="A270" s="365"/>
      <c r="B270" s="365"/>
      <c r="C270" s="365"/>
      <c r="D270" s="365"/>
      <c r="E270" s="147"/>
      <c r="F270" s="147"/>
      <c r="G270" s="49" t="s">
        <v>803</v>
      </c>
      <c r="H270" s="19" t="s">
        <v>228</v>
      </c>
      <c r="I270" s="414">
        <f>'موازنة 2027-2028 '!M270</f>
        <v>0</v>
      </c>
      <c r="J270" s="349"/>
      <c r="K270" s="147"/>
      <c r="L270" s="147">
        <f t="shared" si="102"/>
        <v>0</v>
      </c>
      <c r="M270" s="365">
        <f>'الاطار الموازنى  راي الجهه عام'!K270</f>
        <v>0</v>
      </c>
      <c r="N270" s="208">
        <f t="shared" si="94"/>
        <v>0</v>
      </c>
      <c r="O270" s="147">
        <v>0</v>
      </c>
      <c r="P270" s="236" t="str">
        <f t="shared" si="95"/>
        <v xml:space="preserve"> </v>
      </c>
      <c r="Q270" s="236" t="str">
        <f t="shared" si="96"/>
        <v xml:space="preserve"> </v>
      </c>
      <c r="R270" s="105">
        <f t="shared" si="98"/>
        <v>0</v>
      </c>
      <c r="S270" s="72">
        <f t="shared" si="97"/>
        <v>0</v>
      </c>
    </row>
    <row r="271" spans="1:19" ht="114.75" customHeight="1" x14ac:dyDescent="0.2">
      <c r="A271" s="365"/>
      <c r="B271" s="365"/>
      <c r="C271" s="365"/>
      <c r="D271" s="365"/>
      <c r="E271" s="147"/>
      <c r="F271" s="147"/>
      <c r="G271" s="49" t="s">
        <v>804</v>
      </c>
      <c r="H271" s="19" t="s">
        <v>229</v>
      </c>
      <c r="I271" s="414">
        <f>'موازنة 2027-2028 '!M271</f>
        <v>115000</v>
      </c>
      <c r="J271" s="349"/>
      <c r="K271" s="147"/>
      <c r="L271" s="147">
        <f t="shared" si="102"/>
        <v>0</v>
      </c>
      <c r="M271" s="365">
        <f>'الاطار الموازنى  راي الجهه عام'!K271</f>
        <v>137000</v>
      </c>
      <c r="N271" s="208">
        <f t="shared" si="94"/>
        <v>22000</v>
      </c>
      <c r="O271" s="147">
        <v>137000</v>
      </c>
      <c r="P271" s="236">
        <f t="shared" si="95"/>
        <v>22000</v>
      </c>
      <c r="Q271" s="236" t="str">
        <f t="shared" si="96"/>
        <v xml:space="preserve"> </v>
      </c>
      <c r="R271" s="105">
        <f t="shared" si="98"/>
        <v>1.191304347826087</v>
      </c>
      <c r="S271" s="72">
        <f t="shared" si="97"/>
        <v>389000</v>
      </c>
    </row>
    <row r="272" spans="1:19" ht="107.25" customHeight="1" x14ac:dyDescent="0.2">
      <c r="A272" s="365"/>
      <c r="B272" s="365"/>
      <c r="C272" s="365"/>
      <c r="D272" s="365"/>
      <c r="E272" s="147"/>
      <c r="F272" s="147"/>
      <c r="G272" s="49" t="s">
        <v>805</v>
      </c>
      <c r="H272" s="19" t="s">
        <v>230</v>
      </c>
      <c r="I272" s="414">
        <f>'موازنة 2027-2028 '!M272</f>
        <v>10000</v>
      </c>
      <c r="J272" s="349"/>
      <c r="K272" s="147"/>
      <c r="L272" s="147">
        <f t="shared" si="102"/>
        <v>0</v>
      </c>
      <c r="M272" s="365">
        <f>'الاطار الموازنى  راي الجهه عام'!K272</f>
        <v>10000</v>
      </c>
      <c r="N272" s="208">
        <f t="shared" si="94"/>
        <v>0</v>
      </c>
      <c r="O272" s="147">
        <v>10000</v>
      </c>
      <c r="P272" s="236" t="str">
        <f t="shared" si="95"/>
        <v xml:space="preserve"> </v>
      </c>
      <c r="Q272" s="236" t="str">
        <f t="shared" si="96"/>
        <v xml:space="preserve"> </v>
      </c>
      <c r="R272" s="105">
        <f t="shared" si="98"/>
        <v>1</v>
      </c>
      <c r="S272" s="72">
        <f t="shared" si="97"/>
        <v>30000</v>
      </c>
    </row>
    <row r="273" spans="1:19" ht="105.75" customHeight="1" x14ac:dyDescent="0.2">
      <c r="A273" s="364"/>
      <c r="B273" s="365"/>
      <c r="C273" s="365"/>
      <c r="D273" s="365"/>
      <c r="E273" s="147"/>
      <c r="F273" s="147"/>
      <c r="G273" s="49" t="s">
        <v>806</v>
      </c>
      <c r="H273" s="19" t="s">
        <v>231</v>
      </c>
      <c r="I273" s="365">
        <f>'موازنة 2027-2028 '!M273</f>
        <v>0</v>
      </c>
      <c r="J273" s="147"/>
      <c r="K273" s="147"/>
      <c r="L273" s="147">
        <f t="shared" si="102"/>
        <v>0</v>
      </c>
      <c r="M273" s="365">
        <f>'الاطار الموازنى  راي الجهه عام'!K273</f>
        <v>0</v>
      </c>
      <c r="N273" s="208">
        <f t="shared" si="94"/>
        <v>0</v>
      </c>
      <c r="O273" s="147">
        <f t="shared" ref="O273:O279" si="110">M273</f>
        <v>0</v>
      </c>
      <c r="P273" s="236" t="str">
        <f t="shared" si="95"/>
        <v xml:space="preserve"> </v>
      </c>
      <c r="Q273" s="236" t="str">
        <f t="shared" si="96"/>
        <v xml:space="preserve"> </v>
      </c>
      <c r="R273" s="105">
        <f t="shared" si="98"/>
        <v>0</v>
      </c>
      <c r="S273" s="72">
        <f t="shared" si="97"/>
        <v>0</v>
      </c>
    </row>
    <row r="274" spans="1:19" ht="105.75" customHeight="1" x14ac:dyDescent="0.2">
      <c r="A274" s="364"/>
      <c r="B274" s="365"/>
      <c r="C274" s="365"/>
      <c r="D274" s="365"/>
      <c r="E274" s="147"/>
      <c r="F274" s="147"/>
      <c r="G274" s="49" t="s">
        <v>807</v>
      </c>
      <c r="H274" s="19" t="s">
        <v>232</v>
      </c>
      <c r="I274" s="365">
        <f>'موازنة 2027-2028 '!M274</f>
        <v>0</v>
      </c>
      <c r="J274" s="147"/>
      <c r="K274" s="147"/>
      <c r="L274" s="147">
        <f t="shared" si="102"/>
        <v>0</v>
      </c>
      <c r="M274" s="365">
        <f>'الاطار الموازنى  راي الجهه عام'!K274</f>
        <v>0</v>
      </c>
      <c r="N274" s="208">
        <f t="shared" si="94"/>
        <v>0</v>
      </c>
      <c r="O274" s="147">
        <f t="shared" si="110"/>
        <v>0</v>
      </c>
      <c r="P274" s="236" t="str">
        <f t="shared" si="95"/>
        <v xml:space="preserve"> </v>
      </c>
      <c r="Q274" s="236" t="str">
        <f t="shared" si="96"/>
        <v xml:space="preserve"> </v>
      </c>
      <c r="R274" s="105">
        <f t="shared" si="98"/>
        <v>0</v>
      </c>
      <c r="S274" s="72">
        <f t="shared" si="97"/>
        <v>0</v>
      </c>
    </row>
    <row r="275" spans="1:19" ht="105.75" customHeight="1" x14ac:dyDescent="0.2">
      <c r="A275" s="364"/>
      <c r="B275" s="365"/>
      <c r="C275" s="365"/>
      <c r="D275" s="365"/>
      <c r="E275" s="147"/>
      <c r="F275" s="147"/>
      <c r="G275" s="49" t="s">
        <v>808</v>
      </c>
      <c r="H275" s="19" t="s">
        <v>233</v>
      </c>
      <c r="I275" s="365">
        <f>'موازنة 2027-2028 '!M275</f>
        <v>0</v>
      </c>
      <c r="J275" s="147"/>
      <c r="K275" s="147"/>
      <c r="L275" s="147">
        <f t="shared" si="102"/>
        <v>0</v>
      </c>
      <c r="M275" s="365">
        <f>'الاطار الموازنى  راي الجهه عام'!K275</f>
        <v>0</v>
      </c>
      <c r="N275" s="208">
        <f t="shared" si="94"/>
        <v>0</v>
      </c>
      <c r="O275" s="147">
        <f t="shared" si="110"/>
        <v>0</v>
      </c>
      <c r="P275" s="236" t="str">
        <f t="shared" si="95"/>
        <v xml:space="preserve"> </v>
      </c>
      <c r="Q275" s="236" t="str">
        <f t="shared" si="96"/>
        <v xml:space="preserve"> </v>
      </c>
      <c r="R275" s="105">
        <f t="shared" si="98"/>
        <v>0</v>
      </c>
      <c r="S275" s="72">
        <f t="shared" si="97"/>
        <v>0</v>
      </c>
    </row>
    <row r="276" spans="1:19" ht="105.75" customHeight="1" x14ac:dyDescent="0.2">
      <c r="A276" s="364"/>
      <c r="B276" s="365"/>
      <c r="C276" s="365"/>
      <c r="D276" s="365"/>
      <c r="E276" s="147"/>
      <c r="F276" s="147"/>
      <c r="G276" s="49" t="s">
        <v>809</v>
      </c>
      <c r="H276" s="19" t="s">
        <v>234</v>
      </c>
      <c r="I276" s="365">
        <f>'موازنة 2027-2028 '!M276</f>
        <v>0</v>
      </c>
      <c r="J276" s="147"/>
      <c r="K276" s="147"/>
      <c r="L276" s="147">
        <f t="shared" si="102"/>
        <v>0</v>
      </c>
      <c r="M276" s="365">
        <f>'الاطار الموازنى  راي الجهه عام'!K276</f>
        <v>0</v>
      </c>
      <c r="N276" s="208">
        <f t="shared" si="94"/>
        <v>0</v>
      </c>
      <c r="O276" s="147">
        <f t="shared" si="110"/>
        <v>0</v>
      </c>
      <c r="P276" s="236" t="str">
        <f t="shared" si="95"/>
        <v xml:space="preserve"> </v>
      </c>
      <c r="Q276" s="236" t="str">
        <f t="shared" si="96"/>
        <v xml:space="preserve"> </v>
      </c>
      <c r="R276" s="105">
        <f t="shared" si="98"/>
        <v>0</v>
      </c>
      <c r="S276" s="72">
        <f t="shared" si="97"/>
        <v>0</v>
      </c>
    </row>
    <row r="277" spans="1:19" ht="105.75" customHeight="1" x14ac:dyDescent="0.2">
      <c r="A277" s="364"/>
      <c r="B277" s="365"/>
      <c r="C277" s="365"/>
      <c r="D277" s="365"/>
      <c r="E277" s="147"/>
      <c r="F277" s="147"/>
      <c r="G277" s="49" t="s">
        <v>810</v>
      </c>
      <c r="H277" s="19" t="s">
        <v>235</v>
      </c>
      <c r="I277" s="365">
        <f>'موازنة 2027-2028 '!M277</f>
        <v>0</v>
      </c>
      <c r="J277" s="147"/>
      <c r="K277" s="147"/>
      <c r="L277" s="147">
        <f t="shared" si="102"/>
        <v>0</v>
      </c>
      <c r="M277" s="365">
        <f>'الاطار الموازنى  راي الجهه عام'!K277</f>
        <v>0</v>
      </c>
      <c r="N277" s="208">
        <f t="shared" si="94"/>
        <v>0</v>
      </c>
      <c r="O277" s="147">
        <f t="shared" si="110"/>
        <v>0</v>
      </c>
      <c r="P277" s="236" t="str">
        <f t="shared" si="95"/>
        <v xml:space="preserve"> </v>
      </c>
      <c r="Q277" s="236" t="str">
        <f t="shared" si="96"/>
        <v xml:space="preserve"> </v>
      </c>
      <c r="R277" s="105">
        <f t="shared" si="98"/>
        <v>0</v>
      </c>
      <c r="S277" s="72">
        <f t="shared" si="97"/>
        <v>0</v>
      </c>
    </row>
    <row r="278" spans="1:19" ht="105.75" customHeight="1" x14ac:dyDescent="0.2">
      <c r="A278" s="364"/>
      <c r="B278" s="365"/>
      <c r="C278" s="365"/>
      <c r="D278" s="365"/>
      <c r="E278" s="147"/>
      <c r="F278" s="147"/>
      <c r="G278" s="49" t="s">
        <v>811</v>
      </c>
      <c r="H278" s="19" t="s">
        <v>614</v>
      </c>
      <c r="I278" s="365">
        <f>'موازنة 2027-2028 '!M278</f>
        <v>0</v>
      </c>
      <c r="J278" s="147"/>
      <c r="K278" s="147"/>
      <c r="L278" s="147">
        <f t="shared" si="102"/>
        <v>0</v>
      </c>
      <c r="M278" s="365">
        <f>'الاطار الموازنى  راي الجهه عام'!K278</f>
        <v>0</v>
      </c>
      <c r="N278" s="208">
        <f t="shared" si="94"/>
        <v>0</v>
      </c>
      <c r="O278" s="147">
        <f t="shared" si="110"/>
        <v>0</v>
      </c>
      <c r="P278" s="236" t="str">
        <f t="shared" si="95"/>
        <v xml:space="preserve"> </v>
      </c>
      <c r="Q278" s="236" t="str">
        <f t="shared" si="96"/>
        <v xml:space="preserve"> </v>
      </c>
      <c r="R278" s="105">
        <f t="shared" si="98"/>
        <v>0</v>
      </c>
      <c r="S278" s="72">
        <f t="shared" si="97"/>
        <v>0</v>
      </c>
    </row>
    <row r="279" spans="1:19" ht="105.75" customHeight="1" x14ac:dyDescent="0.2">
      <c r="A279" s="364"/>
      <c r="B279" s="365"/>
      <c r="C279" s="365"/>
      <c r="D279" s="365"/>
      <c r="E279" s="147"/>
      <c r="F279" s="147"/>
      <c r="G279" s="49" t="s">
        <v>1091</v>
      </c>
      <c r="H279" s="19" t="s">
        <v>1093</v>
      </c>
      <c r="I279" s="365">
        <f>'موازنة 2027-2028 '!M279</f>
        <v>0</v>
      </c>
      <c r="J279" s="147"/>
      <c r="K279" s="147"/>
      <c r="L279" s="147">
        <f t="shared" si="102"/>
        <v>0</v>
      </c>
      <c r="M279" s="365">
        <f>'الاطار الموازنى  راي الجهه عام'!K279</f>
        <v>0</v>
      </c>
      <c r="N279" s="208">
        <f t="shared" si="94"/>
        <v>0</v>
      </c>
      <c r="O279" s="147">
        <f t="shared" si="110"/>
        <v>0</v>
      </c>
      <c r="P279" s="236" t="str">
        <f t="shared" si="95"/>
        <v xml:space="preserve"> </v>
      </c>
      <c r="Q279" s="236" t="str">
        <f t="shared" si="96"/>
        <v xml:space="preserve"> </v>
      </c>
      <c r="R279" s="105">
        <f t="shared" si="98"/>
        <v>0</v>
      </c>
      <c r="S279" s="72">
        <f t="shared" si="97"/>
        <v>0</v>
      </c>
    </row>
    <row r="280" spans="1:19" ht="92.25" customHeight="1" thickBot="1" x14ac:dyDescent="0.25">
      <c r="A280" s="366"/>
      <c r="B280" s="367"/>
      <c r="C280" s="367"/>
      <c r="D280" s="367"/>
      <c r="E280" s="149"/>
      <c r="F280" s="149"/>
      <c r="G280" s="81" t="s">
        <v>1092</v>
      </c>
      <c r="H280" s="78" t="s">
        <v>1094</v>
      </c>
      <c r="I280" s="367">
        <f>'موازنة 2027-2028 '!M280</f>
        <v>8000</v>
      </c>
      <c r="J280" s="149"/>
      <c r="K280" s="149"/>
      <c r="L280" s="149">
        <f t="shared" si="102"/>
        <v>0</v>
      </c>
      <c r="M280" s="367">
        <f>'الاطار الموازنى  راي الجهه عام'!K280</f>
        <v>9000</v>
      </c>
      <c r="N280" s="210">
        <f t="shared" si="94"/>
        <v>1000</v>
      </c>
      <c r="O280" s="149">
        <v>9000</v>
      </c>
      <c r="P280" s="237">
        <f t="shared" si="95"/>
        <v>1000</v>
      </c>
      <c r="Q280" s="237" t="str">
        <f t="shared" si="96"/>
        <v xml:space="preserve"> </v>
      </c>
      <c r="R280" s="106">
        <f t="shared" si="98"/>
        <v>1.125</v>
      </c>
      <c r="S280" s="72">
        <f t="shared" si="97"/>
        <v>26000</v>
      </c>
    </row>
    <row r="281" spans="1:19" s="1" customFormat="1" ht="97.5" customHeight="1" thickBot="1" x14ac:dyDescent="0.25">
      <c r="A281" s="360">
        <f t="shared" ref="A281:L281" si="111">SUM(A259:A280)</f>
        <v>0</v>
      </c>
      <c r="B281" s="368">
        <f t="shared" si="111"/>
        <v>0</v>
      </c>
      <c r="C281" s="411">
        <f t="shared" si="111"/>
        <v>0</v>
      </c>
      <c r="D281" s="368">
        <f t="shared" si="111"/>
        <v>0</v>
      </c>
      <c r="E281" s="173">
        <f t="shared" si="111"/>
        <v>0</v>
      </c>
      <c r="F281" s="150">
        <f t="shared" si="111"/>
        <v>0</v>
      </c>
      <c r="G281" s="51"/>
      <c r="H281" s="5" t="s">
        <v>236</v>
      </c>
      <c r="I281" s="368">
        <f>'موازنة 2027-2028 '!M281</f>
        <v>522000</v>
      </c>
      <c r="J281" s="150">
        <f t="shared" si="111"/>
        <v>0</v>
      </c>
      <c r="K281" s="150">
        <f t="shared" si="111"/>
        <v>0</v>
      </c>
      <c r="L281" s="150">
        <f t="shared" si="111"/>
        <v>0</v>
      </c>
      <c r="M281" s="368">
        <f>'الاطار الموازنى  راي الجهه عام'!K281</f>
        <v>584000</v>
      </c>
      <c r="N281" s="212">
        <f t="shared" si="94"/>
        <v>62000</v>
      </c>
      <c r="O281" s="150">
        <f t="shared" ref="O281" si="112">SUM(O259:O280)</f>
        <v>584000</v>
      </c>
      <c r="P281" s="143">
        <f t="shared" si="95"/>
        <v>62000</v>
      </c>
      <c r="Q281" s="143" t="str">
        <f t="shared" si="96"/>
        <v xml:space="preserve"> </v>
      </c>
      <c r="R281" s="107">
        <f t="shared" si="98"/>
        <v>1.1187739463601531</v>
      </c>
      <c r="S281" s="72">
        <f t="shared" si="97"/>
        <v>1690000</v>
      </c>
    </row>
    <row r="282" spans="1:19" s="1" customFormat="1" ht="92.25" customHeight="1" x14ac:dyDescent="0.2">
      <c r="A282" s="412"/>
      <c r="B282" s="412"/>
      <c r="C282" s="412"/>
      <c r="D282" s="413"/>
      <c r="E282" s="174"/>
      <c r="F282" s="174"/>
      <c r="G282" s="65">
        <v>3113010900</v>
      </c>
      <c r="H282" s="21" t="s">
        <v>1101</v>
      </c>
      <c r="I282" s="451">
        <f>'موازنة 2027-2028 '!M282</f>
        <v>0</v>
      </c>
      <c r="J282" s="174"/>
      <c r="K282" s="174"/>
      <c r="L282" s="234">
        <f t="shared" si="102"/>
        <v>0</v>
      </c>
      <c r="M282" s="412">
        <f>'الاطار الموازنى  راي الجهه عام'!K282</f>
        <v>0</v>
      </c>
      <c r="N282" s="229">
        <f t="shared" si="94"/>
        <v>0</v>
      </c>
      <c r="O282" s="174"/>
      <c r="P282" s="174" t="str">
        <f t="shared" si="95"/>
        <v xml:space="preserve"> </v>
      </c>
      <c r="Q282" s="174" t="str">
        <f t="shared" si="96"/>
        <v xml:space="preserve"> </v>
      </c>
      <c r="R282" s="120"/>
      <c r="S282" s="72">
        <f>S285</f>
        <v>9558000</v>
      </c>
    </row>
    <row r="283" spans="1:19" ht="92.25" customHeight="1" x14ac:dyDescent="0.2">
      <c r="A283" s="364"/>
      <c r="B283" s="364"/>
      <c r="C283" s="364"/>
      <c r="D283" s="414"/>
      <c r="E283" s="146"/>
      <c r="F283" s="146"/>
      <c r="G283" s="64">
        <v>3113010901</v>
      </c>
      <c r="H283" s="19" t="s">
        <v>1102</v>
      </c>
      <c r="I283" s="414">
        <f>'موازنة 2027-2028 '!M283</f>
        <v>1588000</v>
      </c>
      <c r="J283" s="146"/>
      <c r="K283" s="146"/>
      <c r="L283" s="175">
        <f t="shared" si="102"/>
        <v>0</v>
      </c>
      <c r="M283" s="364">
        <f>'الاطار الموازنى  راي الجهه عام'!K283</f>
        <v>1895000</v>
      </c>
      <c r="N283" s="208">
        <f t="shared" ref="N283:N349" si="113">M283-I283</f>
        <v>307000</v>
      </c>
      <c r="O283" s="146">
        <f t="shared" ref="O283:O284" si="114">M283</f>
        <v>1895000</v>
      </c>
      <c r="P283" s="236">
        <f t="shared" ref="P283:P349" si="115">IF(O283&gt;I283,O283-I283," ")</f>
        <v>307000</v>
      </c>
      <c r="Q283" s="236" t="str">
        <f t="shared" ref="Q283:Q349" si="116">IF(I283&gt;O283,I283-O283," ")</f>
        <v xml:space="preserve"> </v>
      </c>
      <c r="R283" s="105">
        <f t="shared" si="98"/>
        <v>1.1933249370277077</v>
      </c>
      <c r="S283" s="72">
        <f t="shared" ref="S283:S348" si="117">SUM(A283+B283+C283+D283+E283+F283+I283+J283+K283+L283+M283+O283)</f>
        <v>5378000</v>
      </c>
    </row>
    <row r="284" spans="1:19" ht="92.25" customHeight="1" thickBot="1" x14ac:dyDescent="0.25">
      <c r="A284" s="366"/>
      <c r="B284" s="366"/>
      <c r="C284" s="366"/>
      <c r="D284" s="415"/>
      <c r="E284" s="148"/>
      <c r="F284" s="148"/>
      <c r="G284" s="85">
        <v>3113010902</v>
      </c>
      <c r="H284" s="78" t="s">
        <v>1103</v>
      </c>
      <c r="I284" s="415">
        <f>'موازنة 2027-2028 '!M284</f>
        <v>1230000</v>
      </c>
      <c r="J284" s="148"/>
      <c r="K284" s="148"/>
      <c r="L284" s="176">
        <f t="shared" si="102"/>
        <v>0</v>
      </c>
      <c r="M284" s="366">
        <f>'الاطار الموازنى  راي الجهه عام'!K284</f>
        <v>1475000</v>
      </c>
      <c r="N284" s="210">
        <f t="shared" si="113"/>
        <v>245000</v>
      </c>
      <c r="O284" s="148">
        <f t="shared" si="114"/>
        <v>1475000</v>
      </c>
      <c r="P284" s="237">
        <f t="shared" si="115"/>
        <v>245000</v>
      </c>
      <c r="Q284" s="237" t="str">
        <f t="shared" si="116"/>
        <v xml:space="preserve"> </v>
      </c>
      <c r="R284" s="106">
        <f t="shared" si="98"/>
        <v>1.1991869918699187</v>
      </c>
      <c r="S284" s="72">
        <f t="shared" si="117"/>
        <v>4180000</v>
      </c>
    </row>
    <row r="285" spans="1:19" s="1" customFormat="1" ht="87.75" customHeight="1" thickBot="1" x14ac:dyDescent="0.25">
      <c r="A285" s="360">
        <f t="shared" ref="A285:L285" si="118">SUM(A283:A284)</f>
        <v>0</v>
      </c>
      <c r="B285" s="360">
        <f t="shared" si="118"/>
        <v>0</v>
      </c>
      <c r="C285" s="360">
        <f t="shared" si="118"/>
        <v>0</v>
      </c>
      <c r="D285" s="416">
        <f t="shared" si="118"/>
        <v>0</v>
      </c>
      <c r="E285" s="143">
        <f t="shared" si="118"/>
        <v>0</v>
      </c>
      <c r="F285" s="150">
        <f t="shared" si="118"/>
        <v>0</v>
      </c>
      <c r="G285" s="51"/>
      <c r="H285" s="5" t="s">
        <v>1104</v>
      </c>
      <c r="I285" s="368">
        <f>'موازنة 2027-2028 '!M285</f>
        <v>2818000</v>
      </c>
      <c r="J285" s="150">
        <f t="shared" si="118"/>
        <v>0</v>
      </c>
      <c r="K285" s="150">
        <f t="shared" si="118"/>
        <v>0</v>
      </c>
      <c r="L285" s="150">
        <f t="shared" si="118"/>
        <v>0</v>
      </c>
      <c r="M285" s="368">
        <f>'الاطار الموازنى  راي الجهه عام'!K285</f>
        <v>3370000</v>
      </c>
      <c r="N285" s="212">
        <f t="shared" si="113"/>
        <v>552000</v>
      </c>
      <c r="O285" s="150">
        <f t="shared" ref="O285" si="119">SUM(O283:O284)</f>
        <v>3370000</v>
      </c>
      <c r="P285" s="150">
        <f t="shared" si="115"/>
        <v>552000</v>
      </c>
      <c r="Q285" s="150" t="str">
        <f t="shared" si="116"/>
        <v xml:space="preserve"> </v>
      </c>
      <c r="R285" s="107">
        <f t="shared" si="98"/>
        <v>1.1958836053938964</v>
      </c>
      <c r="S285" s="72">
        <f t="shared" si="117"/>
        <v>9558000</v>
      </c>
    </row>
    <row r="286" spans="1:19" s="2" customFormat="1" ht="90" customHeight="1" thickBot="1" x14ac:dyDescent="0.25">
      <c r="A286" s="369">
        <f t="shared" ref="A286:L286" si="120">A285+A281+A257+A246+A239+A225+A214+A213+A209</f>
        <v>0</v>
      </c>
      <c r="B286" s="370">
        <f t="shared" si="120"/>
        <v>0</v>
      </c>
      <c r="C286" s="370">
        <f t="shared" si="120"/>
        <v>0</v>
      </c>
      <c r="D286" s="370">
        <f t="shared" si="120"/>
        <v>0</v>
      </c>
      <c r="E286" s="151">
        <f t="shared" si="120"/>
        <v>0</v>
      </c>
      <c r="F286" s="151">
        <f t="shared" si="120"/>
        <v>0</v>
      </c>
      <c r="G286" s="52"/>
      <c r="H286" s="7" t="s">
        <v>237</v>
      </c>
      <c r="I286" s="370">
        <f>'موازنة 2027-2028 '!M286</f>
        <v>6268000</v>
      </c>
      <c r="J286" s="151">
        <f t="shared" si="120"/>
        <v>0</v>
      </c>
      <c r="K286" s="151">
        <f t="shared" si="120"/>
        <v>0</v>
      </c>
      <c r="L286" s="151">
        <f t="shared" si="120"/>
        <v>0</v>
      </c>
      <c r="M286" s="370">
        <f>'الاطار الموازنى  راي الجهه عام'!K286</f>
        <v>7429000</v>
      </c>
      <c r="N286" s="213">
        <f t="shared" si="113"/>
        <v>1161000</v>
      </c>
      <c r="O286" s="151">
        <f t="shared" ref="O286" si="121">O285+O281+O257+O246+O239+O225+O214+O213+O209</f>
        <v>7429000</v>
      </c>
      <c r="P286" s="151">
        <f t="shared" si="115"/>
        <v>1161000</v>
      </c>
      <c r="Q286" s="151" t="str">
        <f t="shared" si="116"/>
        <v xml:space="preserve"> </v>
      </c>
      <c r="R286" s="108">
        <f t="shared" si="98"/>
        <v>1.1852265475430759</v>
      </c>
      <c r="S286" s="72">
        <f t="shared" si="117"/>
        <v>21126000</v>
      </c>
    </row>
    <row r="287" spans="1:19" s="1" customFormat="1" ht="92.25" customHeight="1" thickBot="1" x14ac:dyDescent="0.25">
      <c r="A287" s="361" t="e">
        <f>A286/$A$847</f>
        <v>#DIV/0!</v>
      </c>
      <c r="B287" s="396" t="e">
        <f>B286/$B$847</f>
        <v>#DIV/0!</v>
      </c>
      <c r="C287" s="396" t="e">
        <f>C286/$C$847</f>
        <v>#DIV/0!</v>
      </c>
      <c r="D287" s="396" t="e">
        <f>D286/$D$847</f>
        <v>#DIV/0!</v>
      </c>
      <c r="E287" s="270" t="e">
        <f>E286/$E$847</f>
        <v>#DIV/0!</v>
      </c>
      <c r="F287" s="270" t="e">
        <f>F286/$F$847</f>
        <v>#DIV/0!</v>
      </c>
      <c r="G287" s="266"/>
      <c r="H287" s="267" t="s">
        <v>1136</v>
      </c>
      <c r="I287" s="396">
        <f>'موازنة 2027-2028 '!M287</f>
        <v>0.13768864090679436</v>
      </c>
      <c r="J287" s="270" t="e">
        <f>J286/$J$847</f>
        <v>#DIV/0!</v>
      </c>
      <c r="K287" s="270" t="e">
        <f>K286/$K$847</f>
        <v>#DIV/0!</v>
      </c>
      <c r="L287" s="270" t="e">
        <f>L286/$L$847</f>
        <v>#DIV/0!</v>
      </c>
      <c r="M287" s="396">
        <f>'الاطار الموازنى  راي الجهه عام'!K287</f>
        <v>0.1360049795873533</v>
      </c>
      <c r="N287" s="270"/>
      <c r="O287" s="270">
        <f>O286/$O$847</f>
        <v>0.1360049795873533</v>
      </c>
      <c r="P287" s="270"/>
      <c r="Q287" s="265"/>
      <c r="R287" s="268"/>
      <c r="S287" s="72">
        <v>1</v>
      </c>
    </row>
    <row r="288" spans="1:19" s="2" customFormat="1" ht="92.25" customHeight="1" x14ac:dyDescent="0.2">
      <c r="A288" s="389"/>
      <c r="B288" s="390"/>
      <c r="C288" s="390"/>
      <c r="D288" s="390"/>
      <c r="E288" s="166"/>
      <c r="F288" s="166"/>
      <c r="G288" s="60" t="s">
        <v>812</v>
      </c>
      <c r="H288" s="17" t="s">
        <v>238</v>
      </c>
      <c r="I288" s="390">
        <f>'موازنة 2027-2028 '!M288</f>
        <v>0</v>
      </c>
      <c r="J288" s="166"/>
      <c r="K288" s="166"/>
      <c r="L288" s="166">
        <f t="shared" si="102"/>
        <v>0</v>
      </c>
      <c r="M288" s="390">
        <f>'الاطار الموازنى  راي الجهه عام'!K288</f>
        <v>0</v>
      </c>
      <c r="N288" s="228">
        <f t="shared" si="113"/>
        <v>0</v>
      </c>
      <c r="O288" s="166"/>
      <c r="P288" s="166" t="str">
        <f t="shared" si="115"/>
        <v xml:space="preserve"> </v>
      </c>
      <c r="Q288" s="166" t="str">
        <f t="shared" si="116"/>
        <v xml:space="preserve"> </v>
      </c>
      <c r="R288" s="119"/>
      <c r="S288" s="72">
        <f>S308</f>
        <v>9249000</v>
      </c>
    </row>
    <row r="289" spans="1:19" s="1" customFormat="1" ht="92.25" customHeight="1" x14ac:dyDescent="0.2">
      <c r="A289" s="357"/>
      <c r="B289" s="373"/>
      <c r="C289" s="373"/>
      <c r="D289" s="373"/>
      <c r="E289" s="155"/>
      <c r="F289" s="155"/>
      <c r="G289" s="54" t="s">
        <v>813</v>
      </c>
      <c r="H289" s="18" t="s">
        <v>239</v>
      </c>
      <c r="I289" s="373">
        <f>'موازنة 2027-2028 '!M289</f>
        <v>0</v>
      </c>
      <c r="J289" s="155"/>
      <c r="K289" s="155"/>
      <c r="L289" s="155">
        <f t="shared" si="102"/>
        <v>0</v>
      </c>
      <c r="M289" s="373">
        <f>'الاطار الموازنى  راي الجهه عام'!K289</f>
        <v>0</v>
      </c>
      <c r="N289" s="215">
        <f t="shared" si="113"/>
        <v>0</v>
      </c>
      <c r="O289" s="155"/>
      <c r="P289" s="155" t="str">
        <f t="shared" si="115"/>
        <v xml:space="preserve"> </v>
      </c>
      <c r="Q289" s="155" t="str">
        <f t="shared" si="116"/>
        <v xml:space="preserve"> </v>
      </c>
      <c r="R289" s="110"/>
      <c r="S289" s="72">
        <f>S298</f>
        <v>9249000</v>
      </c>
    </row>
    <row r="290" spans="1:19" ht="99.75" customHeight="1" x14ac:dyDescent="0.2">
      <c r="A290" s="365"/>
      <c r="B290" s="365"/>
      <c r="C290" s="365"/>
      <c r="D290" s="365"/>
      <c r="E290" s="147"/>
      <c r="F290" s="147"/>
      <c r="G290" s="49" t="s">
        <v>814</v>
      </c>
      <c r="H290" s="19" t="s">
        <v>240</v>
      </c>
      <c r="I290" s="365">
        <f>'موازنة 2027-2028 '!M290</f>
        <v>860000</v>
      </c>
      <c r="J290" s="147"/>
      <c r="K290" s="147"/>
      <c r="L290" s="147">
        <f t="shared" si="102"/>
        <v>0</v>
      </c>
      <c r="M290" s="365">
        <f>'الاطار الموازنى  راي الجهه عام'!K290</f>
        <v>860000</v>
      </c>
      <c r="N290" s="208">
        <f t="shared" si="113"/>
        <v>0</v>
      </c>
      <c r="O290" s="147">
        <f t="shared" ref="O290:O294" si="122">M290</f>
        <v>860000</v>
      </c>
      <c r="P290" s="209" t="str">
        <f t="shared" si="115"/>
        <v xml:space="preserve"> </v>
      </c>
      <c r="Q290" s="209" t="str">
        <f t="shared" si="116"/>
        <v xml:space="preserve"> </v>
      </c>
      <c r="R290" s="105">
        <f t="shared" ref="R290:R354" si="123">IF(O290=0,,O290/I290)</f>
        <v>1</v>
      </c>
      <c r="S290" s="72">
        <f t="shared" si="117"/>
        <v>2580000</v>
      </c>
    </row>
    <row r="291" spans="1:19" ht="97.5" customHeight="1" x14ac:dyDescent="0.2">
      <c r="A291" s="365"/>
      <c r="B291" s="365"/>
      <c r="C291" s="365"/>
      <c r="D291" s="365"/>
      <c r="E291" s="147"/>
      <c r="F291" s="147"/>
      <c r="G291" s="49" t="s">
        <v>815</v>
      </c>
      <c r="H291" s="19" t="s">
        <v>241</v>
      </c>
      <c r="I291" s="365">
        <f>'موازنة 2027-2028 '!M291</f>
        <v>973000</v>
      </c>
      <c r="J291" s="147"/>
      <c r="K291" s="147"/>
      <c r="L291" s="147">
        <f t="shared" si="102"/>
        <v>0</v>
      </c>
      <c r="M291" s="365">
        <f>'الاطار الموازنى  راي الجهه عام'!K291</f>
        <v>973000</v>
      </c>
      <c r="N291" s="208">
        <f t="shared" si="113"/>
        <v>0</v>
      </c>
      <c r="O291" s="147">
        <f t="shared" si="122"/>
        <v>973000</v>
      </c>
      <c r="P291" s="209" t="str">
        <f t="shared" si="115"/>
        <v xml:space="preserve"> </v>
      </c>
      <c r="Q291" s="209" t="str">
        <f t="shared" si="116"/>
        <v xml:space="preserve"> </v>
      </c>
      <c r="R291" s="105">
        <f t="shared" si="123"/>
        <v>1</v>
      </c>
      <c r="S291" s="72">
        <f t="shared" si="117"/>
        <v>2919000</v>
      </c>
    </row>
    <row r="292" spans="1:19" ht="95.25" customHeight="1" x14ac:dyDescent="0.2">
      <c r="A292" s="365"/>
      <c r="B292" s="365"/>
      <c r="C292" s="365"/>
      <c r="D292" s="365"/>
      <c r="E292" s="147"/>
      <c r="F292" s="147"/>
      <c r="G292" s="49" t="s">
        <v>816</v>
      </c>
      <c r="H292" s="19" t="s">
        <v>242</v>
      </c>
      <c r="I292" s="365">
        <f>'موازنة 2027-2028 '!M292</f>
        <v>340000</v>
      </c>
      <c r="J292" s="147"/>
      <c r="K292" s="147"/>
      <c r="L292" s="147">
        <f t="shared" ref="L292:L356" si="124">K292*2</f>
        <v>0</v>
      </c>
      <c r="M292" s="365">
        <f>'الاطار الموازنى  راي الجهه عام'!K292</f>
        <v>340000</v>
      </c>
      <c r="N292" s="208">
        <f t="shared" si="113"/>
        <v>0</v>
      </c>
      <c r="O292" s="147">
        <f t="shared" si="122"/>
        <v>340000</v>
      </c>
      <c r="P292" s="209" t="str">
        <f t="shared" si="115"/>
        <v xml:space="preserve"> </v>
      </c>
      <c r="Q292" s="209" t="str">
        <f t="shared" si="116"/>
        <v xml:space="preserve"> </v>
      </c>
      <c r="R292" s="105">
        <f t="shared" si="123"/>
        <v>1</v>
      </c>
      <c r="S292" s="72">
        <f t="shared" si="117"/>
        <v>1020000</v>
      </c>
    </row>
    <row r="293" spans="1:19" ht="97.5" customHeight="1" x14ac:dyDescent="0.2">
      <c r="A293" s="365"/>
      <c r="B293" s="365"/>
      <c r="C293" s="365"/>
      <c r="D293" s="365"/>
      <c r="E293" s="147"/>
      <c r="F293" s="147"/>
      <c r="G293" s="49" t="s">
        <v>817</v>
      </c>
      <c r="H293" s="19" t="s">
        <v>243</v>
      </c>
      <c r="I293" s="365">
        <f>'موازنة 2027-2028 '!M293</f>
        <v>10000</v>
      </c>
      <c r="J293" s="147"/>
      <c r="K293" s="147"/>
      <c r="L293" s="147">
        <f t="shared" si="124"/>
        <v>0</v>
      </c>
      <c r="M293" s="365">
        <f>'الاطار الموازنى  راي الجهه عام'!K293</f>
        <v>10000</v>
      </c>
      <c r="N293" s="208">
        <f t="shared" si="113"/>
        <v>0</v>
      </c>
      <c r="O293" s="147">
        <f t="shared" si="122"/>
        <v>10000</v>
      </c>
      <c r="P293" s="209" t="str">
        <f t="shared" si="115"/>
        <v xml:space="preserve"> </v>
      </c>
      <c r="Q293" s="209" t="str">
        <f t="shared" si="116"/>
        <v xml:space="preserve"> </v>
      </c>
      <c r="R293" s="105">
        <f t="shared" si="123"/>
        <v>1</v>
      </c>
      <c r="S293" s="72">
        <f t="shared" si="117"/>
        <v>30000</v>
      </c>
    </row>
    <row r="294" spans="1:19" ht="90" customHeight="1" x14ac:dyDescent="0.2">
      <c r="A294" s="365"/>
      <c r="B294" s="365"/>
      <c r="C294" s="365"/>
      <c r="D294" s="365"/>
      <c r="E294" s="147"/>
      <c r="F294" s="147"/>
      <c r="G294" s="49" t="s">
        <v>818</v>
      </c>
      <c r="H294" s="19" t="s">
        <v>244</v>
      </c>
      <c r="I294" s="365">
        <f>'موازنة 2027-2028 '!M294</f>
        <v>900000</v>
      </c>
      <c r="J294" s="147"/>
      <c r="K294" s="147"/>
      <c r="L294" s="147">
        <f t="shared" si="124"/>
        <v>0</v>
      </c>
      <c r="M294" s="365">
        <f>'الاطار الموازنى  راي الجهه عام'!K294</f>
        <v>900000</v>
      </c>
      <c r="N294" s="208">
        <f t="shared" si="113"/>
        <v>0</v>
      </c>
      <c r="O294" s="147">
        <f t="shared" si="122"/>
        <v>900000</v>
      </c>
      <c r="P294" s="209" t="str">
        <f t="shared" si="115"/>
        <v xml:space="preserve"> </v>
      </c>
      <c r="Q294" s="209" t="str">
        <f t="shared" si="116"/>
        <v xml:space="preserve"> </v>
      </c>
      <c r="R294" s="105">
        <f t="shared" si="123"/>
        <v>1</v>
      </c>
      <c r="S294" s="72">
        <f t="shared" si="117"/>
        <v>2700000</v>
      </c>
    </row>
    <row r="295" spans="1:19" ht="90" customHeight="1" x14ac:dyDescent="0.2">
      <c r="A295" s="364"/>
      <c r="B295" s="365"/>
      <c r="C295" s="365"/>
      <c r="D295" s="365"/>
      <c r="E295" s="147"/>
      <c r="F295" s="147"/>
      <c r="G295" s="49" t="s">
        <v>819</v>
      </c>
      <c r="H295" s="19" t="s">
        <v>245</v>
      </c>
      <c r="I295" s="365">
        <f>'موازنة 2027-2028 '!M295</f>
        <v>0</v>
      </c>
      <c r="J295" s="147"/>
      <c r="K295" s="147"/>
      <c r="L295" s="147">
        <f t="shared" si="124"/>
        <v>0</v>
      </c>
      <c r="M295" s="365">
        <f>'الاطار الموازنى  راي الجهه عام'!K295</f>
        <v>0</v>
      </c>
      <c r="N295" s="208">
        <f t="shared" si="113"/>
        <v>0</v>
      </c>
      <c r="O295" s="147"/>
      <c r="P295" s="209" t="str">
        <f t="shared" si="115"/>
        <v xml:space="preserve"> </v>
      </c>
      <c r="Q295" s="209" t="str">
        <f t="shared" si="116"/>
        <v xml:space="preserve"> </v>
      </c>
      <c r="R295" s="105">
        <f t="shared" si="123"/>
        <v>0</v>
      </c>
      <c r="S295" s="72">
        <f t="shared" si="117"/>
        <v>0</v>
      </c>
    </row>
    <row r="296" spans="1:19" ht="90" customHeight="1" x14ac:dyDescent="0.2">
      <c r="A296" s="364"/>
      <c r="B296" s="365"/>
      <c r="C296" s="365"/>
      <c r="D296" s="365"/>
      <c r="E296" s="147"/>
      <c r="F296" s="147"/>
      <c r="G296" s="49" t="s">
        <v>820</v>
      </c>
      <c r="H296" s="19" t="s">
        <v>246</v>
      </c>
      <c r="I296" s="365">
        <f>'موازنة 2027-2028 '!M296</f>
        <v>0</v>
      </c>
      <c r="J296" s="147"/>
      <c r="K296" s="147"/>
      <c r="L296" s="147">
        <f t="shared" si="124"/>
        <v>0</v>
      </c>
      <c r="M296" s="365">
        <f>'الاطار الموازنى  راي الجهه عام'!K296</f>
        <v>0</v>
      </c>
      <c r="N296" s="208">
        <f t="shared" si="113"/>
        <v>0</v>
      </c>
      <c r="O296" s="147"/>
      <c r="P296" s="209" t="str">
        <f t="shared" si="115"/>
        <v xml:space="preserve"> </v>
      </c>
      <c r="Q296" s="209" t="str">
        <f t="shared" si="116"/>
        <v xml:space="preserve"> </v>
      </c>
      <c r="R296" s="105">
        <f t="shared" si="123"/>
        <v>0</v>
      </c>
      <c r="S296" s="72">
        <f t="shared" si="117"/>
        <v>0</v>
      </c>
    </row>
    <row r="297" spans="1:19" ht="105.75" customHeight="1" thickBot="1" x14ac:dyDescent="0.25">
      <c r="A297" s="391"/>
      <c r="B297" s="379"/>
      <c r="C297" s="379"/>
      <c r="D297" s="379"/>
      <c r="E297" s="158"/>
      <c r="F297" s="158"/>
      <c r="G297" s="50" t="s">
        <v>821</v>
      </c>
      <c r="H297" s="19" t="s">
        <v>247</v>
      </c>
      <c r="I297" s="379">
        <f>'موازنة 2027-2028 '!M297</f>
        <v>0</v>
      </c>
      <c r="J297" s="158"/>
      <c r="K297" s="158"/>
      <c r="L297" s="158">
        <f t="shared" si="124"/>
        <v>0</v>
      </c>
      <c r="M297" s="379">
        <f>'الاطار الموازنى  راي الجهه عام'!K297</f>
        <v>0</v>
      </c>
      <c r="N297" s="218">
        <f t="shared" si="113"/>
        <v>0</v>
      </c>
      <c r="O297" s="158"/>
      <c r="P297" s="219" t="str">
        <f t="shared" si="115"/>
        <v xml:space="preserve"> </v>
      </c>
      <c r="Q297" s="219" t="str">
        <f t="shared" si="116"/>
        <v xml:space="preserve"> </v>
      </c>
      <c r="R297" s="113">
        <f t="shared" si="123"/>
        <v>0</v>
      </c>
      <c r="S297" s="72">
        <f t="shared" si="117"/>
        <v>0</v>
      </c>
    </row>
    <row r="298" spans="1:19" s="1" customFormat="1" ht="132.75" customHeight="1" x14ac:dyDescent="0.2">
      <c r="A298" s="392">
        <f t="shared" ref="A298:F298" si="125">SUM(A290:A297)</f>
        <v>0</v>
      </c>
      <c r="B298" s="393">
        <f t="shared" si="125"/>
        <v>0</v>
      </c>
      <c r="C298" s="393">
        <f t="shared" si="125"/>
        <v>0</v>
      </c>
      <c r="D298" s="393">
        <f t="shared" si="125"/>
        <v>0</v>
      </c>
      <c r="E298" s="316">
        <f t="shared" si="125"/>
        <v>0</v>
      </c>
      <c r="F298" s="316">
        <f t="shared" si="125"/>
        <v>0</v>
      </c>
      <c r="G298" s="317"/>
      <c r="H298" s="318" t="s">
        <v>167</v>
      </c>
      <c r="I298" s="393">
        <f>'موازنة 2027-2028 '!M298</f>
        <v>3083000</v>
      </c>
      <c r="J298" s="316">
        <f t="shared" ref="J298:L298" si="126">SUM(J290:J297)</f>
        <v>0</v>
      </c>
      <c r="K298" s="316">
        <f t="shared" si="126"/>
        <v>0</v>
      </c>
      <c r="L298" s="316">
        <f t="shared" si="126"/>
        <v>0</v>
      </c>
      <c r="M298" s="393">
        <f>'الاطار الموازنى  راي الجهه عام'!K298</f>
        <v>3083000</v>
      </c>
      <c r="N298" s="319">
        <f t="shared" si="113"/>
        <v>0</v>
      </c>
      <c r="O298" s="316">
        <f t="shared" ref="O298" si="127">SUM(O290:O297)</f>
        <v>3083000</v>
      </c>
      <c r="P298" s="316" t="str">
        <f t="shared" si="115"/>
        <v xml:space="preserve"> </v>
      </c>
      <c r="Q298" s="316" t="str">
        <f t="shared" si="116"/>
        <v xml:space="preserve"> </v>
      </c>
      <c r="R298" s="320">
        <f t="shared" si="123"/>
        <v>1</v>
      </c>
      <c r="S298" s="72">
        <f t="shared" si="117"/>
        <v>9249000</v>
      </c>
    </row>
    <row r="299" spans="1:19" s="1" customFormat="1" ht="121.5" customHeight="1" x14ac:dyDescent="0.2">
      <c r="A299" s="394"/>
      <c r="B299" s="395"/>
      <c r="C299" s="395"/>
      <c r="D299" s="395"/>
      <c r="E299" s="170"/>
      <c r="F299" s="170"/>
      <c r="G299" s="48" t="s">
        <v>829</v>
      </c>
      <c r="H299" s="21" t="s">
        <v>248</v>
      </c>
      <c r="I299" s="395">
        <f>'موازنة 2027-2028 '!M299</f>
        <v>0</v>
      </c>
      <c r="J299" s="170"/>
      <c r="K299" s="170"/>
      <c r="L299" s="170">
        <f t="shared" si="124"/>
        <v>0</v>
      </c>
      <c r="M299" s="395">
        <f>'الاطار الموازنى  راي الجهه عام'!K299</f>
        <v>0</v>
      </c>
      <c r="N299" s="229">
        <f t="shared" si="113"/>
        <v>0</v>
      </c>
      <c r="O299" s="170"/>
      <c r="P299" s="170" t="str">
        <f t="shared" si="115"/>
        <v xml:space="preserve"> </v>
      </c>
      <c r="Q299" s="170" t="str">
        <f t="shared" si="116"/>
        <v xml:space="preserve"> </v>
      </c>
      <c r="R299" s="120"/>
      <c r="S299" s="72">
        <f>S307</f>
        <v>0</v>
      </c>
    </row>
    <row r="300" spans="1:19" ht="105.75" customHeight="1" x14ac:dyDescent="0.2">
      <c r="A300" s="364"/>
      <c r="B300" s="365"/>
      <c r="C300" s="365"/>
      <c r="D300" s="365"/>
      <c r="E300" s="147"/>
      <c r="F300" s="147"/>
      <c r="G300" s="49" t="s">
        <v>822</v>
      </c>
      <c r="H300" s="19" t="s">
        <v>249</v>
      </c>
      <c r="I300" s="365">
        <f>'موازنة 2027-2028 '!M300</f>
        <v>0</v>
      </c>
      <c r="J300" s="147"/>
      <c r="K300" s="147"/>
      <c r="L300" s="147">
        <f t="shared" si="124"/>
        <v>0</v>
      </c>
      <c r="M300" s="365">
        <f>'الاطار الموازنى  راي الجهه عام'!K300</f>
        <v>0</v>
      </c>
      <c r="N300" s="208">
        <f t="shared" si="113"/>
        <v>0</v>
      </c>
      <c r="O300" s="147"/>
      <c r="P300" s="209" t="str">
        <f t="shared" si="115"/>
        <v xml:space="preserve"> </v>
      </c>
      <c r="Q300" s="209" t="str">
        <f t="shared" si="116"/>
        <v xml:space="preserve"> </v>
      </c>
      <c r="R300" s="105">
        <f t="shared" si="123"/>
        <v>0</v>
      </c>
      <c r="S300" s="72">
        <f t="shared" si="117"/>
        <v>0</v>
      </c>
    </row>
    <row r="301" spans="1:19" ht="105.75" customHeight="1" x14ac:dyDescent="0.2">
      <c r="A301" s="364"/>
      <c r="B301" s="365"/>
      <c r="C301" s="365"/>
      <c r="D301" s="365"/>
      <c r="E301" s="147"/>
      <c r="F301" s="147"/>
      <c r="G301" s="49" t="s">
        <v>823</v>
      </c>
      <c r="H301" s="19" t="s">
        <v>250</v>
      </c>
      <c r="I301" s="365">
        <f>'موازنة 2027-2028 '!M301</f>
        <v>0</v>
      </c>
      <c r="J301" s="147"/>
      <c r="K301" s="147"/>
      <c r="L301" s="147">
        <f t="shared" si="124"/>
        <v>0</v>
      </c>
      <c r="M301" s="365">
        <f>'الاطار الموازنى  راي الجهه عام'!K301</f>
        <v>0</v>
      </c>
      <c r="N301" s="208">
        <f t="shared" si="113"/>
        <v>0</v>
      </c>
      <c r="O301" s="147"/>
      <c r="P301" s="209" t="str">
        <f t="shared" si="115"/>
        <v xml:space="preserve"> </v>
      </c>
      <c r="Q301" s="209" t="str">
        <f t="shared" si="116"/>
        <v xml:space="preserve"> </v>
      </c>
      <c r="R301" s="105">
        <f t="shared" si="123"/>
        <v>0</v>
      </c>
      <c r="S301" s="72">
        <f t="shared" si="117"/>
        <v>0</v>
      </c>
    </row>
    <row r="302" spans="1:19" ht="105.75" customHeight="1" x14ac:dyDescent="0.2">
      <c r="A302" s="364"/>
      <c r="B302" s="365"/>
      <c r="C302" s="365"/>
      <c r="D302" s="365"/>
      <c r="E302" s="147"/>
      <c r="F302" s="147"/>
      <c r="G302" s="49" t="s">
        <v>824</v>
      </c>
      <c r="H302" s="19" t="s">
        <v>251</v>
      </c>
      <c r="I302" s="365">
        <f>'موازنة 2027-2028 '!M302</f>
        <v>0</v>
      </c>
      <c r="J302" s="147"/>
      <c r="K302" s="147"/>
      <c r="L302" s="147">
        <f t="shared" si="124"/>
        <v>0</v>
      </c>
      <c r="M302" s="365">
        <f>'الاطار الموازنى  راي الجهه عام'!K302</f>
        <v>0</v>
      </c>
      <c r="N302" s="208">
        <f t="shared" si="113"/>
        <v>0</v>
      </c>
      <c r="O302" s="147"/>
      <c r="P302" s="209" t="str">
        <f t="shared" si="115"/>
        <v xml:space="preserve"> </v>
      </c>
      <c r="Q302" s="209" t="str">
        <f t="shared" si="116"/>
        <v xml:space="preserve"> </v>
      </c>
      <c r="R302" s="105">
        <f t="shared" si="123"/>
        <v>0</v>
      </c>
      <c r="S302" s="72">
        <f t="shared" si="117"/>
        <v>0</v>
      </c>
    </row>
    <row r="303" spans="1:19" ht="105.75" customHeight="1" x14ac:dyDescent="0.2">
      <c r="A303" s="364"/>
      <c r="B303" s="365"/>
      <c r="C303" s="365"/>
      <c r="D303" s="365"/>
      <c r="E303" s="147"/>
      <c r="F303" s="147"/>
      <c r="G303" s="49" t="s">
        <v>825</v>
      </c>
      <c r="H303" s="19" t="s">
        <v>252</v>
      </c>
      <c r="I303" s="365">
        <f>'موازنة 2027-2028 '!M303</f>
        <v>0</v>
      </c>
      <c r="J303" s="147"/>
      <c r="K303" s="147"/>
      <c r="L303" s="147">
        <f t="shared" si="124"/>
        <v>0</v>
      </c>
      <c r="M303" s="365">
        <f>'الاطار الموازنى  راي الجهه عام'!K303</f>
        <v>0</v>
      </c>
      <c r="N303" s="208">
        <f t="shared" si="113"/>
        <v>0</v>
      </c>
      <c r="O303" s="147"/>
      <c r="P303" s="209" t="str">
        <f t="shared" si="115"/>
        <v xml:space="preserve"> </v>
      </c>
      <c r="Q303" s="209" t="str">
        <f t="shared" si="116"/>
        <v xml:space="preserve"> </v>
      </c>
      <c r="R303" s="105">
        <f t="shared" si="123"/>
        <v>0</v>
      </c>
      <c r="S303" s="72">
        <f t="shared" si="117"/>
        <v>0</v>
      </c>
    </row>
    <row r="304" spans="1:19" ht="105.75" customHeight="1" x14ac:dyDescent="0.2">
      <c r="A304" s="364"/>
      <c r="B304" s="365"/>
      <c r="C304" s="365"/>
      <c r="D304" s="365"/>
      <c r="E304" s="147"/>
      <c r="F304" s="147"/>
      <c r="G304" s="49" t="s">
        <v>826</v>
      </c>
      <c r="H304" s="19" t="s">
        <v>253</v>
      </c>
      <c r="I304" s="365">
        <f>'موازنة 2027-2028 '!M304</f>
        <v>0</v>
      </c>
      <c r="J304" s="147"/>
      <c r="K304" s="147"/>
      <c r="L304" s="147">
        <f t="shared" si="124"/>
        <v>0</v>
      </c>
      <c r="M304" s="365">
        <f>'الاطار الموازنى  راي الجهه عام'!K304</f>
        <v>0</v>
      </c>
      <c r="N304" s="208">
        <f t="shared" si="113"/>
        <v>0</v>
      </c>
      <c r="O304" s="147"/>
      <c r="P304" s="209" t="str">
        <f t="shared" si="115"/>
        <v xml:space="preserve"> </v>
      </c>
      <c r="Q304" s="209" t="str">
        <f t="shared" si="116"/>
        <v xml:space="preserve"> </v>
      </c>
      <c r="R304" s="105">
        <f t="shared" si="123"/>
        <v>0</v>
      </c>
      <c r="S304" s="72">
        <f t="shared" si="117"/>
        <v>0</v>
      </c>
    </row>
    <row r="305" spans="1:19" ht="105.75" customHeight="1" x14ac:dyDescent="0.2">
      <c r="A305" s="364"/>
      <c r="B305" s="365"/>
      <c r="C305" s="365"/>
      <c r="D305" s="365"/>
      <c r="E305" s="147"/>
      <c r="F305" s="147"/>
      <c r="G305" s="49" t="s">
        <v>827</v>
      </c>
      <c r="H305" s="19" t="s">
        <v>254</v>
      </c>
      <c r="I305" s="365">
        <f>'موازنة 2027-2028 '!M305</f>
        <v>0</v>
      </c>
      <c r="J305" s="147"/>
      <c r="K305" s="147"/>
      <c r="L305" s="147">
        <f t="shared" si="124"/>
        <v>0</v>
      </c>
      <c r="M305" s="365">
        <f>'الاطار الموازنى  راي الجهه عام'!K305</f>
        <v>0</v>
      </c>
      <c r="N305" s="208">
        <f t="shared" si="113"/>
        <v>0</v>
      </c>
      <c r="O305" s="147"/>
      <c r="P305" s="209" t="str">
        <f t="shared" si="115"/>
        <v xml:space="preserve"> </v>
      </c>
      <c r="Q305" s="209" t="str">
        <f t="shared" si="116"/>
        <v xml:space="preserve"> </v>
      </c>
      <c r="R305" s="105">
        <f t="shared" si="123"/>
        <v>0</v>
      </c>
      <c r="S305" s="72">
        <f t="shared" si="117"/>
        <v>0</v>
      </c>
    </row>
    <row r="306" spans="1:19" ht="95.25" customHeight="1" thickBot="1" x14ac:dyDescent="0.25">
      <c r="A306" s="379"/>
      <c r="B306" s="379"/>
      <c r="C306" s="379"/>
      <c r="D306" s="379"/>
      <c r="E306" s="158"/>
      <c r="F306" s="158"/>
      <c r="G306" s="50" t="s">
        <v>828</v>
      </c>
      <c r="H306" s="19" t="s">
        <v>255</v>
      </c>
      <c r="I306" s="379">
        <f>'موازنة 2027-2028 '!M306</f>
        <v>0</v>
      </c>
      <c r="J306" s="158"/>
      <c r="K306" s="158"/>
      <c r="L306" s="158">
        <f t="shared" si="124"/>
        <v>0</v>
      </c>
      <c r="M306" s="379">
        <f>'الاطار الموازنى  راي الجهه عام'!K306</f>
        <v>0</v>
      </c>
      <c r="N306" s="218">
        <f t="shared" si="113"/>
        <v>0</v>
      </c>
      <c r="O306" s="158">
        <f>M306</f>
        <v>0</v>
      </c>
      <c r="P306" s="219" t="str">
        <f t="shared" si="115"/>
        <v xml:space="preserve"> </v>
      </c>
      <c r="Q306" s="219" t="str">
        <f t="shared" si="116"/>
        <v xml:space="preserve"> </v>
      </c>
      <c r="R306" s="113">
        <f t="shared" si="123"/>
        <v>0</v>
      </c>
      <c r="S306" s="72">
        <f t="shared" si="117"/>
        <v>0</v>
      </c>
    </row>
    <row r="307" spans="1:19" s="1" customFormat="1" ht="97.5" customHeight="1" thickBot="1" x14ac:dyDescent="0.25">
      <c r="A307" s="360">
        <f t="shared" ref="A307:L307" si="128">SUM(A300:A306)</f>
        <v>0</v>
      </c>
      <c r="B307" s="368">
        <f t="shared" si="128"/>
        <v>0</v>
      </c>
      <c r="C307" s="368">
        <f t="shared" si="128"/>
        <v>0</v>
      </c>
      <c r="D307" s="368">
        <f t="shared" si="128"/>
        <v>0</v>
      </c>
      <c r="E307" s="150">
        <f t="shared" si="128"/>
        <v>0</v>
      </c>
      <c r="F307" s="150">
        <f t="shared" si="128"/>
        <v>0</v>
      </c>
      <c r="G307" s="51"/>
      <c r="H307" s="5" t="s">
        <v>171</v>
      </c>
      <c r="I307" s="368">
        <f>'موازنة 2027-2028 '!M307</f>
        <v>0</v>
      </c>
      <c r="J307" s="150">
        <f t="shared" si="128"/>
        <v>0</v>
      </c>
      <c r="K307" s="150">
        <f t="shared" si="128"/>
        <v>0</v>
      </c>
      <c r="L307" s="150">
        <f t="shared" si="128"/>
        <v>0</v>
      </c>
      <c r="M307" s="368">
        <f>'الاطار الموازنى  راي الجهه عام'!K307</f>
        <v>0</v>
      </c>
      <c r="N307" s="212">
        <f t="shared" si="113"/>
        <v>0</v>
      </c>
      <c r="O307" s="150">
        <f t="shared" ref="O307" si="129">SUM(O300:O306)</f>
        <v>0</v>
      </c>
      <c r="P307" s="150" t="str">
        <f t="shared" si="115"/>
        <v xml:space="preserve"> </v>
      </c>
      <c r="Q307" s="150" t="str">
        <f t="shared" si="116"/>
        <v xml:space="preserve"> </v>
      </c>
      <c r="R307" s="107">
        <f t="shared" si="123"/>
        <v>0</v>
      </c>
      <c r="S307" s="72">
        <f t="shared" si="117"/>
        <v>0</v>
      </c>
    </row>
    <row r="308" spans="1:19" s="2" customFormat="1" ht="105" customHeight="1" thickBot="1" x14ac:dyDescent="0.25">
      <c r="A308" s="369">
        <f t="shared" ref="A308:L308" si="130">A298+A307</f>
        <v>0</v>
      </c>
      <c r="B308" s="370">
        <f t="shared" si="130"/>
        <v>0</v>
      </c>
      <c r="C308" s="370">
        <f t="shared" si="130"/>
        <v>0</v>
      </c>
      <c r="D308" s="370">
        <f t="shared" si="130"/>
        <v>0</v>
      </c>
      <c r="E308" s="151">
        <f t="shared" si="130"/>
        <v>0</v>
      </c>
      <c r="F308" s="151">
        <f t="shared" si="130"/>
        <v>0</v>
      </c>
      <c r="G308" s="52"/>
      <c r="H308" s="7" t="s">
        <v>256</v>
      </c>
      <c r="I308" s="370">
        <f>'موازنة 2027-2028 '!M308</f>
        <v>3083000</v>
      </c>
      <c r="J308" s="151">
        <f t="shared" si="130"/>
        <v>0</v>
      </c>
      <c r="K308" s="151">
        <f t="shared" si="130"/>
        <v>0</v>
      </c>
      <c r="L308" s="151">
        <f t="shared" si="130"/>
        <v>0</v>
      </c>
      <c r="M308" s="370">
        <f>'الاطار الموازنى  راي الجهه عام'!K308</f>
        <v>3083000</v>
      </c>
      <c r="N308" s="213">
        <f t="shared" si="113"/>
        <v>0</v>
      </c>
      <c r="O308" s="151">
        <f t="shared" ref="O308" si="131">O298+O307</f>
        <v>3083000</v>
      </c>
      <c r="P308" s="151" t="str">
        <f t="shared" si="115"/>
        <v xml:space="preserve"> </v>
      </c>
      <c r="Q308" s="151" t="str">
        <f t="shared" si="116"/>
        <v xml:space="preserve"> </v>
      </c>
      <c r="R308" s="108">
        <f t="shared" si="123"/>
        <v>1</v>
      </c>
      <c r="S308" s="72">
        <f t="shared" si="117"/>
        <v>9249000</v>
      </c>
    </row>
    <row r="309" spans="1:19" s="2" customFormat="1" ht="105.75" customHeight="1" x14ac:dyDescent="0.2">
      <c r="A309" s="389"/>
      <c r="B309" s="390"/>
      <c r="C309" s="390"/>
      <c r="D309" s="390"/>
      <c r="E309" s="166"/>
      <c r="F309" s="166"/>
      <c r="G309" s="60" t="s">
        <v>830</v>
      </c>
      <c r="H309" s="25" t="s">
        <v>257</v>
      </c>
      <c r="I309" s="390">
        <f>'موازنة 2027-2028 '!M309</f>
        <v>0</v>
      </c>
      <c r="J309" s="166"/>
      <c r="K309" s="166"/>
      <c r="L309" s="166">
        <f t="shared" si="124"/>
        <v>0</v>
      </c>
      <c r="M309" s="390">
        <f>'الاطار الموازنى  راي الجهه عام'!K309</f>
        <v>0</v>
      </c>
      <c r="N309" s="228">
        <f t="shared" si="113"/>
        <v>0</v>
      </c>
      <c r="O309" s="166"/>
      <c r="P309" s="166" t="str">
        <f t="shared" si="115"/>
        <v xml:space="preserve"> </v>
      </c>
      <c r="Q309" s="166" t="str">
        <f t="shared" si="116"/>
        <v xml:space="preserve"> </v>
      </c>
      <c r="R309" s="119"/>
      <c r="S309" s="72">
        <f>S321</f>
        <v>0</v>
      </c>
    </row>
    <row r="310" spans="1:19" s="1" customFormat="1" ht="105.75" customHeight="1" x14ac:dyDescent="0.2">
      <c r="A310" s="357"/>
      <c r="B310" s="373"/>
      <c r="C310" s="373"/>
      <c r="D310" s="373"/>
      <c r="E310" s="155"/>
      <c r="F310" s="155"/>
      <c r="G310" s="54" t="s">
        <v>831</v>
      </c>
      <c r="H310" s="18" t="s">
        <v>258</v>
      </c>
      <c r="I310" s="373">
        <f>'موازنة 2027-2028 '!M310</f>
        <v>0</v>
      </c>
      <c r="J310" s="155"/>
      <c r="K310" s="155"/>
      <c r="L310" s="155">
        <f t="shared" si="124"/>
        <v>0</v>
      </c>
      <c r="M310" s="373">
        <f>'الاطار الموازنى  راي الجهه عام'!K310</f>
        <v>0</v>
      </c>
      <c r="N310" s="215">
        <f t="shared" si="113"/>
        <v>0</v>
      </c>
      <c r="O310" s="155"/>
      <c r="P310" s="155" t="str">
        <f t="shared" si="115"/>
        <v xml:space="preserve"> </v>
      </c>
      <c r="Q310" s="155" t="str">
        <f t="shared" si="116"/>
        <v xml:space="preserve"> </v>
      </c>
      <c r="R310" s="110"/>
      <c r="S310" s="72">
        <f>S315</f>
        <v>0</v>
      </c>
    </row>
    <row r="311" spans="1:19" ht="105.75" customHeight="1" x14ac:dyDescent="0.2">
      <c r="A311" s="364"/>
      <c r="B311" s="365"/>
      <c r="C311" s="365"/>
      <c r="D311" s="365"/>
      <c r="E311" s="147"/>
      <c r="F311" s="147"/>
      <c r="G311" s="49" t="s">
        <v>832</v>
      </c>
      <c r="H311" s="19" t="s">
        <v>259</v>
      </c>
      <c r="I311" s="365">
        <f>'موازنة 2027-2028 '!M311</f>
        <v>0</v>
      </c>
      <c r="J311" s="147"/>
      <c r="K311" s="147"/>
      <c r="L311" s="147">
        <f t="shared" si="124"/>
        <v>0</v>
      </c>
      <c r="M311" s="365">
        <f>'الاطار الموازنى  راي الجهه عام'!K311</f>
        <v>0</v>
      </c>
      <c r="N311" s="208">
        <f t="shared" si="113"/>
        <v>0</v>
      </c>
      <c r="O311" s="147"/>
      <c r="P311" s="209" t="str">
        <f t="shared" si="115"/>
        <v xml:space="preserve"> </v>
      </c>
      <c r="Q311" s="209" t="str">
        <f t="shared" si="116"/>
        <v xml:space="preserve"> </v>
      </c>
      <c r="R311" s="105">
        <f t="shared" si="123"/>
        <v>0</v>
      </c>
      <c r="S311" s="72">
        <f t="shared" si="117"/>
        <v>0</v>
      </c>
    </row>
    <row r="312" spans="1:19" ht="105.75" customHeight="1" x14ac:dyDescent="0.2">
      <c r="A312" s="364"/>
      <c r="B312" s="365"/>
      <c r="C312" s="365"/>
      <c r="D312" s="365"/>
      <c r="E312" s="147"/>
      <c r="F312" s="147"/>
      <c r="G312" s="49" t="s">
        <v>833</v>
      </c>
      <c r="H312" s="19" t="s">
        <v>260</v>
      </c>
      <c r="I312" s="365">
        <f>'موازنة 2027-2028 '!M312</f>
        <v>0</v>
      </c>
      <c r="J312" s="147"/>
      <c r="K312" s="147"/>
      <c r="L312" s="147">
        <f t="shared" si="124"/>
        <v>0</v>
      </c>
      <c r="M312" s="365">
        <f>'الاطار الموازنى  راي الجهه عام'!K312</f>
        <v>0</v>
      </c>
      <c r="N312" s="208">
        <f t="shared" si="113"/>
        <v>0</v>
      </c>
      <c r="O312" s="147"/>
      <c r="P312" s="209" t="str">
        <f t="shared" si="115"/>
        <v xml:space="preserve"> </v>
      </c>
      <c r="Q312" s="209" t="str">
        <f t="shared" si="116"/>
        <v xml:space="preserve"> </v>
      </c>
      <c r="R312" s="105">
        <f t="shared" si="123"/>
        <v>0</v>
      </c>
      <c r="S312" s="72">
        <f t="shared" si="117"/>
        <v>0</v>
      </c>
    </row>
    <row r="313" spans="1:19" ht="105.75" customHeight="1" x14ac:dyDescent="0.2">
      <c r="A313" s="364"/>
      <c r="B313" s="365"/>
      <c r="C313" s="365"/>
      <c r="D313" s="365"/>
      <c r="E313" s="147"/>
      <c r="F313" s="147"/>
      <c r="G313" s="49" t="s">
        <v>834</v>
      </c>
      <c r="H313" s="19" t="s">
        <v>261</v>
      </c>
      <c r="I313" s="365">
        <f>'موازنة 2027-2028 '!M313</f>
        <v>0</v>
      </c>
      <c r="J313" s="147"/>
      <c r="K313" s="147"/>
      <c r="L313" s="147">
        <f t="shared" si="124"/>
        <v>0</v>
      </c>
      <c r="M313" s="365">
        <f>'الاطار الموازنى  راي الجهه عام'!K313</f>
        <v>0</v>
      </c>
      <c r="N313" s="208">
        <f t="shared" si="113"/>
        <v>0</v>
      </c>
      <c r="O313" s="147"/>
      <c r="P313" s="209" t="str">
        <f t="shared" si="115"/>
        <v xml:space="preserve"> </v>
      </c>
      <c r="Q313" s="209" t="str">
        <f t="shared" si="116"/>
        <v xml:space="preserve"> </v>
      </c>
      <c r="R313" s="105">
        <f t="shared" si="123"/>
        <v>0</v>
      </c>
      <c r="S313" s="72">
        <f t="shared" si="117"/>
        <v>0</v>
      </c>
    </row>
    <row r="314" spans="1:19" ht="105.75" customHeight="1" thickBot="1" x14ac:dyDescent="0.25">
      <c r="A314" s="391"/>
      <c r="B314" s="379"/>
      <c r="C314" s="379"/>
      <c r="D314" s="379"/>
      <c r="E314" s="158"/>
      <c r="F314" s="158"/>
      <c r="G314" s="50" t="s">
        <v>835</v>
      </c>
      <c r="H314" s="19" t="s">
        <v>262</v>
      </c>
      <c r="I314" s="379">
        <f>'موازنة 2027-2028 '!M314</f>
        <v>0</v>
      </c>
      <c r="J314" s="158"/>
      <c r="K314" s="158"/>
      <c r="L314" s="158">
        <f t="shared" si="124"/>
        <v>0</v>
      </c>
      <c r="M314" s="379">
        <f>'الاطار الموازنى  راي الجهه عام'!K314</f>
        <v>0</v>
      </c>
      <c r="N314" s="218">
        <f t="shared" si="113"/>
        <v>0</v>
      </c>
      <c r="O314" s="158"/>
      <c r="P314" s="219" t="str">
        <f t="shared" si="115"/>
        <v xml:space="preserve"> </v>
      </c>
      <c r="Q314" s="219" t="str">
        <f t="shared" si="116"/>
        <v xml:space="preserve"> </v>
      </c>
      <c r="R314" s="113">
        <f t="shared" si="123"/>
        <v>0</v>
      </c>
      <c r="S314" s="72">
        <f t="shared" si="117"/>
        <v>0</v>
      </c>
    </row>
    <row r="315" spans="1:19" s="1" customFormat="1" ht="110.25" customHeight="1" thickBot="1" x14ac:dyDescent="0.25">
      <c r="A315" s="360">
        <f t="shared" ref="A315:L315" si="132">SUM(A311:A314)</f>
        <v>0</v>
      </c>
      <c r="B315" s="368">
        <f t="shared" si="132"/>
        <v>0</v>
      </c>
      <c r="C315" s="368">
        <f t="shared" si="132"/>
        <v>0</v>
      </c>
      <c r="D315" s="368">
        <f t="shared" si="132"/>
        <v>0</v>
      </c>
      <c r="E315" s="150">
        <f t="shared" si="132"/>
        <v>0</v>
      </c>
      <c r="F315" s="150">
        <f t="shared" si="132"/>
        <v>0</v>
      </c>
      <c r="G315" s="51"/>
      <c r="H315" s="5" t="s">
        <v>167</v>
      </c>
      <c r="I315" s="368">
        <f>'موازنة 2027-2028 '!M315</f>
        <v>0</v>
      </c>
      <c r="J315" s="150">
        <f t="shared" si="132"/>
        <v>0</v>
      </c>
      <c r="K315" s="150">
        <f t="shared" si="132"/>
        <v>0</v>
      </c>
      <c r="L315" s="150">
        <f t="shared" si="132"/>
        <v>0</v>
      </c>
      <c r="M315" s="368">
        <f>'الاطار الموازنى  راي الجهه عام'!K315</f>
        <v>0</v>
      </c>
      <c r="N315" s="212">
        <f t="shared" si="113"/>
        <v>0</v>
      </c>
      <c r="O315" s="150">
        <f t="shared" ref="O315" si="133">SUM(O311:O314)</f>
        <v>0</v>
      </c>
      <c r="P315" s="150" t="str">
        <f t="shared" si="115"/>
        <v xml:space="preserve"> </v>
      </c>
      <c r="Q315" s="150" t="str">
        <f t="shared" si="116"/>
        <v xml:space="preserve"> </v>
      </c>
      <c r="R315" s="107">
        <f t="shared" si="123"/>
        <v>0</v>
      </c>
      <c r="S315" s="72">
        <f t="shared" si="117"/>
        <v>0</v>
      </c>
    </row>
    <row r="316" spans="1:19" s="1" customFormat="1" ht="105.75" customHeight="1" x14ac:dyDescent="0.2">
      <c r="A316" s="357"/>
      <c r="B316" s="373"/>
      <c r="C316" s="373"/>
      <c r="D316" s="373"/>
      <c r="E316" s="155"/>
      <c r="F316" s="155"/>
      <c r="G316" s="54" t="s">
        <v>836</v>
      </c>
      <c r="H316" s="18" t="s">
        <v>263</v>
      </c>
      <c r="I316" s="373">
        <f>'موازنة 2027-2028 '!M316</f>
        <v>0</v>
      </c>
      <c r="J316" s="155"/>
      <c r="K316" s="155"/>
      <c r="L316" s="155">
        <f t="shared" si="124"/>
        <v>0</v>
      </c>
      <c r="M316" s="373">
        <f>'الاطار الموازنى  راي الجهه عام'!K316</f>
        <v>0</v>
      </c>
      <c r="N316" s="215">
        <f t="shared" si="113"/>
        <v>0</v>
      </c>
      <c r="O316" s="155"/>
      <c r="P316" s="155" t="str">
        <f t="shared" si="115"/>
        <v xml:space="preserve"> </v>
      </c>
      <c r="Q316" s="155" t="str">
        <f t="shared" si="116"/>
        <v xml:space="preserve"> </v>
      </c>
      <c r="R316" s="110"/>
      <c r="S316" s="72">
        <f>S320</f>
        <v>0</v>
      </c>
    </row>
    <row r="317" spans="1:19" ht="105.75" customHeight="1" x14ac:dyDescent="0.2">
      <c r="A317" s="364"/>
      <c r="B317" s="365"/>
      <c r="C317" s="365"/>
      <c r="D317" s="365"/>
      <c r="E317" s="147"/>
      <c r="F317" s="147"/>
      <c r="G317" s="49" t="s">
        <v>837</v>
      </c>
      <c r="H317" s="19" t="s">
        <v>264</v>
      </c>
      <c r="I317" s="365">
        <f>'موازنة 2027-2028 '!M317</f>
        <v>0</v>
      </c>
      <c r="J317" s="147"/>
      <c r="K317" s="147"/>
      <c r="L317" s="147">
        <f t="shared" si="124"/>
        <v>0</v>
      </c>
      <c r="M317" s="365">
        <f>'الاطار الموازنى  راي الجهه عام'!K317</f>
        <v>0</v>
      </c>
      <c r="N317" s="208">
        <f t="shared" si="113"/>
        <v>0</v>
      </c>
      <c r="O317" s="147"/>
      <c r="P317" s="209" t="str">
        <f t="shared" si="115"/>
        <v xml:space="preserve"> </v>
      </c>
      <c r="Q317" s="209" t="str">
        <f t="shared" si="116"/>
        <v xml:space="preserve"> </v>
      </c>
      <c r="R317" s="105">
        <f t="shared" si="123"/>
        <v>0</v>
      </c>
      <c r="S317" s="72">
        <f t="shared" si="117"/>
        <v>0</v>
      </c>
    </row>
    <row r="318" spans="1:19" ht="105.75" customHeight="1" x14ac:dyDescent="0.2">
      <c r="A318" s="364"/>
      <c r="B318" s="365"/>
      <c r="C318" s="365"/>
      <c r="D318" s="365"/>
      <c r="E318" s="147"/>
      <c r="F318" s="147"/>
      <c r="G318" s="49" t="s">
        <v>838</v>
      </c>
      <c r="H318" s="19" t="s">
        <v>265</v>
      </c>
      <c r="I318" s="365">
        <f>'موازنة 2027-2028 '!M318</f>
        <v>0</v>
      </c>
      <c r="J318" s="147"/>
      <c r="K318" s="147"/>
      <c r="L318" s="147">
        <f t="shared" si="124"/>
        <v>0</v>
      </c>
      <c r="M318" s="365">
        <f>'الاطار الموازنى  راي الجهه عام'!K318</f>
        <v>0</v>
      </c>
      <c r="N318" s="208">
        <f t="shared" si="113"/>
        <v>0</v>
      </c>
      <c r="O318" s="147"/>
      <c r="P318" s="209" t="str">
        <f t="shared" si="115"/>
        <v xml:space="preserve"> </v>
      </c>
      <c r="Q318" s="209" t="str">
        <f t="shared" si="116"/>
        <v xml:space="preserve"> </v>
      </c>
      <c r="R318" s="105">
        <f t="shared" si="123"/>
        <v>0</v>
      </c>
      <c r="S318" s="72">
        <f t="shared" si="117"/>
        <v>0</v>
      </c>
    </row>
    <row r="319" spans="1:19" ht="105.75" customHeight="1" thickBot="1" x14ac:dyDescent="0.25">
      <c r="A319" s="391"/>
      <c r="B319" s="379"/>
      <c r="C319" s="379"/>
      <c r="D319" s="379"/>
      <c r="E319" s="158"/>
      <c r="F319" s="158"/>
      <c r="G319" s="50" t="s">
        <v>839</v>
      </c>
      <c r="H319" s="19" t="s">
        <v>1123</v>
      </c>
      <c r="I319" s="379">
        <f>'موازنة 2027-2028 '!M319</f>
        <v>0</v>
      </c>
      <c r="J319" s="158"/>
      <c r="K319" s="158"/>
      <c r="L319" s="158">
        <f t="shared" si="124"/>
        <v>0</v>
      </c>
      <c r="M319" s="379">
        <f>'الاطار الموازنى  راي الجهه عام'!K319</f>
        <v>0</v>
      </c>
      <c r="N319" s="218">
        <f t="shared" si="113"/>
        <v>0</v>
      </c>
      <c r="O319" s="158"/>
      <c r="P319" s="219" t="str">
        <f t="shared" si="115"/>
        <v xml:space="preserve"> </v>
      </c>
      <c r="Q319" s="219" t="str">
        <f t="shared" si="116"/>
        <v xml:space="preserve"> </v>
      </c>
      <c r="R319" s="113">
        <f t="shared" si="123"/>
        <v>0</v>
      </c>
      <c r="S319" s="72">
        <f t="shared" si="117"/>
        <v>0</v>
      </c>
    </row>
    <row r="320" spans="1:19" s="1" customFormat="1" ht="114.75" customHeight="1" thickBot="1" x14ac:dyDescent="0.25">
      <c r="A320" s="360">
        <f t="shared" ref="A320:L320" si="134">SUM(A317:A319)</f>
        <v>0</v>
      </c>
      <c r="B320" s="368">
        <f t="shared" si="134"/>
        <v>0</v>
      </c>
      <c r="C320" s="368">
        <f t="shared" si="134"/>
        <v>0</v>
      </c>
      <c r="D320" s="368">
        <f t="shared" si="134"/>
        <v>0</v>
      </c>
      <c r="E320" s="150">
        <f t="shared" si="134"/>
        <v>0</v>
      </c>
      <c r="F320" s="150">
        <f t="shared" si="134"/>
        <v>0</v>
      </c>
      <c r="G320" s="51"/>
      <c r="H320" s="5" t="s">
        <v>171</v>
      </c>
      <c r="I320" s="368">
        <f>'موازنة 2027-2028 '!M320</f>
        <v>0</v>
      </c>
      <c r="J320" s="150">
        <f t="shared" si="134"/>
        <v>0</v>
      </c>
      <c r="K320" s="150">
        <f t="shared" si="134"/>
        <v>0</v>
      </c>
      <c r="L320" s="150">
        <f t="shared" si="134"/>
        <v>0</v>
      </c>
      <c r="M320" s="368">
        <f>'الاطار الموازنى  راي الجهه عام'!K320</f>
        <v>0</v>
      </c>
      <c r="N320" s="212">
        <f t="shared" si="113"/>
        <v>0</v>
      </c>
      <c r="O320" s="150">
        <f t="shared" ref="O320" si="135">SUM(O317:O319)</f>
        <v>0</v>
      </c>
      <c r="P320" s="150" t="str">
        <f t="shared" si="115"/>
        <v xml:space="preserve"> </v>
      </c>
      <c r="Q320" s="150" t="str">
        <f t="shared" si="116"/>
        <v xml:space="preserve"> </v>
      </c>
      <c r="R320" s="107">
        <f t="shared" si="123"/>
        <v>0</v>
      </c>
      <c r="S320" s="72">
        <f t="shared" si="117"/>
        <v>0</v>
      </c>
    </row>
    <row r="321" spans="1:19" s="2" customFormat="1" ht="120" customHeight="1" thickBot="1" x14ac:dyDescent="0.25">
      <c r="A321" s="417">
        <f t="shared" ref="A321:L321" si="136">A315+A320</f>
        <v>0</v>
      </c>
      <c r="B321" s="418">
        <f t="shared" si="136"/>
        <v>0</v>
      </c>
      <c r="C321" s="418">
        <f t="shared" si="136"/>
        <v>0</v>
      </c>
      <c r="D321" s="418">
        <f t="shared" si="136"/>
        <v>0</v>
      </c>
      <c r="E321" s="178">
        <f t="shared" si="136"/>
        <v>0</v>
      </c>
      <c r="F321" s="178">
        <f t="shared" si="136"/>
        <v>0</v>
      </c>
      <c r="G321" s="86"/>
      <c r="H321" s="87" t="s">
        <v>266</v>
      </c>
      <c r="I321" s="418">
        <f>'موازنة 2027-2028 '!M321</f>
        <v>0</v>
      </c>
      <c r="J321" s="178">
        <f t="shared" si="136"/>
        <v>0</v>
      </c>
      <c r="K321" s="238">
        <f t="shared" si="136"/>
        <v>0</v>
      </c>
      <c r="L321" s="238">
        <f t="shared" si="136"/>
        <v>0</v>
      </c>
      <c r="M321" s="453">
        <f>'الاطار الموازنى  راي الجهه عام'!K321</f>
        <v>0</v>
      </c>
      <c r="N321" s="239">
        <f t="shared" si="113"/>
        <v>0</v>
      </c>
      <c r="O321" s="238">
        <f t="shared" ref="O321" si="137">O315+O320</f>
        <v>0</v>
      </c>
      <c r="P321" s="238" t="str">
        <f t="shared" si="115"/>
        <v xml:space="preserve"> </v>
      </c>
      <c r="Q321" s="238" t="str">
        <f t="shared" si="116"/>
        <v xml:space="preserve"> </v>
      </c>
      <c r="R321" s="123">
        <f t="shared" si="123"/>
        <v>0</v>
      </c>
      <c r="S321" s="72">
        <f t="shared" si="117"/>
        <v>0</v>
      </c>
    </row>
    <row r="322" spans="1:19" s="2" customFormat="1" ht="121.5" customHeight="1" thickTop="1" x14ac:dyDescent="0.2">
      <c r="A322" s="371"/>
      <c r="B322" s="372"/>
      <c r="C322" s="372"/>
      <c r="D322" s="372"/>
      <c r="E322" s="152"/>
      <c r="F322" s="152"/>
      <c r="G322" s="53" t="s">
        <v>840</v>
      </c>
      <c r="H322" s="22" t="s">
        <v>267</v>
      </c>
      <c r="I322" s="372">
        <f>'موازنة 2027-2028 '!M322</f>
        <v>0</v>
      </c>
      <c r="J322" s="152"/>
      <c r="K322" s="152"/>
      <c r="L322" s="152">
        <f t="shared" si="124"/>
        <v>0</v>
      </c>
      <c r="M322" s="372">
        <f>'الاطار الموازنى  راي الجهه عام'!K322</f>
        <v>0</v>
      </c>
      <c r="N322" s="214">
        <f t="shared" si="113"/>
        <v>0</v>
      </c>
      <c r="O322" s="152"/>
      <c r="P322" s="152" t="str">
        <f t="shared" si="115"/>
        <v xml:space="preserve"> </v>
      </c>
      <c r="Q322" s="152" t="str">
        <f t="shared" si="116"/>
        <v xml:space="preserve"> </v>
      </c>
      <c r="R322" s="109"/>
      <c r="S322" s="72">
        <f>S330</f>
        <v>85000</v>
      </c>
    </row>
    <row r="323" spans="1:19" s="1" customFormat="1" ht="90" customHeight="1" x14ac:dyDescent="0.2">
      <c r="A323" s="357"/>
      <c r="B323" s="373"/>
      <c r="C323" s="373"/>
      <c r="D323" s="373"/>
      <c r="E323" s="155"/>
      <c r="F323" s="155"/>
      <c r="G323" s="54" t="s">
        <v>841</v>
      </c>
      <c r="H323" s="18" t="s">
        <v>268</v>
      </c>
      <c r="I323" s="373">
        <f>'موازنة 2027-2028 '!M323</f>
        <v>0</v>
      </c>
      <c r="J323" s="155"/>
      <c r="K323" s="155"/>
      <c r="L323" s="155">
        <f t="shared" si="124"/>
        <v>0</v>
      </c>
      <c r="M323" s="373">
        <f>'الاطار الموازنى  راي الجهه عام'!K323</f>
        <v>0</v>
      </c>
      <c r="N323" s="215">
        <f t="shared" si="113"/>
        <v>0</v>
      </c>
      <c r="O323" s="155"/>
      <c r="P323" s="155" t="str">
        <f t="shared" si="115"/>
        <v xml:space="preserve"> </v>
      </c>
      <c r="Q323" s="155" t="str">
        <f t="shared" si="116"/>
        <v xml:space="preserve"> </v>
      </c>
      <c r="R323" s="110"/>
      <c r="S323" s="72">
        <f>S328</f>
        <v>0</v>
      </c>
    </row>
    <row r="324" spans="1:19" ht="105.75" customHeight="1" x14ac:dyDescent="0.2">
      <c r="A324" s="364"/>
      <c r="B324" s="365"/>
      <c r="C324" s="365"/>
      <c r="D324" s="365"/>
      <c r="E324" s="147"/>
      <c r="F324" s="147"/>
      <c r="G324" s="49" t="s">
        <v>842</v>
      </c>
      <c r="H324" s="19" t="s">
        <v>269</v>
      </c>
      <c r="I324" s="365">
        <f>'موازنة 2027-2028 '!M324</f>
        <v>0</v>
      </c>
      <c r="J324" s="147"/>
      <c r="K324" s="147"/>
      <c r="L324" s="147">
        <f t="shared" si="124"/>
        <v>0</v>
      </c>
      <c r="M324" s="365">
        <f>'الاطار الموازنى  راي الجهه عام'!K324</f>
        <v>0</v>
      </c>
      <c r="N324" s="208">
        <f t="shared" si="113"/>
        <v>0</v>
      </c>
      <c r="O324" s="147"/>
      <c r="P324" s="209" t="str">
        <f t="shared" si="115"/>
        <v xml:space="preserve"> </v>
      </c>
      <c r="Q324" s="209" t="str">
        <f t="shared" si="116"/>
        <v xml:space="preserve"> </v>
      </c>
      <c r="R324" s="105">
        <f t="shared" si="123"/>
        <v>0</v>
      </c>
      <c r="S324" s="72">
        <f t="shared" si="117"/>
        <v>0</v>
      </c>
    </row>
    <row r="325" spans="1:19" ht="105.75" customHeight="1" x14ac:dyDescent="0.2">
      <c r="A325" s="364"/>
      <c r="B325" s="365"/>
      <c r="C325" s="365"/>
      <c r="D325" s="365"/>
      <c r="E325" s="147"/>
      <c r="F325" s="147"/>
      <c r="G325" s="49" t="s">
        <v>843</v>
      </c>
      <c r="H325" s="19" t="s">
        <v>270</v>
      </c>
      <c r="I325" s="365">
        <f>'موازنة 2027-2028 '!M325</f>
        <v>0</v>
      </c>
      <c r="J325" s="147"/>
      <c r="K325" s="147"/>
      <c r="L325" s="147">
        <f t="shared" si="124"/>
        <v>0</v>
      </c>
      <c r="M325" s="365">
        <f>'الاطار الموازنى  راي الجهه عام'!K325</f>
        <v>0</v>
      </c>
      <c r="N325" s="208">
        <f t="shared" si="113"/>
        <v>0</v>
      </c>
      <c r="O325" s="147"/>
      <c r="P325" s="209" t="str">
        <f t="shared" si="115"/>
        <v xml:space="preserve"> </v>
      </c>
      <c r="Q325" s="209" t="str">
        <f t="shared" si="116"/>
        <v xml:space="preserve"> </v>
      </c>
      <c r="R325" s="105">
        <f t="shared" si="123"/>
        <v>0</v>
      </c>
      <c r="S325" s="72">
        <f t="shared" si="117"/>
        <v>0</v>
      </c>
    </row>
    <row r="326" spans="1:19" ht="90" customHeight="1" x14ac:dyDescent="0.2">
      <c r="A326" s="364"/>
      <c r="B326" s="365"/>
      <c r="C326" s="365"/>
      <c r="D326" s="365"/>
      <c r="E326" s="147"/>
      <c r="F326" s="147"/>
      <c r="G326" s="49" t="s">
        <v>844</v>
      </c>
      <c r="H326" s="19" t="s">
        <v>271</v>
      </c>
      <c r="I326" s="365">
        <f>'موازنة 2027-2028 '!M326</f>
        <v>0</v>
      </c>
      <c r="J326" s="147"/>
      <c r="K326" s="147"/>
      <c r="L326" s="147">
        <f t="shared" si="124"/>
        <v>0</v>
      </c>
      <c r="M326" s="365">
        <f>'الاطار الموازنى  راي الجهه عام'!K326</f>
        <v>0</v>
      </c>
      <c r="N326" s="208">
        <f t="shared" si="113"/>
        <v>0</v>
      </c>
      <c r="O326" s="147"/>
      <c r="P326" s="209" t="str">
        <f t="shared" si="115"/>
        <v xml:space="preserve"> </v>
      </c>
      <c r="Q326" s="209" t="str">
        <f t="shared" si="116"/>
        <v xml:space="preserve"> </v>
      </c>
      <c r="R326" s="105">
        <f t="shared" si="123"/>
        <v>0</v>
      </c>
      <c r="S326" s="72">
        <f t="shared" si="117"/>
        <v>0</v>
      </c>
    </row>
    <row r="327" spans="1:19" ht="90" customHeight="1" thickBot="1" x14ac:dyDescent="0.25">
      <c r="A327" s="391"/>
      <c r="B327" s="379"/>
      <c r="C327" s="379"/>
      <c r="D327" s="379"/>
      <c r="E327" s="158"/>
      <c r="F327" s="158"/>
      <c r="G327" s="50" t="s">
        <v>845</v>
      </c>
      <c r="H327" s="19" t="s">
        <v>272</v>
      </c>
      <c r="I327" s="379">
        <f>'موازنة 2027-2028 '!M327</f>
        <v>0</v>
      </c>
      <c r="J327" s="158"/>
      <c r="K327" s="158"/>
      <c r="L327" s="158">
        <f t="shared" si="124"/>
        <v>0</v>
      </c>
      <c r="M327" s="379">
        <f>'الاطار الموازنى  راي الجهه عام'!K327</f>
        <v>0</v>
      </c>
      <c r="N327" s="218">
        <f t="shared" si="113"/>
        <v>0</v>
      </c>
      <c r="O327" s="158"/>
      <c r="P327" s="219" t="str">
        <f t="shared" si="115"/>
        <v xml:space="preserve"> </v>
      </c>
      <c r="Q327" s="219" t="str">
        <f t="shared" si="116"/>
        <v xml:space="preserve"> </v>
      </c>
      <c r="R327" s="113">
        <f t="shared" si="123"/>
        <v>0</v>
      </c>
      <c r="S327" s="72">
        <f t="shared" si="117"/>
        <v>0</v>
      </c>
    </row>
    <row r="328" spans="1:19" s="1" customFormat="1" ht="90" customHeight="1" thickBot="1" x14ac:dyDescent="0.25">
      <c r="A328" s="360">
        <f t="shared" ref="A328:L328" si="138">SUM(A324:A327)</f>
        <v>0</v>
      </c>
      <c r="B328" s="368">
        <f t="shared" si="138"/>
        <v>0</v>
      </c>
      <c r="C328" s="368">
        <f t="shared" si="138"/>
        <v>0</v>
      </c>
      <c r="D328" s="368">
        <f t="shared" si="138"/>
        <v>0</v>
      </c>
      <c r="E328" s="150">
        <f t="shared" si="138"/>
        <v>0</v>
      </c>
      <c r="F328" s="150">
        <f t="shared" si="138"/>
        <v>0</v>
      </c>
      <c r="G328" s="51"/>
      <c r="H328" s="5" t="s">
        <v>167</v>
      </c>
      <c r="I328" s="368">
        <f>'موازنة 2027-2028 '!M328</f>
        <v>0</v>
      </c>
      <c r="J328" s="150">
        <f t="shared" si="138"/>
        <v>0</v>
      </c>
      <c r="K328" s="150">
        <f t="shared" si="138"/>
        <v>0</v>
      </c>
      <c r="L328" s="150">
        <f t="shared" si="138"/>
        <v>0</v>
      </c>
      <c r="M328" s="368">
        <f>'الاطار الموازنى  راي الجهه عام'!K328</f>
        <v>0</v>
      </c>
      <c r="N328" s="212">
        <f t="shared" si="113"/>
        <v>0</v>
      </c>
      <c r="O328" s="150">
        <f t="shared" ref="O328" si="139">SUM(O324:O327)</f>
        <v>0</v>
      </c>
      <c r="P328" s="150" t="str">
        <f t="shared" si="115"/>
        <v xml:space="preserve"> </v>
      </c>
      <c r="Q328" s="150" t="str">
        <f t="shared" si="116"/>
        <v xml:space="preserve"> </v>
      </c>
      <c r="R328" s="107">
        <f t="shared" si="123"/>
        <v>0</v>
      </c>
      <c r="S328" s="72">
        <f t="shared" si="117"/>
        <v>0</v>
      </c>
    </row>
    <row r="329" spans="1:19" s="1" customFormat="1" ht="97.5" customHeight="1" thickBot="1" x14ac:dyDescent="0.25">
      <c r="A329" s="375"/>
      <c r="B329" s="375"/>
      <c r="C329" s="375"/>
      <c r="D329" s="375"/>
      <c r="E329" s="156"/>
      <c r="F329" s="156"/>
      <c r="G329" s="55">
        <v>3113040201</v>
      </c>
      <c r="H329" s="18" t="s">
        <v>273</v>
      </c>
      <c r="I329" s="375">
        <f>'موازنة 2027-2028 '!M329</f>
        <v>25000</v>
      </c>
      <c r="J329" s="156"/>
      <c r="K329" s="156"/>
      <c r="L329" s="156">
        <f t="shared" si="124"/>
        <v>0</v>
      </c>
      <c r="M329" s="375">
        <f>'الاطار الموازنى  راي الجهه عام'!K329</f>
        <v>30000</v>
      </c>
      <c r="N329" s="216">
        <f t="shared" si="113"/>
        <v>5000</v>
      </c>
      <c r="O329" s="156">
        <f>M329</f>
        <v>30000</v>
      </c>
      <c r="P329" s="154">
        <f t="shared" si="115"/>
        <v>5000</v>
      </c>
      <c r="Q329" s="154" t="str">
        <f t="shared" si="116"/>
        <v xml:space="preserve"> </v>
      </c>
      <c r="R329" s="111">
        <f t="shared" si="123"/>
        <v>1.2</v>
      </c>
      <c r="S329" s="72">
        <f t="shared" si="117"/>
        <v>85000</v>
      </c>
    </row>
    <row r="330" spans="1:19" s="2" customFormat="1" ht="99.75" customHeight="1" thickBot="1" x14ac:dyDescent="0.25">
      <c r="A330" s="376">
        <f t="shared" ref="A330:L330" si="140">A329+A328</f>
        <v>0</v>
      </c>
      <c r="B330" s="377">
        <f t="shared" si="140"/>
        <v>0</v>
      </c>
      <c r="C330" s="377">
        <f t="shared" si="140"/>
        <v>0</v>
      </c>
      <c r="D330" s="377">
        <f t="shared" si="140"/>
        <v>0</v>
      </c>
      <c r="E330" s="157">
        <f t="shared" si="140"/>
        <v>0</v>
      </c>
      <c r="F330" s="157">
        <f t="shared" si="140"/>
        <v>0</v>
      </c>
      <c r="G330" s="57"/>
      <c r="H330" s="7" t="s">
        <v>274</v>
      </c>
      <c r="I330" s="377">
        <f>'موازنة 2027-2028 '!M330</f>
        <v>25000</v>
      </c>
      <c r="J330" s="157">
        <f t="shared" si="140"/>
        <v>0</v>
      </c>
      <c r="K330" s="157">
        <f t="shared" si="140"/>
        <v>0</v>
      </c>
      <c r="L330" s="157">
        <f t="shared" si="140"/>
        <v>0</v>
      </c>
      <c r="M330" s="377">
        <f>'الاطار الموازنى  راي الجهه عام'!K330</f>
        <v>30000</v>
      </c>
      <c r="N330" s="217">
        <f t="shared" si="113"/>
        <v>5000</v>
      </c>
      <c r="O330" s="157">
        <f t="shared" ref="O330" si="141">O329+O328</f>
        <v>30000</v>
      </c>
      <c r="P330" s="157">
        <f t="shared" si="115"/>
        <v>5000</v>
      </c>
      <c r="Q330" s="157" t="str">
        <f t="shared" si="116"/>
        <v xml:space="preserve"> </v>
      </c>
      <c r="R330" s="112">
        <f t="shared" si="123"/>
        <v>1.2</v>
      </c>
      <c r="S330" s="72">
        <f t="shared" si="117"/>
        <v>85000</v>
      </c>
    </row>
    <row r="331" spans="1:19" s="1" customFormat="1" ht="107.25" customHeight="1" thickBot="1" x14ac:dyDescent="0.25">
      <c r="A331" s="361" t="e">
        <f>A330/$A$847</f>
        <v>#DIV/0!</v>
      </c>
      <c r="B331" s="396" t="e">
        <f>B330/$B$847</f>
        <v>#DIV/0!</v>
      </c>
      <c r="C331" s="396" t="e">
        <f>C330/$C$847</f>
        <v>#DIV/0!</v>
      </c>
      <c r="D331" s="396" t="e">
        <f>D330/$D$847</f>
        <v>#DIV/0!</v>
      </c>
      <c r="E331" s="270" t="e">
        <f>E330/$E$847</f>
        <v>#DIV/0!</v>
      </c>
      <c r="F331" s="270" t="e">
        <f>F330/$F$847</f>
        <v>#DIV/0!</v>
      </c>
      <c r="G331" s="266"/>
      <c r="H331" s="267" t="s">
        <v>1136</v>
      </c>
      <c r="I331" s="396">
        <f>'موازنة 2027-2028 '!M331</f>
        <v>5.4917294554401072E-4</v>
      </c>
      <c r="J331" s="270" t="e">
        <f>J330/$J$847</f>
        <v>#DIV/0!</v>
      </c>
      <c r="K331" s="270" t="e">
        <f>K330/$K$847</f>
        <v>#DIV/0!</v>
      </c>
      <c r="L331" s="270" t="e">
        <f>L330/$L$847</f>
        <v>#DIV/0!</v>
      </c>
      <c r="M331" s="396">
        <f>'الاطار الموازنى  راي الجهه عام'!K331</f>
        <v>5.49219193380078E-4</v>
      </c>
      <c r="N331" s="270"/>
      <c r="O331" s="270">
        <f>O330/$O$847</f>
        <v>5.49219193380078E-4</v>
      </c>
      <c r="P331" s="270"/>
      <c r="Q331" s="265"/>
      <c r="R331" s="268"/>
      <c r="S331" s="72">
        <v>1</v>
      </c>
    </row>
    <row r="332" spans="1:19" s="2" customFormat="1" ht="105.75" customHeight="1" x14ac:dyDescent="0.2">
      <c r="A332" s="389"/>
      <c r="B332" s="390"/>
      <c r="C332" s="390"/>
      <c r="D332" s="390"/>
      <c r="E332" s="166"/>
      <c r="F332" s="166"/>
      <c r="G332" s="60" t="s">
        <v>846</v>
      </c>
      <c r="H332" s="25" t="s">
        <v>275</v>
      </c>
      <c r="I332" s="390">
        <f>'موازنة 2027-2028 '!M332</f>
        <v>0</v>
      </c>
      <c r="J332" s="166"/>
      <c r="K332" s="166"/>
      <c r="L332" s="166">
        <f t="shared" si="124"/>
        <v>0</v>
      </c>
      <c r="M332" s="390">
        <f>'الاطار الموازنى  راي الجهه عام'!K332</f>
        <v>0</v>
      </c>
      <c r="N332" s="228">
        <f t="shared" si="113"/>
        <v>0</v>
      </c>
      <c r="O332" s="166"/>
      <c r="P332" s="166" t="str">
        <f t="shared" si="115"/>
        <v xml:space="preserve"> </v>
      </c>
      <c r="Q332" s="166" t="str">
        <f t="shared" si="116"/>
        <v xml:space="preserve"> </v>
      </c>
      <c r="R332" s="119"/>
      <c r="S332" s="72">
        <f>S335</f>
        <v>0</v>
      </c>
    </row>
    <row r="333" spans="1:19" s="1" customFormat="1" ht="105.75" customHeight="1" x14ac:dyDescent="0.2">
      <c r="A333" s="357"/>
      <c r="B333" s="373"/>
      <c r="C333" s="373"/>
      <c r="D333" s="373"/>
      <c r="E333" s="153"/>
      <c r="F333" s="153"/>
      <c r="G333" s="54">
        <v>3113050101</v>
      </c>
      <c r="H333" s="18" t="s">
        <v>276</v>
      </c>
      <c r="I333" s="373">
        <f>'موازنة 2027-2028 '!M333</f>
        <v>0</v>
      </c>
      <c r="J333" s="153"/>
      <c r="K333" s="153"/>
      <c r="L333" s="153">
        <f t="shared" si="124"/>
        <v>0</v>
      </c>
      <c r="M333" s="373">
        <f>'الاطار الموازنى  راي الجهه عام'!K333</f>
        <v>0</v>
      </c>
      <c r="N333" s="215">
        <f t="shared" si="113"/>
        <v>0</v>
      </c>
      <c r="O333" s="153"/>
      <c r="P333" s="155" t="str">
        <f t="shared" si="115"/>
        <v xml:space="preserve"> </v>
      </c>
      <c r="Q333" s="155" t="str">
        <f t="shared" si="116"/>
        <v xml:space="preserve"> </v>
      </c>
      <c r="R333" s="110">
        <f t="shared" si="123"/>
        <v>0</v>
      </c>
      <c r="S333" s="72">
        <f t="shared" si="117"/>
        <v>0</v>
      </c>
    </row>
    <row r="334" spans="1:19" s="1" customFormat="1" ht="105.75" customHeight="1" thickBot="1" x14ac:dyDescent="0.25">
      <c r="A334" s="374"/>
      <c r="B334" s="375"/>
      <c r="C334" s="375"/>
      <c r="D334" s="375"/>
      <c r="E334" s="156"/>
      <c r="F334" s="156"/>
      <c r="G334" s="55">
        <v>3113050201</v>
      </c>
      <c r="H334" s="18" t="s">
        <v>277</v>
      </c>
      <c r="I334" s="375">
        <f>'موازنة 2027-2028 '!M334</f>
        <v>0</v>
      </c>
      <c r="J334" s="156"/>
      <c r="K334" s="156"/>
      <c r="L334" s="156">
        <f t="shared" si="124"/>
        <v>0</v>
      </c>
      <c r="M334" s="375">
        <f>'الاطار الموازنى  راي الجهه عام'!K334</f>
        <v>0</v>
      </c>
      <c r="N334" s="216">
        <f t="shared" si="113"/>
        <v>0</v>
      </c>
      <c r="O334" s="156"/>
      <c r="P334" s="154" t="str">
        <f t="shared" si="115"/>
        <v xml:space="preserve"> </v>
      </c>
      <c r="Q334" s="154" t="str">
        <f t="shared" si="116"/>
        <v xml:space="preserve"> </v>
      </c>
      <c r="R334" s="111">
        <f t="shared" si="123"/>
        <v>0</v>
      </c>
      <c r="S334" s="72">
        <f t="shared" si="117"/>
        <v>0</v>
      </c>
    </row>
    <row r="335" spans="1:19" s="2" customFormat="1" ht="122.25" customHeight="1" thickBot="1" x14ac:dyDescent="0.25">
      <c r="A335" s="376">
        <f t="shared" ref="A335:L335" si="142">SUM(A333:A334)</f>
        <v>0</v>
      </c>
      <c r="B335" s="377">
        <f t="shared" si="142"/>
        <v>0</v>
      </c>
      <c r="C335" s="377">
        <f t="shared" si="142"/>
        <v>0</v>
      </c>
      <c r="D335" s="377">
        <f t="shared" si="142"/>
        <v>0</v>
      </c>
      <c r="E335" s="157">
        <f t="shared" si="142"/>
        <v>0</v>
      </c>
      <c r="F335" s="157">
        <f t="shared" si="142"/>
        <v>0</v>
      </c>
      <c r="G335" s="57"/>
      <c r="H335" s="7" t="s">
        <v>278</v>
      </c>
      <c r="I335" s="377">
        <f>'موازنة 2027-2028 '!M335</f>
        <v>0</v>
      </c>
      <c r="J335" s="157">
        <f t="shared" si="142"/>
        <v>0</v>
      </c>
      <c r="K335" s="157">
        <f t="shared" si="142"/>
        <v>0</v>
      </c>
      <c r="L335" s="157">
        <f t="shared" si="142"/>
        <v>0</v>
      </c>
      <c r="M335" s="377">
        <f>'الاطار الموازنى  راي الجهه عام'!K335</f>
        <v>0</v>
      </c>
      <c r="N335" s="217">
        <f t="shared" si="113"/>
        <v>0</v>
      </c>
      <c r="O335" s="157">
        <f t="shared" ref="O335" si="143">SUM(O333:O334)</f>
        <v>0</v>
      </c>
      <c r="P335" s="157" t="str">
        <f t="shared" si="115"/>
        <v xml:space="preserve"> </v>
      </c>
      <c r="Q335" s="157" t="str">
        <f t="shared" si="116"/>
        <v xml:space="preserve"> </v>
      </c>
      <c r="R335" s="112">
        <f t="shared" si="123"/>
        <v>0</v>
      </c>
      <c r="S335" s="72">
        <f t="shared" si="117"/>
        <v>0</v>
      </c>
    </row>
    <row r="336" spans="1:19" s="2" customFormat="1" ht="121.5" customHeight="1" x14ac:dyDescent="0.2">
      <c r="A336" s="389"/>
      <c r="B336" s="390"/>
      <c r="C336" s="390"/>
      <c r="D336" s="390"/>
      <c r="E336" s="166"/>
      <c r="F336" s="166"/>
      <c r="G336" s="60" t="s">
        <v>847</v>
      </c>
      <c r="H336" s="25" t="s">
        <v>279</v>
      </c>
      <c r="I336" s="390">
        <f>'موازنة 2027-2028 '!M336</f>
        <v>0</v>
      </c>
      <c r="J336" s="166"/>
      <c r="K336" s="166"/>
      <c r="L336" s="166">
        <f t="shared" si="124"/>
        <v>0</v>
      </c>
      <c r="M336" s="390">
        <f>'الاطار الموازنى  راي الجهه عام'!K336</f>
        <v>0</v>
      </c>
      <c r="N336" s="228">
        <f t="shared" si="113"/>
        <v>0</v>
      </c>
      <c r="O336" s="166"/>
      <c r="P336" s="166" t="str">
        <f t="shared" si="115"/>
        <v xml:space="preserve"> </v>
      </c>
      <c r="Q336" s="166" t="str">
        <f t="shared" si="116"/>
        <v xml:space="preserve"> </v>
      </c>
      <c r="R336" s="119"/>
      <c r="S336" s="72">
        <f>S358</f>
        <v>429000</v>
      </c>
    </row>
    <row r="337" spans="1:19" s="1" customFormat="1" ht="105.75" customHeight="1" x14ac:dyDescent="0.2">
      <c r="A337" s="357"/>
      <c r="B337" s="373"/>
      <c r="C337" s="373"/>
      <c r="D337" s="373"/>
      <c r="E337" s="155"/>
      <c r="F337" s="155"/>
      <c r="G337" s="54" t="s">
        <v>848</v>
      </c>
      <c r="H337" s="18" t="s">
        <v>280</v>
      </c>
      <c r="I337" s="373">
        <f>'موازنة 2027-2028 '!M337</f>
        <v>0</v>
      </c>
      <c r="J337" s="155"/>
      <c r="K337" s="155"/>
      <c r="L337" s="155">
        <f t="shared" si="124"/>
        <v>0</v>
      </c>
      <c r="M337" s="373">
        <f>'الاطار الموازنى  راي الجهه عام'!K337</f>
        <v>0</v>
      </c>
      <c r="N337" s="215">
        <f t="shared" si="113"/>
        <v>0</v>
      </c>
      <c r="O337" s="155"/>
      <c r="P337" s="155" t="str">
        <f t="shared" si="115"/>
        <v xml:space="preserve"> </v>
      </c>
      <c r="Q337" s="155" t="str">
        <f t="shared" si="116"/>
        <v xml:space="preserve"> </v>
      </c>
      <c r="R337" s="110"/>
      <c r="S337" s="72">
        <f>S341</f>
        <v>0</v>
      </c>
    </row>
    <row r="338" spans="1:19" ht="105.75" customHeight="1" x14ac:dyDescent="0.2">
      <c r="A338" s="364"/>
      <c r="B338" s="365"/>
      <c r="C338" s="365"/>
      <c r="D338" s="365"/>
      <c r="E338" s="147"/>
      <c r="F338" s="147"/>
      <c r="G338" s="49" t="s">
        <v>849</v>
      </c>
      <c r="H338" s="19" t="s">
        <v>281</v>
      </c>
      <c r="I338" s="365">
        <f>'موازنة 2027-2028 '!M338</f>
        <v>0</v>
      </c>
      <c r="J338" s="147"/>
      <c r="K338" s="147"/>
      <c r="L338" s="147">
        <f t="shared" si="124"/>
        <v>0</v>
      </c>
      <c r="M338" s="365">
        <f>'الاطار الموازنى  راي الجهه عام'!K338</f>
        <v>0</v>
      </c>
      <c r="N338" s="208">
        <f t="shared" si="113"/>
        <v>0</v>
      </c>
      <c r="O338" s="147"/>
      <c r="P338" s="209" t="str">
        <f t="shared" si="115"/>
        <v xml:space="preserve"> </v>
      </c>
      <c r="Q338" s="209" t="str">
        <f t="shared" si="116"/>
        <v xml:space="preserve"> </v>
      </c>
      <c r="R338" s="105">
        <f t="shared" si="123"/>
        <v>0</v>
      </c>
      <c r="S338" s="72">
        <f t="shared" si="117"/>
        <v>0</v>
      </c>
    </row>
    <row r="339" spans="1:19" ht="105.75" customHeight="1" x14ac:dyDescent="0.2">
      <c r="A339" s="364"/>
      <c r="B339" s="365"/>
      <c r="C339" s="365"/>
      <c r="D339" s="365"/>
      <c r="E339" s="147"/>
      <c r="F339" s="147"/>
      <c r="G339" s="49" t="s">
        <v>850</v>
      </c>
      <c r="H339" s="19" t="s">
        <v>282</v>
      </c>
      <c r="I339" s="365">
        <f>'موازنة 2027-2028 '!M339</f>
        <v>0</v>
      </c>
      <c r="J339" s="147"/>
      <c r="K339" s="147"/>
      <c r="L339" s="147">
        <f t="shared" si="124"/>
        <v>0</v>
      </c>
      <c r="M339" s="365">
        <f>'الاطار الموازنى  راي الجهه عام'!K339</f>
        <v>0</v>
      </c>
      <c r="N339" s="208">
        <f t="shared" si="113"/>
        <v>0</v>
      </c>
      <c r="O339" s="147"/>
      <c r="P339" s="209" t="str">
        <f t="shared" si="115"/>
        <v xml:space="preserve"> </v>
      </c>
      <c r="Q339" s="209" t="str">
        <f t="shared" si="116"/>
        <v xml:space="preserve"> </v>
      </c>
      <c r="R339" s="105">
        <f t="shared" si="123"/>
        <v>0</v>
      </c>
      <c r="S339" s="72">
        <f t="shared" si="117"/>
        <v>0</v>
      </c>
    </row>
    <row r="340" spans="1:19" ht="105.75" customHeight="1" thickBot="1" x14ac:dyDescent="0.25">
      <c r="A340" s="391"/>
      <c r="B340" s="379"/>
      <c r="C340" s="379"/>
      <c r="D340" s="379"/>
      <c r="E340" s="158"/>
      <c r="F340" s="158"/>
      <c r="G340" s="50" t="s">
        <v>851</v>
      </c>
      <c r="H340" s="19" t="s">
        <v>283</v>
      </c>
      <c r="I340" s="379">
        <f>'موازنة 2027-2028 '!M340</f>
        <v>0</v>
      </c>
      <c r="J340" s="158"/>
      <c r="K340" s="158"/>
      <c r="L340" s="158">
        <f t="shared" si="124"/>
        <v>0</v>
      </c>
      <c r="M340" s="379">
        <f>'الاطار الموازنى  راي الجهه عام'!K340</f>
        <v>0</v>
      </c>
      <c r="N340" s="218">
        <f t="shared" si="113"/>
        <v>0</v>
      </c>
      <c r="O340" s="158"/>
      <c r="P340" s="219" t="str">
        <f t="shared" si="115"/>
        <v xml:space="preserve"> </v>
      </c>
      <c r="Q340" s="219" t="str">
        <f t="shared" si="116"/>
        <v xml:space="preserve"> </v>
      </c>
      <c r="R340" s="113">
        <f t="shared" si="123"/>
        <v>0</v>
      </c>
      <c r="S340" s="72">
        <f t="shared" si="117"/>
        <v>0</v>
      </c>
    </row>
    <row r="341" spans="1:19" s="1" customFormat="1" ht="117.75" customHeight="1" thickBot="1" x14ac:dyDescent="0.25">
      <c r="A341" s="360">
        <f t="shared" ref="A341:L341" si="144">SUM(A338:A340)</f>
        <v>0</v>
      </c>
      <c r="B341" s="368">
        <f t="shared" si="144"/>
        <v>0</v>
      </c>
      <c r="C341" s="368">
        <f t="shared" si="144"/>
        <v>0</v>
      </c>
      <c r="D341" s="368">
        <f t="shared" si="144"/>
        <v>0</v>
      </c>
      <c r="E341" s="150">
        <f t="shared" si="144"/>
        <v>0</v>
      </c>
      <c r="F341" s="150">
        <f t="shared" si="144"/>
        <v>0</v>
      </c>
      <c r="G341" s="51"/>
      <c r="H341" s="5" t="s">
        <v>167</v>
      </c>
      <c r="I341" s="368">
        <f>'موازنة 2027-2028 '!M341</f>
        <v>0</v>
      </c>
      <c r="J341" s="150">
        <f t="shared" si="144"/>
        <v>0</v>
      </c>
      <c r="K341" s="150">
        <f t="shared" si="144"/>
        <v>0</v>
      </c>
      <c r="L341" s="150">
        <f t="shared" si="144"/>
        <v>0</v>
      </c>
      <c r="M341" s="368">
        <f>'الاطار الموازنى  راي الجهه عام'!K341</f>
        <v>0</v>
      </c>
      <c r="N341" s="212">
        <f t="shared" si="113"/>
        <v>0</v>
      </c>
      <c r="O341" s="150">
        <f t="shared" ref="O341" si="145">SUM(O338:O340)</f>
        <v>0</v>
      </c>
      <c r="P341" s="150" t="str">
        <f t="shared" si="115"/>
        <v xml:space="preserve"> </v>
      </c>
      <c r="Q341" s="150" t="str">
        <f t="shared" si="116"/>
        <v xml:space="preserve"> </v>
      </c>
      <c r="R341" s="107">
        <f t="shared" si="123"/>
        <v>0</v>
      </c>
      <c r="S341" s="72">
        <f t="shared" si="117"/>
        <v>0</v>
      </c>
    </row>
    <row r="342" spans="1:19" s="1" customFormat="1" ht="121.5" customHeight="1" x14ac:dyDescent="0.2">
      <c r="A342" s="357"/>
      <c r="B342" s="373"/>
      <c r="C342" s="373"/>
      <c r="D342" s="373"/>
      <c r="E342" s="155"/>
      <c r="F342" s="155"/>
      <c r="G342" s="54" t="s">
        <v>852</v>
      </c>
      <c r="H342" s="18" t="s">
        <v>284</v>
      </c>
      <c r="I342" s="373">
        <f>'موازنة 2027-2028 '!M342</f>
        <v>0</v>
      </c>
      <c r="J342" s="155"/>
      <c r="K342" s="155"/>
      <c r="L342" s="155">
        <f t="shared" si="124"/>
        <v>0</v>
      </c>
      <c r="M342" s="373">
        <f>'الاطار الموازنى  راي الجهه عام'!K342</f>
        <v>0</v>
      </c>
      <c r="N342" s="215">
        <f t="shared" si="113"/>
        <v>0</v>
      </c>
      <c r="O342" s="155"/>
      <c r="P342" s="155" t="str">
        <f t="shared" si="115"/>
        <v xml:space="preserve"> </v>
      </c>
      <c r="Q342" s="155" t="str">
        <f t="shared" si="116"/>
        <v xml:space="preserve"> </v>
      </c>
      <c r="R342" s="110"/>
      <c r="S342" s="72">
        <f>S348</f>
        <v>429000</v>
      </c>
    </row>
    <row r="343" spans="1:19" ht="105.75" customHeight="1" x14ac:dyDescent="0.2">
      <c r="A343" s="364"/>
      <c r="B343" s="365"/>
      <c r="C343" s="365"/>
      <c r="D343" s="365"/>
      <c r="E343" s="147"/>
      <c r="F343" s="147"/>
      <c r="G343" s="49" t="s">
        <v>853</v>
      </c>
      <c r="H343" s="19" t="s">
        <v>285</v>
      </c>
      <c r="I343" s="365">
        <f>'موازنة 2027-2028 '!M343</f>
        <v>0</v>
      </c>
      <c r="J343" s="147"/>
      <c r="K343" s="147"/>
      <c r="L343" s="147">
        <f t="shared" si="124"/>
        <v>0</v>
      </c>
      <c r="M343" s="365">
        <f>'الاطار الموازنى  راي الجهه عام'!K343</f>
        <v>0</v>
      </c>
      <c r="N343" s="208">
        <f t="shared" si="113"/>
        <v>0</v>
      </c>
      <c r="O343" s="147"/>
      <c r="P343" s="209" t="str">
        <f t="shared" si="115"/>
        <v xml:space="preserve"> </v>
      </c>
      <c r="Q343" s="209" t="str">
        <f t="shared" si="116"/>
        <v xml:space="preserve"> </v>
      </c>
      <c r="R343" s="105">
        <f t="shared" si="123"/>
        <v>0</v>
      </c>
      <c r="S343" s="72">
        <f t="shared" si="117"/>
        <v>0</v>
      </c>
    </row>
    <row r="344" spans="1:19" ht="140.25" customHeight="1" x14ac:dyDescent="0.2">
      <c r="A344" s="365"/>
      <c r="B344" s="365"/>
      <c r="C344" s="365"/>
      <c r="D344" s="365"/>
      <c r="E344" s="147"/>
      <c r="F344" s="147"/>
      <c r="G344" s="49" t="s">
        <v>854</v>
      </c>
      <c r="H344" s="19" t="s">
        <v>286</v>
      </c>
      <c r="I344" s="365">
        <f>'موازنة 2027-2028 '!M344</f>
        <v>114000</v>
      </c>
      <c r="J344" s="147"/>
      <c r="K344" s="147"/>
      <c r="L344" s="147">
        <f t="shared" si="124"/>
        <v>0</v>
      </c>
      <c r="M344" s="365">
        <f>'الاطار الموازنى  راي الجهه عام'!K344</f>
        <v>136000</v>
      </c>
      <c r="N344" s="208">
        <f t="shared" si="113"/>
        <v>22000</v>
      </c>
      <c r="O344" s="147">
        <f t="shared" ref="O344:O347" si="146">M344</f>
        <v>136000</v>
      </c>
      <c r="P344" s="209">
        <f t="shared" si="115"/>
        <v>22000</v>
      </c>
      <c r="Q344" s="209" t="str">
        <f t="shared" si="116"/>
        <v xml:space="preserve"> </v>
      </c>
      <c r="R344" s="105">
        <f t="shared" si="123"/>
        <v>1.1929824561403508</v>
      </c>
      <c r="S344" s="72">
        <f t="shared" si="117"/>
        <v>386000</v>
      </c>
    </row>
    <row r="345" spans="1:19" ht="114.75" customHeight="1" x14ac:dyDescent="0.2">
      <c r="A345" s="365"/>
      <c r="B345" s="365"/>
      <c r="C345" s="365"/>
      <c r="D345" s="365"/>
      <c r="E345" s="147"/>
      <c r="F345" s="147"/>
      <c r="G345" s="49" t="s">
        <v>855</v>
      </c>
      <c r="H345" s="19" t="s">
        <v>287</v>
      </c>
      <c r="I345" s="365">
        <f>'موازنة 2027-2028 '!M345</f>
        <v>13000</v>
      </c>
      <c r="J345" s="147"/>
      <c r="K345" s="147"/>
      <c r="L345" s="147">
        <f t="shared" si="124"/>
        <v>0</v>
      </c>
      <c r="M345" s="365">
        <f>'الاطار الموازنى  راي الجهه عام'!K345</f>
        <v>15000</v>
      </c>
      <c r="N345" s="208">
        <f t="shared" si="113"/>
        <v>2000</v>
      </c>
      <c r="O345" s="147">
        <f t="shared" si="146"/>
        <v>15000</v>
      </c>
      <c r="P345" s="209">
        <f t="shared" si="115"/>
        <v>2000</v>
      </c>
      <c r="Q345" s="209" t="str">
        <f t="shared" si="116"/>
        <v xml:space="preserve"> </v>
      </c>
      <c r="R345" s="105">
        <f t="shared" si="123"/>
        <v>1.1538461538461537</v>
      </c>
      <c r="S345" s="72">
        <f t="shared" si="117"/>
        <v>43000</v>
      </c>
    </row>
    <row r="346" spans="1:19" ht="105.75" customHeight="1" x14ac:dyDescent="0.2">
      <c r="A346" s="391"/>
      <c r="B346" s="379"/>
      <c r="C346" s="379"/>
      <c r="D346" s="379"/>
      <c r="E346" s="158"/>
      <c r="F346" s="158"/>
      <c r="G346" s="50" t="s">
        <v>1095</v>
      </c>
      <c r="H346" s="19" t="s">
        <v>1096</v>
      </c>
      <c r="I346" s="379">
        <f>'موازنة 2027-2028 '!M346</f>
        <v>0</v>
      </c>
      <c r="J346" s="158"/>
      <c r="K346" s="158"/>
      <c r="L346" s="158">
        <f t="shared" si="124"/>
        <v>0</v>
      </c>
      <c r="M346" s="379">
        <f>'الاطار الموازنى  راي الجهه عام'!K346</f>
        <v>0</v>
      </c>
      <c r="N346" s="218">
        <f t="shared" si="113"/>
        <v>0</v>
      </c>
      <c r="O346" s="158">
        <f t="shared" si="146"/>
        <v>0</v>
      </c>
      <c r="P346" s="219" t="str">
        <f t="shared" si="115"/>
        <v xml:space="preserve"> </v>
      </c>
      <c r="Q346" s="219" t="str">
        <f t="shared" si="116"/>
        <v xml:space="preserve"> </v>
      </c>
      <c r="R346" s="113">
        <f t="shared" si="123"/>
        <v>0</v>
      </c>
      <c r="S346" s="72">
        <f t="shared" si="117"/>
        <v>0</v>
      </c>
    </row>
    <row r="347" spans="1:19" ht="105.75" customHeight="1" thickBot="1" x14ac:dyDescent="0.25">
      <c r="A347" s="397"/>
      <c r="B347" s="398"/>
      <c r="C347" s="398"/>
      <c r="D347" s="398"/>
      <c r="E347" s="168"/>
      <c r="F347" s="168"/>
      <c r="G347" s="50">
        <v>3113060205</v>
      </c>
      <c r="H347" s="709" t="s">
        <v>1184</v>
      </c>
      <c r="I347" s="379">
        <f>'موازنة 2027-2028 '!M347</f>
        <v>0</v>
      </c>
      <c r="J347" s="168"/>
      <c r="K347" s="168"/>
      <c r="L347" s="168"/>
      <c r="M347" s="379">
        <f>'الاطار الموازنى  راي الجهه عام'!K347</f>
        <v>0</v>
      </c>
      <c r="N347" s="218">
        <f t="shared" si="113"/>
        <v>0</v>
      </c>
      <c r="O347" s="168">
        <f t="shared" si="146"/>
        <v>0</v>
      </c>
      <c r="P347" s="219" t="str">
        <f t="shared" si="115"/>
        <v xml:space="preserve"> </v>
      </c>
      <c r="Q347" s="219" t="str">
        <f t="shared" si="116"/>
        <v xml:space="preserve"> </v>
      </c>
      <c r="R347" s="113">
        <f t="shared" si="123"/>
        <v>0</v>
      </c>
    </row>
    <row r="348" spans="1:19" s="1" customFormat="1" ht="117.75" customHeight="1" thickBot="1" x14ac:dyDescent="0.25">
      <c r="A348" s="360">
        <f t="shared" ref="A348:L348" si="147">SUM(A343:A346)</f>
        <v>0</v>
      </c>
      <c r="B348" s="368">
        <f t="shared" si="147"/>
        <v>0</v>
      </c>
      <c r="C348" s="368">
        <f t="shared" si="147"/>
        <v>0</v>
      </c>
      <c r="D348" s="368">
        <f t="shared" si="147"/>
        <v>0</v>
      </c>
      <c r="E348" s="150">
        <f t="shared" si="147"/>
        <v>0</v>
      </c>
      <c r="F348" s="150">
        <f t="shared" si="147"/>
        <v>0</v>
      </c>
      <c r="G348" s="51"/>
      <c r="H348" s="5" t="s">
        <v>171</v>
      </c>
      <c r="I348" s="368">
        <f>SUM(I343:I347)</f>
        <v>127000</v>
      </c>
      <c r="J348" s="150">
        <f t="shared" si="147"/>
        <v>0</v>
      </c>
      <c r="K348" s="150">
        <f t="shared" si="147"/>
        <v>0</v>
      </c>
      <c r="L348" s="150">
        <f t="shared" si="147"/>
        <v>0</v>
      </c>
      <c r="M348" s="368">
        <f>SUM(M343:M347)</f>
        <v>151000</v>
      </c>
      <c r="N348" s="212">
        <f t="shared" si="113"/>
        <v>24000</v>
      </c>
      <c r="O348" s="150">
        <f t="shared" ref="O348" si="148">SUM(O343:O347)</f>
        <v>151000</v>
      </c>
      <c r="P348" s="150">
        <f t="shared" si="115"/>
        <v>24000</v>
      </c>
      <c r="Q348" s="150" t="str">
        <f t="shared" si="116"/>
        <v xml:space="preserve"> </v>
      </c>
      <c r="R348" s="107">
        <f t="shared" si="123"/>
        <v>1.188976377952756</v>
      </c>
      <c r="S348" s="72">
        <f t="shared" si="117"/>
        <v>429000</v>
      </c>
    </row>
    <row r="349" spans="1:19" s="1" customFormat="1" ht="105.75" customHeight="1" x14ac:dyDescent="0.2">
      <c r="A349" s="394"/>
      <c r="B349" s="395"/>
      <c r="C349" s="395"/>
      <c r="D349" s="395"/>
      <c r="E349" s="170"/>
      <c r="F349" s="170"/>
      <c r="G349" s="48" t="s">
        <v>856</v>
      </c>
      <c r="H349" s="21" t="s">
        <v>288</v>
      </c>
      <c r="I349" s="395">
        <f>'موازنة 2027-2028 '!M349</f>
        <v>0</v>
      </c>
      <c r="J349" s="170"/>
      <c r="K349" s="170"/>
      <c r="L349" s="170">
        <f t="shared" si="124"/>
        <v>0</v>
      </c>
      <c r="M349" s="395">
        <f>'الاطار الموازنى  راي الجهه عام'!K349</f>
        <v>0</v>
      </c>
      <c r="N349" s="229">
        <f t="shared" si="113"/>
        <v>0</v>
      </c>
      <c r="O349" s="170"/>
      <c r="P349" s="170" t="str">
        <f t="shared" si="115"/>
        <v xml:space="preserve"> </v>
      </c>
      <c r="Q349" s="170" t="str">
        <f t="shared" si="116"/>
        <v xml:space="preserve"> </v>
      </c>
      <c r="R349" s="120"/>
      <c r="S349" s="72">
        <f>S357</f>
        <v>0</v>
      </c>
    </row>
    <row r="350" spans="1:19" ht="105.75" customHeight="1" x14ac:dyDescent="0.2">
      <c r="A350" s="364"/>
      <c r="B350" s="365"/>
      <c r="C350" s="365"/>
      <c r="D350" s="365"/>
      <c r="E350" s="147"/>
      <c r="F350" s="147"/>
      <c r="G350" s="49" t="s">
        <v>857</v>
      </c>
      <c r="H350" s="19" t="s">
        <v>289</v>
      </c>
      <c r="I350" s="365">
        <f>'موازنة 2027-2028 '!M350</f>
        <v>0</v>
      </c>
      <c r="J350" s="147"/>
      <c r="K350" s="147"/>
      <c r="L350" s="147">
        <f t="shared" si="124"/>
        <v>0</v>
      </c>
      <c r="M350" s="365">
        <f>'الاطار الموازنى  راي الجهه عام'!K350</f>
        <v>0</v>
      </c>
      <c r="N350" s="208">
        <f t="shared" ref="N350:N417" si="149">M350-I350</f>
        <v>0</v>
      </c>
      <c r="O350" s="147"/>
      <c r="P350" s="209" t="str">
        <f t="shared" ref="P350:P417" si="150">IF(O350&gt;I350,O350-I350," ")</f>
        <v xml:space="preserve"> </v>
      </c>
      <c r="Q350" s="209" t="str">
        <f t="shared" ref="Q350:Q417" si="151">IF(I350&gt;O350,I350-O350," ")</f>
        <v xml:space="preserve"> </v>
      </c>
      <c r="R350" s="105">
        <f t="shared" si="123"/>
        <v>0</v>
      </c>
      <c r="S350" s="72">
        <f t="shared" ref="S350:S417" si="152">SUM(A350+B350+C350+D350+E350+F350+I350+J350+K350+L350+M350+O350)</f>
        <v>0</v>
      </c>
    </row>
    <row r="351" spans="1:19" ht="105.75" customHeight="1" x14ac:dyDescent="0.2">
      <c r="A351" s="364"/>
      <c r="B351" s="365"/>
      <c r="C351" s="365"/>
      <c r="D351" s="365"/>
      <c r="E351" s="147"/>
      <c r="F351" s="147"/>
      <c r="G351" s="49" t="s">
        <v>858</v>
      </c>
      <c r="H351" s="19" t="s">
        <v>290</v>
      </c>
      <c r="I351" s="365">
        <f>'موازنة 2027-2028 '!M351</f>
        <v>0</v>
      </c>
      <c r="J351" s="147"/>
      <c r="K351" s="147"/>
      <c r="L351" s="147">
        <f t="shared" si="124"/>
        <v>0</v>
      </c>
      <c r="M351" s="365">
        <f>'الاطار الموازنى  راي الجهه عام'!K351</f>
        <v>0</v>
      </c>
      <c r="N351" s="208">
        <f t="shared" si="149"/>
        <v>0</v>
      </c>
      <c r="O351" s="147"/>
      <c r="P351" s="209" t="str">
        <f t="shared" si="150"/>
        <v xml:space="preserve"> </v>
      </c>
      <c r="Q351" s="209" t="str">
        <f t="shared" si="151"/>
        <v xml:space="preserve"> </v>
      </c>
      <c r="R351" s="105">
        <f t="shared" si="123"/>
        <v>0</v>
      </c>
      <c r="S351" s="72">
        <f t="shared" si="152"/>
        <v>0</v>
      </c>
    </row>
    <row r="352" spans="1:19" ht="105.75" customHeight="1" x14ac:dyDescent="0.2">
      <c r="A352" s="364"/>
      <c r="B352" s="365"/>
      <c r="C352" s="365"/>
      <c r="D352" s="365"/>
      <c r="E352" s="147"/>
      <c r="F352" s="147"/>
      <c r="G352" s="49" t="s">
        <v>859</v>
      </c>
      <c r="H352" s="19" t="s">
        <v>291</v>
      </c>
      <c r="I352" s="365">
        <f>'موازنة 2027-2028 '!M352</f>
        <v>0</v>
      </c>
      <c r="J352" s="147"/>
      <c r="K352" s="147"/>
      <c r="L352" s="147">
        <f t="shared" si="124"/>
        <v>0</v>
      </c>
      <c r="M352" s="365">
        <f>'الاطار الموازنى  راي الجهه عام'!K352</f>
        <v>0</v>
      </c>
      <c r="N352" s="208">
        <f t="shared" si="149"/>
        <v>0</v>
      </c>
      <c r="O352" s="147"/>
      <c r="P352" s="209" t="str">
        <f t="shared" si="150"/>
        <v xml:space="preserve"> </v>
      </c>
      <c r="Q352" s="209" t="str">
        <f t="shared" si="151"/>
        <v xml:space="preserve"> </v>
      </c>
      <c r="R352" s="105">
        <f t="shared" si="123"/>
        <v>0</v>
      </c>
      <c r="S352" s="72">
        <f t="shared" si="152"/>
        <v>0</v>
      </c>
    </row>
    <row r="353" spans="1:19" ht="105.75" customHeight="1" x14ac:dyDescent="0.2">
      <c r="A353" s="364"/>
      <c r="B353" s="365"/>
      <c r="C353" s="365"/>
      <c r="D353" s="365"/>
      <c r="E353" s="147"/>
      <c r="F353" s="147"/>
      <c r="G353" s="49" t="s">
        <v>860</v>
      </c>
      <c r="H353" s="19" t="s">
        <v>292</v>
      </c>
      <c r="I353" s="365">
        <f>'موازنة 2027-2028 '!M353</f>
        <v>0</v>
      </c>
      <c r="J353" s="147"/>
      <c r="K353" s="147"/>
      <c r="L353" s="147">
        <f t="shared" si="124"/>
        <v>0</v>
      </c>
      <c r="M353" s="365">
        <f>'الاطار الموازنى  راي الجهه عام'!K353</f>
        <v>0</v>
      </c>
      <c r="N353" s="208">
        <f t="shared" si="149"/>
        <v>0</v>
      </c>
      <c r="O353" s="147"/>
      <c r="P353" s="209" t="str">
        <f t="shared" si="150"/>
        <v xml:space="preserve"> </v>
      </c>
      <c r="Q353" s="209" t="str">
        <f t="shared" si="151"/>
        <v xml:space="preserve"> </v>
      </c>
      <c r="R353" s="105">
        <f t="shared" si="123"/>
        <v>0</v>
      </c>
      <c r="S353" s="72">
        <f t="shared" si="152"/>
        <v>0</v>
      </c>
    </row>
    <row r="354" spans="1:19" ht="105.75" customHeight="1" x14ac:dyDescent="0.2">
      <c r="A354" s="364"/>
      <c r="B354" s="365"/>
      <c r="C354" s="365"/>
      <c r="D354" s="365"/>
      <c r="E354" s="147"/>
      <c r="F354" s="147"/>
      <c r="G354" s="49" t="s">
        <v>861</v>
      </c>
      <c r="H354" s="19" t="s">
        <v>293</v>
      </c>
      <c r="I354" s="365">
        <f>'موازنة 2027-2028 '!M354</f>
        <v>0</v>
      </c>
      <c r="J354" s="147"/>
      <c r="K354" s="147"/>
      <c r="L354" s="147">
        <f t="shared" si="124"/>
        <v>0</v>
      </c>
      <c r="M354" s="365">
        <f>'الاطار الموازنى  راي الجهه عام'!K354</f>
        <v>0</v>
      </c>
      <c r="N354" s="208">
        <f t="shared" si="149"/>
        <v>0</v>
      </c>
      <c r="O354" s="147"/>
      <c r="P354" s="209" t="str">
        <f t="shared" si="150"/>
        <v xml:space="preserve"> </v>
      </c>
      <c r="Q354" s="209" t="str">
        <f t="shared" si="151"/>
        <v xml:space="preserve"> </v>
      </c>
      <c r="R354" s="105">
        <f t="shared" si="123"/>
        <v>0</v>
      </c>
      <c r="S354" s="72">
        <f t="shared" si="152"/>
        <v>0</v>
      </c>
    </row>
    <row r="355" spans="1:19" ht="105.75" customHeight="1" x14ac:dyDescent="0.2">
      <c r="A355" s="364"/>
      <c r="B355" s="365"/>
      <c r="C355" s="365"/>
      <c r="D355" s="365"/>
      <c r="E355" s="147"/>
      <c r="F355" s="147"/>
      <c r="G355" s="49" t="s">
        <v>862</v>
      </c>
      <c r="H355" s="19" t="s">
        <v>615</v>
      </c>
      <c r="I355" s="365">
        <f>'موازنة 2027-2028 '!M355</f>
        <v>0</v>
      </c>
      <c r="J355" s="147"/>
      <c r="K355" s="147"/>
      <c r="L355" s="147">
        <f t="shared" si="124"/>
        <v>0</v>
      </c>
      <c r="M355" s="365">
        <f>'الاطار الموازنى  راي الجهه عام'!K355</f>
        <v>0</v>
      </c>
      <c r="N355" s="208">
        <f t="shared" si="149"/>
        <v>0</v>
      </c>
      <c r="O355" s="147"/>
      <c r="P355" s="209" t="str">
        <f t="shared" si="150"/>
        <v xml:space="preserve"> </v>
      </c>
      <c r="Q355" s="209" t="str">
        <f t="shared" si="151"/>
        <v xml:space="preserve"> </v>
      </c>
      <c r="R355" s="105">
        <f t="shared" ref="R355:R422" si="153">IF(O355=0,,O355/I355)</f>
        <v>0</v>
      </c>
      <c r="S355" s="72">
        <f t="shared" si="152"/>
        <v>0</v>
      </c>
    </row>
    <row r="356" spans="1:19" ht="105.75" customHeight="1" thickBot="1" x14ac:dyDescent="0.25">
      <c r="A356" s="366"/>
      <c r="B356" s="367"/>
      <c r="C356" s="367"/>
      <c r="D356" s="367"/>
      <c r="E356" s="149"/>
      <c r="F356" s="149"/>
      <c r="G356" s="81" t="s">
        <v>863</v>
      </c>
      <c r="H356" s="78" t="s">
        <v>616</v>
      </c>
      <c r="I356" s="367">
        <f>'موازنة 2027-2028 '!M356</f>
        <v>0</v>
      </c>
      <c r="J356" s="149"/>
      <c r="K356" s="149"/>
      <c r="L356" s="149">
        <f t="shared" si="124"/>
        <v>0</v>
      </c>
      <c r="M356" s="367">
        <f>'الاطار الموازنى  راي الجهه عام'!K356</f>
        <v>0</v>
      </c>
      <c r="N356" s="210">
        <f t="shared" si="149"/>
        <v>0</v>
      </c>
      <c r="O356" s="149"/>
      <c r="P356" s="211" t="str">
        <f t="shared" si="150"/>
        <v xml:space="preserve"> </v>
      </c>
      <c r="Q356" s="211" t="str">
        <f t="shared" si="151"/>
        <v xml:space="preserve"> </v>
      </c>
      <c r="R356" s="106">
        <f t="shared" si="153"/>
        <v>0</v>
      </c>
      <c r="S356" s="72">
        <f t="shared" si="152"/>
        <v>0</v>
      </c>
    </row>
    <row r="357" spans="1:19" s="1" customFormat="1" ht="102.75" customHeight="1" thickBot="1" x14ac:dyDescent="0.25">
      <c r="A357" s="360">
        <f t="shared" ref="A357:F357" si="154">SUM(A350:A356)</f>
        <v>0</v>
      </c>
      <c r="B357" s="368">
        <f t="shared" si="154"/>
        <v>0</v>
      </c>
      <c r="C357" s="368">
        <f t="shared" si="154"/>
        <v>0</v>
      </c>
      <c r="D357" s="368">
        <f t="shared" si="154"/>
        <v>0</v>
      </c>
      <c r="E357" s="150">
        <f t="shared" si="154"/>
        <v>0</v>
      </c>
      <c r="F357" s="150">
        <f t="shared" si="154"/>
        <v>0</v>
      </c>
      <c r="G357" s="51"/>
      <c r="H357" s="5" t="s">
        <v>294</v>
      </c>
      <c r="I357" s="368">
        <f>'موازنة 2027-2028 '!M357</f>
        <v>0</v>
      </c>
      <c r="J357" s="150">
        <f t="shared" ref="J357:L357" si="155">SUM(J350:J356)</f>
        <v>0</v>
      </c>
      <c r="K357" s="150">
        <f t="shared" si="155"/>
        <v>0</v>
      </c>
      <c r="L357" s="150">
        <f t="shared" si="155"/>
        <v>0</v>
      </c>
      <c r="M357" s="368">
        <f>'الاطار الموازنى  راي الجهه عام'!K357</f>
        <v>0</v>
      </c>
      <c r="N357" s="212">
        <f t="shared" si="149"/>
        <v>0</v>
      </c>
      <c r="O357" s="150">
        <f t="shared" ref="O357" si="156">SUM(O350:O356)</f>
        <v>0</v>
      </c>
      <c r="P357" s="150" t="str">
        <f t="shared" si="150"/>
        <v xml:space="preserve"> </v>
      </c>
      <c r="Q357" s="150" t="str">
        <f t="shared" si="151"/>
        <v xml:space="preserve"> </v>
      </c>
      <c r="R357" s="107">
        <f t="shared" si="153"/>
        <v>0</v>
      </c>
      <c r="S357" s="72">
        <f t="shared" si="152"/>
        <v>0</v>
      </c>
    </row>
    <row r="358" spans="1:19" s="2" customFormat="1" ht="102.75" customHeight="1" thickBot="1" x14ac:dyDescent="0.25">
      <c r="A358" s="376">
        <f t="shared" ref="A358:K358" si="157">A341+A348+A357</f>
        <v>0</v>
      </c>
      <c r="B358" s="377">
        <f t="shared" si="157"/>
        <v>0</v>
      </c>
      <c r="C358" s="377">
        <f t="shared" si="157"/>
        <v>0</v>
      </c>
      <c r="D358" s="377">
        <f t="shared" si="157"/>
        <v>0</v>
      </c>
      <c r="E358" s="157">
        <f t="shared" si="157"/>
        <v>0</v>
      </c>
      <c r="F358" s="157">
        <f t="shared" si="157"/>
        <v>0</v>
      </c>
      <c r="G358" s="57"/>
      <c r="H358" s="7" t="s">
        <v>295</v>
      </c>
      <c r="I358" s="377">
        <f>'موازنة 2027-2028 '!M358</f>
        <v>127000</v>
      </c>
      <c r="J358" s="157">
        <f t="shared" si="157"/>
        <v>0</v>
      </c>
      <c r="K358" s="157">
        <f t="shared" si="157"/>
        <v>0</v>
      </c>
      <c r="L358" s="157">
        <f t="shared" ref="L358:L425" si="158">K358*2</f>
        <v>0</v>
      </c>
      <c r="M358" s="377">
        <f>'الاطار الموازنى  راي الجهه عام'!K358</f>
        <v>151000</v>
      </c>
      <c r="N358" s="217">
        <f t="shared" si="149"/>
        <v>24000</v>
      </c>
      <c r="O358" s="157">
        <f t="shared" ref="O358" si="159">O341+O348+O357</f>
        <v>151000</v>
      </c>
      <c r="P358" s="157">
        <f t="shared" si="150"/>
        <v>24000</v>
      </c>
      <c r="Q358" s="157" t="str">
        <f t="shared" si="151"/>
        <v xml:space="preserve"> </v>
      </c>
      <c r="R358" s="112">
        <f t="shared" si="153"/>
        <v>1.188976377952756</v>
      </c>
      <c r="S358" s="72">
        <f t="shared" si="152"/>
        <v>429000</v>
      </c>
    </row>
    <row r="359" spans="1:19" s="2" customFormat="1" ht="105.75" customHeight="1" x14ac:dyDescent="0.2">
      <c r="A359" s="419"/>
      <c r="B359" s="420"/>
      <c r="C359" s="420"/>
      <c r="D359" s="420"/>
      <c r="E359" s="179"/>
      <c r="F359" s="179"/>
      <c r="G359" s="67">
        <v>3113070101</v>
      </c>
      <c r="H359" s="30" t="s">
        <v>296</v>
      </c>
      <c r="I359" s="420">
        <f>'موازنة 2027-2028 '!M359</f>
        <v>0</v>
      </c>
      <c r="J359" s="179"/>
      <c r="K359" s="179"/>
      <c r="L359" s="179">
        <f t="shared" si="158"/>
        <v>0</v>
      </c>
      <c r="M359" s="420">
        <f>'الاطار الموازنى  راي الجهه عام'!K359</f>
        <v>0</v>
      </c>
      <c r="N359" s="240">
        <f t="shared" si="149"/>
        <v>0</v>
      </c>
      <c r="O359" s="179"/>
      <c r="P359" s="241" t="str">
        <f t="shared" si="150"/>
        <v xml:space="preserve"> </v>
      </c>
      <c r="Q359" s="241" t="str">
        <f t="shared" si="151"/>
        <v xml:space="preserve"> </v>
      </c>
      <c r="R359" s="124">
        <f t="shared" si="153"/>
        <v>0</v>
      </c>
      <c r="S359" s="72">
        <f t="shared" si="152"/>
        <v>0</v>
      </c>
    </row>
    <row r="360" spans="1:19" s="2" customFormat="1" ht="105.75" customHeight="1" x14ac:dyDescent="0.2">
      <c r="A360" s="389"/>
      <c r="B360" s="390"/>
      <c r="C360" s="390"/>
      <c r="D360" s="390"/>
      <c r="E360" s="180"/>
      <c r="F360" s="180"/>
      <c r="G360" s="60">
        <v>3113080101</v>
      </c>
      <c r="H360" s="17" t="s">
        <v>297</v>
      </c>
      <c r="I360" s="390">
        <f>'موازنة 2027-2028 '!M360</f>
        <v>0</v>
      </c>
      <c r="J360" s="180"/>
      <c r="K360" s="180"/>
      <c r="L360" s="180">
        <f t="shared" si="158"/>
        <v>0</v>
      </c>
      <c r="M360" s="390">
        <f>'الاطار الموازنى  راي الجهه عام'!K360</f>
        <v>0</v>
      </c>
      <c r="N360" s="228">
        <f t="shared" si="149"/>
        <v>0</v>
      </c>
      <c r="O360" s="180"/>
      <c r="P360" s="166" t="str">
        <f t="shared" si="150"/>
        <v xml:space="preserve"> </v>
      </c>
      <c r="Q360" s="166" t="str">
        <f t="shared" si="151"/>
        <v xml:space="preserve"> </v>
      </c>
      <c r="R360" s="119">
        <f t="shared" si="153"/>
        <v>0</v>
      </c>
      <c r="S360" s="72">
        <f t="shared" si="152"/>
        <v>0</v>
      </c>
    </row>
    <row r="361" spans="1:19" s="2" customFormat="1" ht="105.75" customHeight="1" x14ac:dyDescent="0.2">
      <c r="A361" s="389"/>
      <c r="B361" s="390"/>
      <c r="C361" s="390"/>
      <c r="D361" s="390"/>
      <c r="E361" s="166"/>
      <c r="F361" s="166"/>
      <c r="G361" s="60" t="s">
        <v>864</v>
      </c>
      <c r="H361" s="17" t="s">
        <v>298</v>
      </c>
      <c r="I361" s="390">
        <f>'موازنة 2027-2028 '!M361</f>
        <v>0</v>
      </c>
      <c r="J361" s="166"/>
      <c r="K361" s="166"/>
      <c r="L361" s="166">
        <f t="shared" si="158"/>
        <v>0</v>
      </c>
      <c r="M361" s="390">
        <f>'الاطار الموازنى  راي الجهه عام'!K361</f>
        <v>0</v>
      </c>
      <c r="N361" s="228">
        <f t="shared" si="149"/>
        <v>0</v>
      </c>
      <c r="O361" s="166"/>
      <c r="P361" s="166" t="str">
        <f t="shared" si="150"/>
        <v xml:space="preserve"> </v>
      </c>
      <c r="Q361" s="166" t="str">
        <f t="shared" si="151"/>
        <v xml:space="preserve"> </v>
      </c>
      <c r="R361" s="119"/>
      <c r="S361" s="72">
        <f>S378</f>
        <v>0</v>
      </c>
    </row>
    <row r="362" spans="1:19" s="1" customFormat="1" ht="105.75" customHeight="1" x14ac:dyDescent="0.2">
      <c r="A362" s="357"/>
      <c r="B362" s="373"/>
      <c r="C362" s="373"/>
      <c r="D362" s="373"/>
      <c r="E362" s="155"/>
      <c r="F362" s="155"/>
      <c r="G362" s="54">
        <v>3113090100</v>
      </c>
      <c r="H362" s="18" t="s">
        <v>572</v>
      </c>
      <c r="I362" s="373">
        <f>'موازنة 2027-2028 '!M362</f>
        <v>0</v>
      </c>
      <c r="J362" s="155"/>
      <c r="K362" s="155"/>
      <c r="L362" s="155"/>
      <c r="M362" s="373">
        <f>'الاطار الموازنى  راي الجهه عام'!K362</f>
        <v>0</v>
      </c>
      <c r="N362" s="215"/>
      <c r="O362" s="155"/>
      <c r="P362" s="155" t="str">
        <f t="shared" si="150"/>
        <v xml:space="preserve"> </v>
      </c>
      <c r="Q362" s="155" t="str">
        <f t="shared" si="151"/>
        <v xml:space="preserve"> </v>
      </c>
      <c r="R362" s="110"/>
      <c r="S362" s="72">
        <f>S368</f>
        <v>0</v>
      </c>
    </row>
    <row r="363" spans="1:19" ht="105.75" customHeight="1" x14ac:dyDescent="0.2">
      <c r="A363" s="364"/>
      <c r="B363" s="365"/>
      <c r="C363" s="365"/>
      <c r="D363" s="365"/>
      <c r="E363" s="147"/>
      <c r="F363" s="147"/>
      <c r="G363" s="49" t="s">
        <v>865</v>
      </c>
      <c r="H363" s="19" t="s">
        <v>573</v>
      </c>
      <c r="I363" s="365">
        <f>'موازنة 2027-2028 '!M363</f>
        <v>0</v>
      </c>
      <c r="J363" s="147"/>
      <c r="K363" s="147"/>
      <c r="L363" s="147">
        <f t="shared" si="158"/>
        <v>0</v>
      </c>
      <c r="M363" s="365">
        <f>'الاطار الموازنى  راي الجهه عام'!K363</f>
        <v>0</v>
      </c>
      <c r="N363" s="208">
        <f t="shared" si="149"/>
        <v>0</v>
      </c>
      <c r="O363" s="147"/>
      <c r="P363" s="209" t="str">
        <f t="shared" si="150"/>
        <v xml:space="preserve"> </v>
      </c>
      <c r="Q363" s="209" t="str">
        <f t="shared" si="151"/>
        <v xml:space="preserve"> </v>
      </c>
      <c r="R363" s="105">
        <f t="shared" si="153"/>
        <v>0</v>
      </c>
      <c r="S363" s="72">
        <f t="shared" si="152"/>
        <v>0</v>
      </c>
    </row>
    <row r="364" spans="1:19" ht="105.75" customHeight="1" x14ac:dyDescent="0.2">
      <c r="A364" s="364"/>
      <c r="B364" s="365"/>
      <c r="C364" s="365"/>
      <c r="D364" s="365"/>
      <c r="E364" s="147"/>
      <c r="F364" s="147"/>
      <c r="G364" s="49" t="s">
        <v>866</v>
      </c>
      <c r="H364" s="19" t="s">
        <v>574</v>
      </c>
      <c r="I364" s="365">
        <f>'موازنة 2027-2028 '!M364</f>
        <v>0</v>
      </c>
      <c r="J364" s="147"/>
      <c r="K364" s="147"/>
      <c r="L364" s="147">
        <f t="shared" si="158"/>
        <v>0</v>
      </c>
      <c r="M364" s="365">
        <f>'الاطار الموازنى  راي الجهه عام'!K364</f>
        <v>0</v>
      </c>
      <c r="N364" s="208">
        <f t="shared" si="149"/>
        <v>0</v>
      </c>
      <c r="O364" s="147"/>
      <c r="P364" s="209" t="str">
        <f t="shared" si="150"/>
        <v xml:space="preserve"> </v>
      </c>
      <c r="Q364" s="209" t="str">
        <f t="shared" si="151"/>
        <v xml:space="preserve"> </v>
      </c>
      <c r="R364" s="105">
        <f t="shared" si="153"/>
        <v>0</v>
      </c>
      <c r="S364" s="72">
        <f t="shared" si="152"/>
        <v>0</v>
      </c>
    </row>
    <row r="365" spans="1:19" ht="105.75" customHeight="1" x14ac:dyDescent="0.2">
      <c r="A365" s="364"/>
      <c r="B365" s="365"/>
      <c r="C365" s="365"/>
      <c r="D365" s="365"/>
      <c r="E365" s="147"/>
      <c r="F365" s="147"/>
      <c r="G365" s="49" t="s">
        <v>867</v>
      </c>
      <c r="H365" s="19" t="s">
        <v>575</v>
      </c>
      <c r="I365" s="365">
        <f>'موازنة 2027-2028 '!M365</f>
        <v>0</v>
      </c>
      <c r="J365" s="147"/>
      <c r="K365" s="147"/>
      <c r="L365" s="147">
        <f t="shared" si="158"/>
        <v>0</v>
      </c>
      <c r="M365" s="365">
        <f>'الاطار الموازنى  راي الجهه عام'!K365</f>
        <v>0</v>
      </c>
      <c r="N365" s="208">
        <f t="shared" si="149"/>
        <v>0</v>
      </c>
      <c r="O365" s="147"/>
      <c r="P365" s="209" t="str">
        <f t="shared" si="150"/>
        <v xml:space="preserve"> </v>
      </c>
      <c r="Q365" s="209" t="str">
        <f t="shared" si="151"/>
        <v xml:space="preserve"> </v>
      </c>
      <c r="R365" s="105">
        <f t="shared" si="153"/>
        <v>0</v>
      </c>
      <c r="S365" s="72">
        <f t="shared" si="152"/>
        <v>0</v>
      </c>
    </row>
    <row r="366" spans="1:19" ht="105.75" customHeight="1" x14ac:dyDescent="0.2">
      <c r="A366" s="364"/>
      <c r="B366" s="365"/>
      <c r="C366" s="365"/>
      <c r="D366" s="365"/>
      <c r="E366" s="147"/>
      <c r="F366" s="147"/>
      <c r="G366" s="49" t="s">
        <v>868</v>
      </c>
      <c r="H366" s="19" t="s">
        <v>576</v>
      </c>
      <c r="I366" s="365">
        <f>'موازنة 2027-2028 '!M366</f>
        <v>0</v>
      </c>
      <c r="J366" s="147"/>
      <c r="K366" s="147"/>
      <c r="L366" s="147">
        <f t="shared" si="158"/>
        <v>0</v>
      </c>
      <c r="M366" s="365">
        <f>'الاطار الموازنى  راي الجهه عام'!K366</f>
        <v>0</v>
      </c>
      <c r="N366" s="208">
        <f t="shared" si="149"/>
        <v>0</v>
      </c>
      <c r="O366" s="147"/>
      <c r="P366" s="209" t="str">
        <f t="shared" si="150"/>
        <v xml:space="preserve"> </v>
      </c>
      <c r="Q366" s="209" t="str">
        <f t="shared" si="151"/>
        <v xml:space="preserve"> </v>
      </c>
      <c r="R366" s="105">
        <f t="shared" si="153"/>
        <v>0</v>
      </c>
      <c r="S366" s="72">
        <f t="shared" si="152"/>
        <v>0</v>
      </c>
    </row>
    <row r="367" spans="1:19" ht="105.75" customHeight="1" thickBot="1" x14ac:dyDescent="0.25">
      <c r="A367" s="391"/>
      <c r="B367" s="379"/>
      <c r="C367" s="379"/>
      <c r="D367" s="379"/>
      <c r="E367" s="158"/>
      <c r="F367" s="158"/>
      <c r="G367" s="50" t="s">
        <v>869</v>
      </c>
      <c r="H367" s="20" t="s">
        <v>577</v>
      </c>
      <c r="I367" s="379">
        <f>'موازنة 2027-2028 '!M367</f>
        <v>0</v>
      </c>
      <c r="J367" s="158"/>
      <c r="K367" s="158"/>
      <c r="L367" s="158">
        <f t="shared" si="158"/>
        <v>0</v>
      </c>
      <c r="M367" s="379">
        <f>'الاطار الموازنى  راي الجهه عام'!K367</f>
        <v>0</v>
      </c>
      <c r="N367" s="218">
        <f t="shared" si="149"/>
        <v>0</v>
      </c>
      <c r="O367" s="158"/>
      <c r="P367" s="219" t="str">
        <f t="shared" si="150"/>
        <v xml:space="preserve"> </v>
      </c>
      <c r="Q367" s="219" t="str">
        <f t="shared" si="151"/>
        <v xml:space="preserve"> </v>
      </c>
      <c r="R367" s="113">
        <f t="shared" si="153"/>
        <v>0</v>
      </c>
      <c r="S367" s="72">
        <f t="shared" si="152"/>
        <v>0</v>
      </c>
    </row>
    <row r="368" spans="1:19" s="1" customFormat="1" ht="99.75" customHeight="1" thickBot="1" x14ac:dyDescent="0.25">
      <c r="A368" s="360">
        <f t="shared" ref="A368:L368" si="160">SUM(A363:A367)</f>
        <v>0</v>
      </c>
      <c r="B368" s="368">
        <f t="shared" si="160"/>
        <v>0</v>
      </c>
      <c r="C368" s="368">
        <f t="shared" si="160"/>
        <v>0</v>
      </c>
      <c r="D368" s="368">
        <f t="shared" si="160"/>
        <v>0</v>
      </c>
      <c r="E368" s="150">
        <f t="shared" si="160"/>
        <v>0</v>
      </c>
      <c r="F368" s="150">
        <f t="shared" si="160"/>
        <v>0</v>
      </c>
      <c r="G368" s="51"/>
      <c r="H368" s="5" t="s">
        <v>167</v>
      </c>
      <c r="I368" s="368">
        <f>'موازنة 2027-2028 '!M368</f>
        <v>0</v>
      </c>
      <c r="J368" s="150">
        <f t="shared" si="160"/>
        <v>0</v>
      </c>
      <c r="K368" s="150">
        <f t="shared" si="160"/>
        <v>0</v>
      </c>
      <c r="L368" s="150">
        <f t="shared" si="160"/>
        <v>0</v>
      </c>
      <c r="M368" s="368">
        <f>'الاطار الموازنى  راي الجهه عام'!K368</f>
        <v>0</v>
      </c>
      <c r="N368" s="212">
        <f t="shared" si="149"/>
        <v>0</v>
      </c>
      <c r="O368" s="150">
        <f t="shared" ref="O368" si="161">SUM(O363:O367)</f>
        <v>0</v>
      </c>
      <c r="P368" s="150" t="str">
        <f t="shared" si="150"/>
        <v xml:space="preserve"> </v>
      </c>
      <c r="Q368" s="150" t="str">
        <f t="shared" si="151"/>
        <v xml:space="preserve"> </v>
      </c>
      <c r="R368" s="107">
        <f t="shared" si="153"/>
        <v>0</v>
      </c>
      <c r="S368" s="72">
        <f t="shared" si="152"/>
        <v>0</v>
      </c>
    </row>
    <row r="369" spans="1:19" s="1" customFormat="1" ht="105.75" customHeight="1" x14ac:dyDescent="0.2">
      <c r="A369" s="394"/>
      <c r="B369" s="395"/>
      <c r="C369" s="395"/>
      <c r="D369" s="395"/>
      <c r="E369" s="170"/>
      <c r="F369" s="170"/>
      <c r="G369" s="48" t="s">
        <v>870</v>
      </c>
      <c r="H369" s="21" t="s">
        <v>578</v>
      </c>
      <c r="I369" s="395">
        <f>'موازنة 2027-2028 '!M369</f>
        <v>0</v>
      </c>
      <c r="J369" s="170"/>
      <c r="K369" s="170"/>
      <c r="L369" s="170"/>
      <c r="M369" s="395">
        <f>'الاطار الموازنى  راي الجهه عام'!K369</f>
        <v>0</v>
      </c>
      <c r="N369" s="229"/>
      <c r="O369" s="170"/>
      <c r="P369" s="170" t="str">
        <f t="shared" si="150"/>
        <v xml:space="preserve"> </v>
      </c>
      <c r="Q369" s="170" t="str">
        <f t="shared" si="151"/>
        <v xml:space="preserve"> </v>
      </c>
      <c r="R369" s="120"/>
      <c r="S369" s="72">
        <f>S376</f>
        <v>0</v>
      </c>
    </row>
    <row r="370" spans="1:19" ht="105.75" customHeight="1" x14ac:dyDescent="0.2">
      <c r="A370" s="364"/>
      <c r="B370" s="365"/>
      <c r="C370" s="365"/>
      <c r="D370" s="365"/>
      <c r="E370" s="147"/>
      <c r="F370" s="147"/>
      <c r="G370" s="49" t="s">
        <v>871</v>
      </c>
      <c r="H370" s="19" t="s">
        <v>579</v>
      </c>
      <c r="I370" s="365">
        <f>'موازنة 2027-2028 '!M370</f>
        <v>0</v>
      </c>
      <c r="J370" s="147"/>
      <c r="K370" s="147"/>
      <c r="L370" s="147">
        <f t="shared" si="158"/>
        <v>0</v>
      </c>
      <c r="M370" s="365">
        <f>'الاطار الموازنى  راي الجهه عام'!K370</f>
        <v>0</v>
      </c>
      <c r="N370" s="208">
        <f t="shared" si="149"/>
        <v>0</v>
      </c>
      <c r="O370" s="147"/>
      <c r="P370" s="209" t="str">
        <f t="shared" si="150"/>
        <v xml:space="preserve"> </v>
      </c>
      <c r="Q370" s="209" t="str">
        <f t="shared" si="151"/>
        <v xml:space="preserve"> </v>
      </c>
      <c r="R370" s="105">
        <f t="shared" si="153"/>
        <v>0</v>
      </c>
      <c r="S370" s="72">
        <f t="shared" si="152"/>
        <v>0</v>
      </c>
    </row>
    <row r="371" spans="1:19" ht="105.75" customHeight="1" x14ac:dyDescent="0.2">
      <c r="A371" s="364"/>
      <c r="B371" s="365"/>
      <c r="C371" s="365"/>
      <c r="D371" s="365"/>
      <c r="E371" s="147"/>
      <c r="F371" s="147"/>
      <c r="G371" s="49" t="s">
        <v>872</v>
      </c>
      <c r="H371" s="19" t="s">
        <v>580</v>
      </c>
      <c r="I371" s="365">
        <f>'موازنة 2027-2028 '!M371</f>
        <v>0</v>
      </c>
      <c r="J371" s="147"/>
      <c r="K371" s="147"/>
      <c r="L371" s="147">
        <f t="shared" si="158"/>
        <v>0</v>
      </c>
      <c r="M371" s="365">
        <f>'الاطار الموازنى  راي الجهه عام'!K371</f>
        <v>0</v>
      </c>
      <c r="N371" s="208">
        <f t="shared" si="149"/>
        <v>0</v>
      </c>
      <c r="O371" s="147"/>
      <c r="P371" s="209" t="str">
        <f t="shared" si="150"/>
        <v xml:space="preserve"> </v>
      </c>
      <c r="Q371" s="209" t="str">
        <f t="shared" si="151"/>
        <v xml:space="preserve"> </v>
      </c>
      <c r="R371" s="105">
        <f t="shared" si="153"/>
        <v>0</v>
      </c>
      <c r="S371" s="72">
        <f t="shared" si="152"/>
        <v>0</v>
      </c>
    </row>
    <row r="372" spans="1:19" ht="105.75" customHeight="1" x14ac:dyDescent="0.2">
      <c r="A372" s="364"/>
      <c r="B372" s="365"/>
      <c r="C372" s="365"/>
      <c r="D372" s="365"/>
      <c r="E372" s="147"/>
      <c r="F372" s="147"/>
      <c r="G372" s="49" t="s">
        <v>873</v>
      </c>
      <c r="H372" s="19" t="s">
        <v>581</v>
      </c>
      <c r="I372" s="365">
        <f>'موازنة 2027-2028 '!M372</f>
        <v>0</v>
      </c>
      <c r="J372" s="147"/>
      <c r="K372" s="147"/>
      <c r="L372" s="147">
        <f t="shared" si="158"/>
        <v>0</v>
      </c>
      <c r="M372" s="365">
        <f>'الاطار الموازنى  راي الجهه عام'!K372</f>
        <v>0</v>
      </c>
      <c r="N372" s="208">
        <f t="shared" si="149"/>
        <v>0</v>
      </c>
      <c r="O372" s="147"/>
      <c r="P372" s="209" t="str">
        <f t="shared" si="150"/>
        <v xml:space="preserve"> </v>
      </c>
      <c r="Q372" s="209" t="str">
        <f t="shared" si="151"/>
        <v xml:space="preserve"> </v>
      </c>
      <c r="R372" s="105">
        <f t="shared" si="153"/>
        <v>0</v>
      </c>
      <c r="S372" s="72">
        <f t="shared" si="152"/>
        <v>0</v>
      </c>
    </row>
    <row r="373" spans="1:19" ht="105.75" customHeight="1" x14ac:dyDescent="0.2">
      <c r="A373" s="364"/>
      <c r="B373" s="365"/>
      <c r="C373" s="365"/>
      <c r="D373" s="365"/>
      <c r="E373" s="147"/>
      <c r="F373" s="147"/>
      <c r="G373" s="49" t="s">
        <v>874</v>
      </c>
      <c r="H373" s="19" t="s">
        <v>582</v>
      </c>
      <c r="I373" s="365">
        <f>'موازنة 2027-2028 '!M373</f>
        <v>0</v>
      </c>
      <c r="J373" s="147"/>
      <c r="K373" s="147"/>
      <c r="L373" s="147">
        <f t="shared" si="158"/>
        <v>0</v>
      </c>
      <c r="M373" s="365">
        <f>'الاطار الموازنى  راي الجهه عام'!K373</f>
        <v>0</v>
      </c>
      <c r="N373" s="208">
        <f t="shared" si="149"/>
        <v>0</v>
      </c>
      <c r="O373" s="147"/>
      <c r="P373" s="209" t="str">
        <f t="shared" si="150"/>
        <v xml:space="preserve"> </v>
      </c>
      <c r="Q373" s="209" t="str">
        <f t="shared" si="151"/>
        <v xml:space="preserve"> </v>
      </c>
      <c r="R373" s="105">
        <f t="shared" si="153"/>
        <v>0</v>
      </c>
      <c r="S373" s="72">
        <f t="shared" si="152"/>
        <v>0</v>
      </c>
    </row>
    <row r="374" spans="1:19" ht="105.75" customHeight="1" x14ac:dyDescent="0.2">
      <c r="A374" s="364"/>
      <c r="B374" s="365"/>
      <c r="C374" s="365"/>
      <c r="D374" s="365"/>
      <c r="E374" s="147"/>
      <c r="F374" s="147"/>
      <c r="G374" s="49" t="s">
        <v>875</v>
      </c>
      <c r="H374" s="19" t="s">
        <v>583</v>
      </c>
      <c r="I374" s="365">
        <f>'موازنة 2027-2028 '!M374</f>
        <v>0</v>
      </c>
      <c r="J374" s="147"/>
      <c r="K374" s="147"/>
      <c r="L374" s="147">
        <f t="shared" si="158"/>
        <v>0</v>
      </c>
      <c r="M374" s="365">
        <f>'الاطار الموازنى  راي الجهه عام'!K374</f>
        <v>0</v>
      </c>
      <c r="N374" s="208">
        <f t="shared" si="149"/>
        <v>0</v>
      </c>
      <c r="O374" s="147"/>
      <c r="P374" s="209" t="str">
        <f t="shared" si="150"/>
        <v xml:space="preserve"> </v>
      </c>
      <c r="Q374" s="209" t="str">
        <f t="shared" si="151"/>
        <v xml:space="preserve"> </v>
      </c>
      <c r="R374" s="105">
        <f t="shared" si="153"/>
        <v>0</v>
      </c>
      <c r="S374" s="72">
        <f t="shared" si="152"/>
        <v>0</v>
      </c>
    </row>
    <row r="375" spans="1:19" ht="105.75" customHeight="1" thickBot="1" x14ac:dyDescent="0.25">
      <c r="A375" s="391"/>
      <c r="B375" s="379"/>
      <c r="C375" s="379"/>
      <c r="D375" s="379"/>
      <c r="E375" s="158"/>
      <c r="F375" s="158"/>
      <c r="G375" s="50" t="s">
        <v>876</v>
      </c>
      <c r="H375" s="20" t="s">
        <v>584</v>
      </c>
      <c r="I375" s="379">
        <f>'موازنة 2027-2028 '!M375</f>
        <v>0</v>
      </c>
      <c r="J375" s="158"/>
      <c r="K375" s="158"/>
      <c r="L375" s="158">
        <f t="shared" si="158"/>
        <v>0</v>
      </c>
      <c r="M375" s="379">
        <f>'الاطار الموازنى  راي الجهه عام'!K375</f>
        <v>0</v>
      </c>
      <c r="N375" s="218">
        <f t="shared" si="149"/>
        <v>0</v>
      </c>
      <c r="O375" s="158"/>
      <c r="P375" s="219" t="str">
        <f t="shared" si="150"/>
        <v xml:space="preserve"> </v>
      </c>
      <c r="Q375" s="219" t="str">
        <f t="shared" si="151"/>
        <v xml:space="preserve"> </v>
      </c>
      <c r="R375" s="113">
        <f t="shared" si="153"/>
        <v>0</v>
      </c>
      <c r="S375" s="72">
        <f t="shared" si="152"/>
        <v>0</v>
      </c>
    </row>
    <row r="376" spans="1:19" s="1" customFormat="1" ht="107.25" customHeight="1" thickBot="1" x14ac:dyDescent="0.25">
      <c r="A376" s="360">
        <f t="shared" ref="A376:L376" si="162">SUM(A370:A375)</f>
        <v>0</v>
      </c>
      <c r="B376" s="368">
        <f t="shared" si="162"/>
        <v>0</v>
      </c>
      <c r="C376" s="368">
        <f t="shared" si="162"/>
        <v>0</v>
      </c>
      <c r="D376" s="368">
        <f t="shared" si="162"/>
        <v>0</v>
      </c>
      <c r="E376" s="150">
        <f t="shared" si="162"/>
        <v>0</v>
      </c>
      <c r="F376" s="150">
        <f t="shared" si="162"/>
        <v>0</v>
      </c>
      <c r="G376" s="51"/>
      <c r="H376" s="5" t="s">
        <v>171</v>
      </c>
      <c r="I376" s="368">
        <f>'موازنة 2027-2028 '!M376</f>
        <v>0</v>
      </c>
      <c r="J376" s="150">
        <f t="shared" si="162"/>
        <v>0</v>
      </c>
      <c r="K376" s="150">
        <f t="shared" si="162"/>
        <v>0</v>
      </c>
      <c r="L376" s="150">
        <f t="shared" si="162"/>
        <v>0</v>
      </c>
      <c r="M376" s="368">
        <f>'الاطار الموازنى  راي الجهه عام'!K376</f>
        <v>0</v>
      </c>
      <c r="N376" s="212">
        <f t="shared" si="149"/>
        <v>0</v>
      </c>
      <c r="O376" s="150">
        <f t="shared" ref="O376" si="163">SUM(O370:O375)</f>
        <v>0</v>
      </c>
      <c r="P376" s="150" t="str">
        <f t="shared" si="150"/>
        <v xml:space="preserve"> </v>
      </c>
      <c r="Q376" s="150" t="str">
        <f t="shared" si="151"/>
        <v xml:space="preserve"> </v>
      </c>
      <c r="R376" s="107">
        <f t="shared" si="153"/>
        <v>0</v>
      </c>
      <c r="S376" s="72">
        <f t="shared" si="152"/>
        <v>0</v>
      </c>
    </row>
    <row r="377" spans="1:19" s="1" customFormat="1" ht="105.75" customHeight="1" thickBot="1" x14ac:dyDescent="0.25">
      <c r="A377" s="394"/>
      <c r="B377" s="395"/>
      <c r="C377" s="395"/>
      <c r="D377" s="395"/>
      <c r="E377" s="167"/>
      <c r="F377" s="167"/>
      <c r="G377" s="48">
        <v>3113090300</v>
      </c>
      <c r="H377" s="21" t="s">
        <v>1097</v>
      </c>
      <c r="I377" s="395">
        <f>'موازنة 2027-2028 '!M377</f>
        <v>0</v>
      </c>
      <c r="J377" s="167"/>
      <c r="K377" s="167"/>
      <c r="L377" s="167">
        <f t="shared" si="158"/>
        <v>0</v>
      </c>
      <c r="M377" s="395">
        <f>'الاطار الموازنى  راي الجهه عام'!K377</f>
        <v>0</v>
      </c>
      <c r="N377" s="229">
        <f t="shared" si="149"/>
        <v>0</v>
      </c>
      <c r="O377" s="167"/>
      <c r="P377" s="170" t="str">
        <f t="shared" si="150"/>
        <v xml:space="preserve"> </v>
      </c>
      <c r="Q377" s="170" t="str">
        <f t="shared" si="151"/>
        <v xml:space="preserve"> </v>
      </c>
      <c r="R377" s="120">
        <f t="shared" si="153"/>
        <v>0</v>
      </c>
      <c r="S377" s="72">
        <f t="shared" si="152"/>
        <v>0</v>
      </c>
    </row>
    <row r="378" spans="1:19" s="2" customFormat="1" ht="112.5" customHeight="1" thickBot="1" x14ac:dyDescent="0.25">
      <c r="A378" s="376">
        <f t="shared" ref="A378:L378" si="164">A368+A376+A377</f>
        <v>0</v>
      </c>
      <c r="B378" s="377">
        <f t="shared" si="164"/>
        <v>0</v>
      </c>
      <c r="C378" s="377">
        <f t="shared" si="164"/>
        <v>0</v>
      </c>
      <c r="D378" s="377">
        <f t="shared" si="164"/>
        <v>0</v>
      </c>
      <c r="E378" s="157">
        <f t="shared" si="164"/>
        <v>0</v>
      </c>
      <c r="F378" s="157">
        <f t="shared" si="164"/>
        <v>0</v>
      </c>
      <c r="G378" s="57"/>
      <c r="H378" s="7" t="s">
        <v>323</v>
      </c>
      <c r="I378" s="377">
        <f>'موازنة 2027-2028 '!M378</f>
        <v>0</v>
      </c>
      <c r="J378" s="157">
        <f t="shared" si="164"/>
        <v>0</v>
      </c>
      <c r="K378" s="157">
        <f t="shared" si="164"/>
        <v>0</v>
      </c>
      <c r="L378" s="157">
        <f t="shared" si="164"/>
        <v>0</v>
      </c>
      <c r="M378" s="377">
        <f>'الاطار الموازنى  راي الجهه عام'!K378</f>
        <v>0</v>
      </c>
      <c r="N378" s="217">
        <f t="shared" si="149"/>
        <v>0</v>
      </c>
      <c r="O378" s="157">
        <f t="shared" ref="O378" si="165">O368+O376+O377</f>
        <v>0</v>
      </c>
      <c r="P378" s="157" t="str">
        <f t="shared" si="150"/>
        <v xml:space="preserve"> </v>
      </c>
      <c r="Q378" s="157" t="str">
        <f t="shared" si="151"/>
        <v xml:space="preserve"> </v>
      </c>
      <c r="R378" s="112">
        <f t="shared" si="153"/>
        <v>0</v>
      </c>
      <c r="S378" s="72">
        <f t="shared" si="152"/>
        <v>0</v>
      </c>
    </row>
    <row r="379" spans="1:19" s="3" customFormat="1" ht="105.75" customHeight="1" thickBot="1" x14ac:dyDescent="0.25">
      <c r="A379" s="382"/>
      <c r="B379" s="383"/>
      <c r="C379" s="383"/>
      <c r="D379" s="383"/>
      <c r="E379" s="162"/>
      <c r="F379" s="162"/>
      <c r="G379" s="42">
        <v>3113980101</v>
      </c>
      <c r="H379" s="8" t="s">
        <v>299</v>
      </c>
      <c r="I379" s="383">
        <f>'موازنة 2027-2028 '!M379</f>
        <v>0</v>
      </c>
      <c r="J379" s="162"/>
      <c r="K379" s="162"/>
      <c r="L379" s="162">
        <f t="shared" si="158"/>
        <v>0</v>
      </c>
      <c r="M379" s="383">
        <f>'الاطار الموازنى  راي الجهه عام'!K379</f>
        <v>0</v>
      </c>
      <c r="N379" s="222">
        <f t="shared" si="149"/>
        <v>0</v>
      </c>
      <c r="O379" s="162"/>
      <c r="P379" s="161" t="str">
        <f t="shared" si="150"/>
        <v xml:space="preserve"> </v>
      </c>
      <c r="Q379" s="161" t="str">
        <f t="shared" si="151"/>
        <v xml:space="preserve"> </v>
      </c>
      <c r="R379" s="115">
        <f t="shared" si="153"/>
        <v>0</v>
      </c>
      <c r="S379" s="72">
        <f t="shared" si="152"/>
        <v>0</v>
      </c>
    </row>
    <row r="380" spans="1:19" s="3" customFormat="1" ht="117.75" customHeight="1" thickBot="1" x14ac:dyDescent="0.25">
      <c r="A380" s="382">
        <f t="shared" ref="A380:L380" si="166">A379+A361+A360+A359+A358+A335+A330+A321+A308+A286</f>
        <v>0</v>
      </c>
      <c r="B380" s="383">
        <f t="shared" si="166"/>
        <v>0</v>
      </c>
      <c r="C380" s="383">
        <f t="shared" si="166"/>
        <v>0</v>
      </c>
      <c r="D380" s="383">
        <f t="shared" si="166"/>
        <v>0</v>
      </c>
      <c r="E380" s="161">
        <f t="shared" si="166"/>
        <v>0</v>
      </c>
      <c r="F380" s="161">
        <f t="shared" si="166"/>
        <v>0</v>
      </c>
      <c r="G380" s="58"/>
      <c r="H380" s="9" t="s">
        <v>300</v>
      </c>
      <c r="I380" s="383">
        <f>'موازنة 2027-2028 '!M380</f>
        <v>9503000</v>
      </c>
      <c r="J380" s="161">
        <f t="shared" si="166"/>
        <v>0</v>
      </c>
      <c r="K380" s="161">
        <f t="shared" si="166"/>
        <v>0</v>
      </c>
      <c r="L380" s="161">
        <f t="shared" si="166"/>
        <v>0</v>
      </c>
      <c r="M380" s="383">
        <f>'الاطار الموازنى  راي الجهه عام'!K380</f>
        <v>10693000</v>
      </c>
      <c r="N380" s="222">
        <f t="shared" si="149"/>
        <v>1190000</v>
      </c>
      <c r="O380" s="161">
        <f t="shared" ref="O380" si="167">O379+O361+O360+O359+O358+O335+O330+O321+O308+O286</f>
        <v>10693000</v>
      </c>
      <c r="P380" s="161">
        <f t="shared" si="150"/>
        <v>1190000</v>
      </c>
      <c r="Q380" s="161" t="str">
        <f t="shared" si="151"/>
        <v xml:space="preserve"> </v>
      </c>
      <c r="R380" s="115">
        <f t="shared" si="153"/>
        <v>1.1252236135957066</v>
      </c>
      <c r="S380" s="72">
        <f t="shared" si="152"/>
        <v>30889000</v>
      </c>
    </row>
    <row r="381" spans="1:19" s="3" customFormat="1" ht="105.75" customHeight="1" thickBot="1" x14ac:dyDescent="0.25">
      <c r="A381" s="400"/>
      <c r="B381" s="401"/>
      <c r="C381" s="401"/>
      <c r="D381" s="401"/>
      <c r="E381" s="172"/>
      <c r="F381" s="172"/>
      <c r="G381" s="42">
        <v>3113990101</v>
      </c>
      <c r="H381" s="9" t="s">
        <v>51</v>
      </c>
      <c r="I381" s="401">
        <f>'موازنة 2027-2028 '!M381</f>
        <v>0</v>
      </c>
      <c r="J381" s="172"/>
      <c r="K381" s="172"/>
      <c r="L381" s="172">
        <f t="shared" si="158"/>
        <v>0</v>
      </c>
      <c r="M381" s="401">
        <f>'الاطار الموازنى  راي الجهه عام'!K381</f>
        <v>0</v>
      </c>
      <c r="N381" s="223">
        <f t="shared" si="149"/>
        <v>0</v>
      </c>
      <c r="O381" s="172"/>
      <c r="P381" s="224" t="str">
        <f t="shared" si="150"/>
        <v xml:space="preserve"> </v>
      </c>
      <c r="Q381" s="224" t="str">
        <f t="shared" si="151"/>
        <v xml:space="preserve"> </v>
      </c>
      <c r="R381" s="116">
        <f t="shared" si="153"/>
        <v>0</v>
      </c>
      <c r="S381" s="72">
        <f t="shared" si="152"/>
        <v>0</v>
      </c>
    </row>
    <row r="382" spans="1:19" s="3" customFormat="1" ht="132.75" customHeight="1" thickBot="1" x14ac:dyDescent="0.25">
      <c r="A382" s="382">
        <f t="shared" ref="A382:L382" si="168">A380-A381</f>
        <v>0</v>
      </c>
      <c r="B382" s="383">
        <f t="shared" si="168"/>
        <v>0</v>
      </c>
      <c r="C382" s="383">
        <f t="shared" si="168"/>
        <v>0</v>
      </c>
      <c r="D382" s="383">
        <f t="shared" si="168"/>
        <v>0</v>
      </c>
      <c r="E382" s="161">
        <f t="shared" si="168"/>
        <v>0</v>
      </c>
      <c r="F382" s="161">
        <f t="shared" si="168"/>
        <v>0</v>
      </c>
      <c r="G382" s="58"/>
      <c r="H382" s="9" t="s">
        <v>602</v>
      </c>
      <c r="I382" s="383">
        <f>'موازنة 2027-2028 '!M382</f>
        <v>9503000</v>
      </c>
      <c r="J382" s="161">
        <f t="shared" si="168"/>
        <v>0</v>
      </c>
      <c r="K382" s="161">
        <f t="shared" si="168"/>
        <v>0</v>
      </c>
      <c r="L382" s="161">
        <f t="shared" si="168"/>
        <v>0</v>
      </c>
      <c r="M382" s="383">
        <f>'الاطار الموازنى  راي الجهه عام'!K382</f>
        <v>10693000</v>
      </c>
      <c r="N382" s="222">
        <f t="shared" si="149"/>
        <v>1190000</v>
      </c>
      <c r="O382" s="161">
        <f t="shared" ref="O382" si="169">O380-O381</f>
        <v>10693000</v>
      </c>
      <c r="P382" s="161">
        <f t="shared" si="150"/>
        <v>1190000</v>
      </c>
      <c r="Q382" s="161" t="str">
        <f t="shared" si="151"/>
        <v xml:space="preserve"> </v>
      </c>
      <c r="R382" s="115">
        <f t="shared" si="153"/>
        <v>1.1252236135957066</v>
      </c>
      <c r="S382" s="72">
        <f t="shared" si="152"/>
        <v>30889000</v>
      </c>
    </row>
    <row r="383" spans="1:19" s="277" customFormat="1" ht="121.5" customHeight="1" x14ac:dyDescent="0.2">
      <c r="A383" s="421"/>
      <c r="B383" s="422"/>
      <c r="C383" s="423" t="e">
        <f>(C382-A382)/A382</f>
        <v>#DIV/0!</v>
      </c>
      <c r="D383" s="423" t="e">
        <f>(D382-B382)/B382</f>
        <v>#DIV/0!</v>
      </c>
      <c r="E383" s="279" t="e">
        <f>(E382-C382)/C382</f>
        <v>#DIV/0!</v>
      </c>
      <c r="F383" s="279" t="e">
        <f>(F382-D382)/D382</f>
        <v>#DIV/0!</v>
      </c>
      <c r="G383" s="280"/>
      <c r="H383" s="281" t="s">
        <v>1137</v>
      </c>
      <c r="I383" s="386" t="e">
        <f>'موازنة 2027-2028 '!M383</f>
        <v>#DIV/0!</v>
      </c>
      <c r="J383" s="278"/>
      <c r="K383" s="278"/>
      <c r="L383" s="278"/>
      <c r="M383" s="423" t="e">
        <f>'الاطار الموازنى  راي الجهه عام'!K383</f>
        <v>#VALUE!</v>
      </c>
      <c r="N383" s="282"/>
      <c r="O383" s="278" t="e">
        <f>(O382-J382)/J382</f>
        <v>#DIV/0!</v>
      </c>
      <c r="P383" s="278"/>
      <c r="Q383" s="278"/>
      <c r="R383" s="283"/>
      <c r="S383" s="276">
        <v>1</v>
      </c>
    </row>
    <row r="384" spans="1:19" s="1" customFormat="1" ht="102.75" customHeight="1" x14ac:dyDescent="0.2">
      <c r="A384" s="424" t="e">
        <f>A382/$A$847</f>
        <v>#DIV/0!</v>
      </c>
      <c r="B384" s="423" t="e">
        <f>B382/$B$847</f>
        <v>#DIV/0!</v>
      </c>
      <c r="C384" s="423" t="e">
        <f>C382/$C$847</f>
        <v>#DIV/0!</v>
      </c>
      <c r="D384" s="423" t="e">
        <f>D382/$D$847</f>
        <v>#DIV/0!</v>
      </c>
      <c r="E384" s="279" t="e">
        <f>E382/$E$847</f>
        <v>#DIV/0!</v>
      </c>
      <c r="F384" s="279" t="e">
        <f>F382/$F$847</f>
        <v>#DIV/0!</v>
      </c>
      <c r="G384" s="280"/>
      <c r="H384" s="326" t="s">
        <v>1136</v>
      </c>
      <c r="I384" s="423">
        <f>'موازنة 2027-2028 '!M384</f>
        <v>0.20875162006018935</v>
      </c>
      <c r="J384" s="279" t="e">
        <f>J382/$J$847</f>
        <v>#DIV/0!</v>
      </c>
      <c r="K384" s="279" t="e">
        <f>K382/$K$847</f>
        <v>#DIV/0!</v>
      </c>
      <c r="L384" s="279" t="e">
        <f>L382/$L$847</f>
        <v>#DIV/0!</v>
      </c>
      <c r="M384" s="423">
        <f>'الاطار الموازنى  راي الجهه عام'!K384</f>
        <v>0.1957600278271058</v>
      </c>
      <c r="N384" s="279"/>
      <c r="O384" s="279">
        <f>O382/$O$847</f>
        <v>0.1957600278271058</v>
      </c>
      <c r="P384" s="279"/>
      <c r="Q384" s="278"/>
      <c r="R384" s="283"/>
      <c r="S384" s="72">
        <v>1</v>
      </c>
    </row>
    <row r="385" spans="1:19" s="3" customFormat="1" ht="101.25" customHeight="1" x14ac:dyDescent="0.2">
      <c r="A385" s="387"/>
      <c r="B385" s="388"/>
      <c r="C385" s="388"/>
      <c r="D385" s="388"/>
      <c r="E385" s="165"/>
      <c r="F385" s="165"/>
      <c r="G385" s="59" t="s">
        <v>877</v>
      </c>
      <c r="H385" s="10" t="s">
        <v>301</v>
      </c>
      <c r="I385" s="388">
        <f>'موازنة 2027-2028 '!M385</f>
        <v>0</v>
      </c>
      <c r="J385" s="165"/>
      <c r="K385" s="165"/>
      <c r="L385" s="165"/>
      <c r="M385" s="388">
        <f>'الاطار الموازنى  راي الجهه عام'!K385</f>
        <v>0</v>
      </c>
      <c r="N385" s="227"/>
      <c r="O385" s="165"/>
      <c r="P385" s="165" t="str">
        <f t="shared" si="150"/>
        <v xml:space="preserve"> </v>
      </c>
      <c r="Q385" s="165" t="str">
        <f t="shared" si="151"/>
        <v xml:space="preserve"> </v>
      </c>
      <c r="R385" s="118"/>
      <c r="S385" s="72">
        <f>S388</f>
        <v>0</v>
      </c>
    </row>
    <row r="386" spans="1:19" s="2" customFormat="1" ht="101.25" customHeight="1" x14ac:dyDescent="0.2">
      <c r="A386" s="389"/>
      <c r="B386" s="390"/>
      <c r="C386" s="390"/>
      <c r="D386" s="390"/>
      <c r="E386" s="180"/>
      <c r="F386" s="180"/>
      <c r="G386" s="60">
        <v>3114010101</v>
      </c>
      <c r="H386" s="17" t="s">
        <v>554</v>
      </c>
      <c r="I386" s="390">
        <f>'موازنة 2027-2028 '!M386</f>
        <v>0</v>
      </c>
      <c r="J386" s="180"/>
      <c r="K386" s="180"/>
      <c r="L386" s="180">
        <f t="shared" si="158"/>
        <v>0</v>
      </c>
      <c r="M386" s="390">
        <f>'الاطار الموازنى  راي الجهه عام'!K386</f>
        <v>0</v>
      </c>
      <c r="N386" s="228">
        <f t="shared" si="149"/>
        <v>0</v>
      </c>
      <c r="O386" s="180"/>
      <c r="P386" s="166" t="str">
        <f t="shared" si="150"/>
        <v xml:space="preserve"> </v>
      </c>
      <c r="Q386" s="166" t="str">
        <f t="shared" si="151"/>
        <v xml:space="preserve"> </v>
      </c>
      <c r="R386" s="119">
        <f t="shared" si="153"/>
        <v>0</v>
      </c>
      <c r="S386" s="72">
        <f t="shared" si="152"/>
        <v>0</v>
      </c>
    </row>
    <row r="387" spans="1:19" s="2" customFormat="1" ht="105.75" customHeight="1" thickBot="1" x14ac:dyDescent="0.25">
      <c r="A387" s="389"/>
      <c r="B387" s="390"/>
      <c r="C387" s="390"/>
      <c r="D387" s="390"/>
      <c r="E387" s="180"/>
      <c r="F387" s="180"/>
      <c r="G387" s="68">
        <v>3114020101</v>
      </c>
      <c r="H387" s="31" t="s">
        <v>555</v>
      </c>
      <c r="I387" s="390">
        <f>'موازنة 2027-2028 '!M387</f>
        <v>0</v>
      </c>
      <c r="J387" s="180"/>
      <c r="K387" s="180"/>
      <c r="L387" s="180">
        <f t="shared" si="158"/>
        <v>0</v>
      </c>
      <c r="M387" s="390">
        <f>'الاطار الموازنى  راي الجهه عام'!K387</f>
        <v>0</v>
      </c>
      <c r="N387" s="228">
        <f t="shared" si="149"/>
        <v>0</v>
      </c>
      <c r="O387" s="180"/>
      <c r="P387" s="166" t="str">
        <f t="shared" si="150"/>
        <v xml:space="preserve"> </v>
      </c>
      <c r="Q387" s="166" t="str">
        <f t="shared" si="151"/>
        <v xml:space="preserve"> </v>
      </c>
      <c r="R387" s="119">
        <f t="shared" si="153"/>
        <v>0</v>
      </c>
      <c r="S387" s="72">
        <f t="shared" si="152"/>
        <v>0</v>
      </c>
    </row>
    <row r="388" spans="1:19" s="3" customFormat="1" ht="102.75" customHeight="1" thickBot="1" x14ac:dyDescent="0.25">
      <c r="A388" s="382">
        <f t="shared" ref="A388:F388" si="170">SUM(A386:A387)</f>
        <v>0</v>
      </c>
      <c r="B388" s="383">
        <f t="shared" si="170"/>
        <v>0</v>
      </c>
      <c r="C388" s="383">
        <f t="shared" si="170"/>
        <v>0</v>
      </c>
      <c r="D388" s="383">
        <f t="shared" si="170"/>
        <v>0</v>
      </c>
      <c r="E388" s="161">
        <f t="shared" si="170"/>
        <v>0</v>
      </c>
      <c r="F388" s="161">
        <f t="shared" si="170"/>
        <v>0</v>
      </c>
      <c r="G388" s="58"/>
      <c r="H388" s="9" t="s">
        <v>553</v>
      </c>
      <c r="I388" s="383">
        <f>'موازنة 2027-2028 '!M388</f>
        <v>0</v>
      </c>
      <c r="J388" s="161">
        <f t="shared" ref="J388:L388" si="171">SUM(J386:J387)</f>
        <v>0</v>
      </c>
      <c r="K388" s="161">
        <f t="shared" si="171"/>
        <v>0</v>
      </c>
      <c r="L388" s="161">
        <f t="shared" si="171"/>
        <v>0</v>
      </c>
      <c r="M388" s="383">
        <f>'الاطار الموازنى  راي الجهه عام'!K388</f>
        <v>0</v>
      </c>
      <c r="N388" s="222">
        <f t="shared" si="149"/>
        <v>0</v>
      </c>
      <c r="O388" s="161">
        <f t="shared" ref="O388" si="172">SUM(O386:O387)</f>
        <v>0</v>
      </c>
      <c r="P388" s="161" t="str">
        <f t="shared" si="150"/>
        <v xml:space="preserve"> </v>
      </c>
      <c r="Q388" s="161" t="str">
        <f t="shared" si="151"/>
        <v xml:space="preserve"> </v>
      </c>
      <c r="R388" s="115">
        <f t="shared" si="153"/>
        <v>0</v>
      </c>
      <c r="S388" s="72">
        <f t="shared" si="152"/>
        <v>0</v>
      </c>
    </row>
    <row r="389" spans="1:19" s="277" customFormat="1" ht="101.25" customHeight="1" x14ac:dyDescent="0.2">
      <c r="A389" s="421"/>
      <c r="B389" s="422"/>
      <c r="C389" s="423" t="e">
        <f>(C388-A388)/A388</f>
        <v>#DIV/0!</v>
      </c>
      <c r="D389" s="423" t="e">
        <f>(D388-B388)/B388</f>
        <v>#DIV/0!</v>
      </c>
      <c r="E389" s="279" t="e">
        <f>(E388-C388)/C388</f>
        <v>#DIV/0!</v>
      </c>
      <c r="F389" s="279" t="e">
        <f>(F388-D388)/D388</f>
        <v>#DIV/0!</v>
      </c>
      <c r="G389" s="280"/>
      <c r="H389" s="281" t="s">
        <v>1137</v>
      </c>
      <c r="I389" s="386" t="e">
        <f>'موازنة 2027-2028 '!M389</f>
        <v>#DIV/0!</v>
      </c>
      <c r="J389" s="278"/>
      <c r="K389" s="278"/>
      <c r="L389" s="278"/>
      <c r="M389" s="423" t="e">
        <f>'الاطار الموازنى  راي الجهه عام'!K389</f>
        <v>#VALUE!</v>
      </c>
      <c r="N389" s="282"/>
      <c r="O389" s="278" t="e">
        <f>(O388-J388)/J388</f>
        <v>#DIV/0!</v>
      </c>
      <c r="P389" s="278"/>
      <c r="Q389" s="278"/>
      <c r="R389" s="283"/>
      <c r="S389" s="276">
        <v>1</v>
      </c>
    </row>
    <row r="390" spans="1:19" s="1" customFormat="1" ht="101.25" customHeight="1" thickBot="1" x14ac:dyDescent="0.25">
      <c r="A390" s="361" t="e">
        <f>A846/A388</f>
        <v>#DIV/0!</v>
      </c>
      <c r="B390" s="396" t="e">
        <f t="shared" ref="B390:F390" si="173">B846/B388</f>
        <v>#DIV/0!</v>
      </c>
      <c r="C390" s="396" t="e">
        <f t="shared" si="173"/>
        <v>#DIV/0!</v>
      </c>
      <c r="D390" s="396" t="e">
        <f t="shared" si="173"/>
        <v>#DIV/0!</v>
      </c>
      <c r="E390" s="270" t="e">
        <f t="shared" si="173"/>
        <v>#DIV/0!</v>
      </c>
      <c r="F390" s="270" t="e">
        <f t="shared" si="173"/>
        <v>#DIV/0!</v>
      </c>
      <c r="G390" s="266"/>
      <c r="H390" s="267" t="s">
        <v>1138</v>
      </c>
      <c r="I390" s="396" t="e">
        <f>'موازنة 2027-2028 '!M390</f>
        <v>#DIV/0!</v>
      </c>
      <c r="J390" s="270" t="e">
        <f t="shared" ref="J390:O390" si="174">J846/J388</f>
        <v>#DIV/0!</v>
      </c>
      <c r="K390" s="270" t="e">
        <f t="shared" si="174"/>
        <v>#DIV/0!</v>
      </c>
      <c r="L390" s="270" t="e">
        <f t="shared" si="174"/>
        <v>#DIV/0!</v>
      </c>
      <c r="M390" s="396" t="e">
        <f>'الاطار الموازنى  راي الجهه عام'!K390</f>
        <v>#DIV/0!</v>
      </c>
      <c r="N390" s="270" t="e">
        <f t="shared" si="174"/>
        <v>#DIV/0!</v>
      </c>
      <c r="O390" s="270" t="e">
        <f t="shared" si="174"/>
        <v>#DIV/0!</v>
      </c>
      <c r="P390" s="270"/>
      <c r="Q390" s="265"/>
      <c r="R390" s="268"/>
      <c r="S390" s="72">
        <v>1</v>
      </c>
    </row>
    <row r="391" spans="1:19" s="3" customFormat="1" ht="121.5" customHeight="1" x14ac:dyDescent="0.2">
      <c r="A391" s="355"/>
      <c r="B391" s="425"/>
      <c r="C391" s="425"/>
      <c r="D391" s="425"/>
      <c r="E391" s="181"/>
      <c r="F391" s="181"/>
      <c r="G391" s="59" t="s">
        <v>878</v>
      </c>
      <c r="H391" s="10" t="s">
        <v>302</v>
      </c>
      <c r="I391" s="425">
        <f>'موازنة 2027-2028 '!M391</f>
        <v>0</v>
      </c>
      <c r="J391" s="181"/>
      <c r="K391" s="181"/>
      <c r="L391" s="181"/>
      <c r="M391" s="425">
        <f>'الاطار الموازنى  راي الجهه عام'!K391</f>
        <v>0</v>
      </c>
      <c r="N391" s="242"/>
      <c r="O391" s="181"/>
      <c r="P391" s="181" t="str">
        <f t="shared" si="150"/>
        <v xml:space="preserve"> </v>
      </c>
      <c r="Q391" s="181" t="str">
        <f t="shared" si="151"/>
        <v xml:space="preserve"> </v>
      </c>
      <c r="R391" s="125"/>
      <c r="S391" s="72">
        <f>S434</f>
        <v>693000</v>
      </c>
    </row>
    <row r="392" spans="1:19" s="2" customFormat="1" ht="105.75" customHeight="1" x14ac:dyDescent="0.2">
      <c r="A392" s="389"/>
      <c r="B392" s="390"/>
      <c r="C392" s="390"/>
      <c r="D392" s="390"/>
      <c r="E392" s="166"/>
      <c r="F392" s="166"/>
      <c r="G392" s="60" t="s">
        <v>879</v>
      </c>
      <c r="H392" s="25" t="s">
        <v>303</v>
      </c>
      <c r="I392" s="390">
        <f>'موازنة 2027-2028 '!M392</f>
        <v>0</v>
      </c>
      <c r="J392" s="166"/>
      <c r="K392" s="166"/>
      <c r="L392" s="166"/>
      <c r="M392" s="390">
        <f>'الاطار الموازنى  راي الجهه عام'!K392</f>
        <v>0</v>
      </c>
      <c r="N392" s="228"/>
      <c r="O392" s="166"/>
      <c r="P392" s="166" t="str">
        <f t="shared" si="150"/>
        <v xml:space="preserve"> </v>
      </c>
      <c r="Q392" s="166" t="str">
        <f t="shared" si="151"/>
        <v xml:space="preserve"> </v>
      </c>
      <c r="R392" s="119"/>
      <c r="S392" s="72">
        <f>S403</f>
        <v>0</v>
      </c>
    </row>
    <row r="393" spans="1:19" s="1" customFormat="1" ht="105.75" customHeight="1" x14ac:dyDescent="0.2">
      <c r="A393" s="357"/>
      <c r="B393" s="373"/>
      <c r="C393" s="373"/>
      <c r="D393" s="373"/>
      <c r="E393" s="155"/>
      <c r="F393" s="155"/>
      <c r="G393" s="54" t="s">
        <v>880</v>
      </c>
      <c r="H393" s="18" t="s">
        <v>304</v>
      </c>
      <c r="I393" s="373">
        <f>'موازنة 2027-2028 '!M393</f>
        <v>0</v>
      </c>
      <c r="J393" s="155"/>
      <c r="K393" s="155"/>
      <c r="L393" s="155"/>
      <c r="M393" s="373">
        <f>'الاطار الموازنى  راي الجهه عام'!K393</f>
        <v>0</v>
      </c>
      <c r="N393" s="215"/>
      <c r="O393" s="155"/>
      <c r="P393" s="155" t="str">
        <f t="shared" si="150"/>
        <v xml:space="preserve"> </v>
      </c>
      <c r="Q393" s="155" t="str">
        <f t="shared" si="151"/>
        <v xml:space="preserve"> </v>
      </c>
      <c r="R393" s="110"/>
      <c r="S393" s="72">
        <f>S397</f>
        <v>0</v>
      </c>
    </row>
    <row r="394" spans="1:19" ht="105.75" customHeight="1" x14ac:dyDescent="0.2">
      <c r="A394" s="364"/>
      <c r="B394" s="365"/>
      <c r="C394" s="365"/>
      <c r="D394" s="365"/>
      <c r="E394" s="147"/>
      <c r="F394" s="147"/>
      <c r="G394" s="49" t="s">
        <v>881</v>
      </c>
      <c r="H394" s="19" t="s">
        <v>305</v>
      </c>
      <c r="I394" s="365">
        <f>'موازنة 2027-2028 '!M394</f>
        <v>0</v>
      </c>
      <c r="J394" s="147"/>
      <c r="K394" s="147"/>
      <c r="L394" s="147">
        <f t="shared" si="158"/>
        <v>0</v>
      </c>
      <c r="M394" s="365">
        <f>'الاطار الموازنى  راي الجهه عام'!K394</f>
        <v>0</v>
      </c>
      <c r="N394" s="208">
        <f t="shared" si="149"/>
        <v>0</v>
      </c>
      <c r="O394" s="147"/>
      <c r="P394" s="209" t="str">
        <f t="shared" si="150"/>
        <v xml:space="preserve"> </v>
      </c>
      <c r="Q394" s="209" t="str">
        <f t="shared" si="151"/>
        <v xml:space="preserve"> </v>
      </c>
      <c r="R394" s="105">
        <f t="shared" si="153"/>
        <v>0</v>
      </c>
      <c r="S394" s="72">
        <f t="shared" si="152"/>
        <v>0</v>
      </c>
    </row>
    <row r="395" spans="1:19" ht="105.75" customHeight="1" x14ac:dyDescent="0.2">
      <c r="A395" s="364"/>
      <c r="B395" s="365"/>
      <c r="C395" s="365"/>
      <c r="D395" s="365"/>
      <c r="E395" s="147"/>
      <c r="F395" s="147"/>
      <c r="G395" s="49" t="s">
        <v>882</v>
      </c>
      <c r="H395" s="19" t="s">
        <v>306</v>
      </c>
      <c r="I395" s="365">
        <f>'موازنة 2027-2028 '!M395</f>
        <v>0</v>
      </c>
      <c r="J395" s="147"/>
      <c r="K395" s="147"/>
      <c r="L395" s="147">
        <f t="shared" si="158"/>
        <v>0</v>
      </c>
      <c r="M395" s="365">
        <f>'الاطار الموازنى  راي الجهه عام'!K395</f>
        <v>0</v>
      </c>
      <c r="N395" s="208">
        <f t="shared" si="149"/>
        <v>0</v>
      </c>
      <c r="O395" s="147"/>
      <c r="P395" s="209" t="str">
        <f t="shared" si="150"/>
        <v xml:space="preserve"> </v>
      </c>
      <c r="Q395" s="209" t="str">
        <f t="shared" si="151"/>
        <v xml:space="preserve"> </v>
      </c>
      <c r="R395" s="105">
        <f t="shared" si="153"/>
        <v>0</v>
      </c>
      <c r="S395" s="72">
        <f t="shared" si="152"/>
        <v>0</v>
      </c>
    </row>
    <row r="396" spans="1:19" ht="105.75" customHeight="1" thickBot="1" x14ac:dyDescent="0.25">
      <c r="A396" s="391"/>
      <c r="B396" s="379"/>
      <c r="C396" s="379"/>
      <c r="D396" s="379"/>
      <c r="E396" s="158"/>
      <c r="F396" s="158"/>
      <c r="G396" s="50" t="s">
        <v>883</v>
      </c>
      <c r="H396" s="20" t="s">
        <v>307</v>
      </c>
      <c r="I396" s="379">
        <f>'موازنة 2027-2028 '!M396</f>
        <v>0</v>
      </c>
      <c r="J396" s="158"/>
      <c r="K396" s="158"/>
      <c r="L396" s="158">
        <f t="shared" si="158"/>
        <v>0</v>
      </c>
      <c r="M396" s="379">
        <f>'الاطار الموازنى  راي الجهه عام'!K396</f>
        <v>0</v>
      </c>
      <c r="N396" s="218">
        <f t="shared" si="149"/>
        <v>0</v>
      </c>
      <c r="O396" s="158"/>
      <c r="P396" s="219" t="str">
        <f t="shared" si="150"/>
        <v xml:space="preserve"> </v>
      </c>
      <c r="Q396" s="219" t="str">
        <f t="shared" si="151"/>
        <v xml:space="preserve"> </v>
      </c>
      <c r="R396" s="113">
        <f t="shared" si="153"/>
        <v>0</v>
      </c>
      <c r="S396" s="72">
        <f t="shared" si="152"/>
        <v>0</v>
      </c>
    </row>
    <row r="397" spans="1:19" s="1" customFormat="1" ht="112.5" customHeight="1" thickBot="1" x14ac:dyDescent="0.25">
      <c r="A397" s="360">
        <f t="shared" ref="A397:F397" si="175">SUM(A394:A396)</f>
        <v>0</v>
      </c>
      <c r="B397" s="368">
        <f t="shared" si="175"/>
        <v>0</v>
      </c>
      <c r="C397" s="368">
        <f t="shared" si="175"/>
        <v>0</v>
      </c>
      <c r="D397" s="368">
        <f t="shared" si="175"/>
        <v>0</v>
      </c>
      <c r="E397" s="150">
        <f t="shared" si="175"/>
        <v>0</v>
      </c>
      <c r="F397" s="150">
        <f t="shared" si="175"/>
        <v>0</v>
      </c>
      <c r="G397" s="51"/>
      <c r="H397" s="5" t="s">
        <v>167</v>
      </c>
      <c r="I397" s="368">
        <f>'موازنة 2027-2028 '!M397</f>
        <v>0</v>
      </c>
      <c r="J397" s="150">
        <f t="shared" ref="J397:L397" si="176">SUM(J394:J396)</f>
        <v>0</v>
      </c>
      <c r="K397" s="150">
        <f t="shared" si="176"/>
        <v>0</v>
      </c>
      <c r="L397" s="150">
        <f t="shared" si="176"/>
        <v>0</v>
      </c>
      <c r="M397" s="368">
        <f>'الاطار الموازنى  راي الجهه عام'!K397</f>
        <v>0</v>
      </c>
      <c r="N397" s="212">
        <f t="shared" si="149"/>
        <v>0</v>
      </c>
      <c r="O397" s="150">
        <f t="shared" ref="O397" si="177">SUM(O394:O396)</f>
        <v>0</v>
      </c>
      <c r="P397" s="150" t="str">
        <f t="shared" si="150"/>
        <v xml:space="preserve"> </v>
      </c>
      <c r="Q397" s="150" t="str">
        <f t="shared" si="151"/>
        <v xml:space="preserve"> </v>
      </c>
      <c r="R397" s="107">
        <f t="shared" si="153"/>
        <v>0</v>
      </c>
      <c r="S397" s="72">
        <f t="shared" si="152"/>
        <v>0</v>
      </c>
    </row>
    <row r="398" spans="1:19" s="1" customFormat="1" ht="105.75" customHeight="1" x14ac:dyDescent="0.2">
      <c r="A398" s="394"/>
      <c r="B398" s="395"/>
      <c r="C398" s="395"/>
      <c r="D398" s="395"/>
      <c r="E398" s="167"/>
      <c r="F398" s="167"/>
      <c r="G398" s="48">
        <v>3115010201</v>
      </c>
      <c r="H398" s="21" t="s">
        <v>308</v>
      </c>
      <c r="I398" s="395">
        <f>'موازنة 2027-2028 '!M398</f>
        <v>0</v>
      </c>
      <c r="J398" s="167"/>
      <c r="K398" s="167"/>
      <c r="L398" s="167">
        <f t="shared" si="158"/>
        <v>0</v>
      </c>
      <c r="M398" s="395">
        <f>'الاطار الموازنى  راي الجهه عام'!K398</f>
        <v>0</v>
      </c>
      <c r="N398" s="229">
        <f t="shared" si="149"/>
        <v>0</v>
      </c>
      <c r="O398" s="167"/>
      <c r="P398" s="170" t="str">
        <f t="shared" si="150"/>
        <v xml:space="preserve"> </v>
      </c>
      <c r="Q398" s="170" t="str">
        <f t="shared" si="151"/>
        <v xml:space="preserve"> </v>
      </c>
      <c r="R398" s="120">
        <f t="shared" si="153"/>
        <v>0</v>
      </c>
      <c r="S398" s="72">
        <f t="shared" si="152"/>
        <v>0</v>
      </c>
    </row>
    <row r="399" spans="1:19" s="1" customFormat="1" ht="105.75" customHeight="1" x14ac:dyDescent="0.2">
      <c r="A399" s="357"/>
      <c r="B399" s="373"/>
      <c r="C399" s="373"/>
      <c r="D399" s="373"/>
      <c r="E399" s="153"/>
      <c r="F399" s="153"/>
      <c r="G399" s="54">
        <v>3115010301</v>
      </c>
      <c r="H399" s="18" t="s">
        <v>309</v>
      </c>
      <c r="I399" s="373">
        <f>'موازنة 2027-2028 '!M399</f>
        <v>0</v>
      </c>
      <c r="J399" s="153"/>
      <c r="K399" s="153"/>
      <c r="L399" s="153">
        <f t="shared" si="158"/>
        <v>0</v>
      </c>
      <c r="M399" s="373">
        <f>'الاطار الموازنى  راي الجهه عام'!K399</f>
        <v>0</v>
      </c>
      <c r="N399" s="215">
        <f t="shared" si="149"/>
        <v>0</v>
      </c>
      <c r="O399" s="153"/>
      <c r="P399" s="155" t="str">
        <f t="shared" si="150"/>
        <v xml:space="preserve"> </v>
      </c>
      <c r="Q399" s="155" t="str">
        <f t="shared" si="151"/>
        <v xml:space="preserve"> </v>
      </c>
      <c r="R399" s="110">
        <f t="shared" si="153"/>
        <v>0</v>
      </c>
      <c r="S399" s="72">
        <f t="shared" si="152"/>
        <v>0</v>
      </c>
    </row>
    <row r="400" spans="1:19" s="1" customFormat="1" ht="105.75" customHeight="1" x14ac:dyDescent="0.2">
      <c r="A400" s="357"/>
      <c r="B400" s="373"/>
      <c r="C400" s="373"/>
      <c r="D400" s="373"/>
      <c r="E400" s="153"/>
      <c r="F400" s="153"/>
      <c r="G400" s="54">
        <v>3115010401</v>
      </c>
      <c r="H400" s="18" t="s">
        <v>310</v>
      </c>
      <c r="I400" s="373">
        <f>'موازنة 2027-2028 '!M400</f>
        <v>0</v>
      </c>
      <c r="J400" s="153"/>
      <c r="K400" s="153"/>
      <c r="L400" s="153">
        <f t="shared" si="158"/>
        <v>0</v>
      </c>
      <c r="M400" s="373">
        <f>'الاطار الموازنى  راي الجهه عام'!K400</f>
        <v>0</v>
      </c>
      <c r="N400" s="215">
        <f t="shared" si="149"/>
        <v>0</v>
      </c>
      <c r="O400" s="153"/>
      <c r="P400" s="155" t="str">
        <f t="shared" si="150"/>
        <v xml:space="preserve"> </v>
      </c>
      <c r="Q400" s="155" t="str">
        <f t="shared" si="151"/>
        <v xml:space="preserve"> </v>
      </c>
      <c r="R400" s="110">
        <f t="shared" si="153"/>
        <v>0</v>
      </c>
      <c r="S400" s="72">
        <f t="shared" si="152"/>
        <v>0</v>
      </c>
    </row>
    <row r="401" spans="1:19" s="1" customFormat="1" ht="105.75" customHeight="1" x14ac:dyDescent="0.2">
      <c r="A401" s="357"/>
      <c r="B401" s="373"/>
      <c r="C401" s="373"/>
      <c r="D401" s="373"/>
      <c r="E401" s="153"/>
      <c r="F401" s="153"/>
      <c r="G401" s="54">
        <v>3115010501</v>
      </c>
      <c r="H401" s="18" t="s">
        <v>311</v>
      </c>
      <c r="I401" s="373">
        <f>'موازنة 2027-2028 '!M401</f>
        <v>0</v>
      </c>
      <c r="J401" s="153"/>
      <c r="K401" s="153"/>
      <c r="L401" s="153">
        <f t="shared" si="158"/>
        <v>0</v>
      </c>
      <c r="M401" s="373">
        <f>'الاطار الموازنى  راي الجهه عام'!K401</f>
        <v>0</v>
      </c>
      <c r="N401" s="215">
        <f t="shared" si="149"/>
        <v>0</v>
      </c>
      <c r="O401" s="153"/>
      <c r="P401" s="155" t="str">
        <f t="shared" si="150"/>
        <v xml:space="preserve"> </v>
      </c>
      <c r="Q401" s="155" t="str">
        <f t="shared" si="151"/>
        <v xml:space="preserve"> </v>
      </c>
      <c r="R401" s="110">
        <f t="shared" si="153"/>
        <v>0</v>
      </c>
      <c r="S401" s="72">
        <f t="shared" si="152"/>
        <v>0</v>
      </c>
    </row>
    <row r="402" spans="1:19" s="1" customFormat="1" ht="105.75" customHeight="1" thickBot="1" x14ac:dyDescent="0.25">
      <c r="A402" s="357"/>
      <c r="B402" s="373"/>
      <c r="C402" s="373"/>
      <c r="D402" s="373"/>
      <c r="E402" s="153"/>
      <c r="F402" s="153"/>
      <c r="G402" s="55">
        <v>3115010601</v>
      </c>
      <c r="H402" s="23" t="s">
        <v>312</v>
      </c>
      <c r="I402" s="373">
        <f>'موازنة 2027-2028 '!M402</f>
        <v>0</v>
      </c>
      <c r="J402" s="153"/>
      <c r="K402" s="153"/>
      <c r="L402" s="153">
        <f t="shared" si="158"/>
        <v>0</v>
      </c>
      <c r="M402" s="373">
        <f>'الاطار الموازنى  راي الجهه عام'!K402</f>
        <v>0</v>
      </c>
      <c r="N402" s="215">
        <f t="shared" si="149"/>
        <v>0</v>
      </c>
      <c r="O402" s="153"/>
      <c r="P402" s="155" t="str">
        <f t="shared" si="150"/>
        <v xml:space="preserve"> </v>
      </c>
      <c r="Q402" s="155" t="str">
        <f t="shared" si="151"/>
        <v xml:space="preserve"> </v>
      </c>
      <c r="R402" s="110">
        <f t="shared" si="153"/>
        <v>0</v>
      </c>
      <c r="S402" s="72">
        <f t="shared" si="152"/>
        <v>0</v>
      </c>
    </row>
    <row r="403" spans="1:19" s="2" customFormat="1" ht="120" customHeight="1" thickBot="1" x14ac:dyDescent="0.25">
      <c r="A403" s="376">
        <f t="shared" ref="A403:L403" si="178">SUM(A397:A402)</f>
        <v>0</v>
      </c>
      <c r="B403" s="377">
        <f t="shared" si="178"/>
        <v>0</v>
      </c>
      <c r="C403" s="377">
        <f t="shared" si="178"/>
        <v>0</v>
      </c>
      <c r="D403" s="377">
        <f t="shared" si="178"/>
        <v>0</v>
      </c>
      <c r="E403" s="157">
        <f t="shared" si="178"/>
        <v>0</v>
      </c>
      <c r="F403" s="157">
        <f t="shared" si="178"/>
        <v>0</v>
      </c>
      <c r="G403" s="57"/>
      <c r="H403" s="7" t="s">
        <v>237</v>
      </c>
      <c r="I403" s="377">
        <f>'موازنة 2027-2028 '!M403</f>
        <v>0</v>
      </c>
      <c r="J403" s="157">
        <f t="shared" si="178"/>
        <v>0</v>
      </c>
      <c r="K403" s="157">
        <f t="shared" si="178"/>
        <v>0</v>
      </c>
      <c r="L403" s="157">
        <f t="shared" si="178"/>
        <v>0</v>
      </c>
      <c r="M403" s="377">
        <f>'الاطار الموازنى  راي الجهه عام'!K403</f>
        <v>0</v>
      </c>
      <c r="N403" s="217">
        <f t="shared" si="149"/>
        <v>0</v>
      </c>
      <c r="O403" s="157">
        <f t="shared" ref="O403" si="179">SUM(O397:O402)</f>
        <v>0</v>
      </c>
      <c r="P403" s="157" t="str">
        <f t="shared" si="150"/>
        <v xml:space="preserve"> </v>
      </c>
      <c r="Q403" s="157" t="str">
        <f t="shared" si="151"/>
        <v xml:space="preserve"> </v>
      </c>
      <c r="R403" s="112">
        <f t="shared" si="153"/>
        <v>0</v>
      </c>
      <c r="S403" s="72">
        <f t="shared" si="152"/>
        <v>0</v>
      </c>
    </row>
    <row r="404" spans="1:19" s="2" customFormat="1" ht="105.75" customHeight="1" x14ac:dyDescent="0.2">
      <c r="A404" s="389"/>
      <c r="B404" s="390"/>
      <c r="C404" s="390"/>
      <c r="D404" s="390"/>
      <c r="E404" s="180"/>
      <c r="F404" s="180"/>
      <c r="G404" s="53">
        <v>3115020101</v>
      </c>
      <c r="H404" s="22" t="s">
        <v>313</v>
      </c>
      <c r="I404" s="390">
        <f>'موازنة 2027-2028 '!M404</f>
        <v>0</v>
      </c>
      <c r="J404" s="180"/>
      <c r="K404" s="180"/>
      <c r="L404" s="180">
        <f t="shared" si="158"/>
        <v>0</v>
      </c>
      <c r="M404" s="390">
        <f>'الاطار الموازنى  راي الجهه عام'!K404</f>
        <v>0</v>
      </c>
      <c r="N404" s="228">
        <f t="shared" si="149"/>
        <v>0</v>
      </c>
      <c r="O404" s="180"/>
      <c r="P404" s="166" t="str">
        <f t="shared" si="150"/>
        <v xml:space="preserve"> </v>
      </c>
      <c r="Q404" s="166" t="str">
        <f t="shared" si="151"/>
        <v xml:space="preserve"> </v>
      </c>
      <c r="R404" s="119">
        <f t="shared" si="153"/>
        <v>0</v>
      </c>
      <c r="S404" s="72">
        <f t="shared" si="152"/>
        <v>0</v>
      </c>
    </row>
    <row r="405" spans="1:19" s="2" customFormat="1" ht="105.75" customHeight="1" x14ac:dyDescent="0.2">
      <c r="A405" s="389"/>
      <c r="B405" s="390"/>
      <c r="C405" s="390"/>
      <c r="D405" s="390"/>
      <c r="E405" s="180"/>
      <c r="F405" s="180"/>
      <c r="G405" s="60">
        <v>3115030101</v>
      </c>
      <c r="H405" s="17" t="s">
        <v>556</v>
      </c>
      <c r="I405" s="390">
        <f>'موازنة 2027-2028 '!M405</f>
        <v>0</v>
      </c>
      <c r="J405" s="180"/>
      <c r="K405" s="180"/>
      <c r="L405" s="180">
        <f t="shared" si="158"/>
        <v>0</v>
      </c>
      <c r="M405" s="390">
        <f>'الاطار الموازنى  راي الجهه عام'!K405</f>
        <v>0</v>
      </c>
      <c r="N405" s="228">
        <f t="shared" si="149"/>
        <v>0</v>
      </c>
      <c r="O405" s="180"/>
      <c r="P405" s="166" t="str">
        <f t="shared" si="150"/>
        <v xml:space="preserve"> </v>
      </c>
      <c r="Q405" s="166" t="str">
        <f t="shared" si="151"/>
        <v xml:space="preserve"> </v>
      </c>
      <c r="R405" s="119">
        <f t="shared" si="153"/>
        <v>0</v>
      </c>
      <c r="S405" s="72">
        <f t="shared" si="152"/>
        <v>0</v>
      </c>
    </row>
    <row r="406" spans="1:19" s="2" customFormat="1" ht="105.75" customHeight="1" x14ac:dyDescent="0.2">
      <c r="A406" s="389"/>
      <c r="B406" s="390"/>
      <c r="C406" s="390"/>
      <c r="D406" s="390"/>
      <c r="E406" s="166"/>
      <c r="F406" s="166"/>
      <c r="G406" s="60" t="s">
        <v>884</v>
      </c>
      <c r="H406" s="17" t="s">
        <v>314</v>
      </c>
      <c r="I406" s="390">
        <f>'موازنة 2027-2028 '!M406</f>
        <v>0</v>
      </c>
      <c r="J406" s="166"/>
      <c r="K406" s="166"/>
      <c r="L406" s="166"/>
      <c r="M406" s="390">
        <f>'الاطار الموازنى  راي الجهه عام'!K406</f>
        <v>0</v>
      </c>
      <c r="N406" s="228"/>
      <c r="O406" s="166"/>
      <c r="P406" s="166" t="str">
        <f t="shared" si="150"/>
        <v xml:space="preserve"> </v>
      </c>
      <c r="Q406" s="166" t="str">
        <f t="shared" si="151"/>
        <v xml:space="preserve"> </v>
      </c>
      <c r="R406" s="119"/>
      <c r="S406" s="72">
        <f>S418</f>
        <v>0</v>
      </c>
    </row>
    <row r="407" spans="1:19" s="1" customFormat="1" ht="105.75" customHeight="1" x14ac:dyDescent="0.2">
      <c r="A407" s="357"/>
      <c r="B407" s="373"/>
      <c r="C407" s="373"/>
      <c r="D407" s="373"/>
      <c r="E407" s="153"/>
      <c r="F407" s="153"/>
      <c r="G407" s="54">
        <v>3115040101</v>
      </c>
      <c r="H407" s="18" t="s">
        <v>315</v>
      </c>
      <c r="I407" s="373">
        <f>'موازنة 2027-2028 '!M407</f>
        <v>0</v>
      </c>
      <c r="J407" s="153"/>
      <c r="K407" s="153"/>
      <c r="L407" s="153">
        <f t="shared" si="158"/>
        <v>0</v>
      </c>
      <c r="M407" s="373">
        <f>'الاطار الموازنى  راي الجهه عام'!K407</f>
        <v>0</v>
      </c>
      <c r="N407" s="215">
        <f t="shared" si="149"/>
        <v>0</v>
      </c>
      <c r="O407" s="153"/>
      <c r="P407" s="155" t="str">
        <f t="shared" si="150"/>
        <v xml:space="preserve"> </v>
      </c>
      <c r="Q407" s="155" t="str">
        <f t="shared" si="151"/>
        <v xml:space="preserve"> </v>
      </c>
      <c r="R407" s="110">
        <f t="shared" si="153"/>
        <v>0</v>
      </c>
      <c r="S407" s="72">
        <f t="shared" si="152"/>
        <v>0</v>
      </c>
    </row>
    <row r="408" spans="1:19" s="1" customFormat="1" ht="105.75" customHeight="1" x14ac:dyDescent="0.2">
      <c r="A408" s="357"/>
      <c r="B408" s="373"/>
      <c r="C408" s="373"/>
      <c r="D408" s="373"/>
      <c r="E408" s="153"/>
      <c r="F408" s="153"/>
      <c r="G408" s="54">
        <v>3115040201</v>
      </c>
      <c r="H408" s="18" t="s">
        <v>316</v>
      </c>
      <c r="I408" s="373">
        <f>'موازنة 2027-2028 '!M408</f>
        <v>0</v>
      </c>
      <c r="J408" s="153"/>
      <c r="K408" s="153"/>
      <c r="L408" s="153">
        <f t="shared" si="158"/>
        <v>0</v>
      </c>
      <c r="M408" s="373">
        <f>'الاطار الموازنى  راي الجهه عام'!K408</f>
        <v>0</v>
      </c>
      <c r="N408" s="215">
        <f t="shared" si="149"/>
        <v>0</v>
      </c>
      <c r="O408" s="153"/>
      <c r="P408" s="155" t="str">
        <f t="shared" si="150"/>
        <v xml:space="preserve"> </v>
      </c>
      <c r="Q408" s="155" t="str">
        <f t="shared" si="151"/>
        <v xml:space="preserve"> </v>
      </c>
      <c r="R408" s="110">
        <f t="shared" si="153"/>
        <v>0</v>
      </c>
      <c r="S408" s="72">
        <f t="shared" si="152"/>
        <v>0</v>
      </c>
    </row>
    <row r="409" spans="1:19" s="1" customFormat="1" ht="105.75" customHeight="1" x14ac:dyDescent="0.2">
      <c r="A409" s="357"/>
      <c r="B409" s="373"/>
      <c r="C409" s="373"/>
      <c r="D409" s="373"/>
      <c r="E409" s="153"/>
      <c r="F409" s="153"/>
      <c r="G409" s="54">
        <v>3115040301</v>
      </c>
      <c r="H409" s="18" t="s">
        <v>317</v>
      </c>
      <c r="I409" s="373">
        <f>'موازنة 2027-2028 '!M409</f>
        <v>0</v>
      </c>
      <c r="J409" s="153"/>
      <c r="K409" s="153"/>
      <c r="L409" s="153">
        <f t="shared" si="158"/>
        <v>0</v>
      </c>
      <c r="M409" s="373">
        <f>'الاطار الموازنى  راي الجهه عام'!K409</f>
        <v>0</v>
      </c>
      <c r="N409" s="215">
        <f t="shared" si="149"/>
        <v>0</v>
      </c>
      <c r="O409" s="153"/>
      <c r="P409" s="155" t="str">
        <f t="shared" si="150"/>
        <v xml:space="preserve"> </v>
      </c>
      <c r="Q409" s="155" t="str">
        <f t="shared" si="151"/>
        <v xml:space="preserve"> </v>
      </c>
      <c r="R409" s="110">
        <f t="shared" si="153"/>
        <v>0</v>
      </c>
      <c r="S409" s="72">
        <f t="shared" si="152"/>
        <v>0</v>
      </c>
    </row>
    <row r="410" spans="1:19" s="1" customFormat="1" ht="105.75" customHeight="1" x14ac:dyDescent="0.2">
      <c r="A410" s="357"/>
      <c r="B410" s="373"/>
      <c r="C410" s="373"/>
      <c r="D410" s="373"/>
      <c r="E410" s="155"/>
      <c r="F410" s="155"/>
      <c r="G410" s="54" t="s">
        <v>885</v>
      </c>
      <c r="H410" s="18" t="s">
        <v>318</v>
      </c>
      <c r="I410" s="373">
        <f>'موازنة 2027-2028 '!M410</f>
        <v>0</v>
      </c>
      <c r="J410" s="155"/>
      <c r="K410" s="155"/>
      <c r="L410" s="155">
        <f t="shared" si="158"/>
        <v>0</v>
      </c>
      <c r="M410" s="373">
        <f>'الاطار الموازنى  راي الجهه عام'!K410</f>
        <v>0</v>
      </c>
      <c r="N410" s="215">
        <f t="shared" si="149"/>
        <v>0</v>
      </c>
      <c r="O410" s="155"/>
      <c r="P410" s="155" t="str">
        <f t="shared" si="150"/>
        <v xml:space="preserve"> </v>
      </c>
      <c r="Q410" s="155" t="str">
        <f t="shared" si="151"/>
        <v xml:space="preserve"> </v>
      </c>
      <c r="R410" s="110"/>
      <c r="S410" s="72">
        <f>S413</f>
        <v>0</v>
      </c>
    </row>
    <row r="411" spans="1:19" ht="105.75" customHeight="1" x14ac:dyDescent="0.2">
      <c r="A411" s="364"/>
      <c r="B411" s="365"/>
      <c r="C411" s="365"/>
      <c r="D411" s="365"/>
      <c r="E411" s="147"/>
      <c r="F411" s="147"/>
      <c r="G411" s="49" t="s">
        <v>886</v>
      </c>
      <c r="H411" s="19" t="s">
        <v>617</v>
      </c>
      <c r="I411" s="365">
        <f>'موازنة 2027-2028 '!M411</f>
        <v>0</v>
      </c>
      <c r="J411" s="147"/>
      <c r="K411" s="147"/>
      <c r="L411" s="147">
        <f t="shared" si="158"/>
        <v>0</v>
      </c>
      <c r="M411" s="365">
        <f>'الاطار الموازنى  راي الجهه عام'!K411</f>
        <v>0</v>
      </c>
      <c r="N411" s="208">
        <f t="shared" si="149"/>
        <v>0</v>
      </c>
      <c r="O411" s="147"/>
      <c r="P411" s="209" t="str">
        <f t="shared" si="150"/>
        <v xml:space="preserve"> </v>
      </c>
      <c r="Q411" s="209" t="str">
        <f t="shared" si="151"/>
        <v xml:space="preserve"> </v>
      </c>
      <c r="R411" s="105">
        <f t="shared" si="153"/>
        <v>0</v>
      </c>
      <c r="S411" s="72">
        <f t="shared" si="152"/>
        <v>0</v>
      </c>
    </row>
    <row r="412" spans="1:19" ht="105.75" customHeight="1" thickBot="1" x14ac:dyDescent="0.25">
      <c r="A412" s="391"/>
      <c r="B412" s="379"/>
      <c r="C412" s="379"/>
      <c r="D412" s="379"/>
      <c r="E412" s="158"/>
      <c r="F412" s="158"/>
      <c r="G412" s="50" t="s">
        <v>887</v>
      </c>
      <c r="H412" s="19" t="s">
        <v>618</v>
      </c>
      <c r="I412" s="379">
        <f>'موازنة 2027-2028 '!M412</f>
        <v>0</v>
      </c>
      <c r="J412" s="158"/>
      <c r="K412" s="158"/>
      <c r="L412" s="158">
        <f t="shared" si="158"/>
        <v>0</v>
      </c>
      <c r="M412" s="379">
        <f>'الاطار الموازنى  راي الجهه عام'!K412</f>
        <v>0</v>
      </c>
      <c r="N412" s="218">
        <f t="shared" si="149"/>
        <v>0</v>
      </c>
      <c r="O412" s="158"/>
      <c r="P412" s="219" t="str">
        <f t="shared" si="150"/>
        <v xml:space="preserve"> </v>
      </c>
      <c r="Q412" s="219" t="str">
        <f t="shared" si="151"/>
        <v xml:space="preserve"> </v>
      </c>
      <c r="R412" s="113">
        <f t="shared" si="153"/>
        <v>0</v>
      </c>
      <c r="S412" s="72">
        <f t="shared" si="152"/>
        <v>0</v>
      </c>
    </row>
    <row r="413" spans="1:19" s="1" customFormat="1" ht="114.75" customHeight="1" thickBot="1" x14ac:dyDescent="0.25">
      <c r="A413" s="360">
        <f t="shared" ref="A413:L413" si="180">A411+A412</f>
        <v>0</v>
      </c>
      <c r="B413" s="368">
        <f t="shared" si="180"/>
        <v>0</v>
      </c>
      <c r="C413" s="368">
        <f t="shared" si="180"/>
        <v>0</v>
      </c>
      <c r="D413" s="368">
        <f t="shared" si="180"/>
        <v>0</v>
      </c>
      <c r="E413" s="150">
        <f t="shared" si="180"/>
        <v>0</v>
      </c>
      <c r="F413" s="150">
        <f t="shared" si="180"/>
        <v>0</v>
      </c>
      <c r="G413" s="51"/>
      <c r="H413" s="5" t="s">
        <v>183</v>
      </c>
      <c r="I413" s="368">
        <f>'موازنة 2027-2028 '!M413</f>
        <v>0</v>
      </c>
      <c r="J413" s="150">
        <f t="shared" si="180"/>
        <v>0</v>
      </c>
      <c r="K413" s="150">
        <f t="shared" si="180"/>
        <v>0</v>
      </c>
      <c r="L413" s="150">
        <f t="shared" si="180"/>
        <v>0</v>
      </c>
      <c r="M413" s="368">
        <f>'الاطار الموازنى  راي الجهه عام'!K413</f>
        <v>0</v>
      </c>
      <c r="N413" s="212">
        <f t="shared" si="149"/>
        <v>0</v>
      </c>
      <c r="O413" s="150">
        <f t="shared" ref="O413" si="181">O411+O412</f>
        <v>0</v>
      </c>
      <c r="P413" s="150" t="str">
        <f t="shared" si="150"/>
        <v xml:space="preserve"> </v>
      </c>
      <c r="Q413" s="150" t="str">
        <f t="shared" si="151"/>
        <v xml:space="preserve"> </v>
      </c>
      <c r="R413" s="107">
        <f t="shared" si="153"/>
        <v>0</v>
      </c>
      <c r="S413" s="72">
        <f t="shared" si="152"/>
        <v>0</v>
      </c>
    </row>
    <row r="414" spans="1:19" s="1" customFormat="1" ht="105.75" customHeight="1" x14ac:dyDescent="0.2">
      <c r="A414" s="412"/>
      <c r="B414" s="426"/>
      <c r="C414" s="426"/>
      <c r="D414" s="426"/>
      <c r="E414" s="182"/>
      <c r="F414" s="182"/>
      <c r="G414" s="88">
        <v>3115040501</v>
      </c>
      <c r="H414" s="89" t="s">
        <v>319</v>
      </c>
      <c r="I414" s="426">
        <f>'موازنة 2027-2028 '!M414</f>
        <v>0</v>
      </c>
      <c r="J414" s="182"/>
      <c r="K414" s="182"/>
      <c r="L414" s="182">
        <f t="shared" si="158"/>
        <v>0</v>
      </c>
      <c r="M414" s="426">
        <f>'الاطار الموازنى  راي الجهه عام'!K414</f>
        <v>0</v>
      </c>
      <c r="N414" s="243">
        <f t="shared" si="149"/>
        <v>0</v>
      </c>
      <c r="O414" s="182"/>
      <c r="P414" s="244" t="str">
        <f t="shared" si="150"/>
        <v xml:space="preserve"> </v>
      </c>
      <c r="Q414" s="244" t="str">
        <f t="shared" si="151"/>
        <v xml:space="preserve"> </v>
      </c>
      <c r="R414" s="126">
        <f t="shared" si="153"/>
        <v>0</v>
      </c>
      <c r="S414" s="72">
        <f t="shared" si="152"/>
        <v>0</v>
      </c>
    </row>
    <row r="415" spans="1:19" s="1" customFormat="1" ht="105.75" customHeight="1" x14ac:dyDescent="0.2">
      <c r="A415" s="357"/>
      <c r="B415" s="373"/>
      <c r="C415" s="373"/>
      <c r="D415" s="373"/>
      <c r="E415" s="153"/>
      <c r="F415" s="153"/>
      <c r="G415" s="54">
        <v>3115040601</v>
      </c>
      <c r="H415" s="18" t="s">
        <v>619</v>
      </c>
      <c r="I415" s="373">
        <f>'موازنة 2027-2028 '!M415</f>
        <v>0</v>
      </c>
      <c r="J415" s="153"/>
      <c r="K415" s="153"/>
      <c r="L415" s="153">
        <f t="shared" si="158"/>
        <v>0</v>
      </c>
      <c r="M415" s="373">
        <f>'الاطار الموازنى  راي الجهه عام'!K415</f>
        <v>0</v>
      </c>
      <c r="N415" s="215">
        <f t="shared" si="149"/>
        <v>0</v>
      </c>
      <c r="O415" s="153"/>
      <c r="P415" s="155" t="str">
        <f t="shared" si="150"/>
        <v xml:space="preserve"> </v>
      </c>
      <c r="Q415" s="155" t="str">
        <f t="shared" si="151"/>
        <v xml:space="preserve"> </v>
      </c>
      <c r="R415" s="110">
        <f t="shared" si="153"/>
        <v>0</v>
      </c>
      <c r="S415" s="72">
        <f t="shared" si="152"/>
        <v>0</v>
      </c>
    </row>
    <row r="416" spans="1:19" s="1" customFormat="1" ht="105.75" customHeight="1" x14ac:dyDescent="0.2">
      <c r="A416" s="357"/>
      <c r="B416" s="373"/>
      <c r="C416" s="373"/>
      <c r="D416" s="373"/>
      <c r="E416" s="153"/>
      <c r="F416" s="153"/>
      <c r="G416" s="54">
        <v>3115040701</v>
      </c>
      <c r="H416" s="18" t="s">
        <v>620</v>
      </c>
      <c r="I416" s="373">
        <f>'موازنة 2027-2028 '!M416</f>
        <v>0</v>
      </c>
      <c r="J416" s="153"/>
      <c r="K416" s="153"/>
      <c r="L416" s="153">
        <f t="shared" si="158"/>
        <v>0</v>
      </c>
      <c r="M416" s="373">
        <f>'الاطار الموازنى  راي الجهه عام'!K416</f>
        <v>0</v>
      </c>
      <c r="N416" s="215">
        <f t="shared" si="149"/>
        <v>0</v>
      </c>
      <c r="O416" s="153"/>
      <c r="P416" s="155" t="str">
        <f t="shared" si="150"/>
        <v xml:space="preserve"> </v>
      </c>
      <c r="Q416" s="155" t="str">
        <f t="shared" si="151"/>
        <v xml:space="preserve"> </v>
      </c>
      <c r="R416" s="110">
        <f t="shared" si="153"/>
        <v>0</v>
      </c>
      <c r="S416" s="72">
        <f t="shared" si="152"/>
        <v>0</v>
      </c>
    </row>
    <row r="417" spans="1:19" s="1" customFormat="1" ht="105.75" customHeight="1" thickBot="1" x14ac:dyDescent="0.25">
      <c r="A417" s="427"/>
      <c r="B417" s="428"/>
      <c r="C417" s="428"/>
      <c r="D417" s="428"/>
      <c r="E417" s="183"/>
      <c r="F417" s="183"/>
      <c r="G417" s="90">
        <v>3115040801</v>
      </c>
      <c r="H417" s="91" t="s">
        <v>621</v>
      </c>
      <c r="I417" s="428">
        <f>'موازنة 2027-2028 '!M417</f>
        <v>0</v>
      </c>
      <c r="J417" s="183"/>
      <c r="K417" s="183"/>
      <c r="L417" s="183">
        <f t="shared" si="158"/>
        <v>0</v>
      </c>
      <c r="M417" s="428">
        <f>'الاطار الموازنى  راي الجهه عام'!K417</f>
        <v>0</v>
      </c>
      <c r="N417" s="245">
        <f t="shared" si="149"/>
        <v>0</v>
      </c>
      <c r="O417" s="183"/>
      <c r="P417" s="246" t="str">
        <f t="shared" si="150"/>
        <v xml:space="preserve"> </v>
      </c>
      <c r="Q417" s="246" t="str">
        <f t="shared" si="151"/>
        <v xml:space="preserve"> </v>
      </c>
      <c r="R417" s="127">
        <f t="shared" si="153"/>
        <v>0</v>
      </c>
      <c r="S417" s="72">
        <f t="shared" si="152"/>
        <v>0</v>
      </c>
    </row>
    <row r="418" spans="1:19" s="2" customFormat="1" ht="105" customHeight="1" thickBot="1" x14ac:dyDescent="0.25">
      <c r="A418" s="376">
        <f t="shared" ref="A418:L418" si="182">A407+A408+A409+A413+A414+A415+A416+A417</f>
        <v>0</v>
      </c>
      <c r="B418" s="377">
        <f t="shared" si="182"/>
        <v>0</v>
      </c>
      <c r="C418" s="377">
        <f t="shared" si="182"/>
        <v>0</v>
      </c>
      <c r="D418" s="377">
        <f t="shared" si="182"/>
        <v>0</v>
      </c>
      <c r="E418" s="157">
        <f t="shared" si="182"/>
        <v>0</v>
      </c>
      <c r="F418" s="157">
        <f t="shared" si="182"/>
        <v>0</v>
      </c>
      <c r="G418" s="57"/>
      <c r="H418" s="7" t="s">
        <v>274</v>
      </c>
      <c r="I418" s="377">
        <f>'موازنة 2027-2028 '!M418</f>
        <v>0</v>
      </c>
      <c r="J418" s="157">
        <f t="shared" si="182"/>
        <v>0</v>
      </c>
      <c r="K418" s="157">
        <f t="shared" si="182"/>
        <v>0</v>
      </c>
      <c r="L418" s="157">
        <f t="shared" si="182"/>
        <v>0</v>
      </c>
      <c r="M418" s="377">
        <f>'الاطار الموازنى  راي الجهه عام'!K418</f>
        <v>0</v>
      </c>
      <c r="N418" s="217">
        <f t="shared" ref="N418:N484" si="183">M418-I418</f>
        <v>0</v>
      </c>
      <c r="O418" s="157">
        <f t="shared" ref="O418" si="184">O407+O408+O409+O413+O414+O415+O416+O417</f>
        <v>0</v>
      </c>
      <c r="P418" s="157" t="str">
        <f t="shared" ref="P418:P484" si="185">IF(O418&gt;I418,O418-I418," ")</f>
        <v xml:space="preserve"> </v>
      </c>
      <c r="Q418" s="157" t="str">
        <f t="shared" ref="Q418:Q484" si="186">IF(I418&gt;O418,I418-O418," ")</f>
        <v xml:space="preserve"> </v>
      </c>
      <c r="R418" s="112">
        <f t="shared" si="153"/>
        <v>0</v>
      </c>
      <c r="S418" s="72">
        <f t="shared" ref="S418:S484" si="187">SUM(A418+B418+C418+D418+E418+F418+I418+J418+K418+L418+M418+O418)</f>
        <v>0</v>
      </c>
    </row>
    <row r="419" spans="1:19" s="2" customFormat="1" ht="105.75" customHeight="1" x14ac:dyDescent="0.2">
      <c r="A419" s="389"/>
      <c r="B419" s="390"/>
      <c r="C419" s="390"/>
      <c r="D419" s="390"/>
      <c r="E419" s="180"/>
      <c r="F419" s="180"/>
      <c r="G419" s="53">
        <v>3115050101</v>
      </c>
      <c r="H419" s="22" t="s">
        <v>557</v>
      </c>
      <c r="I419" s="390">
        <f>'موازنة 2027-2028 '!M419</f>
        <v>0</v>
      </c>
      <c r="J419" s="180"/>
      <c r="K419" s="180"/>
      <c r="L419" s="180">
        <f t="shared" si="158"/>
        <v>0</v>
      </c>
      <c r="M419" s="390">
        <f>'الاطار الموازنى  راي الجهه عام'!K419</f>
        <v>0</v>
      </c>
      <c r="N419" s="228">
        <f t="shared" si="183"/>
        <v>0</v>
      </c>
      <c r="O419" s="180"/>
      <c r="P419" s="166" t="str">
        <f t="shared" si="185"/>
        <v xml:space="preserve"> </v>
      </c>
      <c r="Q419" s="166" t="str">
        <f t="shared" si="186"/>
        <v xml:space="preserve"> </v>
      </c>
      <c r="R419" s="119">
        <f t="shared" si="153"/>
        <v>0</v>
      </c>
      <c r="S419" s="72">
        <f t="shared" si="187"/>
        <v>0</v>
      </c>
    </row>
    <row r="420" spans="1:19" s="2" customFormat="1" ht="121.5" customHeight="1" x14ac:dyDescent="0.2">
      <c r="A420" s="389"/>
      <c r="B420" s="390"/>
      <c r="C420" s="390"/>
      <c r="D420" s="390"/>
      <c r="E420" s="166"/>
      <c r="F420" s="166"/>
      <c r="G420" s="60">
        <v>3115060000</v>
      </c>
      <c r="H420" s="17" t="s">
        <v>558</v>
      </c>
      <c r="I420" s="390">
        <f>'موازنة 2027-2028 '!M420</f>
        <v>0</v>
      </c>
      <c r="J420" s="166"/>
      <c r="K420" s="166"/>
      <c r="L420" s="166"/>
      <c r="M420" s="390">
        <f>'الاطار الموازنى  راي الجهه عام'!K420</f>
        <v>0</v>
      </c>
      <c r="N420" s="228"/>
      <c r="O420" s="166"/>
      <c r="P420" s="166" t="str">
        <f t="shared" si="185"/>
        <v xml:space="preserve"> </v>
      </c>
      <c r="Q420" s="166" t="str">
        <f t="shared" si="186"/>
        <v xml:space="preserve"> </v>
      </c>
      <c r="R420" s="119"/>
      <c r="S420" s="72">
        <f>S423</f>
        <v>236000</v>
      </c>
    </row>
    <row r="421" spans="1:19" s="1" customFormat="1" ht="105.75" customHeight="1" x14ac:dyDescent="0.2">
      <c r="A421" s="357"/>
      <c r="B421" s="373"/>
      <c r="C421" s="373"/>
      <c r="D421" s="373"/>
      <c r="E421" s="153"/>
      <c r="F421" s="153"/>
      <c r="G421" s="54">
        <v>3115060101</v>
      </c>
      <c r="H421" s="18" t="s">
        <v>888</v>
      </c>
      <c r="I421" s="373">
        <f>'موازنة 2027-2028 '!M421</f>
        <v>0</v>
      </c>
      <c r="J421" s="153"/>
      <c r="K421" s="153"/>
      <c r="L421" s="153">
        <f t="shared" si="158"/>
        <v>0</v>
      </c>
      <c r="M421" s="373">
        <f>'الاطار الموازنى  راي الجهه عام'!K421</f>
        <v>0</v>
      </c>
      <c r="N421" s="215">
        <f t="shared" si="183"/>
        <v>0</v>
      </c>
      <c r="O421" s="153"/>
      <c r="P421" s="155" t="str">
        <f t="shared" si="185"/>
        <v xml:space="preserve"> </v>
      </c>
      <c r="Q421" s="155" t="str">
        <f t="shared" si="186"/>
        <v xml:space="preserve"> </v>
      </c>
      <c r="R421" s="110">
        <f t="shared" si="153"/>
        <v>0</v>
      </c>
      <c r="S421" s="72">
        <f t="shared" si="187"/>
        <v>0</v>
      </c>
    </row>
    <row r="422" spans="1:19" s="1" customFormat="1" ht="105" customHeight="1" thickBot="1" x14ac:dyDescent="0.25">
      <c r="A422" s="373"/>
      <c r="B422" s="373"/>
      <c r="C422" s="373"/>
      <c r="D422" s="373"/>
      <c r="E422" s="153"/>
      <c r="F422" s="153"/>
      <c r="G422" s="54">
        <v>3115060201</v>
      </c>
      <c r="H422" s="18" t="s">
        <v>889</v>
      </c>
      <c r="I422" s="373">
        <f>'موازنة 2027-2028 '!M422</f>
        <v>70000</v>
      </c>
      <c r="J422" s="153"/>
      <c r="K422" s="153"/>
      <c r="L422" s="153">
        <f t="shared" si="158"/>
        <v>0</v>
      </c>
      <c r="M422" s="373">
        <f>'الاطار الموازنى  راي الجهه عام'!K422</f>
        <v>83000</v>
      </c>
      <c r="N422" s="215">
        <f t="shared" si="183"/>
        <v>13000</v>
      </c>
      <c r="O422" s="153">
        <f>M422</f>
        <v>83000</v>
      </c>
      <c r="P422" s="155">
        <f t="shared" si="185"/>
        <v>13000</v>
      </c>
      <c r="Q422" s="155" t="str">
        <f t="shared" si="186"/>
        <v xml:space="preserve"> </v>
      </c>
      <c r="R422" s="110">
        <f t="shared" si="153"/>
        <v>1.1857142857142857</v>
      </c>
      <c r="S422" s="72">
        <f t="shared" si="187"/>
        <v>236000</v>
      </c>
    </row>
    <row r="423" spans="1:19" s="2" customFormat="1" ht="107.25" customHeight="1" thickBot="1" x14ac:dyDescent="0.25">
      <c r="A423" s="376">
        <f t="shared" ref="A423:L423" si="188">A421+A422</f>
        <v>0</v>
      </c>
      <c r="B423" s="377">
        <f t="shared" si="188"/>
        <v>0</v>
      </c>
      <c r="C423" s="377">
        <f t="shared" si="188"/>
        <v>0</v>
      </c>
      <c r="D423" s="377">
        <f t="shared" si="188"/>
        <v>0</v>
      </c>
      <c r="E423" s="157">
        <f t="shared" si="188"/>
        <v>0</v>
      </c>
      <c r="F423" s="157">
        <f t="shared" si="188"/>
        <v>0</v>
      </c>
      <c r="G423" s="57"/>
      <c r="H423" s="7" t="s">
        <v>295</v>
      </c>
      <c r="I423" s="377">
        <f>'موازنة 2027-2028 '!M423</f>
        <v>70000</v>
      </c>
      <c r="J423" s="157">
        <f t="shared" si="188"/>
        <v>0</v>
      </c>
      <c r="K423" s="157">
        <f t="shared" si="188"/>
        <v>0</v>
      </c>
      <c r="L423" s="157">
        <f t="shared" si="188"/>
        <v>0</v>
      </c>
      <c r="M423" s="377">
        <f>'الاطار الموازنى  راي الجهه عام'!K423</f>
        <v>83000</v>
      </c>
      <c r="N423" s="217">
        <f t="shared" si="183"/>
        <v>13000</v>
      </c>
      <c r="O423" s="157">
        <f t="shared" ref="O423" si="189">O421+O422</f>
        <v>83000</v>
      </c>
      <c r="P423" s="157">
        <f t="shared" si="185"/>
        <v>13000</v>
      </c>
      <c r="Q423" s="157" t="str">
        <f t="shared" si="186"/>
        <v xml:space="preserve"> </v>
      </c>
      <c r="R423" s="112">
        <f t="shared" ref="R423:R489" si="190">IF(O423=0,,O423/I423)</f>
        <v>1.1857142857142857</v>
      </c>
      <c r="S423" s="72">
        <f t="shared" si="187"/>
        <v>236000</v>
      </c>
    </row>
    <row r="424" spans="1:19" s="2" customFormat="1" ht="105.75" customHeight="1" x14ac:dyDescent="0.2">
      <c r="A424" s="389"/>
      <c r="B424" s="390"/>
      <c r="C424" s="390"/>
      <c r="D424" s="390"/>
      <c r="E424" s="180"/>
      <c r="F424" s="180"/>
      <c r="G424" s="60">
        <v>3115070101</v>
      </c>
      <c r="H424" s="17" t="s">
        <v>559</v>
      </c>
      <c r="I424" s="390">
        <f>'موازنة 2027-2028 '!M424</f>
        <v>0</v>
      </c>
      <c r="J424" s="180"/>
      <c r="K424" s="180"/>
      <c r="L424" s="180">
        <f t="shared" si="158"/>
        <v>0</v>
      </c>
      <c r="M424" s="390">
        <f>'الاطار الموازنى  راي الجهه عام'!K424</f>
        <v>0</v>
      </c>
      <c r="N424" s="228">
        <f t="shared" si="183"/>
        <v>0</v>
      </c>
      <c r="O424" s="180"/>
      <c r="P424" s="166" t="str">
        <f t="shared" si="185"/>
        <v xml:space="preserve"> </v>
      </c>
      <c r="Q424" s="166" t="str">
        <f t="shared" si="186"/>
        <v xml:space="preserve"> </v>
      </c>
      <c r="R424" s="119">
        <f t="shared" si="190"/>
        <v>0</v>
      </c>
      <c r="S424" s="72">
        <f t="shared" si="187"/>
        <v>0</v>
      </c>
    </row>
    <row r="425" spans="1:19" s="2" customFormat="1" ht="105.75" customHeight="1" x14ac:dyDescent="0.2">
      <c r="A425" s="389"/>
      <c r="B425" s="390"/>
      <c r="C425" s="390"/>
      <c r="D425" s="390"/>
      <c r="E425" s="180"/>
      <c r="F425" s="180"/>
      <c r="G425" s="60">
        <v>3115080101</v>
      </c>
      <c r="H425" s="17" t="s">
        <v>560</v>
      </c>
      <c r="I425" s="390">
        <f>'موازنة 2027-2028 '!M425</f>
        <v>0</v>
      </c>
      <c r="J425" s="180"/>
      <c r="K425" s="180"/>
      <c r="L425" s="180">
        <f t="shared" si="158"/>
        <v>0</v>
      </c>
      <c r="M425" s="390">
        <f>'الاطار الموازنى  راي الجهه عام'!K425</f>
        <v>0</v>
      </c>
      <c r="N425" s="228">
        <f t="shared" si="183"/>
        <v>0</v>
      </c>
      <c r="O425" s="180"/>
      <c r="P425" s="166" t="str">
        <f t="shared" si="185"/>
        <v xml:space="preserve"> </v>
      </c>
      <c r="Q425" s="166" t="str">
        <f t="shared" si="186"/>
        <v xml:space="preserve"> </v>
      </c>
      <c r="R425" s="119">
        <f t="shared" si="190"/>
        <v>0</v>
      </c>
      <c r="S425" s="72">
        <f t="shared" si="187"/>
        <v>0</v>
      </c>
    </row>
    <row r="426" spans="1:19" s="1" customFormat="1" ht="105.75" customHeight="1" x14ac:dyDescent="0.2">
      <c r="A426" s="357"/>
      <c r="B426" s="373"/>
      <c r="C426" s="373"/>
      <c r="D426" s="373"/>
      <c r="E426" s="155"/>
      <c r="F426" s="155"/>
      <c r="G426" s="54" t="s">
        <v>890</v>
      </c>
      <c r="H426" s="32" t="s">
        <v>561</v>
      </c>
      <c r="I426" s="373">
        <f>'موازنة 2027-2028 '!M426</f>
        <v>0</v>
      </c>
      <c r="J426" s="155"/>
      <c r="K426" s="155"/>
      <c r="L426" s="155"/>
      <c r="M426" s="373">
        <f>'الاطار الموازنى  راي الجهه عام'!K426</f>
        <v>0</v>
      </c>
      <c r="N426" s="215"/>
      <c r="O426" s="155"/>
      <c r="P426" s="155" t="str">
        <f t="shared" si="185"/>
        <v xml:space="preserve"> </v>
      </c>
      <c r="Q426" s="155" t="str">
        <f t="shared" si="186"/>
        <v xml:space="preserve"> </v>
      </c>
      <c r="R426" s="110"/>
      <c r="S426" s="72">
        <f>S430</f>
        <v>0</v>
      </c>
    </row>
    <row r="427" spans="1:19" s="1" customFormat="1" ht="105.75" customHeight="1" x14ac:dyDescent="0.2">
      <c r="A427" s="357"/>
      <c r="B427" s="373"/>
      <c r="C427" s="373"/>
      <c r="D427" s="373"/>
      <c r="E427" s="153"/>
      <c r="F427" s="153"/>
      <c r="G427" s="54">
        <v>3115090101</v>
      </c>
      <c r="H427" s="18" t="s">
        <v>320</v>
      </c>
      <c r="I427" s="373">
        <f>'موازنة 2027-2028 '!M427</f>
        <v>0</v>
      </c>
      <c r="J427" s="153"/>
      <c r="K427" s="153"/>
      <c r="L427" s="153">
        <f t="shared" ref="L427:L491" si="191">K427*2</f>
        <v>0</v>
      </c>
      <c r="M427" s="373">
        <f>'الاطار الموازنى  راي الجهه عام'!K427</f>
        <v>0</v>
      </c>
      <c r="N427" s="215">
        <f t="shared" si="183"/>
        <v>0</v>
      </c>
      <c r="O427" s="153"/>
      <c r="P427" s="155" t="str">
        <f t="shared" si="185"/>
        <v xml:space="preserve"> </v>
      </c>
      <c r="Q427" s="155" t="str">
        <f t="shared" si="186"/>
        <v xml:space="preserve"> </v>
      </c>
      <c r="R427" s="110">
        <f t="shared" si="190"/>
        <v>0</v>
      </c>
      <c r="S427" s="72">
        <f t="shared" si="187"/>
        <v>0</v>
      </c>
    </row>
    <row r="428" spans="1:19" s="1" customFormat="1" ht="105.75" customHeight="1" x14ac:dyDescent="0.2">
      <c r="A428" s="357"/>
      <c r="B428" s="373"/>
      <c r="C428" s="373"/>
      <c r="D428" s="373"/>
      <c r="E428" s="153"/>
      <c r="F428" s="153"/>
      <c r="G428" s="54">
        <v>3115090201</v>
      </c>
      <c r="H428" s="18" t="s">
        <v>321</v>
      </c>
      <c r="I428" s="373">
        <f>'موازنة 2027-2028 '!M428</f>
        <v>0</v>
      </c>
      <c r="J428" s="153"/>
      <c r="K428" s="153"/>
      <c r="L428" s="153">
        <f t="shared" si="191"/>
        <v>0</v>
      </c>
      <c r="M428" s="373">
        <f>'الاطار الموازنى  راي الجهه عام'!K428</f>
        <v>0</v>
      </c>
      <c r="N428" s="215">
        <f t="shared" si="183"/>
        <v>0</v>
      </c>
      <c r="O428" s="153"/>
      <c r="P428" s="155" t="str">
        <f t="shared" si="185"/>
        <v xml:space="preserve"> </v>
      </c>
      <c r="Q428" s="155" t="str">
        <f t="shared" si="186"/>
        <v xml:space="preserve"> </v>
      </c>
      <c r="R428" s="110">
        <f t="shared" si="190"/>
        <v>0</v>
      </c>
      <c r="S428" s="72">
        <f t="shared" si="187"/>
        <v>0</v>
      </c>
    </row>
    <row r="429" spans="1:19" s="1" customFormat="1" ht="105.75" customHeight="1" thickBot="1" x14ac:dyDescent="0.25">
      <c r="A429" s="357"/>
      <c r="B429" s="373"/>
      <c r="C429" s="373"/>
      <c r="D429" s="373"/>
      <c r="E429" s="153"/>
      <c r="F429" s="153"/>
      <c r="G429" s="55">
        <v>3115090301</v>
      </c>
      <c r="H429" s="23" t="s">
        <v>322</v>
      </c>
      <c r="I429" s="373">
        <f>'موازنة 2027-2028 '!M429</f>
        <v>0</v>
      </c>
      <c r="J429" s="153"/>
      <c r="K429" s="153"/>
      <c r="L429" s="153">
        <f t="shared" si="191"/>
        <v>0</v>
      </c>
      <c r="M429" s="373">
        <f>'الاطار الموازنى  راي الجهه عام'!K429</f>
        <v>0</v>
      </c>
      <c r="N429" s="215">
        <f t="shared" si="183"/>
        <v>0</v>
      </c>
      <c r="O429" s="153"/>
      <c r="P429" s="155" t="str">
        <f t="shared" si="185"/>
        <v xml:space="preserve"> </v>
      </c>
      <c r="Q429" s="155" t="str">
        <f t="shared" si="186"/>
        <v xml:space="preserve"> </v>
      </c>
      <c r="R429" s="110">
        <f t="shared" si="190"/>
        <v>0</v>
      </c>
      <c r="S429" s="72">
        <f t="shared" si="187"/>
        <v>0</v>
      </c>
    </row>
    <row r="430" spans="1:19" s="2" customFormat="1" ht="120" customHeight="1" thickBot="1" x14ac:dyDescent="0.25">
      <c r="A430" s="376">
        <f t="shared" ref="A430:F430" si="192">SUM(A427:A429)</f>
        <v>0</v>
      </c>
      <c r="B430" s="377">
        <f t="shared" si="192"/>
        <v>0</v>
      </c>
      <c r="C430" s="377">
        <f t="shared" si="192"/>
        <v>0</v>
      </c>
      <c r="D430" s="377">
        <f t="shared" si="192"/>
        <v>0</v>
      </c>
      <c r="E430" s="157">
        <f t="shared" si="192"/>
        <v>0</v>
      </c>
      <c r="F430" s="157">
        <f t="shared" si="192"/>
        <v>0</v>
      </c>
      <c r="G430" s="57"/>
      <c r="H430" s="7" t="s">
        <v>323</v>
      </c>
      <c r="I430" s="377">
        <f>'موازنة 2027-2028 '!M430</f>
        <v>0</v>
      </c>
      <c r="J430" s="157">
        <f t="shared" ref="J430:L430" si="193">SUM(J427:J429)</f>
        <v>0</v>
      </c>
      <c r="K430" s="157">
        <f t="shared" si="193"/>
        <v>0</v>
      </c>
      <c r="L430" s="157">
        <f t="shared" si="193"/>
        <v>0</v>
      </c>
      <c r="M430" s="377">
        <f>'الاطار الموازنى  راي الجهه عام'!K430</f>
        <v>0</v>
      </c>
      <c r="N430" s="217">
        <f t="shared" si="183"/>
        <v>0</v>
      </c>
      <c r="O430" s="157">
        <f t="shared" ref="O430" si="194">SUM(O427:O429)</f>
        <v>0</v>
      </c>
      <c r="P430" s="157" t="str">
        <f t="shared" si="185"/>
        <v xml:space="preserve"> </v>
      </c>
      <c r="Q430" s="157" t="str">
        <f t="shared" si="186"/>
        <v xml:space="preserve"> </v>
      </c>
      <c r="R430" s="112">
        <f t="shared" si="190"/>
        <v>0</v>
      </c>
      <c r="S430" s="72">
        <f t="shared" si="187"/>
        <v>0</v>
      </c>
    </row>
    <row r="431" spans="1:19" s="2" customFormat="1" ht="121.5" customHeight="1" thickBot="1" x14ac:dyDescent="0.25">
      <c r="A431" s="390"/>
      <c r="B431" s="390"/>
      <c r="C431" s="390"/>
      <c r="D431" s="390"/>
      <c r="E431" s="180"/>
      <c r="F431" s="180"/>
      <c r="G431" s="68">
        <v>3115100101</v>
      </c>
      <c r="H431" s="31" t="s">
        <v>613</v>
      </c>
      <c r="I431" s="390">
        <f>'موازنة 2027-2028 '!M431</f>
        <v>137000</v>
      </c>
      <c r="J431" s="180"/>
      <c r="K431" s="180"/>
      <c r="L431" s="180">
        <f t="shared" si="191"/>
        <v>0</v>
      </c>
      <c r="M431" s="390">
        <f>'الاطار الموازنى  راي الجهه عام'!K431</f>
        <v>160000</v>
      </c>
      <c r="N431" s="228">
        <f t="shared" si="183"/>
        <v>23000</v>
      </c>
      <c r="O431" s="180">
        <v>160000</v>
      </c>
      <c r="P431" s="166">
        <f t="shared" si="185"/>
        <v>23000</v>
      </c>
      <c r="Q431" s="166" t="str">
        <f t="shared" si="186"/>
        <v xml:space="preserve"> </v>
      </c>
      <c r="R431" s="119">
        <f t="shared" si="190"/>
        <v>1.167883211678832</v>
      </c>
      <c r="S431" s="72">
        <f t="shared" si="187"/>
        <v>457000</v>
      </c>
    </row>
    <row r="432" spans="1:19" s="3" customFormat="1" ht="102.75" customHeight="1" thickBot="1" x14ac:dyDescent="0.25">
      <c r="A432" s="382">
        <f t="shared" ref="A432:K432" si="195">A430+A425+A424+A423+A419+A418+A405+A404+A403+A431</f>
        <v>0</v>
      </c>
      <c r="B432" s="383">
        <f t="shared" si="195"/>
        <v>0</v>
      </c>
      <c r="C432" s="383">
        <f t="shared" si="195"/>
        <v>0</v>
      </c>
      <c r="D432" s="383">
        <f t="shared" si="195"/>
        <v>0</v>
      </c>
      <c r="E432" s="161">
        <f t="shared" si="195"/>
        <v>0</v>
      </c>
      <c r="F432" s="161">
        <f t="shared" si="195"/>
        <v>0</v>
      </c>
      <c r="G432" s="58"/>
      <c r="H432" s="9" t="s">
        <v>324</v>
      </c>
      <c r="I432" s="383">
        <f>'موازنة 2027-2028 '!M432</f>
        <v>207000</v>
      </c>
      <c r="J432" s="161">
        <f t="shared" si="195"/>
        <v>0</v>
      </c>
      <c r="K432" s="161">
        <f t="shared" si="195"/>
        <v>0</v>
      </c>
      <c r="L432" s="161">
        <f t="shared" si="191"/>
        <v>0</v>
      </c>
      <c r="M432" s="383">
        <f>'الاطار الموازنى  راي الجهه عام'!K432</f>
        <v>243000</v>
      </c>
      <c r="N432" s="222">
        <f t="shared" si="183"/>
        <v>36000</v>
      </c>
      <c r="O432" s="161">
        <f t="shared" ref="O432" si="196">O430+O425+O424+O423+O419+O418+O405+O404+O403+O431</f>
        <v>243000</v>
      </c>
      <c r="P432" s="161">
        <f t="shared" si="185"/>
        <v>36000</v>
      </c>
      <c r="Q432" s="161" t="str">
        <f t="shared" si="186"/>
        <v xml:space="preserve"> </v>
      </c>
      <c r="R432" s="115">
        <f t="shared" si="190"/>
        <v>1.173913043478261</v>
      </c>
      <c r="S432" s="72">
        <f t="shared" si="187"/>
        <v>693000</v>
      </c>
    </row>
    <row r="433" spans="1:19" s="3" customFormat="1" ht="123" customHeight="1" thickBot="1" x14ac:dyDescent="0.25">
      <c r="A433" s="400"/>
      <c r="B433" s="401"/>
      <c r="C433" s="401"/>
      <c r="D433" s="401"/>
      <c r="E433" s="172"/>
      <c r="F433" s="172"/>
      <c r="G433" s="42">
        <v>3115990101</v>
      </c>
      <c r="H433" s="9" t="s">
        <v>51</v>
      </c>
      <c r="I433" s="401">
        <f>'موازنة 2027-2028 '!M433</f>
        <v>0</v>
      </c>
      <c r="J433" s="172"/>
      <c r="K433" s="172"/>
      <c r="L433" s="172">
        <f t="shared" si="191"/>
        <v>0</v>
      </c>
      <c r="M433" s="401">
        <f>'الاطار الموازنى  راي الجهه عام'!K433</f>
        <v>0</v>
      </c>
      <c r="N433" s="223">
        <f t="shared" si="183"/>
        <v>0</v>
      </c>
      <c r="O433" s="172"/>
      <c r="P433" s="224" t="str">
        <f t="shared" si="185"/>
        <v xml:space="preserve"> </v>
      </c>
      <c r="Q433" s="224" t="str">
        <f t="shared" si="186"/>
        <v xml:space="preserve"> </v>
      </c>
      <c r="R433" s="116">
        <f t="shared" si="190"/>
        <v>0</v>
      </c>
      <c r="S433" s="72">
        <f t="shared" si="187"/>
        <v>0</v>
      </c>
    </row>
    <row r="434" spans="1:19" s="3" customFormat="1" ht="112.5" customHeight="1" thickBot="1" x14ac:dyDescent="0.25">
      <c r="A434" s="382">
        <f t="shared" ref="A434:L434" si="197">A432-A433</f>
        <v>0</v>
      </c>
      <c r="B434" s="383">
        <f t="shared" si="197"/>
        <v>0</v>
      </c>
      <c r="C434" s="383">
        <f t="shared" si="197"/>
        <v>0</v>
      </c>
      <c r="D434" s="383">
        <f t="shared" si="197"/>
        <v>0</v>
      </c>
      <c r="E434" s="161">
        <f t="shared" si="197"/>
        <v>0</v>
      </c>
      <c r="F434" s="161">
        <f t="shared" si="197"/>
        <v>0</v>
      </c>
      <c r="G434" s="58"/>
      <c r="H434" s="9" t="s">
        <v>325</v>
      </c>
      <c r="I434" s="383">
        <f>'موازنة 2027-2028 '!M434</f>
        <v>207000</v>
      </c>
      <c r="J434" s="161">
        <f t="shared" si="197"/>
        <v>0</v>
      </c>
      <c r="K434" s="161">
        <f t="shared" si="197"/>
        <v>0</v>
      </c>
      <c r="L434" s="161">
        <f t="shared" si="197"/>
        <v>0</v>
      </c>
      <c r="M434" s="383">
        <f>'الاطار الموازنى  راي الجهه عام'!K434</f>
        <v>243000</v>
      </c>
      <c r="N434" s="222">
        <f t="shared" si="183"/>
        <v>36000</v>
      </c>
      <c r="O434" s="161">
        <f t="shared" ref="O434" si="198">O432-O433</f>
        <v>243000</v>
      </c>
      <c r="P434" s="161">
        <f t="shared" si="185"/>
        <v>36000</v>
      </c>
      <c r="Q434" s="161" t="str">
        <f t="shared" si="186"/>
        <v xml:space="preserve"> </v>
      </c>
      <c r="R434" s="115">
        <f t="shared" si="190"/>
        <v>1.173913043478261</v>
      </c>
      <c r="S434" s="72">
        <f t="shared" si="187"/>
        <v>693000</v>
      </c>
    </row>
    <row r="435" spans="1:19" s="277" customFormat="1" ht="121.5" customHeight="1" thickBot="1" x14ac:dyDescent="0.25">
      <c r="A435" s="421"/>
      <c r="B435" s="422"/>
      <c r="C435" s="423" t="e">
        <f>(C434-A434)/A434</f>
        <v>#DIV/0!</v>
      </c>
      <c r="D435" s="423" t="e">
        <f>(D434-B434)/B434</f>
        <v>#DIV/0!</v>
      </c>
      <c r="E435" s="279" t="e">
        <f>(E434-C434)/C434</f>
        <v>#DIV/0!</v>
      </c>
      <c r="F435" s="279" t="e">
        <f>(F434-D434)/D434</f>
        <v>#DIV/0!</v>
      </c>
      <c r="G435" s="280"/>
      <c r="H435" s="281" t="s">
        <v>1137</v>
      </c>
      <c r="I435" s="386" t="e">
        <f>'موازنة 2027-2028 '!M435</f>
        <v>#DIV/0!</v>
      </c>
      <c r="J435" s="278"/>
      <c r="K435" s="278"/>
      <c r="L435" s="278"/>
      <c r="M435" s="423" t="e">
        <f>'الاطار الموازنى  راي الجهه عام'!K435</f>
        <v>#VALUE!</v>
      </c>
      <c r="N435" s="282"/>
      <c r="O435" s="278" t="e">
        <f>(O434-J434)/J434</f>
        <v>#DIV/0!</v>
      </c>
      <c r="P435" s="278"/>
      <c r="Q435" s="278"/>
      <c r="R435" s="283"/>
      <c r="S435" s="276">
        <v>1</v>
      </c>
    </row>
    <row r="436" spans="1:19" s="3" customFormat="1" ht="105.75" customHeight="1" thickBot="1" x14ac:dyDescent="0.25">
      <c r="A436" s="387"/>
      <c r="B436" s="388"/>
      <c r="C436" s="388"/>
      <c r="D436" s="388"/>
      <c r="E436" s="184"/>
      <c r="F436" s="184"/>
      <c r="G436" s="42" t="s">
        <v>1010</v>
      </c>
      <c r="H436" s="9" t="s">
        <v>326</v>
      </c>
      <c r="I436" s="388">
        <f>'موازنة 2027-2028 '!M436</f>
        <v>0</v>
      </c>
      <c r="J436" s="184"/>
      <c r="K436" s="184"/>
      <c r="L436" s="184">
        <f t="shared" si="191"/>
        <v>0</v>
      </c>
      <c r="M436" s="388">
        <f>'الاطار الموازنى  راي الجهه عام'!K436</f>
        <v>0</v>
      </c>
      <c r="N436" s="227">
        <f t="shared" si="183"/>
        <v>0</v>
      </c>
      <c r="O436" s="184"/>
      <c r="P436" s="165" t="str">
        <f t="shared" si="185"/>
        <v xml:space="preserve"> </v>
      </c>
      <c r="Q436" s="165" t="str">
        <f t="shared" si="186"/>
        <v xml:space="preserve"> </v>
      </c>
      <c r="R436" s="118">
        <f t="shared" si="190"/>
        <v>0</v>
      </c>
      <c r="S436" s="72">
        <f t="shared" si="187"/>
        <v>0</v>
      </c>
    </row>
    <row r="437" spans="1:19" s="3" customFormat="1" ht="102.75" customHeight="1" thickBot="1" x14ac:dyDescent="0.25">
      <c r="A437" s="382">
        <f t="shared" ref="A437:F437" si="199">A436+A432+A388+A380+A189+A68</f>
        <v>0</v>
      </c>
      <c r="B437" s="383">
        <f t="shared" si="199"/>
        <v>0</v>
      </c>
      <c r="C437" s="383">
        <f t="shared" si="199"/>
        <v>0</v>
      </c>
      <c r="D437" s="383">
        <f t="shared" si="199"/>
        <v>0</v>
      </c>
      <c r="E437" s="161">
        <f t="shared" si="199"/>
        <v>0</v>
      </c>
      <c r="F437" s="161">
        <f t="shared" si="199"/>
        <v>0</v>
      </c>
      <c r="G437" s="58"/>
      <c r="H437" s="9" t="s">
        <v>327</v>
      </c>
      <c r="I437" s="383">
        <f>'موازنة 2027-2028 '!M437</f>
        <v>37061000</v>
      </c>
      <c r="J437" s="161">
        <f>J436+J432+J388+J380+J189+J68</f>
        <v>0</v>
      </c>
      <c r="K437" s="161">
        <f>K436+K432+K388+K380+K189+K68</f>
        <v>0</v>
      </c>
      <c r="L437" s="161">
        <f>L436+L432+L388+L380+L189+L68</f>
        <v>0</v>
      </c>
      <c r="M437" s="383">
        <f>'الاطار الموازنى  راي الجهه عام'!K437</f>
        <v>40256000</v>
      </c>
      <c r="N437" s="222">
        <f t="shared" si="183"/>
        <v>3195000</v>
      </c>
      <c r="O437" s="161">
        <f>O436+O432+O388+O380+O189+O68</f>
        <v>40256000</v>
      </c>
      <c r="P437" s="161">
        <f t="shared" si="185"/>
        <v>3195000</v>
      </c>
      <c r="Q437" s="161" t="str">
        <f t="shared" si="186"/>
        <v xml:space="preserve"> </v>
      </c>
      <c r="R437" s="115">
        <f t="shared" si="190"/>
        <v>1.0862092226329565</v>
      </c>
      <c r="S437" s="72">
        <f t="shared" si="187"/>
        <v>117573000</v>
      </c>
    </row>
    <row r="438" spans="1:19" s="3" customFormat="1" ht="105.75" customHeight="1" thickBot="1" x14ac:dyDescent="0.25">
      <c r="A438" s="400"/>
      <c r="B438" s="401"/>
      <c r="C438" s="401"/>
      <c r="D438" s="401"/>
      <c r="E438" s="172"/>
      <c r="F438" s="172"/>
      <c r="G438" s="42" t="s">
        <v>1011</v>
      </c>
      <c r="H438" s="12" t="s">
        <v>328</v>
      </c>
      <c r="I438" s="401">
        <f>'موازنة 2027-2028 '!M438</f>
        <v>0</v>
      </c>
      <c r="J438" s="172"/>
      <c r="K438" s="172"/>
      <c r="L438" s="172">
        <f t="shared" si="191"/>
        <v>0</v>
      </c>
      <c r="M438" s="401">
        <f>'الاطار الموازنى  راي الجهه عام'!K438</f>
        <v>0</v>
      </c>
      <c r="N438" s="223">
        <f t="shared" si="183"/>
        <v>0</v>
      </c>
      <c r="O438" s="172"/>
      <c r="P438" s="224" t="str">
        <f t="shared" si="185"/>
        <v xml:space="preserve"> </v>
      </c>
      <c r="Q438" s="224" t="str">
        <f t="shared" si="186"/>
        <v xml:space="preserve"> </v>
      </c>
      <c r="R438" s="116">
        <f t="shared" si="190"/>
        <v>0</v>
      </c>
      <c r="S438" s="72">
        <f t="shared" si="187"/>
        <v>0</v>
      </c>
    </row>
    <row r="439" spans="1:19" s="3" customFormat="1" ht="114.75" customHeight="1" thickBot="1" x14ac:dyDescent="0.25">
      <c r="A439" s="382">
        <f t="shared" ref="A439:L439" si="200">A437-A438</f>
        <v>0</v>
      </c>
      <c r="B439" s="383">
        <f t="shared" si="200"/>
        <v>0</v>
      </c>
      <c r="C439" s="383">
        <f t="shared" si="200"/>
        <v>0</v>
      </c>
      <c r="D439" s="383">
        <f t="shared" si="200"/>
        <v>0</v>
      </c>
      <c r="E439" s="161">
        <f t="shared" si="200"/>
        <v>0</v>
      </c>
      <c r="F439" s="161">
        <f t="shared" si="200"/>
        <v>0</v>
      </c>
      <c r="G439" s="58"/>
      <c r="H439" s="9" t="s">
        <v>329</v>
      </c>
      <c r="I439" s="383">
        <f>'موازنة 2027-2028 '!M439</f>
        <v>37061000</v>
      </c>
      <c r="J439" s="161">
        <f t="shared" si="200"/>
        <v>0</v>
      </c>
      <c r="K439" s="161">
        <f t="shared" si="200"/>
        <v>0</v>
      </c>
      <c r="L439" s="161">
        <f t="shared" si="200"/>
        <v>0</v>
      </c>
      <c r="M439" s="383">
        <f>'الاطار الموازنى  راي الجهه عام'!K439</f>
        <v>40256000</v>
      </c>
      <c r="N439" s="222">
        <f t="shared" si="183"/>
        <v>3195000</v>
      </c>
      <c r="O439" s="161">
        <f t="shared" ref="O439" si="201">O437-O438</f>
        <v>40256000</v>
      </c>
      <c r="P439" s="161">
        <f t="shared" si="185"/>
        <v>3195000</v>
      </c>
      <c r="Q439" s="161" t="str">
        <f t="shared" si="186"/>
        <v xml:space="preserve"> </v>
      </c>
      <c r="R439" s="115">
        <f t="shared" si="190"/>
        <v>1.0862092226329565</v>
      </c>
      <c r="S439" s="72">
        <f t="shared" si="187"/>
        <v>117573000</v>
      </c>
    </row>
    <row r="440" spans="1:19" s="277" customFormat="1" ht="121.5" customHeight="1" x14ac:dyDescent="0.2">
      <c r="A440" s="421"/>
      <c r="B440" s="422"/>
      <c r="C440" s="423" t="e">
        <f>(C439-A439)/A439</f>
        <v>#DIV/0!</v>
      </c>
      <c r="D440" s="423" t="e">
        <f>(D439-B439)/B439</f>
        <v>#DIV/0!</v>
      </c>
      <c r="E440" s="279" t="e">
        <f>(E439-C439)/C439</f>
        <v>#DIV/0!</v>
      </c>
      <c r="F440" s="279" t="e">
        <f>(F439-D439)/D439</f>
        <v>#DIV/0!</v>
      </c>
      <c r="G440" s="280"/>
      <c r="H440" s="281" t="s">
        <v>1137</v>
      </c>
      <c r="I440" s="386" t="e">
        <f>'موازنة 2027-2028 '!M440</f>
        <v>#DIV/0!</v>
      </c>
      <c r="J440" s="278"/>
      <c r="K440" s="278"/>
      <c r="L440" s="278"/>
      <c r="M440" s="423" t="e">
        <f>'الاطار الموازنى  راي الجهه عام'!K440</f>
        <v>#VALUE!</v>
      </c>
      <c r="N440" s="282"/>
      <c r="O440" s="278" t="e">
        <f>(O439-J439)/J439</f>
        <v>#DIV/0!</v>
      </c>
      <c r="P440" s="278"/>
      <c r="Q440" s="278"/>
      <c r="R440" s="283"/>
      <c r="S440" s="276">
        <v>1</v>
      </c>
    </row>
    <row r="441" spans="1:19" s="3" customFormat="1" ht="121.5" customHeight="1" x14ac:dyDescent="0.2">
      <c r="A441" s="387"/>
      <c r="B441" s="388"/>
      <c r="C441" s="388"/>
      <c r="D441" s="388"/>
      <c r="E441" s="165"/>
      <c r="F441" s="165"/>
      <c r="G441" s="59" t="s">
        <v>985</v>
      </c>
      <c r="H441" s="10" t="s">
        <v>330</v>
      </c>
      <c r="I441" s="388">
        <f>'موازنة 2027-2028 '!M441</f>
        <v>0</v>
      </c>
      <c r="J441" s="165"/>
      <c r="K441" s="165"/>
      <c r="L441" s="165">
        <f t="shared" si="191"/>
        <v>0</v>
      </c>
      <c r="M441" s="388">
        <f>'الاطار الموازنى  راي الجهه عام'!K441</f>
        <v>0</v>
      </c>
      <c r="N441" s="227">
        <f t="shared" si="183"/>
        <v>0</v>
      </c>
      <c r="O441" s="165"/>
      <c r="P441" s="165" t="str">
        <f t="shared" si="185"/>
        <v xml:space="preserve"> </v>
      </c>
      <c r="Q441" s="165" t="str">
        <f t="shared" si="186"/>
        <v xml:space="preserve"> </v>
      </c>
      <c r="R441" s="118"/>
      <c r="S441" s="72">
        <f>S474</f>
        <v>64742000</v>
      </c>
    </row>
    <row r="442" spans="1:19" s="2" customFormat="1" ht="105.75" customHeight="1" x14ac:dyDescent="0.2">
      <c r="A442" s="389"/>
      <c r="B442" s="390"/>
      <c r="C442" s="390"/>
      <c r="D442" s="390"/>
      <c r="E442" s="180"/>
      <c r="F442" s="180"/>
      <c r="G442" s="60">
        <v>5111010101</v>
      </c>
      <c r="H442" s="17" t="s">
        <v>563</v>
      </c>
      <c r="I442" s="390">
        <f>'موازنة 2027-2028 '!M442</f>
        <v>0</v>
      </c>
      <c r="J442" s="180"/>
      <c r="K442" s="180"/>
      <c r="L442" s="180">
        <f t="shared" si="191"/>
        <v>0</v>
      </c>
      <c r="M442" s="390">
        <f>'الاطار الموازنى  راي الجهه عام'!K442</f>
        <v>0</v>
      </c>
      <c r="N442" s="228">
        <f t="shared" si="183"/>
        <v>0</v>
      </c>
      <c r="O442" s="180"/>
      <c r="P442" s="166" t="str">
        <f t="shared" si="185"/>
        <v xml:space="preserve"> </v>
      </c>
      <c r="Q442" s="166" t="str">
        <f t="shared" si="186"/>
        <v xml:space="preserve"> </v>
      </c>
      <c r="R442" s="119">
        <f t="shared" si="190"/>
        <v>0</v>
      </c>
      <c r="S442" s="72">
        <f t="shared" si="187"/>
        <v>0</v>
      </c>
    </row>
    <row r="443" spans="1:19" s="2" customFormat="1" ht="121.5" customHeight="1" x14ac:dyDescent="0.2">
      <c r="A443" s="389"/>
      <c r="B443" s="390"/>
      <c r="C443" s="390"/>
      <c r="D443" s="390"/>
      <c r="E443" s="166"/>
      <c r="F443" s="166"/>
      <c r="G443" s="60" t="s">
        <v>986</v>
      </c>
      <c r="H443" s="17" t="s">
        <v>562</v>
      </c>
      <c r="I443" s="390">
        <f>'موازنة 2027-2028 '!M443</f>
        <v>0</v>
      </c>
      <c r="J443" s="166"/>
      <c r="K443" s="166"/>
      <c r="L443" s="166"/>
      <c r="M443" s="390">
        <f>'الاطار الموازنى  راي الجهه عام'!K443</f>
        <v>0</v>
      </c>
      <c r="N443" s="228"/>
      <c r="O443" s="166"/>
      <c r="P443" s="166" t="str">
        <f t="shared" si="185"/>
        <v xml:space="preserve"> </v>
      </c>
      <c r="Q443" s="166" t="str">
        <f t="shared" si="186"/>
        <v xml:space="preserve"> </v>
      </c>
      <c r="R443" s="119"/>
      <c r="S443" s="72">
        <f>S455</f>
        <v>64742000</v>
      </c>
    </row>
    <row r="444" spans="1:19" s="1" customFormat="1" ht="105.75" customHeight="1" x14ac:dyDescent="0.2">
      <c r="A444" s="357"/>
      <c r="B444" s="373"/>
      <c r="C444" s="373"/>
      <c r="D444" s="373"/>
      <c r="E444" s="155"/>
      <c r="F444" s="155"/>
      <c r="G444" s="54" t="s">
        <v>987</v>
      </c>
      <c r="H444" s="18" t="s">
        <v>331</v>
      </c>
      <c r="I444" s="373">
        <f>'موازنة 2027-2028 '!M444</f>
        <v>0</v>
      </c>
      <c r="J444" s="155"/>
      <c r="K444" s="155"/>
      <c r="L444" s="155"/>
      <c r="M444" s="373">
        <f>'الاطار الموازنى  راي الجهه عام'!K444</f>
        <v>0</v>
      </c>
      <c r="N444" s="215"/>
      <c r="O444" s="155"/>
      <c r="P444" s="155" t="str">
        <f t="shared" si="185"/>
        <v xml:space="preserve"> </v>
      </c>
      <c r="Q444" s="155" t="str">
        <f t="shared" si="186"/>
        <v xml:space="preserve"> </v>
      </c>
      <c r="R444" s="110"/>
      <c r="S444" s="72">
        <f>S453</f>
        <v>0</v>
      </c>
    </row>
    <row r="445" spans="1:19" ht="105.75" customHeight="1" x14ac:dyDescent="0.2">
      <c r="A445" s="364"/>
      <c r="B445" s="365"/>
      <c r="C445" s="365"/>
      <c r="D445" s="365"/>
      <c r="E445" s="147"/>
      <c r="F445" s="147"/>
      <c r="G445" s="49" t="s">
        <v>988</v>
      </c>
      <c r="H445" s="19" t="s">
        <v>332</v>
      </c>
      <c r="I445" s="365">
        <f>'موازنة 2027-2028 '!M445</f>
        <v>0</v>
      </c>
      <c r="J445" s="147"/>
      <c r="K445" s="147"/>
      <c r="L445" s="147">
        <f t="shared" si="191"/>
        <v>0</v>
      </c>
      <c r="M445" s="365">
        <f>'الاطار الموازنى  راي الجهه عام'!K445</f>
        <v>0</v>
      </c>
      <c r="N445" s="208">
        <f t="shared" si="183"/>
        <v>0</v>
      </c>
      <c r="O445" s="147"/>
      <c r="P445" s="209" t="str">
        <f t="shared" si="185"/>
        <v xml:space="preserve"> </v>
      </c>
      <c r="Q445" s="209" t="str">
        <f t="shared" si="186"/>
        <v xml:space="preserve"> </v>
      </c>
      <c r="R445" s="105">
        <f t="shared" si="190"/>
        <v>0</v>
      </c>
      <c r="S445" s="72">
        <f t="shared" si="187"/>
        <v>0</v>
      </c>
    </row>
    <row r="446" spans="1:19" ht="105.75" customHeight="1" x14ac:dyDescent="0.2">
      <c r="A446" s="364"/>
      <c r="B446" s="365"/>
      <c r="C446" s="365"/>
      <c r="D446" s="365"/>
      <c r="E446" s="147"/>
      <c r="F446" s="147"/>
      <c r="G446" s="49" t="s">
        <v>989</v>
      </c>
      <c r="H446" s="19" t="s">
        <v>333</v>
      </c>
      <c r="I446" s="365">
        <f>'موازنة 2027-2028 '!M446</f>
        <v>0</v>
      </c>
      <c r="J446" s="147"/>
      <c r="K446" s="147"/>
      <c r="L446" s="147">
        <f t="shared" si="191"/>
        <v>0</v>
      </c>
      <c r="M446" s="365">
        <f>'الاطار الموازنى  راي الجهه عام'!K446</f>
        <v>0</v>
      </c>
      <c r="N446" s="208">
        <f t="shared" si="183"/>
        <v>0</v>
      </c>
      <c r="O446" s="147"/>
      <c r="P446" s="209" t="str">
        <f t="shared" si="185"/>
        <v xml:space="preserve"> </v>
      </c>
      <c r="Q446" s="209" t="str">
        <f t="shared" si="186"/>
        <v xml:space="preserve"> </v>
      </c>
      <c r="R446" s="105">
        <f t="shared" si="190"/>
        <v>0</v>
      </c>
      <c r="S446" s="72">
        <f t="shared" si="187"/>
        <v>0</v>
      </c>
    </row>
    <row r="447" spans="1:19" ht="105.75" customHeight="1" x14ac:dyDescent="0.2">
      <c r="A447" s="364"/>
      <c r="B447" s="365"/>
      <c r="C447" s="365"/>
      <c r="D447" s="365"/>
      <c r="E447" s="147"/>
      <c r="F447" s="147"/>
      <c r="G447" s="49" t="s">
        <v>990</v>
      </c>
      <c r="H447" s="19" t="s">
        <v>334</v>
      </c>
      <c r="I447" s="365">
        <f>'موازنة 2027-2028 '!M447</f>
        <v>0</v>
      </c>
      <c r="J447" s="147"/>
      <c r="K447" s="147"/>
      <c r="L447" s="147">
        <f t="shared" si="191"/>
        <v>0</v>
      </c>
      <c r="M447" s="365">
        <f>'الاطار الموازنى  راي الجهه عام'!K447</f>
        <v>0</v>
      </c>
      <c r="N447" s="208">
        <f t="shared" si="183"/>
        <v>0</v>
      </c>
      <c r="O447" s="147"/>
      <c r="P447" s="209" t="str">
        <f t="shared" si="185"/>
        <v xml:space="preserve"> </v>
      </c>
      <c r="Q447" s="209" t="str">
        <f t="shared" si="186"/>
        <v xml:space="preserve"> </v>
      </c>
      <c r="R447" s="105">
        <f t="shared" si="190"/>
        <v>0</v>
      </c>
      <c r="S447" s="72">
        <f t="shared" si="187"/>
        <v>0</v>
      </c>
    </row>
    <row r="448" spans="1:19" ht="105.75" customHeight="1" x14ac:dyDescent="0.2">
      <c r="A448" s="364"/>
      <c r="B448" s="365"/>
      <c r="C448" s="365"/>
      <c r="D448" s="365"/>
      <c r="E448" s="147"/>
      <c r="F448" s="147"/>
      <c r="G448" s="49" t="s">
        <v>991</v>
      </c>
      <c r="H448" s="19" t="s">
        <v>335</v>
      </c>
      <c r="I448" s="365">
        <f>'موازنة 2027-2028 '!M448</f>
        <v>0</v>
      </c>
      <c r="J448" s="147"/>
      <c r="K448" s="147"/>
      <c r="L448" s="147">
        <f t="shared" si="191"/>
        <v>0</v>
      </c>
      <c r="M448" s="365">
        <f>'الاطار الموازنى  راي الجهه عام'!K448</f>
        <v>0</v>
      </c>
      <c r="N448" s="208">
        <f t="shared" si="183"/>
        <v>0</v>
      </c>
      <c r="O448" s="147"/>
      <c r="P448" s="209" t="str">
        <f t="shared" si="185"/>
        <v xml:space="preserve"> </v>
      </c>
      <c r="Q448" s="209" t="str">
        <f t="shared" si="186"/>
        <v xml:space="preserve"> </v>
      </c>
      <c r="R448" s="105">
        <f t="shared" si="190"/>
        <v>0</v>
      </c>
      <c r="S448" s="72">
        <f t="shared" si="187"/>
        <v>0</v>
      </c>
    </row>
    <row r="449" spans="1:19" ht="105.75" customHeight="1" x14ac:dyDescent="0.2">
      <c r="A449" s="364"/>
      <c r="B449" s="365"/>
      <c r="C449" s="365"/>
      <c r="D449" s="365"/>
      <c r="E449" s="147"/>
      <c r="F449" s="147"/>
      <c r="G449" s="49" t="s">
        <v>992</v>
      </c>
      <c r="H449" s="19" t="s">
        <v>336</v>
      </c>
      <c r="I449" s="365">
        <f>'موازنة 2027-2028 '!M449</f>
        <v>0</v>
      </c>
      <c r="J449" s="147"/>
      <c r="K449" s="147"/>
      <c r="L449" s="147">
        <f t="shared" si="191"/>
        <v>0</v>
      </c>
      <c r="M449" s="365">
        <f>'الاطار الموازنى  راي الجهه عام'!K449</f>
        <v>0</v>
      </c>
      <c r="N449" s="208">
        <f t="shared" si="183"/>
        <v>0</v>
      </c>
      <c r="O449" s="147"/>
      <c r="P449" s="209" t="str">
        <f t="shared" si="185"/>
        <v xml:space="preserve"> </v>
      </c>
      <c r="Q449" s="209" t="str">
        <f t="shared" si="186"/>
        <v xml:space="preserve"> </v>
      </c>
      <c r="R449" s="105">
        <f t="shared" si="190"/>
        <v>0</v>
      </c>
      <c r="S449" s="72">
        <f t="shared" si="187"/>
        <v>0</v>
      </c>
    </row>
    <row r="450" spans="1:19" ht="105.75" customHeight="1" x14ac:dyDescent="0.2">
      <c r="A450" s="364"/>
      <c r="B450" s="365"/>
      <c r="C450" s="365"/>
      <c r="D450" s="365"/>
      <c r="E450" s="147"/>
      <c r="F450" s="147"/>
      <c r="G450" s="49" t="s">
        <v>993</v>
      </c>
      <c r="H450" s="19" t="s">
        <v>570</v>
      </c>
      <c r="I450" s="365">
        <f>'موازنة 2027-2028 '!M450</f>
        <v>0</v>
      </c>
      <c r="J450" s="147"/>
      <c r="K450" s="147"/>
      <c r="L450" s="147">
        <f t="shared" si="191"/>
        <v>0</v>
      </c>
      <c r="M450" s="365">
        <f>'الاطار الموازنى  راي الجهه عام'!K450</f>
        <v>0</v>
      </c>
      <c r="N450" s="208">
        <f t="shared" si="183"/>
        <v>0</v>
      </c>
      <c r="O450" s="147"/>
      <c r="P450" s="209" t="str">
        <f t="shared" si="185"/>
        <v xml:space="preserve"> </v>
      </c>
      <c r="Q450" s="209" t="str">
        <f t="shared" si="186"/>
        <v xml:space="preserve"> </v>
      </c>
      <c r="R450" s="105">
        <f t="shared" si="190"/>
        <v>0</v>
      </c>
      <c r="S450" s="72">
        <f t="shared" si="187"/>
        <v>0</v>
      </c>
    </row>
    <row r="451" spans="1:19" ht="105.75" customHeight="1" x14ac:dyDescent="0.2">
      <c r="A451" s="364"/>
      <c r="B451" s="365"/>
      <c r="C451" s="365"/>
      <c r="D451" s="365"/>
      <c r="E451" s="147"/>
      <c r="F451" s="147"/>
      <c r="G451" s="49" t="s">
        <v>994</v>
      </c>
      <c r="H451" s="19" t="s">
        <v>571</v>
      </c>
      <c r="I451" s="365">
        <f>'موازنة 2027-2028 '!M451</f>
        <v>0</v>
      </c>
      <c r="J451" s="147"/>
      <c r="K451" s="147"/>
      <c r="L451" s="147">
        <f t="shared" si="191"/>
        <v>0</v>
      </c>
      <c r="M451" s="365">
        <f>'الاطار الموازنى  راي الجهه عام'!K451</f>
        <v>0</v>
      </c>
      <c r="N451" s="208">
        <f t="shared" si="183"/>
        <v>0</v>
      </c>
      <c r="O451" s="147"/>
      <c r="P451" s="209" t="str">
        <f t="shared" si="185"/>
        <v xml:space="preserve"> </v>
      </c>
      <c r="Q451" s="209" t="str">
        <f t="shared" si="186"/>
        <v xml:space="preserve"> </v>
      </c>
      <c r="R451" s="105">
        <f t="shared" si="190"/>
        <v>0</v>
      </c>
      <c r="S451" s="72">
        <f t="shared" si="187"/>
        <v>0</v>
      </c>
    </row>
    <row r="452" spans="1:19" ht="105.75" customHeight="1" thickBot="1" x14ac:dyDescent="0.25">
      <c r="A452" s="364"/>
      <c r="B452" s="365"/>
      <c r="C452" s="365"/>
      <c r="D452" s="365"/>
      <c r="E452" s="147"/>
      <c r="F452" s="147"/>
      <c r="G452" s="50" t="s">
        <v>995</v>
      </c>
      <c r="H452" s="20" t="s">
        <v>569</v>
      </c>
      <c r="I452" s="365">
        <f>'موازنة 2027-2028 '!M452</f>
        <v>0</v>
      </c>
      <c r="J452" s="147"/>
      <c r="K452" s="147"/>
      <c r="L452" s="147">
        <f t="shared" si="191"/>
        <v>0</v>
      </c>
      <c r="M452" s="365">
        <f>'الاطار الموازنى  راي الجهه عام'!K452</f>
        <v>0</v>
      </c>
      <c r="N452" s="208">
        <f t="shared" si="183"/>
        <v>0</v>
      </c>
      <c r="O452" s="147"/>
      <c r="P452" s="209" t="str">
        <f t="shared" si="185"/>
        <v xml:space="preserve"> </v>
      </c>
      <c r="Q452" s="209" t="str">
        <f t="shared" si="186"/>
        <v xml:space="preserve"> </v>
      </c>
      <c r="R452" s="105">
        <f t="shared" si="190"/>
        <v>0</v>
      </c>
      <c r="S452" s="72">
        <f t="shared" si="187"/>
        <v>0</v>
      </c>
    </row>
    <row r="453" spans="1:19" s="1" customFormat="1" ht="127.5" customHeight="1" thickBot="1" x14ac:dyDescent="0.25">
      <c r="A453" s="360">
        <f t="shared" ref="A453:F453" si="202">SUM(A445:A452)</f>
        <v>0</v>
      </c>
      <c r="B453" s="368">
        <f t="shared" si="202"/>
        <v>0</v>
      </c>
      <c r="C453" s="368">
        <f t="shared" si="202"/>
        <v>0</v>
      </c>
      <c r="D453" s="368">
        <f t="shared" si="202"/>
        <v>0</v>
      </c>
      <c r="E453" s="150">
        <f t="shared" si="202"/>
        <v>0</v>
      </c>
      <c r="F453" s="150">
        <f t="shared" si="202"/>
        <v>0</v>
      </c>
      <c r="G453" s="51"/>
      <c r="H453" s="5" t="s">
        <v>167</v>
      </c>
      <c r="I453" s="368">
        <f>'موازنة 2027-2028 '!M453</f>
        <v>0</v>
      </c>
      <c r="J453" s="150">
        <f t="shared" ref="J453:L453" si="203">SUM(J445:J452)</f>
        <v>0</v>
      </c>
      <c r="K453" s="150">
        <f t="shared" si="203"/>
        <v>0</v>
      </c>
      <c r="L453" s="150">
        <f t="shared" si="203"/>
        <v>0</v>
      </c>
      <c r="M453" s="368">
        <f>'الاطار الموازنى  راي الجهه عام'!K453</f>
        <v>0</v>
      </c>
      <c r="N453" s="212">
        <f t="shared" si="183"/>
        <v>0</v>
      </c>
      <c r="O453" s="150">
        <f t="shared" ref="O453" si="204">SUM(O445:O452)</f>
        <v>0</v>
      </c>
      <c r="P453" s="150" t="str">
        <f t="shared" si="185"/>
        <v xml:space="preserve"> </v>
      </c>
      <c r="Q453" s="150" t="str">
        <f t="shared" si="186"/>
        <v xml:space="preserve"> </v>
      </c>
      <c r="R453" s="107">
        <f t="shared" si="190"/>
        <v>0</v>
      </c>
      <c r="S453" s="72">
        <f t="shared" si="187"/>
        <v>0</v>
      </c>
    </row>
    <row r="454" spans="1:19" s="1" customFormat="1" ht="121.5" customHeight="1" thickBot="1" x14ac:dyDescent="0.25">
      <c r="A454" s="373"/>
      <c r="B454" s="373"/>
      <c r="C454" s="373"/>
      <c r="D454" s="373"/>
      <c r="E454" s="153"/>
      <c r="F454" s="153"/>
      <c r="G454" s="56">
        <v>5111020201</v>
      </c>
      <c r="H454" s="33" t="s">
        <v>337</v>
      </c>
      <c r="I454" s="373">
        <f>'موازنة 2027-2028 '!M454</f>
        <v>17644000</v>
      </c>
      <c r="J454" s="153"/>
      <c r="K454" s="153"/>
      <c r="L454" s="153">
        <f t="shared" si="191"/>
        <v>0</v>
      </c>
      <c r="M454" s="373">
        <f>'الاطار الموازنى  راي الجهه عام'!K454</f>
        <v>23549000</v>
      </c>
      <c r="N454" s="215">
        <f t="shared" si="183"/>
        <v>5905000</v>
      </c>
      <c r="O454" s="153">
        <f>O569-O439</f>
        <v>23549000</v>
      </c>
      <c r="P454" s="155">
        <f t="shared" si="185"/>
        <v>5905000</v>
      </c>
      <c r="Q454" s="155" t="str">
        <f t="shared" si="186"/>
        <v xml:space="preserve"> </v>
      </c>
      <c r="R454" s="110">
        <f t="shared" si="190"/>
        <v>1.3346746769440037</v>
      </c>
      <c r="S454" s="72">
        <f t="shared" si="187"/>
        <v>64742000</v>
      </c>
    </row>
    <row r="455" spans="1:19" s="2" customFormat="1" ht="110.25" customHeight="1" thickBot="1" x14ac:dyDescent="0.25">
      <c r="A455" s="376">
        <f t="shared" ref="A455:L455" si="205">SUM(A453:A454)</f>
        <v>0</v>
      </c>
      <c r="B455" s="377">
        <f t="shared" si="205"/>
        <v>0</v>
      </c>
      <c r="C455" s="377">
        <f t="shared" si="205"/>
        <v>0</v>
      </c>
      <c r="D455" s="377">
        <f t="shared" si="205"/>
        <v>0</v>
      </c>
      <c r="E455" s="157">
        <f t="shared" si="205"/>
        <v>0</v>
      </c>
      <c r="F455" s="157">
        <f t="shared" si="205"/>
        <v>0</v>
      </c>
      <c r="G455" s="57"/>
      <c r="H455" s="7" t="s">
        <v>256</v>
      </c>
      <c r="I455" s="377">
        <f>'موازنة 2027-2028 '!M455</f>
        <v>17644000</v>
      </c>
      <c r="J455" s="157">
        <f t="shared" si="205"/>
        <v>0</v>
      </c>
      <c r="K455" s="157">
        <f t="shared" si="205"/>
        <v>0</v>
      </c>
      <c r="L455" s="157">
        <f t="shared" si="205"/>
        <v>0</v>
      </c>
      <c r="M455" s="377">
        <f>'الاطار الموازنى  راي الجهه عام'!K455</f>
        <v>23549000</v>
      </c>
      <c r="N455" s="217">
        <f t="shared" si="183"/>
        <v>5905000</v>
      </c>
      <c r="O455" s="157">
        <f t="shared" ref="O455" si="206">SUM(O453:O454)</f>
        <v>23549000</v>
      </c>
      <c r="P455" s="157">
        <f t="shared" si="185"/>
        <v>5905000</v>
      </c>
      <c r="Q455" s="157" t="str">
        <f t="shared" si="186"/>
        <v xml:space="preserve"> </v>
      </c>
      <c r="R455" s="112">
        <f t="shared" si="190"/>
        <v>1.3346746769440037</v>
      </c>
      <c r="S455" s="72">
        <f t="shared" si="187"/>
        <v>64742000</v>
      </c>
    </row>
    <row r="456" spans="1:19" s="2" customFormat="1" ht="105.75" customHeight="1" x14ac:dyDescent="0.2">
      <c r="A456" s="389"/>
      <c r="B456" s="390"/>
      <c r="C456" s="390"/>
      <c r="D456" s="390"/>
      <c r="E456" s="166"/>
      <c r="F456" s="166"/>
      <c r="G456" s="53" t="s">
        <v>996</v>
      </c>
      <c r="H456" s="26" t="s">
        <v>564</v>
      </c>
      <c r="I456" s="390">
        <f>'موازنة 2027-2028 '!M456</f>
        <v>0</v>
      </c>
      <c r="J456" s="166"/>
      <c r="K456" s="166"/>
      <c r="L456" s="166"/>
      <c r="M456" s="390">
        <f>'الاطار الموازنى  راي الجهه عام'!K456</f>
        <v>0</v>
      </c>
      <c r="N456" s="228"/>
      <c r="O456" s="166"/>
      <c r="P456" s="166" t="str">
        <f t="shared" si="185"/>
        <v xml:space="preserve"> </v>
      </c>
      <c r="Q456" s="166" t="str">
        <f t="shared" si="186"/>
        <v xml:space="preserve"> </v>
      </c>
      <c r="R456" s="119"/>
      <c r="S456" s="72">
        <f>S473</f>
        <v>0</v>
      </c>
    </row>
    <row r="457" spans="1:19" s="1" customFormat="1" ht="105.75" customHeight="1" x14ac:dyDescent="0.2">
      <c r="A457" s="357"/>
      <c r="B457" s="373"/>
      <c r="C457" s="373"/>
      <c r="D457" s="373"/>
      <c r="E457" s="155"/>
      <c r="F457" s="155"/>
      <c r="G457" s="54" t="s">
        <v>997</v>
      </c>
      <c r="H457" s="18" t="s">
        <v>338</v>
      </c>
      <c r="I457" s="373">
        <f>'موازنة 2027-2028 '!M457</f>
        <v>0</v>
      </c>
      <c r="J457" s="155"/>
      <c r="K457" s="155"/>
      <c r="L457" s="155"/>
      <c r="M457" s="373">
        <f>'الاطار الموازنى  راي الجهه عام'!K457</f>
        <v>0</v>
      </c>
      <c r="N457" s="215"/>
      <c r="O457" s="155"/>
      <c r="P457" s="155" t="str">
        <f t="shared" si="185"/>
        <v xml:space="preserve"> </v>
      </c>
      <c r="Q457" s="155" t="str">
        <f t="shared" si="186"/>
        <v xml:space="preserve"> </v>
      </c>
      <c r="R457" s="110"/>
      <c r="S457" s="72">
        <f>S461</f>
        <v>0</v>
      </c>
    </row>
    <row r="458" spans="1:19" ht="105.75" customHeight="1" x14ac:dyDescent="0.2">
      <c r="A458" s="364"/>
      <c r="B458" s="365"/>
      <c r="C458" s="365"/>
      <c r="D458" s="365"/>
      <c r="E458" s="147"/>
      <c r="F458" s="147"/>
      <c r="G458" s="49" t="s">
        <v>998</v>
      </c>
      <c r="H458" s="19" t="s">
        <v>339</v>
      </c>
      <c r="I458" s="365">
        <f>'موازنة 2027-2028 '!M458</f>
        <v>0</v>
      </c>
      <c r="J458" s="147"/>
      <c r="K458" s="147"/>
      <c r="L458" s="147">
        <f t="shared" si="191"/>
        <v>0</v>
      </c>
      <c r="M458" s="365">
        <f>'الاطار الموازنى  راي الجهه عام'!K458</f>
        <v>0</v>
      </c>
      <c r="N458" s="208">
        <f t="shared" si="183"/>
        <v>0</v>
      </c>
      <c r="O458" s="147"/>
      <c r="P458" s="209" t="str">
        <f t="shared" si="185"/>
        <v xml:space="preserve"> </v>
      </c>
      <c r="Q458" s="209" t="str">
        <f t="shared" si="186"/>
        <v xml:space="preserve"> </v>
      </c>
      <c r="R458" s="105">
        <f t="shared" si="190"/>
        <v>0</v>
      </c>
      <c r="S458" s="72">
        <f t="shared" si="187"/>
        <v>0</v>
      </c>
    </row>
    <row r="459" spans="1:19" ht="105.75" customHeight="1" x14ac:dyDescent="0.2">
      <c r="A459" s="364"/>
      <c r="B459" s="365"/>
      <c r="C459" s="365"/>
      <c r="D459" s="365"/>
      <c r="E459" s="147"/>
      <c r="F459" s="147"/>
      <c r="G459" s="49" t="s">
        <v>999</v>
      </c>
      <c r="H459" s="19" t="s">
        <v>340</v>
      </c>
      <c r="I459" s="365">
        <f>'موازنة 2027-2028 '!M459</f>
        <v>0</v>
      </c>
      <c r="J459" s="147"/>
      <c r="K459" s="147"/>
      <c r="L459" s="147">
        <f t="shared" si="191"/>
        <v>0</v>
      </c>
      <c r="M459" s="365">
        <f>'الاطار الموازنى  راي الجهه عام'!K459</f>
        <v>0</v>
      </c>
      <c r="N459" s="208">
        <f t="shared" si="183"/>
        <v>0</v>
      </c>
      <c r="O459" s="147"/>
      <c r="P459" s="209" t="str">
        <f t="shared" si="185"/>
        <v xml:space="preserve"> </v>
      </c>
      <c r="Q459" s="209" t="str">
        <f t="shared" si="186"/>
        <v xml:space="preserve"> </v>
      </c>
      <c r="R459" s="105">
        <f t="shared" si="190"/>
        <v>0</v>
      </c>
      <c r="S459" s="72">
        <f t="shared" si="187"/>
        <v>0</v>
      </c>
    </row>
    <row r="460" spans="1:19" ht="105.75" customHeight="1" thickBot="1" x14ac:dyDescent="0.25">
      <c r="A460" s="364"/>
      <c r="B460" s="365"/>
      <c r="C460" s="365"/>
      <c r="D460" s="365"/>
      <c r="E460" s="147"/>
      <c r="F460" s="147"/>
      <c r="G460" s="50" t="s">
        <v>1000</v>
      </c>
      <c r="H460" s="20" t="s">
        <v>341</v>
      </c>
      <c r="I460" s="365">
        <f>'موازنة 2027-2028 '!M460</f>
        <v>0</v>
      </c>
      <c r="J460" s="147"/>
      <c r="K460" s="147"/>
      <c r="L460" s="147">
        <f t="shared" si="191"/>
        <v>0</v>
      </c>
      <c r="M460" s="365">
        <f>'الاطار الموازنى  راي الجهه عام'!K460</f>
        <v>0</v>
      </c>
      <c r="N460" s="208">
        <f t="shared" si="183"/>
        <v>0</v>
      </c>
      <c r="O460" s="147"/>
      <c r="P460" s="209" t="str">
        <f t="shared" si="185"/>
        <v xml:space="preserve"> </v>
      </c>
      <c r="Q460" s="209" t="str">
        <f t="shared" si="186"/>
        <v xml:space="preserve"> </v>
      </c>
      <c r="R460" s="105">
        <f t="shared" si="190"/>
        <v>0</v>
      </c>
      <c r="S460" s="72">
        <f t="shared" si="187"/>
        <v>0</v>
      </c>
    </row>
    <row r="461" spans="1:19" s="1" customFormat="1" ht="102.75" customHeight="1" thickBot="1" x14ac:dyDescent="0.25">
      <c r="A461" s="360">
        <f t="shared" ref="A461:L461" si="207">SUM(A458:A460)</f>
        <v>0</v>
      </c>
      <c r="B461" s="368">
        <f t="shared" si="207"/>
        <v>0</v>
      </c>
      <c r="C461" s="368">
        <f t="shared" si="207"/>
        <v>0</v>
      </c>
      <c r="D461" s="368">
        <f t="shared" si="207"/>
        <v>0</v>
      </c>
      <c r="E461" s="150">
        <f t="shared" si="207"/>
        <v>0</v>
      </c>
      <c r="F461" s="150">
        <f t="shared" si="207"/>
        <v>0</v>
      </c>
      <c r="G461" s="51"/>
      <c r="H461" s="5" t="s">
        <v>167</v>
      </c>
      <c r="I461" s="368">
        <f>'موازنة 2027-2028 '!M461</f>
        <v>0</v>
      </c>
      <c r="J461" s="150">
        <f t="shared" si="207"/>
        <v>0</v>
      </c>
      <c r="K461" s="150">
        <f t="shared" si="207"/>
        <v>0</v>
      </c>
      <c r="L461" s="150">
        <f t="shared" si="207"/>
        <v>0</v>
      </c>
      <c r="M461" s="368">
        <f>'الاطار الموازنى  راي الجهه عام'!K461</f>
        <v>0</v>
      </c>
      <c r="N461" s="212">
        <f t="shared" si="183"/>
        <v>0</v>
      </c>
      <c r="O461" s="150">
        <f t="shared" ref="O461" si="208">SUM(O458:O460)</f>
        <v>0</v>
      </c>
      <c r="P461" s="150" t="str">
        <f t="shared" si="185"/>
        <v xml:space="preserve"> </v>
      </c>
      <c r="Q461" s="150" t="str">
        <f t="shared" si="186"/>
        <v xml:space="preserve"> </v>
      </c>
      <c r="R461" s="107">
        <f t="shared" si="190"/>
        <v>0</v>
      </c>
      <c r="S461" s="72">
        <f t="shared" si="187"/>
        <v>0</v>
      </c>
    </row>
    <row r="462" spans="1:19" s="1" customFormat="1" ht="105.75" customHeight="1" x14ac:dyDescent="0.2">
      <c r="A462" s="357"/>
      <c r="B462" s="373"/>
      <c r="C462" s="373"/>
      <c r="D462" s="373"/>
      <c r="E462" s="155"/>
      <c r="F462" s="155"/>
      <c r="G462" s="48" t="s">
        <v>1001</v>
      </c>
      <c r="H462" s="21" t="s">
        <v>342</v>
      </c>
      <c r="I462" s="373">
        <f>'موازنة 2027-2028 '!M462</f>
        <v>0</v>
      </c>
      <c r="J462" s="155"/>
      <c r="K462" s="155"/>
      <c r="L462" s="155"/>
      <c r="M462" s="373">
        <f>'الاطار الموازنى  راي الجهه عام'!K462</f>
        <v>0</v>
      </c>
      <c r="N462" s="215"/>
      <c r="O462" s="155"/>
      <c r="P462" s="155" t="str">
        <f t="shared" si="185"/>
        <v xml:space="preserve"> </v>
      </c>
      <c r="Q462" s="155" t="str">
        <f t="shared" si="186"/>
        <v xml:space="preserve"> </v>
      </c>
      <c r="R462" s="110"/>
      <c r="S462" s="72">
        <f>S466</f>
        <v>0</v>
      </c>
    </row>
    <row r="463" spans="1:19" ht="105.75" customHeight="1" x14ac:dyDescent="0.2">
      <c r="A463" s="364"/>
      <c r="B463" s="365"/>
      <c r="C463" s="365"/>
      <c r="D463" s="365"/>
      <c r="E463" s="147"/>
      <c r="F463" s="147"/>
      <c r="G463" s="49" t="s">
        <v>1002</v>
      </c>
      <c r="H463" s="19" t="s">
        <v>343</v>
      </c>
      <c r="I463" s="365">
        <f>'موازنة 2027-2028 '!M463</f>
        <v>0</v>
      </c>
      <c r="J463" s="147"/>
      <c r="K463" s="147"/>
      <c r="L463" s="147">
        <f t="shared" si="191"/>
        <v>0</v>
      </c>
      <c r="M463" s="365">
        <f>'الاطار الموازنى  راي الجهه عام'!K463</f>
        <v>0</v>
      </c>
      <c r="N463" s="208">
        <f t="shared" si="183"/>
        <v>0</v>
      </c>
      <c r="O463" s="147"/>
      <c r="P463" s="209" t="str">
        <f t="shared" si="185"/>
        <v xml:space="preserve"> </v>
      </c>
      <c r="Q463" s="209" t="str">
        <f t="shared" si="186"/>
        <v xml:space="preserve"> </v>
      </c>
      <c r="R463" s="105">
        <f t="shared" si="190"/>
        <v>0</v>
      </c>
      <c r="S463" s="72">
        <f t="shared" si="187"/>
        <v>0</v>
      </c>
    </row>
    <row r="464" spans="1:19" ht="105.75" customHeight="1" x14ac:dyDescent="0.2">
      <c r="A464" s="364"/>
      <c r="B464" s="365"/>
      <c r="C464" s="365"/>
      <c r="D464" s="365"/>
      <c r="E464" s="147"/>
      <c r="F464" s="147"/>
      <c r="G464" s="49" t="s">
        <v>1003</v>
      </c>
      <c r="H464" s="19" t="s">
        <v>344</v>
      </c>
      <c r="I464" s="365">
        <f>'موازنة 2027-2028 '!M464</f>
        <v>0</v>
      </c>
      <c r="J464" s="147"/>
      <c r="K464" s="147"/>
      <c r="L464" s="147">
        <f t="shared" si="191"/>
        <v>0</v>
      </c>
      <c r="M464" s="365">
        <f>'الاطار الموازنى  راي الجهه عام'!K464</f>
        <v>0</v>
      </c>
      <c r="N464" s="208">
        <f t="shared" si="183"/>
        <v>0</v>
      </c>
      <c r="O464" s="147"/>
      <c r="P464" s="209" t="str">
        <f t="shared" si="185"/>
        <v xml:space="preserve"> </v>
      </c>
      <c r="Q464" s="209" t="str">
        <f t="shared" si="186"/>
        <v xml:space="preserve"> </v>
      </c>
      <c r="R464" s="105">
        <f t="shared" si="190"/>
        <v>0</v>
      </c>
      <c r="S464" s="72">
        <f t="shared" si="187"/>
        <v>0</v>
      </c>
    </row>
    <row r="465" spans="1:19" ht="105.75" customHeight="1" thickBot="1" x14ac:dyDescent="0.25">
      <c r="A465" s="364"/>
      <c r="B465" s="365"/>
      <c r="C465" s="365"/>
      <c r="D465" s="365"/>
      <c r="E465" s="147"/>
      <c r="F465" s="147"/>
      <c r="G465" s="50" t="s">
        <v>1004</v>
      </c>
      <c r="H465" s="20" t="s">
        <v>345</v>
      </c>
      <c r="I465" s="365">
        <f>'موازنة 2027-2028 '!M465</f>
        <v>0</v>
      </c>
      <c r="J465" s="147"/>
      <c r="K465" s="147"/>
      <c r="L465" s="147">
        <f t="shared" si="191"/>
        <v>0</v>
      </c>
      <c r="M465" s="365">
        <f>'الاطار الموازنى  راي الجهه عام'!K465</f>
        <v>0</v>
      </c>
      <c r="N465" s="208">
        <f t="shared" si="183"/>
        <v>0</v>
      </c>
      <c r="O465" s="147"/>
      <c r="P465" s="209" t="str">
        <f t="shared" si="185"/>
        <v xml:space="preserve"> </v>
      </c>
      <c r="Q465" s="209" t="str">
        <f t="shared" si="186"/>
        <v xml:space="preserve"> </v>
      </c>
      <c r="R465" s="105">
        <f t="shared" si="190"/>
        <v>0</v>
      </c>
      <c r="S465" s="72">
        <f t="shared" si="187"/>
        <v>0</v>
      </c>
    </row>
    <row r="466" spans="1:19" s="1" customFormat="1" ht="110.25" customHeight="1" thickBot="1" x14ac:dyDescent="0.25">
      <c r="A466" s="360">
        <f t="shared" ref="A466:L466" si="209">SUM(A463:A465)</f>
        <v>0</v>
      </c>
      <c r="B466" s="368">
        <f t="shared" si="209"/>
        <v>0</v>
      </c>
      <c r="C466" s="368">
        <f t="shared" si="209"/>
        <v>0</v>
      </c>
      <c r="D466" s="368">
        <f t="shared" si="209"/>
        <v>0</v>
      </c>
      <c r="E466" s="150">
        <f t="shared" si="209"/>
        <v>0</v>
      </c>
      <c r="F466" s="150">
        <f t="shared" si="209"/>
        <v>0</v>
      </c>
      <c r="G466" s="51"/>
      <c r="H466" s="5" t="s">
        <v>171</v>
      </c>
      <c r="I466" s="368">
        <f>'موازنة 2027-2028 '!M466</f>
        <v>0</v>
      </c>
      <c r="J466" s="150">
        <f t="shared" si="209"/>
        <v>0</v>
      </c>
      <c r="K466" s="150">
        <f t="shared" si="209"/>
        <v>0</v>
      </c>
      <c r="L466" s="150">
        <f t="shared" si="209"/>
        <v>0</v>
      </c>
      <c r="M466" s="368">
        <f>'الاطار الموازنى  راي الجهه عام'!K466</f>
        <v>0</v>
      </c>
      <c r="N466" s="212">
        <f t="shared" si="183"/>
        <v>0</v>
      </c>
      <c r="O466" s="150">
        <f t="shared" ref="O466" si="210">SUM(O463:O465)</f>
        <v>0</v>
      </c>
      <c r="P466" s="150" t="str">
        <f t="shared" si="185"/>
        <v xml:space="preserve"> </v>
      </c>
      <c r="Q466" s="150" t="str">
        <f t="shared" si="186"/>
        <v xml:space="preserve"> </v>
      </c>
      <c r="R466" s="107">
        <f t="shared" si="190"/>
        <v>0</v>
      </c>
      <c r="S466" s="72">
        <f t="shared" si="187"/>
        <v>0</v>
      </c>
    </row>
    <row r="467" spans="1:19" s="1" customFormat="1" ht="105.75" customHeight="1" x14ac:dyDescent="0.2">
      <c r="A467" s="357"/>
      <c r="B467" s="373"/>
      <c r="C467" s="373"/>
      <c r="D467" s="373"/>
      <c r="E467" s="153"/>
      <c r="F467" s="153"/>
      <c r="G467" s="48">
        <v>5111030301</v>
      </c>
      <c r="H467" s="21" t="s">
        <v>346</v>
      </c>
      <c r="I467" s="373">
        <f>'موازنة 2027-2028 '!M467</f>
        <v>0</v>
      </c>
      <c r="J467" s="153"/>
      <c r="K467" s="153"/>
      <c r="L467" s="153">
        <f t="shared" si="191"/>
        <v>0</v>
      </c>
      <c r="M467" s="373">
        <f>'الاطار الموازنى  راي الجهه عام'!K467</f>
        <v>0</v>
      </c>
      <c r="N467" s="215">
        <f t="shared" si="183"/>
        <v>0</v>
      </c>
      <c r="O467" s="153"/>
      <c r="P467" s="155" t="str">
        <f t="shared" si="185"/>
        <v xml:space="preserve"> </v>
      </c>
      <c r="Q467" s="155" t="str">
        <f t="shared" si="186"/>
        <v xml:space="preserve"> </v>
      </c>
      <c r="R467" s="110">
        <f t="shared" si="190"/>
        <v>0</v>
      </c>
      <c r="S467" s="72">
        <f t="shared" si="187"/>
        <v>0</v>
      </c>
    </row>
    <row r="468" spans="1:19" s="1" customFormat="1" ht="105.75" customHeight="1" x14ac:dyDescent="0.2">
      <c r="A468" s="357"/>
      <c r="B468" s="373"/>
      <c r="C468" s="373"/>
      <c r="D468" s="373"/>
      <c r="E468" s="155"/>
      <c r="F468" s="155"/>
      <c r="G468" s="54" t="s">
        <v>1005</v>
      </c>
      <c r="H468" s="18" t="s">
        <v>347</v>
      </c>
      <c r="I468" s="373">
        <f>'موازنة 2027-2028 '!M468</f>
        <v>0</v>
      </c>
      <c r="J468" s="155"/>
      <c r="K468" s="155"/>
      <c r="L468" s="155"/>
      <c r="M468" s="373">
        <f>'الاطار الموازنى  راي الجهه عام'!K468</f>
        <v>0</v>
      </c>
      <c r="N468" s="215"/>
      <c r="O468" s="155"/>
      <c r="P468" s="155" t="str">
        <f t="shared" si="185"/>
        <v xml:space="preserve"> </v>
      </c>
      <c r="Q468" s="155" t="str">
        <f t="shared" si="186"/>
        <v xml:space="preserve"> </v>
      </c>
      <c r="R468" s="110"/>
      <c r="S468" s="72">
        <f>S472</f>
        <v>0</v>
      </c>
    </row>
    <row r="469" spans="1:19" ht="105.75" customHeight="1" x14ac:dyDescent="0.2">
      <c r="A469" s="364"/>
      <c r="B469" s="365"/>
      <c r="C469" s="365"/>
      <c r="D469" s="365"/>
      <c r="E469" s="147"/>
      <c r="F469" s="147"/>
      <c r="G469" s="49" t="s">
        <v>1006</v>
      </c>
      <c r="H469" s="19" t="s">
        <v>348</v>
      </c>
      <c r="I469" s="365">
        <f>'موازنة 2027-2028 '!M469</f>
        <v>0</v>
      </c>
      <c r="J469" s="147"/>
      <c r="K469" s="147"/>
      <c r="L469" s="147">
        <f t="shared" si="191"/>
        <v>0</v>
      </c>
      <c r="M469" s="365">
        <f>'الاطار الموازنى  راي الجهه عام'!K469</f>
        <v>0</v>
      </c>
      <c r="N469" s="208">
        <f t="shared" si="183"/>
        <v>0</v>
      </c>
      <c r="O469" s="147"/>
      <c r="P469" s="209" t="str">
        <f t="shared" si="185"/>
        <v xml:space="preserve"> </v>
      </c>
      <c r="Q469" s="209" t="str">
        <f t="shared" si="186"/>
        <v xml:space="preserve"> </v>
      </c>
      <c r="R469" s="105">
        <f t="shared" si="190"/>
        <v>0</v>
      </c>
      <c r="S469" s="72">
        <f t="shared" si="187"/>
        <v>0</v>
      </c>
    </row>
    <row r="470" spans="1:19" ht="105.75" customHeight="1" x14ac:dyDescent="0.2">
      <c r="A470" s="364"/>
      <c r="B470" s="365"/>
      <c r="C470" s="365"/>
      <c r="D470" s="365"/>
      <c r="E470" s="147"/>
      <c r="F470" s="147"/>
      <c r="G470" s="49" t="s">
        <v>1007</v>
      </c>
      <c r="H470" s="19" t="s">
        <v>349</v>
      </c>
      <c r="I470" s="365">
        <f>'موازنة 2027-2028 '!M470</f>
        <v>0</v>
      </c>
      <c r="J470" s="147"/>
      <c r="K470" s="147"/>
      <c r="L470" s="147">
        <f t="shared" si="191"/>
        <v>0</v>
      </c>
      <c r="M470" s="365">
        <f>'الاطار الموازنى  راي الجهه عام'!K470</f>
        <v>0</v>
      </c>
      <c r="N470" s="208">
        <f t="shared" si="183"/>
        <v>0</v>
      </c>
      <c r="O470" s="147"/>
      <c r="P470" s="209" t="str">
        <f t="shared" si="185"/>
        <v xml:space="preserve"> </v>
      </c>
      <c r="Q470" s="209" t="str">
        <f t="shared" si="186"/>
        <v xml:space="preserve"> </v>
      </c>
      <c r="R470" s="105">
        <f t="shared" si="190"/>
        <v>0</v>
      </c>
      <c r="S470" s="72">
        <f t="shared" si="187"/>
        <v>0</v>
      </c>
    </row>
    <row r="471" spans="1:19" ht="105.75" customHeight="1" thickBot="1" x14ac:dyDescent="0.25">
      <c r="A471" s="364"/>
      <c r="B471" s="365"/>
      <c r="C471" s="365"/>
      <c r="D471" s="365"/>
      <c r="E471" s="147"/>
      <c r="F471" s="147"/>
      <c r="G471" s="50" t="s">
        <v>1008</v>
      </c>
      <c r="H471" s="20" t="s">
        <v>350</v>
      </c>
      <c r="I471" s="365">
        <f>'موازنة 2027-2028 '!M471</f>
        <v>0</v>
      </c>
      <c r="J471" s="147"/>
      <c r="K471" s="147"/>
      <c r="L471" s="147">
        <f t="shared" si="191"/>
        <v>0</v>
      </c>
      <c r="M471" s="365">
        <f>'الاطار الموازنى  راي الجهه عام'!K471</f>
        <v>0</v>
      </c>
      <c r="N471" s="208">
        <f t="shared" si="183"/>
        <v>0</v>
      </c>
      <c r="O471" s="147"/>
      <c r="P471" s="209" t="str">
        <f t="shared" si="185"/>
        <v xml:space="preserve"> </v>
      </c>
      <c r="Q471" s="209" t="str">
        <f t="shared" si="186"/>
        <v xml:space="preserve"> </v>
      </c>
      <c r="R471" s="105">
        <f t="shared" si="190"/>
        <v>0</v>
      </c>
      <c r="S471" s="72">
        <f t="shared" si="187"/>
        <v>0</v>
      </c>
    </row>
    <row r="472" spans="1:19" s="1" customFormat="1" ht="140.25" customHeight="1" thickBot="1" x14ac:dyDescent="0.25">
      <c r="A472" s="360">
        <f t="shared" ref="A472:L472" si="211">SUM(A469:A471)</f>
        <v>0</v>
      </c>
      <c r="B472" s="368">
        <f t="shared" si="211"/>
        <v>0</v>
      </c>
      <c r="C472" s="368">
        <f t="shared" si="211"/>
        <v>0</v>
      </c>
      <c r="D472" s="368">
        <f t="shared" si="211"/>
        <v>0</v>
      </c>
      <c r="E472" s="150">
        <f t="shared" si="211"/>
        <v>0</v>
      </c>
      <c r="F472" s="150">
        <f t="shared" si="211"/>
        <v>0</v>
      </c>
      <c r="G472" s="51"/>
      <c r="H472" s="5" t="s">
        <v>183</v>
      </c>
      <c r="I472" s="368">
        <f>'موازنة 2027-2028 '!M472</f>
        <v>0</v>
      </c>
      <c r="J472" s="150">
        <f t="shared" si="211"/>
        <v>0</v>
      </c>
      <c r="K472" s="150">
        <f t="shared" si="211"/>
        <v>0</v>
      </c>
      <c r="L472" s="150">
        <f t="shared" si="211"/>
        <v>0</v>
      </c>
      <c r="M472" s="368">
        <f>'الاطار الموازنى  راي الجهه عام'!K472</f>
        <v>0</v>
      </c>
      <c r="N472" s="212">
        <f t="shared" si="183"/>
        <v>0</v>
      </c>
      <c r="O472" s="150">
        <f t="shared" ref="O472" si="212">SUM(O469:O471)</f>
        <v>0</v>
      </c>
      <c r="P472" s="150" t="str">
        <f t="shared" si="185"/>
        <v xml:space="preserve"> </v>
      </c>
      <c r="Q472" s="150" t="str">
        <f t="shared" si="186"/>
        <v xml:space="preserve"> </v>
      </c>
      <c r="R472" s="107">
        <f t="shared" si="190"/>
        <v>0</v>
      </c>
      <c r="S472" s="72">
        <f t="shared" si="187"/>
        <v>0</v>
      </c>
    </row>
    <row r="473" spans="1:19" s="2" customFormat="1" ht="137.25" customHeight="1" thickBot="1" x14ac:dyDescent="0.25">
      <c r="A473" s="376">
        <f t="shared" ref="A473:L473" si="213">A472+A467+A466+A461</f>
        <v>0</v>
      </c>
      <c r="B473" s="377">
        <f t="shared" si="213"/>
        <v>0</v>
      </c>
      <c r="C473" s="377">
        <f t="shared" si="213"/>
        <v>0</v>
      </c>
      <c r="D473" s="377">
        <f t="shared" si="213"/>
        <v>0</v>
      </c>
      <c r="E473" s="157">
        <f t="shared" si="213"/>
        <v>0</v>
      </c>
      <c r="F473" s="157">
        <f t="shared" si="213"/>
        <v>0</v>
      </c>
      <c r="G473" s="57"/>
      <c r="H473" s="7" t="s">
        <v>266</v>
      </c>
      <c r="I473" s="377">
        <f>'موازنة 2027-2028 '!M473</f>
        <v>0</v>
      </c>
      <c r="J473" s="157">
        <f t="shared" si="213"/>
        <v>0</v>
      </c>
      <c r="K473" s="157">
        <f t="shared" si="213"/>
        <v>0</v>
      </c>
      <c r="L473" s="157">
        <f t="shared" si="213"/>
        <v>0</v>
      </c>
      <c r="M473" s="377">
        <f>'الاطار الموازنى  راي الجهه عام'!K473</f>
        <v>0</v>
      </c>
      <c r="N473" s="217">
        <f t="shared" si="183"/>
        <v>0</v>
      </c>
      <c r="O473" s="157">
        <f t="shared" ref="O473" si="214">O472+O467+O466+O461</f>
        <v>0</v>
      </c>
      <c r="P473" s="157" t="str">
        <f t="shared" si="185"/>
        <v xml:space="preserve"> </v>
      </c>
      <c r="Q473" s="157" t="str">
        <f t="shared" si="186"/>
        <v xml:space="preserve"> </v>
      </c>
      <c r="R473" s="112">
        <f t="shared" si="190"/>
        <v>0</v>
      </c>
      <c r="S473" s="72">
        <f t="shared" si="187"/>
        <v>0</v>
      </c>
    </row>
    <row r="474" spans="1:19" s="3" customFormat="1" ht="127.5" customHeight="1" thickBot="1" x14ac:dyDescent="0.25">
      <c r="A474" s="402">
        <f t="shared" ref="A474:F474" si="215">A473+A455+A442</f>
        <v>0</v>
      </c>
      <c r="B474" s="403">
        <f t="shared" si="215"/>
        <v>0</v>
      </c>
      <c r="C474" s="403">
        <f t="shared" si="215"/>
        <v>0</v>
      </c>
      <c r="D474" s="403">
        <f t="shared" si="215"/>
        <v>0</v>
      </c>
      <c r="E474" s="185">
        <f t="shared" si="215"/>
        <v>0</v>
      </c>
      <c r="F474" s="185">
        <f t="shared" si="215"/>
        <v>0</v>
      </c>
      <c r="G474" s="63"/>
      <c r="H474" s="9" t="s">
        <v>351</v>
      </c>
      <c r="I474" s="403">
        <f>'موازنة 2027-2028 '!M474</f>
        <v>17644000</v>
      </c>
      <c r="J474" s="185">
        <f>J473+J455+J442</f>
        <v>0</v>
      </c>
      <c r="K474" s="185">
        <f>K473+K455+K442</f>
        <v>0</v>
      </c>
      <c r="L474" s="185">
        <f t="shared" si="191"/>
        <v>0</v>
      </c>
      <c r="M474" s="403">
        <f>'الاطار الموازنى  راي الجهه عام'!K474</f>
        <v>23549000</v>
      </c>
      <c r="N474" s="247">
        <f t="shared" si="183"/>
        <v>5905000</v>
      </c>
      <c r="O474" s="185">
        <f>O473+O455+O442</f>
        <v>23549000</v>
      </c>
      <c r="P474" s="185">
        <f t="shared" si="185"/>
        <v>5905000</v>
      </c>
      <c r="Q474" s="185" t="str">
        <f t="shared" si="186"/>
        <v xml:space="preserve"> </v>
      </c>
      <c r="R474" s="128">
        <f t="shared" si="190"/>
        <v>1.3346746769440037</v>
      </c>
      <c r="S474" s="72">
        <f t="shared" si="187"/>
        <v>64742000</v>
      </c>
    </row>
    <row r="475" spans="1:19" s="277" customFormat="1" ht="121.5" customHeight="1" thickBot="1" x14ac:dyDescent="0.25">
      <c r="A475" s="421"/>
      <c r="B475" s="422"/>
      <c r="C475" s="423" t="e">
        <f>(C474-A474)/A474</f>
        <v>#DIV/0!</v>
      </c>
      <c r="D475" s="423" t="e">
        <f>(D474-B474)/B474</f>
        <v>#DIV/0!</v>
      </c>
      <c r="E475" s="279" t="e">
        <f>(E474-C474)/C474</f>
        <v>#DIV/0!</v>
      </c>
      <c r="F475" s="279" t="e">
        <f>(F474-D474)/D474</f>
        <v>#DIV/0!</v>
      </c>
      <c r="G475" s="280"/>
      <c r="H475" s="281" t="s">
        <v>1137</v>
      </c>
      <c r="I475" s="386" t="e">
        <f>'موازنة 2027-2028 '!M475</f>
        <v>#DIV/0!</v>
      </c>
      <c r="J475" s="278"/>
      <c r="K475" s="278"/>
      <c r="L475" s="278"/>
      <c r="M475" s="423" t="e">
        <f>'الاطار الموازنى  راي الجهه عام'!K475</f>
        <v>#VALUE!</v>
      </c>
      <c r="N475" s="282"/>
      <c r="O475" s="278" t="e">
        <f>(O474-J474)/J474</f>
        <v>#DIV/0!</v>
      </c>
      <c r="P475" s="278"/>
      <c r="Q475" s="278"/>
      <c r="R475" s="283"/>
      <c r="S475" s="276">
        <v>1</v>
      </c>
    </row>
    <row r="476" spans="1:19" s="3" customFormat="1" ht="122.25" customHeight="1" x14ac:dyDescent="0.2">
      <c r="A476" s="429">
        <f t="shared" ref="A476:L476" si="216">A474+A439</f>
        <v>0</v>
      </c>
      <c r="B476" s="430">
        <f t="shared" si="216"/>
        <v>0</v>
      </c>
      <c r="C476" s="430">
        <f t="shared" si="216"/>
        <v>0</v>
      </c>
      <c r="D476" s="430">
        <f t="shared" si="216"/>
        <v>0</v>
      </c>
      <c r="E476" s="327">
        <f t="shared" si="216"/>
        <v>0</v>
      </c>
      <c r="F476" s="327">
        <f t="shared" si="216"/>
        <v>0</v>
      </c>
      <c r="G476" s="328"/>
      <c r="H476" s="329" t="s">
        <v>352</v>
      </c>
      <c r="I476" s="430">
        <f>'موازنة 2027-2028 '!M476</f>
        <v>54705000</v>
      </c>
      <c r="J476" s="327">
        <f t="shared" si="216"/>
        <v>0</v>
      </c>
      <c r="K476" s="327">
        <f t="shared" si="216"/>
        <v>0</v>
      </c>
      <c r="L476" s="327">
        <f t="shared" si="216"/>
        <v>0</v>
      </c>
      <c r="M476" s="430">
        <f>'الاطار الموازنى  راي الجهه عام'!K476</f>
        <v>63805000</v>
      </c>
      <c r="N476" s="330">
        <f t="shared" si="183"/>
        <v>9100000</v>
      </c>
      <c r="O476" s="327">
        <f t="shared" ref="O476" si="217">O474+O439</f>
        <v>63805000</v>
      </c>
      <c r="P476" s="327">
        <f t="shared" si="185"/>
        <v>9100000</v>
      </c>
      <c r="Q476" s="327" t="str">
        <f t="shared" si="186"/>
        <v xml:space="preserve"> </v>
      </c>
      <c r="R476" s="331">
        <f t="shared" si="190"/>
        <v>1.1663467690339091</v>
      </c>
      <c r="S476" s="72">
        <f t="shared" si="187"/>
        <v>182315000</v>
      </c>
    </row>
    <row r="477" spans="1:19" s="3" customFormat="1" ht="117" customHeight="1" x14ac:dyDescent="0.2">
      <c r="A477" s="387"/>
      <c r="B477" s="388"/>
      <c r="C477" s="388"/>
      <c r="D477" s="388"/>
      <c r="E477" s="165"/>
      <c r="F477" s="165"/>
      <c r="G477" s="59" t="s">
        <v>942</v>
      </c>
      <c r="H477" s="10" t="s">
        <v>353</v>
      </c>
      <c r="I477" s="388">
        <f>'موازنة 2027-2028 '!M477</f>
        <v>0</v>
      </c>
      <c r="J477" s="165"/>
      <c r="K477" s="165"/>
      <c r="L477" s="165"/>
      <c r="M477" s="388">
        <f>'الاطار الموازنى  راي الجهه عام'!K477</f>
        <v>0</v>
      </c>
      <c r="N477" s="227"/>
      <c r="O477" s="165"/>
      <c r="P477" s="165" t="str">
        <f t="shared" si="185"/>
        <v xml:space="preserve"> </v>
      </c>
      <c r="Q477" s="165" t="str">
        <f t="shared" si="186"/>
        <v xml:space="preserve"> </v>
      </c>
      <c r="R477" s="118"/>
      <c r="S477" s="72">
        <f>S567</f>
        <v>182315000</v>
      </c>
    </row>
    <row r="478" spans="1:19" s="3" customFormat="1" ht="117" customHeight="1" x14ac:dyDescent="0.2">
      <c r="A478" s="355"/>
      <c r="B478" s="425"/>
      <c r="C478" s="425"/>
      <c r="D478" s="425"/>
      <c r="E478" s="181"/>
      <c r="F478" s="181"/>
      <c r="G478" s="69" t="s">
        <v>943</v>
      </c>
      <c r="H478" s="4" t="s">
        <v>354</v>
      </c>
      <c r="I478" s="425">
        <f>'موازنة 2027-2028 '!M478</f>
        <v>0</v>
      </c>
      <c r="J478" s="181"/>
      <c r="K478" s="181"/>
      <c r="L478" s="181"/>
      <c r="M478" s="425">
        <f>'الاطار الموازنى  راي الجهه عام'!K478</f>
        <v>0</v>
      </c>
      <c r="N478" s="242"/>
      <c r="O478" s="181"/>
      <c r="P478" s="181" t="str">
        <f t="shared" si="185"/>
        <v xml:space="preserve"> </v>
      </c>
      <c r="Q478" s="181" t="str">
        <f t="shared" si="186"/>
        <v xml:space="preserve"> </v>
      </c>
      <c r="R478" s="125"/>
      <c r="S478" s="72">
        <f>S521</f>
        <v>154769000</v>
      </c>
    </row>
    <row r="479" spans="1:19" s="2" customFormat="1" ht="117" customHeight="1" x14ac:dyDescent="0.2">
      <c r="A479" s="389"/>
      <c r="B479" s="390"/>
      <c r="C479" s="390"/>
      <c r="D479" s="390"/>
      <c r="E479" s="166"/>
      <c r="F479" s="166"/>
      <c r="G479" s="60" t="s">
        <v>944</v>
      </c>
      <c r="H479" s="17" t="s">
        <v>355</v>
      </c>
      <c r="I479" s="390">
        <f>'موازنة 2027-2028 '!M479</f>
        <v>0</v>
      </c>
      <c r="J479" s="166"/>
      <c r="K479" s="166"/>
      <c r="L479" s="166"/>
      <c r="M479" s="390">
        <f>'الاطار الموازنى  راي الجهه عام'!K479</f>
        <v>0</v>
      </c>
      <c r="N479" s="228"/>
      <c r="O479" s="166"/>
      <c r="P479" s="166" t="str">
        <f t="shared" si="185"/>
        <v xml:space="preserve"> </v>
      </c>
      <c r="Q479" s="166" t="str">
        <f t="shared" si="186"/>
        <v xml:space="preserve"> </v>
      </c>
      <c r="R479" s="119"/>
      <c r="S479" s="72">
        <f>S485</f>
        <v>0</v>
      </c>
    </row>
    <row r="480" spans="1:19" s="1" customFormat="1" ht="105.75" customHeight="1" x14ac:dyDescent="0.2">
      <c r="A480" s="357"/>
      <c r="B480" s="373"/>
      <c r="C480" s="373"/>
      <c r="D480" s="373"/>
      <c r="E480" s="153"/>
      <c r="F480" s="153"/>
      <c r="G480" s="54">
        <v>4111010101</v>
      </c>
      <c r="H480" s="18" t="s">
        <v>356</v>
      </c>
      <c r="I480" s="373">
        <f>'موازنة 2027-2028 '!M480</f>
        <v>0</v>
      </c>
      <c r="J480" s="153"/>
      <c r="K480" s="153"/>
      <c r="L480" s="153">
        <f t="shared" si="191"/>
        <v>0</v>
      </c>
      <c r="M480" s="373">
        <f>'الاطار الموازنى  راي الجهه عام'!K480</f>
        <v>0</v>
      </c>
      <c r="N480" s="215">
        <f t="shared" si="183"/>
        <v>0</v>
      </c>
      <c r="O480" s="153"/>
      <c r="P480" s="155" t="str">
        <f t="shared" si="185"/>
        <v xml:space="preserve"> </v>
      </c>
      <c r="Q480" s="155" t="str">
        <f t="shared" si="186"/>
        <v xml:space="preserve"> </v>
      </c>
      <c r="R480" s="110">
        <f t="shared" si="190"/>
        <v>0</v>
      </c>
      <c r="S480" s="72">
        <f t="shared" si="187"/>
        <v>0</v>
      </c>
    </row>
    <row r="481" spans="1:19" s="1" customFormat="1" ht="105.75" customHeight="1" x14ac:dyDescent="0.2">
      <c r="A481" s="357"/>
      <c r="B481" s="373"/>
      <c r="C481" s="373"/>
      <c r="D481" s="373"/>
      <c r="E481" s="153"/>
      <c r="F481" s="153"/>
      <c r="G481" s="54">
        <v>4111010201</v>
      </c>
      <c r="H481" s="18" t="s">
        <v>357</v>
      </c>
      <c r="I481" s="373">
        <f>'موازنة 2027-2028 '!M481</f>
        <v>0</v>
      </c>
      <c r="J481" s="153"/>
      <c r="K481" s="153"/>
      <c r="L481" s="153">
        <f t="shared" si="191"/>
        <v>0</v>
      </c>
      <c r="M481" s="373">
        <f>'الاطار الموازنى  راي الجهه عام'!K481</f>
        <v>0</v>
      </c>
      <c r="N481" s="215">
        <f t="shared" si="183"/>
        <v>0</v>
      </c>
      <c r="O481" s="153"/>
      <c r="P481" s="155" t="str">
        <f t="shared" si="185"/>
        <v xml:space="preserve"> </v>
      </c>
      <c r="Q481" s="155" t="str">
        <f t="shared" si="186"/>
        <v xml:space="preserve"> </v>
      </c>
      <c r="R481" s="110">
        <f t="shared" si="190"/>
        <v>0</v>
      </c>
      <c r="S481" s="72">
        <f t="shared" si="187"/>
        <v>0</v>
      </c>
    </row>
    <row r="482" spans="1:19" s="1" customFormat="1" ht="105.75" customHeight="1" x14ac:dyDescent="0.2">
      <c r="A482" s="357"/>
      <c r="B482" s="373"/>
      <c r="C482" s="373"/>
      <c r="D482" s="373"/>
      <c r="E482" s="153"/>
      <c r="F482" s="153"/>
      <c r="G482" s="54">
        <v>4111010301</v>
      </c>
      <c r="H482" s="18" t="s">
        <v>358</v>
      </c>
      <c r="I482" s="373">
        <f>'موازنة 2027-2028 '!M482</f>
        <v>0</v>
      </c>
      <c r="J482" s="153"/>
      <c r="K482" s="153"/>
      <c r="L482" s="153">
        <f t="shared" si="191"/>
        <v>0</v>
      </c>
      <c r="M482" s="373">
        <f>'الاطار الموازنى  راي الجهه عام'!K482</f>
        <v>0</v>
      </c>
      <c r="N482" s="215">
        <f t="shared" si="183"/>
        <v>0</v>
      </c>
      <c r="O482" s="153"/>
      <c r="P482" s="155" t="str">
        <f t="shared" si="185"/>
        <v xml:space="preserve"> </v>
      </c>
      <c r="Q482" s="155" t="str">
        <f t="shared" si="186"/>
        <v xml:space="preserve"> </v>
      </c>
      <c r="R482" s="110">
        <f t="shared" si="190"/>
        <v>0</v>
      </c>
      <c r="S482" s="72">
        <f t="shared" si="187"/>
        <v>0</v>
      </c>
    </row>
    <row r="483" spans="1:19" s="1" customFormat="1" ht="105.75" customHeight="1" x14ac:dyDescent="0.2">
      <c r="A483" s="357"/>
      <c r="B483" s="373"/>
      <c r="C483" s="373"/>
      <c r="D483" s="373"/>
      <c r="E483" s="153"/>
      <c r="F483" s="153"/>
      <c r="G483" s="54">
        <v>4111010401</v>
      </c>
      <c r="H483" s="18" t="s">
        <v>359</v>
      </c>
      <c r="I483" s="373">
        <f>'موازنة 2027-2028 '!M483</f>
        <v>0</v>
      </c>
      <c r="J483" s="153"/>
      <c r="K483" s="153"/>
      <c r="L483" s="153">
        <f t="shared" si="191"/>
        <v>0</v>
      </c>
      <c r="M483" s="373">
        <f>'الاطار الموازنى  راي الجهه عام'!K483</f>
        <v>0</v>
      </c>
      <c r="N483" s="215">
        <f t="shared" si="183"/>
        <v>0</v>
      </c>
      <c r="O483" s="153"/>
      <c r="P483" s="155" t="str">
        <f t="shared" si="185"/>
        <v xml:space="preserve"> </v>
      </c>
      <c r="Q483" s="155" t="str">
        <f t="shared" si="186"/>
        <v xml:space="preserve"> </v>
      </c>
      <c r="R483" s="110">
        <f t="shared" si="190"/>
        <v>0</v>
      </c>
      <c r="S483" s="72">
        <f t="shared" si="187"/>
        <v>0</v>
      </c>
    </row>
    <row r="484" spans="1:19" s="1" customFormat="1" ht="117" customHeight="1" thickBot="1" x14ac:dyDescent="0.25">
      <c r="A484" s="357"/>
      <c r="B484" s="373"/>
      <c r="C484" s="373"/>
      <c r="D484" s="373"/>
      <c r="E484" s="153"/>
      <c r="F484" s="153"/>
      <c r="G484" s="55">
        <v>4111010501</v>
      </c>
      <c r="H484" s="23" t="s">
        <v>360</v>
      </c>
      <c r="I484" s="373">
        <f>'موازنة 2027-2028 '!M484</f>
        <v>0</v>
      </c>
      <c r="J484" s="153"/>
      <c r="K484" s="153"/>
      <c r="L484" s="153">
        <f t="shared" si="191"/>
        <v>0</v>
      </c>
      <c r="M484" s="373">
        <f>'الاطار الموازنى  راي الجهه عام'!K484</f>
        <v>0</v>
      </c>
      <c r="N484" s="215">
        <f t="shared" si="183"/>
        <v>0</v>
      </c>
      <c r="O484" s="153"/>
      <c r="P484" s="155" t="str">
        <f t="shared" si="185"/>
        <v xml:space="preserve"> </v>
      </c>
      <c r="Q484" s="155" t="str">
        <f t="shared" si="186"/>
        <v xml:space="preserve"> </v>
      </c>
      <c r="R484" s="110">
        <f t="shared" si="190"/>
        <v>0</v>
      </c>
      <c r="S484" s="72">
        <f t="shared" si="187"/>
        <v>0</v>
      </c>
    </row>
    <row r="485" spans="1:19" s="2" customFormat="1" ht="112.5" customHeight="1" thickBot="1" x14ac:dyDescent="0.25">
      <c r="A485" s="376">
        <f t="shared" ref="A485:F485" si="218">SUM(A480:A484)</f>
        <v>0</v>
      </c>
      <c r="B485" s="377">
        <f t="shared" si="218"/>
        <v>0</v>
      </c>
      <c r="C485" s="377">
        <f t="shared" si="218"/>
        <v>0</v>
      </c>
      <c r="D485" s="377">
        <f t="shared" si="218"/>
        <v>0</v>
      </c>
      <c r="E485" s="157">
        <f t="shared" si="218"/>
        <v>0</v>
      </c>
      <c r="F485" s="157">
        <f t="shared" si="218"/>
        <v>0</v>
      </c>
      <c r="G485" s="57"/>
      <c r="H485" s="7" t="s">
        <v>237</v>
      </c>
      <c r="I485" s="377">
        <f>'موازنة 2027-2028 '!M485</f>
        <v>0</v>
      </c>
      <c r="J485" s="157">
        <f t="shared" ref="J485:L485" si="219">SUM(J480:J484)</f>
        <v>0</v>
      </c>
      <c r="K485" s="157">
        <f t="shared" si="219"/>
        <v>0</v>
      </c>
      <c r="L485" s="157">
        <f t="shared" si="219"/>
        <v>0</v>
      </c>
      <c r="M485" s="377">
        <f>'الاطار الموازنى  راي الجهه عام'!K485</f>
        <v>0</v>
      </c>
      <c r="N485" s="217">
        <f t="shared" ref="N485:N552" si="220">M485-I485</f>
        <v>0</v>
      </c>
      <c r="O485" s="157">
        <f t="shared" ref="O485" si="221">SUM(O480:O484)</f>
        <v>0</v>
      </c>
      <c r="P485" s="157" t="str">
        <f t="shared" ref="P485:P552" si="222">IF(O485&gt;I485,O485-I485," ")</f>
        <v xml:space="preserve"> </v>
      </c>
      <c r="Q485" s="157" t="str">
        <f t="shared" ref="Q485:Q552" si="223">IF(I485&gt;O485,I485-O485," ")</f>
        <v xml:space="preserve"> </v>
      </c>
      <c r="R485" s="112">
        <f t="shared" si="190"/>
        <v>0</v>
      </c>
      <c r="S485" s="72">
        <f t="shared" ref="S485:S552" si="224">SUM(A485+B485+C485+D485+E485+F485+I485+J485+K485+L485+M485+O485)</f>
        <v>0</v>
      </c>
    </row>
    <row r="486" spans="1:19" s="2" customFormat="1" ht="117" customHeight="1" x14ac:dyDescent="0.2">
      <c r="A486" s="389"/>
      <c r="B486" s="390"/>
      <c r="C486" s="390"/>
      <c r="D486" s="390"/>
      <c r="E486" s="166"/>
      <c r="F486" s="166"/>
      <c r="G486" s="53" t="s">
        <v>945</v>
      </c>
      <c r="H486" s="22" t="s">
        <v>361</v>
      </c>
      <c r="I486" s="390">
        <f>'موازنة 2027-2028 '!M486</f>
        <v>0</v>
      </c>
      <c r="J486" s="166"/>
      <c r="K486" s="166"/>
      <c r="L486" s="166"/>
      <c r="M486" s="390">
        <f>'الاطار الموازنى  راي الجهه عام'!K486</f>
        <v>0</v>
      </c>
      <c r="N486" s="228"/>
      <c r="O486" s="166"/>
      <c r="P486" s="166" t="str">
        <f t="shared" si="222"/>
        <v xml:space="preserve"> </v>
      </c>
      <c r="Q486" s="166" t="str">
        <f t="shared" si="223"/>
        <v xml:space="preserve"> </v>
      </c>
      <c r="R486" s="119"/>
      <c r="S486" s="72">
        <f>S492</f>
        <v>0</v>
      </c>
    </row>
    <row r="487" spans="1:19" s="1" customFormat="1" ht="105.75" customHeight="1" x14ac:dyDescent="0.2">
      <c r="A487" s="357"/>
      <c r="B487" s="373"/>
      <c r="C487" s="373"/>
      <c r="D487" s="373"/>
      <c r="E487" s="153"/>
      <c r="F487" s="153"/>
      <c r="G487" s="54">
        <v>4111020101</v>
      </c>
      <c r="H487" s="18" t="s">
        <v>356</v>
      </c>
      <c r="I487" s="373">
        <f>'موازنة 2027-2028 '!M487</f>
        <v>0</v>
      </c>
      <c r="J487" s="153"/>
      <c r="K487" s="153"/>
      <c r="L487" s="153">
        <f t="shared" si="191"/>
        <v>0</v>
      </c>
      <c r="M487" s="373">
        <f>'الاطار الموازنى  راي الجهه عام'!K487</f>
        <v>0</v>
      </c>
      <c r="N487" s="215">
        <f t="shared" si="220"/>
        <v>0</v>
      </c>
      <c r="O487" s="153"/>
      <c r="P487" s="155" t="str">
        <f t="shared" si="222"/>
        <v xml:space="preserve"> </v>
      </c>
      <c r="Q487" s="155" t="str">
        <f t="shared" si="223"/>
        <v xml:space="preserve"> </v>
      </c>
      <c r="R487" s="110">
        <f t="shared" si="190"/>
        <v>0</v>
      </c>
      <c r="S487" s="72">
        <f t="shared" si="224"/>
        <v>0</v>
      </c>
    </row>
    <row r="488" spans="1:19" s="1" customFormat="1" ht="105.75" customHeight="1" x14ac:dyDescent="0.2">
      <c r="A488" s="357"/>
      <c r="B488" s="373"/>
      <c r="C488" s="373"/>
      <c r="D488" s="373"/>
      <c r="E488" s="153"/>
      <c r="F488" s="153"/>
      <c r="G488" s="54">
        <v>4111020201</v>
      </c>
      <c r="H488" s="18" t="s">
        <v>357</v>
      </c>
      <c r="I488" s="373">
        <f>'موازنة 2027-2028 '!M488</f>
        <v>0</v>
      </c>
      <c r="J488" s="153"/>
      <c r="K488" s="153"/>
      <c r="L488" s="153">
        <f t="shared" si="191"/>
        <v>0</v>
      </c>
      <c r="M488" s="373">
        <f>'الاطار الموازنى  راي الجهه عام'!K488</f>
        <v>0</v>
      </c>
      <c r="N488" s="215">
        <f t="shared" si="220"/>
        <v>0</v>
      </c>
      <c r="O488" s="153"/>
      <c r="P488" s="155" t="str">
        <f t="shared" si="222"/>
        <v xml:space="preserve"> </v>
      </c>
      <c r="Q488" s="155" t="str">
        <f t="shared" si="223"/>
        <v xml:space="preserve"> </v>
      </c>
      <c r="R488" s="110">
        <f t="shared" si="190"/>
        <v>0</v>
      </c>
      <c r="S488" s="72">
        <f t="shared" si="224"/>
        <v>0</v>
      </c>
    </row>
    <row r="489" spans="1:19" s="1" customFormat="1" ht="105.75" customHeight="1" x14ac:dyDescent="0.2">
      <c r="A489" s="357"/>
      <c r="B489" s="373"/>
      <c r="C489" s="373"/>
      <c r="D489" s="373"/>
      <c r="E489" s="153"/>
      <c r="F489" s="153"/>
      <c r="G489" s="54">
        <v>4111020301</v>
      </c>
      <c r="H489" s="18" t="s">
        <v>358</v>
      </c>
      <c r="I489" s="373">
        <f>'موازنة 2027-2028 '!M489</f>
        <v>0</v>
      </c>
      <c r="J489" s="153"/>
      <c r="K489" s="153"/>
      <c r="L489" s="153">
        <f t="shared" si="191"/>
        <v>0</v>
      </c>
      <c r="M489" s="373">
        <f>'الاطار الموازنى  راي الجهه عام'!K489</f>
        <v>0</v>
      </c>
      <c r="N489" s="215">
        <f t="shared" si="220"/>
        <v>0</v>
      </c>
      <c r="O489" s="153"/>
      <c r="P489" s="155" t="str">
        <f t="shared" si="222"/>
        <v xml:space="preserve"> </v>
      </c>
      <c r="Q489" s="155" t="str">
        <f t="shared" si="223"/>
        <v xml:space="preserve"> </v>
      </c>
      <c r="R489" s="110">
        <f t="shared" si="190"/>
        <v>0</v>
      </c>
      <c r="S489" s="72">
        <f t="shared" si="224"/>
        <v>0</v>
      </c>
    </row>
    <row r="490" spans="1:19" s="1" customFormat="1" ht="105.75" customHeight="1" x14ac:dyDescent="0.2">
      <c r="A490" s="357"/>
      <c r="B490" s="373"/>
      <c r="C490" s="373"/>
      <c r="D490" s="373"/>
      <c r="E490" s="153"/>
      <c r="F490" s="153"/>
      <c r="G490" s="54">
        <v>4111020401</v>
      </c>
      <c r="H490" s="18" t="s">
        <v>359</v>
      </c>
      <c r="I490" s="373">
        <f>'موازنة 2027-2028 '!M490</f>
        <v>0</v>
      </c>
      <c r="J490" s="153"/>
      <c r="K490" s="153"/>
      <c r="L490" s="153">
        <f t="shared" si="191"/>
        <v>0</v>
      </c>
      <c r="M490" s="373">
        <f>'الاطار الموازنى  راي الجهه عام'!K490</f>
        <v>0</v>
      </c>
      <c r="N490" s="215">
        <f t="shared" si="220"/>
        <v>0</v>
      </c>
      <c r="O490" s="153"/>
      <c r="P490" s="155" t="str">
        <f t="shared" si="222"/>
        <v xml:space="preserve"> </v>
      </c>
      <c r="Q490" s="155" t="str">
        <f t="shared" si="223"/>
        <v xml:space="preserve"> </v>
      </c>
      <c r="R490" s="110">
        <f t="shared" ref="R490:R557" si="225">IF(O490=0,,O490/I490)</f>
        <v>0</v>
      </c>
      <c r="S490" s="72">
        <f t="shared" si="224"/>
        <v>0</v>
      </c>
    </row>
    <row r="491" spans="1:19" s="1" customFormat="1" ht="117" customHeight="1" thickBot="1" x14ac:dyDescent="0.25">
      <c r="A491" s="357"/>
      <c r="B491" s="373"/>
      <c r="C491" s="373"/>
      <c r="D491" s="373"/>
      <c r="E491" s="153"/>
      <c r="F491" s="153"/>
      <c r="G491" s="55">
        <v>4111020501</v>
      </c>
      <c r="H491" s="23" t="s">
        <v>1106</v>
      </c>
      <c r="I491" s="373">
        <f>'موازنة 2027-2028 '!M491</f>
        <v>0</v>
      </c>
      <c r="J491" s="153"/>
      <c r="K491" s="153"/>
      <c r="L491" s="153">
        <f t="shared" si="191"/>
        <v>0</v>
      </c>
      <c r="M491" s="373">
        <f>'الاطار الموازنى  راي الجهه عام'!K491</f>
        <v>0</v>
      </c>
      <c r="N491" s="215">
        <f t="shared" si="220"/>
        <v>0</v>
      </c>
      <c r="O491" s="153"/>
      <c r="P491" s="155" t="str">
        <f t="shared" si="222"/>
        <v xml:space="preserve"> </v>
      </c>
      <c r="Q491" s="155" t="str">
        <f t="shared" si="223"/>
        <v xml:space="preserve"> </v>
      </c>
      <c r="R491" s="110">
        <f t="shared" si="225"/>
        <v>0</v>
      </c>
      <c r="S491" s="72">
        <f t="shared" si="224"/>
        <v>0</v>
      </c>
    </row>
    <row r="492" spans="1:19" s="2" customFormat="1" ht="102.75" customHeight="1" thickBot="1" x14ac:dyDescent="0.25">
      <c r="A492" s="376">
        <f t="shared" ref="A492:F492" si="226">SUM(A487:A491)</f>
        <v>0</v>
      </c>
      <c r="B492" s="377">
        <f t="shared" si="226"/>
        <v>0</v>
      </c>
      <c r="C492" s="377">
        <f t="shared" si="226"/>
        <v>0</v>
      </c>
      <c r="D492" s="377">
        <f t="shared" si="226"/>
        <v>0</v>
      </c>
      <c r="E492" s="157">
        <f t="shared" si="226"/>
        <v>0</v>
      </c>
      <c r="F492" s="157">
        <f t="shared" si="226"/>
        <v>0</v>
      </c>
      <c r="G492" s="57"/>
      <c r="H492" s="7" t="s">
        <v>256</v>
      </c>
      <c r="I492" s="377">
        <f>'موازنة 2027-2028 '!M492</f>
        <v>0</v>
      </c>
      <c r="J492" s="157">
        <f t="shared" ref="J492:L492" si="227">SUM(J487:J491)</f>
        <v>0</v>
      </c>
      <c r="K492" s="157">
        <f t="shared" si="227"/>
        <v>0</v>
      </c>
      <c r="L492" s="157">
        <f t="shared" si="227"/>
        <v>0</v>
      </c>
      <c r="M492" s="377">
        <f>'الاطار الموازنى  راي الجهه عام'!K492</f>
        <v>0</v>
      </c>
      <c r="N492" s="217">
        <f t="shared" si="220"/>
        <v>0</v>
      </c>
      <c r="O492" s="157">
        <f t="shared" ref="O492" si="228">SUM(O487:O491)</f>
        <v>0</v>
      </c>
      <c r="P492" s="157" t="str">
        <f t="shared" si="222"/>
        <v xml:space="preserve"> </v>
      </c>
      <c r="Q492" s="157" t="str">
        <f t="shared" si="223"/>
        <v xml:space="preserve"> </v>
      </c>
      <c r="R492" s="112">
        <f t="shared" si="225"/>
        <v>0</v>
      </c>
      <c r="S492" s="72">
        <f t="shared" si="224"/>
        <v>0</v>
      </c>
    </row>
    <row r="493" spans="1:19" s="2" customFormat="1" ht="105.75" customHeight="1" x14ac:dyDescent="0.2">
      <c r="A493" s="389"/>
      <c r="B493" s="390"/>
      <c r="C493" s="390"/>
      <c r="D493" s="390"/>
      <c r="E493" s="166"/>
      <c r="F493" s="166"/>
      <c r="G493" s="53" t="s">
        <v>946</v>
      </c>
      <c r="H493" s="22" t="s">
        <v>362</v>
      </c>
      <c r="I493" s="390">
        <f>'موازنة 2027-2028 '!M493</f>
        <v>0</v>
      </c>
      <c r="J493" s="166"/>
      <c r="K493" s="166"/>
      <c r="L493" s="166"/>
      <c r="M493" s="390">
        <f>'الاطار الموازنى  راي الجهه عام'!K493</f>
        <v>0</v>
      </c>
      <c r="N493" s="228"/>
      <c r="O493" s="166"/>
      <c r="P493" s="166" t="str">
        <f t="shared" si="222"/>
        <v xml:space="preserve"> </v>
      </c>
      <c r="Q493" s="166" t="str">
        <f t="shared" si="223"/>
        <v xml:space="preserve"> </v>
      </c>
      <c r="R493" s="119"/>
      <c r="S493" s="72">
        <f>S496</f>
        <v>0</v>
      </c>
    </row>
    <row r="494" spans="1:19" s="1" customFormat="1" ht="105.75" customHeight="1" x14ac:dyDescent="0.2">
      <c r="A494" s="357"/>
      <c r="B494" s="373"/>
      <c r="C494" s="373"/>
      <c r="D494" s="373"/>
      <c r="E494" s="153"/>
      <c r="F494" s="153"/>
      <c r="G494" s="54">
        <v>4111030101</v>
      </c>
      <c r="H494" s="18" t="s">
        <v>363</v>
      </c>
      <c r="I494" s="373">
        <f>'موازنة 2027-2028 '!M494</f>
        <v>0</v>
      </c>
      <c r="J494" s="153"/>
      <c r="K494" s="153"/>
      <c r="L494" s="153">
        <f t="shared" ref="L494:L559" si="229">K494*2</f>
        <v>0</v>
      </c>
      <c r="M494" s="373">
        <f>'الاطار الموازنى  راي الجهه عام'!K494</f>
        <v>0</v>
      </c>
      <c r="N494" s="215">
        <f t="shared" si="220"/>
        <v>0</v>
      </c>
      <c r="O494" s="153"/>
      <c r="P494" s="155" t="str">
        <f t="shared" si="222"/>
        <v xml:space="preserve"> </v>
      </c>
      <c r="Q494" s="155" t="str">
        <f t="shared" si="223"/>
        <v xml:space="preserve"> </v>
      </c>
      <c r="R494" s="110">
        <f t="shared" si="225"/>
        <v>0</v>
      </c>
      <c r="S494" s="72">
        <f t="shared" si="224"/>
        <v>0</v>
      </c>
    </row>
    <row r="495" spans="1:19" s="1" customFormat="1" ht="105.75" customHeight="1" thickBot="1" x14ac:dyDescent="0.25">
      <c r="A495" s="357"/>
      <c r="B495" s="373"/>
      <c r="C495" s="373"/>
      <c r="D495" s="373"/>
      <c r="E495" s="153"/>
      <c r="F495" s="153"/>
      <c r="G495" s="55">
        <v>4111030201</v>
      </c>
      <c r="H495" s="23" t="s">
        <v>364</v>
      </c>
      <c r="I495" s="373">
        <f>'موازنة 2027-2028 '!M495</f>
        <v>0</v>
      </c>
      <c r="J495" s="153"/>
      <c r="K495" s="153"/>
      <c r="L495" s="153">
        <f t="shared" si="229"/>
        <v>0</v>
      </c>
      <c r="M495" s="373">
        <f>'الاطار الموازنى  راي الجهه عام'!K495</f>
        <v>0</v>
      </c>
      <c r="N495" s="215">
        <f t="shared" si="220"/>
        <v>0</v>
      </c>
      <c r="O495" s="153"/>
      <c r="P495" s="155" t="str">
        <f t="shared" si="222"/>
        <v xml:space="preserve"> </v>
      </c>
      <c r="Q495" s="155" t="str">
        <f t="shared" si="223"/>
        <v xml:space="preserve"> </v>
      </c>
      <c r="R495" s="110">
        <f t="shared" si="225"/>
        <v>0</v>
      </c>
      <c r="S495" s="72">
        <f t="shared" si="224"/>
        <v>0</v>
      </c>
    </row>
    <row r="496" spans="1:19" s="2" customFormat="1" ht="105" customHeight="1" thickBot="1" x14ac:dyDescent="0.25">
      <c r="A496" s="376">
        <f t="shared" ref="A496:L496" si="230">SUM(A494:A495)</f>
        <v>0</v>
      </c>
      <c r="B496" s="377">
        <f t="shared" si="230"/>
        <v>0</v>
      </c>
      <c r="C496" s="377">
        <f t="shared" si="230"/>
        <v>0</v>
      </c>
      <c r="D496" s="377">
        <f t="shared" si="230"/>
        <v>0</v>
      </c>
      <c r="E496" s="157">
        <f t="shared" si="230"/>
        <v>0</v>
      </c>
      <c r="F496" s="157">
        <f t="shared" si="230"/>
        <v>0</v>
      </c>
      <c r="G496" s="57"/>
      <c r="H496" s="7" t="s">
        <v>266</v>
      </c>
      <c r="I496" s="377">
        <f>'موازنة 2027-2028 '!M496</f>
        <v>0</v>
      </c>
      <c r="J496" s="157">
        <f t="shared" si="230"/>
        <v>0</v>
      </c>
      <c r="K496" s="157">
        <f t="shared" si="230"/>
        <v>0</v>
      </c>
      <c r="L496" s="157">
        <f t="shared" si="230"/>
        <v>0</v>
      </c>
      <c r="M496" s="377">
        <f>'الاطار الموازنى  راي الجهه عام'!K496</f>
        <v>0</v>
      </c>
      <c r="N496" s="217">
        <f t="shared" si="220"/>
        <v>0</v>
      </c>
      <c r="O496" s="157">
        <f t="shared" ref="O496" si="231">SUM(O494:O495)</f>
        <v>0</v>
      </c>
      <c r="P496" s="157" t="str">
        <f t="shared" si="222"/>
        <v xml:space="preserve"> </v>
      </c>
      <c r="Q496" s="157" t="str">
        <f t="shared" si="223"/>
        <v xml:space="preserve"> </v>
      </c>
      <c r="R496" s="112">
        <f t="shared" si="225"/>
        <v>0</v>
      </c>
      <c r="S496" s="72">
        <f t="shared" si="224"/>
        <v>0</v>
      </c>
    </row>
    <row r="497" spans="1:19" s="2" customFormat="1" ht="105.75" customHeight="1" x14ac:dyDescent="0.2">
      <c r="A497" s="389"/>
      <c r="B497" s="390"/>
      <c r="C497" s="390"/>
      <c r="D497" s="390"/>
      <c r="E497" s="166"/>
      <c r="F497" s="166"/>
      <c r="G497" s="53" t="s">
        <v>947</v>
      </c>
      <c r="H497" s="22" t="s">
        <v>365</v>
      </c>
      <c r="I497" s="390">
        <f>'موازنة 2027-2028 '!M497</f>
        <v>0</v>
      </c>
      <c r="J497" s="166"/>
      <c r="K497" s="166"/>
      <c r="L497" s="166"/>
      <c r="M497" s="390">
        <f>'الاطار الموازنى  راي الجهه عام'!K497</f>
        <v>0</v>
      </c>
      <c r="N497" s="228"/>
      <c r="O497" s="166"/>
      <c r="P497" s="166" t="str">
        <f t="shared" si="222"/>
        <v xml:space="preserve"> </v>
      </c>
      <c r="Q497" s="166" t="str">
        <f t="shared" si="223"/>
        <v xml:space="preserve"> </v>
      </c>
      <c r="R497" s="119"/>
      <c r="S497" s="72">
        <f>S504</f>
        <v>154700000</v>
      </c>
    </row>
    <row r="498" spans="1:19" s="1" customFormat="1" ht="105.75" customHeight="1" x14ac:dyDescent="0.2">
      <c r="A498" s="357"/>
      <c r="B498" s="373"/>
      <c r="C498" s="373"/>
      <c r="D498" s="373"/>
      <c r="E498" s="155"/>
      <c r="F498" s="155"/>
      <c r="G498" s="54" t="s">
        <v>948</v>
      </c>
      <c r="H498" s="18" t="s">
        <v>622</v>
      </c>
      <c r="I498" s="373">
        <f>'موازنة 2027-2028 '!M498</f>
        <v>0</v>
      </c>
      <c r="J498" s="155"/>
      <c r="K498" s="155"/>
      <c r="L498" s="155"/>
      <c r="M498" s="373">
        <f>'الاطار الموازنى  راي الجهه عام'!K498</f>
        <v>0</v>
      </c>
      <c r="N498" s="215"/>
      <c r="O498" s="155"/>
      <c r="P498" s="155" t="str">
        <f t="shared" si="222"/>
        <v xml:space="preserve"> </v>
      </c>
      <c r="Q498" s="155" t="str">
        <f t="shared" si="223"/>
        <v xml:space="preserve"> </v>
      </c>
      <c r="R498" s="110"/>
      <c r="S498" s="72">
        <f>S503</f>
        <v>154700000</v>
      </c>
    </row>
    <row r="499" spans="1:19" s="1" customFormat="1" ht="105" customHeight="1" x14ac:dyDescent="0.2">
      <c r="A499" s="365"/>
      <c r="B499" s="365"/>
      <c r="C499" s="365"/>
      <c r="D499" s="365"/>
      <c r="E499" s="147"/>
      <c r="F499" s="147"/>
      <c r="G499" s="49" t="s">
        <v>949</v>
      </c>
      <c r="H499" s="40" t="s">
        <v>623</v>
      </c>
      <c r="I499" s="365">
        <f>'موازنة 2027-2028 '!M499</f>
        <v>45500000</v>
      </c>
      <c r="J499" s="147"/>
      <c r="K499" s="147"/>
      <c r="L499" s="147">
        <f t="shared" si="229"/>
        <v>0</v>
      </c>
      <c r="M499" s="365">
        <f>'الاطار الموازنى  راي الجهه عام'!K499</f>
        <v>54600000</v>
      </c>
      <c r="N499" s="208">
        <f t="shared" si="220"/>
        <v>9100000</v>
      </c>
      <c r="O499" s="147">
        <f>M499</f>
        <v>54600000</v>
      </c>
      <c r="P499" s="209">
        <f t="shared" si="222"/>
        <v>9100000</v>
      </c>
      <c r="Q499" s="209" t="str">
        <f t="shared" si="223"/>
        <v xml:space="preserve"> </v>
      </c>
      <c r="R499" s="105">
        <f t="shared" si="225"/>
        <v>1.2</v>
      </c>
      <c r="S499" s="72">
        <f t="shared" si="224"/>
        <v>154700000</v>
      </c>
    </row>
    <row r="500" spans="1:19" s="1" customFormat="1" ht="105.75" customHeight="1" x14ac:dyDescent="0.2">
      <c r="A500" s="364"/>
      <c r="B500" s="365"/>
      <c r="C500" s="365"/>
      <c r="D500" s="365"/>
      <c r="E500" s="147"/>
      <c r="F500" s="147"/>
      <c r="G500" s="49">
        <v>4111040102</v>
      </c>
      <c r="H500" s="40" t="s">
        <v>624</v>
      </c>
      <c r="I500" s="365">
        <f>'موازنة 2027-2028 '!M500</f>
        <v>0</v>
      </c>
      <c r="J500" s="147"/>
      <c r="K500" s="147"/>
      <c r="L500" s="147">
        <f t="shared" si="229"/>
        <v>0</v>
      </c>
      <c r="M500" s="365">
        <f>'الاطار الموازنى  راي الجهه عام'!K500</f>
        <v>0</v>
      </c>
      <c r="N500" s="208">
        <f t="shared" si="220"/>
        <v>0</v>
      </c>
      <c r="O500" s="147"/>
      <c r="P500" s="209" t="str">
        <f t="shared" si="222"/>
        <v xml:space="preserve"> </v>
      </c>
      <c r="Q500" s="209" t="str">
        <f t="shared" si="223"/>
        <v xml:space="preserve"> </v>
      </c>
      <c r="R500" s="105">
        <f t="shared" si="225"/>
        <v>0</v>
      </c>
      <c r="S500" s="72">
        <f t="shared" si="224"/>
        <v>0</v>
      </c>
    </row>
    <row r="501" spans="1:19" s="1" customFormat="1" ht="105.75" customHeight="1" x14ac:dyDescent="0.2">
      <c r="A501" s="364"/>
      <c r="B501" s="365"/>
      <c r="C501" s="365"/>
      <c r="D501" s="365"/>
      <c r="E501" s="147"/>
      <c r="F501" s="147"/>
      <c r="G501" s="50">
        <v>4111040103</v>
      </c>
      <c r="H501" s="41" t="s">
        <v>625</v>
      </c>
      <c r="I501" s="365">
        <f>'موازنة 2027-2028 '!M501</f>
        <v>0</v>
      </c>
      <c r="J501" s="147"/>
      <c r="K501" s="147"/>
      <c r="L501" s="147">
        <f t="shared" si="229"/>
        <v>0</v>
      </c>
      <c r="M501" s="365">
        <f>'الاطار الموازنى  راي الجهه عام'!K501</f>
        <v>0</v>
      </c>
      <c r="N501" s="208">
        <f t="shared" si="220"/>
        <v>0</v>
      </c>
      <c r="O501" s="147"/>
      <c r="P501" s="209" t="str">
        <f t="shared" si="222"/>
        <v xml:space="preserve"> </v>
      </c>
      <c r="Q501" s="209" t="str">
        <f t="shared" si="223"/>
        <v xml:space="preserve"> </v>
      </c>
      <c r="R501" s="105">
        <f t="shared" si="225"/>
        <v>0</v>
      </c>
      <c r="S501" s="72">
        <f t="shared" si="224"/>
        <v>0</v>
      </c>
    </row>
    <row r="502" spans="1:19" s="1" customFormat="1" ht="105.75" customHeight="1" thickBot="1" x14ac:dyDescent="0.25">
      <c r="A502" s="397"/>
      <c r="B502" s="398"/>
      <c r="C502" s="398"/>
      <c r="D502" s="398"/>
      <c r="E502" s="168"/>
      <c r="F502" s="168"/>
      <c r="G502" s="61">
        <v>4111040104</v>
      </c>
      <c r="H502" s="711" t="s">
        <v>1185</v>
      </c>
      <c r="I502" s="365">
        <f>'موازنة 2027-2028 '!M502</f>
        <v>0</v>
      </c>
      <c r="J502" s="168"/>
      <c r="K502" s="168"/>
      <c r="L502" s="168"/>
      <c r="M502" s="365">
        <f>'الاطار الموازنى  راي الجهه عام'!K502</f>
        <v>0</v>
      </c>
      <c r="N502" s="208">
        <f t="shared" si="220"/>
        <v>0</v>
      </c>
      <c r="O502" s="168"/>
      <c r="P502" s="209" t="str">
        <f t="shared" si="222"/>
        <v xml:space="preserve"> </v>
      </c>
      <c r="Q502" s="209" t="str">
        <f t="shared" si="223"/>
        <v xml:space="preserve"> </v>
      </c>
      <c r="R502" s="105">
        <f t="shared" si="225"/>
        <v>0</v>
      </c>
      <c r="S502" s="72"/>
    </row>
    <row r="503" spans="1:19" s="1" customFormat="1" ht="102.75" customHeight="1" thickBot="1" x14ac:dyDescent="0.25">
      <c r="A503" s="360">
        <f t="shared" ref="A503:F503" si="232">A499+A500+A501</f>
        <v>0</v>
      </c>
      <c r="B503" s="368">
        <f t="shared" si="232"/>
        <v>0</v>
      </c>
      <c r="C503" s="368">
        <f t="shared" si="232"/>
        <v>0</v>
      </c>
      <c r="D503" s="368">
        <f t="shared" si="232"/>
        <v>0</v>
      </c>
      <c r="E503" s="150">
        <f t="shared" si="232"/>
        <v>0</v>
      </c>
      <c r="F503" s="150">
        <f t="shared" si="232"/>
        <v>0</v>
      </c>
      <c r="G503" s="51"/>
      <c r="H503" s="5" t="s">
        <v>167</v>
      </c>
      <c r="I503" s="368">
        <f>SUM(I499:I502)</f>
        <v>45500000</v>
      </c>
      <c r="J503" s="368">
        <f t="shared" ref="J503:M503" si="233">SUM(J499:J502)</f>
        <v>0</v>
      </c>
      <c r="K503" s="368">
        <f t="shared" si="233"/>
        <v>0</v>
      </c>
      <c r="L503" s="368">
        <f t="shared" si="233"/>
        <v>0</v>
      </c>
      <c r="M503" s="368">
        <f t="shared" si="233"/>
        <v>54600000</v>
      </c>
      <c r="N503" s="212">
        <f t="shared" si="220"/>
        <v>9100000</v>
      </c>
      <c r="O503" s="150">
        <f t="shared" ref="O503" si="234">SUM(O499:O502)</f>
        <v>54600000</v>
      </c>
      <c r="P503" s="150">
        <f t="shared" si="222"/>
        <v>9100000</v>
      </c>
      <c r="Q503" s="150" t="str">
        <f t="shared" si="223"/>
        <v xml:space="preserve"> </v>
      </c>
      <c r="R503" s="107">
        <f t="shared" si="225"/>
        <v>1.2</v>
      </c>
      <c r="S503" s="72">
        <f t="shared" si="224"/>
        <v>154700000</v>
      </c>
    </row>
    <row r="504" spans="1:19" s="2" customFormat="1" ht="105" customHeight="1" thickBot="1" x14ac:dyDescent="0.25">
      <c r="A504" s="376">
        <f t="shared" ref="A504:L504" si="235">A503</f>
        <v>0</v>
      </c>
      <c r="B504" s="377">
        <f t="shared" si="235"/>
        <v>0</v>
      </c>
      <c r="C504" s="377">
        <f t="shared" si="235"/>
        <v>0</v>
      </c>
      <c r="D504" s="377">
        <f t="shared" si="235"/>
        <v>0</v>
      </c>
      <c r="E504" s="157">
        <f t="shared" si="235"/>
        <v>0</v>
      </c>
      <c r="F504" s="157">
        <f t="shared" si="235"/>
        <v>0</v>
      </c>
      <c r="G504" s="57"/>
      <c r="H504" s="7" t="s">
        <v>274</v>
      </c>
      <c r="I504" s="377">
        <f>'موازنة 2027-2028 '!M504</f>
        <v>45500000</v>
      </c>
      <c r="J504" s="157">
        <f t="shared" si="235"/>
        <v>0</v>
      </c>
      <c r="K504" s="157">
        <f t="shared" si="235"/>
        <v>0</v>
      </c>
      <c r="L504" s="157">
        <f t="shared" si="235"/>
        <v>0</v>
      </c>
      <c r="M504" s="377">
        <f>'الاطار الموازنى  راي الجهه عام'!K504</f>
        <v>54600000</v>
      </c>
      <c r="N504" s="217">
        <f t="shared" si="220"/>
        <v>9100000</v>
      </c>
      <c r="O504" s="157">
        <f t="shared" ref="O504" si="236">O503</f>
        <v>54600000</v>
      </c>
      <c r="P504" s="157">
        <f t="shared" si="222"/>
        <v>9100000</v>
      </c>
      <c r="Q504" s="157" t="str">
        <f t="shared" si="223"/>
        <v xml:space="preserve"> </v>
      </c>
      <c r="R504" s="112">
        <f t="shared" si="225"/>
        <v>1.2</v>
      </c>
      <c r="S504" s="72">
        <f t="shared" si="224"/>
        <v>154700000</v>
      </c>
    </row>
    <row r="505" spans="1:19" s="2" customFormat="1" ht="105.75" customHeight="1" x14ac:dyDescent="0.2">
      <c r="A505" s="389"/>
      <c r="B505" s="390"/>
      <c r="C505" s="390"/>
      <c r="D505" s="390"/>
      <c r="E505" s="180"/>
      <c r="F505" s="180"/>
      <c r="G505" s="60">
        <v>4111050101</v>
      </c>
      <c r="H505" s="17" t="s">
        <v>366</v>
      </c>
      <c r="I505" s="390">
        <f>'موازنة 2027-2028 '!M505</f>
        <v>0</v>
      </c>
      <c r="J505" s="180"/>
      <c r="K505" s="180"/>
      <c r="L505" s="180">
        <f t="shared" si="229"/>
        <v>0</v>
      </c>
      <c r="M505" s="390">
        <f>'الاطار الموازنى  راي الجهه عام'!K505</f>
        <v>0</v>
      </c>
      <c r="N505" s="228">
        <f t="shared" si="220"/>
        <v>0</v>
      </c>
      <c r="O505" s="180"/>
      <c r="P505" s="166" t="str">
        <f t="shared" si="222"/>
        <v xml:space="preserve"> </v>
      </c>
      <c r="Q505" s="166" t="str">
        <f t="shared" si="223"/>
        <v xml:space="preserve"> </v>
      </c>
      <c r="R505" s="119">
        <f t="shared" si="225"/>
        <v>0</v>
      </c>
      <c r="S505" s="72">
        <f t="shared" si="224"/>
        <v>0</v>
      </c>
    </row>
    <row r="506" spans="1:19" s="2" customFormat="1" ht="105.75" customHeight="1" x14ac:dyDescent="0.2">
      <c r="A506" s="389"/>
      <c r="B506" s="390"/>
      <c r="C506" s="390"/>
      <c r="D506" s="390"/>
      <c r="E506" s="180"/>
      <c r="F506" s="180"/>
      <c r="G506" s="60">
        <v>4111060101</v>
      </c>
      <c r="H506" s="17" t="s">
        <v>367</v>
      </c>
      <c r="I506" s="390">
        <f>'موازنة 2027-2028 '!M506</f>
        <v>0</v>
      </c>
      <c r="J506" s="180"/>
      <c r="K506" s="180"/>
      <c r="L506" s="180">
        <f t="shared" si="229"/>
        <v>0</v>
      </c>
      <c r="M506" s="390">
        <f>'الاطار الموازنى  راي الجهه عام'!K506</f>
        <v>0</v>
      </c>
      <c r="N506" s="228">
        <f t="shared" si="220"/>
        <v>0</v>
      </c>
      <c r="O506" s="180"/>
      <c r="P506" s="166" t="str">
        <f t="shared" si="222"/>
        <v xml:space="preserve"> </v>
      </c>
      <c r="Q506" s="166" t="str">
        <f t="shared" si="223"/>
        <v xml:space="preserve"> </v>
      </c>
      <c r="R506" s="119">
        <f t="shared" si="225"/>
        <v>0</v>
      </c>
      <c r="S506" s="72">
        <f t="shared" si="224"/>
        <v>0</v>
      </c>
    </row>
    <row r="507" spans="1:19" s="2" customFormat="1" ht="105.75" customHeight="1" x14ac:dyDescent="0.2">
      <c r="A507" s="389"/>
      <c r="B507" s="390"/>
      <c r="C507" s="390"/>
      <c r="D507" s="390"/>
      <c r="E507" s="166"/>
      <c r="F507" s="166"/>
      <c r="G507" s="60">
        <v>4111070101</v>
      </c>
      <c r="H507" s="17" t="s">
        <v>368</v>
      </c>
      <c r="I507" s="390">
        <f>'موازنة 2027-2028 '!M507</f>
        <v>0</v>
      </c>
      <c r="J507" s="166"/>
      <c r="K507" s="166"/>
      <c r="L507" s="166"/>
      <c r="M507" s="390">
        <f>'الاطار الموازنى  راي الجهه عام'!K507</f>
        <v>0</v>
      </c>
      <c r="N507" s="228"/>
      <c r="O507" s="166"/>
      <c r="P507" s="166" t="str">
        <f t="shared" si="222"/>
        <v xml:space="preserve"> </v>
      </c>
      <c r="Q507" s="166" t="str">
        <f t="shared" si="223"/>
        <v xml:space="preserve"> </v>
      </c>
      <c r="R507" s="119"/>
      <c r="S507" s="72">
        <f>S520</f>
        <v>69000</v>
      </c>
    </row>
    <row r="508" spans="1:19" s="1" customFormat="1" ht="105.75" customHeight="1" x14ac:dyDescent="0.2">
      <c r="A508" s="357"/>
      <c r="B508" s="373"/>
      <c r="C508" s="373"/>
      <c r="D508" s="373"/>
      <c r="E508" s="155"/>
      <c r="F508" s="155"/>
      <c r="G508" s="54" t="s">
        <v>950</v>
      </c>
      <c r="H508" s="18" t="s">
        <v>369</v>
      </c>
      <c r="I508" s="373">
        <f>'موازنة 2027-2028 '!M508</f>
        <v>0</v>
      </c>
      <c r="J508" s="155"/>
      <c r="K508" s="155"/>
      <c r="L508" s="155"/>
      <c r="M508" s="373">
        <f>'الاطار الموازنى  راي الجهه عام'!K508</f>
        <v>0</v>
      </c>
      <c r="N508" s="215"/>
      <c r="O508" s="155"/>
      <c r="P508" s="155" t="str">
        <f t="shared" si="222"/>
        <v xml:space="preserve"> </v>
      </c>
      <c r="Q508" s="155" t="str">
        <f t="shared" si="223"/>
        <v xml:space="preserve"> </v>
      </c>
      <c r="R508" s="110"/>
      <c r="S508" s="72">
        <f>S512</f>
        <v>0</v>
      </c>
    </row>
    <row r="509" spans="1:19" ht="105.75" customHeight="1" x14ac:dyDescent="0.2">
      <c r="A509" s="364"/>
      <c r="B509" s="365"/>
      <c r="C509" s="365"/>
      <c r="D509" s="365"/>
      <c r="E509" s="147"/>
      <c r="F509" s="147"/>
      <c r="G509" s="49" t="s">
        <v>951</v>
      </c>
      <c r="H509" s="19" t="s">
        <v>370</v>
      </c>
      <c r="I509" s="365">
        <f>'موازنة 2027-2028 '!M509</f>
        <v>0</v>
      </c>
      <c r="J509" s="147"/>
      <c r="K509" s="147"/>
      <c r="L509" s="147">
        <f t="shared" si="229"/>
        <v>0</v>
      </c>
      <c r="M509" s="365">
        <f>'الاطار الموازنى  راي الجهه عام'!K509</f>
        <v>0</v>
      </c>
      <c r="N509" s="208">
        <f t="shared" si="220"/>
        <v>0</v>
      </c>
      <c r="O509" s="147"/>
      <c r="P509" s="209" t="str">
        <f t="shared" si="222"/>
        <v xml:space="preserve"> </v>
      </c>
      <c r="Q509" s="209" t="str">
        <f t="shared" si="223"/>
        <v xml:space="preserve"> </v>
      </c>
      <c r="R509" s="105">
        <f t="shared" si="225"/>
        <v>0</v>
      </c>
      <c r="S509" s="72">
        <f t="shared" si="224"/>
        <v>0</v>
      </c>
    </row>
    <row r="510" spans="1:19" ht="105.75" customHeight="1" x14ac:dyDescent="0.2">
      <c r="A510" s="364"/>
      <c r="B510" s="365"/>
      <c r="C510" s="365"/>
      <c r="D510" s="365"/>
      <c r="E510" s="147"/>
      <c r="F510" s="147"/>
      <c r="G510" s="49" t="s">
        <v>952</v>
      </c>
      <c r="H510" s="19" t="s">
        <v>371</v>
      </c>
      <c r="I510" s="365">
        <f>'موازنة 2027-2028 '!M510</f>
        <v>0</v>
      </c>
      <c r="J510" s="147"/>
      <c r="K510" s="147"/>
      <c r="L510" s="147">
        <f t="shared" si="229"/>
        <v>0</v>
      </c>
      <c r="M510" s="365">
        <f>'الاطار الموازنى  راي الجهه عام'!K510</f>
        <v>0</v>
      </c>
      <c r="N510" s="208">
        <f t="shared" si="220"/>
        <v>0</v>
      </c>
      <c r="O510" s="147"/>
      <c r="P510" s="209" t="str">
        <f t="shared" si="222"/>
        <v xml:space="preserve"> </v>
      </c>
      <c r="Q510" s="209" t="str">
        <f t="shared" si="223"/>
        <v xml:space="preserve"> </v>
      </c>
      <c r="R510" s="105">
        <f t="shared" si="225"/>
        <v>0</v>
      </c>
      <c r="S510" s="72">
        <f t="shared" si="224"/>
        <v>0</v>
      </c>
    </row>
    <row r="511" spans="1:19" ht="105.75" customHeight="1" thickBot="1" x14ac:dyDescent="0.25">
      <c r="A511" s="364"/>
      <c r="B511" s="365"/>
      <c r="C511" s="365"/>
      <c r="D511" s="365"/>
      <c r="E511" s="147"/>
      <c r="F511" s="147"/>
      <c r="G511" s="50" t="s">
        <v>953</v>
      </c>
      <c r="H511" s="20" t="s">
        <v>372</v>
      </c>
      <c r="I511" s="365">
        <f>'موازنة 2027-2028 '!M511</f>
        <v>0</v>
      </c>
      <c r="J511" s="147"/>
      <c r="K511" s="147"/>
      <c r="L511" s="147">
        <f t="shared" si="229"/>
        <v>0</v>
      </c>
      <c r="M511" s="365">
        <f>'الاطار الموازنى  راي الجهه عام'!K511</f>
        <v>0</v>
      </c>
      <c r="N511" s="208">
        <f t="shared" si="220"/>
        <v>0</v>
      </c>
      <c r="O511" s="147"/>
      <c r="P511" s="209" t="str">
        <f t="shared" si="222"/>
        <v xml:space="preserve"> </v>
      </c>
      <c r="Q511" s="209" t="str">
        <f t="shared" si="223"/>
        <v xml:space="preserve"> </v>
      </c>
      <c r="R511" s="105">
        <f t="shared" si="225"/>
        <v>0</v>
      </c>
      <c r="S511" s="72">
        <f t="shared" si="224"/>
        <v>0</v>
      </c>
    </row>
    <row r="512" spans="1:19" s="1" customFormat="1" ht="102.75" customHeight="1" thickBot="1" x14ac:dyDescent="0.25">
      <c r="A512" s="360">
        <f t="shared" ref="A512:L512" si="237">SUM(A509:A511)</f>
        <v>0</v>
      </c>
      <c r="B512" s="368">
        <f t="shared" si="237"/>
        <v>0</v>
      </c>
      <c r="C512" s="368">
        <f t="shared" si="237"/>
        <v>0</v>
      </c>
      <c r="D512" s="368">
        <f t="shared" si="237"/>
        <v>0</v>
      </c>
      <c r="E512" s="150">
        <f t="shared" si="237"/>
        <v>0</v>
      </c>
      <c r="F512" s="150">
        <f t="shared" si="237"/>
        <v>0</v>
      </c>
      <c r="G512" s="51"/>
      <c r="H512" s="5" t="s">
        <v>167</v>
      </c>
      <c r="I512" s="368">
        <f>'موازنة 2027-2028 '!M512</f>
        <v>0</v>
      </c>
      <c r="J512" s="150">
        <f t="shared" si="237"/>
        <v>0</v>
      </c>
      <c r="K512" s="150">
        <f t="shared" si="237"/>
        <v>0</v>
      </c>
      <c r="L512" s="150">
        <f t="shared" si="237"/>
        <v>0</v>
      </c>
      <c r="M512" s="368">
        <f>'الاطار الموازنى  راي الجهه عام'!K512</f>
        <v>0</v>
      </c>
      <c r="N512" s="212">
        <f t="shared" si="220"/>
        <v>0</v>
      </c>
      <c r="O512" s="150">
        <f t="shared" ref="O512" si="238">SUM(O509:O511)</f>
        <v>0</v>
      </c>
      <c r="P512" s="150" t="str">
        <f t="shared" si="222"/>
        <v xml:space="preserve"> </v>
      </c>
      <c r="Q512" s="150" t="str">
        <f t="shared" si="223"/>
        <v xml:space="preserve"> </v>
      </c>
      <c r="R512" s="107">
        <f t="shared" si="225"/>
        <v>0</v>
      </c>
      <c r="S512" s="72">
        <f t="shared" si="224"/>
        <v>0</v>
      </c>
    </row>
    <row r="513" spans="1:19" s="1" customFormat="1" ht="105.75" customHeight="1" x14ac:dyDescent="0.2">
      <c r="A513" s="357"/>
      <c r="B513" s="373"/>
      <c r="C513" s="373"/>
      <c r="D513" s="373"/>
      <c r="E513" s="153"/>
      <c r="F513" s="153"/>
      <c r="G513" s="48">
        <v>4111070201</v>
      </c>
      <c r="H513" s="21" t="s">
        <v>373</v>
      </c>
      <c r="I513" s="373">
        <f>'موازنة 2027-2028 '!M513</f>
        <v>0</v>
      </c>
      <c r="J513" s="153"/>
      <c r="K513" s="153"/>
      <c r="L513" s="153">
        <f t="shared" si="229"/>
        <v>0</v>
      </c>
      <c r="M513" s="373">
        <f>'الاطار الموازنى  راي الجهه عام'!K513</f>
        <v>0</v>
      </c>
      <c r="N513" s="215">
        <f t="shared" si="220"/>
        <v>0</v>
      </c>
      <c r="O513" s="153"/>
      <c r="P513" s="155" t="str">
        <f t="shared" si="222"/>
        <v xml:space="preserve"> </v>
      </c>
      <c r="Q513" s="155" t="str">
        <f t="shared" si="223"/>
        <v xml:space="preserve"> </v>
      </c>
      <c r="R513" s="110">
        <f t="shared" si="225"/>
        <v>0</v>
      </c>
      <c r="S513" s="72">
        <f t="shared" si="224"/>
        <v>0</v>
      </c>
    </row>
    <row r="514" spans="1:19" s="1" customFormat="1" ht="105.75" customHeight="1" x14ac:dyDescent="0.2">
      <c r="A514" s="357"/>
      <c r="B514" s="373"/>
      <c r="C514" s="373"/>
      <c r="D514" s="373"/>
      <c r="E514" s="153"/>
      <c r="F514" s="153"/>
      <c r="G514" s="54">
        <v>4111070301</v>
      </c>
      <c r="H514" s="18" t="s">
        <v>374</v>
      </c>
      <c r="I514" s="373">
        <f>'موازنة 2027-2028 '!M514</f>
        <v>0</v>
      </c>
      <c r="J514" s="153"/>
      <c r="K514" s="153"/>
      <c r="L514" s="153">
        <f t="shared" si="229"/>
        <v>0</v>
      </c>
      <c r="M514" s="373">
        <f>'الاطار الموازنى  راي الجهه عام'!K514</f>
        <v>0</v>
      </c>
      <c r="N514" s="215">
        <f t="shared" si="220"/>
        <v>0</v>
      </c>
      <c r="O514" s="153"/>
      <c r="P514" s="155" t="str">
        <f t="shared" si="222"/>
        <v xml:space="preserve"> </v>
      </c>
      <c r="Q514" s="155" t="str">
        <f t="shared" si="223"/>
        <v xml:space="preserve"> </v>
      </c>
      <c r="R514" s="110">
        <f t="shared" si="225"/>
        <v>0</v>
      </c>
      <c r="S514" s="72">
        <f t="shared" si="224"/>
        <v>0</v>
      </c>
    </row>
    <row r="515" spans="1:19" s="1" customFormat="1" ht="105.75" customHeight="1" x14ac:dyDescent="0.2">
      <c r="A515" s="357"/>
      <c r="B515" s="373"/>
      <c r="C515" s="373"/>
      <c r="D515" s="373"/>
      <c r="E515" s="153"/>
      <c r="F515" s="153"/>
      <c r="G515" s="54">
        <v>4111070401</v>
      </c>
      <c r="H515" s="18" t="s">
        <v>375</v>
      </c>
      <c r="I515" s="373">
        <f>'موازنة 2027-2028 '!M515</f>
        <v>0</v>
      </c>
      <c r="J515" s="153"/>
      <c r="K515" s="153"/>
      <c r="L515" s="153">
        <f t="shared" si="229"/>
        <v>0</v>
      </c>
      <c r="M515" s="373">
        <f>'الاطار الموازنى  راي الجهه عام'!K515</f>
        <v>0</v>
      </c>
      <c r="N515" s="215">
        <f t="shared" si="220"/>
        <v>0</v>
      </c>
      <c r="O515" s="153"/>
      <c r="P515" s="155" t="str">
        <f t="shared" si="222"/>
        <v xml:space="preserve"> </v>
      </c>
      <c r="Q515" s="155" t="str">
        <f t="shared" si="223"/>
        <v xml:space="preserve"> </v>
      </c>
      <c r="R515" s="110">
        <f t="shared" si="225"/>
        <v>0</v>
      </c>
      <c r="S515" s="72">
        <f t="shared" si="224"/>
        <v>0</v>
      </c>
    </row>
    <row r="516" spans="1:19" s="1" customFormat="1" ht="105.75" customHeight="1" thickBot="1" x14ac:dyDescent="0.25">
      <c r="A516" s="374"/>
      <c r="B516" s="375"/>
      <c r="C516" s="375"/>
      <c r="D516" s="375"/>
      <c r="E516" s="154"/>
      <c r="F516" s="154"/>
      <c r="G516" s="55">
        <v>4111070500</v>
      </c>
      <c r="H516" s="23" t="s">
        <v>376</v>
      </c>
      <c r="I516" s="375">
        <f>'موازنة 2027-2028 '!M516</f>
        <v>0</v>
      </c>
      <c r="J516" s="154"/>
      <c r="K516" s="154"/>
      <c r="L516" s="154"/>
      <c r="M516" s="375">
        <f>'الاطار الموازنى  راي الجهه عام'!K516</f>
        <v>0</v>
      </c>
      <c r="N516" s="216"/>
      <c r="O516" s="154"/>
      <c r="P516" s="154" t="str">
        <f t="shared" si="222"/>
        <v xml:space="preserve"> </v>
      </c>
      <c r="Q516" s="154" t="str">
        <f t="shared" si="223"/>
        <v xml:space="preserve"> </v>
      </c>
      <c r="R516" s="111"/>
      <c r="S516" s="72">
        <f>S519</f>
        <v>69000</v>
      </c>
    </row>
    <row r="517" spans="1:19" ht="105.75" customHeight="1" x14ac:dyDescent="0.2">
      <c r="A517" s="353"/>
      <c r="B517" s="354"/>
      <c r="C517" s="354"/>
      <c r="D517" s="354"/>
      <c r="E517" s="145"/>
      <c r="F517" s="145"/>
      <c r="G517" s="79" t="s">
        <v>954</v>
      </c>
      <c r="H517" s="80" t="s">
        <v>626</v>
      </c>
      <c r="I517" s="354">
        <f>'موازنة 2027-2028 '!M517</f>
        <v>23000</v>
      </c>
      <c r="J517" s="145"/>
      <c r="K517" s="145"/>
      <c r="L517" s="145">
        <f t="shared" si="229"/>
        <v>0</v>
      </c>
      <c r="M517" s="354">
        <f>'الاطار الموازنى  راي الجهه عام'!K517</f>
        <v>23000</v>
      </c>
      <c r="N517" s="207">
        <f t="shared" si="220"/>
        <v>0</v>
      </c>
      <c r="O517" s="145">
        <f>M517</f>
        <v>23000</v>
      </c>
      <c r="P517" s="137" t="str">
        <f t="shared" si="222"/>
        <v xml:space="preserve"> </v>
      </c>
      <c r="Q517" s="137" t="str">
        <f t="shared" si="223"/>
        <v xml:space="preserve"> </v>
      </c>
      <c r="R517" s="97">
        <f t="shared" si="225"/>
        <v>1</v>
      </c>
      <c r="S517" s="72">
        <f t="shared" si="224"/>
        <v>69000</v>
      </c>
    </row>
    <row r="518" spans="1:19" ht="105.75" customHeight="1" thickBot="1" x14ac:dyDescent="0.25">
      <c r="A518" s="366"/>
      <c r="B518" s="367"/>
      <c r="C518" s="367"/>
      <c r="D518" s="367"/>
      <c r="E518" s="149"/>
      <c r="F518" s="149"/>
      <c r="G518" s="81">
        <v>4111070502</v>
      </c>
      <c r="H518" s="78" t="s">
        <v>627</v>
      </c>
      <c r="I518" s="367">
        <f>'موازنة 2027-2028 '!M518</f>
        <v>0</v>
      </c>
      <c r="J518" s="149"/>
      <c r="K518" s="149"/>
      <c r="L518" s="149">
        <f t="shared" si="229"/>
        <v>0</v>
      </c>
      <c r="M518" s="367">
        <f>'الاطار الموازنى  راي الجهه عام'!K518</f>
        <v>0</v>
      </c>
      <c r="N518" s="210">
        <f t="shared" si="220"/>
        <v>0</v>
      </c>
      <c r="O518" s="149"/>
      <c r="P518" s="211" t="str">
        <f t="shared" si="222"/>
        <v xml:space="preserve"> </v>
      </c>
      <c r="Q518" s="211" t="str">
        <f t="shared" si="223"/>
        <v xml:space="preserve"> </v>
      </c>
      <c r="R518" s="106">
        <f t="shared" si="225"/>
        <v>0</v>
      </c>
      <c r="S518" s="72">
        <f t="shared" si="224"/>
        <v>0</v>
      </c>
    </row>
    <row r="519" spans="1:19" s="1" customFormat="1" ht="110.25" customHeight="1" thickBot="1" x14ac:dyDescent="0.25">
      <c r="A519" s="360">
        <f t="shared" ref="A519:L519" si="239">A517+A518</f>
        <v>0</v>
      </c>
      <c r="B519" s="368">
        <f t="shared" si="239"/>
        <v>0</v>
      </c>
      <c r="C519" s="368">
        <f t="shared" si="239"/>
        <v>0</v>
      </c>
      <c r="D519" s="368">
        <f t="shared" si="239"/>
        <v>0</v>
      </c>
      <c r="E519" s="150">
        <f t="shared" si="239"/>
        <v>0</v>
      </c>
      <c r="F519" s="150">
        <f t="shared" si="239"/>
        <v>0</v>
      </c>
      <c r="G519" s="51"/>
      <c r="H519" s="5" t="s">
        <v>197</v>
      </c>
      <c r="I519" s="368">
        <f>'موازنة 2027-2028 '!M519</f>
        <v>23000</v>
      </c>
      <c r="J519" s="150">
        <f t="shared" si="239"/>
        <v>0</v>
      </c>
      <c r="K519" s="150">
        <f t="shared" si="239"/>
        <v>0</v>
      </c>
      <c r="L519" s="150">
        <f t="shared" si="239"/>
        <v>0</v>
      </c>
      <c r="M519" s="368">
        <f>'الاطار الموازنى  راي الجهه عام'!K519</f>
        <v>23000</v>
      </c>
      <c r="N519" s="212">
        <f t="shared" si="220"/>
        <v>0</v>
      </c>
      <c r="O519" s="150">
        <f t="shared" ref="O519" si="240">O517+O518</f>
        <v>23000</v>
      </c>
      <c r="P519" s="150" t="str">
        <f t="shared" si="222"/>
        <v xml:space="preserve"> </v>
      </c>
      <c r="Q519" s="150" t="str">
        <f t="shared" si="223"/>
        <v xml:space="preserve"> </v>
      </c>
      <c r="R519" s="107">
        <f t="shared" si="225"/>
        <v>1</v>
      </c>
      <c r="S519" s="72">
        <f t="shared" si="224"/>
        <v>69000</v>
      </c>
    </row>
    <row r="520" spans="1:19" s="2" customFormat="1" ht="112.5" customHeight="1" thickBot="1" x14ac:dyDescent="0.25">
      <c r="A520" s="431">
        <f t="shared" ref="A520:L520" si="241">A512+A513+A514+A515+A519</f>
        <v>0</v>
      </c>
      <c r="B520" s="432">
        <f t="shared" si="241"/>
        <v>0</v>
      </c>
      <c r="C520" s="432">
        <f t="shared" si="241"/>
        <v>0</v>
      </c>
      <c r="D520" s="432">
        <f t="shared" si="241"/>
        <v>0</v>
      </c>
      <c r="E520" s="186">
        <f t="shared" si="241"/>
        <v>0</v>
      </c>
      <c r="F520" s="186">
        <f t="shared" si="241"/>
        <v>0</v>
      </c>
      <c r="G520" s="70"/>
      <c r="H520" s="7" t="s">
        <v>377</v>
      </c>
      <c r="I520" s="432">
        <f>'موازنة 2027-2028 '!M520</f>
        <v>23000</v>
      </c>
      <c r="J520" s="186">
        <f t="shared" si="241"/>
        <v>0</v>
      </c>
      <c r="K520" s="186">
        <f t="shared" si="241"/>
        <v>0</v>
      </c>
      <c r="L520" s="186">
        <f t="shared" si="241"/>
        <v>0</v>
      </c>
      <c r="M520" s="432">
        <f>'الاطار الموازنى  راي الجهه عام'!K520</f>
        <v>23000</v>
      </c>
      <c r="N520" s="248">
        <f t="shared" si="220"/>
        <v>0</v>
      </c>
      <c r="O520" s="186">
        <f t="shared" ref="O520" si="242">O512+O513+O514+O515+O519</f>
        <v>23000</v>
      </c>
      <c r="P520" s="186" t="str">
        <f t="shared" si="222"/>
        <v xml:space="preserve"> </v>
      </c>
      <c r="Q520" s="186" t="str">
        <f t="shared" si="223"/>
        <v xml:space="preserve"> </v>
      </c>
      <c r="R520" s="129">
        <f t="shared" si="225"/>
        <v>1</v>
      </c>
      <c r="S520" s="72">
        <f t="shared" si="224"/>
        <v>69000</v>
      </c>
    </row>
    <row r="521" spans="1:19" s="3" customFormat="1" ht="112.5" customHeight="1" thickBot="1" x14ac:dyDescent="0.25">
      <c r="A521" s="382">
        <f t="shared" ref="A521:L521" si="243">A520+A506+A505+A504+A496+A492+A485</f>
        <v>0</v>
      </c>
      <c r="B521" s="383">
        <f t="shared" si="243"/>
        <v>0</v>
      </c>
      <c r="C521" s="383">
        <f t="shared" si="243"/>
        <v>0</v>
      </c>
      <c r="D521" s="383">
        <f t="shared" si="243"/>
        <v>0</v>
      </c>
      <c r="E521" s="161">
        <f t="shared" si="243"/>
        <v>0</v>
      </c>
      <c r="F521" s="161">
        <f t="shared" si="243"/>
        <v>0</v>
      </c>
      <c r="G521" s="58"/>
      <c r="H521" s="9" t="s">
        <v>378</v>
      </c>
      <c r="I521" s="383">
        <f>'موازنة 2027-2028 '!M521</f>
        <v>45523000</v>
      </c>
      <c r="J521" s="161">
        <f t="shared" si="243"/>
        <v>0</v>
      </c>
      <c r="K521" s="161">
        <f t="shared" si="243"/>
        <v>0</v>
      </c>
      <c r="L521" s="161">
        <f t="shared" si="243"/>
        <v>0</v>
      </c>
      <c r="M521" s="383">
        <f>'الاطار الموازنى  راي الجهه عام'!K521</f>
        <v>54623000</v>
      </c>
      <c r="N521" s="222">
        <f t="shared" si="220"/>
        <v>9100000</v>
      </c>
      <c r="O521" s="161">
        <f t="shared" ref="O521" si="244">O520+O506+O505+O504+O496+O492+O485</f>
        <v>54623000</v>
      </c>
      <c r="P521" s="161">
        <f t="shared" si="222"/>
        <v>9100000</v>
      </c>
      <c r="Q521" s="161" t="str">
        <f t="shared" si="223"/>
        <v xml:space="preserve"> </v>
      </c>
      <c r="R521" s="115">
        <f t="shared" si="225"/>
        <v>1.1998989521780199</v>
      </c>
      <c r="S521" s="72">
        <f t="shared" si="224"/>
        <v>154769000</v>
      </c>
    </row>
    <row r="522" spans="1:19" s="277" customFormat="1" ht="117" customHeight="1" x14ac:dyDescent="0.2">
      <c r="A522" s="421"/>
      <c r="B522" s="422"/>
      <c r="C522" s="423" t="e">
        <f>(C521-A521)/A521</f>
        <v>#DIV/0!</v>
      </c>
      <c r="D522" s="423" t="e">
        <f>(D521-B521)/B521</f>
        <v>#DIV/0!</v>
      </c>
      <c r="E522" s="279" t="e">
        <f>(E521-C521)/C521</f>
        <v>#DIV/0!</v>
      </c>
      <c r="F522" s="279" t="e">
        <f>(F521-D521)/D521</f>
        <v>#DIV/0!</v>
      </c>
      <c r="G522" s="280"/>
      <c r="H522" s="281" t="s">
        <v>1137</v>
      </c>
      <c r="I522" s="386" t="e">
        <f>'موازنة 2027-2028 '!M522</f>
        <v>#DIV/0!</v>
      </c>
      <c r="J522" s="278"/>
      <c r="K522" s="278"/>
      <c r="L522" s="278"/>
      <c r="M522" s="423" t="e">
        <f>'الاطار الموازنى  راي الجهه عام'!K522</f>
        <v>#VALUE!</v>
      </c>
      <c r="N522" s="282"/>
      <c r="O522" s="278" t="e">
        <f>(O521-J521)/J521</f>
        <v>#DIV/0!</v>
      </c>
      <c r="P522" s="278"/>
      <c r="Q522" s="278"/>
      <c r="R522" s="283"/>
      <c r="S522" s="276">
        <v>1</v>
      </c>
    </row>
    <row r="523" spans="1:19" s="3" customFormat="1" ht="105.75" customHeight="1" x14ac:dyDescent="0.2">
      <c r="A523" s="387"/>
      <c r="B523" s="388"/>
      <c r="C523" s="388"/>
      <c r="D523" s="388"/>
      <c r="E523" s="165"/>
      <c r="F523" s="165"/>
      <c r="G523" s="59" t="s">
        <v>955</v>
      </c>
      <c r="H523" s="10" t="s">
        <v>379</v>
      </c>
      <c r="I523" s="388">
        <f>'موازنة 2027-2028 '!M523</f>
        <v>0</v>
      </c>
      <c r="J523" s="165"/>
      <c r="K523" s="165"/>
      <c r="L523" s="165"/>
      <c r="M523" s="388">
        <f>'الاطار الموازنى  راي الجهه عام'!K523</f>
        <v>0</v>
      </c>
      <c r="N523" s="227"/>
      <c r="O523" s="165"/>
      <c r="P523" s="165" t="str">
        <f t="shared" si="222"/>
        <v xml:space="preserve"> </v>
      </c>
      <c r="Q523" s="165" t="str">
        <f t="shared" si="223"/>
        <v xml:space="preserve"> </v>
      </c>
      <c r="R523" s="118"/>
      <c r="S523" s="72">
        <f>S534</f>
        <v>1011000</v>
      </c>
    </row>
    <row r="524" spans="1:19" s="2" customFormat="1" ht="105.75" customHeight="1" x14ac:dyDescent="0.2">
      <c r="A524" s="389"/>
      <c r="B524" s="390"/>
      <c r="C524" s="390"/>
      <c r="D524" s="390"/>
      <c r="E524" s="166"/>
      <c r="F524" s="166"/>
      <c r="G524" s="60" t="s">
        <v>956</v>
      </c>
      <c r="H524" s="25" t="s">
        <v>380</v>
      </c>
      <c r="I524" s="390">
        <f>'موازنة 2027-2028 '!M524</f>
        <v>0</v>
      </c>
      <c r="J524" s="166"/>
      <c r="K524" s="166"/>
      <c r="L524" s="166"/>
      <c r="M524" s="390">
        <f>'الاطار الموازنى  راي الجهه عام'!K524</f>
        <v>0</v>
      </c>
      <c r="N524" s="228"/>
      <c r="O524" s="166"/>
      <c r="P524" s="166" t="str">
        <f t="shared" si="222"/>
        <v xml:space="preserve"> </v>
      </c>
      <c r="Q524" s="166" t="str">
        <f t="shared" si="223"/>
        <v xml:space="preserve"> </v>
      </c>
      <c r="R524" s="119"/>
      <c r="S524" s="72">
        <f>S528</f>
        <v>1011000</v>
      </c>
    </row>
    <row r="525" spans="1:19" s="1" customFormat="1" ht="105.75" customHeight="1" x14ac:dyDescent="0.2">
      <c r="A525" s="357"/>
      <c r="B525" s="373"/>
      <c r="C525" s="373"/>
      <c r="D525" s="373"/>
      <c r="E525" s="153"/>
      <c r="F525" s="153"/>
      <c r="G525" s="54">
        <v>4112010101</v>
      </c>
      <c r="H525" s="18" t="s">
        <v>381</v>
      </c>
      <c r="I525" s="373">
        <f>'موازنة 2027-2028 '!M525</f>
        <v>0</v>
      </c>
      <c r="J525" s="153"/>
      <c r="K525" s="153"/>
      <c r="L525" s="153">
        <f t="shared" si="229"/>
        <v>0</v>
      </c>
      <c r="M525" s="373">
        <f>'الاطار الموازنى  راي الجهه عام'!K525</f>
        <v>0</v>
      </c>
      <c r="N525" s="215">
        <f t="shared" si="220"/>
        <v>0</v>
      </c>
      <c r="O525" s="153"/>
      <c r="P525" s="155" t="str">
        <f t="shared" si="222"/>
        <v xml:space="preserve"> </v>
      </c>
      <c r="Q525" s="155" t="str">
        <f t="shared" si="223"/>
        <v xml:space="preserve"> </v>
      </c>
      <c r="R525" s="110">
        <f t="shared" si="225"/>
        <v>0</v>
      </c>
      <c r="S525" s="72">
        <f t="shared" si="224"/>
        <v>0</v>
      </c>
    </row>
    <row r="526" spans="1:19" s="1" customFormat="1" ht="105.75" customHeight="1" x14ac:dyDescent="0.2">
      <c r="A526" s="357"/>
      <c r="B526" s="373"/>
      <c r="C526" s="373"/>
      <c r="D526" s="373"/>
      <c r="E526" s="153"/>
      <c r="F526" s="153"/>
      <c r="G526" s="54">
        <v>4112010201</v>
      </c>
      <c r="H526" s="18" t="s">
        <v>382</v>
      </c>
      <c r="I526" s="373">
        <f>'موازنة 2027-2028 '!M526</f>
        <v>337000</v>
      </c>
      <c r="J526" s="153"/>
      <c r="K526" s="153"/>
      <c r="L526" s="153">
        <f t="shared" si="229"/>
        <v>0</v>
      </c>
      <c r="M526" s="373">
        <f>'الاطار الموازنى  راي الجهه عام'!K526</f>
        <v>337000</v>
      </c>
      <c r="N526" s="215">
        <f t="shared" si="220"/>
        <v>0</v>
      </c>
      <c r="O526" s="153">
        <f>M526</f>
        <v>337000</v>
      </c>
      <c r="P526" s="155" t="str">
        <f t="shared" si="222"/>
        <v xml:space="preserve"> </v>
      </c>
      <c r="Q526" s="155" t="str">
        <f t="shared" si="223"/>
        <v xml:space="preserve"> </v>
      </c>
      <c r="R526" s="110">
        <f t="shared" si="225"/>
        <v>1</v>
      </c>
      <c r="S526" s="72">
        <f t="shared" si="224"/>
        <v>1011000</v>
      </c>
    </row>
    <row r="527" spans="1:19" s="1" customFormat="1" ht="105.75" customHeight="1" thickBot="1" x14ac:dyDescent="0.25">
      <c r="A527" s="357"/>
      <c r="B527" s="373"/>
      <c r="C527" s="373"/>
      <c r="D527" s="373"/>
      <c r="E527" s="153"/>
      <c r="F527" s="153"/>
      <c r="G527" s="55">
        <v>4112010301</v>
      </c>
      <c r="H527" s="23" t="s">
        <v>383</v>
      </c>
      <c r="I527" s="373">
        <f>'موازنة 2027-2028 '!M527</f>
        <v>0</v>
      </c>
      <c r="J527" s="153"/>
      <c r="K527" s="153"/>
      <c r="L527" s="153">
        <f t="shared" si="229"/>
        <v>0</v>
      </c>
      <c r="M527" s="373">
        <f>'الاطار الموازنى  راي الجهه عام'!K527</f>
        <v>0</v>
      </c>
      <c r="N527" s="215">
        <f t="shared" si="220"/>
        <v>0</v>
      </c>
      <c r="O527" s="153"/>
      <c r="P527" s="155" t="str">
        <f t="shared" si="222"/>
        <v xml:space="preserve"> </v>
      </c>
      <c r="Q527" s="155" t="str">
        <f t="shared" si="223"/>
        <v xml:space="preserve"> </v>
      </c>
      <c r="R527" s="110">
        <f t="shared" si="225"/>
        <v>0</v>
      </c>
      <c r="S527" s="72">
        <f t="shared" si="224"/>
        <v>0</v>
      </c>
    </row>
    <row r="528" spans="1:19" s="2" customFormat="1" ht="99.75" customHeight="1" thickBot="1" x14ac:dyDescent="0.25">
      <c r="A528" s="376">
        <f t="shared" ref="A528:F528" si="245">SUM(A525:A527)</f>
        <v>0</v>
      </c>
      <c r="B528" s="377">
        <f t="shared" si="245"/>
        <v>0</v>
      </c>
      <c r="C528" s="377">
        <f t="shared" si="245"/>
        <v>0</v>
      </c>
      <c r="D528" s="377">
        <f t="shared" si="245"/>
        <v>0</v>
      </c>
      <c r="E528" s="157">
        <f t="shared" si="245"/>
        <v>0</v>
      </c>
      <c r="F528" s="157">
        <f t="shared" si="245"/>
        <v>0</v>
      </c>
      <c r="G528" s="57"/>
      <c r="H528" s="7" t="s">
        <v>237</v>
      </c>
      <c r="I528" s="377">
        <f>'موازنة 2027-2028 '!M528</f>
        <v>337000</v>
      </c>
      <c r="J528" s="157">
        <f t="shared" ref="J528:L528" si="246">SUM(J525:J527)</f>
        <v>0</v>
      </c>
      <c r="K528" s="157">
        <f t="shared" si="246"/>
        <v>0</v>
      </c>
      <c r="L528" s="157">
        <f t="shared" si="246"/>
        <v>0</v>
      </c>
      <c r="M528" s="377">
        <f>'الاطار الموازنى  راي الجهه عام'!K528</f>
        <v>337000</v>
      </c>
      <c r="N528" s="217">
        <f t="shared" si="220"/>
        <v>0</v>
      </c>
      <c r="O528" s="157">
        <f t="shared" ref="O528" si="247">SUM(O525:O527)</f>
        <v>337000</v>
      </c>
      <c r="P528" s="157" t="str">
        <f t="shared" si="222"/>
        <v xml:space="preserve"> </v>
      </c>
      <c r="Q528" s="157" t="str">
        <f t="shared" si="223"/>
        <v xml:space="preserve"> </v>
      </c>
      <c r="R528" s="112">
        <f t="shared" si="225"/>
        <v>1</v>
      </c>
      <c r="S528" s="72">
        <f t="shared" si="224"/>
        <v>1011000</v>
      </c>
    </row>
    <row r="529" spans="1:19" s="2" customFormat="1" ht="105.75" customHeight="1" x14ac:dyDescent="0.2">
      <c r="A529" s="389"/>
      <c r="B529" s="390"/>
      <c r="C529" s="390"/>
      <c r="D529" s="390"/>
      <c r="E529" s="166"/>
      <c r="F529" s="166"/>
      <c r="G529" s="53" t="s">
        <v>957</v>
      </c>
      <c r="H529" s="26" t="s">
        <v>384</v>
      </c>
      <c r="I529" s="390">
        <f>'موازنة 2027-2028 '!M529</f>
        <v>0</v>
      </c>
      <c r="J529" s="166"/>
      <c r="K529" s="166"/>
      <c r="L529" s="166"/>
      <c r="M529" s="390">
        <f>'الاطار الموازنى  راي الجهه عام'!K529</f>
        <v>0</v>
      </c>
      <c r="N529" s="228"/>
      <c r="O529" s="166"/>
      <c r="P529" s="166" t="str">
        <f t="shared" si="222"/>
        <v xml:space="preserve"> </v>
      </c>
      <c r="Q529" s="166" t="str">
        <f t="shared" si="223"/>
        <v xml:space="preserve"> </v>
      </c>
      <c r="R529" s="119"/>
      <c r="S529" s="72">
        <f>S533</f>
        <v>0</v>
      </c>
    </row>
    <row r="530" spans="1:19" s="1" customFormat="1" ht="105.75" customHeight="1" x14ac:dyDescent="0.2">
      <c r="A530" s="357"/>
      <c r="B530" s="373"/>
      <c r="C530" s="373"/>
      <c r="D530" s="373"/>
      <c r="E530" s="153"/>
      <c r="F530" s="153"/>
      <c r="G530" s="54">
        <v>4112020101</v>
      </c>
      <c r="H530" s="18" t="s">
        <v>385</v>
      </c>
      <c r="I530" s="373">
        <f>'موازنة 2027-2028 '!M530</f>
        <v>0</v>
      </c>
      <c r="J530" s="153"/>
      <c r="K530" s="153"/>
      <c r="L530" s="153">
        <f t="shared" si="229"/>
        <v>0</v>
      </c>
      <c r="M530" s="373">
        <f>'الاطار الموازنى  راي الجهه عام'!K530</f>
        <v>0</v>
      </c>
      <c r="N530" s="215">
        <f t="shared" si="220"/>
        <v>0</v>
      </c>
      <c r="O530" s="153"/>
      <c r="P530" s="155" t="str">
        <f t="shared" si="222"/>
        <v xml:space="preserve"> </v>
      </c>
      <c r="Q530" s="155" t="str">
        <f t="shared" si="223"/>
        <v xml:space="preserve"> </v>
      </c>
      <c r="R530" s="110">
        <f t="shared" si="225"/>
        <v>0</v>
      </c>
      <c r="S530" s="72">
        <f t="shared" si="224"/>
        <v>0</v>
      </c>
    </row>
    <row r="531" spans="1:19" s="1" customFormat="1" ht="105.75" customHeight="1" x14ac:dyDescent="0.2">
      <c r="A531" s="357"/>
      <c r="B531" s="373"/>
      <c r="C531" s="373"/>
      <c r="D531" s="373"/>
      <c r="E531" s="153"/>
      <c r="F531" s="153"/>
      <c r="G531" s="54">
        <v>4112020201</v>
      </c>
      <c r="H531" s="18" t="s">
        <v>386</v>
      </c>
      <c r="I531" s="373">
        <f>'موازنة 2027-2028 '!M531</f>
        <v>0</v>
      </c>
      <c r="J531" s="153"/>
      <c r="K531" s="153"/>
      <c r="L531" s="153">
        <f t="shared" si="229"/>
        <v>0</v>
      </c>
      <c r="M531" s="373">
        <f>'الاطار الموازنى  راي الجهه عام'!K531</f>
        <v>0</v>
      </c>
      <c r="N531" s="215">
        <f t="shared" si="220"/>
        <v>0</v>
      </c>
      <c r="O531" s="153"/>
      <c r="P531" s="155" t="str">
        <f t="shared" si="222"/>
        <v xml:space="preserve"> </v>
      </c>
      <c r="Q531" s="155" t="str">
        <f t="shared" si="223"/>
        <v xml:space="preserve"> </v>
      </c>
      <c r="R531" s="110">
        <f t="shared" si="225"/>
        <v>0</v>
      </c>
      <c r="S531" s="72">
        <f t="shared" si="224"/>
        <v>0</v>
      </c>
    </row>
    <row r="532" spans="1:19" s="1" customFormat="1" ht="105.75" customHeight="1" thickBot="1" x14ac:dyDescent="0.25">
      <c r="A532" s="357"/>
      <c r="B532" s="373"/>
      <c r="C532" s="373"/>
      <c r="D532" s="373"/>
      <c r="E532" s="153"/>
      <c r="F532" s="153"/>
      <c r="G532" s="55">
        <v>4112020301</v>
      </c>
      <c r="H532" s="23" t="s">
        <v>387</v>
      </c>
      <c r="I532" s="373">
        <f>'موازنة 2027-2028 '!M532</f>
        <v>0</v>
      </c>
      <c r="J532" s="153"/>
      <c r="K532" s="153"/>
      <c r="L532" s="153">
        <f t="shared" si="229"/>
        <v>0</v>
      </c>
      <c r="M532" s="373">
        <f>'الاطار الموازنى  راي الجهه عام'!K532</f>
        <v>0</v>
      </c>
      <c r="N532" s="215">
        <f t="shared" si="220"/>
        <v>0</v>
      </c>
      <c r="O532" s="153"/>
      <c r="P532" s="155" t="str">
        <f t="shared" si="222"/>
        <v xml:space="preserve"> </v>
      </c>
      <c r="Q532" s="155" t="str">
        <f t="shared" si="223"/>
        <v xml:space="preserve"> </v>
      </c>
      <c r="R532" s="110">
        <f t="shared" si="225"/>
        <v>0</v>
      </c>
      <c r="S532" s="72">
        <f t="shared" si="224"/>
        <v>0</v>
      </c>
    </row>
    <row r="533" spans="1:19" s="2" customFormat="1" ht="114.75" customHeight="1" thickBot="1" x14ac:dyDescent="0.25">
      <c r="A533" s="376">
        <f t="shared" ref="A533:L533" si="248">SUM(A530:A532)</f>
        <v>0</v>
      </c>
      <c r="B533" s="377">
        <f t="shared" si="248"/>
        <v>0</v>
      </c>
      <c r="C533" s="377">
        <f t="shared" si="248"/>
        <v>0</v>
      </c>
      <c r="D533" s="377">
        <f t="shared" si="248"/>
        <v>0</v>
      </c>
      <c r="E533" s="157">
        <f t="shared" si="248"/>
        <v>0</v>
      </c>
      <c r="F533" s="157">
        <f t="shared" si="248"/>
        <v>0</v>
      </c>
      <c r="G533" s="57"/>
      <c r="H533" s="7" t="s">
        <v>256</v>
      </c>
      <c r="I533" s="377">
        <f>'موازنة 2027-2028 '!M533</f>
        <v>0</v>
      </c>
      <c r="J533" s="157">
        <f t="shared" si="248"/>
        <v>0</v>
      </c>
      <c r="K533" s="157">
        <f t="shared" si="248"/>
        <v>0</v>
      </c>
      <c r="L533" s="157">
        <f t="shared" si="248"/>
        <v>0</v>
      </c>
      <c r="M533" s="377">
        <f>'الاطار الموازنى  راي الجهه عام'!K533</f>
        <v>0</v>
      </c>
      <c r="N533" s="217">
        <f t="shared" si="220"/>
        <v>0</v>
      </c>
      <c r="O533" s="157">
        <f t="shared" ref="O533" si="249">SUM(O530:O532)</f>
        <v>0</v>
      </c>
      <c r="P533" s="157" t="str">
        <f t="shared" si="222"/>
        <v xml:space="preserve"> </v>
      </c>
      <c r="Q533" s="157" t="str">
        <f t="shared" si="223"/>
        <v xml:space="preserve"> </v>
      </c>
      <c r="R533" s="112">
        <f t="shared" si="225"/>
        <v>0</v>
      </c>
      <c r="S533" s="72">
        <f t="shared" si="224"/>
        <v>0</v>
      </c>
    </row>
    <row r="534" spans="1:19" s="3" customFormat="1" ht="114.75" customHeight="1" thickBot="1" x14ac:dyDescent="0.25">
      <c r="A534" s="382">
        <f t="shared" ref="A534:L534" si="250">A533+A528</f>
        <v>0</v>
      </c>
      <c r="B534" s="383">
        <f t="shared" si="250"/>
        <v>0</v>
      </c>
      <c r="C534" s="383">
        <f t="shared" si="250"/>
        <v>0</v>
      </c>
      <c r="D534" s="383">
        <f t="shared" si="250"/>
        <v>0</v>
      </c>
      <c r="E534" s="161">
        <f t="shared" si="250"/>
        <v>0</v>
      </c>
      <c r="F534" s="161">
        <f t="shared" si="250"/>
        <v>0</v>
      </c>
      <c r="G534" s="58"/>
      <c r="H534" s="9" t="s">
        <v>388</v>
      </c>
      <c r="I534" s="383">
        <f>'موازنة 2027-2028 '!M534</f>
        <v>337000</v>
      </c>
      <c r="J534" s="161">
        <f t="shared" si="250"/>
        <v>0</v>
      </c>
      <c r="K534" s="161">
        <f t="shared" si="250"/>
        <v>0</v>
      </c>
      <c r="L534" s="161">
        <f t="shared" si="250"/>
        <v>0</v>
      </c>
      <c r="M534" s="383">
        <f>'الاطار الموازنى  راي الجهه عام'!K534</f>
        <v>337000</v>
      </c>
      <c r="N534" s="222">
        <f t="shared" si="220"/>
        <v>0</v>
      </c>
      <c r="O534" s="161">
        <f t="shared" ref="O534" si="251">O533+O528</f>
        <v>337000</v>
      </c>
      <c r="P534" s="161" t="str">
        <f t="shared" si="222"/>
        <v xml:space="preserve"> </v>
      </c>
      <c r="Q534" s="161" t="str">
        <f t="shared" si="223"/>
        <v xml:space="preserve"> </v>
      </c>
      <c r="R534" s="115">
        <f t="shared" si="225"/>
        <v>1</v>
      </c>
      <c r="S534" s="72">
        <f t="shared" si="224"/>
        <v>1011000</v>
      </c>
    </row>
    <row r="535" spans="1:19" s="277" customFormat="1" ht="117" customHeight="1" x14ac:dyDescent="0.2">
      <c r="A535" s="433"/>
      <c r="B535" s="434"/>
      <c r="C535" s="435" t="e">
        <f>(C534-A534)/A534</f>
        <v>#DIV/0!</v>
      </c>
      <c r="D535" s="435" t="e">
        <f>(D534-B534)/B534</f>
        <v>#DIV/0!</v>
      </c>
      <c r="E535" s="313" t="e">
        <f>(E534-C534)/C534</f>
        <v>#DIV/0!</v>
      </c>
      <c r="F535" s="313" t="e">
        <f>(F534-D534)/D534</f>
        <v>#DIV/0!</v>
      </c>
      <c r="G535" s="311"/>
      <c r="H535" s="292" t="s">
        <v>1137</v>
      </c>
      <c r="I535" s="435" t="e">
        <f>'موازنة 2027-2028 '!M535</f>
        <v>#DIV/0!</v>
      </c>
      <c r="J535" s="314"/>
      <c r="K535" s="314"/>
      <c r="L535" s="314"/>
      <c r="M535" s="435" t="e">
        <f>'الاطار الموازنى  راي الجهه عام'!K535</f>
        <v>#VALUE!</v>
      </c>
      <c r="N535" s="332"/>
      <c r="O535" s="314" t="e">
        <f>(O534-J534)/J534</f>
        <v>#DIV/0!</v>
      </c>
      <c r="P535" s="314"/>
      <c r="Q535" s="314"/>
      <c r="R535" s="315"/>
      <c r="S535" s="276">
        <v>1</v>
      </c>
    </row>
    <row r="536" spans="1:19" s="3" customFormat="1" ht="105.75" customHeight="1" x14ac:dyDescent="0.2">
      <c r="A536" s="387"/>
      <c r="B536" s="388"/>
      <c r="C536" s="388"/>
      <c r="D536" s="388"/>
      <c r="E536" s="165"/>
      <c r="F536" s="165"/>
      <c r="G536" s="59" t="s">
        <v>958</v>
      </c>
      <c r="H536" s="10" t="s">
        <v>389</v>
      </c>
      <c r="I536" s="388">
        <f>'موازنة 2027-2028 '!M536</f>
        <v>0</v>
      </c>
      <c r="J536" s="165"/>
      <c r="K536" s="165"/>
      <c r="L536" s="165"/>
      <c r="M536" s="388">
        <f>'الاطار الموازنى  راي الجهه عام'!K536</f>
        <v>0</v>
      </c>
      <c r="N536" s="227"/>
      <c r="O536" s="165"/>
      <c r="P536" s="165" t="str">
        <f t="shared" si="222"/>
        <v xml:space="preserve"> </v>
      </c>
      <c r="Q536" s="165" t="str">
        <f t="shared" si="223"/>
        <v xml:space="preserve"> </v>
      </c>
      <c r="R536" s="118"/>
      <c r="S536" s="72">
        <f>S547</f>
        <v>12750000</v>
      </c>
    </row>
    <row r="537" spans="1:19" s="2" customFormat="1" ht="105.75" customHeight="1" x14ac:dyDescent="0.2">
      <c r="A537" s="389"/>
      <c r="B537" s="390"/>
      <c r="C537" s="390"/>
      <c r="D537" s="390"/>
      <c r="E537" s="180"/>
      <c r="F537" s="180"/>
      <c r="G537" s="60">
        <v>4113010101</v>
      </c>
      <c r="H537" s="17" t="s">
        <v>390</v>
      </c>
      <c r="I537" s="390">
        <f>'موازنة 2027-2028 '!M537</f>
        <v>0</v>
      </c>
      <c r="J537" s="180"/>
      <c r="K537" s="180"/>
      <c r="L537" s="180">
        <f t="shared" si="229"/>
        <v>0</v>
      </c>
      <c r="M537" s="390">
        <f>'الاطار الموازنى  راي الجهه عام'!K537</f>
        <v>0</v>
      </c>
      <c r="N537" s="228">
        <f t="shared" si="220"/>
        <v>0</v>
      </c>
      <c r="O537" s="180"/>
      <c r="P537" s="166" t="str">
        <f t="shared" si="222"/>
        <v xml:space="preserve"> </v>
      </c>
      <c r="Q537" s="166" t="str">
        <f t="shared" si="223"/>
        <v xml:space="preserve"> </v>
      </c>
      <c r="R537" s="119">
        <f t="shared" si="225"/>
        <v>0</v>
      </c>
      <c r="S537" s="72">
        <f t="shared" si="224"/>
        <v>0</v>
      </c>
    </row>
    <row r="538" spans="1:19" s="2" customFormat="1" ht="105.75" customHeight="1" x14ac:dyDescent="0.2">
      <c r="A538" s="389"/>
      <c r="B538" s="390"/>
      <c r="C538" s="390"/>
      <c r="D538" s="390"/>
      <c r="E538" s="180"/>
      <c r="F538" s="180"/>
      <c r="G538" s="60">
        <v>4113020101</v>
      </c>
      <c r="H538" s="17" t="s">
        <v>391</v>
      </c>
      <c r="I538" s="390">
        <f>'موازنة 2027-2028 '!M538</f>
        <v>0</v>
      </c>
      <c r="J538" s="180"/>
      <c r="K538" s="180"/>
      <c r="L538" s="180">
        <f t="shared" si="229"/>
        <v>0</v>
      </c>
      <c r="M538" s="390">
        <f>'الاطار الموازنى  راي الجهه عام'!K538</f>
        <v>0</v>
      </c>
      <c r="N538" s="228">
        <f t="shared" si="220"/>
        <v>0</v>
      </c>
      <c r="O538" s="180"/>
      <c r="P538" s="166" t="str">
        <f t="shared" si="222"/>
        <v xml:space="preserve"> </v>
      </c>
      <c r="Q538" s="166" t="str">
        <f t="shared" si="223"/>
        <v xml:space="preserve"> </v>
      </c>
      <c r="R538" s="119">
        <f t="shared" si="225"/>
        <v>0</v>
      </c>
      <c r="S538" s="72">
        <f t="shared" si="224"/>
        <v>0</v>
      </c>
    </row>
    <row r="539" spans="1:19" s="2" customFormat="1" ht="105.75" customHeight="1" x14ac:dyDescent="0.2">
      <c r="A539" s="389"/>
      <c r="B539" s="390"/>
      <c r="C539" s="390"/>
      <c r="D539" s="390"/>
      <c r="E539" s="166"/>
      <c r="F539" s="166"/>
      <c r="G539" s="60" t="s">
        <v>959</v>
      </c>
      <c r="H539" s="17" t="s">
        <v>392</v>
      </c>
      <c r="I539" s="390">
        <f>'موازنة 2027-2028 '!M539</f>
        <v>0</v>
      </c>
      <c r="J539" s="166"/>
      <c r="K539" s="166"/>
      <c r="L539" s="166"/>
      <c r="M539" s="390">
        <f>'الاطار الموازنى  راي الجهه عام'!K539</f>
        <v>0</v>
      </c>
      <c r="N539" s="228"/>
      <c r="O539" s="166"/>
      <c r="P539" s="166" t="str">
        <f t="shared" si="222"/>
        <v xml:space="preserve"> </v>
      </c>
      <c r="Q539" s="166" t="str">
        <f t="shared" si="223"/>
        <v xml:space="preserve"> </v>
      </c>
      <c r="R539" s="119"/>
      <c r="S539" s="72">
        <f>S544</f>
        <v>12750000</v>
      </c>
    </row>
    <row r="540" spans="1:19" s="1" customFormat="1" ht="105.75" customHeight="1" x14ac:dyDescent="0.2">
      <c r="A540" s="357"/>
      <c r="B540" s="373"/>
      <c r="C540" s="373"/>
      <c r="D540" s="373"/>
      <c r="E540" s="153"/>
      <c r="F540" s="153"/>
      <c r="G540" s="54">
        <v>4113030101</v>
      </c>
      <c r="H540" s="18" t="s">
        <v>393</v>
      </c>
      <c r="I540" s="373">
        <f>'موازنة 2027-2028 '!M540</f>
        <v>0</v>
      </c>
      <c r="J540" s="153"/>
      <c r="K540" s="153"/>
      <c r="L540" s="153">
        <f t="shared" si="229"/>
        <v>0</v>
      </c>
      <c r="M540" s="373">
        <f>'الاطار الموازنى  راي الجهه عام'!K540</f>
        <v>0</v>
      </c>
      <c r="N540" s="215">
        <f t="shared" si="220"/>
        <v>0</v>
      </c>
      <c r="O540" s="153"/>
      <c r="P540" s="155" t="str">
        <f t="shared" si="222"/>
        <v xml:space="preserve"> </v>
      </c>
      <c r="Q540" s="155" t="str">
        <f t="shared" si="223"/>
        <v xml:space="preserve"> </v>
      </c>
      <c r="R540" s="110">
        <f t="shared" si="225"/>
        <v>0</v>
      </c>
      <c r="S540" s="72">
        <f t="shared" si="224"/>
        <v>0</v>
      </c>
    </row>
    <row r="541" spans="1:19" s="1" customFormat="1" ht="105.75" customHeight="1" x14ac:dyDescent="0.2">
      <c r="A541" s="357"/>
      <c r="B541" s="373"/>
      <c r="C541" s="373"/>
      <c r="D541" s="373"/>
      <c r="E541" s="153"/>
      <c r="F541" s="153"/>
      <c r="G541" s="54">
        <v>4113030201</v>
      </c>
      <c r="H541" s="18" t="s">
        <v>394</v>
      </c>
      <c r="I541" s="373">
        <f>'موازنة 2027-2028 '!M541</f>
        <v>0</v>
      </c>
      <c r="J541" s="153"/>
      <c r="K541" s="153"/>
      <c r="L541" s="153">
        <f t="shared" si="229"/>
        <v>0</v>
      </c>
      <c r="M541" s="373">
        <f>'الاطار الموازنى  راي الجهه عام'!K541</f>
        <v>0</v>
      </c>
      <c r="N541" s="215">
        <f t="shared" si="220"/>
        <v>0</v>
      </c>
      <c r="O541" s="153"/>
      <c r="P541" s="155" t="str">
        <f t="shared" si="222"/>
        <v xml:space="preserve"> </v>
      </c>
      <c r="Q541" s="155" t="str">
        <f t="shared" si="223"/>
        <v xml:space="preserve"> </v>
      </c>
      <c r="R541" s="110">
        <f t="shared" si="225"/>
        <v>0</v>
      </c>
      <c r="S541" s="72">
        <f t="shared" si="224"/>
        <v>0</v>
      </c>
    </row>
    <row r="542" spans="1:19" s="1" customFormat="1" ht="105.75" customHeight="1" x14ac:dyDescent="0.2">
      <c r="A542" s="357"/>
      <c r="B542" s="373"/>
      <c r="C542" s="373"/>
      <c r="D542" s="373"/>
      <c r="E542" s="153"/>
      <c r="F542" s="153"/>
      <c r="G542" s="54">
        <v>4113030301</v>
      </c>
      <c r="H542" s="18" t="s">
        <v>395</v>
      </c>
      <c r="I542" s="373">
        <f>'موازنة 2027-2028 '!M542</f>
        <v>0</v>
      </c>
      <c r="J542" s="153"/>
      <c r="K542" s="153"/>
      <c r="L542" s="153">
        <f t="shared" si="229"/>
        <v>0</v>
      </c>
      <c r="M542" s="373">
        <f>'الاطار الموازنى  راي الجهه عام'!K542</f>
        <v>0</v>
      </c>
      <c r="N542" s="215">
        <f t="shared" si="220"/>
        <v>0</v>
      </c>
      <c r="O542" s="153"/>
      <c r="P542" s="155" t="str">
        <f t="shared" si="222"/>
        <v xml:space="preserve"> </v>
      </c>
      <c r="Q542" s="155" t="str">
        <f t="shared" si="223"/>
        <v xml:space="preserve"> </v>
      </c>
      <c r="R542" s="110">
        <f t="shared" si="225"/>
        <v>0</v>
      </c>
      <c r="S542" s="72">
        <f t="shared" si="224"/>
        <v>0</v>
      </c>
    </row>
    <row r="543" spans="1:19" s="1" customFormat="1" ht="105.75" customHeight="1" thickBot="1" x14ac:dyDescent="0.25">
      <c r="A543" s="357"/>
      <c r="B543" s="373"/>
      <c r="C543" s="373"/>
      <c r="D543" s="373"/>
      <c r="E543" s="153"/>
      <c r="F543" s="153"/>
      <c r="G543" s="55">
        <v>4113030401</v>
      </c>
      <c r="H543" s="23" t="s">
        <v>396</v>
      </c>
      <c r="I543" s="373">
        <f>'موازنة 2027-2028 '!M543</f>
        <v>4250000</v>
      </c>
      <c r="J543" s="153"/>
      <c r="K543" s="153"/>
      <c r="L543" s="153">
        <f t="shared" si="229"/>
        <v>0</v>
      </c>
      <c r="M543" s="373">
        <f>'الاطار الموازنى  راي الجهه عام'!K543</f>
        <v>4250000</v>
      </c>
      <c r="N543" s="215">
        <f t="shared" si="220"/>
        <v>0</v>
      </c>
      <c r="O543" s="153">
        <f>M543</f>
        <v>4250000</v>
      </c>
      <c r="P543" s="155" t="str">
        <f t="shared" si="222"/>
        <v xml:space="preserve"> </v>
      </c>
      <c r="Q543" s="155" t="str">
        <f t="shared" si="223"/>
        <v xml:space="preserve"> </v>
      </c>
      <c r="R543" s="110">
        <f t="shared" si="225"/>
        <v>1</v>
      </c>
      <c r="S543" s="72">
        <f t="shared" si="224"/>
        <v>12750000</v>
      </c>
    </row>
    <row r="544" spans="1:19" s="2" customFormat="1" ht="107.25" customHeight="1" thickBot="1" x14ac:dyDescent="0.25">
      <c r="A544" s="376">
        <f t="shared" ref="A544:F544" si="252">SUM(A540:A543)</f>
        <v>0</v>
      </c>
      <c r="B544" s="377">
        <f t="shared" si="252"/>
        <v>0</v>
      </c>
      <c r="C544" s="377">
        <f t="shared" si="252"/>
        <v>0</v>
      </c>
      <c r="D544" s="377">
        <f t="shared" si="252"/>
        <v>0</v>
      </c>
      <c r="E544" s="157">
        <f t="shared" si="252"/>
        <v>0</v>
      </c>
      <c r="F544" s="157">
        <f t="shared" si="252"/>
        <v>0</v>
      </c>
      <c r="G544" s="57"/>
      <c r="H544" s="7" t="s">
        <v>266</v>
      </c>
      <c r="I544" s="377">
        <f>'موازنة 2027-2028 '!M544</f>
        <v>4250000</v>
      </c>
      <c r="J544" s="157">
        <f t="shared" ref="J544:L544" si="253">SUM(J540:J543)</f>
        <v>0</v>
      </c>
      <c r="K544" s="157">
        <f t="shared" si="253"/>
        <v>0</v>
      </c>
      <c r="L544" s="157">
        <f t="shared" si="253"/>
        <v>0</v>
      </c>
      <c r="M544" s="377">
        <f>'الاطار الموازنى  راي الجهه عام'!K544</f>
        <v>4250000</v>
      </c>
      <c r="N544" s="217">
        <f t="shared" si="220"/>
        <v>0</v>
      </c>
      <c r="O544" s="157">
        <f t="shared" ref="O544" si="254">SUM(O540:O543)</f>
        <v>4250000</v>
      </c>
      <c r="P544" s="157" t="str">
        <f t="shared" si="222"/>
        <v xml:space="preserve"> </v>
      </c>
      <c r="Q544" s="157" t="str">
        <f t="shared" si="223"/>
        <v xml:space="preserve"> </v>
      </c>
      <c r="R544" s="112">
        <f t="shared" si="225"/>
        <v>1</v>
      </c>
      <c r="S544" s="72">
        <f t="shared" si="224"/>
        <v>12750000</v>
      </c>
    </row>
    <row r="545" spans="1:19" s="2" customFormat="1" ht="105.75" customHeight="1" x14ac:dyDescent="0.2">
      <c r="A545" s="389"/>
      <c r="B545" s="390"/>
      <c r="C545" s="390"/>
      <c r="D545" s="390"/>
      <c r="E545" s="180"/>
      <c r="F545" s="180"/>
      <c r="G545" s="53">
        <v>4113040101</v>
      </c>
      <c r="H545" s="22" t="s">
        <v>397</v>
      </c>
      <c r="I545" s="390">
        <f>'موازنة 2027-2028 '!M545</f>
        <v>0</v>
      </c>
      <c r="J545" s="180"/>
      <c r="K545" s="180"/>
      <c r="L545" s="180">
        <f t="shared" si="229"/>
        <v>0</v>
      </c>
      <c r="M545" s="390">
        <f>'الاطار الموازنى  راي الجهه عام'!K545</f>
        <v>0</v>
      </c>
      <c r="N545" s="228">
        <f t="shared" si="220"/>
        <v>0</v>
      </c>
      <c r="O545" s="180"/>
      <c r="P545" s="166" t="str">
        <f t="shared" si="222"/>
        <v xml:space="preserve"> </v>
      </c>
      <c r="Q545" s="166" t="str">
        <f t="shared" si="223"/>
        <v xml:space="preserve"> </v>
      </c>
      <c r="R545" s="119">
        <f t="shared" si="225"/>
        <v>0</v>
      </c>
      <c r="S545" s="72">
        <f t="shared" si="224"/>
        <v>0</v>
      </c>
    </row>
    <row r="546" spans="1:19" s="2" customFormat="1" ht="105.75" customHeight="1" thickBot="1" x14ac:dyDescent="0.25">
      <c r="A546" s="436"/>
      <c r="B546" s="437"/>
      <c r="C546" s="437"/>
      <c r="D546" s="437"/>
      <c r="E546" s="187"/>
      <c r="F546" s="187"/>
      <c r="G546" s="68">
        <v>4113050101</v>
      </c>
      <c r="H546" s="31" t="s">
        <v>398</v>
      </c>
      <c r="I546" s="437">
        <f>'موازنة 2027-2028 '!M546</f>
        <v>0</v>
      </c>
      <c r="J546" s="187"/>
      <c r="K546" s="187"/>
      <c r="L546" s="187">
        <f t="shared" si="229"/>
        <v>0</v>
      </c>
      <c r="M546" s="437">
        <f>'الاطار الموازنى  راي الجهه عام'!K546</f>
        <v>0</v>
      </c>
      <c r="N546" s="249">
        <f t="shared" si="220"/>
        <v>0</v>
      </c>
      <c r="O546" s="187"/>
      <c r="P546" s="250" t="str">
        <f t="shared" si="222"/>
        <v xml:space="preserve"> </v>
      </c>
      <c r="Q546" s="250" t="str">
        <f t="shared" si="223"/>
        <v xml:space="preserve"> </v>
      </c>
      <c r="R546" s="130">
        <f t="shared" si="225"/>
        <v>0</v>
      </c>
      <c r="S546" s="72">
        <f t="shared" si="224"/>
        <v>0</v>
      </c>
    </row>
    <row r="547" spans="1:19" s="3" customFormat="1" ht="114.75" customHeight="1" thickBot="1" x14ac:dyDescent="0.25">
      <c r="A547" s="382">
        <f t="shared" ref="A547:L547" si="255">A546+A545+A544+A538+A537</f>
        <v>0</v>
      </c>
      <c r="B547" s="383">
        <f t="shared" si="255"/>
        <v>0</v>
      </c>
      <c r="C547" s="383">
        <f t="shared" si="255"/>
        <v>0</v>
      </c>
      <c r="D547" s="383">
        <f t="shared" si="255"/>
        <v>0</v>
      </c>
      <c r="E547" s="161">
        <f t="shared" si="255"/>
        <v>0</v>
      </c>
      <c r="F547" s="161">
        <f t="shared" si="255"/>
        <v>0</v>
      </c>
      <c r="G547" s="58"/>
      <c r="H547" s="9" t="s">
        <v>399</v>
      </c>
      <c r="I547" s="383">
        <f>'موازنة 2027-2028 '!M547</f>
        <v>4250000</v>
      </c>
      <c r="J547" s="161">
        <f t="shared" si="255"/>
        <v>0</v>
      </c>
      <c r="K547" s="161">
        <f t="shared" si="255"/>
        <v>0</v>
      </c>
      <c r="L547" s="161">
        <f t="shared" si="255"/>
        <v>0</v>
      </c>
      <c r="M547" s="383">
        <f>'الاطار الموازنى  راي الجهه عام'!K547</f>
        <v>4250000</v>
      </c>
      <c r="N547" s="222">
        <f t="shared" si="220"/>
        <v>0</v>
      </c>
      <c r="O547" s="161">
        <f t="shared" ref="O547" si="256">O546+O545+O544+O538+O537</f>
        <v>4250000</v>
      </c>
      <c r="P547" s="161" t="str">
        <f t="shared" si="222"/>
        <v xml:space="preserve"> </v>
      </c>
      <c r="Q547" s="161" t="str">
        <f t="shared" si="223"/>
        <v xml:space="preserve"> </v>
      </c>
      <c r="R547" s="115">
        <f t="shared" si="225"/>
        <v>1</v>
      </c>
      <c r="S547" s="72">
        <f t="shared" si="224"/>
        <v>12750000</v>
      </c>
    </row>
    <row r="548" spans="1:19" s="277" customFormat="1" ht="117" customHeight="1" x14ac:dyDescent="0.2">
      <c r="A548" s="421"/>
      <c r="B548" s="422"/>
      <c r="C548" s="423" t="e">
        <f>(C547-A547)/A547</f>
        <v>#DIV/0!</v>
      </c>
      <c r="D548" s="423" t="e">
        <f>(D547-B547)/B547</f>
        <v>#DIV/0!</v>
      </c>
      <c r="E548" s="279" t="e">
        <f>(E547-C547)/C547</f>
        <v>#DIV/0!</v>
      </c>
      <c r="F548" s="279" t="e">
        <f>(F547-D547)/D547</f>
        <v>#DIV/0!</v>
      </c>
      <c r="G548" s="280"/>
      <c r="H548" s="281" t="s">
        <v>1137</v>
      </c>
      <c r="I548" s="386" t="e">
        <f>'موازنة 2027-2028 '!M548</f>
        <v>#DIV/0!</v>
      </c>
      <c r="J548" s="278"/>
      <c r="K548" s="278"/>
      <c r="L548" s="278"/>
      <c r="M548" s="423" t="e">
        <f>'الاطار الموازنى  راي الجهه عام'!K548</f>
        <v>#VALUE!</v>
      </c>
      <c r="N548" s="282"/>
      <c r="O548" s="278" t="e">
        <f>(O547-J547)/J547</f>
        <v>#DIV/0!</v>
      </c>
      <c r="P548" s="278"/>
      <c r="Q548" s="278"/>
      <c r="R548" s="283"/>
      <c r="S548" s="276">
        <v>1</v>
      </c>
    </row>
    <row r="549" spans="1:19" s="3" customFormat="1" ht="105.75" customHeight="1" x14ac:dyDescent="0.2">
      <c r="A549" s="387"/>
      <c r="B549" s="388"/>
      <c r="C549" s="388"/>
      <c r="D549" s="388"/>
      <c r="E549" s="165"/>
      <c r="F549" s="165"/>
      <c r="G549" s="59" t="s">
        <v>960</v>
      </c>
      <c r="H549" s="10" t="s">
        <v>400</v>
      </c>
      <c r="I549" s="388">
        <f>'موازنة 2027-2028 '!M549</f>
        <v>0</v>
      </c>
      <c r="J549" s="165"/>
      <c r="K549" s="165"/>
      <c r="L549" s="165"/>
      <c r="M549" s="388">
        <f>'الاطار الموازنى  راي الجهه عام'!K549</f>
        <v>0</v>
      </c>
      <c r="N549" s="227"/>
      <c r="O549" s="165"/>
      <c r="P549" s="165" t="str">
        <f t="shared" si="222"/>
        <v xml:space="preserve"> </v>
      </c>
      <c r="Q549" s="165" t="str">
        <f t="shared" si="223"/>
        <v xml:space="preserve"> </v>
      </c>
      <c r="R549" s="118"/>
      <c r="S549" s="72">
        <f>S565</f>
        <v>13785000</v>
      </c>
    </row>
    <row r="550" spans="1:19" s="2" customFormat="1" ht="105.75" customHeight="1" x14ac:dyDescent="0.2">
      <c r="A550" s="389"/>
      <c r="B550" s="390"/>
      <c r="C550" s="390"/>
      <c r="D550" s="390"/>
      <c r="E550" s="180"/>
      <c r="F550" s="180"/>
      <c r="G550" s="60">
        <v>4114010101</v>
      </c>
      <c r="H550" s="17" t="s">
        <v>401</v>
      </c>
      <c r="I550" s="390">
        <f>'موازنة 2027-2028 '!M550</f>
        <v>0</v>
      </c>
      <c r="J550" s="180"/>
      <c r="K550" s="180"/>
      <c r="L550" s="180">
        <f t="shared" si="229"/>
        <v>0</v>
      </c>
      <c r="M550" s="390">
        <f>'الاطار الموازنى  راي الجهه عام'!K550</f>
        <v>0</v>
      </c>
      <c r="N550" s="228">
        <f t="shared" si="220"/>
        <v>0</v>
      </c>
      <c r="O550" s="180"/>
      <c r="P550" s="166" t="str">
        <f t="shared" si="222"/>
        <v xml:space="preserve"> </v>
      </c>
      <c r="Q550" s="166" t="str">
        <f t="shared" si="223"/>
        <v xml:space="preserve"> </v>
      </c>
      <c r="R550" s="119">
        <f t="shared" si="225"/>
        <v>0</v>
      </c>
      <c r="S550" s="72">
        <f t="shared" si="224"/>
        <v>0</v>
      </c>
    </row>
    <row r="551" spans="1:19" s="2" customFormat="1" ht="105.75" customHeight="1" x14ac:dyDescent="0.2">
      <c r="A551" s="389"/>
      <c r="B551" s="390"/>
      <c r="C551" s="390"/>
      <c r="D551" s="390"/>
      <c r="E551" s="180"/>
      <c r="F551" s="180"/>
      <c r="G551" s="60">
        <v>4114020101</v>
      </c>
      <c r="H551" s="17" t="s">
        <v>402</v>
      </c>
      <c r="I551" s="390">
        <f>'موازنة 2027-2028 '!M551</f>
        <v>0</v>
      </c>
      <c r="J551" s="180"/>
      <c r="K551" s="180"/>
      <c r="L551" s="180">
        <f t="shared" si="229"/>
        <v>0</v>
      </c>
      <c r="M551" s="390">
        <f>'الاطار الموازنى  راي الجهه عام'!K551</f>
        <v>0</v>
      </c>
      <c r="N551" s="228">
        <f t="shared" si="220"/>
        <v>0</v>
      </c>
      <c r="O551" s="180"/>
      <c r="P551" s="166" t="str">
        <f t="shared" si="222"/>
        <v xml:space="preserve"> </v>
      </c>
      <c r="Q551" s="166" t="str">
        <f t="shared" si="223"/>
        <v xml:space="preserve"> </v>
      </c>
      <c r="R551" s="119">
        <f t="shared" si="225"/>
        <v>0</v>
      </c>
      <c r="S551" s="72">
        <f t="shared" si="224"/>
        <v>0</v>
      </c>
    </row>
    <row r="552" spans="1:19" s="2" customFormat="1" ht="105.75" customHeight="1" x14ac:dyDescent="0.2">
      <c r="A552" s="389"/>
      <c r="B552" s="390"/>
      <c r="C552" s="390"/>
      <c r="D552" s="390"/>
      <c r="E552" s="180"/>
      <c r="F552" s="180"/>
      <c r="G552" s="60">
        <v>4114030101</v>
      </c>
      <c r="H552" s="17" t="s">
        <v>403</v>
      </c>
      <c r="I552" s="390">
        <f>'موازنة 2027-2028 '!M552</f>
        <v>0</v>
      </c>
      <c r="J552" s="180"/>
      <c r="K552" s="180"/>
      <c r="L552" s="180">
        <f t="shared" si="229"/>
        <v>0</v>
      </c>
      <c r="M552" s="390">
        <f>'الاطار الموازنى  راي الجهه عام'!K552</f>
        <v>0</v>
      </c>
      <c r="N552" s="228">
        <f t="shared" si="220"/>
        <v>0</v>
      </c>
      <c r="O552" s="180"/>
      <c r="P552" s="166" t="str">
        <f t="shared" si="222"/>
        <v xml:space="preserve"> </v>
      </c>
      <c r="Q552" s="166" t="str">
        <f t="shared" si="223"/>
        <v xml:space="preserve"> </v>
      </c>
      <c r="R552" s="119">
        <f t="shared" si="225"/>
        <v>0</v>
      </c>
      <c r="S552" s="72">
        <f t="shared" si="224"/>
        <v>0</v>
      </c>
    </row>
    <row r="553" spans="1:19" s="2" customFormat="1" ht="105.75" customHeight="1" x14ac:dyDescent="0.2">
      <c r="A553" s="389"/>
      <c r="B553" s="390"/>
      <c r="C553" s="390"/>
      <c r="D553" s="390"/>
      <c r="E553" s="166"/>
      <c r="F553" s="166"/>
      <c r="G553" s="60" t="s">
        <v>961</v>
      </c>
      <c r="H553" s="17" t="s">
        <v>404</v>
      </c>
      <c r="I553" s="390">
        <f>'موازنة 2027-2028 '!M553</f>
        <v>0</v>
      </c>
      <c r="J553" s="166"/>
      <c r="K553" s="166"/>
      <c r="L553" s="166"/>
      <c r="M553" s="390">
        <f>'الاطار الموازنى  راي الجهه عام'!K553</f>
        <v>0</v>
      </c>
      <c r="N553" s="228"/>
      <c r="O553" s="166"/>
      <c r="P553" s="166" t="str">
        <f t="shared" ref="P553:P618" si="257">IF(O553&gt;I553,O553-I553," ")</f>
        <v xml:space="preserve"> </v>
      </c>
      <c r="Q553" s="166" t="str">
        <f t="shared" ref="Q553:Q618" si="258">IF(I553&gt;O553,I553-O553," ")</f>
        <v xml:space="preserve"> </v>
      </c>
      <c r="R553" s="119"/>
      <c r="S553" s="72">
        <f>S560</f>
        <v>585000</v>
      </c>
    </row>
    <row r="554" spans="1:19" s="1" customFormat="1" ht="105.75" customHeight="1" x14ac:dyDescent="0.2">
      <c r="A554" s="357"/>
      <c r="B554" s="373"/>
      <c r="C554" s="373"/>
      <c r="D554" s="373"/>
      <c r="E554" s="153"/>
      <c r="F554" s="153"/>
      <c r="G554" s="54">
        <v>4114040101</v>
      </c>
      <c r="H554" s="18" t="s">
        <v>405</v>
      </c>
      <c r="I554" s="373">
        <f>'موازنة 2027-2028 '!M554</f>
        <v>0</v>
      </c>
      <c r="J554" s="153"/>
      <c r="K554" s="153"/>
      <c r="L554" s="153">
        <f t="shared" si="229"/>
        <v>0</v>
      </c>
      <c r="M554" s="373">
        <f>'الاطار الموازنى  راي الجهه عام'!K554</f>
        <v>0</v>
      </c>
      <c r="N554" s="215">
        <f t="shared" ref="N554:N618" si="259">M554-I554</f>
        <v>0</v>
      </c>
      <c r="O554" s="153"/>
      <c r="P554" s="155" t="str">
        <f t="shared" si="257"/>
        <v xml:space="preserve"> </v>
      </c>
      <c r="Q554" s="155" t="str">
        <f t="shared" si="258"/>
        <v xml:space="preserve"> </v>
      </c>
      <c r="R554" s="110">
        <f t="shared" si="225"/>
        <v>0</v>
      </c>
      <c r="S554" s="72">
        <f t="shared" ref="S554:S618" si="260">SUM(A554+B554+C554+D554+E554+F554+I554+J554+K554+L554+M554+O554)</f>
        <v>0</v>
      </c>
    </row>
    <row r="555" spans="1:19" s="1" customFormat="1" ht="105.75" customHeight="1" x14ac:dyDescent="0.2">
      <c r="A555" s="357"/>
      <c r="B555" s="373"/>
      <c r="C555" s="373"/>
      <c r="D555" s="373"/>
      <c r="E555" s="153"/>
      <c r="F555" s="153"/>
      <c r="G555" s="54">
        <v>4114040201</v>
      </c>
      <c r="H555" s="18" t="s">
        <v>1124</v>
      </c>
      <c r="I555" s="373">
        <f>'موازنة 2027-2028 '!M555</f>
        <v>0</v>
      </c>
      <c r="J555" s="153"/>
      <c r="K555" s="153"/>
      <c r="L555" s="153">
        <f t="shared" si="229"/>
        <v>0</v>
      </c>
      <c r="M555" s="373">
        <f>'الاطار الموازنى  راي الجهه عام'!K555</f>
        <v>0</v>
      </c>
      <c r="N555" s="215">
        <f t="shared" si="259"/>
        <v>0</v>
      </c>
      <c r="O555" s="153"/>
      <c r="P555" s="155" t="str">
        <f t="shared" si="257"/>
        <v xml:space="preserve"> </v>
      </c>
      <c r="Q555" s="155" t="str">
        <f t="shared" si="258"/>
        <v xml:space="preserve"> </v>
      </c>
      <c r="R555" s="110">
        <f t="shared" si="225"/>
        <v>0</v>
      </c>
      <c r="S555" s="72">
        <f t="shared" si="260"/>
        <v>0</v>
      </c>
    </row>
    <row r="556" spans="1:19" s="1" customFormat="1" ht="105.75" customHeight="1" x14ac:dyDescent="0.2">
      <c r="A556" s="357"/>
      <c r="B556" s="373"/>
      <c r="C556" s="373"/>
      <c r="D556" s="373"/>
      <c r="E556" s="153"/>
      <c r="F556" s="153"/>
      <c r="G556" s="54">
        <v>4114040301</v>
      </c>
      <c r="H556" s="18" t="s">
        <v>406</v>
      </c>
      <c r="I556" s="373">
        <f>'موازنة 2027-2028 '!M556</f>
        <v>0</v>
      </c>
      <c r="J556" s="153"/>
      <c r="K556" s="153"/>
      <c r="L556" s="153">
        <f t="shared" si="229"/>
        <v>0</v>
      </c>
      <c r="M556" s="373">
        <f>'الاطار الموازنى  راي الجهه عام'!K556</f>
        <v>0</v>
      </c>
      <c r="N556" s="215">
        <f t="shared" si="259"/>
        <v>0</v>
      </c>
      <c r="O556" s="153">
        <f t="shared" ref="O556:O558" si="261">M556</f>
        <v>0</v>
      </c>
      <c r="P556" s="155" t="str">
        <f t="shared" si="257"/>
        <v xml:space="preserve"> </v>
      </c>
      <c r="Q556" s="155" t="str">
        <f t="shared" si="258"/>
        <v xml:space="preserve"> </v>
      </c>
      <c r="R556" s="110">
        <f t="shared" si="225"/>
        <v>0</v>
      </c>
      <c r="S556" s="72">
        <f t="shared" si="260"/>
        <v>0</v>
      </c>
    </row>
    <row r="557" spans="1:19" s="1" customFormat="1" ht="105.75" customHeight="1" x14ac:dyDescent="0.2">
      <c r="A557" s="357"/>
      <c r="B557" s="373"/>
      <c r="C557" s="373"/>
      <c r="D557" s="373"/>
      <c r="E557" s="153"/>
      <c r="F557" s="153"/>
      <c r="G557" s="54">
        <v>4114040401</v>
      </c>
      <c r="H557" s="18" t="s">
        <v>407</v>
      </c>
      <c r="I557" s="373">
        <f>'موازنة 2027-2028 '!M557</f>
        <v>0</v>
      </c>
      <c r="J557" s="153"/>
      <c r="K557" s="153"/>
      <c r="L557" s="153">
        <f t="shared" si="229"/>
        <v>0</v>
      </c>
      <c r="M557" s="373">
        <f>'الاطار الموازنى  راي الجهه عام'!K557</f>
        <v>0</v>
      </c>
      <c r="N557" s="215">
        <f t="shared" si="259"/>
        <v>0</v>
      </c>
      <c r="O557" s="153">
        <f t="shared" si="261"/>
        <v>0</v>
      </c>
      <c r="P557" s="155" t="str">
        <f t="shared" si="257"/>
        <v xml:space="preserve"> </v>
      </c>
      <c r="Q557" s="155" t="str">
        <f t="shared" si="258"/>
        <v xml:space="preserve"> </v>
      </c>
      <c r="R557" s="110">
        <f t="shared" si="225"/>
        <v>0</v>
      </c>
      <c r="S557" s="72">
        <f t="shared" si="260"/>
        <v>0</v>
      </c>
    </row>
    <row r="558" spans="1:19" s="1" customFormat="1" ht="105.75" customHeight="1" x14ac:dyDescent="0.2">
      <c r="A558" s="357"/>
      <c r="B558" s="373"/>
      <c r="C558" s="373"/>
      <c r="D558" s="373"/>
      <c r="E558" s="153"/>
      <c r="F558" s="153"/>
      <c r="G558" s="54">
        <v>4114040501</v>
      </c>
      <c r="H558" s="18" t="s">
        <v>408</v>
      </c>
      <c r="I558" s="373">
        <f>'موازنة 2027-2028 '!M558</f>
        <v>195000</v>
      </c>
      <c r="J558" s="153"/>
      <c r="K558" s="153"/>
      <c r="L558" s="153">
        <f>K558*2</f>
        <v>0</v>
      </c>
      <c r="M558" s="373">
        <f>'الاطار الموازنى  راي الجهه عام'!K558</f>
        <v>195000</v>
      </c>
      <c r="N558" s="215">
        <f t="shared" si="259"/>
        <v>0</v>
      </c>
      <c r="O558" s="153">
        <f t="shared" si="261"/>
        <v>195000</v>
      </c>
      <c r="P558" s="155" t="str">
        <f t="shared" si="257"/>
        <v xml:space="preserve"> </v>
      </c>
      <c r="Q558" s="155" t="str">
        <f t="shared" si="258"/>
        <v xml:space="preserve"> </v>
      </c>
      <c r="R558" s="110">
        <f t="shared" ref="R558:R622" si="262">IF(O558=0,,O558/I558)</f>
        <v>1</v>
      </c>
      <c r="S558" s="72">
        <f t="shared" si="260"/>
        <v>585000</v>
      </c>
    </row>
    <row r="559" spans="1:19" s="1" customFormat="1" ht="105.75" customHeight="1" thickBot="1" x14ac:dyDescent="0.25">
      <c r="A559" s="357"/>
      <c r="B559" s="373"/>
      <c r="C559" s="373"/>
      <c r="D559" s="373"/>
      <c r="E559" s="153"/>
      <c r="F559" s="153"/>
      <c r="G559" s="55">
        <v>4114040601</v>
      </c>
      <c r="H559" s="23" t="s">
        <v>409</v>
      </c>
      <c r="I559" s="373">
        <f>'موازنة 2027-2028 '!M559</f>
        <v>0</v>
      </c>
      <c r="J559" s="153"/>
      <c r="K559" s="153"/>
      <c r="L559" s="153">
        <f t="shared" si="229"/>
        <v>0</v>
      </c>
      <c r="M559" s="373">
        <f>'الاطار الموازنى  راي الجهه عام'!K559</f>
        <v>0</v>
      </c>
      <c r="N559" s="215">
        <f t="shared" si="259"/>
        <v>0</v>
      </c>
      <c r="O559" s="153"/>
      <c r="P559" s="155" t="str">
        <f t="shared" si="257"/>
        <v xml:space="preserve"> </v>
      </c>
      <c r="Q559" s="155" t="str">
        <f t="shared" si="258"/>
        <v xml:space="preserve"> </v>
      </c>
      <c r="R559" s="110">
        <f t="shared" si="262"/>
        <v>0</v>
      </c>
      <c r="S559" s="72">
        <f t="shared" si="260"/>
        <v>0</v>
      </c>
    </row>
    <row r="560" spans="1:19" s="2" customFormat="1" ht="110.25" customHeight="1" thickBot="1" x14ac:dyDescent="0.25">
      <c r="A560" s="376">
        <f t="shared" ref="A560:F560" si="263">SUM(A554:A559)</f>
        <v>0</v>
      </c>
      <c r="B560" s="377">
        <f t="shared" si="263"/>
        <v>0</v>
      </c>
      <c r="C560" s="377">
        <f t="shared" si="263"/>
        <v>0</v>
      </c>
      <c r="D560" s="377">
        <f t="shared" si="263"/>
        <v>0</v>
      </c>
      <c r="E560" s="157">
        <f t="shared" si="263"/>
        <v>0</v>
      </c>
      <c r="F560" s="157">
        <f t="shared" si="263"/>
        <v>0</v>
      </c>
      <c r="G560" s="57"/>
      <c r="H560" s="7" t="s">
        <v>274</v>
      </c>
      <c r="I560" s="377">
        <f>'موازنة 2027-2028 '!M560</f>
        <v>195000</v>
      </c>
      <c r="J560" s="157">
        <f t="shared" ref="J560:L560" si="264">SUM(J554:J559)</f>
        <v>0</v>
      </c>
      <c r="K560" s="157">
        <f t="shared" si="264"/>
        <v>0</v>
      </c>
      <c r="L560" s="157">
        <f t="shared" si="264"/>
        <v>0</v>
      </c>
      <c r="M560" s="377">
        <f>'الاطار الموازنى  راي الجهه عام'!K560</f>
        <v>195000</v>
      </c>
      <c r="N560" s="217">
        <f t="shared" si="259"/>
        <v>0</v>
      </c>
      <c r="O560" s="157">
        <f t="shared" ref="O560" si="265">SUM(O554:O559)</f>
        <v>195000</v>
      </c>
      <c r="P560" s="157" t="str">
        <f t="shared" si="257"/>
        <v xml:space="preserve"> </v>
      </c>
      <c r="Q560" s="157" t="str">
        <f t="shared" si="258"/>
        <v xml:space="preserve"> </v>
      </c>
      <c r="R560" s="112">
        <f t="shared" si="262"/>
        <v>1</v>
      </c>
      <c r="S560" s="72">
        <f t="shared" si="260"/>
        <v>585000</v>
      </c>
    </row>
    <row r="561" spans="1:19" s="2" customFormat="1" ht="105.75" customHeight="1" x14ac:dyDescent="0.2">
      <c r="A561" s="389"/>
      <c r="B561" s="390"/>
      <c r="C561" s="390"/>
      <c r="D561" s="390"/>
      <c r="E561" s="180"/>
      <c r="F561" s="180"/>
      <c r="G561" s="53">
        <v>4114050101</v>
      </c>
      <c r="H561" s="22" t="s">
        <v>410</v>
      </c>
      <c r="I561" s="390">
        <f>'موازنة 2027-2028 '!M561</f>
        <v>150000</v>
      </c>
      <c r="J561" s="180"/>
      <c r="K561" s="180"/>
      <c r="L561" s="180">
        <f t="shared" ref="L561:L625" si="266">K561*2</f>
        <v>0</v>
      </c>
      <c r="M561" s="390">
        <f>'الاطار الموازنى  راي الجهه عام'!K561</f>
        <v>150000</v>
      </c>
      <c r="N561" s="228">
        <f t="shared" si="259"/>
        <v>0</v>
      </c>
      <c r="O561" s="180">
        <f t="shared" ref="O561:O564" si="267">M561</f>
        <v>150000</v>
      </c>
      <c r="P561" s="166" t="str">
        <f t="shared" si="257"/>
        <v xml:space="preserve"> </v>
      </c>
      <c r="Q561" s="166" t="str">
        <f t="shared" si="258"/>
        <v xml:space="preserve"> </v>
      </c>
      <c r="R561" s="119">
        <f t="shared" si="262"/>
        <v>1</v>
      </c>
      <c r="S561" s="72">
        <f t="shared" si="260"/>
        <v>450000</v>
      </c>
    </row>
    <row r="562" spans="1:19" s="2" customFormat="1" ht="105.75" customHeight="1" x14ac:dyDescent="0.2">
      <c r="A562" s="389"/>
      <c r="B562" s="390"/>
      <c r="C562" s="390"/>
      <c r="D562" s="390"/>
      <c r="E562" s="180"/>
      <c r="F562" s="180"/>
      <c r="G562" s="60">
        <v>4114060101</v>
      </c>
      <c r="H562" s="17" t="s">
        <v>411</v>
      </c>
      <c r="I562" s="390">
        <f>'موازنة 2027-2028 '!M562</f>
        <v>4250000</v>
      </c>
      <c r="J562" s="180"/>
      <c r="K562" s="180"/>
      <c r="L562" s="180">
        <f t="shared" si="266"/>
        <v>0</v>
      </c>
      <c r="M562" s="390">
        <f>'الاطار الموازنى  راي الجهه عام'!K562</f>
        <v>4250000</v>
      </c>
      <c r="N562" s="228">
        <f t="shared" si="259"/>
        <v>0</v>
      </c>
      <c r="O562" s="180">
        <f t="shared" si="267"/>
        <v>4250000</v>
      </c>
      <c r="P562" s="166" t="str">
        <f t="shared" si="257"/>
        <v xml:space="preserve"> </v>
      </c>
      <c r="Q562" s="166" t="str">
        <f t="shared" si="258"/>
        <v xml:space="preserve"> </v>
      </c>
      <c r="R562" s="119">
        <f t="shared" si="262"/>
        <v>1</v>
      </c>
      <c r="S562" s="72">
        <f t="shared" si="260"/>
        <v>12750000</v>
      </c>
    </row>
    <row r="563" spans="1:19" s="2" customFormat="1" ht="105.75" customHeight="1" x14ac:dyDescent="0.2">
      <c r="A563" s="389"/>
      <c r="B563" s="390"/>
      <c r="C563" s="390"/>
      <c r="D563" s="390"/>
      <c r="E563" s="180"/>
      <c r="F563" s="180"/>
      <c r="G563" s="60">
        <v>4114070101</v>
      </c>
      <c r="H563" s="17" t="s">
        <v>412</v>
      </c>
      <c r="I563" s="390">
        <f>'موازنة 2027-2028 '!M563</f>
        <v>0</v>
      </c>
      <c r="J563" s="180">
        <v>0</v>
      </c>
      <c r="K563" s="180"/>
      <c r="L563" s="180">
        <f t="shared" si="266"/>
        <v>0</v>
      </c>
      <c r="M563" s="390">
        <f>'الاطار الموازنى  راي الجهه عام'!K563</f>
        <v>0</v>
      </c>
      <c r="N563" s="228">
        <f t="shared" si="259"/>
        <v>0</v>
      </c>
      <c r="O563" s="180">
        <f t="shared" si="267"/>
        <v>0</v>
      </c>
      <c r="P563" s="166" t="str">
        <f t="shared" si="257"/>
        <v xml:space="preserve"> </v>
      </c>
      <c r="Q563" s="166" t="str">
        <f t="shared" si="258"/>
        <v xml:space="preserve"> </v>
      </c>
      <c r="R563" s="119">
        <f t="shared" si="262"/>
        <v>0</v>
      </c>
      <c r="S563" s="72">
        <f t="shared" si="260"/>
        <v>0</v>
      </c>
    </row>
    <row r="564" spans="1:19" s="2" customFormat="1" ht="93" customHeight="1" thickBot="1" x14ac:dyDescent="0.25">
      <c r="A564" s="389"/>
      <c r="B564" s="390"/>
      <c r="C564" s="390"/>
      <c r="D564" s="390"/>
      <c r="E564" s="180"/>
      <c r="F564" s="180"/>
      <c r="G564" s="68">
        <v>4114080101</v>
      </c>
      <c r="H564" s="31" t="s">
        <v>413</v>
      </c>
      <c r="I564" s="390">
        <f>'موازنة 2027-2028 '!M564</f>
        <v>0</v>
      </c>
      <c r="J564" s="180"/>
      <c r="K564" s="180"/>
      <c r="L564" s="180">
        <f t="shared" si="266"/>
        <v>0</v>
      </c>
      <c r="M564" s="390">
        <f>'الاطار الموازنى  راي الجهه عام'!K564</f>
        <v>0</v>
      </c>
      <c r="N564" s="228">
        <f t="shared" si="259"/>
        <v>0</v>
      </c>
      <c r="O564" s="180">
        <f t="shared" si="267"/>
        <v>0</v>
      </c>
      <c r="P564" s="166" t="str">
        <f t="shared" si="257"/>
        <v xml:space="preserve"> </v>
      </c>
      <c r="Q564" s="166" t="str">
        <f t="shared" si="258"/>
        <v xml:space="preserve"> </v>
      </c>
      <c r="R564" s="119">
        <f t="shared" si="262"/>
        <v>0</v>
      </c>
      <c r="S564" s="72">
        <f t="shared" si="260"/>
        <v>0</v>
      </c>
    </row>
    <row r="565" spans="1:19" s="3" customFormat="1" ht="105" customHeight="1" thickBot="1" x14ac:dyDescent="0.25">
      <c r="A565" s="382">
        <f t="shared" ref="A565:L565" si="268">A564+A563+A562+A561+A560+A552+A551+A550</f>
        <v>0</v>
      </c>
      <c r="B565" s="383">
        <f t="shared" si="268"/>
        <v>0</v>
      </c>
      <c r="C565" s="383">
        <f t="shared" si="268"/>
        <v>0</v>
      </c>
      <c r="D565" s="383">
        <f t="shared" si="268"/>
        <v>0</v>
      </c>
      <c r="E565" s="161">
        <f t="shared" si="268"/>
        <v>0</v>
      </c>
      <c r="F565" s="161">
        <f t="shared" si="268"/>
        <v>0</v>
      </c>
      <c r="G565" s="58"/>
      <c r="H565" s="9" t="s">
        <v>414</v>
      </c>
      <c r="I565" s="383">
        <f>'موازنة 2027-2028 '!M565</f>
        <v>4595000</v>
      </c>
      <c r="J565" s="161">
        <f t="shared" si="268"/>
        <v>0</v>
      </c>
      <c r="K565" s="161">
        <f t="shared" si="268"/>
        <v>0</v>
      </c>
      <c r="L565" s="161">
        <f t="shared" si="268"/>
        <v>0</v>
      </c>
      <c r="M565" s="383">
        <f>'الاطار الموازنى  راي الجهه عام'!K565</f>
        <v>4595000</v>
      </c>
      <c r="N565" s="222">
        <f t="shared" si="259"/>
        <v>0</v>
      </c>
      <c r="O565" s="161">
        <f t="shared" ref="O565" si="269">O564+O563+O562+O561+O560+O552+O551+O550</f>
        <v>4595000</v>
      </c>
      <c r="P565" s="161" t="str">
        <f t="shared" si="257"/>
        <v xml:space="preserve"> </v>
      </c>
      <c r="Q565" s="161" t="str">
        <f t="shared" si="258"/>
        <v xml:space="preserve"> </v>
      </c>
      <c r="R565" s="115">
        <f t="shared" si="262"/>
        <v>1</v>
      </c>
      <c r="S565" s="72">
        <f t="shared" si="260"/>
        <v>13785000</v>
      </c>
    </row>
    <row r="566" spans="1:19" s="277" customFormat="1" ht="105.75" customHeight="1" thickBot="1" x14ac:dyDescent="0.25">
      <c r="A566" s="421"/>
      <c r="B566" s="422"/>
      <c r="C566" s="423" t="e">
        <f>(C565-A565)/A565</f>
        <v>#DIV/0!</v>
      </c>
      <c r="D566" s="423" t="e">
        <f>(D565-B565)/B565</f>
        <v>#DIV/0!</v>
      </c>
      <c r="E566" s="279" t="e">
        <f>(E565-C565)/C565</f>
        <v>#DIV/0!</v>
      </c>
      <c r="F566" s="279" t="e">
        <f>(F565-D565)/D565</f>
        <v>#DIV/0!</v>
      </c>
      <c r="G566" s="280"/>
      <c r="H566" s="281" t="s">
        <v>1137</v>
      </c>
      <c r="I566" s="386" t="e">
        <f>'موازنة 2027-2028 '!M566</f>
        <v>#DIV/0!</v>
      </c>
      <c r="J566" s="278"/>
      <c r="K566" s="278"/>
      <c r="L566" s="278"/>
      <c r="M566" s="423" t="e">
        <f>'الاطار الموازنى  راي الجهه عام'!K566</f>
        <v>#VALUE!</v>
      </c>
      <c r="N566" s="282"/>
      <c r="O566" s="278" t="e">
        <f>(O565-J565)/J565</f>
        <v>#DIV/0!</v>
      </c>
      <c r="P566" s="278"/>
      <c r="Q566" s="278"/>
      <c r="R566" s="283"/>
      <c r="S566" s="276">
        <v>1</v>
      </c>
    </row>
    <row r="567" spans="1:19" s="3" customFormat="1" ht="97.5" customHeight="1" thickBot="1" x14ac:dyDescent="0.25">
      <c r="A567" s="382">
        <f t="shared" ref="A567:L567" si="270">A565+A547+A534+A521</f>
        <v>0</v>
      </c>
      <c r="B567" s="383">
        <f t="shared" si="270"/>
        <v>0</v>
      </c>
      <c r="C567" s="383">
        <f t="shared" si="270"/>
        <v>0</v>
      </c>
      <c r="D567" s="383">
        <f t="shared" si="270"/>
        <v>0</v>
      </c>
      <c r="E567" s="161">
        <f t="shared" si="270"/>
        <v>0</v>
      </c>
      <c r="F567" s="161">
        <f t="shared" si="270"/>
        <v>0</v>
      </c>
      <c r="G567" s="58"/>
      <c r="H567" s="9" t="s">
        <v>415</v>
      </c>
      <c r="I567" s="383">
        <f>'موازنة 2027-2028 '!M567</f>
        <v>54705000</v>
      </c>
      <c r="J567" s="161">
        <f t="shared" si="270"/>
        <v>0</v>
      </c>
      <c r="K567" s="161">
        <f t="shared" si="270"/>
        <v>0</v>
      </c>
      <c r="L567" s="161">
        <f t="shared" si="270"/>
        <v>0</v>
      </c>
      <c r="M567" s="383">
        <f>'الاطار الموازنى  راي الجهه عام'!K567</f>
        <v>63805000</v>
      </c>
      <c r="N567" s="222">
        <f t="shared" si="259"/>
        <v>9100000</v>
      </c>
      <c r="O567" s="161">
        <f t="shared" ref="O567" si="271">O565+O547+O534+O521</f>
        <v>63805000</v>
      </c>
      <c r="P567" s="161">
        <f t="shared" si="257"/>
        <v>9100000</v>
      </c>
      <c r="Q567" s="161" t="str">
        <f t="shared" si="258"/>
        <v xml:space="preserve"> </v>
      </c>
      <c r="R567" s="115">
        <f t="shared" si="262"/>
        <v>1.1663467690339091</v>
      </c>
      <c r="S567" s="72">
        <f t="shared" si="260"/>
        <v>182315000</v>
      </c>
    </row>
    <row r="568" spans="1:19" s="3" customFormat="1" ht="99.75" customHeight="1" thickBot="1" x14ac:dyDescent="0.25">
      <c r="A568" s="188">
        <f t="shared" ref="A568:F568" si="272">IF(A567-A439&lt;0,A439-A567,0)</f>
        <v>0</v>
      </c>
      <c r="B568" s="189">
        <f t="shared" si="272"/>
        <v>0</v>
      </c>
      <c r="C568" s="189">
        <f t="shared" si="272"/>
        <v>0</v>
      </c>
      <c r="D568" s="189">
        <f t="shared" si="272"/>
        <v>0</v>
      </c>
      <c r="E568" s="189">
        <f t="shared" si="272"/>
        <v>0</v>
      </c>
      <c r="F568" s="189">
        <f t="shared" si="272"/>
        <v>0</v>
      </c>
      <c r="G568" s="42" t="s">
        <v>1009</v>
      </c>
      <c r="H568" s="9" t="s">
        <v>416</v>
      </c>
      <c r="I568" s="189">
        <f>'موازنة 2027-2028 '!M568</f>
        <v>0</v>
      </c>
      <c r="J568" s="189">
        <f>IF(J567-J439&lt;0,J439-J567,0)</f>
        <v>0</v>
      </c>
      <c r="K568" s="189">
        <f>IF(K567-K439&lt;0,K439-K567,0)</f>
        <v>0</v>
      </c>
      <c r="L568" s="189">
        <f>IF(L567-L439&lt;0,L439-L567,0)</f>
        <v>0</v>
      </c>
      <c r="M568" s="189">
        <f>'الاطار الموازنى  راي الجهه عام'!K568</f>
        <v>0</v>
      </c>
      <c r="N568" s="251">
        <f t="shared" si="259"/>
        <v>0</v>
      </c>
      <c r="O568" s="189">
        <f>IF(O567-O439&lt;0,O439-O567,0)</f>
        <v>0</v>
      </c>
      <c r="P568" s="189" t="str">
        <f t="shared" si="257"/>
        <v xml:space="preserve"> </v>
      </c>
      <c r="Q568" s="189" t="str">
        <f t="shared" si="258"/>
        <v xml:space="preserve"> </v>
      </c>
      <c r="R568" s="131">
        <f t="shared" si="262"/>
        <v>0</v>
      </c>
      <c r="S568" s="72">
        <f t="shared" si="260"/>
        <v>0</v>
      </c>
    </row>
    <row r="569" spans="1:19" s="3" customFormat="1" ht="99.75" customHeight="1" thickBot="1" x14ac:dyDescent="0.25">
      <c r="A569" s="382">
        <f t="shared" ref="A569:L569" si="273">SUM(A567:A568)</f>
        <v>0</v>
      </c>
      <c r="B569" s="383">
        <f t="shared" si="273"/>
        <v>0</v>
      </c>
      <c r="C569" s="383">
        <f t="shared" si="273"/>
        <v>0</v>
      </c>
      <c r="D569" s="383">
        <f t="shared" si="273"/>
        <v>0</v>
      </c>
      <c r="E569" s="161">
        <f t="shared" si="273"/>
        <v>0</v>
      </c>
      <c r="F569" s="161">
        <f t="shared" si="273"/>
        <v>0</v>
      </c>
      <c r="G569" s="58"/>
      <c r="H569" s="9" t="s">
        <v>352</v>
      </c>
      <c r="I569" s="383">
        <f>'موازنة 2027-2028 '!M569</f>
        <v>54705000</v>
      </c>
      <c r="J569" s="161">
        <f t="shared" si="273"/>
        <v>0</v>
      </c>
      <c r="K569" s="161">
        <f t="shared" si="273"/>
        <v>0</v>
      </c>
      <c r="L569" s="161">
        <f t="shared" si="273"/>
        <v>0</v>
      </c>
      <c r="M569" s="383">
        <f>'الاطار الموازنى  راي الجهه عام'!K569</f>
        <v>63805000</v>
      </c>
      <c r="N569" s="222">
        <f t="shared" si="259"/>
        <v>9100000</v>
      </c>
      <c r="O569" s="161">
        <f t="shared" ref="O569" si="274">SUM(O567:O568)</f>
        <v>63805000</v>
      </c>
      <c r="P569" s="161">
        <f t="shared" si="257"/>
        <v>9100000</v>
      </c>
      <c r="Q569" s="161" t="str">
        <f t="shared" si="258"/>
        <v xml:space="preserve"> </v>
      </c>
      <c r="R569" s="115">
        <f t="shared" si="262"/>
        <v>1.1663467690339091</v>
      </c>
      <c r="S569" s="72">
        <f t="shared" si="260"/>
        <v>182315000</v>
      </c>
    </row>
    <row r="570" spans="1:19" s="334" customFormat="1" ht="105.75" customHeight="1" x14ac:dyDescent="0.2">
      <c r="A570" s="421"/>
      <c r="B570" s="422"/>
      <c r="C570" s="423" t="e">
        <f>(C569-A569)/A569</f>
        <v>#DIV/0!</v>
      </c>
      <c r="D570" s="423" t="e">
        <f>(D569-B569)/B569</f>
        <v>#DIV/0!</v>
      </c>
      <c r="E570" s="279" t="e">
        <f>(E569-C569)/C569</f>
        <v>#DIV/0!</v>
      </c>
      <c r="F570" s="279" t="e">
        <f>(F569-D569)/D569</f>
        <v>#DIV/0!</v>
      </c>
      <c r="G570" s="280"/>
      <c r="H570" s="281" t="s">
        <v>1137</v>
      </c>
      <c r="I570" s="423" t="e">
        <f>'موازنة 2027-2028 '!M570</f>
        <v>#DIV/0!</v>
      </c>
      <c r="J570" s="278"/>
      <c r="K570" s="278"/>
      <c r="L570" s="278"/>
      <c r="M570" s="423" t="e">
        <f>'الاطار الموازنى  راي الجهه عام'!K570</f>
        <v>#VALUE!</v>
      </c>
      <c r="N570" s="282"/>
      <c r="O570" s="278" t="e">
        <f>(O569-J569)/J569</f>
        <v>#DIV/0!</v>
      </c>
      <c r="P570" s="278"/>
      <c r="Q570" s="278"/>
      <c r="R570" s="283"/>
      <c r="S570" s="333">
        <v>1</v>
      </c>
    </row>
    <row r="571" spans="1:19" s="3" customFormat="1" ht="105.75" customHeight="1" x14ac:dyDescent="0.2">
      <c r="A571" s="438"/>
      <c r="B571" s="439"/>
      <c r="C571" s="439"/>
      <c r="D571" s="439"/>
      <c r="E571" s="190"/>
      <c r="F571" s="190"/>
      <c r="G571" s="59" t="s">
        <v>891</v>
      </c>
      <c r="H571" s="10" t="s">
        <v>417</v>
      </c>
      <c r="I571" s="439">
        <f>'موازنة 2027-2028 '!M571</f>
        <v>0</v>
      </c>
      <c r="J571" s="190"/>
      <c r="K571" s="190"/>
      <c r="L571" s="190"/>
      <c r="M571" s="439">
        <f>'الاطار الموازنى  راي الجهه عام'!K571</f>
        <v>0</v>
      </c>
      <c r="N571" s="252"/>
      <c r="O571" s="190"/>
      <c r="P571" s="190"/>
      <c r="Q571" s="190"/>
      <c r="R571" s="132"/>
      <c r="S571" s="72">
        <f>S633</f>
        <v>3000000</v>
      </c>
    </row>
    <row r="572" spans="1:19" s="3" customFormat="1" ht="105.75" customHeight="1" x14ac:dyDescent="0.2">
      <c r="A572" s="355"/>
      <c r="B572" s="425"/>
      <c r="C572" s="425"/>
      <c r="D572" s="425"/>
      <c r="E572" s="181"/>
      <c r="F572" s="181"/>
      <c r="G572" s="69" t="s">
        <v>892</v>
      </c>
      <c r="H572" s="4" t="s">
        <v>418</v>
      </c>
      <c r="I572" s="425">
        <f>'موازنة 2027-2028 '!M572</f>
        <v>0</v>
      </c>
      <c r="J572" s="181"/>
      <c r="K572" s="181"/>
      <c r="L572" s="181"/>
      <c r="M572" s="425">
        <f>'الاطار الموازنى  راي الجهه عام'!K572</f>
        <v>0</v>
      </c>
      <c r="N572" s="242"/>
      <c r="O572" s="181"/>
      <c r="P572" s="181" t="str">
        <f t="shared" si="257"/>
        <v xml:space="preserve"> </v>
      </c>
      <c r="Q572" s="181" t="str">
        <f t="shared" si="258"/>
        <v xml:space="preserve"> </v>
      </c>
      <c r="R572" s="125"/>
      <c r="S572" s="72">
        <f>S615</f>
        <v>3000000</v>
      </c>
    </row>
    <row r="573" spans="1:19" s="2" customFormat="1" ht="105.75" customHeight="1" x14ac:dyDescent="0.2">
      <c r="A573" s="389"/>
      <c r="B573" s="390"/>
      <c r="C573" s="390"/>
      <c r="D573" s="390"/>
      <c r="E573" s="166"/>
      <c r="F573" s="166"/>
      <c r="G573" s="60" t="s">
        <v>893</v>
      </c>
      <c r="H573" s="17" t="s">
        <v>419</v>
      </c>
      <c r="I573" s="390">
        <f>'موازنة 2027-2028 '!M573</f>
        <v>0</v>
      </c>
      <c r="J573" s="166"/>
      <c r="K573" s="166"/>
      <c r="L573" s="166"/>
      <c r="M573" s="390">
        <f>'الاطار الموازنى  راي الجهه عام'!K573</f>
        <v>0</v>
      </c>
      <c r="N573" s="228"/>
      <c r="O573" s="166"/>
      <c r="P573" s="166" t="str">
        <f t="shared" si="257"/>
        <v xml:space="preserve"> </v>
      </c>
      <c r="Q573" s="166" t="str">
        <f t="shared" si="258"/>
        <v xml:space="preserve"> </v>
      </c>
      <c r="R573" s="119"/>
      <c r="S573" s="72">
        <f>S586</f>
        <v>0</v>
      </c>
    </row>
    <row r="574" spans="1:19" s="1" customFormat="1" ht="105.75" customHeight="1" x14ac:dyDescent="0.2">
      <c r="A574" s="357"/>
      <c r="B574" s="373"/>
      <c r="C574" s="373"/>
      <c r="D574" s="373"/>
      <c r="E574" s="155"/>
      <c r="F574" s="155"/>
      <c r="G574" s="54" t="s">
        <v>894</v>
      </c>
      <c r="H574" s="18" t="s">
        <v>420</v>
      </c>
      <c r="I574" s="373">
        <f>'موازنة 2027-2028 '!M574</f>
        <v>0</v>
      </c>
      <c r="J574" s="155"/>
      <c r="K574" s="155"/>
      <c r="L574" s="155"/>
      <c r="M574" s="373">
        <f>'الاطار الموازنى  راي الجهه عام'!K574</f>
        <v>0</v>
      </c>
      <c r="N574" s="215"/>
      <c r="O574" s="155"/>
      <c r="P574" s="155" t="str">
        <f t="shared" si="257"/>
        <v xml:space="preserve"> </v>
      </c>
      <c r="Q574" s="155" t="str">
        <f t="shared" si="258"/>
        <v xml:space="preserve"> </v>
      </c>
      <c r="R574" s="110"/>
      <c r="S574" s="72">
        <f>S577</f>
        <v>0</v>
      </c>
    </row>
    <row r="575" spans="1:19" ht="105.75" customHeight="1" x14ac:dyDescent="0.2">
      <c r="A575" s="364"/>
      <c r="B575" s="365"/>
      <c r="C575" s="365"/>
      <c r="D575" s="365"/>
      <c r="E575" s="147"/>
      <c r="F575" s="147"/>
      <c r="G575" s="49" t="s">
        <v>895</v>
      </c>
      <c r="H575" s="34" t="s">
        <v>421</v>
      </c>
      <c r="I575" s="365">
        <f>'موازنة 2027-2028 '!M575</f>
        <v>0</v>
      </c>
      <c r="J575" s="147"/>
      <c r="K575" s="147"/>
      <c r="L575" s="147">
        <f t="shared" si="266"/>
        <v>0</v>
      </c>
      <c r="M575" s="365">
        <f>'الاطار الموازنى  راي الجهه عام'!K575</f>
        <v>0</v>
      </c>
      <c r="N575" s="208">
        <f t="shared" si="259"/>
        <v>0</v>
      </c>
      <c r="O575" s="147">
        <f>M575</f>
        <v>0</v>
      </c>
      <c r="P575" s="209" t="str">
        <f t="shared" si="257"/>
        <v xml:space="preserve"> </v>
      </c>
      <c r="Q575" s="209" t="str">
        <f t="shared" si="258"/>
        <v xml:space="preserve"> </v>
      </c>
      <c r="R575" s="105">
        <f t="shared" si="262"/>
        <v>0</v>
      </c>
      <c r="S575" s="72">
        <f t="shared" si="260"/>
        <v>0</v>
      </c>
    </row>
    <row r="576" spans="1:19" ht="105.75" customHeight="1" thickBot="1" x14ac:dyDescent="0.25">
      <c r="A576" s="391"/>
      <c r="B576" s="379"/>
      <c r="C576" s="379"/>
      <c r="D576" s="379"/>
      <c r="E576" s="158"/>
      <c r="F576" s="158"/>
      <c r="G576" s="50" t="s">
        <v>896</v>
      </c>
      <c r="H576" s="35" t="s">
        <v>422</v>
      </c>
      <c r="I576" s="379">
        <f>'موازنة 2027-2028 '!M576</f>
        <v>0</v>
      </c>
      <c r="J576" s="158"/>
      <c r="K576" s="158"/>
      <c r="L576" s="158">
        <f t="shared" si="266"/>
        <v>0</v>
      </c>
      <c r="M576" s="379">
        <f>'الاطار الموازنى  راي الجهه عام'!K576</f>
        <v>0</v>
      </c>
      <c r="N576" s="218">
        <f t="shared" si="259"/>
        <v>0</v>
      </c>
      <c r="O576" s="158"/>
      <c r="P576" s="219" t="str">
        <f t="shared" si="257"/>
        <v xml:space="preserve"> </v>
      </c>
      <c r="Q576" s="219" t="str">
        <f t="shared" si="258"/>
        <v xml:space="preserve"> </v>
      </c>
      <c r="R576" s="113">
        <f t="shared" si="262"/>
        <v>0</v>
      </c>
      <c r="S576" s="72">
        <f t="shared" si="260"/>
        <v>0</v>
      </c>
    </row>
    <row r="577" spans="1:19" s="1" customFormat="1" ht="110.25" customHeight="1" thickBot="1" x14ac:dyDescent="0.25">
      <c r="A577" s="360">
        <f t="shared" ref="A577:F577" si="275">SUM(A575:A576)</f>
        <v>0</v>
      </c>
      <c r="B577" s="368">
        <f t="shared" si="275"/>
        <v>0</v>
      </c>
      <c r="C577" s="368">
        <f t="shared" si="275"/>
        <v>0</v>
      </c>
      <c r="D577" s="368">
        <f t="shared" si="275"/>
        <v>0</v>
      </c>
      <c r="E577" s="150">
        <f t="shared" si="275"/>
        <v>0</v>
      </c>
      <c r="F577" s="150">
        <f t="shared" si="275"/>
        <v>0</v>
      </c>
      <c r="G577" s="51"/>
      <c r="H577" s="5" t="s">
        <v>167</v>
      </c>
      <c r="I577" s="368">
        <f>'موازنة 2027-2028 '!M577</f>
        <v>0</v>
      </c>
      <c r="J577" s="150">
        <f t="shared" ref="J577:L577" si="276">SUM(J575:J576)</f>
        <v>0</v>
      </c>
      <c r="K577" s="150">
        <f t="shared" si="276"/>
        <v>0</v>
      </c>
      <c r="L577" s="150">
        <f t="shared" si="276"/>
        <v>0</v>
      </c>
      <c r="M577" s="368">
        <f>'الاطار الموازنى  راي الجهه عام'!K577</f>
        <v>0</v>
      </c>
      <c r="N577" s="212">
        <f t="shared" si="259"/>
        <v>0</v>
      </c>
      <c r="O577" s="150">
        <f t="shared" ref="O577" si="277">SUM(O575:O576)</f>
        <v>0</v>
      </c>
      <c r="P577" s="150" t="str">
        <f t="shared" si="257"/>
        <v xml:space="preserve"> </v>
      </c>
      <c r="Q577" s="150" t="str">
        <f t="shared" si="258"/>
        <v xml:space="preserve"> </v>
      </c>
      <c r="R577" s="107">
        <f t="shared" si="262"/>
        <v>0</v>
      </c>
      <c r="S577" s="72">
        <f t="shared" si="260"/>
        <v>0</v>
      </c>
    </row>
    <row r="578" spans="1:19" s="1" customFormat="1" ht="105.75" customHeight="1" x14ac:dyDescent="0.2">
      <c r="A578" s="394"/>
      <c r="B578" s="395"/>
      <c r="C578" s="395"/>
      <c r="D578" s="395"/>
      <c r="E578" s="170"/>
      <c r="F578" s="170"/>
      <c r="G578" s="48" t="s">
        <v>897</v>
      </c>
      <c r="H578" s="21" t="s">
        <v>423</v>
      </c>
      <c r="I578" s="395">
        <f>'موازنة 2027-2028 '!M578</f>
        <v>0</v>
      </c>
      <c r="J578" s="170"/>
      <c r="K578" s="170"/>
      <c r="L578" s="170"/>
      <c r="M578" s="395">
        <f>'الاطار الموازنى  راي الجهه عام'!K578</f>
        <v>0</v>
      </c>
      <c r="N578" s="229"/>
      <c r="O578" s="170"/>
      <c r="P578" s="170" t="str">
        <f t="shared" si="257"/>
        <v xml:space="preserve"> </v>
      </c>
      <c r="Q578" s="170" t="str">
        <f t="shared" si="258"/>
        <v xml:space="preserve"> </v>
      </c>
      <c r="R578" s="120"/>
      <c r="S578" s="72">
        <f>S581</f>
        <v>0</v>
      </c>
    </row>
    <row r="579" spans="1:19" ht="105" customHeight="1" x14ac:dyDescent="0.2">
      <c r="A579" s="365"/>
      <c r="B579" s="365"/>
      <c r="C579" s="365"/>
      <c r="D579" s="365"/>
      <c r="E579" s="147"/>
      <c r="F579" s="147"/>
      <c r="G579" s="49" t="s">
        <v>898</v>
      </c>
      <c r="H579" s="34" t="s">
        <v>421</v>
      </c>
      <c r="I579" s="365">
        <f>'موازنة 2027-2028 '!M579</f>
        <v>0</v>
      </c>
      <c r="J579" s="147"/>
      <c r="K579" s="147"/>
      <c r="L579" s="147">
        <f t="shared" si="266"/>
        <v>0</v>
      </c>
      <c r="M579" s="365">
        <f>'الاطار الموازنى  راي الجهه عام'!K579</f>
        <v>0</v>
      </c>
      <c r="N579" s="208">
        <f t="shared" si="259"/>
        <v>0</v>
      </c>
      <c r="O579" s="147">
        <f>M579</f>
        <v>0</v>
      </c>
      <c r="P579" s="209" t="str">
        <f t="shared" si="257"/>
        <v xml:space="preserve"> </v>
      </c>
      <c r="Q579" s="209" t="str">
        <f t="shared" si="258"/>
        <v xml:space="preserve"> </v>
      </c>
      <c r="R579" s="105">
        <f t="shared" si="262"/>
        <v>0</v>
      </c>
      <c r="S579" s="72">
        <f t="shared" si="260"/>
        <v>0</v>
      </c>
    </row>
    <row r="580" spans="1:19" ht="105.75" customHeight="1" thickBot="1" x14ac:dyDescent="0.25">
      <c r="A580" s="364"/>
      <c r="B580" s="365"/>
      <c r="C580" s="365"/>
      <c r="D580" s="365"/>
      <c r="E580" s="147"/>
      <c r="F580" s="147"/>
      <c r="G580" s="50" t="s">
        <v>899</v>
      </c>
      <c r="H580" s="35" t="s">
        <v>422</v>
      </c>
      <c r="I580" s="365">
        <f>'موازنة 2027-2028 '!M580</f>
        <v>0</v>
      </c>
      <c r="J580" s="147"/>
      <c r="K580" s="147"/>
      <c r="L580" s="147">
        <f t="shared" si="266"/>
        <v>0</v>
      </c>
      <c r="M580" s="365">
        <f>'الاطار الموازنى  راي الجهه عام'!K580</f>
        <v>0</v>
      </c>
      <c r="N580" s="208">
        <f t="shared" si="259"/>
        <v>0</v>
      </c>
      <c r="O580" s="147"/>
      <c r="P580" s="209" t="str">
        <f t="shared" si="257"/>
        <v xml:space="preserve"> </v>
      </c>
      <c r="Q580" s="209" t="str">
        <f t="shared" si="258"/>
        <v xml:space="preserve"> </v>
      </c>
      <c r="R580" s="105">
        <f t="shared" si="262"/>
        <v>0</v>
      </c>
      <c r="S580" s="72">
        <f t="shared" si="260"/>
        <v>0</v>
      </c>
    </row>
    <row r="581" spans="1:19" s="1" customFormat="1" ht="102.75" customHeight="1" thickBot="1" x14ac:dyDescent="0.25">
      <c r="A581" s="360">
        <f t="shared" ref="A581:L581" si="278">SUM(A579:A580)</f>
        <v>0</v>
      </c>
      <c r="B581" s="368">
        <f t="shared" si="278"/>
        <v>0</v>
      </c>
      <c r="C581" s="368">
        <f t="shared" si="278"/>
        <v>0</v>
      </c>
      <c r="D581" s="368">
        <f t="shared" si="278"/>
        <v>0</v>
      </c>
      <c r="E581" s="150">
        <f t="shared" si="278"/>
        <v>0</v>
      </c>
      <c r="F581" s="150">
        <f t="shared" si="278"/>
        <v>0</v>
      </c>
      <c r="G581" s="51"/>
      <c r="H581" s="5" t="s">
        <v>171</v>
      </c>
      <c r="I581" s="368">
        <f>'موازنة 2027-2028 '!M581</f>
        <v>0</v>
      </c>
      <c r="J581" s="150">
        <f t="shared" si="278"/>
        <v>0</v>
      </c>
      <c r="K581" s="150">
        <f t="shared" si="278"/>
        <v>0</v>
      </c>
      <c r="L581" s="150">
        <f t="shared" si="278"/>
        <v>0</v>
      </c>
      <c r="M581" s="368">
        <f>'الاطار الموازنى  راي الجهه عام'!K581</f>
        <v>0</v>
      </c>
      <c r="N581" s="212">
        <f t="shared" si="259"/>
        <v>0</v>
      </c>
      <c r="O581" s="150">
        <f t="shared" ref="O581" si="279">SUM(O579:O580)</f>
        <v>0</v>
      </c>
      <c r="P581" s="150" t="str">
        <f t="shared" si="257"/>
        <v xml:space="preserve"> </v>
      </c>
      <c r="Q581" s="150" t="str">
        <f t="shared" si="258"/>
        <v xml:space="preserve"> </v>
      </c>
      <c r="R581" s="107">
        <f t="shared" si="262"/>
        <v>0</v>
      </c>
      <c r="S581" s="72">
        <f t="shared" si="260"/>
        <v>0</v>
      </c>
    </row>
    <row r="582" spans="1:19" s="1" customFormat="1" ht="105.75" customHeight="1" x14ac:dyDescent="0.2">
      <c r="A582" s="357"/>
      <c r="B582" s="373"/>
      <c r="C582" s="373"/>
      <c r="D582" s="373"/>
      <c r="E582" s="155"/>
      <c r="F582" s="155"/>
      <c r="G582" s="48" t="s">
        <v>900</v>
      </c>
      <c r="H582" s="21" t="s">
        <v>424</v>
      </c>
      <c r="I582" s="373">
        <f>'موازنة 2027-2028 '!M582</f>
        <v>0</v>
      </c>
      <c r="J582" s="155"/>
      <c r="K582" s="155"/>
      <c r="L582" s="155"/>
      <c r="M582" s="373">
        <f>'الاطار الموازنى  راي الجهه عام'!K582</f>
        <v>0</v>
      </c>
      <c r="N582" s="215"/>
      <c r="O582" s="155"/>
      <c r="P582" s="155" t="str">
        <f t="shared" si="257"/>
        <v xml:space="preserve"> </v>
      </c>
      <c r="Q582" s="155" t="str">
        <f t="shared" si="258"/>
        <v xml:space="preserve"> </v>
      </c>
      <c r="R582" s="110"/>
      <c r="S582" s="72">
        <f>S585</f>
        <v>0</v>
      </c>
    </row>
    <row r="583" spans="1:19" ht="105.75" customHeight="1" x14ac:dyDescent="0.2">
      <c r="A583" s="364"/>
      <c r="B583" s="365"/>
      <c r="C583" s="365"/>
      <c r="D583" s="365"/>
      <c r="E583" s="147"/>
      <c r="F583" s="147"/>
      <c r="G583" s="49" t="s">
        <v>901</v>
      </c>
      <c r="H583" s="34" t="s">
        <v>421</v>
      </c>
      <c r="I583" s="365">
        <f>'موازنة 2027-2028 '!M583</f>
        <v>0</v>
      </c>
      <c r="J583" s="147"/>
      <c r="K583" s="147"/>
      <c r="L583" s="147">
        <f t="shared" si="266"/>
        <v>0</v>
      </c>
      <c r="M583" s="365">
        <f>'الاطار الموازنى  راي الجهه عام'!K583</f>
        <v>0</v>
      </c>
      <c r="N583" s="208">
        <f t="shared" si="259"/>
        <v>0</v>
      </c>
      <c r="O583" s="147"/>
      <c r="P583" s="209" t="str">
        <f t="shared" si="257"/>
        <v xml:space="preserve"> </v>
      </c>
      <c r="Q583" s="209" t="str">
        <f t="shared" si="258"/>
        <v xml:space="preserve"> </v>
      </c>
      <c r="R583" s="105">
        <f t="shared" si="262"/>
        <v>0</v>
      </c>
      <c r="S583" s="72">
        <f t="shared" si="260"/>
        <v>0</v>
      </c>
    </row>
    <row r="584" spans="1:19" ht="105.75" customHeight="1" thickBot="1" x14ac:dyDescent="0.25">
      <c r="A584" s="364"/>
      <c r="B584" s="365"/>
      <c r="C584" s="365"/>
      <c r="D584" s="365"/>
      <c r="E584" s="147"/>
      <c r="F584" s="147"/>
      <c r="G584" s="50" t="s">
        <v>902</v>
      </c>
      <c r="H584" s="35" t="s">
        <v>422</v>
      </c>
      <c r="I584" s="365">
        <f>'موازنة 2027-2028 '!M584</f>
        <v>0</v>
      </c>
      <c r="J584" s="147"/>
      <c r="K584" s="147"/>
      <c r="L584" s="147">
        <f t="shared" si="266"/>
        <v>0</v>
      </c>
      <c r="M584" s="365">
        <f>'الاطار الموازنى  راي الجهه عام'!K584</f>
        <v>0</v>
      </c>
      <c r="N584" s="208">
        <f t="shared" si="259"/>
        <v>0</v>
      </c>
      <c r="O584" s="147"/>
      <c r="P584" s="209" t="str">
        <f t="shared" si="257"/>
        <v xml:space="preserve"> </v>
      </c>
      <c r="Q584" s="209" t="str">
        <f t="shared" si="258"/>
        <v xml:space="preserve"> </v>
      </c>
      <c r="R584" s="105">
        <f t="shared" si="262"/>
        <v>0</v>
      </c>
      <c r="S584" s="72">
        <f t="shared" si="260"/>
        <v>0</v>
      </c>
    </row>
    <row r="585" spans="1:19" s="1" customFormat="1" ht="97.5" customHeight="1" thickBot="1" x14ac:dyDescent="0.25">
      <c r="A585" s="360">
        <f t="shared" ref="A585:L585" si="280">SUM(A583:A584)</f>
        <v>0</v>
      </c>
      <c r="B585" s="368">
        <f t="shared" si="280"/>
        <v>0</v>
      </c>
      <c r="C585" s="368">
        <f t="shared" si="280"/>
        <v>0</v>
      </c>
      <c r="D585" s="368">
        <f t="shared" si="280"/>
        <v>0</v>
      </c>
      <c r="E585" s="150">
        <f t="shared" si="280"/>
        <v>0</v>
      </c>
      <c r="F585" s="150">
        <f t="shared" si="280"/>
        <v>0</v>
      </c>
      <c r="G585" s="51"/>
      <c r="H585" s="5" t="s">
        <v>294</v>
      </c>
      <c r="I585" s="368">
        <f>'موازنة 2027-2028 '!M585</f>
        <v>0</v>
      </c>
      <c r="J585" s="150">
        <f t="shared" si="280"/>
        <v>0</v>
      </c>
      <c r="K585" s="150">
        <f t="shared" si="280"/>
        <v>0</v>
      </c>
      <c r="L585" s="150">
        <f t="shared" si="280"/>
        <v>0</v>
      </c>
      <c r="M585" s="368">
        <f>'الاطار الموازنى  راي الجهه عام'!K585</f>
        <v>0</v>
      </c>
      <c r="N585" s="212">
        <f t="shared" si="259"/>
        <v>0</v>
      </c>
      <c r="O585" s="150">
        <f t="shared" ref="O585" si="281">SUM(O583:O584)</f>
        <v>0</v>
      </c>
      <c r="P585" s="150" t="str">
        <f t="shared" si="257"/>
        <v xml:space="preserve"> </v>
      </c>
      <c r="Q585" s="150" t="str">
        <f t="shared" si="258"/>
        <v xml:space="preserve"> </v>
      </c>
      <c r="R585" s="107">
        <f t="shared" si="262"/>
        <v>0</v>
      </c>
      <c r="S585" s="72">
        <f t="shared" si="260"/>
        <v>0</v>
      </c>
    </row>
    <row r="586" spans="1:19" s="2" customFormat="1" ht="97.5" customHeight="1" thickBot="1" x14ac:dyDescent="0.25">
      <c r="A586" s="376">
        <f t="shared" ref="A586:L586" si="282">A585+A581+A577</f>
        <v>0</v>
      </c>
      <c r="B586" s="377">
        <f t="shared" si="282"/>
        <v>0</v>
      </c>
      <c r="C586" s="377">
        <f t="shared" si="282"/>
        <v>0</v>
      </c>
      <c r="D586" s="377">
        <f t="shared" si="282"/>
        <v>0</v>
      </c>
      <c r="E586" s="157">
        <f t="shared" si="282"/>
        <v>0</v>
      </c>
      <c r="F586" s="157">
        <f t="shared" si="282"/>
        <v>0</v>
      </c>
      <c r="G586" s="57"/>
      <c r="H586" s="7" t="s">
        <v>425</v>
      </c>
      <c r="I586" s="377">
        <f>'موازنة 2027-2028 '!M586</f>
        <v>0</v>
      </c>
      <c r="J586" s="157">
        <f t="shared" si="282"/>
        <v>0</v>
      </c>
      <c r="K586" s="157">
        <f t="shared" si="282"/>
        <v>0</v>
      </c>
      <c r="L586" s="157">
        <f t="shared" si="282"/>
        <v>0</v>
      </c>
      <c r="M586" s="377">
        <f>'الاطار الموازنى  راي الجهه عام'!K586</f>
        <v>0</v>
      </c>
      <c r="N586" s="217">
        <f t="shared" si="259"/>
        <v>0</v>
      </c>
      <c r="O586" s="157">
        <f t="shared" ref="O586" si="283">O585+O581+O577</f>
        <v>0</v>
      </c>
      <c r="P586" s="157" t="str">
        <f t="shared" si="257"/>
        <v xml:space="preserve"> </v>
      </c>
      <c r="Q586" s="157" t="str">
        <f t="shared" si="258"/>
        <v xml:space="preserve"> </v>
      </c>
      <c r="R586" s="112">
        <f t="shared" si="262"/>
        <v>0</v>
      </c>
      <c r="S586" s="72">
        <f t="shared" si="260"/>
        <v>0</v>
      </c>
    </row>
    <row r="587" spans="1:19" s="2" customFormat="1" ht="105.75" customHeight="1" x14ac:dyDescent="0.2">
      <c r="A587" s="371"/>
      <c r="B587" s="372"/>
      <c r="C587" s="372"/>
      <c r="D587" s="372"/>
      <c r="E587" s="152"/>
      <c r="F587" s="152"/>
      <c r="G587" s="53" t="s">
        <v>903</v>
      </c>
      <c r="H587" s="22" t="s">
        <v>426</v>
      </c>
      <c r="I587" s="372">
        <f>'موازنة 2027-2028 '!M587</f>
        <v>0</v>
      </c>
      <c r="J587" s="152"/>
      <c r="K587" s="152"/>
      <c r="L587" s="152"/>
      <c r="M587" s="372">
        <f>'الاطار الموازنى  راي الجهه عام'!K587</f>
        <v>0</v>
      </c>
      <c r="N587" s="214"/>
      <c r="O587" s="152"/>
      <c r="P587" s="152" t="str">
        <f t="shared" si="257"/>
        <v xml:space="preserve"> </v>
      </c>
      <c r="Q587" s="152" t="str">
        <f t="shared" si="258"/>
        <v xml:space="preserve"> </v>
      </c>
      <c r="R587" s="109"/>
      <c r="S587" s="72">
        <f>S608</f>
        <v>3000000</v>
      </c>
    </row>
    <row r="588" spans="1:19" s="1" customFormat="1" ht="105.75" customHeight="1" x14ac:dyDescent="0.2">
      <c r="A588" s="394"/>
      <c r="B588" s="395"/>
      <c r="C588" s="395"/>
      <c r="D588" s="395"/>
      <c r="E588" s="170"/>
      <c r="F588" s="170"/>
      <c r="G588" s="48" t="s">
        <v>904</v>
      </c>
      <c r="H588" s="18" t="s">
        <v>427</v>
      </c>
      <c r="I588" s="395">
        <f>'موازنة 2027-2028 '!M588</f>
        <v>0</v>
      </c>
      <c r="J588" s="170"/>
      <c r="K588" s="170"/>
      <c r="L588" s="170"/>
      <c r="M588" s="395">
        <f>'الاطار الموازنى  راي الجهه عام'!K588</f>
        <v>0</v>
      </c>
      <c r="N588" s="229"/>
      <c r="O588" s="170"/>
      <c r="P588" s="170" t="str">
        <f t="shared" si="257"/>
        <v xml:space="preserve"> </v>
      </c>
      <c r="Q588" s="170" t="str">
        <f t="shared" si="258"/>
        <v xml:space="preserve"> </v>
      </c>
      <c r="R588" s="120"/>
      <c r="S588" s="72">
        <f>S591</f>
        <v>0</v>
      </c>
    </row>
    <row r="589" spans="1:19" ht="105.75" customHeight="1" x14ac:dyDescent="0.2">
      <c r="A589" s="364"/>
      <c r="B589" s="365"/>
      <c r="C589" s="365"/>
      <c r="D589" s="365"/>
      <c r="E589" s="147"/>
      <c r="F589" s="147"/>
      <c r="G589" s="49" t="s">
        <v>905</v>
      </c>
      <c r="H589" s="34" t="s">
        <v>421</v>
      </c>
      <c r="I589" s="365">
        <f>'موازنة 2027-2028 '!M589</f>
        <v>0</v>
      </c>
      <c r="J589" s="147"/>
      <c r="K589" s="147"/>
      <c r="L589" s="147">
        <f t="shared" si="266"/>
        <v>0</v>
      </c>
      <c r="M589" s="365">
        <f>'الاطار الموازنى  راي الجهه عام'!K589</f>
        <v>0</v>
      </c>
      <c r="N589" s="208">
        <f t="shared" si="259"/>
        <v>0</v>
      </c>
      <c r="O589" s="147"/>
      <c r="P589" s="209" t="str">
        <f t="shared" si="257"/>
        <v xml:space="preserve"> </v>
      </c>
      <c r="Q589" s="209" t="str">
        <f t="shared" si="258"/>
        <v xml:space="preserve"> </v>
      </c>
      <c r="R589" s="105">
        <f t="shared" si="262"/>
        <v>0</v>
      </c>
      <c r="S589" s="72">
        <f t="shared" si="260"/>
        <v>0</v>
      </c>
    </row>
    <row r="590" spans="1:19" ht="105.75" customHeight="1" thickBot="1" x14ac:dyDescent="0.25">
      <c r="A590" s="364"/>
      <c r="B590" s="365"/>
      <c r="C590" s="365"/>
      <c r="D590" s="365"/>
      <c r="E590" s="147"/>
      <c r="F590" s="147"/>
      <c r="G590" s="50" t="s">
        <v>906</v>
      </c>
      <c r="H590" s="35" t="s">
        <v>422</v>
      </c>
      <c r="I590" s="365">
        <f>'موازنة 2027-2028 '!M590</f>
        <v>0</v>
      </c>
      <c r="J590" s="147"/>
      <c r="K590" s="147"/>
      <c r="L590" s="147">
        <f t="shared" si="266"/>
        <v>0</v>
      </c>
      <c r="M590" s="365">
        <f>'الاطار الموازنى  راي الجهه عام'!K590</f>
        <v>0</v>
      </c>
      <c r="N590" s="208">
        <f t="shared" si="259"/>
        <v>0</v>
      </c>
      <c r="O590" s="147"/>
      <c r="P590" s="209" t="str">
        <f t="shared" si="257"/>
        <v xml:space="preserve"> </v>
      </c>
      <c r="Q590" s="209" t="str">
        <f t="shared" si="258"/>
        <v xml:space="preserve"> </v>
      </c>
      <c r="R590" s="105">
        <f t="shared" si="262"/>
        <v>0</v>
      </c>
      <c r="S590" s="72">
        <f t="shared" si="260"/>
        <v>0</v>
      </c>
    </row>
    <row r="591" spans="1:19" s="1" customFormat="1" ht="105" customHeight="1" thickBot="1" x14ac:dyDescent="0.25">
      <c r="A591" s="360">
        <f t="shared" ref="A591:F591" si="284">SUM(A589:A590)</f>
        <v>0</v>
      </c>
      <c r="B591" s="368">
        <f t="shared" si="284"/>
        <v>0</v>
      </c>
      <c r="C591" s="368">
        <f t="shared" si="284"/>
        <v>0</v>
      </c>
      <c r="D591" s="368">
        <f t="shared" si="284"/>
        <v>0</v>
      </c>
      <c r="E591" s="150">
        <f t="shared" si="284"/>
        <v>0</v>
      </c>
      <c r="F591" s="150">
        <f t="shared" si="284"/>
        <v>0</v>
      </c>
      <c r="G591" s="51"/>
      <c r="H591" s="5" t="s">
        <v>167</v>
      </c>
      <c r="I591" s="368">
        <f>'موازنة 2027-2028 '!M591</f>
        <v>0</v>
      </c>
      <c r="J591" s="150">
        <f t="shared" ref="J591:L591" si="285">SUM(J589:J590)</f>
        <v>0</v>
      </c>
      <c r="K591" s="150">
        <f t="shared" si="285"/>
        <v>0</v>
      </c>
      <c r="L591" s="150">
        <f t="shared" si="285"/>
        <v>0</v>
      </c>
      <c r="M591" s="368">
        <f>'الاطار الموازنى  راي الجهه عام'!K591</f>
        <v>0</v>
      </c>
      <c r="N591" s="212">
        <f t="shared" si="259"/>
        <v>0</v>
      </c>
      <c r="O591" s="150">
        <f t="shared" ref="O591" si="286">SUM(O589:O590)</f>
        <v>0</v>
      </c>
      <c r="P591" s="150" t="str">
        <f t="shared" si="257"/>
        <v xml:space="preserve"> </v>
      </c>
      <c r="Q591" s="150" t="str">
        <f t="shared" si="258"/>
        <v xml:space="preserve"> </v>
      </c>
      <c r="R591" s="107">
        <f t="shared" si="262"/>
        <v>0</v>
      </c>
      <c r="S591" s="72">
        <f t="shared" si="260"/>
        <v>0</v>
      </c>
    </row>
    <row r="592" spans="1:19" s="1" customFormat="1" ht="105.75" customHeight="1" x14ac:dyDescent="0.2">
      <c r="A592" s="357"/>
      <c r="B592" s="373"/>
      <c r="C592" s="373"/>
      <c r="D592" s="373"/>
      <c r="E592" s="155"/>
      <c r="F592" s="155"/>
      <c r="G592" s="48" t="s">
        <v>907</v>
      </c>
      <c r="H592" s="21" t="s">
        <v>428</v>
      </c>
      <c r="I592" s="373">
        <f>'موازنة 2027-2028 '!M592</f>
        <v>0</v>
      </c>
      <c r="J592" s="155"/>
      <c r="K592" s="155"/>
      <c r="L592" s="155"/>
      <c r="M592" s="373">
        <f>'الاطار الموازنى  راي الجهه عام'!K592</f>
        <v>0</v>
      </c>
      <c r="N592" s="215"/>
      <c r="O592" s="155"/>
      <c r="P592" s="155" t="str">
        <f t="shared" si="257"/>
        <v xml:space="preserve"> </v>
      </c>
      <c r="Q592" s="155" t="str">
        <f t="shared" si="258"/>
        <v xml:space="preserve"> </v>
      </c>
      <c r="R592" s="110"/>
      <c r="S592" s="72">
        <f>S595</f>
        <v>0</v>
      </c>
    </row>
    <row r="593" spans="1:19" ht="105.75" customHeight="1" x14ac:dyDescent="0.2">
      <c r="A593" s="364"/>
      <c r="B593" s="365"/>
      <c r="C593" s="365"/>
      <c r="D593" s="365"/>
      <c r="E593" s="147"/>
      <c r="F593" s="147"/>
      <c r="G593" s="49" t="s">
        <v>908</v>
      </c>
      <c r="H593" s="34" t="s">
        <v>421</v>
      </c>
      <c r="I593" s="365">
        <f>'موازنة 2027-2028 '!M593</f>
        <v>0</v>
      </c>
      <c r="J593" s="147"/>
      <c r="K593" s="147"/>
      <c r="L593" s="147">
        <f t="shared" si="266"/>
        <v>0</v>
      </c>
      <c r="M593" s="365">
        <f>'الاطار الموازنى  راي الجهه عام'!K593</f>
        <v>0</v>
      </c>
      <c r="N593" s="208">
        <f t="shared" si="259"/>
        <v>0</v>
      </c>
      <c r="O593" s="147">
        <f>M593</f>
        <v>0</v>
      </c>
      <c r="P593" s="209" t="str">
        <f t="shared" si="257"/>
        <v xml:space="preserve"> </v>
      </c>
      <c r="Q593" s="209" t="str">
        <f t="shared" si="258"/>
        <v xml:space="preserve"> </v>
      </c>
      <c r="R593" s="105">
        <f t="shared" si="262"/>
        <v>0</v>
      </c>
      <c r="S593" s="72">
        <f t="shared" si="260"/>
        <v>0</v>
      </c>
    </row>
    <row r="594" spans="1:19" ht="105.75" customHeight="1" thickBot="1" x14ac:dyDescent="0.25">
      <c r="A594" s="364"/>
      <c r="B594" s="365"/>
      <c r="C594" s="365"/>
      <c r="D594" s="365"/>
      <c r="E594" s="147"/>
      <c r="F594" s="147"/>
      <c r="G594" s="50" t="s">
        <v>909</v>
      </c>
      <c r="H594" s="35" t="s">
        <v>422</v>
      </c>
      <c r="I594" s="365">
        <f>'موازنة 2027-2028 '!M594</f>
        <v>0</v>
      </c>
      <c r="J594" s="147"/>
      <c r="K594" s="147"/>
      <c r="L594" s="147">
        <f t="shared" si="266"/>
        <v>0</v>
      </c>
      <c r="M594" s="365">
        <f>'الاطار الموازنى  راي الجهه عام'!K594</f>
        <v>0</v>
      </c>
      <c r="N594" s="208">
        <f t="shared" si="259"/>
        <v>0</v>
      </c>
      <c r="O594" s="147"/>
      <c r="P594" s="209" t="str">
        <f t="shared" si="257"/>
        <v xml:space="preserve"> </v>
      </c>
      <c r="Q594" s="209" t="str">
        <f t="shared" si="258"/>
        <v xml:space="preserve"> </v>
      </c>
      <c r="R594" s="105">
        <f t="shared" si="262"/>
        <v>0</v>
      </c>
      <c r="S594" s="72">
        <f t="shared" si="260"/>
        <v>0</v>
      </c>
    </row>
    <row r="595" spans="1:19" s="1" customFormat="1" ht="107.25" customHeight="1" thickBot="1" x14ac:dyDescent="0.25">
      <c r="A595" s="360">
        <f t="shared" ref="A595:L595" si="287">SUM(A593:A594)</f>
        <v>0</v>
      </c>
      <c r="B595" s="368">
        <f t="shared" si="287"/>
        <v>0</v>
      </c>
      <c r="C595" s="368">
        <f t="shared" si="287"/>
        <v>0</v>
      </c>
      <c r="D595" s="368">
        <f t="shared" si="287"/>
        <v>0</v>
      </c>
      <c r="E595" s="150">
        <f t="shared" si="287"/>
        <v>0</v>
      </c>
      <c r="F595" s="150">
        <f t="shared" si="287"/>
        <v>0</v>
      </c>
      <c r="G595" s="51"/>
      <c r="H595" s="5" t="s">
        <v>171</v>
      </c>
      <c r="I595" s="368">
        <f>'موازنة 2027-2028 '!M595</f>
        <v>0</v>
      </c>
      <c r="J595" s="150">
        <f t="shared" si="287"/>
        <v>0</v>
      </c>
      <c r="K595" s="150">
        <f t="shared" si="287"/>
        <v>0</v>
      </c>
      <c r="L595" s="150">
        <f t="shared" si="287"/>
        <v>0</v>
      </c>
      <c r="M595" s="368">
        <f>'الاطار الموازنى  راي الجهه عام'!K595</f>
        <v>0</v>
      </c>
      <c r="N595" s="212">
        <f t="shared" si="259"/>
        <v>0</v>
      </c>
      <c r="O595" s="150">
        <f t="shared" ref="O595" si="288">SUM(O593:O594)</f>
        <v>0</v>
      </c>
      <c r="P595" s="150" t="str">
        <f t="shared" si="257"/>
        <v xml:space="preserve"> </v>
      </c>
      <c r="Q595" s="150" t="str">
        <f t="shared" si="258"/>
        <v xml:space="preserve"> </v>
      </c>
      <c r="R595" s="107">
        <f t="shared" si="262"/>
        <v>0</v>
      </c>
      <c r="S595" s="72">
        <f t="shared" si="260"/>
        <v>0</v>
      </c>
    </row>
    <row r="596" spans="1:19" s="1" customFormat="1" ht="105.75" customHeight="1" x14ac:dyDescent="0.2">
      <c r="A596" s="357"/>
      <c r="B596" s="373"/>
      <c r="C596" s="373"/>
      <c r="D596" s="373"/>
      <c r="E596" s="155"/>
      <c r="F596" s="155"/>
      <c r="G596" s="48" t="s">
        <v>910</v>
      </c>
      <c r="H596" s="21" t="s">
        <v>429</v>
      </c>
      <c r="I596" s="373">
        <f>'موازنة 2027-2028 '!M596</f>
        <v>0</v>
      </c>
      <c r="J596" s="155"/>
      <c r="K596" s="155"/>
      <c r="L596" s="155"/>
      <c r="M596" s="373">
        <f>'الاطار الموازنى  راي الجهه عام'!K596</f>
        <v>0</v>
      </c>
      <c r="N596" s="215"/>
      <c r="O596" s="155"/>
      <c r="P596" s="155" t="str">
        <f t="shared" si="257"/>
        <v xml:space="preserve"> </v>
      </c>
      <c r="Q596" s="155" t="str">
        <f t="shared" si="258"/>
        <v xml:space="preserve"> </v>
      </c>
      <c r="R596" s="110"/>
      <c r="S596" s="72">
        <f>S599</f>
        <v>0</v>
      </c>
    </row>
    <row r="597" spans="1:19" ht="105.75" customHeight="1" x14ac:dyDescent="0.2">
      <c r="A597" s="364"/>
      <c r="B597" s="365"/>
      <c r="C597" s="365"/>
      <c r="D597" s="365"/>
      <c r="E597" s="147"/>
      <c r="F597" s="147"/>
      <c r="G597" s="49" t="s">
        <v>911</v>
      </c>
      <c r="H597" s="34" t="s">
        <v>421</v>
      </c>
      <c r="I597" s="365">
        <f>'موازنة 2027-2028 '!M597</f>
        <v>0</v>
      </c>
      <c r="J597" s="147"/>
      <c r="K597" s="147"/>
      <c r="L597" s="147">
        <f t="shared" si="266"/>
        <v>0</v>
      </c>
      <c r="M597" s="365">
        <f>'الاطار الموازنى  راي الجهه عام'!K597</f>
        <v>0</v>
      </c>
      <c r="N597" s="208">
        <f t="shared" si="259"/>
        <v>0</v>
      </c>
      <c r="O597" s="147"/>
      <c r="P597" s="209" t="str">
        <f t="shared" si="257"/>
        <v xml:space="preserve"> </v>
      </c>
      <c r="Q597" s="209" t="str">
        <f t="shared" si="258"/>
        <v xml:space="preserve"> </v>
      </c>
      <c r="R597" s="105">
        <f t="shared" si="262"/>
        <v>0</v>
      </c>
      <c r="S597" s="72">
        <f t="shared" si="260"/>
        <v>0</v>
      </c>
    </row>
    <row r="598" spans="1:19" ht="105.75" customHeight="1" thickBot="1" x14ac:dyDescent="0.25">
      <c r="A598" s="364"/>
      <c r="B598" s="365"/>
      <c r="C598" s="365"/>
      <c r="D598" s="365"/>
      <c r="E598" s="147"/>
      <c r="F598" s="147"/>
      <c r="G598" s="50" t="s">
        <v>912</v>
      </c>
      <c r="H598" s="35" t="s">
        <v>422</v>
      </c>
      <c r="I598" s="365">
        <f>'موازنة 2027-2028 '!M598</f>
        <v>0</v>
      </c>
      <c r="J598" s="147"/>
      <c r="K598" s="147"/>
      <c r="L598" s="147">
        <f t="shared" si="266"/>
        <v>0</v>
      </c>
      <c r="M598" s="365">
        <f>'الاطار الموازنى  راي الجهه عام'!K598</f>
        <v>0</v>
      </c>
      <c r="N598" s="208">
        <f t="shared" si="259"/>
        <v>0</v>
      </c>
      <c r="O598" s="147"/>
      <c r="P598" s="209" t="str">
        <f t="shared" si="257"/>
        <v xml:space="preserve"> </v>
      </c>
      <c r="Q598" s="209" t="str">
        <f t="shared" si="258"/>
        <v xml:space="preserve"> </v>
      </c>
      <c r="R598" s="105">
        <f t="shared" si="262"/>
        <v>0</v>
      </c>
      <c r="S598" s="72">
        <f t="shared" si="260"/>
        <v>0</v>
      </c>
    </row>
    <row r="599" spans="1:19" s="1" customFormat="1" ht="102.75" customHeight="1" thickBot="1" x14ac:dyDescent="0.25">
      <c r="A599" s="360">
        <f t="shared" ref="A599:L599" si="289">SUM(A597:A598)</f>
        <v>0</v>
      </c>
      <c r="B599" s="368">
        <f t="shared" si="289"/>
        <v>0</v>
      </c>
      <c r="C599" s="368">
        <f t="shared" si="289"/>
        <v>0</v>
      </c>
      <c r="D599" s="368">
        <f t="shared" si="289"/>
        <v>0</v>
      </c>
      <c r="E599" s="150">
        <f t="shared" si="289"/>
        <v>0</v>
      </c>
      <c r="F599" s="150">
        <f t="shared" si="289"/>
        <v>0</v>
      </c>
      <c r="G599" s="51"/>
      <c r="H599" s="5" t="s">
        <v>294</v>
      </c>
      <c r="I599" s="368">
        <f>'موازنة 2027-2028 '!M599</f>
        <v>0</v>
      </c>
      <c r="J599" s="150">
        <f t="shared" si="289"/>
        <v>0</v>
      </c>
      <c r="K599" s="150">
        <f t="shared" si="289"/>
        <v>0</v>
      </c>
      <c r="L599" s="150">
        <f t="shared" si="289"/>
        <v>0</v>
      </c>
      <c r="M599" s="368">
        <f>'الاطار الموازنى  راي الجهه عام'!K599</f>
        <v>0</v>
      </c>
      <c r="N599" s="212">
        <f t="shared" si="259"/>
        <v>0</v>
      </c>
      <c r="O599" s="150">
        <f t="shared" ref="O599" si="290">SUM(O597:O598)</f>
        <v>0</v>
      </c>
      <c r="P599" s="150" t="str">
        <f t="shared" si="257"/>
        <v xml:space="preserve"> </v>
      </c>
      <c r="Q599" s="150" t="str">
        <f t="shared" si="258"/>
        <v xml:space="preserve"> </v>
      </c>
      <c r="R599" s="107">
        <f t="shared" si="262"/>
        <v>0</v>
      </c>
      <c r="S599" s="72">
        <f t="shared" si="260"/>
        <v>0</v>
      </c>
    </row>
    <row r="600" spans="1:19" s="1" customFormat="1" ht="105.75" customHeight="1" x14ac:dyDescent="0.2">
      <c r="A600" s="357"/>
      <c r="B600" s="373"/>
      <c r="C600" s="373"/>
      <c r="D600" s="373"/>
      <c r="E600" s="155"/>
      <c r="F600" s="155"/>
      <c r="G600" s="48" t="s">
        <v>913</v>
      </c>
      <c r="H600" s="21" t="s">
        <v>430</v>
      </c>
      <c r="I600" s="373">
        <f>'موازنة 2027-2028 '!M600</f>
        <v>0</v>
      </c>
      <c r="J600" s="155"/>
      <c r="K600" s="155"/>
      <c r="L600" s="155"/>
      <c r="M600" s="373">
        <f>'الاطار الموازنى  راي الجهه عام'!K600</f>
        <v>0</v>
      </c>
      <c r="N600" s="215"/>
      <c r="O600" s="155"/>
      <c r="P600" s="155" t="str">
        <f t="shared" si="257"/>
        <v xml:space="preserve"> </v>
      </c>
      <c r="Q600" s="155" t="str">
        <f t="shared" si="258"/>
        <v xml:space="preserve"> </v>
      </c>
      <c r="R600" s="110"/>
      <c r="S600" s="72">
        <f>S603</f>
        <v>0</v>
      </c>
    </row>
    <row r="601" spans="1:19" ht="105.75" customHeight="1" x14ac:dyDescent="0.2">
      <c r="A601" s="364"/>
      <c r="B601" s="365"/>
      <c r="C601" s="365"/>
      <c r="D601" s="365"/>
      <c r="E601" s="147"/>
      <c r="F601" s="147"/>
      <c r="G601" s="49" t="s">
        <v>914</v>
      </c>
      <c r="H601" s="34" t="s">
        <v>421</v>
      </c>
      <c r="I601" s="365">
        <f>'موازنة 2027-2028 '!M601</f>
        <v>0</v>
      </c>
      <c r="J601" s="147"/>
      <c r="K601" s="147"/>
      <c r="L601" s="147">
        <f t="shared" si="266"/>
        <v>0</v>
      </c>
      <c r="M601" s="365">
        <f>'الاطار الموازنى  راي الجهه عام'!K601</f>
        <v>0</v>
      </c>
      <c r="N601" s="208">
        <f t="shared" si="259"/>
        <v>0</v>
      </c>
      <c r="O601" s="147"/>
      <c r="P601" s="209" t="str">
        <f t="shared" si="257"/>
        <v xml:space="preserve"> </v>
      </c>
      <c r="Q601" s="209" t="str">
        <f t="shared" si="258"/>
        <v xml:space="preserve"> </v>
      </c>
      <c r="R601" s="105">
        <f t="shared" si="262"/>
        <v>0</v>
      </c>
      <c r="S601" s="72">
        <f t="shared" si="260"/>
        <v>0</v>
      </c>
    </row>
    <row r="602" spans="1:19" ht="105.75" customHeight="1" thickBot="1" x14ac:dyDescent="0.25">
      <c r="A602" s="364"/>
      <c r="B602" s="365"/>
      <c r="C602" s="365"/>
      <c r="D602" s="365"/>
      <c r="E602" s="147"/>
      <c r="F602" s="147"/>
      <c r="G602" s="50" t="s">
        <v>915</v>
      </c>
      <c r="H602" s="35" t="s">
        <v>422</v>
      </c>
      <c r="I602" s="365">
        <f>'موازنة 2027-2028 '!M602</f>
        <v>0</v>
      </c>
      <c r="J602" s="147"/>
      <c r="K602" s="147"/>
      <c r="L602" s="147">
        <f t="shared" si="266"/>
        <v>0</v>
      </c>
      <c r="M602" s="365">
        <f>'الاطار الموازنى  راي الجهه عام'!K602</f>
        <v>0</v>
      </c>
      <c r="N602" s="208">
        <f t="shared" si="259"/>
        <v>0</v>
      </c>
      <c r="O602" s="147"/>
      <c r="P602" s="209" t="str">
        <f t="shared" si="257"/>
        <v xml:space="preserve"> </v>
      </c>
      <c r="Q602" s="209" t="str">
        <f t="shared" si="258"/>
        <v xml:space="preserve"> </v>
      </c>
      <c r="R602" s="105">
        <f t="shared" si="262"/>
        <v>0</v>
      </c>
      <c r="S602" s="72">
        <f t="shared" si="260"/>
        <v>0</v>
      </c>
    </row>
    <row r="603" spans="1:19" s="1" customFormat="1" ht="117.75" customHeight="1" thickBot="1" x14ac:dyDescent="0.25">
      <c r="A603" s="360">
        <f t="shared" ref="A603:L603" si="291">SUM(A601:A602)</f>
        <v>0</v>
      </c>
      <c r="B603" s="368">
        <f t="shared" si="291"/>
        <v>0</v>
      </c>
      <c r="C603" s="368">
        <f t="shared" si="291"/>
        <v>0</v>
      </c>
      <c r="D603" s="368">
        <f t="shared" si="291"/>
        <v>0</v>
      </c>
      <c r="E603" s="150">
        <f t="shared" si="291"/>
        <v>0</v>
      </c>
      <c r="F603" s="150">
        <f t="shared" si="291"/>
        <v>0</v>
      </c>
      <c r="G603" s="51"/>
      <c r="H603" s="5" t="s">
        <v>183</v>
      </c>
      <c r="I603" s="368">
        <f>'موازنة 2027-2028 '!M603</f>
        <v>0</v>
      </c>
      <c r="J603" s="150">
        <f t="shared" si="291"/>
        <v>0</v>
      </c>
      <c r="K603" s="150">
        <f t="shared" si="291"/>
        <v>0</v>
      </c>
      <c r="L603" s="150">
        <f t="shared" si="291"/>
        <v>0</v>
      </c>
      <c r="M603" s="368">
        <f>'الاطار الموازنى  راي الجهه عام'!K603</f>
        <v>0</v>
      </c>
      <c r="N603" s="212">
        <f t="shared" si="259"/>
        <v>0</v>
      </c>
      <c r="O603" s="150">
        <f t="shared" ref="O603" si="292">SUM(O601:O602)</f>
        <v>0</v>
      </c>
      <c r="P603" s="150" t="str">
        <f t="shared" si="257"/>
        <v xml:space="preserve"> </v>
      </c>
      <c r="Q603" s="150" t="str">
        <f t="shared" si="258"/>
        <v xml:space="preserve"> </v>
      </c>
      <c r="R603" s="107">
        <f t="shared" si="262"/>
        <v>0</v>
      </c>
      <c r="S603" s="72">
        <f t="shared" si="260"/>
        <v>0</v>
      </c>
    </row>
    <row r="604" spans="1:19" s="1" customFormat="1" ht="105.75" customHeight="1" x14ac:dyDescent="0.2">
      <c r="A604" s="357"/>
      <c r="B604" s="373"/>
      <c r="C604" s="373"/>
      <c r="D604" s="373"/>
      <c r="E604" s="155"/>
      <c r="F604" s="155"/>
      <c r="G604" s="48" t="s">
        <v>916</v>
      </c>
      <c r="H604" s="21" t="s">
        <v>431</v>
      </c>
      <c r="I604" s="373">
        <f>'موازنة 2027-2028 '!M604</f>
        <v>0</v>
      </c>
      <c r="J604" s="155"/>
      <c r="K604" s="155"/>
      <c r="L604" s="155"/>
      <c r="M604" s="373">
        <f>'الاطار الموازنى  راي الجهه عام'!K604</f>
        <v>0</v>
      </c>
      <c r="N604" s="215"/>
      <c r="O604" s="155"/>
      <c r="P604" s="155" t="str">
        <f t="shared" si="257"/>
        <v xml:space="preserve"> </v>
      </c>
      <c r="Q604" s="155" t="str">
        <f t="shared" si="258"/>
        <v xml:space="preserve"> </v>
      </c>
      <c r="R604" s="110"/>
      <c r="S604" s="72">
        <f>S607</f>
        <v>3000000</v>
      </c>
    </row>
    <row r="605" spans="1:19" ht="105.75" customHeight="1" x14ac:dyDescent="0.2">
      <c r="A605" s="364"/>
      <c r="B605" s="365"/>
      <c r="C605" s="365"/>
      <c r="D605" s="365"/>
      <c r="E605" s="147"/>
      <c r="F605" s="147"/>
      <c r="G605" s="49" t="s">
        <v>917</v>
      </c>
      <c r="H605" s="34" t="s">
        <v>421</v>
      </c>
      <c r="I605" s="365">
        <f>'موازنة 2027-2028 '!M605</f>
        <v>1000000</v>
      </c>
      <c r="J605" s="147"/>
      <c r="K605" s="147"/>
      <c r="L605" s="147">
        <f t="shared" si="266"/>
        <v>0</v>
      </c>
      <c r="M605" s="365">
        <f>'الاطار الموازنى  راي الجهه عام'!K605</f>
        <v>1000000</v>
      </c>
      <c r="N605" s="208">
        <f t="shared" si="259"/>
        <v>0</v>
      </c>
      <c r="O605" s="147">
        <f>M605</f>
        <v>1000000</v>
      </c>
      <c r="P605" s="209" t="str">
        <f t="shared" si="257"/>
        <v xml:space="preserve"> </v>
      </c>
      <c r="Q605" s="209" t="str">
        <f t="shared" si="258"/>
        <v xml:space="preserve"> </v>
      </c>
      <c r="R605" s="105">
        <f t="shared" si="262"/>
        <v>1</v>
      </c>
      <c r="S605" s="72">
        <f t="shared" si="260"/>
        <v>3000000</v>
      </c>
    </row>
    <row r="606" spans="1:19" ht="105.75" customHeight="1" thickBot="1" x14ac:dyDescent="0.25">
      <c r="A606" s="364"/>
      <c r="B606" s="365"/>
      <c r="C606" s="365"/>
      <c r="D606" s="365"/>
      <c r="E606" s="147"/>
      <c r="F606" s="147"/>
      <c r="G606" s="50" t="s">
        <v>918</v>
      </c>
      <c r="H606" s="35" t="s">
        <v>422</v>
      </c>
      <c r="I606" s="365">
        <f>'موازنة 2027-2028 '!M606</f>
        <v>0</v>
      </c>
      <c r="J606" s="147"/>
      <c r="K606" s="147"/>
      <c r="L606" s="147">
        <f t="shared" si="266"/>
        <v>0</v>
      </c>
      <c r="M606" s="365">
        <f>'الاطار الموازنى  راي الجهه عام'!K606</f>
        <v>0</v>
      </c>
      <c r="N606" s="208">
        <f t="shared" si="259"/>
        <v>0</v>
      </c>
      <c r="O606" s="147"/>
      <c r="P606" s="209" t="str">
        <f t="shared" si="257"/>
        <v xml:space="preserve"> </v>
      </c>
      <c r="Q606" s="209" t="str">
        <f t="shared" si="258"/>
        <v xml:space="preserve"> </v>
      </c>
      <c r="R606" s="105">
        <f t="shared" si="262"/>
        <v>0</v>
      </c>
      <c r="S606" s="72">
        <f t="shared" si="260"/>
        <v>0</v>
      </c>
    </row>
    <row r="607" spans="1:19" s="1" customFormat="1" ht="122.25" customHeight="1" x14ac:dyDescent="0.2">
      <c r="A607" s="392">
        <f t="shared" ref="A607:L607" si="293">SUM(A605:A606)</f>
        <v>0</v>
      </c>
      <c r="B607" s="393">
        <f t="shared" si="293"/>
        <v>0</v>
      </c>
      <c r="C607" s="393">
        <f t="shared" si="293"/>
        <v>0</v>
      </c>
      <c r="D607" s="393">
        <f t="shared" si="293"/>
        <v>0</v>
      </c>
      <c r="E607" s="316">
        <f t="shared" si="293"/>
        <v>0</v>
      </c>
      <c r="F607" s="316">
        <f t="shared" si="293"/>
        <v>0</v>
      </c>
      <c r="G607" s="317"/>
      <c r="H607" s="318" t="s">
        <v>197</v>
      </c>
      <c r="I607" s="393">
        <f>'موازنة 2027-2028 '!M607</f>
        <v>1000000</v>
      </c>
      <c r="J607" s="316">
        <f t="shared" si="293"/>
        <v>0</v>
      </c>
      <c r="K607" s="316">
        <f t="shared" si="293"/>
        <v>0</v>
      </c>
      <c r="L607" s="316">
        <f t="shared" si="293"/>
        <v>0</v>
      </c>
      <c r="M607" s="393">
        <f>'الاطار الموازنى  راي الجهه عام'!K607</f>
        <v>1000000</v>
      </c>
      <c r="N607" s="319">
        <f t="shared" si="259"/>
        <v>0</v>
      </c>
      <c r="O607" s="316">
        <f t="shared" ref="O607" si="294">SUM(O605:O606)</f>
        <v>1000000</v>
      </c>
      <c r="P607" s="316" t="str">
        <f t="shared" si="257"/>
        <v xml:space="preserve"> </v>
      </c>
      <c r="Q607" s="316" t="str">
        <f t="shared" si="258"/>
        <v xml:space="preserve"> </v>
      </c>
      <c r="R607" s="320">
        <f t="shared" si="262"/>
        <v>1</v>
      </c>
      <c r="S607" s="72">
        <f t="shared" si="260"/>
        <v>3000000</v>
      </c>
    </row>
    <row r="608" spans="1:19" s="2" customFormat="1" ht="135" customHeight="1" thickBot="1" x14ac:dyDescent="0.25">
      <c r="A608" s="440">
        <f t="shared" ref="A608:L608" si="295">A607+A603+A599+A595+A591</f>
        <v>0</v>
      </c>
      <c r="B608" s="441">
        <f t="shared" si="295"/>
        <v>0</v>
      </c>
      <c r="C608" s="441">
        <f t="shared" si="295"/>
        <v>0</v>
      </c>
      <c r="D608" s="441">
        <f t="shared" si="295"/>
        <v>0</v>
      </c>
      <c r="E608" s="335">
        <f t="shared" si="295"/>
        <v>0</v>
      </c>
      <c r="F608" s="335">
        <f t="shared" si="295"/>
        <v>0</v>
      </c>
      <c r="G608" s="52"/>
      <c r="H608" s="6" t="s">
        <v>432</v>
      </c>
      <c r="I608" s="441">
        <f>'موازنة 2027-2028 '!M608</f>
        <v>1000000</v>
      </c>
      <c r="J608" s="335">
        <f t="shared" si="295"/>
        <v>0</v>
      </c>
      <c r="K608" s="335">
        <f t="shared" si="295"/>
        <v>0</v>
      </c>
      <c r="L608" s="335">
        <f t="shared" si="295"/>
        <v>0</v>
      </c>
      <c r="M608" s="441">
        <f>'الاطار الموازنى  راي الجهه عام'!K608</f>
        <v>1000000</v>
      </c>
      <c r="N608" s="336">
        <f t="shared" si="259"/>
        <v>0</v>
      </c>
      <c r="O608" s="335">
        <f t="shared" ref="O608" si="296">O607+O603+O599+O595+O591</f>
        <v>1000000</v>
      </c>
      <c r="P608" s="335" t="str">
        <f t="shared" si="257"/>
        <v xml:space="preserve"> </v>
      </c>
      <c r="Q608" s="335" t="str">
        <f t="shared" si="258"/>
        <v xml:space="preserve"> </v>
      </c>
      <c r="R608" s="337">
        <f t="shared" si="262"/>
        <v>1</v>
      </c>
      <c r="S608" s="72">
        <f t="shared" si="260"/>
        <v>3000000</v>
      </c>
    </row>
    <row r="609" spans="1:19" s="2" customFormat="1" ht="125.25" customHeight="1" x14ac:dyDescent="0.2">
      <c r="A609" s="371"/>
      <c r="B609" s="372"/>
      <c r="C609" s="372"/>
      <c r="D609" s="372"/>
      <c r="E609" s="152"/>
      <c r="F609" s="152"/>
      <c r="G609" s="53" t="s">
        <v>919</v>
      </c>
      <c r="H609" s="22" t="s">
        <v>433</v>
      </c>
      <c r="I609" s="372">
        <f>'موازنة 2027-2028 '!M609</f>
        <v>0</v>
      </c>
      <c r="J609" s="152"/>
      <c r="K609" s="152"/>
      <c r="L609" s="152"/>
      <c r="M609" s="372">
        <f>'الاطار الموازنى  راي الجهه عام'!K609</f>
        <v>0</v>
      </c>
      <c r="N609" s="214"/>
      <c r="O609" s="152"/>
      <c r="P609" s="152" t="str">
        <f t="shared" si="257"/>
        <v xml:space="preserve"> </v>
      </c>
      <c r="Q609" s="152" t="str">
        <f t="shared" si="258"/>
        <v xml:space="preserve"> </v>
      </c>
      <c r="R609" s="109"/>
      <c r="S609" s="72">
        <f t="shared" si="260"/>
        <v>0</v>
      </c>
    </row>
    <row r="610" spans="1:19" s="1" customFormat="1" ht="114.75" customHeight="1" x14ac:dyDescent="0.2">
      <c r="A610" s="357"/>
      <c r="B610" s="373"/>
      <c r="C610" s="373"/>
      <c r="D610" s="373"/>
      <c r="E610" s="155"/>
      <c r="F610" s="155"/>
      <c r="G610" s="54" t="s">
        <v>920</v>
      </c>
      <c r="H610" s="18" t="s">
        <v>434</v>
      </c>
      <c r="I610" s="373">
        <f>'موازنة 2027-2028 '!M610</f>
        <v>0</v>
      </c>
      <c r="J610" s="155"/>
      <c r="K610" s="155"/>
      <c r="L610" s="155"/>
      <c r="M610" s="373">
        <f>'الاطار الموازنى  راي الجهه عام'!K610</f>
        <v>0</v>
      </c>
      <c r="N610" s="215"/>
      <c r="O610" s="155"/>
      <c r="P610" s="155" t="str">
        <f t="shared" si="257"/>
        <v xml:space="preserve"> </v>
      </c>
      <c r="Q610" s="155" t="str">
        <f t="shared" si="258"/>
        <v xml:space="preserve"> </v>
      </c>
      <c r="R610" s="110"/>
      <c r="S610" s="72">
        <f>S613</f>
        <v>0</v>
      </c>
    </row>
    <row r="611" spans="1:19" ht="95.25" customHeight="1" x14ac:dyDescent="0.2">
      <c r="A611" s="364"/>
      <c r="B611" s="365"/>
      <c r="C611" s="365"/>
      <c r="D611" s="365"/>
      <c r="E611" s="147"/>
      <c r="F611" s="147"/>
      <c r="G611" s="49" t="s">
        <v>921</v>
      </c>
      <c r="H611" s="34" t="s">
        <v>421</v>
      </c>
      <c r="I611" s="365">
        <f>'موازنة 2027-2028 '!M611</f>
        <v>0</v>
      </c>
      <c r="J611" s="147"/>
      <c r="K611" s="147"/>
      <c r="L611" s="147">
        <f t="shared" si="266"/>
        <v>0</v>
      </c>
      <c r="M611" s="365">
        <f>'الاطار الموازنى  راي الجهه عام'!K611</f>
        <v>0</v>
      </c>
      <c r="N611" s="208">
        <f t="shared" si="259"/>
        <v>0</v>
      </c>
      <c r="O611" s="147"/>
      <c r="P611" s="209" t="str">
        <f t="shared" si="257"/>
        <v xml:space="preserve"> </v>
      </c>
      <c r="Q611" s="209" t="str">
        <f t="shared" si="258"/>
        <v xml:space="preserve"> </v>
      </c>
      <c r="R611" s="105">
        <f t="shared" si="262"/>
        <v>0</v>
      </c>
      <c r="S611" s="72">
        <f t="shared" si="260"/>
        <v>0</v>
      </c>
    </row>
    <row r="612" spans="1:19" ht="105" customHeight="1" thickBot="1" x14ac:dyDescent="0.25">
      <c r="A612" s="364"/>
      <c r="B612" s="365"/>
      <c r="C612" s="365"/>
      <c r="D612" s="365"/>
      <c r="E612" s="147"/>
      <c r="F612" s="147"/>
      <c r="G612" s="50" t="s">
        <v>922</v>
      </c>
      <c r="H612" s="35" t="s">
        <v>422</v>
      </c>
      <c r="I612" s="365">
        <f>'موازنة 2027-2028 '!M612</f>
        <v>0</v>
      </c>
      <c r="J612" s="147"/>
      <c r="K612" s="147"/>
      <c r="L612" s="147">
        <f t="shared" si="266"/>
        <v>0</v>
      </c>
      <c r="M612" s="365">
        <f>'الاطار الموازنى  راي الجهه عام'!K612</f>
        <v>0</v>
      </c>
      <c r="N612" s="208">
        <f t="shared" si="259"/>
        <v>0</v>
      </c>
      <c r="O612" s="147"/>
      <c r="P612" s="209" t="str">
        <f t="shared" si="257"/>
        <v xml:space="preserve"> </v>
      </c>
      <c r="Q612" s="209" t="str">
        <f t="shared" si="258"/>
        <v xml:space="preserve"> </v>
      </c>
      <c r="R612" s="105">
        <f t="shared" si="262"/>
        <v>0</v>
      </c>
      <c r="S612" s="72">
        <f t="shared" si="260"/>
        <v>0</v>
      </c>
    </row>
    <row r="613" spans="1:19" s="1" customFormat="1" ht="97.5" customHeight="1" thickBot="1" x14ac:dyDescent="0.25">
      <c r="A613" s="360">
        <f t="shared" ref="A613:F613" si="297">SUM(A611:A612)</f>
        <v>0</v>
      </c>
      <c r="B613" s="368">
        <f t="shared" si="297"/>
        <v>0</v>
      </c>
      <c r="C613" s="368">
        <f t="shared" si="297"/>
        <v>0</v>
      </c>
      <c r="D613" s="368">
        <f t="shared" si="297"/>
        <v>0</v>
      </c>
      <c r="E613" s="150">
        <f t="shared" si="297"/>
        <v>0</v>
      </c>
      <c r="F613" s="150">
        <f t="shared" si="297"/>
        <v>0</v>
      </c>
      <c r="G613" s="51"/>
      <c r="H613" s="5" t="s">
        <v>167</v>
      </c>
      <c r="I613" s="368">
        <f>'موازنة 2027-2028 '!M613</f>
        <v>0</v>
      </c>
      <c r="J613" s="150">
        <f t="shared" ref="J613:L613" si="298">SUM(J611:J612)</f>
        <v>0</v>
      </c>
      <c r="K613" s="150">
        <f t="shared" si="298"/>
        <v>0</v>
      </c>
      <c r="L613" s="150">
        <f t="shared" si="298"/>
        <v>0</v>
      </c>
      <c r="M613" s="368">
        <f>'الاطار الموازنى  راي الجهه عام'!K613</f>
        <v>0</v>
      </c>
      <c r="N613" s="212">
        <f t="shared" si="259"/>
        <v>0</v>
      </c>
      <c r="O613" s="150">
        <f t="shared" ref="O613" si="299">SUM(O611:O612)</f>
        <v>0</v>
      </c>
      <c r="P613" s="150" t="str">
        <f t="shared" si="257"/>
        <v xml:space="preserve"> </v>
      </c>
      <c r="Q613" s="150" t="str">
        <f t="shared" si="258"/>
        <v xml:space="preserve"> </v>
      </c>
      <c r="R613" s="107">
        <f t="shared" si="262"/>
        <v>0</v>
      </c>
      <c r="S613" s="72">
        <f t="shared" si="260"/>
        <v>0</v>
      </c>
    </row>
    <row r="614" spans="1:19" s="2" customFormat="1" ht="102.75" customHeight="1" thickBot="1" x14ac:dyDescent="0.25">
      <c r="A614" s="376">
        <f t="shared" ref="A614:K614" si="300">A613</f>
        <v>0</v>
      </c>
      <c r="B614" s="377">
        <f t="shared" si="300"/>
        <v>0</v>
      </c>
      <c r="C614" s="377">
        <f t="shared" si="300"/>
        <v>0</v>
      </c>
      <c r="D614" s="377">
        <f t="shared" si="300"/>
        <v>0</v>
      </c>
      <c r="E614" s="157">
        <f t="shared" si="300"/>
        <v>0</v>
      </c>
      <c r="F614" s="157">
        <f t="shared" si="300"/>
        <v>0</v>
      </c>
      <c r="G614" s="57"/>
      <c r="H614" s="7" t="s">
        <v>435</v>
      </c>
      <c r="I614" s="377">
        <f>'موازنة 2027-2028 '!M614</f>
        <v>0</v>
      </c>
      <c r="J614" s="157">
        <f t="shared" si="300"/>
        <v>0</v>
      </c>
      <c r="K614" s="157">
        <f t="shared" si="300"/>
        <v>0</v>
      </c>
      <c r="L614" s="157">
        <f t="shared" si="266"/>
        <v>0</v>
      </c>
      <c r="M614" s="377">
        <f>'الاطار الموازنى  راي الجهه عام'!K614</f>
        <v>0</v>
      </c>
      <c r="N614" s="217">
        <f t="shared" si="259"/>
        <v>0</v>
      </c>
      <c r="O614" s="157">
        <f t="shared" ref="O614" si="301">O613</f>
        <v>0</v>
      </c>
      <c r="P614" s="157" t="str">
        <f t="shared" si="257"/>
        <v xml:space="preserve"> </v>
      </c>
      <c r="Q614" s="157" t="str">
        <f t="shared" si="258"/>
        <v xml:space="preserve"> </v>
      </c>
      <c r="R614" s="112">
        <f t="shared" si="262"/>
        <v>0</v>
      </c>
      <c r="S614" s="72">
        <f t="shared" si="260"/>
        <v>0</v>
      </c>
    </row>
    <row r="615" spans="1:19" s="3" customFormat="1" ht="102.75" customHeight="1" thickBot="1" x14ac:dyDescent="0.25">
      <c r="A615" s="382">
        <f t="shared" ref="A615:L615" si="302">A614+A608+A586</f>
        <v>0</v>
      </c>
      <c r="B615" s="383">
        <f t="shared" si="302"/>
        <v>0</v>
      </c>
      <c r="C615" s="383">
        <f t="shared" si="302"/>
        <v>0</v>
      </c>
      <c r="D615" s="383">
        <f t="shared" si="302"/>
        <v>0</v>
      </c>
      <c r="E615" s="161">
        <f t="shared" si="302"/>
        <v>0</v>
      </c>
      <c r="F615" s="161">
        <f t="shared" si="302"/>
        <v>0</v>
      </c>
      <c r="G615" s="58"/>
      <c r="H615" s="9" t="s">
        <v>436</v>
      </c>
      <c r="I615" s="383">
        <f>'موازنة 2027-2028 '!M615</f>
        <v>1000000</v>
      </c>
      <c r="J615" s="161">
        <f t="shared" si="302"/>
        <v>0</v>
      </c>
      <c r="K615" s="161">
        <f t="shared" si="302"/>
        <v>0</v>
      </c>
      <c r="L615" s="161">
        <f t="shared" si="302"/>
        <v>0</v>
      </c>
      <c r="M615" s="383">
        <f>'الاطار الموازنى  راي الجهه عام'!K615</f>
        <v>1000000</v>
      </c>
      <c r="N615" s="222">
        <f t="shared" si="259"/>
        <v>0</v>
      </c>
      <c r="O615" s="161">
        <f t="shared" ref="O615" si="303">O614+O608+O586</f>
        <v>1000000</v>
      </c>
      <c r="P615" s="161" t="str">
        <f t="shared" si="257"/>
        <v xml:space="preserve"> </v>
      </c>
      <c r="Q615" s="161" t="str">
        <f t="shared" si="258"/>
        <v xml:space="preserve"> </v>
      </c>
      <c r="R615" s="115">
        <f t="shared" si="262"/>
        <v>1</v>
      </c>
      <c r="S615" s="72">
        <f t="shared" si="260"/>
        <v>3000000</v>
      </c>
    </row>
    <row r="616" spans="1:19" s="3" customFormat="1" ht="105.75" customHeight="1" x14ac:dyDescent="0.2">
      <c r="A616" s="387"/>
      <c r="B616" s="388"/>
      <c r="C616" s="388"/>
      <c r="D616" s="388"/>
      <c r="E616" s="165"/>
      <c r="F616" s="165"/>
      <c r="G616" s="59" t="s">
        <v>923</v>
      </c>
      <c r="H616" s="10" t="s">
        <v>437</v>
      </c>
      <c r="I616" s="388">
        <f>'موازنة 2027-2028 '!M616</f>
        <v>0</v>
      </c>
      <c r="J616" s="165"/>
      <c r="K616" s="165"/>
      <c r="L616" s="165"/>
      <c r="M616" s="388">
        <f>'الاطار الموازنى  راي الجهه عام'!K616</f>
        <v>0</v>
      </c>
      <c r="N616" s="227"/>
      <c r="O616" s="165"/>
      <c r="P616" s="165" t="str">
        <f t="shared" si="257"/>
        <v xml:space="preserve"> </v>
      </c>
      <c r="Q616" s="165" t="str">
        <f t="shared" si="258"/>
        <v xml:space="preserve"> </v>
      </c>
      <c r="R616" s="118"/>
      <c r="S616" s="72">
        <f>S620</f>
        <v>0</v>
      </c>
    </row>
    <row r="617" spans="1:19" s="2" customFormat="1" ht="105.75" customHeight="1" x14ac:dyDescent="0.2">
      <c r="A617" s="389"/>
      <c r="B617" s="390"/>
      <c r="C617" s="390"/>
      <c r="D617" s="390"/>
      <c r="E617" s="180"/>
      <c r="F617" s="180"/>
      <c r="G617" s="60" t="s">
        <v>1012</v>
      </c>
      <c r="H617" s="17" t="s">
        <v>438</v>
      </c>
      <c r="I617" s="390">
        <f>'موازنة 2027-2028 '!M617</f>
        <v>0</v>
      </c>
      <c r="J617" s="180"/>
      <c r="K617" s="180"/>
      <c r="L617" s="180">
        <f t="shared" si="266"/>
        <v>0</v>
      </c>
      <c r="M617" s="390">
        <f>'الاطار الموازنى  راي الجهه عام'!K617</f>
        <v>0</v>
      </c>
      <c r="N617" s="228">
        <f t="shared" si="259"/>
        <v>0</v>
      </c>
      <c r="O617" s="180"/>
      <c r="P617" s="166" t="str">
        <f t="shared" si="257"/>
        <v xml:space="preserve"> </v>
      </c>
      <c r="Q617" s="166" t="str">
        <f t="shared" si="258"/>
        <v xml:space="preserve"> </v>
      </c>
      <c r="R617" s="119">
        <f t="shared" si="262"/>
        <v>0</v>
      </c>
      <c r="S617" s="72">
        <f t="shared" si="260"/>
        <v>0</v>
      </c>
    </row>
    <row r="618" spans="1:19" s="2" customFormat="1" ht="105.75" customHeight="1" x14ac:dyDescent="0.2">
      <c r="A618" s="389"/>
      <c r="B618" s="390"/>
      <c r="C618" s="390"/>
      <c r="D618" s="390"/>
      <c r="E618" s="180"/>
      <c r="F618" s="180"/>
      <c r="G618" s="60" t="s">
        <v>1013</v>
      </c>
      <c r="H618" s="17" t="s">
        <v>439</v>
      </c>
      <c r="I618" s="390">
        <f>'موازنة 2027-2028 '!M618</f>
        <v>0</v>
      </c>
      <c r="J618" s="180"/>
      <c r="K618" s="180"/>
      <c r="L618" s="180">
        <f t="shared" si="266"/>
        <v>0</v>
      </c>
      <c r="M618" s="390">
        <f>'الاطار الموازنى  راي الجهه عام'!K618</f>
        <v>0</v>
      </c>
      <c r="N618" s="228">
        <f t="shared" si="259"/>
        <v>0</v>
      </c>
      <c r="O618" s="180"/>
      <c r="P618" s="166" t="str">
        <f t="shared" si="257"/>
        <v xml:space="preserve"> </v>
      </c>
      <c r="Q618" s="166" t="str">
        <f t="shared" si="258"/>
        <v xml:space="preserve"> </v>
      </c>
      <c r="R618" s="119">
        <f t="shared" si="262"/>
        <v>0</v>
      </c>
      <c r="S618" s="72">
        <f t="shared" si="260"/>
        <v>0</v>
      </c>
    </row>
    <row r="619" spans="1:19" s="2" customFormat="1" ht="105.75" customHeight="1" thickBot="1" x14ac:dyDescent="0.25">
      <c r="A619" s="389"/>
      <c r="B619" s="390"/>
      <c r="C619" s="390"/>
      <c r="D619" s="390"/>
      <c r="E619" s="180"/>
      <c r="F619" s="180"/>
      <c r="G619" s="68" t="s">
        <v>1014</v>
      </c>
      <c r="H619" s="31" t="s">
        <v>440</v>
      </c>
      <c r="I619" s="390">
        <f>'موازنة 2027-2028 '!M619</f>
        <v>0</v>
      </c>
      <c r="J619" s="180"/>
      <c r="K619" s="180"/>
      <c r="L619" s="180">
        <f t="shared" si="266"/>
        <v>0</v>
      </c>
      <c r="M619" s="390">
        <f>'الاطار الموازنى  راي الجهه عام'!K619</f>
        <v>0</v>
      </c>
      <c r="N619" s="228">
        <f t="shared" ref="N619:N682" si="304">M619-I619</f>
        <v>0</v>
      </c>
      <c r="O619" s="180"/>
      <c r="P619" s="166" t="str">
        <f t="shared" ref="P619:P682" si="305">IF(O619&gt;I619,O619-I619," ")</f>
        <v xml:space="preserve"> </v>
      </c>
      <c r="Q619" s="166" t="str">
        <f t="shared" ref="Q619:Q682" si="306">IF(I619&gt;O619,I619-O619," ")</f>
        <v xml:space="preserve"> </v>
      </c>
      <c r="R619" s="119">
        <f t="shared" si="262"/>
        <v>0</v>
      </c>
      <c r="S619" s="72">
        <f t="shared" ref="S619:S682" si="307">SUM(A619+B619+C619+D619+E619+F619+I619+J619+K619+L619+M619+O619)</f>
        <v>0</v>
      </c>
    </row>
    <row r="620" spans="1:19" s="3" customFormat="1" ht="110.25" customHeight="1" thickBot="1" x14ac:dyDescent="0.25">
      <c r="A620" s="382">
        <f t="shared" ref="A620:L620" si="308">SUM(A617:A619)</f>
        <v>0</v>
      </c>
      <c r="B620" s="383">
        <f t="shared" si="308"/>
        <v>0</v>
      </c>
      <c r="C620" s="383">
        <f t="shared" si="308"/>
        <v>0</v>
      </c>
      <c r="D620" s="383">
        <f t="shared" si="308"/>
        <v>0</v>
      </c>
      <c r="E620" s="161">
        <f t="shared" si="308"/>
        <v>0</v>
      </c>
      <c r="F620" s="161">
        <f t="shared" si="308"/>
        <v>0</v>
      </c>
      <c r="G620" s="71"/>
      <c r="H620" s="9" t="s">
        <v>441</v>
      </c>
      <c r="I620" s="383">
        <f>'موازنة 2027-2028 '!M620</f>
        <v>0</v>
      </c>
      <c r="J620" s="161">
        <f t="shared" si="308"/>
        <v>0</v>
      </c>
      <c r="K620" s="161">
        <f t="shared" si="308"/>
        <v>0</v>
      </c>
      <c r="L620" s="161">
        <f t="shared" si="308"/>
        <v>0</v>
      </c>
      <c r="M620" s="383">
        <f>'الاطار الموازنى  راي الجهه عام'!K620</f>
        <v>0</v>
      </c>
      <c r="N620" s="222">
        <f t="shared" si="304"/>
        <v>0</v>
      </c>
      <c r="O620" s="161">
        <f t="shared" ref="O620" si="309">SUM(O617:O619)</f>
        <v>0</v>
      </c>
      <c r="P620" s="161" t="str">
        <f t="shared" si="305"/>
        <v xml:space="preserve"> </v>
      </c>
      <c r="Q620" s="161" t="str">
        <f t="shared" si="306"/>
        <v xml:space="preserve"> </v>
      </c>
      <c r="R620" s="115">
        <f t="shared" si="262"/>
        <v>0</v>
      </c>
      <c r="S620" s="72">
        <f t="shared" si="307"/>
        <v>0</v>
      </c>
    </row>
    <row r="621" spans="1:19" s="3" customFormat="1" ht="112.5" customHeight="1" x14ac:dyDescent="0.2">
      <c r="A621" s="355"/>
      <c r="B621" s="425"/>
      <c r="C621" s="425"/>
      <c r="D621" s="425"/>
      <c r="E621" s="181"/>
      <c r="F621" s="181"/>
      <c r="G621" s="59" t="s">
        <v>924</v>
      </c>
      <c r="H621" s="10" t="s">
        <v>442</v>
      </c>
      <c r="I621" s="425">
        <f>'موازنة 2027-2028 '!M621</f>
        <v>0</v>
      </c>
      <c r="J621" s="181"/>
      <c r="K621" s="181"/>
      <c r="L621" s="181"/>
      <c r="M621" s="425">
        <f>'الاطار الموازنى  راي الجهه عام'!K621</f>
        <v>0</v>
      </c>
      <c r="N621" s="242"/>
      <c r="O621" s="181"/>
      <c r="P621" s="181" t="str">
        <f t="shared" si="305"/>
        <v xml:space="preserve"> </v>
      </c>
      <c r="Q621" s="181" t="str">
        <f t="shared" si="306"/>
        <v xml:space="preserve"> </v>
      </c>
      <c r="R621" s="125"/>
      <c r="S621" s="72">
        <f>S632</f>
        <v>0</v>
      </c>
    </row>
    <row r="622" spans="1:19" s="2" customFormat="1" ht="105.75" customHeight="1" x14ac:dyDescent="0.2">
      <c r="A622" s="389"/>
      <c r="B622" s="390"/>
      <c r="C622" s="390"/>
      <c r="D622" s="390"/>
      <c r="E622" s="180"/>
      <c r="F622" s="180"/>
      <c r="G622" s="60" t="s">
        <v>1015</v>
      </c>
      <c r="H622" s="17" t="s">
        <v>443</v>
      </c>
      <c r="I622" s="390">
        <f>'موازنة 2027-2028 '!M622</f>
        <v>0</v>
      </c>
      <c r="J622" s="180"/>
      <c r="K622" s="180"/>
      <c r="L622" s="180">
        <f t="shared" si="266"/>
        <v>0</v>
      </c>
      <c r="M622" s="390">
        <f>'الاطار الموازنى  راي الجهه عام'!K622</f>
        <v>0</v>
      </c>
      <c r="N622" s="228">
        <f t="shared" si="304"/>
        <v>0</v>
      </c>
      <c r="O622" s="180"/>
      <c r="P622" s="166" t="str">
        <f t="shared" si="305"/>
        <v xml:space="preserve"> </v>
      </c>
      <c r="Q622" s="166" t="str">
        <f t="shared" si="306"/>
        <v xml:space="preserve"> </v>
      </c>
      <c r="R622" s="119">
        <f t="shared" si="262"/>
        <v>0</v>
      </c>
      <c r="S622" s="72">
        <f t="shared" si="307"/>
        <v>0</v>
      </c>
    </row>
    <row r="623" spans="1:19" s="2" customFormat="1" ht="105.75" customHeight="1" x14ac:dyDescent="0.2">
      <c r="A623" s="389"/>
      <c r="B623" s="390"/>
      <c r="C623" s="390"/>
      <c r="D623" s="390"/>
      <c r="E623" s="166"/>
      <c r="F623" s="166"/>
      <c r="G623" s="60" t="s">
        <v>925</v>
      </c>
      <c r="H623" s="17" t="s">
        <v>444</v>
      </c>
      <c r="I623" s="390">
        <f>'موازنة 2027-2028 '!M623</f>
        <v>0</v>
      </c>
      <c r="J623" s="166"/>
      <c r="K623" s="166"/>
      <c r="L623" s="166"/>
      <c r="M623" s="390">
        <f>'الاطار الموازنى  راي الجهه عام'!K623</f>
        <v>0</v>
      </c>
      <c r="N623" s="228"/>
      <c r="O623" s="166"/>
      <c r="P623" s="166" t="str">
        <f t="shared" si="305"/>
        <v xml:space="preserve"> </v>
      </c>
      <c r="Q623" s="166" t="str">
        <f t="shared" si="306"/>
        <v xml:space="preserve"> </v>
      </c>
      <c r="R623" s="119"/>
      <c r="S623" s="72">
        <f>S626</f>
        <v>0</v>
      </c>
    </row>
    <row r="624" spans="1:19" s="1" customFormat="1" ht="105.75" customHeight="1" x14ac:dyDescent="0.2">
      <c r="A624" s="357"/>
      <c r="B624" s="373"/>
      <c r="C624" s="373"/>
      <c r="D624" s="373"/>
      <c r="E624" s="153"/>
      <c r="F624" s="153"/>
      <c r="G624" s="54" t="s">
        <v>1016</v>
      </c>
      <c r="H624" s="18" t="s">
        <v>445</v>
      </c>
      <c r="I624" s="373">
        <f>'موازنة 2027-2028 '!M624</f>
        <v>0</v>
      </c>
      <c r="J624" s="153"/>
      <c r="K624" s="153"/>
      <c r="L624" s="153">
        <f t="shared" si="266"/>
        <v>0</v>
      </c>
      <c r="M624" s="373">
        <f>'الاطار الموازنى  راي الجهه عام'!K624</f>
        <v>0</v>
      </c>
      <c r="N624" s="215">
        <f t="shared" si="304"/>
        <v>0</v>
      </c>
      <c r="O624" s="153"/>
      <c r="P624" s="155" t="str">
        <f t="shared" si="305"/>
        <v xml:space="preserve"> </v>
      </c>
      <c r="Q624" s="155" t="str">
        <f t="shared" si="306"/>
        <v xml:space="preserve"> </v>
      </c>
      <c r="R624" s="110">
        <f t="shared" ref="R624:R686" si="310">IF(O624=0,,O624/I624)</f>
        <v>0</v>
      </c>
      <c r="S624" s="72">
        <f t="shared" si="307"/>
        <v>0</v>
      </c>
    </row>
    <row r="625" spans="1:19" s="1" customFormat="1" ht="105.75" customHeight="1" thickBot="1" x14ac:dyDescent="0.25">
      <c r="A625" s="357"/>
      <c r="B625" s="373"/>
      <c r="C625" s="373"/>
      <c r="D625" s="373"/>
      <c r="E625" s="153"/>
      <c r="F625" s="153"/>
      <c r="G625" s="55" t="s">
        <v>1017</v>
      </c>
      <c r="H625" s="23" t="s">
        <v>446</v>
      </c>
      <c r="I625" s="373">
        <f>'موازنة 2027-2028 '!M625</f>
        <v>0</v>
      </c>
      <c r="J625" s="153"/>
      <c r="K625" s="153"/>
      <c r="L625" s="153">
        <f t="shared" si="266"/>
        <v>0</v>
      </c>
      <c r="M625" s="373">
        <f>'الاطار الموازنى  راي الجهه عام'!K625</f>
        <v>0</v>
      </c>
      <c r="N625" s="215">
        <f t="shared" si="304"/>
        <v>0</v>
      </c>
      <c r="O625" s="153"/>
      <c r="P625" s="155" t="str">
        <f t="shared" si="305"/>
        <v xml:space="preserve"> </v>
      </c>
      <c r="Q625" s="155" t="str">
        <f t="shared" si="306"/>
        <v xml:space="preserve"> </v>
      </c>
      <c r="R625" s="110">
        <f t="shared" si="310"/>
        <v>0</v>
      </c>
      <c r="S625" s="72">
        <f t="shared" si="307"/>
        <v>0</v>
      </c>
    </row>
    <row r="626" spans="1:19" s="2" customFormat="1" ht="110.25" customHeight="1" thickBot="1" x14ac:dyDescent="0.25">
      <c r="A626" s="376">
        <f t="shared" ref="A626:F626" si="311">SUM(A624:A625)</f>
        <v>0</v>
      </c>
      <c r="B626" s="377">
        <f t="shared" si="311"/>
        <v>0</v>
      </c>
      <c r="C626" s="377">
        <f t="shared" si="311"/>
        <v>0</v>
      </c>
      <c r="D626" s="377">
        <f t="shared" si="311"/>
        <v>0</v>
      </c>
      <c r="E626" s="157">
        <f t="shared" si="311"/>
        <v>0</v>
      </c>
      <c r="F626" s="157">
        <f t="shared" si="311"/>
        <v>0</v>
      </c>
      <c r="G626" s="57"/>
      <c r="H626" s="7" t="s">
        <v>256</v>
      </c>
      <c r="I626" s="377">
        <f>'موازنة 2027-2028 '!M626</f>
        <v>0</v>
      </c>
      <c r="J626" s="157">
        <f t="shared" ref="J626:L626" si="312">SUM(J624:J625)</f>
        <v>0</v>
      </c>
      <c r="K626" s="157">
        <f t="shared" si="312"/>
        <v>0</v>
      </c>
      <c r="L626" s="157">
        <f t="shared" si="312"/>
        <v>0</v>
      </c>
      <c r="M626" s="377">
        <f>'الاطار الموازنى  راي الجهه عام'!K626</f>
        <v>0</v>
      </c>
      <c r="N626" s="217">
        <f t="shared" si="304"/>
        <v>0</v>
      </c>
      <c r="O626" s="157">
        <f t="shared" ref="O626" si="313">SUM(O624:O625)</f>
        <v>0</v>
      </c>
      <c r="P626" s="157" t="str">
        <f t="shared" si="305"/>
        <v xml:space="preserve"> </v>
      </c>
      <c r="Q626" s="157" t="str">
        <f t="shared" si="306"/>
        <v xml:space="preserve"> </v>
      </c>
      <c r="R626" s="112">
        <f t="shared" si="310"/>
        <v>0</v>
      </c>
      <c r="S626" s="72">
        <f t="shared" si="307"/>
        <v>0</v>
      </c>
    </row>
    <row r="627" spans="1:19" s="2" customFormat="1" ht="102.75" customHeight="1" x14ac:dyDescent="0.2">
      <c r="A627" s="390"/>
      <c r="B627" s="390"/>
      <c r="C627" s="390"/>
      <c r="D627" s="390"/>
      <c r="E627" s="180"/>
      <c r="F627" s="180"/>
      <c r="G627" s="53" t="s">
        <v>1018</v>
      </c>
      <c r="H627" s="22" t="s">
        <v>447</v>
      </c>
      <c r="I627" s="390">
        <f>'موازنة 2027-2028 '!M627</f>
        <v>0</v>
      </c>
      <c r="J627" s="180"/>
      <c r="K627" s="180"/>
      <c r="L627" s="180">
        <f t="shared" ref="L627:L690" si="314">K627*2</f>
        <v>0</v>
      </c>
      <c r="M627" s="390">
        <f>'الاطار الموازنى  راي الجهه عام'!K627</f>
        <v>0</v>
      </c>
      <c r="N627" s="228">
        <f t="shared" si="304"/>
        <v>0</v>
      </c>
      <c r="O627" s="180">
        <f>M627</f>
        <v>0</v>
      </c>
      <c r="P627" s="166" t="str">
        <f t="shared" si="305"/>
        <v xml:space="preserve"> </v>
      </c>
      <c r="Q627" s="166" t="str">
        <f t="shared" si="306"/>
        <v xml:space="preserve"> </v>
      </c>
      <c r="R627" s="119">
        <f t="shared" si="310"/>
        <v>0</v>
      </c>
      <c r="S627" s="72">
        <f t="shared" si="307"/>
        <v>0</v>
      </c>
    </row>
    <row r="628" spans="1:19" s="2" customFormat="1" ht="105.75" customHeight="1" x14ac:dyDescent="0.2">
      <c r="A628" s="389"/>
      <c r="B628" s="390"/>
      <c r="C628" s="390"/>
      <c r="D628" s="390"/>
      <c r="E628" s="180"/>
      <c r="F628" s="180"/>
      <c r="G628" s="60" t="s">
        <v>1019</v>
      </c>
      <c r="H628" s="17" t="s">
        <v>448</v>
      </c>
      <c r="I628" s="390">
        <f>'موازنة 2027-2028 '!M628</f>
        <v>0</v>
      </c>
      <c r="J628" s="180"/>
      <c r="K628" s="180"/>
      <c r="L628" s="180">
        <f t="shared" si="314"/>
        <v>0</v>
      </c>
      <c r="M628" s="390">
        <f>'الاطار الموازنى  راي الجهه عام'!K628</f>
        <v>0</v>
      </c>
      <c r="N628" s="228">
        <f t="shared" si="304"/>
        <v>0</v>
      </c>
      <c r="O628" s="180"/>
      <c r="P628" s="166" t="str">
        <f t="shared" si="305"/>
        <v xml:space="preserve"> </v>
      </c>
      <c r="Q628" s="166" t="str">
        <f t="shared" si="306"/>
        <v xml:space="preserve"> </v>
      </c>
      <c r="R628" s="119">
        <f t="shared" si="310"/>
        <v>0</v>
      </c>
      <c r="S628" s="72">
        <f t="shared" si="307"/>
        <v>0</v>
      </c>
    </row>
    <row r="629" spans="1:19" s="2" customFormat="1" ht="105.75" customHeight="1" x14ac:dyDescent="0.2">
      <c r="A629" s="389"/>
      <c r="B629" s="390"/>
      <c r="C629" s="390"/>
      <c r="D629" s="390"/>
      <c r="E629" s="180"/>
      <c r="F629" s="180"/>
      <c r="G629" s="60" t="s">
        <v>1020</v>
      </c>
      <c r="H629" s="17" t="s">
        <v>449</v>
      </c>
      <c r="I629" s="390">
        <f>'موازنة 2027-2028 '!M629</f>
        <v>0</v>
      </c>
      <c r="J629" s="180"/>
      <c r="K629" s="180"/>
      <c r="L629" s="180">
        <f t="shared" si="314"/>
        <v>0</v>
      </c>
      <c r="M629" s="390">
        <f>'الاطار الموازنى  راي الجهه عام'!K629</f>
        <v>0</v>
      </c>
      <c r="N629" s="228">
        <f t="shared" si="304"/>
        <v>0</v>
      </c>
      <c r="O629" s="180"/>
      <c r="P629" s="166" t="str">
        <f t="shared" si="305"/>
        <v xml:space="preserve"> </v>
      </c>
      <c r="Q629" s="166" t="str">
        <f t="shared" si="306"/>
        <v xml:space="preserve"> </v>
      </c>
      <c r="R629" s="119">
        <f t="shared" si="310"/>
        <v>0</v>
      </c>
      <c r="S629" s="72">
        <f t="shared" si="307"/>
        <v>0</v>
      </c>
    </row>
    <row r="630" spans="1:19" s="2" customFormat="1" ht="105.75" customHeight="1" x14ac:dyDescent="0.2">
      <c r="A630" s="389"/>
      <c r="B630" s="390"/>
      <c r="C630" s="390"/>
      <c r="D630" s="390"/>
      <c r="E630" s="180"/>
      <c r="F630" s="180"/>
      <c r="G630" s="60" t="s">
        <v>1021</v>
      </c>
      <c r="H630" s="17" t="s">
        <v>450</v>
      </c>
      <c r="I630" s="390">
        <f>'موازنة 2027-2028 '!M630</f>
        <v>0</v>
      </c>
      <c r="J630" s="180"/>
      <c r="K630" s="180"/>
      <c r="L630" s="180">
        <f t="shared" si="314"/>
        <v>0</v>
      </c>
      <c r="M630" s="390">
        <f>'الاطار الموازنى  راي الجهه عام'!K630</f>
        <v>0</v>
      </c>
      <c r="N630" s="228">
        <f t="shared" si="304"/>
        <v>0</v>
      </c>
      <c r="O630" s="180"/>
      <c r="P630" s="166" t="str">
        <f t="shared" si="305"/>
        <v xml:space="preserve"> </v>
      </c>
      <c r="Q630" s="166" t="str">
        <f t="shared" si="306"/>
        <v xml:space="preserve"> </v>
      </c>
      <c r="R630" s="119">
        <f t="shared" si="310"/>
        <v>0</v>
      </c>
      <c r="S630" s="72">
        <f t="shared" si="307"/>
        <v>0</v>
      </c>
    </row>
    <row r="631" spans="1:19" s="2" customFormat="1" ht="112.5" customHeight="1" thickBot="1" x14ac:dyDescent="0.25">
      <c r="A631" s="389"/>
      <c r="B631" s="390"/>
      <c r="C631" s="390"/>
      <c r="D631" s="390"/>
      <c r="E631" s="180"/>
      <c r="F631" s="180"/>
      <c r="G631" s="68" t="s">
        <v>1022</v>
      </c>
      <c r="H631" s="31" t="s">
        <v>451</v>
      </c>
      <c r="I631" s="390">
        <f>'موازنة 2027-2028 '!M631</f>
        <v>0</v>
      </c>
      <c r="J631" s="180"/>
      <c r="K631" s="180"/>
      <c r="L631" s="180">
        <f t="shared" si="314"/>
        <v>0</v>
      </c>
      <c r="M631" s="390">
        <f>'الاطار الموازنى  راي الجهه عام'!K631</f>
        <v>0</v>
      </c>
      <c r="N631" s="228">
        <f t="shared" si="304"/>
        <v>0</v>
      </c>
      <c r="O631" s="180"/>
      <c r="P631" s="166" t="str">
        <f t="shared" si="305"/>
        <v xml:space="preserve"> </v>
      </c>
      <c r="Q631" s="166" t="str">
        <f t="shared" si="306"/>
        <v xml:space="preserve"> </v>
      </c>
      <c r="R631" s="119">
        <f t="shared" si="310"/>
        <v>0</v>
      </c>
      <c r="S631" s="72">
        <f t="shared" si="307"/>
        <v>0</v>
      </c>
    </row>
    <row r="632" spans="1:19" s="3" customFormat="1" ht="117.75" customHeight="1" thickBot="1" x14ac:dyDescent="0.25">
      <c r="A632" s="382">
        <f t="shared" ref="A632:L632" si="315">A631+A630+A629+A628+A627+A626+A622</f>
        <v>0</v>
      </c>
      <c r="B632" s="383">
        <f t="shared" si="315"/>
        <v>0</v>
      </c>
      <c r="C632" s="383">
        <f t="shared" si="315"/>
        <v>0</v>
      </c>
      <c r="D632" s="383">
        <f t="shared" si="315"/>
        <v>0</v>
      </c>
      <c r="E632" s="161">
        <f t="shared" si="315"/>
        <v>0</v>
      </c>
      <c r="F632" s="161">
        <f t="shared" si="315"/>
        <v>0</v>
      </c>
      <c r="G632" s="58"/>
      <c r="H632" s="9" t="s">
        <v>452</v>
      </c>
      <c r="I632" s="383">
        <f>'موازنة 2027-2028 '!M632</f>
        <v>0</v>
      </c>
      <c r="J632" s="161">
        <f t="shared" si="315"/>
        <v>0</v>
      </c>
      <c r="K632" s="161">
        <f t="shared" si="315"/>
        <v>0</v>
      </c>
      <c r="L632" s="161">
        <f t="shared" si="315"/>
        <v>0</v>
      </c>
      <c r="M632" s="383">
        <f>'الاطار الموازنى  راي الجهه عام'!K632</f>
        <v>0</v>
      </c>
      <c r="N632" s="222">
        <f t="shared" si="304"/>
        <v>0</v>
      </c>
      <c r="O632" s="161">
        <f t="shared" ref="O632" si="316">O631+O630+O629+O628+O627+O626+O622</f>
        <v>0</v>
      </c>
      <c r="P632" s="161" t="str">
        <f t="shared" si="305"/>
        <v xml:space="preserve"> </v>
      </c>
      <c r="Q632" s="161" t="str">
        <f t="shared" si="306"/>
        <v xml:space="preserve"> </v>
      </c>
      <c r="R632" s="115">
        <f t="shared" si="310"/>
        <v>0</v>
      </c>
      <c r="S632" s="72">
        <f t="shared" si="307"/>
        <v>0</v>
      </c>
    </row>
    <row r="633" spans="1:19" s="3" customFormat="1" ht="117.75" customHeight="1" thickBot="1" x14ac:dyDescent="0.25">
      <c r="A633" s="382">
        <f t="shared" ref="A633:L633" si="317">A632+A620+A615</f>
        <v>0</v>
      </c>
      <c r="B633" s="383">
        <f t="shared" si="317"/>
        <v>0</v>
      </c>
      <c r="C633" s="383">
        <f t="shared" si="317"/>
        <v>0</v>
      </c>
      <c r="D633" s="383">
        <f t="shared" si="317"/>
        <v>0</v>
      </c>
      <c r="E633" s="161">
        <f t="shared" si="317"/>
        <v>0</v>
      </c>
      <c r="F633" s="161">
        <f t="shared" si="317"/>
        <v>0</v>
      </c>
      <c r="G633" s="58"/>
      <c r="H633" s="9" t="s">
        <v>453</v>
      </c>
      <c r="I633" s="383">
        <f>'موازنة 2027-2028 '!M633</f>
        <v>1000000</v>
      </c>
      <c r="J633" s="161">
        <f t="shared" si="317"/>
        <v>0</v>
      </c>
      <c r="K633" s="161">
        <f t="shared" si="317"/>
        <v>0</v>
      </c>
      <c r="L633" s="161">
        <f t="shared" si="317"/>
        <v>0</v>
      </c>
      <c r="M633" s="383">
        <f>'الاطار الموازنى  راي الجهه عام'!K633</f>
        <v>1000000</v>
      </c>
      <c r="N633" s="222">
        <f t="shared" si="304"/>
        <v>0</v>
      </c>
      <c r="O633" s="161">
        <f t="shared" ref="O633" si="318">O632+O620+O615</f>
        <v>1000000</v>
      </c>
      <c r="P633" s="161" t="str">
        <f t="shared" si="305"/>
        <v xml:space="preserve"> </v>
      </c>
      <c r="Q633" s="161" t="str">
        <f t="shared" si="306"/>
        <v xml:space="preserve"> </v>
      </c>
      <c r="R633" s="115">
        <f t="shared" si="310"/>
        <v>1</v>
      </c>
      <c r="S633" s="72">
        <f t="shared" si="307"/>
        <v>3000000</v>
      </c>
    </row>
    <row r="634" spans="1:19" s="3" customFormat="1" ht="112.5" customHeight="1" x14ac:dyDescent="0.2">
      <c r="A634" s="387"/>
      <c r="B634" s="388"/>
      <c r="C634" s="388"/>
      <c r="D634" s="388"/>
      <c r="E634" s="165"/>
      <c r="F634" s="165"/>
      <c r="G634" s="59" t="s">
        <v>962</v>
      </c>
      <c r="H634" s="10" t="s">
        <v>454</v>
      </c>
      <c r="I634" s="388">
        <f>'موازنة 2027-2028 '!M634</f>
        <v>0</v>
      </c>
      <c r="J634" s="165"/>
      <c r="K634" s="165"/>
      <c r="L634" s="165"/>
      <c r="M634" s="388">
        <f>'الاطار الموازنى  راي الجهه عام'!K634</f>
        <v>0</v>
      </c>
      <c r="N634" s="227"/>
      <c r="O634" s="165"/>
      <c r="P634" s="165" t="str">
        <f t="shared" si="305"/>
        <v xml:space="preserve"> </v>
      </c>
      <c r="Q634" s="165" t="str">
        <f t="shared" si="306"/>
        <v xml:space="preserve"> </v>
      </c>
      <c r="R634" s="118"/>
      <c r="S634" s="72">
        <f>S686</f>
        <v>3000000</v>
      </c>
    </row>
    <row r="635" spans="1:19" s="3" customFormat="1" ht="112.5" customHeight="1" x14ac:dyDescent="0.2">
      <c r="A635" s="355"/>
      <c r="B635" s="425"/>
      <c r="C635" s="425"/>
      <c r="D635" s="425"/>
      <c r="E635" s="181"/>
      <c r="F635" s="181"/>
      <c r="G635" s="69" t="s">
        <v>963</v>
      </c>
      <c r="H635" s="4" t="s">
        <v>455</v>
      </c>
      <c r="I635" s="425">
        <f>'موازنة 2027-2028 '!M635</f>
        <v>0</v>
      </c>
      <c r="J635" s="181"/>
      <c r="K635" s="181"/>
      <c r="L635" s="181"/>
      <c r="M635" s="425">
        <f>'الاطار الموازنى  راي الجهه عام'!K635</f>
        <v>0</v>
      </c>
      <c r="N635" s="242"/>
      <c r="O635" s="181"/>
      <c r="P635" s="181" t="str">
        <f t="shared" si="305"/>
        <v xml:space="preserve"> </v>
      </c>
      <c r="Q635" s="181" t="str">
        <f t="shared" si="306"/>
        <v xml:space="preserve"> </v>
      </c>
      <c r="R635" s="125"/>
      <c r="S635" s="72">
        <f>S652</f>
        <v>3000000</v>
      </c>
    </row>
    <row r="636" spans="1:19" s="2" customFormat="1" ht="105.75" customHeight="1" x14ac:dyDescent="0.2">
      <c r="A636" s="389"/>
      <c r="B636" s="390"/>
      <c r="C636" s="390"/>
      <c r="D636" s="390"/>
      <c r="E636" s="180"/>
      <c r="F636" s="180"/>
      <c r="G636" s="60" t="s">
        <v>1023</v>
      </c>
      <c r="H636" s="17" t="s">
        <v>590</v>
      </c>
      <c r="I636" s="390">
        <f>'موازنة 2027-2028 '!M636</f>
        <v>0</v>
      </c>
      <c r="J636" s="180"/>
      <c r="K636" s="180"/>
      <c r="L636" s="180">
        <f t="shared" si="314"/>
        <v>0</v>
      </c>
      <c r="M636" s="390">
        <f>'الاطار الموازنى  راي الجهه عام'!K636</f>
        <v>0</v>
      </c>
      <c r="N636" s="228">
        <f t="shared" si="304"/>
        <v>0</v>
      </c>
      <c r="O636" s="180"/>
      <c r="P636" s="166" t="str">
        <f t="shared" si="305"/>
        <v xml:space="preserve"> </v>
      </c>
      <c r="Q636" s="166" t="str">
        <f t="shared" si="306"/>
        <v xml:space="preserve"> </v>
      </c>
      <c r="R636" s="119">
        <f t="shared" si="310"/>
        <v>0</v>
      </c>
      <c r="S636" s="72">
        <f t="shared" si="307"/>
        <v>0</v>
      </c>
    </row>
    <row r="637" spans="1:19" s="2" customFormat="1" ht="105.75" customHeight="1" x14ac:dyDescent="0.2">
      <c r="A637" s="389"/>
      <c r="B637" s="390"/>
      <c r="C637" s="390"/>
      <c r="D637" s="390"/>
      <c r="E637" s="180"/>
      <c r="F637" s="180"/>
      <c r="G637" s="60" t="s">
        <v>1024</v>
      </c>
      <c r="H637" s="17" t="s">
        <v>591</v>
      </c>
      <c r="I637" s="390">
        <f>'موازنة 2027-2028 '!M637</f>
        <v>0</v>
      </c>
      <c r="J637" s="180"/>
      <c r="K637" s="180"/>
      <c r="L637" s="180">
        <f t="shared" si="314"/>
        <v>0</v>
      </c>
      <c r="M637" s="390">
        <f>'الاطار الموازنى  راي الجهه عام'!K637</f>
        <v>0</v>
      </c>
      <c r="N637" s="228">
        <f t="shared" si="304"/>
        <v>0</v>
      </c>
      <c r="O637" s="180"/>
      <c r="P637" s="166" t="str">
        <f t="shared" si="305"/>
        <v xml:space="preserve"> </v>
      </c>
      <c r="Q637" s="166" t="str">
        <f t="shared" si="306"/>
        <v xml:space="preserve"> </v>
      </c>
      <c r="R637" s="119">
        <f t="shared" si="310"/>
        <v>0</v>
      </c>
      <c r="S637" s="72">
        <f t="shared" si="307"/>
        <v>0</v>
      </c>
    </row>
    <row r="638" spans="1:19" s="2" customFormat="1" ht="105.75" customHeight="1" x14ac:dyDescent="0.2">
      <c r="A638" s="389"/>
      <c r="B638" s="390"/>
      <c r="C638" s="390"/>
      <c r="D638" s="390"/>
      <c r="E638" s="180"/>
      <c r="F638" s="180"/>
      <c r="G638" s="60" t="s">
        <v>1025</v>
      </c>
      <c r="H638" s="17" t="s">
        <v>592</v>
      </c>
      <c r="I638" s="390">
        <f>'موازنة 2027-2028 '!M638</f>
        <v>0</v>
      </c>
      <c r="J638" s="180"/>
      <c r="K638" s="180"/>
      <c r="L638" s="180">
        <f t="shared" si="314"/>
        <v>0</v>
      </c>
      <c r="M638" s="390">
        <f>'الاطار الموازنى  راي الجهه عام'!K638</f>
        <v>0</v>
      </c>
      <c r="N638" s="228">
        <f t="shared" si="304"/>
        <v>0</v>
      </c>
      <c r="O638" s="180"/>
      <c r="P638" s="166" t="str">
        <f t="shared" si="305"/>
        <v xml:space="preserve"> </v>
      </c>
      <c r="Q638" s="166" t="str">
        <f t="shared" si="306"/>
        <v xml:space="preserve"> </v>
      </c>
      <c r="R638" s="119">
        <f t="shared" si="310"/>
        <v>0</v>
      </c>
      <c r="S638" s="72">
        <f t="shared" si="307"/>
        <v>0</v>
      </c>
    </row>
    <row r="639" spans="1:19" s="2" customFormat="1" ht="105.75" customHeight="1" x14ac:dyDescent="0.2">
      <c r="A639" s="389"/>
      <c r="B639" s="390"/>
      <c r="C639" s="390"/>
      <c r="D639" s="390"/>
      <c r="E639" s="180"/>
      <c r="F639" s="180"/>
      <c r="G639" s="60" t="s">
        <v>1026</v>
      </c>
      <c r="H639" s="17" t="s">
        <v>593</v>
      </c>
      <c r="I639" s="390">
        <f>'موازنة 2027-2028 '!M639</f>
        <v>0</v>
      </c>
      <c r="J639" s="180"/>
      <c r="K639" s="180"/>
      <c r="L639" s="180">
        <f t="shared" si="314"/>
        <v>0</v>
      </c>
      <c r="M639" s="390">
        <f>'الاطار الموازنى  راي الجهه عام'!K639</f>
        <v>0</v>
      </c>
      <c r="N639" s="228">
        <f t="shared" si="304"/>
        <v>0</v>
      </c>
      <c r="O639" s="180"/>
      <c r="P639" s="166" t="str">
        <f t="shared" si="305"/>
        <v xml:space="preserve"> </v>
      </c>
      <c r="Q639" s="166" t="str">
        <f t="shared" si="306"/>
        <v xml:space="preserve"> </v>
      </c>
      <c r="R639" s="119">
        <f t="shared" si="310"/>
        <v>0</v>
      </c>
      <c r="S639" s="72">
        <f t="shared" si="307"/>
        <v>0</v>
      </c>
    </row>
    <row r="640" spans="1:19" s="2" customFormat="1" ht="105.75" customHeight="1" x14ac:dyDescent="0.2">
      <c r="A640" s="389"/>
      <c r="B640" s="390"/>
      <c r="C640" s="390"/>
      <c r="D640" s="390"/>
      <c r="E640" s="180"/>
      <c r="F640" s="180"/>
      <c r="G640" s="60" t="s">
        <v>1027</v>
      </c>
      <c r="H640" s="17" t="s">
        <v>594</v>
      </c>
      <c r="I640" s="390">
        <f>'موازنة 2027-2028 '!M640</f>
        <v>0</v>
      </c>
      <c r="J640" s="180"/>
      <c r="K640" s="180"/>
      <c r="L640" s="180">
        <f t="shared" si="314"/>
        <v>0</v>
      </c>
      <c r="M640" s="390">
        <f>'الاطار الموازنى  راي الجهه عام'!K640</f>
        <v>0</v>
      </c>
      <c r="N640" s="228">
        <f t="shared" si="304"/>
        <v>0</v>
      </c>
      <c r="O640" s="180"/>
      <c r="P640" s="166" t="str">
        <f t="shared" si="305"/>
        <v xml:space="preserve"> </v>
      </c>
      <c r="Q640" s="166" t="str">
        <f t="shared" si="306"/>
        <v xml:space="preserve"> </v>
      </c>
      <c r="R640" s="119">
        <f t="shared" si="310"/>
        <v>0</v>
      </c>
      <c r="S640" s="72">
        <f t="shared" si="307"/>
        <v>0</v>
      </c>
    </row>
    <row r="641" spans="1:19" s="2" customFormat="1" ht="105.75" customHeight="1" x14ac:dyDescent="0.2">
      <c r="A641" s="389"/>
      <c r="B641" s="390"/>
      <c r="C641" s="390"/>
      <c r="D641" s="390"/>
      <c r="E641" s="180"/>
      <c r="F641" s="180"/>
      <c r="G641" s="60" t="s">
        <v>1028</v>
      </c>
      <c r="H641" s="17" t="s">
        <v>595</v>
      </c>
      <c r="I641" s="390">
        <f>'موازنة 2027-2028 '!M641</f>
        <v>0</v>
      </c>
      <c r="J641" s="180"/>
      <c r="K641" s="180"/>
      <c r="L641" s="180">
        <f t="shared" si="314"/>
        <v>0</v>
      </c>
      <c r="M641" s="390">
        <f>'الاطار الموازنى  راي الجهه عام'!K641</f>
        <v>0</v>
      </c>
      <c r="N641" s="228">
        <f t="shared" si="304"/>
        <v>0</v>
      </c>
      <c r="O641" s="180"/>
      <c r="P641" s="166" t="str">
        <f t="shared" si="305"/>
        <v xml:space="preserve"> </v>
      </c>
      <c r="Q641" s="166" t="str">
        <f t="shared" si="306"/>
        <v xml:space="preserve"> </v>
      </c>
      <c r="R641" s="119">
        <f t="shared" si="310"/>
        <v>0</v>
      </c>
      <c r="S641" s="72">
        <f t="shared" si="307"/>
        <v>0</v>
      </c>
    </row>
    <row r="642" spans="1:19" s="2" customFormat="1" ht="105.75" customHeight="1" x14ac:dyDescent="0.2">
      <c r="A642" s="389"/>
      <c r="B642" s="390"/>
      <c r="C642" s="390"/>
      <c r="D642" s="390"/>
      <c r="E642" s="180"/>
      <c r="F642" s="180"/>
      <c r="G642" s="60" t="s">
        <v>1029</v>
      </c>
      <c r="H642" s="17" t="s">
        <v>596</v>
      </c>
      <c r="I642" s="390">
        <f>'موازنة 2027-2028 '!M642</f>
        <v>0</v>
      </c>
      <c r="J642" s="180"/>
      <c r="K642" s="180"/>
      <c r="L642" s="180">
        <f t="shared" si="314"/>
        <v>0</v>
      </c>
      <c r="M642" s="390">
        <f>'الاطار الموازنى  راي الجهه عام'!K642</f>
        <v>0</v>
      </c>
      <c r="N642" s="228">
        <f t="shared" si="304"/>
        <v>0</v>
      </c>
      <c r="O642" s="180"/>
      <c r="P642" s="166" t="str">
        <f t="shared" si="305"/>
        <v xml:space="preserve"> </v>
      </c>
      <c r="Q642" s="166" t="str">
        <f t="shared" si="306"/>
        <v xml:space="preserve"> </v>
      </c>
      <c r="R642" s="119">
        <f t="shared" si="310"/>
        <v>0</v>
      </c>
      <c r="S642" s="72">
        <f t="shared" si="307"/>
        <v>0</v>
      </c>
    </row>
    <row r="643" spans="1:19" s="2" customFormat="1" ht="105.75" customHeight="1" x14ac:dyDescent="0.2">
      <c r="A643" s="389"/>
      <c r="B643" s="390"/>
      <c r="C643" s="390"/>
      <c r="D643" s="390"/>
      <c r="E643" s="180"/>
      <c r="F643" s="180"/>
      <c r="G643" s="60" t="s">
        <v>1030</v>
      </c>
      <c r="H643" s="17" t="s">
        <v>597</v>
      </c>
      <c r="I643" s="390">
        <f>'موازنة 2027-2028 '!M643</f>
        <v>0</v>
      </c>
      <c r="J643" s="180"/>
      <c r="K643" s="180"/>
      <c r="L643" s="180">
        <f t="shared" si="314"/>
        <v>0</v>
      </c>
      <c r="M643" s="390">
        <f>'الاطار الموازنى  راي الجهه عام'!K643</f>
        <v>0</v>
      </c>
      <c r="N643" s="228">
        <f t="shared" si="304"/>
        <v>0</v>
      </c>
      <c r="O643" s="180"/>
      <c r="P643" s="166" t="str">
        <f t="shared" si="305"/>
        <v xml:space="preserve"> </v>
      </c>
      <c r="Q643" s="166" t="str">
        <f t="shared" si="306"/>
        <v xml:space="preserve"> </v>
      </c>
      <c r="R643" s="119">
        <f t="shared" si="310"/>
        <v>0</v>
      </c>
      <c r="S643" s="72">
        <f t="shared" si="307"/>
        <v>0</v>
      </c>
    </row>
    <row r="644" spans="1:19" s="2" customFormat="1" ht="112.5" customHeight="1" x14ac:dyDescent="0.2">
      <c r="A644" s="389"/>
      <c r="B644" s="390"/>
      <c r="C644" s="390"/>
      <c r="D644" s="390"/>
      <c r="E644" s="180"/>
      <c r="F644" s="180"/>
      <c r="G644" s="60" t="s">
        <v>1031</v>
      </c>
      <c r="H644" s="17" t="s">
        <v>585</v>
      </c>
      <c r="I644" s="390">
        <f>'موازنة 2027-2028 '!M644</f>
        <v>0</v>
      </c>
      <c r="J644" s="180"/>
      <c r="K644" s="180"/>
      <c r="L644" s="180">
        <f t="shared" si="314"/>
        <v>0</v>
      </c>
      <c r="M644" s="390">
        <f>'الاطار الموازنى  راي الجهه عام'!K644</f>
        <v>0</v>
      </c>
      <c r="N644" s="228">
        <f t="shared" si="304"/>
        <v>0</v>
      </c>
      <c r="O644" s="180"/>
      <c r="P644" s="166" t="str">
        <f t="shared" si="305"/>
        <v xml:space="preserve"> </v>
      </c>
      <c r="Q644" s="166" t="str">
        <f t="shared" si="306"/>
        <v xml:space="preserve"> </v>
      </c>
      <c r="R644" s="119">
        <f t="shared" si="310"/>
        <v>0</v>
      </c>
      <c r="S644" s="72">
        <f t="shared" si="307"/>
        <v>0</v>
      </c>
    </row>
    <row r="645" spans="1:19" s="2" customFormat="1" ht="112.5" customHeight="1" x14ac:dyDescent="0.2">
      <c r="A645" s="389"/>
      <c r="B645" s="390"/>
      <c r="C645" s="390"/>
      <c r="D645" s="390"/>
      <c r="E645" s="180"/>
      <c r="F645" s="180"/>
      <c r="G645" s="60" t="s">
        <v>1032</v>
      </c>
      <c r="H645" s="17" t="s">
        <v>586</v>
      </c>
      <c r="I645" s="390">
        <f>'موازنة 2027-2028 '!M645</f>
        <v>1000000</v>
      </c>
      <c r="J645" s="180"/>
      <c r="K645" s="180"/>
      <c r="L645" s="180">
        <f t="shared" si="314"/>
        <v>0</v>
      </c>
      <c r="M645" s="390">
        <f>'الاطار الموازنى  راي الجهه عام'!K645</f>
        <v>1000000</v>
      </c>
      <c r="N645" s="228">
        <f t="shared" si="304"/>
        <v>0</v>
      </c>
      <c r="O645" s="180">
        <f>M645</f>
        <v>1000000</v>
      </c>
      <c r="P645" s="166" t="str">
        <f t="shared" si="305"/>
        <v xml:space="preserve"> </v>
      </c>
      <c r="Q645" s="166" t="str">
        <f t="shared" si="306"/>
        <v xml:space="preserve"> </v>
      </c>
      <c r="R645" s="119">
        <f t="shared" si="310"/>
        <v>1</v>
      </c>
      <c r="S645" s="72">
        <f t="shared" si="307"/>
        <v>3000000</v>
      </c>
    </row>
    <row r="646" spans="1:19" s="2" customFormat="1" ht="105.75" customHeight="1" x14ac:dyDescent="0.2">
      <c r="A646" s="389"/>
      <c r="B646" s="390"/>
      <c r="C646" s="390"/>
      <c r="D646" s="390"/>
      <c r="E646" s="180"/>
      <c r="F646" s="180"/>
      <c r="G646" s="60" t="s">
        <v>1033</v>
      </c>
      <c r="H646" s="17" t="s">
        <v>587</v>
      </c>
      <c r="I646" s="390">
        <f>'موازنة 2027-2028 '!M646</f>
        <v>0</v>
      </c>
      <c r="J646" s="180"/>
      <c r="K646" s="180"/>
      <c r="L646" s="180">
        <f t="shared" si="314"/>
        <v>0</v>
      </c>
      <c r="M646" s="390">
        <f>'الاطار الموازنى  راي الجهه عام'!K646</f>
        <v>0</v>
      </c>
      <c r="N646" s="228">
        <f t="shared" si="304"/>
        <v>0</v>
      </c>
      <c r="O646" s="180"/>
      <c r="P646" s="166" t="str">
        <f t="shared" si="305"/>
        <v xml:space="preserve"> </v>
      </c>
      <c r="Q646" s="166" t="str">
        <f t="shared" si="306"/>
        <v xml:space="preserve"> </v>
      </c>
      <c r="R646" s="119">
        <f t="shared" si="310"/>
        <v>0</v>
      </c>
      <c r="S646" s="72">
        <f t="shared" si="307"/>
        <v>0</v>
      </c>
    </row>
    <row r="647" spans="1:19" s="2" customFormat="1" ht="105.75" customHeight="1" x14ac:dyDescent="0.2">
      <c r="A647" s="389"/>
      <c r="B647" s="390"/>
      <c r="C647" s="390"/>
      <c r="D647" s="390"/>
      <c r="E647" s="166"/>
      <c r="F647" s="166"/>
      <c r="G647" s="60" t="s">
        <v>964</v>
      </c>
      <c r="H647" s="17" t="s">
        <v>604</v>
      </c>
      <c r="I647" s="390">
        <f>'موازنة 2027-2028 '!M647</f>
        <v>0</v>
      </c>
      <c r="J647" s="166"/>
      <c r="K647" s="166"/>
      <c r="L647" s="166">
        <f t="shared" si="314"/>
        <v>0</v>
      </c>
      <c r="M647" s="390">
        <f>'الاطار الموازنى  راي الجهه عام'!K647</f>
        <v>0</v>
      </c>
      <c r="N647" s="228">
        <f t="shared" si="304"/>
        <v>0</v>
      </c>
      <c r="O647" s="166"/>
      <c r="P647" s="166" t="str">
        <f t="shared" si="305"/>
        <v xml:space="preserve"> </v>
      </c>
      <c r="Q647" s="166" t="str">
        <f t="shared" si="306"/>
        <v xml:space="preserve"> </v>
      </c>
      <c r="R647" s="119"/>
      <c r="S647" s="72">
        <f>S650</f>
        <v>0</v>
      </c>
    </row>
    <row r="648" spans="1:19" s="1" customFormat="1" ht="105.75" customHeight="1" x14ac:dyDescent="0.2">
      <c r="A648" s="357"/>
      <c r="B648" s="373"/>
      <c r="C648" s="373"/>
      <c r="D648" s="373"/>
      <c r="E648" s="153"/>
      <c r="F648" s="153"/>
      <c r="G648" s="54">
        <v>4211120101</v>
      </c>
      <c r="H648" s="18" t="s">
        <v>605</v>
      </c>
      <c r="I648" s="373">
        <f>'موازنة 2027-2028 '!M648</f>
        <v>0</v>
      </c>
      <c r="J648" s="153"/>
      <c r="K648" s="153"/>
      <c r="L648" s="153">
        <f t="shared" si="314"/>
        <v>0</v>
      </c>
      <c r="M648" s="373">
        <f>'الاطار الموازنى  راي الجهه عام'!K648</f>
        <v>0</v>
      </c>
      <c r="N648" s="215">
        <f t="shared" si="304"/>
        <v>0</v>
      </c>
      <c r="O648" s="153"/>
      <c r="P648" s="155" t="str">
        <f t="shared" si="305"/>
        <v xml:space="preserve"> </v>
      </c>
      <c r="Q648" s="155" t="str">
        <f t="shared" si="306"/>
        <v xml:space="preserve"> </v>
      </c>
      <c r="R648" s="110">
        <f t="shared" si="310"/>
        <v>0</v>
      </c>
      <c r="S648" s="72">
        <f t="shared" si="307"/>
        <v>0</v>
      </c>
    </row>
    <row r="649" spans="1:19" s="1" customFormat="1" ht="105.75" customHeight="1" thickBot="1" x14ac:dyDescent="0.25">
      <c r="A649" s="357"/>
      <c r="B649" s="373"/>
      <c r="C649" s="373"/>
      <c r="D649" s="373"/>
      <c r="E649" s="153"/>
      <c r="F649" s="153"/>
      <c r="G649" s="55">
        <v>4211120201</v>
      </c>
      <c r="H649" s="23" t="s">
        <v>606</v>
      </c>
      <c r="I649" s="373">
        <f>'موازنة 2027-2028 '!M649</f>
        <v>0</v>
      </c>
      <c r="J649" s="153"/>
      <c r="K649" s="153"/>
      <c r="L649" s="153">
        <f t="shared" si="314"/>
        <v>0</v>
      </c>
      <c r="M649" s="373">
        <f>'الاطار الموازنى  راي الجهه عام'!K649</f>
        <v>0</v>
      </c>
      <c r="N649" s="215">
        <f t="shared" si="304"/>
        <v>0</v>
      </c>
      <c r="O649" s="153"/>
      <c r="P649" s="155" t="str">
        <f t="shared" si="305"/>
        <v xml:space="preserve"> </v>
      </c>
      <c r="Q649" s="155" t="str">
        <f t="shared" si="306"/>
        <v xml:space="preserve"> </v>
      </c>
      <c r="R649" s="110">
        <f t="shared" si="310"/>
        <v>0</v>
      </c>
      <c r="S649" s="72">
        <f t="shared" si="307"/>
        <v>0</v>
      </c>
    </row>
    <row r="650" spans="1:19" s="2" customFormat="1" ht="95.25" customHeight="1" thickBot="1" x14ac:dyDescent="0.25">
      <c r="A650" s="376">
        <f t="shared" ref="A650:F650" si="319">SUM(A648:A649)</f>
        <v>0</v>
      </c>
      <c r="B650" s="377">
        <f t="shared" si="319"/>
        <v>0</v>
      </c>
      <c r="C650" s="377">
        <f t="shared" si="319"/>
        <v>0</v>
      </c>
      <c r="D650" s="377">
        <f t="shared" si="319"/>
        <v>0</v>
      </c>
      <c r="E650" s="157">
        <f t="shared" si="319"/>
        <v>0</v>
      </c>
      <c r="F650" s="157">
        <f t="shared" si="319"/>
        <v>0</v>
      </c>
      <c r="G650" s="57"/>
      <c r="H650" s="7" t="s">
        <v>588</v>
      </c>
      <c r="I650" s="377">
        <f>'موازنة 2027-2028 '!M650</f>
        <v>0</v>
      </c>
      <c r="J650" s="157">
        <f t="shared" ref="J650:L650" si="320">SUM(J648:J649)</f>
        <v>0</v>
      </c>
      <c r="K650" s="157">
        <f t="shared" si="320"/>
        <v>0</v>
      </c>
      <c r="L650" s="157">
        <f t="shared" si="320"/>
        <v>0</v>
      </c>
      <c r="M650" s="377">
        <f>'الاطار الموازنى  راي الجهه عام'!K650</f>
        <v>0</v>
      </c>
      <c r="N650" s="217">
        <f t="shared" si="304"/>
        <v>0</v>
      </c>
      <c r="O650" s="157">
        <f t="shared" ref="O650" si="321">SUM(O648:O649)</f>
        <v>0</v>
      </c>
      <c r="P650" s="157" t="str">
        <f t="shared" si="305"/>
        <v xml:space="preserve"> </v>
      </c>
      <c r="Q650" s="157" t="str">
        <f t="shared" si="306"/>
        <v xml:space="preserve"> </v>
      </c>
      <c r="R650" s="112">
        <f t="shared" si="310"/>
        <v>0</v>
      </c>
      <c r="S650" s="72">
        <f t="shared" si="307"/>
        <v>0</v>
      </c>
    </row>
    <row r="651" spans="1:19" s="2" customFormat="1" ht="105.75" customHeight="1" thickBot="1" x14ac:dyDescent="0.25">
      <c r="A651" s="389"/>
      <c r="B651" s="390"/>
      <c r="C651" s="390"/>
      <c r="D651" s="390"/>
      <c r="E651" s="180"/>
      <c r="F651" s="180"/>
      <c r="G651" s="66" t="s">
        <v>1034</v>
      </c>
      <c r="H651" s="36" t="s">
        <v>589</v>
      </c>
      <c r="I651" s="390">
        <f>'موازنة 2027-2028 '!M651</f>
        <v>0</v>
      </c>
      <c r="J651" s="180"/>
      <c r="K651" s="180"/>
      <c r="L651" s="180">
        <f t="shared" si="314"/>
        <v>0</v>
      </c>
      <c r="M651" s="390">
        <f>'الاطار الموازنى  راي الجهه عام'!K651</f>
        <v>0</v>
      </c>
      <c r="N651" s="228">
        <f t="shared" si="304"/>
        <v>0</v>
      </c>
      <c r="O651" s="180"/>
      <c r="P651" s="166" t="str">
        <f t="shared" si="305"/>
        <v xml:space="preserve"> </v>
      </c>
      <c r="Q651" s="166" t="str">
        <f t="shared" si="306"/>
        <v xml:space="preserve"> </v>
      </c>
      <c r="R651" s="119">
        <f t="shared" si="310"/>
        <v>0</v>
      </c>
      <c r="S651" s="72">
        <f t="shared" si="307"/>
        <v>0</v>
      </c>
    </row>
    <row r="652" spans="1:19" s="3" customFormat="1" ht="110.25" customHeight="1" thickBot="1" x14ac:dyDescent="0.25">
      <c r="A652" s="382">
        <f t="shared" ref="A652:L652" si="322">A636+A637+A638+A639+A640+A641+A642+A643+A644+A645+A646+A650+A651</f>
        <v>0</v>
      </c>
      <c r="B652" s="383">
        <f t="shared" si="322"/>
        <v>0</v>
      </c>
      <c r="C652" s="383">
        <f t="shared" si="322"/>
        <v>0</v>
      </c>
      <c r="D652" s="383">
        <f t="shared" si="322"/>
        <v>0</v>
      </c>
      <c r="E652" s="161">
        <f t="shared" si="322"/>
        <v>0</v>
      </c>
      <c r="F652" s="161">
        <f t="shared" si="322"/>
        <v>0</v>
      </c>
      <c r="G652" s="58"/>
      <c r="H652" s="9" t="s">
        <v>456</v>
      </c>
      <c r="I652" s="383">
        <f>'موازنة 2027-2028 '!M652</f>
        <v>1000000</v>
      </c>
      <c r="J652" s="161">
        <f t="shared" si="322"/>
        <v>0</v>
      </c>
      <c r="K652" s="161">
        <f t="shared" si="322"/>
        <v>0</v>
      </c>
      <c r="L652" s="161">
        <f t="shared" si="322"/>
        <v>0</v>
      </c>
      <c r="M652" s="383">
        <f>'الاطار الموازنى  راي الجهه عام'!K652</f>
        <v>1000000</v>
      </c>
      <c r="N652" s="222">
        <f t="shared" si="304"/>
        <v>0</v>
      </c>
      <c r="O652" s="161">
        <f t="shared" ref="O652" si="323">O636+O637+O638+O639+O640+O641+O642+O643+O644+O645+O646+O650+O651</f>
        <v>1000000</v>
      </c>
      <c r="P652" s="161" t="str">
        <f t="shared" si="305"/>
        <v xml:space="preserve"> </v>
      </c>
      <c r="Q652" s="161" t="str">
        <f t="shared" si="306"/>
        <v xml:space="preserve"> </v>
      </c>
      <c r="R652" s="115">
        <f t="shared" si="310"/>
        <v>1</v>
      </c>
      <c r="S652" s="72">
        <f t="shared" si="307"/>
        <v>3000000</v>
      </c>
    </row>
    <row r="653" spans="1:19" s="3" customFormat="1" ht="112.5" customHeight="1" x14ac:dyDescent="0.2">
      <c r="A653" s="355"/>
      <c r="B653" s="425"/>
      <c r="C653" s="425"/>
      <c r="D653" s="425"/>
      <c r="E653" s="181"/>
      <c r="F653" s="181"/>
      <c r="G653" s="59" t="s">
        <v>965</v>
      </c>
      <c r="H653" s="10" t="s">
        <v>457</v>
      </c>
      <c r="I653" s="425">
        <f>'موازنة 2027-2028 '!M653</f>
        <v>0</v>
      </c>
      <c r="J653" s="181"/>
      <c r="K653" s="181"/>
      <c r="L653" s="181"/>
      <c r="M653" s="425">
        <f>'الاطار الموازنى  راي الجهه عام'!K653</f>
        <v>0</v>
      </c>
      <c r="N653" s="242"/>
      <c r="O653" s="181"/>
      <c r="P653" s="181" t="str">
        <f t="shared" si="305"/>
        <v xml:space="preserve"> </v>
      </c>
      <c r="Q653" s="181" t="str">
        <f t="shared" si="306"/>
        <v xml:space="preserve"> </v>
      </c>
      <c r="R653" s="125"/>
      <c r="S653" s="72">
        <f>S685</f>
        <v>0</v>
      </c>
    </row>
    <row r="654" spans="1:19" s="2" customFormat="1" ht="105.75" customHeight="1" x14ac:dyDescent="0.2">
      <c r="A654" s="389"/>
      <c r="B654" s="390"/>
      <c r="C654" s="390"/>
      <c r="D654" s="390"/>
      <c r="E654" s="180"/>
      <c r="F654" s="180"/>
      <c r="G654" s="60" t="s">
        <v>1035</v>
      </c>
      <c r="H654" s="17" t="s">
        <v>458</v>
      </c>
      <c r="I654" s="390">
        <f>'موازنة 2027-2028 '!M654</f>
        <v>0</v>
      </c>
      <c r="J654" s="180"/>
      <c r="K654" s="180"/>
      <c r="L654" s="180">
        <f t="shared" si="314"/>
        <v>0</v>
      </c>
      <c r="M654" s="390">
        <f>'الاطار الموازنى  راي الجهه عام'!K654</f>
        <v>0</v>
      </c>
      <c r="N654" s="228">
        <f t="shared" si="304"/>
        <v>0</v>
      </c>
      <c r="O654" s="180"/>
      <c r="P654" s="166" t="str">
        <f t="shared" si="305"/>
        <v xml:space="preserve"> </v>
      </c>
      <c r="Q654" s="166" t="str">
        <f t="shared" si="306"/>
        <v xml:space="preserve"> </v>
      </c>
      <c r="R654" s="119">
        <f t="shared" si="310"/>
        <v>0</v>
      </c>
      <c r="S654" s="72">
        <f t="shared" si="307"/>
        <v>0</v>
      </c>
    </row>
    <row r="655" spans="1:19" s="2" customFormat="1" ht="105.75" customHeight="1" x14ac:dyDescent="0.2">
      <c r="A655" s="389"/>
      <c r="B655" s="390"/>
      <c r="C655" s="390"/>
      <c r="D655" s="390"/>
      <c r="E655" s="166"/>
      <c r="F655" s="166"/>
      <c r="G655" s="60" t="s">
        <v>966</v>
      </c>
      <c r="H655" s="17" t="s">
        <v>459</v>
      </c>
      <c r="I655" s="390">
        <f>'موازنة 2027-2028 '!M655</f>
        <v>0</v>
      </c>
      <c r="J655" s="166"/>
      <c r="K655" s="166"/>
      <c r="L655" s="166"/>
      <c r="M655" s="390">
        <f>'الاطار الموازنى  راي الجهه عام'!K655</f>
        <v>0</v>
      </c>
      <c r="N655" s="228"/>
      <c r="O655" s="166"/>
      <c r="P655" s="166" t="str">
        <f t="shared" si="305"/>
        <v xml:space="preserve"> </v>
      </c>
      <c r="Q655" s="166" t="str">
        <f t="shared" si="306"/>
        <v xml:space="preserve"> </v>
      </c>
      <c r="R655" s="119"/>
      <c r="S655" s="72">
        <f>S658</f>
        <v>0</v>
      </c>
    </row>
    <row r="656" spans="1:19" s="1" customFormat="1" ht="105.75" customHeight="1" x14ac:dyDescent="0.2">
      <c r="A656" s="357"/>
      <c r="B656" s="373"/>
      <c r="C656" s="373"/>
      <c r="D656" s="373"/>
      <c r="E656" s="153"/>
      <c r="F656" s="153"/>
      <c r="G656" s="54">
        <v>4212020101</v>
      </c>
      <c r="H656" s="18" t="s">
        <v>460</v>
      </c>
      <c r="I656" s="373">
        <f>'موازنة 2027-2028 '!M656</f>
        <v>0</v>
      </c>
      <c r="J656" s="153"/>
      <c r="K656" s="153"/>
      <c r="L656" s="153">
        <f t="shared" si="314"/>
        <v>0</v>
      </c>
      <c r="M656" s="373">
        <f>'الاطار الموازنى  راي الجهه عام'!K656</f>
        <v>0</v>
      </c>
      <c r="N656" s="215">
        <f t="shared" si="304"/>
        <v>0</v>
      </c>
      <c r="O656" s="153"/>
      <c r="P656" s="155" t="str">
        <f t="shared" si="305"/>
        <v xml:space="preserve"> </v>
      </c>
      <c r="Q656" s="155" t="str">
        <f t="shared" si="306"/>
        <v xml:space="preserve"> </v>
      </c>
      <c r="R656" s="110">
        <f t="shared" si="310"/>
        <v>0</v>
      </c>
      <c r="S656" s="72">
        <f t="shared" si="307"/>
        <v>0</v>
      </c>
    </row>
    <row r="657" spans="1:19" s="1" customFormat="1" ht="105.75" customHeight="1" thickBot="1" x14ac:dyDescent="0.25">
      <c r="A657" s="357"/>
      <c r="B657" s="373"/>
      <c r="C657" s="373"/>
      <c r="D657" s="373"/>
      <c r="E657" s="153"/>
      <c r="F657" s="153"/>
      <c r="G657" s="55">
        <v>4212020201</v>
      </c>
      <c r="H657" s="23" t="s">
        <v>461</v>
      </c>
      <c r="I657" s="373">
        <f>'موازنة 2027-2028 '!M657</f>
        <v>0</v>
      </c>
      <c r="J657" s="153"/>
      <c r="K657" s="153"/>
      <c r="L657" s="153">
        <f t="shared" si="314"/>
        <v>0</v>
      </c>
      <c r="M657" s="373">
        <f>'الاطار الموازنى  راي الجهه عام'!K657</f>
        <v>0</v>
      </c>
      <c r="N657" s="215">
        <f t="shared" si="304"/>
        <v>0</v>
      </c>
      <c r="O657" s="153"/>
      <c r="P657" s="155" t="str">
        <f t="shared" si="305"/>
        <v xml:space="preserve"> </v>
      </c>
      <c r="Q657" s="155" t="str">
        <f t="shared" si="306"/>
        <v xml:space="preserve"> </v>
      </c>
      <c r="R657" s="110">
        <f t="shared" si="310"/>
        <v>0</v>
      </c>
      <c r="S657" s="72">
        <f t="shared" si="307"/>
        <v>0</v>
      </c>
    </row>
    <row r="658" spans="1:19" s="2" customFormat="1" ht="107.25" customHeight="1" thickBot="1" x14ac:dyDescent="0.25">
      <c r="A658" s="376">
        <f t="shared" ref="A658:F658" si="324">SUM(A656:A657)</f>
        <v>0</v>
      </c>
      <c r="B658" s="377">
        <f t="shared" si="324"/>
        <v>0</v>
      </c>
      <c r="C658" s="377">
        <f t="shared" si="324"/>
        <v>0</v>
      </c>
      <c r="D658" s="377">
        <f t="shared" si="324"/>
        <v>0</v>
      </c>
      <c r="E658" s="157">
        <f t="shared" si="324"/>
        <v>0</v>
      </c>
      <c r="F658" s="157">
        <f t="shared" si="324"/>
        <v>0</v>
      </c>
      <c r="G658" s="57"/>
      <c r="H658" s="7" t="s">
        <v>256</v>
      </c>
      <c r="I658" s="377">
        <f>'موازنة 2027-2028 '!M658</f>
        <v>0</v>
      </c>
      <c r="J658" s="157">
        <f t="shared" ref="J658:L658" si="325">SUM(J656:J657)</f>
        <v>0</v>
      </c>
      <c r="K658" s="157">
        <f t="shared" si="325"/>
        <v>0</v>
      </c>
      <c r="L658" s="157">
        <f t="shared" si="325"/>
        <v>0</v>
      </c>
      <c r="M658" s="377">
        <f>'الاطار الموازنى  راي الجهه عام'!K658</f>
        <v>0</v>
      </c>
      <c r="N658" s="217">
        <f t="shared" si="304"/>
        <v>0</v>
      </c>
      <c r="O658" s="157">
        <f t="shared" ref="O658" si="326">SUM(O656:O657)</f>
        <v>0</v>
      </c>
      <c r="P658" s="157" t="str">
        <f t="shared" si="305"/>
        <v xml:space="preserve"> </v>
      </c>
      <c r="Q658" s="157" t="str">
        <f t="shared" si="306"/>
        <v xml:space="preserve"> </v>
      </c>
      <c r="R658" s="112">
        <f t="shared" si="310"/>
        <v>0</v>
      </c>
      <c r="S658" s="72">
        <f t="shared" si="307"/>
        <v>0</v>
      </c>
    </row>
    <row r="659" spans="1:19" s="2" customFormat="1" ht="112.5" customHeight="1" x14ac:dyDescent="0.2">
      <c r="A659" s="389"/>
      <c r="B659" s="390"/>
      <c r="C659" s="390"/>
      <c r="D659" s="390"/>
      <c r="E659" s="166"/>
      <c r="F659" s="166"/>
      <c r="G659" s="53" t="s">
        <v>967</v>
      </c>
      <c r="H659" s="22" t="s">
        <v>462</v>
      </c>
      <c r="I659" s="390">
        <f>'موازنة 2027-2028 '!M659</f>
        <v>0</v>
      </c>
      <c r="J659" s="166"/>
      <c r="K659" s="166"/>
      <c r="L659" s="166"/>
      <c r="M659" s="390">
        <f>'الاطار الموازنى  راي الجهه عام'!K659</f>
        <v>0</v>
      </c>
      <c r="N659" s="228"/>
      <c r="O659" s="166"/>
      <c r="P659" s="166" t="str">
        <f t="shared" si="305"/>
        <v xml:space="preserve"> </v>
      </c>
      <c r="Q659" s="166" t="str">
        <f t="shared" si="306"/>
        <v xml:space="preserve"> </v>
      </c>
      <c r="R659" s="119"/>
      <c r="S659" s="72">
        <f>S662</f>
        <v>0</v>
      </c>
    </row>
    <row r="660" spans="1:19" s="1" customFormat="1" ht="97.5" customHeight="1" x14ac:dyDescent="0.2">
      <c r="A660" s="373"/>
      <c r="B660" s="373"/>
      <c r="C660" s="373"/>
      <c r="D660" s="373"/>
      <c r="E660" s="153"/>
      <c r="F660" s="153"/>
      <c r="G660" s="54">
        <v>4212030101</v>
      </c>
      <c r="H660" s="18" t="s">
        <v>463</v>
      </c>
      <c r="I660" s="373">
        <f>'موازنة 2027-2028 '!M660</f>
        <v>0</v>
      </c>
      <c r="J660" s="153"/>
      <c r="K660" s="153"/>
      <c r="L660" s="153">
        <f t="shared" si="314"/>
        <v>0</v>
      </c>
      <c r="M660" s="373">
        <f>'الاطار الموازنى  راي الجهه عام'!K660</f>
        <v>0</v>
      </c>
      <c r="N660" s="215">
        <f t="shared" si="304"/>
        <v>0</v>
      </c>
      <c r="O660" s="153">
        <f>M660</f>
        <v>0</v>
      </c>
      <c r="P660" s="155" t="str">
        <f t="shared" si="305"/>
        <v xml:space="preserve"> </v>
      </c>
      <c r="Q660" s="155" t="str">
        <f t="shared" si="306"/>
        <v xml:space="preserve"> </v>
      </c>
      <c r="R660" s="110">
        <f t="shared" si="310"/>
        <v>0</v>
      </c>
      <c r="S660" s="72">
        <f t="shared" si="307"/>
        <v>0</v>
      </c>
    </row>
    <row r="661" spans="1:19" s="1" customFormat="1" ht="105.75" customHeight="1" thickBot="1" x14ac:dyDescent="0.25">
      <c r="A661" s="374"/>
      <c r="B661" s="375"/>
      <c r="C661" s="375"/>
      <c r="D661" s="375"/>
      <c r="E661" s="156"/>
      <c r="F661" s="156"/>
      <c r="G661" s="55">
        <v>4212030201</v>
      </c>
      <c r="H661" s="23" t="s">
        <v>464</v>
      </c>
      <c r="I661" s="375">
        <f>'موازنة 2027-2028 '!M661</f>
        <v>0</v>
      </c>
      <c r="J661" s="156"/>
      <c r="K661" s="156"/>
      <c r="L661" s="156">
        <f t="shared" si="314"/>
        <v>0</v>
      </c>
      <c r="M661" s="375">
        <f>'الاطار الموازنى  راي الجهه عام'!K661</f>
        <v>0</v>
      </c>
      <c r="N661" s="216">
        <f t="shared" si="304"/>
        <v>0</v>
      </c>
      <c r="O661" s="156"/>
      <c r="P661" s="154" t="str">
        <f t="shared" si="305"/>
        <v xml:space="preserve"> </v>
      </c>
      <c r="Q661" s="154" t="str">
        <f t="shared" si="306"/>
        <v xml:space="preserve"> </v>
      </c>
      <c r="R661" s="111">
        <f t="shared" si="310"/>
        <v>0</v>
      </c>
      <c r="S661" s="72">
        <f t="shared" si="307"/>
        <v>0</v>
      </c>
    </row>
    <row r="662" spans="1:19" s="2" customFormat="1" ht="99.75" customHeight="1" thickBot="1" x14ac:dyDescent="0.25">
      <c r="A662" s="376">
        <f t="shared" ref="A662:L662" si="327">SUM(A660:A661)</f>
        <v>0</v>
      </c>
      <c r="B662" s="377">
        <f t="shared" si="327"/>
        <v>0</v>
      </c>
      <c r="C662" s="377">
        <f t="shared" si="327"/>
        <v>0</v>
      </c>
      <c r="D662" s="377">
        <f t="shared" si="327"/>
        <v>0</v>
      </c>
      <c r="E662" s="157">
        <f t="shared" si="327"/>
        <v>0</v>
      </c>
      <c r="F662" s="157">
        <f t="shared" si="327"/>
        <v>0</v>
      </c>
      <c r="G662" s="57"/>
      <c r="H662" s="7" t="s">
        <v>266</v>
      </c>
      <c r="I662" s="377">
        <f>'موازنة 2027-2028 '!M662</f>
        <v>0</v>
      </c>
      <c r="J662" s="157">
        <f t="shared" si="327"/>
        <v>0</v>
      </c>
      <c r="K662" s="157">
        <f t="shared" si="327"/>
        <v>0</v>
      </c>
      <c r="L662" s="157">
        <f t="shared" si="327"/>
        <v>0</v>
      </c>
      <c r="M662" s="377">
        <f>'الاطار الموازنى  راي الجهه عام'!K662</f>
        <v>0</v>
      </c>
      <c r="N662" s="217">
        <f t="shared" si="304"/>
        <v>0</v>
      </c>
      <c r="O662" s="157">
        <f t="shared" ref="O662" si="328">SUM(O660:O661)</f>
        <v>0</v>
      </c>
      <c r="P662" s="157" t="str">
        <f t="shared" si="305"/>
        <v xml:space="preserve"> </v>
      </c>
      <c r="Q662" s="157" t="str">
        <f t="shared" si="306"/>
        <v xml:space="preserve"> </v>
      </c>
      <c r="R662" s="112">
        <f t="shared" si="310"/>
        <v>0</v>
      </c>
      <c r="S662" s="72">
        <f t="shared" si="307"/>
        <v>0</v>
      </c>
    </row>
    <row r="663" spans="1:19" s="2" customFormat="1" ht="105.75" customHeight="1" x14ac:dyDescent="0.2">
      <c r="A663" s="371"/>
      <c r="B663" s="372"/>
      <c r="C663" s="372"/>
      <c r="D663" s="372"/>
      <c r="E663" s="191"/>
      <c r="F663" s="191"/>
      <c r="G663" s="53" t="s">
        <v>1036</v>
      </c>
      <c r="H663" s="22" t="s">
        <v>568</v>
      </c>
      <c r="I663" s="372">
        <f>'موازنة 2027-2028 '!M663</f>
        <v>0</v>
      </c>
      <c r="J663" s="191"/>
      <c r="K663" s="191"/>
      <c r="L663" s="191">
        <f t="shared" si="314"/>
        <v>0</v>
      </c>
      <c r="M663" s="372">
        <f>'الاطار الموازنى  راي الجهه عام'!K663</f>
        <v>0</v>
      </c>
      <c r="N663" s="214">
        <f t="shared" si="304"/>
        <v>0</v>
      </c>
      <c r="O663" s="191"/>
      <c r="P663" s="152" t="str">
        <f t="shared" si="305"/>
        <v xml:space="preserve"> </v>
      </c>
      <c r="Q663" s="152" t="str">
        <f t="shared" si="306"/>
        <v xml:space="preserve"> </v>
      </c>
      <c r="R663" s="109">
        <f t="shared" si="310"/>
        <v>0</v>
      </c>
      <c r="S663" s="72">
        <f t="shared" si="307"/>
        <v>0</v>
      </c>
    </row>
    <row r="664" spans="1:19" s="2" customFormat="1" ht="105.75" customHeight="1" x14ac:dyDescent="0.2">
      <c r="A664" s="389"/>
      <c r="B664" s="390"/>
      <c r="C664" s="390"/>
      <c r="D664" s="390"/>
      <c r="E664" s="180"/>
      <c r="F664" s="180"/>
      <c r="G664" s="60" t="s">
        <v>1037</v>
      </c>
      <c r="H664" s="17" t="s">
        <v>465</v>
      </c>
      <c r="I664" s="390">
        <f>'موازنة 2027-2028 '!M664</f>
        <v>0</v>
      </c>
      <c r="J664" s="180"/>
      <c r="K664" s="180"/>
      <c r="L664" s="180">
        <f t="shared" si="314"/>
        <v>0</v>
      </c>
      <c r="M664" s="390">
        <f>'الاطار الموازنى  راي الجهه عام'!K664</f>
        <v>0</v>
      </c>
      <c r="N664" s="228">
        <f t="shared" si="304"/>
        <v>0</v>
      </c>
      <c r="O664" s="180"/>
      <c r="P664" s="166" t="str">
        <f t="shared" si="305"/>
        <v xml:space="preserve"> </v>
      </c>
      <c r="Q664" s="166" t="str">
        <f t="shared" si="306"/>
        <v xml:space="preserve"> </v>
      </c>
      <c r="R664" s="119">
        <f t="shared" si="310"/>
        <v>0</v>
      </c>
      <c r="S664" s="72">
        <f t="shared" si="307"/>
        <v>0</v>
      </c>
    </row>
    <row r="665" spans="1:19" s="2" customFormat="1" ht="105.75" customHeight="1" x14ac:dyDescent="0.2">
      <c r="A665" s="389"/>
      <c r="B665" s="390"/>
      <c r="C665" s="390"/>
      <c r="D665" s="390"/>
      <c r="E665" s="180"/>
      <c r="F665" s="180"/>
      <c r="G665" s="60" t="s">
        <v>1038</v>
      </c>
      <c r="H665" s="17" t="s">
        <v>466</v>
      </c>
      <c r="I665" s="390">
        <f>'موازنة 2027-2028 '!M665</f>
        <v>0</v>
      </c>
      <c r="J665" s="180"/>
      <c r="K665" s="180"/>
      <c r="L665" s="180">
        <f t="shared" si="314"/>
        <v>0</v>
      </c>
      <c r="M665" s="390">
        <f>'الاطار الموازنى  راي الجهه عام'!K665</f>
        <v>0</v>
      </c>
      <c r="N665" s="228">
        <f t="shared" si="304"/>
        <v>0</v>
      </c>
      <c r="O665" s="180"/>
      <c r="P665" s="166" t="str">
        <f t="shared" si="305"/>
        <v xml:space="preserve"> </v>
      </c>
      <c r="Q665" s="166" t="str">
        <f t="shared" si="306"/>
        <v xml:space="preserve"> </v>
      </c>
      <c r="R665" s="119">
        <f t="shared" si="310"/>
        <v>0</v>
      </c>
      <c r="S665" s="72">
        <f t="shared" si="307"/>
        <v>0</v>
      </c>
    </row>
    <row r="666" spans="1:19" s="2" customFormat="1" ht="105.75" customHeight="1" x14ac:dyDescent="0.2">
      <c r="A666" s="389"/>
      <c r="B666" s="390"/>
      <c r="C666" s="390"/>
      <c r="D666" s="390"/>
      <c r="E666" s="166"/>
      <c r="F666" s="166"/>
      <c r="G666" s="60" t="s">
        <v>968</v>
      </c>
      <c r="H666" s="17" t="s">
        <v>467</v>
      </c>
      <c r="I666" s="390">
        <f>'موازنة 2027-2028 '!M666</f>
        <v>0</v>
      </c>
      <c r="J666" s="166"/>
      <c r="K666" s="166"/>
      <c r="L666" s="166"/>
      <c r="M666" s="390">
        <f>'الاطار الموازنى  راي الجهه عام'!K666</f>
        <v>0</v>
      </c>
      <c r="N666" s="228"/>
      <c r="O666" s="166"/>
      <c r="P666" s="166" t="str">
        <f t="shared" si="305"/>
        <v xml:space="preserve"> </v>
      </c>
      <c r="Q666" s="166" t="str">
        <f t="shared" si="306"/>
        <v xml:space="preserve"> </v>
      </c>
      <c r="R666" s="119"/>
      <c r="S666" s="72">
        <f>S674</f>
        <v>0</v>
      </c>
    </row>
    <row r="667" spans="1:19" s="1" customFormat="1" ht="105.75" customHeight="1" x14ac:dyDescent="0.2">
      <c r="A667" s="357"/>
      <c r="B667" s="373"/>
      <c r="C667" s="373"/>
      <c r="D667" s="373"/>
      <c r="E667" s="153"/>
      <c r="F667" s="153"/>
      <c r="G667" s="54">
        <v>4212070101</v>
      </c>
      <c r="H667" s="18" t="s">
        <v>468</v>
      </c>
      <c r="I667" s="373">
        <f>'موازنة 2027-2028 '!M667</f>
        <v>0</v>
      </c>
      <c r="J667" s="153"/>
      <c r="K667" s="153"/>
      <c r="L667" s="153">
        <f t="shared" si="314"/>
        <v>0</v>
      </c>
      <c r="M667" s="373">
        <f>'الاطار الموازنى  راي الجهه عام'!K667</f>
        <v>0</v>
      </c>
      <c r="N667" s="215">
        <f t="shared" si="304"/>
        <v>0</v>
      </c>
      <c r="O667" s="153"/>
      <c r="P667" s="155" t="str">
        <f t="shared" si="305"/>
        <v xml:space="preserve"> </v>
      </c>
      <c r="Q667" s="155" t="str">
        <f t="shared" si="306"/>
        <v xml:space="preserve"> </v>
      </c>
      <c r="R667" s="110">
        <f t="shared" si="310"/>
        <v>0</v>
      </c>
      <c r="S667" s="72">
        <f t="shared" si="307"/>
        <v>0</v>
      </c>
    </row>
    <row r="668" spans="1:19" s="1" customFormat="1" ht="105.75" customHeight="1" x14ac:dyDescent="0.2">
      <c r="A668" s="357"/>
      <c r="B668" s="373"/>
      <c r="C668" s="373"/>
      <c r="D668" s="373"/>
      <c r="E668" s="153"/>
      <c r="F668" s="153"/>
      <c r="G668" s="54">
        <v>4212070201</v>
      </c>
      <c r="H668" s="18" t="s">
        <v>469</v>
      </c>
      <c r="I668" s="373">
        <f>'موازنة 2027-2028 '!M668</f>
        <v>0</v>
      </c>
      <c r="J668" s="153"/>
      <c r="K668" s="153"/>
      <c r="L668" s="153">
        <f t="shared" si="314"/>
        <v>0</v>
      </c>
      <c r="M668" s="373">
        <f>'الاطار الموازنى  راي الجهه عام'!K668</f>
        <v>0</v>
      </c>
      <c r="N668" s="215">
        <f t="shared" si="304"/>
        <v>0</v>
      </c>
      <c r="O668" s="153"/>
      <c r="P668" s="155" t="str">
        <f t="shared" si="305"/>
        <v xml:space="preserve"> </v>
      </c>
      <c r="Q668" s="155" t="str">
        <f t="shared" si="306"/>
        <v xml:space="preserve"> </v>
      </c>
      <c r="R668" s="110">
        <f t="shared" si="310"/>
        <v>0</v>
      </c>
      <c r="S668" s="72">
        <f t="shared" si="307"/>
        <v>0</v>
      </c>
    </row>
    <row r="669" spans="1:19" s="1" customFormat="1" ht="105.75" customHeight="1" x14ac:dyDescent="0.2">
      <c r="A669" s="357"/>
      <c r="B669" s="373"/>
      <c r="C669" s="373"/>
      <c r="D669" s="373"/>
      <c r="E669" s="153"/>
      <c r="F669" s="153"/>
      <c r="G669" s="54">
        <v>4212070301</v>
      </c>
      <c r="H669" s="18" t="s">
        <v>470</v>
      </c>
      <c r="I669" s="373">
        <f>'موازنة 2027-2028 '!M669</f>
        <v>0</v>
      </c>
      <c r="J669" s="153"/>
      <c r="K669" s="153"/>
      <c r="L669" s="153">
        <f t="shared" si="314"/>
        <v>0</v>
      </c>
      <c r="M669" s="373">
        <f>'الاطار الموازنى  راي الجهه عام'!K669</f>
        <v>0</v>
      </c>
      <c r="N669" s="215">
        <f t="shared" si="304"/>
        <v>0</v>
      </c>
      <c r="O669" s="153"/>
      <c r="P669" s="155" t="str">
        <f t="shared" si="305"/>
        <v xml:space="preserve"> </v>
      </c>
      <c r="Q669" s="155" t="str">
        <f t="shared" si="306"/>
        <v xml:space="preserve"> </v>
      </c>
      <c r="R669" s="110">
        <f t="shared" si="310"/>
        <v>0</v>
      </c>
      <c r="S669" s="72">
        <f t="shared" si="307"/>
        <v>0</v>
      </c>
    </row>
    <row r="670" spans="1:19" s="1" customFormat="1" ht="105.75" customHeight="1" x14ac:dyDescent="0.2">
      <c r="A670" s="357"/>
      <c r="B670" s="373"/>
      <c r="C670" s="373"/>
      <c r="D670" s="373"/>
      <c r="E670" s="153"/>
      <c r="F670" s="153"/>
      <c r="G670" s="54">
        <v>4212070401</v>
      </c>
      <c r="H670" s="18" t="s">
        <v>471</v>
      </c>
      <c r="I670" s="373">
        <f>'موازنة 2027-2028 '!M670</f>
        <v>0</v>
      </c>
      <c r="J670" s="153"/>
      <c r="K670" s="153"/>
      <c r="L670" s="153">
        <f t="shared" si="314"/>
        <v>0</v>
      </c>
      <c r="M670" s="373">
        <f>'الاطار الموازنى  راي الجهه عام'!K670</f>
        <v>0</v>
      </c>
      <c r="N670" s="215">
        <f t="shared" si="304"/>
        <v>0</v>
      </c>
      <c r="O670" s="153"/>
      <c r="P670" s="155" t="str">
        <f t="shared" si="305"/>
        <v xml:space="preserve"> </v>
      </c>
      <c r="Q670" s="155" t="str">
        <f t="shared" si="306"/>
        <v xml:space="preserve"> </v>
      </c>
      <c r="R670" s="110">
        <f t="shared" si="310"/>
        <v>0</v>
      </c>
      <c r="S670" s="72">
        <f t="shared" si="307"/>
        <v>0</v>
      </c>
    </row>
    <row r="671" spans="1:19" s="1" customFormat="1" ht="105.75" customHeight="1" x14ac:dyDescent="0.2">
      <c r="A671" s="357"/>
      <c r="B671" s="373"/>
      <c r="C671" s="373"/>
      <c r="D671" s="373"/>
      <c r="E671" s="153"/>
      <c r="F671" s="153"/>
      <c r="G671" s="54">
        <v>4212070501</v>
      </c>
      <c r="H671" s="18" t="s">
        <v>472</v>
      </c>
      <c r="I671" s="373">
        <f>'موازنة 2027-2028 '!M671</f>
        <v>0</v>
      </c>
      <c r="J671" s="153"/>
      <c r="K671" s="153"/>
      <c r="L671" s="153">
        <f t="shared" si="314"/>
        <v>0</v>
      </c>
      <c r="M671" s="373">
        <f>'الاطار الموازنى  راي الجهه عام'!K671</f>
        <v>0</v>
      </c>
      <c r="N671" s="215">
        <f t="shared" si="304"/>
        <v>0</v>
      </c>
      <c r="O671" s="153"/>
      <c r="P671" s="155" t="str">
        <f t="shared" si="305"/>
        <v xml:space="preserve"> </v>
      </c>
      <c r="Q671" s="155" t="str">
        <f t="shared" si="306"/>
        <v xml:space="preserve"> </v>
      </c>
      <c r="R671" s="110">
        <f t="shared" si="310"/>
        <v>0</v>
      </c>
      <c r="S671" s="72">
        <f t="shared" si="307"/>
        <v>0</v>
      </c>
    </row>
    <row r="672" spans="1:19" s="1" customFormat="1" ht="105.75" customHeight="1" x14ac:dyDescent="0.2">
      <c r="A672" s="357"/>
      <c r="B672" s="373"/>
      <c r="C672" s="373"/>
      <c r="D672" s="373"/>
      <c r="E672" s="153"/>
      <c r="F672" s="153"/>
      <c r="G672" s="55">
        <v>4212070601</v>
      </c>
      <c r="H672" s="23" t="s">
        <v>473</v>
      </c>
      <c r="I672" s="373">
        <f>'موازنة 2027-2028 '!M672</f>
        <v>0</v>
      </c>
      <c r="J672" s="153"/>
      <c r="K672" s="153"/>
      <c r="L672" s="153">
        <f t="shared" si="314"/>
        <v>0</v>
      </c>
      <c r="M672" s="373">
        <f>'الاطار الموازنى  راي الجهه عام'!K672</f>
        <v>0</v>
      </c>
      <c r="N672" s="215">
        <f t="shared" si="304"/>
        <v>0</v>
      </c>
      <c r="O672" s="153"/>
      <c r="P672" s="155" t="str">
        <f t="shared" si="305"/>
        <v xml:space="preserve"> </v>
      </c>
      <c r="Q672" s="155" t="str">
        <f t="shared" si="306"/>
        <v xml:space="preserve"> </v>
      </c>
      <c r="R672" s="110">
        <f t="shared" si="310"/>
        <v>0</v>
      </c>
      <c r="S672" s="72">
        <f t="shared" si="307"/>
        <v>0</v>
      </c>
    </row>
    <row r="673" spans="1:19" s="1" customFormat="1" ht="105.75" customHeight="1" thickBot="1" x14ac:dyDescent="0.25">
      <c r="A673" s="357"/>
      <c r="B673" s="373"/>
      <c r="C673" s="373"/>
      <c r="D673" s="373"/>
      <c r="E673" s="153"/>
      <c r="F673" s="153"/>
      <c r="G673" s="55">
        <v>4212070701</v>
      </c>
      <c r="H673" s="23" t="s">
        <v>598</v>
      </c>
      <c r="I673" s="373">
        <f>'موازنة 2027-2028 '!M673</f>
        <v>0</v>
      </c>
      <c r="J673" s="153"/>
      <c r="K673" s="153"/>
      <c r="L673" s="153">
        <f t="shared" si="314"/>
        <v>0</v>
      </c>
      <c r="M673" s="373">
        <f>'الاطار الموازنى  راي الجهه عام'!K673</f>
        <v>0</v>
      </c>
      <c r="N673" s="215">
        <f t="shared" si="304"/>
        <v>0</v>
      </c>
      <c r="O673" s="153"/>
      <c r="P673" s="155" t="str">
        <f t="shared" si="305"/>
        <v xml:space="preserve"> </v>
      </c>
      <c r="Q673" s="155" t="str">
        <f t="shared" si="306"/>
        <v xml:space="preserve"> </v>
      </c>
      <c r="R673" s="110">
        <f t="shared" si="310"/>
        <v>0</v>
      </c>
      <c r="S673" s="72">
        <f t="shared" si="307"/>
        <v>0</v>
      </c>
    </row>
    <row r="674" spans="1:19" s="2" customFormat="1" ht="105" customHeight="1" thickBot="1" x14ac:dyDescent="0.25">
      <c r="A674" s="376">
        <f t="shared" ref="A674:L674" si="329">SUM(A667:A673)</f>
        <v>0</v>
      </c>
      <c r="B674" s="377">
        <f t="shared" si="329"/>
        <v>0</v>
      </c>
      <c r="C674" s="377">
        <f t="shared" si="329"/>
        <v>0</v>
      </c>
      <c r="D674" s="377">
        <f t="shared" si="329"/>
        <v>0</v>
      </c>
      <c r="E674" s="157">
        <f t="shared" si="329"/>
        <v>0</v>
      </c>
      <c r="F674" s="157">
        <f t="shared" si="329"/>
        <v>0</v>
      </c>
      <c r="G674" s="57"/>
      <c r="H674" s="7" t="s">
        <v>377</v>
      </c>
      <c r="I674" s="377">
        <f>'موازنة 2027-2028 '!M674</f>
        <v>0</v>
      </c>
      <c r="J674" s="157">
        <f t="shared" si="329"/>
        <v>0</v>
      </c>
      <c r="K674" s="157">
        <f t="shared" si="329"/>
        <v>0</v>
      </c>
      <c r="L674" s="157">
        <f t="shared" si="329"/>
        <v>0</v>
      </c>
      <c r="M674" s="377">
        <f>'الاطار الموازنى  راي الجهه عام'!K674</f>
        <v>0</v>
      </c>
      <c r="N674" s="217">
        <f t="shared" si="304"/>
        <v>0</v>
      </c>
      <c r="O674" s="157">
        <f t="shared" ref="O674" si="330">SUM(O667:O673)</f>
        <v>0</v>
      </c>
      <c r="P674" s="157" t="str">
        <f t="shared" si="305"/>
        <v xml:space="preserve"> </v>
      </c>
      <c r="Q674" s="157" t="str">
        <f t="shared" si="306"/>
        <v xml:space="preserve"> </v>
      </c>
      <c r="R674" s="112">
        <f t="shared" si="310"/>
        <v>0</v>
      </c>
      <c r="S674" s="72">
        <f t="shared" si="307"/>
        <v>0</v>
      </c>
    </row>
    <row r="675" spans="1:19" s="2" customFormat="1" ht="105.75" customHeight="1" x14ac:dyDescent="0.2">
      <c r="A675" s="389"/>
      <c r="B675" s="390"/>
      <c r="C675" s="390"/>
      <c r="D675" s="390"/>
      <c r="E675" s="166"/>
      <c r="F675" s="166"/>
      <c r="G675" s="53" t="s">
        <v>969</v>
      </c>
      <c r="H675" s="22" t="s">
        <v>474</v>
      </c>
      <c r="I675" s="390">
        <f>'موازنة 2027-2028 '!M675</f>
        <v>0</v>
      </c>
      <c r="J675" s="166"/>
      <c r="K675" s="166"/>
      <c r="L675" s="166"/>
      <c r="M675" s="390">
        <f>'الاطار الموازنى  راي الجهه عام'!K675</f>
        <v>0</v>
      </c>
      <c r="N675" s="228"/>
      <c r="O675" s="166"/>
      <c r="P675" s="166" t="str">
        <f t="shared" si="305"/>
        <v xml:space="preserve"> </v>
      </c>
      <c r="Q675" s="166" t="str">
        <f t="shared" si="306"/>
        <v xml:space="preserve"> </v>
      </c>
      <c r="R675" s="119"/>
      <c r="S675" s="72">
        <f>S681</f>
        <v>0</v>
      </c>
    </row>
    <row r="676" spans="1:19" s="1" customFormat="1" ht="105.75" customHeight="1" x14ac:dyDescent="0.2">
      <c r="A676" s="357"/>
      <c r="B676" s="373"/>
      <c r="C676" s="373"/>
      <c r="D676" s="373"/>
      <c r="E676" s="153"/>
      <c r="F676" s="153"/>
      <c r="G676" s="54">
        <v>4212080101</v>
      </c>
      <c r="H676" s="18" t="s">
        <v>475</v>
      </c>
      <c r="I676" s="373">
        <f>'موازنة 2027-2028 '!M676</f>
        <v>0</v>
      </c>
      <c r="J676" s="153"/>
      <c r="K676" s="153"/>
      <c r="L676" s="153">
        <f t="shared" si="314"/>
        <v>0</v>
      </c>
      <c r="M676" s="373">
        <f>'الاطار الموازنى  راي الجهه عام'!K676</f>
        <v>0</v>
      </c>
      <c r="N676" s="215">
        <f t="shared" si="304"/>
        <v>0</v>
      </c>
      <c r="O676" s="153"/>
      <c r="P676" s="155" t="str">
        <f t="shared" si="305"/>
        <v xml:space="preserve"> </v>
      </c>
      <c r="Q676" s="155" t="str">
        <f t="shared" si="306"/>
        <v xml:space="preserve"> </v>
      </c>
      <c r="R676" s="110">
        <f t="shared" si="310"/>
        <v>0</v>
      </c>
      <c r="S676" s="72">
        <f t="shared" si="307"/>
        <v>0</v>
      </c>
    </row>
    <row r="677" spans="1:19" s="1" customFormat="1" ht="105.75" customHeight="1" x14ac:dyDescent="0.2">
      <c r="A677" s="357"/>
      <c r="B677" s="373"/>
      <c r="C677" s="373"/>
      <c r="D677" s="373"/>
      <c r="E677" s="153"/>
      <c r="F677" s="153"/>
      <c r="G677" s="54">
        <v>4212080201</v>
      </c>
      <c r="H677" s="18" t="s">
        <v>476</v>
      </c>
      <c r="I677" s="373">
        <f>'موازنة 2027-2028 '!M677</f>
        <v>0</v>
      </c>
      <c r="J677" s="153"/>
      <c r="K677" s="153"/>
      <c r="L677" s="153">
        <f t="shared" si="314"/>
        <v>0</v>
      </c>
      <c r="M677" s="373">
        <f>'الاطار الموازنى  راي الجهه عام'!K677</f>
        <v>0</v>
      </c>
      <c r="N677" s="215">
        <f t="shared" si="304"/>
        <v>0</v>
      </c>
      <c r="O677" s="153"/>
      <c r="P677" s="155" t="str">
        <f t="shared" si="305"/>
        <v xml:space="preserve"> </v>
      </c>
      <c r="Q677" s="155" t="str">
        <f t="shared" si="306"/>
        <v xml:space="preserve"> </v>
      </c>
      <c r="R677" s="110">
        <f t="shared" si="310"/>
        <v>0</v>
      </c>
      <c r="S677" s="72">
        <f t="shared" si="307"/>
        <v>0</v>
      </c>
    </row>
    <row r="678" spans="1:19" s="1" customFormat="1" ht="105.75" customHeight="1" x14ac:dyDescent="0.2">
      <c r="A678" s="357"/>
      <c r="B678" s="373"/>
      <c r="C678" s="373"/>
      <c r="D678" s="373"/>
      <c r="E678" s="153"/>
      <c r="F678" s="153"/>
      <c r="G678" s="54">
        <v>4212080301</v>
      </c>
      <c r="H678" s="18" t="s">
        <v>477</v>
      </c>
      <c r="I678" s="373">
        <f>'موازنة 2027-2028 '!M678</f>
        <v>0</v>
      </c>
      <c r="J678" s="153"/>
      <c r="K678" s="153"/>
      <c r="L678" s="153">
        <f t="shared" si="314"/>
        <v>0</v>
      </c>
      <c r="M678" s="373">
        <f>'الاطار الموازنى  راي الجهه عام'!K678</f>
        <v>0</v>
      </c>
      <c r="N678" s="215">
        <f t="shared" si="304"/>
        <v>0</v>
      </c>
      <c r="O678" s="153"/>
      <c r="P678" s="155" t="str">
        <f t="shared" si="305"/>
        <v xml:space="preserve"> </v>
      </c>
      <c r="Q678" s="155" t="str">
        <f t="shared" si="306"/>
        <v xml:space="preserve"> </v>
      </c>
      <c r="R678" s="110">
        <f t="shared" si="310"/>
        <v>0</v>
      </c>
      <c r="S678" s="72">
        <f t="shared" si="307"/>
        <v>0</v>
      </c>
    </row>
    <row r="679" spans="1:19" s="1" customFormat="1" ht="105.75" customHeight="1" x14ac:dyDescent="0.2">
      <c r="A679" s="357"/>
      <c r="B679" s="373"/>
      <c r="C679" s="373"/>
      <c r="D679" s="373"/>
      <c r="E679" s="153"/>
      <c r="F679" s="153"/>
      <c r="G679" s="54">
        <v>4212080401</v>
      </c>
      <c r="H679" s="18" t="s">
        <v>478</v>
      </c>
      <c r="I679" s="373">
        <f>'موازنة 2027-2028 '!M679</f>
        <v>0</v>
      </c>
      <c r="J679" s="153"/>
      <c r="K679" s="153"/>
      <c r="L679" s="153">
        <f t="shared" si="314"/>
        <v>0</v>
      </c>
      <c r="M679" s="373">
        <f>'الاطار الموازنى  راي الجهه عام'!K679</f>
        <v>0</v>
      </c>
      <c r="N679" s="215">
        <f t="shared" si="304"/>
        <v>0</v>
      </c>
      <c r="O679" s="153"/>
      <c r="P679" s="155" t="str">
        <f t="shared" si="305"/>
        <v xml:space="preserve"> </v>
      </c>
      <c r="Q679" s="155" t="str">
        <f t="shared" si="306"/>
        <v xml:space="preserve"> </v>
      </c>
      <c r="R679" s="110">
        <f t="shared" si="310"/>
        <v>0</v>
      </c>
      <c r="S679" s="72">
        <f t="shared" si="307"/>
        <v>0</v>
      </c>
    </row>
    <row r="680" spans="1:19" s="1" customFormat="1" ht="105.75" customHeight="1" thickBot="1" x14ac:dyDescent="0.25">
      <c r="A680" s="357"/>
      <c r="B680" s="373"/>
      <c r="C680" s="373"/>
      <c r="D680" s="373"/>
      <c r="E680" s="153"/>
      <c r="F680" s="153"/>
      <c r="G680" s="54">
        <v>4212080501</v>
      </c>
      <c r="H680" s="18" t="s">
        <v>479</v>
      </c>
      <c r="I680" s="373">
        <f>'موازنة 2027-2028 '!M680</f>
        <v>0</v>
      </c>
      <c r="J680" s="153"/>
      <c r="K680" s="153"/>
      <c r="L680" s="153">
        <f t="shared" si="314"/>
        <v>0</v>
      </c>
      <c r="M680" s="373">
        <f>'الاطار الموازنى  راي الجهه عام'!K680</f>
        <v>0</v>
      </c>
      <c r="N680" s="215">
        <f t="shared" si="304"/>
        <v>0</v>
      </c>
      <c r="O680" s="153"/>
      <c r="P680" s="155" t="str">
        <f t="shared" si="305"/>
        <v xml:space="preserve"> </v>
      </c>
      <c r="Q680" s="155" t="str">
        <f t="shared" si="306"/>
        <v xml:space="preserve"> </v>
      </c>
      <c r="R680" s="110">
        <f t="shared" si="310"/>
        <v>0</v>
      </c>
      <c r="S680" s="72">
        <f t="shared" si="307"/>
        <v>0</v>
      </c>
    </row>
    <row r="681" spans="1:19" s="2" customFormat="1" ht="112.5" customHeight="1" thickBot="1" x14ac:dyDescent="0.25">
      <c r="A681" s="376">
        <f t="shared" ref="A681:L681" si="331">SUM(A676:A680)</f>
        <v>0</v>
      </c>
      <c r="B681" s="377">
        <f t="shared" si="331"/>
        <v>0</v>
      </c>
      <c r="C681" s="377">
        <f t="shared" si="331"/>
        <v>0</v>
      </c>
      <c r="D681" s="377">
        <f t="shared" si="331"/>
        <v>0</v>
      </c>
      <c r="E681" s="157">
        <f t="shared" si="331"/>
        <v>0</v>
      </c>
      <c r="F681" s="157">
        <f t="shared" si="331"/>
        <v>0</v>
      </c>
      <c r="G681" s="57"/>
      <c r="H681" s="7" t="s">
        <v>480</v>
      </c>
      <c r="I681" s="377">
        <f>'موازنة 2027-2028 '!M681</f>
        <v>0</v>
      </c>
      <c r="J681" s="157">
        <f t="shared" si="331"/>
        <v>0</v>
      </c>
      <c r="K681" s="157">
        <f t="shared" si="331"/>
        <v>0</v>
      </c>
      <c r="L681" s="157">
        <f t="shared" si="331"/>
        <v>0</v>
      </c>
      <c r="M681" s="377">
        <f>'الاطار الموازنى  راي الجهه عام'!K681</f>
        <v>0</v>
      </c>
      <c r="N681" s="217">
        <f t="shared" si="304"/>
        <v>0</v>
      </c>
      <c r="O681" s="157">
        <f t="shared" ref="O681" si="332">SUM(O676:O680)</f>
        <v>0</v>
      </c>
      <c r="P681" s="157" t="str">
        <f t="shared" si="305"/>
        <v xml:space="preserve"> </v>
      </c>
      <c r="Q681" s="157" t="str">
        <f t="shared" si="306"/>
        <v xml:space="preserve"> </v>
      </c>
      <c r="R681" s="112">
        <f t="shared" si="310"/>
        <v>0</v>
      </c>
      <c r="S681" s="72">
        <f t="shared" si="307"/>
        <v>0</v>
      </c>
    </row>
    <row r="682" spans="1:19" s="2" customFormat="1" ht="105.75" customHeight="1" x14ac:dyDescent="0.2">
      <c r="A682" s="389"/>
      <c r="B682" s="390"/>
      <c r="C682" s="390"/>
      <c r="D682" s="390"/>
      <c r="E682" s="180"/>
      <c r="F682" s="180"/>
      <c r="G682" s="60" t="s">
        <v>1039</v>
      </c>
      <c r="H682" s="17" t="s">
        <v>481</v>
      </c>
      <c r="I682" s="390">
        <f>'موازنة 2027-2028 '!M682</f>
        <v>0</v>
      </c>
      <c r="J682" s="180"/>
      <c r="K682" s="180"/>
      <c r="L682" s="180">
        <f t="shared" si="314"/>
        <v>0</v>
      </c>
      <c r="M682" s="390">
        <f>'الاطار الموازنى  راي الجهه عام'!K682</f>
        <v>0</v>
      </c>
      <c r="N682" s="228">
        <f t="shared" si="304"/>
        <v>0</v>
      </c>
      <c r="O682" s="180"/>
      <c r="P682" s="166" t="str">
        <f t="shared" si="305"/>
        <v xml:space="preserve"> </v>
      </c>
      <c r="Q682" s="166" t="str">
        <f t="shared" si="306"/>
        <v xml:space="preserve"> </v>
      </c>
      <c r="R682" s="119">
        <f t="shared" si="310"/>
        <v>0</v>
      </c>
      <c r="S682" s="72">
        <f t="shared" si="307"/>
        <v>0</v>
      </c>
    </row>
    <row r="683" spans="1:19" s="2" customFormat="1" ht="105.75" customHeight="1" x14ac:dyDescent="0.2">
      <c r="A683" s="389"/>
      <c r="B683" s="390"/>
      <c r="C683" s="390"/>
      <c r="D683" s="390"/>
      <c r="E683" s="180"/>
      <c r="F683" s="180"/>
      <c r="G683" s="60" t="s">
        <v>1040</v>
      </c>
      <c r="H683" s="17" t="s">
        <v>567</v>
      </c>
      <c r="I683" s="390">
        <f>'موازنة 2027-2028 '!M683</f>
        <v>0</v>
      </c>
      <c r="J683" s="180"/>
      <c r="K683" s="180"/>
      <c r="L683" s="180">
        <f t="shared" si="314"/>
        <v>0</v>
      </c>
      <c r="M683" s="390">
        <f>'الاطار الموازنى  راي الجهه عام'!K683</f>
        <v>0</v>
      </c>
      <c r="N683" s="228">
        <f t="shared" ref="N683:N745" si="333">M683-I683</f>
        <v>0</v>
      </c>
      <c r="O683" s="180"/>
      <c r="P683" s="166" t="str">
        <f t="shared" ref="P683:P746" si="334">IF(O683&gt;I683,O683-I683," ")</f>
        <v xml:space="preserve"> </v>
      </c>
      <c r="Q683" s="166" t="str">
        <f t="shared" ref="Q683:Q746" si="335">IF(I683&gt;O683,I683-O683," ")</f>
        <v xml:space="preserve"> </v>
      </c>
      <c r="R683" s="119">
        <f t="shared" si="310"/>
        <v>0</v>
      </c>
      <c r="S683" s="72">
        <f t="shared" ref="S683:S745" si="336">SUM(A683+B683+C683+D683+E683+F683+I683+J683+K683+L683+M683+O683)</f>
        <v>0</v>
      </c>
    </row>
    <row r="684" spans="1:19" s="2" customFormat="1" ht="105.75" customHeight="1" thickBot="1" x14ac:dyDescent="0.25">
      <c r="A684" s="389"/>
      <c r="B684" s="390"/>
      <c r="C684" s="390"/>
      <c r="D684" s="390"/>
      <c r="E684" s="180"/>
      <c r="F684" s="180"/>
      <c r="G684" s="68" t="s">
        <v>1041</v>
      </c>
      <c r="H684" s="31" t="s">
        <v>482</v>
      </c>
      <c r="I684" s="390">
        <f>'موازنة 2027-2028 '!M684</f>
        <v>0</v>
      </c>
      <c r="J684" s="180"/>
      <c r="K684" s="180"/>
      <c r="L684" s="180">
        <f t="shared" si="314"/>
        <v>0</v>
      </c>
      <c r="M684" s="390">
        <f>'الاطار الموازنى  راي الجهه عام'!K684</f>
        <v>0</v>
      </c>
      <c r="N684" s="228">
        <f t="shared" si="333"/>
        <v>0</v>
      </c>
      <c r="O684" s="180"/>
      <c r="P684" s="166" t="str">
        <f t="shared" si="334"/>
        <v xml:space="preserve"> </v>
      </c>
      <c r="Q684" s="166" t="str">
        <f t="shared" si="335"/>
        <v xml:space="preserve"> </v>
      </c>
      <c r="R684" s="119">
        <f t="shared" si="310"/>
        <v>0</v>
      </c>
      <c r="S684" s="72">
        <f t="shared" si="336"/>
        <v>0</v>
      </c>
    </row>
    <row r="685" spans="1:19" s="3" customFormat="1" ht="112.5" customHeight="1" thickBot="1" x14ac:dyDescent="0.25">
      <c r="A685" s="382">
        <f t="shared" ref="A685:L685" si="337">A684+A683+A682+A681+A674+A665+A664+A663+A662+A658+A654</f>
        <v>0</v>
      </c>
      <c r="B685" s="383">
        <f t="shared" si="337"/>
        <v>0</v>
      </c>
      <c r="C685" s="383">
        <f t="shared" si="337"/>
        <v>0</v>
      </c>
      <c r="D685" s="383">
        <f t="shared" si="337"/>
        <v>0</v>
      </c>
      <c r="E685" s="161">
        <f t="shared" si="337"/>
        <v>0</v>
      </c>
      <c r="F685" s="161">
        <f t="shared" si="337"/>
        <v>0</v>
      </c>
      <c r="G685" s="58"/>
      <c r="H685" s="9" t="s">
        <v>483</v>
      </c>
      <c r="I685" s="383">
        <f>'موازنة 2027-2028 '!M685</f>
        <v>0</v>
      </c>
      <c r="J685" s="161">
        <f t="shared" si="337"/>
        <v>0</v>
      </c>
      <c r="K685" s="161">
        <f t="shared" si="337"/>
        <v>0</v>
      </c>
      <c r="L685" s="161">
        <f t="shared" si="337"/>
        <v>0</v>
      </c>
      <c r="M685" s="383">
        <f>'الاطار الموازنى  راي الجهه عام'!K685</f>
        <v>0</v>
      </c>
      <c r="N685" s="222">
        <f t="shared" si="333"/>
        <v>0</v>
      </c>
      <c r="O685" s="161">
        <f t="shared" ref="O685" si="338">O684+O683+O682+O681+O674+O665+O664+O663+O662+O658+O654</f>
        <v>0</v>
      </c>
      <c r="P685" s="161" t="str">
        <f t="shared" si="334"/>
        <v xml:space="preserve"> </v>
      </c>
      <c r="Q685" s="161" t="str">
        <f t="shared" si="335"/>
        <v xml:space="preserve"> </v>
      </c>
      <c r="R685" s="115">
        <f t="shared" si="310"/>
        <v>0</v>
      </c>
      <c r="S685" s="72">
        <f t="shared" si="336"/>
        <v>0</v>
      </c>
    </row>
    <row r="686" spans="1:19" s="3" customFormat="1" ht="110.25" customHeight="1" thickBot="1" x14ac:dyDescent="0.25">
      <c r="A686" s="382">
        <f t="shared" ref="A686:L686" si="339">A685+A652</f>
        <v>0</v>
      </c>
      <c r="B686" s="383">
        <f t="shared" si="339"/>
        <v>0</v>
      </c>
      <c r="C686" s="383">
        <f t="shared" si="339"/>
        <v>0</v>
      </c>
      <c r="D686" s="383">
        <f t="shared" si="339"/>
        <v>0</v>
      </c>
      <c r="E686" s="161">
        <f t="shared" si="339"/>
        <v>0</v>
      </c>
      <c r="F686" s="161">
        <f t="shared" si="339"/>
        <v>0</v>
      </c>
      <c r="G686" s="58"/>
      <c r="H686" s="9" t="s">
        <v>484</v>
      </c>
      <c r="I686" s="383">
        <f>'موازنة 2027-2028 '!M686</f>
        <v>1000000</v>
      </c>
      <c r="J686" s="161">
        <f t="shared" si="339"/>
        <v>0</v>
      </c>
      <c r="K686" s="161">
        <f t="shared" si="339"/>
        <v>0</v>
      </c>
      <c r="L686" s="161">
        <f t="shared" si="339"/>
        <v>0</v>
      </c>
      <c r="M686" s="383">
        <f>'الاطار الموازنى  راي الجهه عام'!K686</f>
        <v>1000000</v>
      </c>
      <c r="N686" s="222">
        <f t="shared" si="333"/>
        <v>0</v>
      </c>
      <c r="O686" s="161">
        <f t="shared" ref="O686" si="340">O685+O652</f>
        <v>1000000</v>
      </c>
      <c r="P686" s="161" t="str">
        <f t="shared" si="334"/>
        <v xml:space="preserve"> </v>
      </c>
      <c r="Q686" s="161" t="str">
        <f t="shared" si="335"/>
        <v xml:space="preserve"> </v>
      </c>
      <c r="R686" s="115">
        <f t="shared" si="310"/>
        <v>1</v>
      </c>
      <c r="S686" s="72">
        <f t="shared" si="336"/>
        <v>3000000</v>
      </c>
    </row>
    <row r="687" spans="1:19" s="3" customFormat="1" ht="105.75" customHeight="1" x14ac:dyDescent="0.2">
      <c r="A687" s="442"/>
      <c r="B687" s="443"/>
      <c r="C687" s="443"/>
      <c r="D687" s="443"/>
      <c r="E687" s="192"/>
      <c r="F687" s="192"/>
      <c r="G687" s="42" t="s">
        <v>970</v>
      </c>
      <c r="H687" s="10" t="s">
        <v>485</v>
      </c>
      <c r="I687" s="443">
        <f>'موازنة 2027-2028 '!M687</f>
        <v>0</v>
      </c>
      <c r="J687" s="192"/>
      <c r="K687" s="192"/>
      <c r="L687" s="192"/>
      <c r="M687" s="443">
        <f>'الاطار الموازنى  راي الجهه عام'!K687</f>
        <v>0</v>
      </c>
      <c r="N687" s="253"/>
      <c r="O687" s="192"/>
      <c r="P687" s="192"/>
      <c r="Q687" s="192"/>
      <c r="R687" s="133"/>
      <c r="S687" s="72">
        <f>S688</f>
        <v>0</v>
      </c>
    </row>
    <row r="688" spans="1:19" s="3" customFormat="1" ht="105.75" customHeight="1" x14ac:dyDescent="0.2">
      <c r="A688" s="355"/>
      <c r="B688" s="425"/>
      <c r="C688" s="425"/>
      <c r="D688" s="425"/>
      <c r="E688" s="181"/>
      <c r="F688" s="181"/>
      <c r="G688" s="69" t="s">
        <v>971</v>
      </c>
      <c r="H688" s="4" t="s">
        <v>486</v>
      </c>
      <c r="I688" s="425">
        <f>'موازنة 2027-2028 '!M688</f>
        <v>0</v>
      </c>
      <c r="J688" s="181"/>
      <c r="K688" s="181"/>
      <c r="L688" s="181"/>
      <c r="M688" s="425">
        <f>'الاطار الموازنى  راي الجهه عام'!K688</f>
        <v>0</v>
      </c>
      <c r="N688" s="242"/>
      <c r="O688" s="181"/>
      <c r="P688" s="181" t="str">
        <f t="shared" si="334"/>
        <v xml:space="preserve"> </v>
      </c>
      <c r="Q688" s="181" t="str">
        <f t="shared" si="335"/>
        <v xml:space="preserve"> </v>
      </c>
      <c r="R688" s="125"/>
      <c r="S688" s="72">
        <f t="shared" si="336"/>
        <v>0</v>
      </c>
    </row>
    <row r="689" spans="1:19" s="2" customFormat="1" ht="105.75" customHeight="1" x14ac:dyDescent="0.2">
      <c r="A689" s="389"/>
      <c r="B689" s="390"/>
      <c r="C689" s="390"/>
      <c r="D689" s="390"/>
      <c r="E689" s="180"/>
      <c r="F689" s="180"/>
      <c r="G689" s="60" t="s">
        <v>1042</v>
      </c>
      <c r="H689" s="17" t="s">
        <v>487</v>
      </c>
      <c r="I689" s="390">
        <f>'موازنة 2027-2028 '!M689</f>
        <v>0</v>
      </c>
      <c r="J689" s="180"/>
      <c r="K689" s="180"/>
      <c r="L689" s="180">
        <f t="shared" si="314"/>
        <v>0</v>
      </c>
      <c r="M689" s="390">
        <f>'الاطار الموازنى  راي الجهه عام'!K689</f>
        <v>0</v>
      </c>
      <c r="N689" s="228">
        <f t="shared" si="333"/>
        <v>0</v>
      </c>
      <c r="O689" s="180"/>
      <c r="P689" s="166" t="str">
        <f t="shared" si="334"/>
        <v xml:space="preserve"> </v>
      </c>
      <c r="Q689" s="166" t="str">
        <f t="shared" si="335"/>
        <v xml:space="preserve"> </v>
      </c>
      <c r="R689" s="119">
        <f t="shared" ref="R689:R752" si="341">IF(O689=0,,O689/I689)</f>
        <v>0</v>
      </c>
      <c r="S689" s="72">
        <f t="shared" si="336"/>
        <v>0</v>
      </c>
    </row>
    <row r="690" spans="1:19" s="2" customFormat="1" ht="105.75" customHeight="1" x14ac:dyDescent="0.2">
      <c r="A690" s="389"/>
      <c r="B690" s="390"/>
      <c r="C690" s="390"/>
      <c r="D690" s="390"/>
      <c r="E690" s="180"/>
      <c r="F690" s="180"/>
      <c r="G690" s="60" t="s">
        <v>1043</v>
      </c>
      <c r="H690" s="17" t="s">
        <v>488</v>
      </c>
      <c r="I690" s="390">
        <f>'موازنة 2027-2028 '!M690</f>
        <v>0</v>
      </c>
      <c r="J690" s="180"/>
      <c r="K690" s="180"/>
      <c r="L690" s="180">
        <f t="shared" si="314"/>
        <v>0</v>
      </c>
      <c r="M690" s="390">
        <f>'الاطار الموازنى  راي الجهه عام'!K690</f>
        <v>0</v>
      </c>
      <c r="N690" s="228">
        <f t="shared" si="333"/>
        <v>0</v>
      </c>
      <c r="O690" s="180"/>
      <c r="P690" s="166" t="str">
        <f t="shared" si="334"/>
        <v xml:space="preserve"> </v>
      </c>
      <c r="Q690" s="166" t="str">
        <f t="shared" si="335"/>
        <v xml:space="preserve"> </v>
      </c>
      <c r="R690" s="119">
        <f t="shared" si="341"/>
        <v>0</v>
      </c>
      <c r="S690" s="72">
        <f t="shared" si="336"/>
        <v>0</v>
      </c>
    </row>
    <row r="691" spans="1:19" s="2" customFormat="1" ht="105.75" customHeight="1" x14ac:dyDescent="0.2">
      <c r="A691" s="389"/>
      <c r="B691" s="390"/>
      <c r="C691" s="390"/>
      <c r="D691" s="390"/>
      <c r="E691" s="180"/>
      <c r="F691" s="180"/>
      <c r="G691" s="60" t="s">
        <v>1044</v>
      </c>
      <c r="H691" s="17" t="s">
        <v>489</v>
      </c>
      <c r="I691" s="390">
        <f>'موازنة 2027-2028 '!M691</f>
        <v>0</v>
      </c>
      <c r="J691" s="180"/>
      <c r="K691" s="180"/>
      <c r="L691" s="180">
        <f t="shared" ref="L691:L752" si="342">K691*2</f>
        <v>0</v>
      </c>
      <c r="M691" s="390">
        <f>'الاطار الموازنى  راي الجهه عام'!K691</f>
        <v>0</v>
      </c>
      <c r="N691" s="228">
        <f t="shared" si="333"/>
        <v>0</v>
      </c>
      <c r="O691" s="180"/>
      <c r="P691" s="166" t="str">
        <f t="shared" si="334"/>
        <v xml:space="preserve"> </v>
      </c>
      <c r="Q691" s="166" t="str">
        <f t="shared" si="335"/>
        <v xml:space="preserve"> </v>
      </c>
      <c r="R691" s="119">
        <f t="shared" si="341"/>
        <v>0</v>
      </c>
      <c r="S691" s="72">
        <f t="shared" si="336"/>
        <v>0</v>
      </c>
    </row>
    <row r="692" spans="1:19" s="2" customFormat="1" ht="105.75" customHeight="1" thickBot="1" x14ac:dyDescent="0.25">
      <c r="A692" s="389"/>
      <c r="B692" s="390"/>
      <c r="C692" s="390"/>
      <c r="D692" s="390"/>
      <c r="E692" s="180"/>
      <c r="F692" s="180"/>
      <c r="G692" s="68" t="s">
        <v>1045</v>
      </c>
      <c r="H692" s="31" t="s">
        <v>490</v>
      </c>
      <c r="I692" s="390">
        <f>'موازنة 2027-2028 '!M692</f>
        <v>0</v>
      </c>
      <c r="J692" s="180"/>
      <c r="K692" s="180"/>
      <c r="L692" s="180">
        <f t="shared" si="342"/>
        <v>0</v>
      </c>
      <c r="M692" s="390">
        <f>'الاطار الموازنى  راي الجهه عام'!K692</f>
        <v>0</v>
      </c>
      <c r="N692" s="228">
        <f t="shared" si="333"/>
        <v>0</v>
      </c>
      <c r="O692" s="180"/>
      <c r="P692" s="166" t="str">
        <f t="shared" si="334"/>
        <v xml:space="preserve"> </v>
      </c>
      <c r="Q692" s="166" t="str">
        <f t="shared" si="335"/>
        <v xml:space="preserve"> </v>
      </c>
      <c r="R692" s="119">
        <f t="shared" si="341"/>
        <v>0</v>
      </c>
      <c r="S692" s="72">
        <f t="shared" si="336"/>
        <v>0</v>
      </c>
    </row>
    <row r="693" spans="1:19" s="3" customFormat="1" ht="114.75" customHeight="1" thickBot="1" x14ac:dyDescent="0.25">
      <c r="A693" s="382">
        <f t="shared" ref="A693:F693" si="343">SUM(A689:A692)</f>
        <v>0</v>
      </c>
      <c r="B693" s="383">
        <f t="shared" si="343"/>
        <v>0</v>
      </c>
      <c r="C693" s="383">
        <f t="shared" si="343"/>
        <v>0</v>
      </c>
      <c r="D693" s="383">
        <f t="shared" si="343"/>
        <v>0</v>
      </c>
      <c r="E693" s="161">
        <f t="shared" si="343"/>
        <v>0</v>
      </c>
      <c r="F693" s="161">
        <f t="shared" si="343"/>
        <v>0</v>
      </c>
      <c r="G693" s="58"/>
      <c r="H693" s="9" t="s">
        <v>456</v>
      </c>
      <c r="I693" s="383">
        <f>'موازنة 2027-2028 '!M693</f>
        <v>0</v>
      </c>
      <c r="J693" s="161">
        <f t="shared" ref="J693:L693" si="344">SUM(J689:J692)</f>
        <v>0</v>
      </c>
      <c r="K693" s="161">
        <f t="shared" si="344"/>
        <v>0</v>
      </c>
      <c r="L693" s="161">
        <f t="shared" si="344"/>
        <v>0</v>
      </c>
      <c r="M693" s="383">
        <f>'الاطار الموازنى  راي الجهه عام'!K693</f>
        <v>0</v>
      </c>
      <c r="N693" s="222">
        <f t="shared" si="333"/>
        <v>0</v>
      </c>
      <c r="O693" s="161">
        <f t="shared" ref="O693" si="345">SUM(O689:O692)</f>
        <v>0</v>
      </c>
      <c r="P693" s="161" t="str">
        <f t="shared" si="334"/>
        <v xml:space="preserve"> </v>
      </c>
      <c r="Q693" s="161" t="str">
        <f t="shared" si="335"/>
        <v xml:space="preserve"> </v>
      </c>
      <c r="R693" s="115">
        <f t="shared" si="341"/>
        <v>0</v>
      </c>
      <c r="S693" s="72">
        <f t="shared" si="336"/>
        <v>0</v>
      </c>
    </row>
    <row r="694" spans="1:19" s="3" customFormat="1" ht="105.75" customHeight="1" x14ac:dyDescent="0.2">
      <c r="A694" s="355"/>
      <c r="B694" s="425"/>
      <c r="C694" s="425"/>
      <c r="D694" s="425"/>
      <c r="E694" s="181"/>
      <c r="F694" s="181"/>
      <c r="G694" s="59" t="s">
        <v>972</v>
      </c>
      <c r="H694" s="10" t="s">
        <v>491</v>
      </c>
      <c r="I694" s="425">
        <f>'موازنة 2027-2028 '!M694</f>
        <v>0</v>
      </c>
      <c r="J694" s="181"/>
      <c r="K694" s="181"/>
      <c r="L694" s="181"/>
      <c r="M694" s="425">
        <f>'الاطار الموازنى  راي الجهه عام'!K694</f>
        <v>0</v>
      </c>
      <c r="N694" s="242"/>
      <c r="O694" s="181"/>
      <c r="P694" s="181" t="str">
        <f t="shared" si="334"/>
        <v xml:space="preserve"> </v>
      </c>
      <c r="Q694" s="181" t="str">
        <f t="shared" si="335"/>
        <v xml:space="preserve"> </v>
      </c>
      <c r="R694" s="125"/>
      <c r="S694" s="72">
        <f>S697</f>
        <v>0</v>
      </c>
    </row>
    <row r="695" spans="1:19" s="2" customFormat="1" ht="105.75" customHeight="1" x14ac:dyDescent="0.2">
      <c r="A695" s="389"/>
      <c r="B695" s="390"/>
      <c r="C695" s="390"/>
      <c r="D695" s="390"/>
      <c r="E695" s="180"/>
      <c r="F695" s="180"/>
      <c r="G695" s="60" t="s">
        <v>1046</v>
      </c>
      <c r="H695" s="17" t="s">
        <v>492</v>
      </c>
      <c r="I695" s="390">
        <f>'موازنة 2027-2028 '!M695</f>
        <v>0</v>
      </c>
      <c r="J695" s="180"/>
      <c r="K695" s="180"/>
      <c r="L695" s="180">
        <f t="shared" si="342"/>
        <v>0</v>
      </c>
      <c r="M695" s="390">
        <f>'الاطار الموازنى  راي الجهه عام'!K695</f>
        <v>0</v>
      </c>
      <c r="N695" s="228">
        <f t="shared" si="333"/>
        <v>0</v>
      </c>
      <c r="O695" s="180"/>
      <c r="P695" s="166" t="str">
        <f t="shared" si="334"/>
        <v xml:space="preserve"> </v>
      </c>
      <c r="Q695" s="166" t="str">
        <f t="shared" si="335"/>
        <v xml:space="preserve"> </v>
      </c>
      <c r="R695" s="119">
        <f t="shared" si="341"/>
        <v>0</v>
      </c>
      <c r="S695" s="72">
        <f t="shared" si="336"/>
        <v>0</v>
      </c>
    </row>
    <row r="696" spans="1:19" s="2" customFormat="1" ht="105.75" customHeight="1" thickBot="1" x14ac:dyDescent="0.25">
      <c r="A696" s="389"/>
      <c r="B696" s="390"/>
      <c r="C696" s="390"/>
      <c r="D696" s="390"/>
      <c r="E696" s="180"/>
      <c r="F696" s="180"/>
      <c r="G696" s="68" t="s">
        <v>1047</v>
      </c>
      <c r="H696" s="31" t="s">
        <v>493</v>
      </c>
      <c r="I696" s="390">
        <f>'موازنة 2027-2028 '!M696</f>
        <v>0</v>
      </c>
      <c r="J696" s="180"/>
      <c r="K696" s="180"/>
      <c r="L696" s="180">
        <f t="shared" si="342"/>
        <v>0</v>
      </c>
      <c r="M696" s="390">
        <f>'الاطار الموازنى  راي الجهه عام'!K696</f>
        <v>0</v>
      </c>
      <c r="N696" s="228">
        <f t="shared" si="333"/>
        <v>0</v>
      </c>
      <c r="O696" s="180"/>
      <c r="P696" s="166" t="str">
        <f t="shared" si="334"/>
        <v xml:space="preserve"> </v>
      </c>
      <c r="Q696" s="166" t="str">
        <f t="shared" si="335"/>
        <v xml:space="preserve"> </v>
      </c>
      <c r="R696" s="119">
        <f t="shared" si="341"/>
        <v>0</v>
      </c>
      <c r="S696" s="72">
        <f t="shared" si="336"/>
        <v>0</v>
      </c>
    </row>
    <row r="697" spans="1:19" s="3" customFormat="1" ht="102.75" customHeight="1" thickBot="1" x14ac:dyDescent="0.25">
      <c r="A697" s="382">
        <f t="shared" ref="A697:L697" si="346">SUM(A695:A696)</f>
        <v>0</v>
      </c>
      <c r="B697" s="383">
        <f t="shared" si="346"/>
        <v>0</v>
      </c>
      <c r="C697" s="383">
        <f t="shared" si="346"/>
        <v>0</v>
      </c>
      <c r="D697" s="383">
        <f t="shared" si="346"/>
        <v>0</v>
      </c>
      <c r="E697" s="161">
        <f t="shared" si="346"/>
        <v>0</v>
      </c>
      <c r="F697" s="161">
        <f t="shared" si="346"/>
        <v>0</v>
      </c>
      <c r="G697" s="58"/>
      <c r="H697" s="9" t="s">
        <v>483</v>
      </c>
      <c r="I697" s="383">
        <f>'موازنة 2027-2028 '!M697</f>
        <v>0</v>
      </c>
      <c r="J697" s="161">
        <f t="shared" si="346"/>
        <v>0</v>
      </c>
      <c r="K697" s="161">
        <f t="shared" si="346"/>
        <v>0</v>
      </c>
      <c r="L697" s="161">
        <f t="shared" si="346"/>
        <v>0</v>
      </c>
      <c r="M697" s="383">
        <f>'الاطار الموازنى  راي الجهه عام'!K697</f>
        <v>0</v>
      </c>
      <c r="N697" s="222">
        <f t="shared" si="333"/>
        <v>0</v>
      </c>
      <c r="O697" s="161">
        <f t="shared" ref="O697" si="347">SUM(O695:O696)</f>
        <v>0</v>
      </c>
      <c r="P697" s="161" t="str">
        <f t="shared" si="334"/>
        <v xml:space="preserve"> </v>
      </c>
      <c r="Q697" s="161" t="str">
        <f t="shared" si="335"/>
        <v xml:space="preserve"> </v>
      </c>
      <c r="R697" s="115">
        <f t="shared" si="341"/>
        <v>0</v>
      </c>
      <c r="S697" s="72">
        <f t="shared" si="336"/>
        <v>0</v>
      </c>
    </row>
    <row r="698" spans="1:19" s="3" customFormat="1" ht="105.75" customHeight="1" x14ac:dyDescent="0.2">
      <c r="A698" s="355"/>
      <c r="B698" s="425"/>
      <c r="C698" s="425"/>
      <c r="D698" s="425"/>
      <c r="E698" s="181"/>
      <c r="F698" s="181"/>
      <c r="G698" s="59" t="s">
        <v>973</v>
      </c>
      <c r="H698" s="10" t="s">
        <v>494</v>
      </c>
      <c r="I698" s="425">
        <f>'موازنة 2027-2028 '!M698</f>
        <v>0</v>
      </c>
      <c r="J698" s="181"/>
      <c r="K698" s="181"/>
      <c r="L698" s="181"/>
      <c r="M698" s="425">
        <f>'الاطار الموازنى  راي الجهه عام'!K698</f>
        <v>0</v>
      </c>
      <c r="N698" s="242"/>
      <c r="O698" s="181"/>
      <c r="P698" s="181" t="str">
        <f t="shared" si="334"/>
        <v xml:space="preserve"> </v>
      </c>
      <c r="Q698" s="181" t="str">
        <f t="shared" si="335"/>
        <v xml:space="preserve"> </v>
      </c>
      <c r="R698" s="125"/>
      <c r="S698" s="72">
        <f>S701</f>
        <v>0</v>
      </c>
    </row>
    <row r="699" spans="1:19" s="2" customFormat="1" ht="105.75" customHeight="1" x14ac:dyDescent="0.2">
      <c r="A699" s="389"/>
      <c r="B699" s="390"/>
      <c r="C699" s="390"/>
      <c r="D699" s="390"/>
      <c r="E699" s="180"/>
      <c r="F699" s="180"/>
      <c r="G699" s="60" t="s">
        <v>1048</v>
      </c>
      <c r="H699" s="17" t="s">
        <v>495</v>
      </c>
      <c r="I699" s="390">
        <f>'موازنة 2027-2028 '!M699</f>
        <v>0</v>
      </c>
      <c r="J699" s="180"/>
      <c r="K699" s="180"/>
      <c r="L699" s="180">
        <f t="shared" si="342"/>
        <v>0</v>
      </c>
      <c r="M699" s="390">
        <f>'الاطار الموازنى  راي الجهه عام'!K699</f>
        <v>0</v>
      </c>
      <c r="N699" s="228">
        <f t="shared" si="333"/>
        <v>0</v>
      </c>
      <c r="O699" s="180"/>
      <c r="P699" s="166" t="str">
        <f t="shared" si="334"/>
        <v xml:space="preserve"> </v>
      </c>
      <c r="Q699" s="166" t="str">
        <f t="shared" si="335"/>
        <v xml:space="preserve"> </v>
      </c>
      <c r="R699" s="119">
        <f t="shared" si="341"/>
        <v>0</v>
      </c>
      <c r="S699" s="72">
        <f t="shared" si="336"/>
        <v>0</v>
      </c>
    </row>
    <row r="700" spans="1:19" s="2" customFormat="1" ht="105.75" customHeight="1" thickBot="1" x14ac:dyDescent="0.25">
      <c r="A700" s="389"/>
      <c r="B700" s="390"/>
      <c r="C700" s="390"/>
      <c r="D700" s="390"/>
      <c r="E700" s="180"/>
      <c r="F700" s="180"/>
      <c r="G700" s="68" t="s">
        <v>1049</v>
      </c>
      <c r="H700" s="31" t="s">
        <v>496</v>
      </c>
      <c r="I700" s="390">
        <f>'موازنة 2027-2028 '!M700</f>
        <v>0</v>
      </c>
      <c r="J700" s="180"/>
      <c r="K700" s="180"/>
      <c r="L700" s="180">
        <f t="shared" si="342"/>
        <v>0</v>
      </c>
      <c r="M700" s="390">
        <f>'الاطار الموازنى  راي الجهه عام'!K700</f>
        <v>0</v>
      </c>
      <c r="N700" s="228">
        <f t="shared" si="333"/>
        <v>0</v>
      </c>
      <c r="O700" s="180"/>
      <c r="P700" s="166" t="str">
        <f t="shared" si="334"/>
        <v xml:space="preserve"> </v>
      </c>
      <c r="Q700" s="166" t="str">
        <f t="shared" si="335"/>
        <v xml:space="preserve"> </v>
      </c>
      <c r="R700" s="119">
        <f t="shared" si="341"/>
        <v>0</v>
      </c>
      <c r="S700" s="72">
        <f t="shared" si="336"/>
        <v>0</v>
      </c>
    </row>
    <row r="701" spans="1:19" s="3" customFormat="1" ht="117.75" customHeight="1" thickBot="1" x14ac:dyDescent="0.25">
      <c r="A701" s="382">
        <f t="shared" ref="A701:L701" si="348">SUM(A699:A700)</f>
        <v>0</v>
      </c>
      <c r="B701" s="383">
        <f t="shared" si="348"/>
        <v>0</v>
      </c>
      <c r="C701" s="383">
        <f t="shared" si="348"/>
        <v>0</v>
      </c>
      <c r="D701" s="383">
        <f t="shared" si="348"/>
        <v>0</v>
      </c>
      <c r="E701" s="161">
        <f t="shared" si="348"/>
        <v>0</v>
      </c>
      <c r="F701" s="161">
        <f t="shared" si="348"/>
        <v>0</v>
      </c>
      <c r="G701" s="58"/>
      <c r="H701" s="9" t="s">
        <v>497</v>
      </c>
      <c r="I701" s="383">
        <f>'موازنة 2027-2028 '!M701</f>
        <v>0</v>
      </c>
      <c r="J701" s="161">
        <f t="shared" si="348"/>
        <v>0</v>
      </c>
      <c r="K701" s="161">
        <f t="shared" si="348"/>
        <v>0</v>
      </c>
      <c r="L701" s="161">
        <f t="shared" si="348"/>
        <v>0</v>
      </c>
      <c r="M701" s="383">
        <f>'الاطار الموازنى  راي الجهه عام'!K701</f>
        <v>0</v>
      </c>
      <c r="N701" s="222">
        <f t="shared" si="333"/>
        <v>0</v>
      </c>
      <c r="O701" s="161">
        <f t="shared" ref="O701" si="349">SUM(O699:O700)</f>
        <v>0</v>
      </c>
      <c r="P701" s="161" t="str">
        <f t="shared" si="334"/>
        <v xml:space="preserve"> </v>
      </c>
      <c r="Q701" s="161" t="str">
        <f t="shared" si="335"/>
        <v xml:space="preserve"> </v>
      </c>
      <c r="R701" s="115">
        <f t="shared" si="341"/>
        <v>0</v>
      </c>
      <c r="S701" s="72">
        <f t="shared" si="336"/>
        <v>0</v>
      </c>
    </row>
    <row r="702" spans="1:19" s="3" customFormat="1" ht="114.75" customHeight="1" thickBot="1" x14ac:dyDescent="0.25">
      <c r="A702" s="382">
        <f t="shared" ref="A702:L702" si="350">A701+A697+A693</f>
        <v>0</v>
      </c>
      <c r="B702" s="383">
        <f t="shared" si="350"/>
        <v>0</v>
      </c>
      <c r="C702" s="383">
        <f t="shared" si="350"/>
        <v>0</v>
      </c>
      <c r="D702" s="383">
        <f t="shared" si="350"/>
        <v>0</v>
      </c>
      <c r="E702" s="161">
        <f t="shared" si="350"/>
        <v>0</v>
      </c>
      <c r="F702" s="161">
        <f t="shared" si="350"/>
        <v>0</v>
      </c>
      <c r="G702" s="58"/>
      <c r="H702" s="9" t="s">
        <v>498</v>
      </c>
      <c r="I702" s="383">
        <f>'موازنة 2027-2028 '!M702</f>
        <v>0</v>
      </c>
      <c r="J702" s="161">
        <f t="shared" si="350"/>
        <v>0</v>
      </c>
      <c r="K702" s="161">
        <f t="shared" si="350"/>
        <v>0</v>
      </c>
      <c r="L702" s="161">
        <f t="shared" si="350"/>
        <v>0</v>
      </c>
      <c r="M702" s="383">
        <f>'الاطار الموازنى  راي الجهه عام'!K702</f>
        <v>0</v>
      </c>
      <c r="N702" s="222">
        <f t="shared" si="333"/>
        <v>0</v>
      </c>
      <c r="O702" s="161">
        <f t="shared" ref="O702" si="351">O701+O697+O693</f>
        <v>0</v>
      </c>
      <c r="P702" s="161" t="str">
        <f t="shared" si="334"/>
        <v xml:space="preserve"> </v>
      </c>
      <c r="Q702" s="161" t="str">
        <f t="shared" si="335"/>
        <v xml:space="preserve"> </v>
      </c>
      <c r="R702" s="115">
        <f t="shared" si="341"/>
        <v>0</v>
      </c>
      <c r="S702" s="72">
        <f t="shared" si="336"/>
        <v>0</v>
      </c>
    </row>
    <row r="703" spans="1:19" s="3" customFormat="1" ht="114.75" customHeight="1" x14ac:dyDescent="0.2">
      <c r="A703" s="429">
        <f t="shared" ref="A703:F703" si="352">A702+A686</f>
        <v>0</v>
      </c>
      <c r="B703" s="430">
        <f t="shared" si="352"/>
        <v>0</v>
      </c>
      <c r="C703" s="430">
        <f t="shared" si="352"/>
        <v>0</v>
      </c>
      <c r="D703" s="430">
        <f t="shared" si="352"/>
        <v>0</v>
      </c>
      <c r="E703" s="327">
        <f t="shared" si="352"/>
        <v>0</v>
      </c>
      <c r="F703" s="327">
        <f t="shared" si="352"/>
        <v>0</v>
      </c>
      <c r="G703" s="328"/>
      <c r="H703" s="329" t="s">
        <v>499</v>
      </c>
      <c r="I703" s="430">
        <f>'موازنة 2027-2028 '!M703</f>
        <v>1000000</v>
      </c>
      <c r="J703" s="327">
        <f t="shared" ref="J703:L703" si="353">J702+J686</f>
        <v>0</v>
      </c>
      <c r="K703" s="327">
        <f t="shared" si="353"/>
        <v>0</v>
      </c>
      <c r="L703" s="327">
        <f t="shared" si="353"/>
        <v>0</v>
      </c>
      <c r="M703" s="430">
        <f>'الاطار الموازنى  راي الجهه عام'!K703</f>
        <v>1000000</v>
      </c>
      <c r="N703" s="330">
        <f t="shared" si="333"/>
        <v>0</v>
      </c>
      <c r="O703" s="327">
        <f>O702+O686</f>
        <v>1000000</v>
      </c>
      <c r="P703" s="327" t="str">
        <f t="shared" si="334"/>
        <v xml:space="preserve"> </v>
      </c>
      <c r="Q703" s="327" t="str">
        <f t="shared" si="335"/>
        <v xml:space="preserve"> </v>
      </c>
      <c r="R703" s="331">
        <f t="shared" si="341"/>
        <v>1</v>
      </c>
      <c r="S703" s="72">
        <f t="shared" si="336"/>
        <v>3000000</v>
      </c>
    </row>
    <row r="704" spans="1:19" s="3" customFormat="1" ht="117" customHeight="1" x14ac:dyDescent="0.2">
      <c r="A704" s="438"/>
      <c r="B704" s="439"/>
      <c r="C704" s="439"/>
      <c r="D704" s="439"/>
      <c r="E704" s="190"/>
      <c r="F704" s="190"/>
      <c r="G704" s="59" t="s">
        <v>926</v>
      </c>
      <c r="H704" s="10" t="s">
        <v>500</v>
      </c>
      <c r="I704" s="439">
        <f>'موازنة 2027-2028 '!M704</f>
        <v>0</v>
      </c>
      <c r="J704" s="190"/>
      <c r="K704" s="190"/>
      <c r="L704" s="190"/>
      <c r="M704" s="439">
        <f>'الاطار الموازنى  راي الجهه عام'!K704</f>
        <v>0</v>
      </c>
      <c r="N704" s="252"/>
      <c r="O704" s="190"/>
      <c r="P704" s="190"/>
      <c r="Q704" s="190"/>
      <c r="R704" s="132"/>
      <c r="S704" s="72">
        <f>S768</f>
        <v>70991000</v>
      </c>
    </row>
    <row r="705" spans="1:19" s="3" customFormat="1" ht="105.75" customHeight="1" thickBot="1" x14ac:dyDescent="0.25">
      <c r="A705" s="444"/>
      <c r="B705" s="445"/>
      <c r="C705" s="445"/>
      <c r="D705" s="445"/>
      <c r="E705" s="193"/>
      <c r="F705" s="193"/>
      <c r="G705" s="92" t="s">
        <v>927</v>
      </c>
      <c r="H705" s="93" t="s">
        <v>501</v>
      </c>
      <c r="I705" s="445">
        <f>'موازنة 2027-2028 '!M705</f>
        <v>0</v>
      </c>
      <c r="J705" s="193"/>
      <c r="K705" s="193"/>
      <c r="L705" s="193"/>
      <c r="M705" s="445">
        <f>'الاطار الموازنى  راي الجهه عام'!K705</f>
        <v>0</v>
      </c>
      <c r="N705" s="254"/>
      <c r="O705" s="193"/>
      <c r="P705" s="193" t="str">
        <f t="shared" si="334"/>
        <v xml:space="preserve"> </v>
      </c>
      <c r="Q705" s="193" t="str">
        <f t="shared" si="335"/>
        <v xml:space="preserve"> </v>
      </c>
      <c r="R705" s="134"/>
      <c r="S705" s="72">
        <f>S711</f>
        <v>0</v>
      </c>
    </row>
    <row r="706" spans="1:19" s="2" customFormat="1" ht="105.75" customHeight="1" x14ac:dyDescent="0.2">
      <c r="A706" s="371"/>
      <c r="B706" s="372"/>
      <c r="C706" s="372"/>
      <c r="D706" s="372"/>
      <c r="E706" s="152"/>
      <c r="F706" s="152"/>
      <c r="G706" s="53" t="s">
        <v>928</v>
      </c>
      <c r="H706" s="26" t="s">
        <v>502</v>
      </c>
      <c r="I706" s="372">
        <f>'موازنة 2027-2028 '!M706</f>
        <v>0</v>
      </c>
      <c r="J706" s="152"/>
      <c r="K706" s="152"/>
      <c r="L706" s="152"/>
      <c r="M706" s="372">
        <f>'الاطار الموازنى  راي الجهه عام'!K706</f>
        <v>0</v>
      </c>
      <c r="N706" s="214"/>
      <c r="O706" s="152"/>
      <c r="P706" s="152" t="str">
        <f t="shared" si="334"/>
        <v xml:space="preserve"> </v>
      </c>
      <c r="Q706" s="152" t="str">
        <f t="shared" si="335"/>
        <v xml:space="preserve"> </v>
      </c>
      <c r="R706" s="109"/>
      <c r="S706" s="72">
        <f>S709</f>
        <v>0</v>
      </c>
    </row>
    <row r="707" spans="1:19" s="1" customFormat="1" ht="105.75" customHeight="1" x14ac:dyDescent="0.2">
      <c r="A707" s="357"/>
      <c r="B707" s="373"/>
      <c r="C707" s="373"/>
      <c r="D707" s="373"/>
      <c r="E707" s="153"/>
      <c r="F707" s="153"/>
      <c r="G707" s="54">
        <v>3221010101</v>
      </c>
      <c r="H707" s="18" t="s">
        <v>599</v>
      </c>
      <c r="I707" s="373">
        <f>'موازنة 2027-2028 '!M707</f>
        <v>0</v>
      </c>
      <c r="J707" s="153"/>
      <c r="K707" s="153"/>
      <c r="L707" s="153">
        <f t="shared" si="342"/>
        <v>0</v>
      </c>
      <c r="M707" s="373">
        <f>'الاطار الموازنى  راي الجهه عام'!K707</f>
        <v>0</v>
      </c>
      <c r="N707" s="215">
        <f t="shared" si="333"/>
        <v>0</v>
      </c>
      <c r="O707" s="153"/>
      <c r="P707" s="155" t="str">
        <f t="shared" si="334"/>
        <v xml:space="preserve"> </v>
      </c>
      <c r="Q707" s="155" t="str">
        <f t="shared" si="335"/>
        <v xml:space="preserve"> </v>
      </c>
      <c r="R707" s="110">
        <f t="shared" si="341"/>
        <v>0</v>
      </c>
      <c r="S707" s="72">
        <f t="shared" si="336"/>
        <v>0</v>
      </c>
    </row>
    <row r="708" spans="1:19" s="1" customFormat="1" ht="105.75" customHeight="1" thickBot="1" x14ac:dyDescent="0.25">
      <c r="A708" s="357"/>
      <c r="B708" s="373"/>
      <c r="C708" s="373"/>
      <c r="D708" s="373"/>
      <c r="E708" s="153"/>
      <c r="F708" s="153"/>
      <c r="G708" s="54">
        <v>3221010201</v>
      </c>
      <c r="H708" s="18" t="s">
        <v>503</v>
      </c>
      <c r="I708" s="373">
        <f>'موازنة 2027-2028 '!M708</f>
        <v>0</v>
      </c>
      <c r="J708" s="153"/>
      <c r="K708" s="153"/>
      <c r="L708" s="153">
        <f t="shared" si="342"/>
        <v>0</v>
      </c>
      <c r="M708" s="373">
        <f>'الاطار الموازنى  راي الجهه عام'!K708</f>
        <v>0</v>
      </c>
      <c r="N708" s="215">
        <f t="shared" si="333"/>
        <v>0</v>
      </c>
      <c r="O708" s="153"/>
      <c r="P708" s="155" t="str">
        <f t="shared" si="334"/>
        <v xml:space="preserve"> </v>
      </c>
      <c r="Q708" s="155" t="str">
        <f t="shared" si="335"/>
        <v xml:space="preserve"> </v>
      </c>
      <c r="R708" s="110">
        <f t="shared" si="341"/>
        <v>0</v>
      </c>
      <c r="S708" s="72">
        <f t="shared" si="336"/>
        <v>0</v>
      </c>
    </row>
    <row r="709" spans="1:19" s="2" customFormat="1" ht="110.25" customHeight="1" thickBot="1" x14ac:dyDescent="0.25">
      <c r="A709" s="376">
        <f t="shared" ref="A709:F709" si="354">SUM(A707:A708)</f>
        <v>0</v>
      </c>
      <c r="B709" s="377">
        <f t="shared" si="354"/>
        <v>0</v>
      </c>
      <c r="C709" s="377">
        <f t="shared" si="354"/>
        <v>0</v>
      </c>
      <c r="D709" s="377">
        <f t="shared" si="354"/>
        <v>0</v>
      </c>
      <c r="E709" s="157">
        <f t="shared" si="354"/>
        <v>0</v>
      </c>
      <c r="F709" s="157">
        <f t="shared" si="354"/>
        <v>0</v>
      </c>
      <c r="G709" s="57"/>
      <c r="H709" s="7" t="s">
        <v>237</v>
      </c>
      <c r="I709" s="377">
        <f>'موازنة 2027-2028 '!M709</f>
        <v>0</v>
      </c>
      <c r="J709" s="157">
        <f t="shared" ref="J709:L709" si="355">SUM(J707:J708)</f>
        <v>0</v>
      </c>
      <c r="K709" s="157">
        <f t="shared" si="355"/>
        <v>0</v>
      </c>
      <c r="L709" s="157">
        <f t="shared" si="355"/>
        <v>0</v>
      </c>
      <c r="M709" s="377">
        <f>'الاطار الموازنى  راي الجهه عام'!K709</f>
        <v>0</v>
      </c>
      <c r="N709" s="217">
        <f t="shared" si="333"/>
        <v>0</v>
      </c>
      <c r="O709" s="157">
        <f t="shared" ref="O709" si="356">SUM(O707:O708)</f>
        <v>0</v>
      </c>
      <c r="P709" s="157" t="str">
        <f t="shared" si="334"/>
        <v xml:space="preserve"> </v>
      </c>
      <c r="Q709" s="157" t="str">
        <f t="shared" si="335"/>
        <v xml:space="preserve"> </v>
      </c>
      <c r="R709" s="112">
        <f t="shared" si="341"/>
        <v>0</v>
      </c>
      <c r="S709" s="72">
        <f t="shared" si="336"/>
        <v>0</v>
      </c>
    </row>
    <row r="710" spans="1:19" s="2" customFormat="1" ht="105.75" customHeight="1" thickBot="1" x14ac:dyDescent="0.25">
      <c r="A710" s="389"/>
      <c r="B710" s="390"/>
      <c r="C710" s="390"/>
      <c r="D710" s="390"/>
      <c r="E710" s="180"/>
      <c r="F710" s="180"/>
      <c r="G710" s="68" t="s">
        <v>1050</v>
      </c>
      <c r="H710" s="37" t="s">
        <v>504</v>
      </c>
      <c r="I710" s="390">
        <f>'موازنة 2027-2028 '!M710</f>
        <v>0</v>
      </c>
      <c r="J710" s="180"/>
      <c r="K710" s="180"/>
      <c r="L710" s="180">
        <f t="shared" si="342"/>
        <v>0</v>
      </c>
      <c r="M710" s="390">
        <f>'الاطار الموازنى  راي الجهه عام'!K710</f>
        <v>0</v>
      </c>
      <c r="N710" s="228">
        <f t="shared" si="333"/>
        <v>0</v>
      </c>
      <c r="O710" s="180"/>
      <c r="P710" s="166" t="str">
        <f t="shared" si="334"/>
        <v xml:space="preserve"> </v>
      </c>
      <c r="Q710" s="166" t="str">
        <f t="shared" si="335"/>
        <v xml:space="preserve"> </v>
      </c>
      <c r="R710" s="119">
        <f t="shared" si="341"/>
        <v>0</v>
      </c>
      <c r="S710" s="72">
        <f t="shared" si="336"/>
        <v>0</v>
      </c>
    </row>
    <row r="711" spans="1:19" s="3" customFormat="1" ht="105" customHeight="1" thickBot="1" x14ac:dyDescent="0.25">
      <c r="A711" s="382">
        <f t="shared" ref="A711:L711" si="357">SUM(A709:A710)</f>
        <v>0</v>
      </c>
      <c r="B711" s="383">
        <f t="shared" si="357"/>
        <v>0</v>
      </c>
      <c r="C711" s="383">
        <f t="shared" si="357"/>
        <v>0</v>
      </c>
      <c r="D711" s="383">
        <f t="shared" si="357"/>
        <v>0</v>
      </c>
      <c r="E711" s="161">
        <f t="shared" si="357"/>
        <v>0</v>
      </c>
      <c r="F711" s="161">
        <f t="shared" si="357"/>
        <v>0</v>
      </c>
      <c r="G711" s="58"/>
      <c r="H711" s="9" t="s">
        <v>505</v>
      </c>
      <c r="I711" s="383">
        <f>'موازنة 2027-2028 '!M711</f>
        <v>0</v>
      </c>
      <c r="J711" s="161">
        <f t="shared" si="357"/>
        <v>0</v>
      </c>
      <c r="K711" s="161">
        <f t="shared" si="357"/>
        <v>0</v>
      </c>
      <c r="L711" s="161">
        <f t="shared" si="357"/>
        <v>0</v>
      </c>
      <c r="M711" s="383">
        <f>'الاطار الموازنى  راي الجهه عام'!K711</f>
        <v>0</v>
      </c>
      <c r="N711" s="222">
        <f t="shared" si="333"/>
        <v>0</v>
      </c>
      <c r="O711" s="161">
        <f t="shared" ref="O711" si="358">SUM(O709:O710)</f>
        <v>0</v>
      </c>
      <c r="P711" s="161" t="str">
        <f t="shared" si="334"/>
        <v xml:space="preserve"> </v>
      </c>
      <c r="Q711" s="161" t="str">
        <f t="shared" si="335"/>
        <v xml:space="preserve"> </v>
      </c>
      <c r="R711" s="115">
        <f t="shared" si="341"/>
        <v>0</v>
      </c>
      <c r="S711" s="72">
        <f t="shared" si="336"/>
        <v>0</v>
      </c>
    </row>
    <row r="712" spans="1:19" s="3" customFormat="1" ht="105.75" customHeight="1" x14ac:dyDescent="0.2">
      <c r="A712" s="355"/>
      <c r="B712" s="425"/>
      <c r="C712" s="425"/>
      <c r="D712" s="425"/>
      <c r="E712" s="181"/>
      <c r="F712" s="181"/>
      <c r="G712" s="59" t="s">
        <v>929</v>
      </c>
      <c r="H712" s="10" t="s">
        <v>506</v>
      </c>
      <c r="I712" s="425">
        <f>'موازنة 2027-2028 '!M712</f>
        <v>0</v>
      </c>
      <c r="J712" s="181"/>
      <c r="K712" s="181"/>
      <c r="L712" s="181"/>
      <c r="M712" s="425">
        <f>'الاطار الموازنى  راي الجهه عام'!K712</f>
        <v>0</v>
      </c>
      <c r="N712" s="242"/>
      <c r="O712" s="181"/>
      <c r="P712" s="181" t="str">
        <f t="shared" si="334"/>
        <v xml:space="preserve"> </v>
      </c>
      <c r="Q712" s="181" t="str">
        <f t="shared" si="335"/>
        <v xml:space="preserve"> </v>
      </c>
      <c r="R712" s="125"/>
      <c r="S712" s="72">
        <f>S726</f>
        <v>0</v>
      </c>
    </row>
    <row r="713" spans="1:19" s="2" customFormat="1" ht="105.75" customHeight="1" x14ac:dyDescent="0.2">
      <c r="A713" s="389"/>
      <c r="B713" s="390"/>
      <c r="C713" s="390"/>
      <c r="D713" s="390"/>
      <c r="E713" s="166"/>
      <c r="F713" s="166"/>
      <c r="G713" s="60" t="s">
        <v>930</v>
      </c>
      <c r="H713" s="25" t="s">
        <v>507</v>
      </c>
      <c r="I713" s="390">
        <f>'موازنة 2027-2028 '!M713</f>
        <v>0</v>
      </c>
      <c r="J713" s="166"/>
      <c r="K713" s="166"/>
      <c r="L713" s="166"/>
      <c r="M713" s="390">
        <f>'الاطار الموازنى  راي الجهه عام'!K713</f>
        <v>0</v>
      </c>
      <c r="N713" s="228"/>
      <c r="O713" s="166"/>
      <c r="P713" s="166" t="str">
        <f t="shared" si="334"/>
        <v xml:space="preserve"> </v>
      </c>
      <c r="Q713" s="166" t="str">
        <f t="shared" si="335"/>
        <v xml:space="preserve"> </v>
      </c>
      <c r="R713" s="119"/>
      <c r="S713" s="72">
        <f>S718</f>
        <v>0</v>
      </c>
    </row>
    <row r="714" spans="1:19" s="1" customFormat="1" ht="105.75" customHeight="1" x14ac:dyDescent="0.2">
      <c r="A714" s="357"/>
      <c r="B714" s="373"/>
      <c r="C714" s="373"/>
      <c r="D714" s="373"/>
      <c r="E714" s="153"/>
      <c r="F714" s="153"/>
      <c r="G714" s="54">
        <v>3222010101</v>
      </c>
      <c r="H714" s="18" t="s">
        <v>508</v>
      </c>
      <c r="I714" s="373">
        <f>'موازنة 2027-2028 '!M714</f>
        <v>0</v>
      </c>
      <c r="J714" s="153"/>
      <c r="K714" s="153"/>
      <c r="L714" s="153">
        <f t="shared" si="342"/>
        <v>0</v>
      </c>
      <c r="M714" s="373">
        <f>'الاطار الموازنى  راي الجهه عام'!K714</f>
        <v>0</v>
      </c>
      <c r="N714" s="215">
        <f t="shared" si="333"/>
        <v>0</v>
      </c>
      <c r="O714" s="153"/>
      <c r="P714" s="155" t="str">
        <f t="shared" si="334"/>
        <v xml:space="preserve"> </v>
      </c>
      <c r="Q714" s="155" t="str">
        <f t="shared" si="335"/>
        <v xml:space="preserve"> </v>
      </c>
      <c r="R714" s="110">
        <f t="shared" si="341"/>
        <v>0</v>
      </c>
      <c r="S714" s="72">
        <f t="shared" si="336"/>
        <v>0</v>
      </c>
    </row>
    <row r="715" spans="1:19" s="1" customFormat="1" ht="105.75" customHeight="1" x14ac:dyDescent="0.2">
      <c r="A715" s="357"/>
      <c r="B715" s="373"/>
      <c r="C715" s="373"/>
      <c r="D715" s="373"/>
      <c r="E715" s="153"/>
      <c r="F715" s="153"/>
      <c r="G715" s="54">
        <v>3222010201</v>
      </c>
      <c r="H715" s="18" t="s">
        <v>509</v>
      </c>
      <c r="I715" s="373">
        <f>'موازنة 2027-2028 '!M715</f>
        <v>0</v>
      </c>
      <c r="J715" s="153"/>
      <c r="K715" s="153"/>
      <c r="L715" s="153">
        <f t="shared" si="342"/>
        <v>0</v>
      </c>
      <c r="M715" s="373">
        <f>'الاطار الموازنى  راي الجهه عام'!K715</f>
        <v>0</v>
      </c>
      <c r="N715" s="215">
        <f t="shared" si="333"/>
        <v>0</v>
      </c>
      <c r="O715" s="153"/>
      <c r="P715" s="155" t="str">
        <f t="shared" si="334"/>
        <v xml:space="preserve"> </v>
      </c>
      <c r="Q715" s="155" t="str">
        <f t="shared" si="335"/>
        <v xml:space="preserve"> </v>
      </c>
      <c r="R715" s="110">
        <f t="shared" si="341"/>
        <v>0</v>
      </c>
      <c r="S715" s="72">
        <f t="shared" si="336"/>
        <v>0</v>
      </c>
    </row>
    <row r="716" spans="1:19" s="1" customFormat="1" ht="105.75" customHeight="1" x14ac:dyDescent="0.2">
      <c r="A716" s="357"/>
      <c r="B716" s="373"/>
      <c r="C716" s="373"/>
      <c r="D716" s="373"/>
      <c r="E716" s="153"/>
      <c r="F716" s="153"/>
      <c r="G716" s="54">
        <v>3222010301</v>
      </c>
      <c r="H716" s="18" t="s">
        <v>510</v>
      </c>
      <c r="I716" s="373">
        <f>'موازنة 2027-2028 '!M716</f>
        <v>0</v>
      </c>
      <c r="J716" s="153"/>
      <c r="K716" s="153"/>
      <c r="L716" s="153">
        <f t="shared" si="342"/>
        <v>0</v>
      </c>
      <c r="M716" s="373">
        <f>'الاطار الموازنى  راي الجهه عام'!K716</f>
        <v>0</v>
      </c>
      <c r="N716" s="215">
        <f t="shared" si="333"/>
        <v>0</v>
      </c>
      <c r="O716" s="153"/>
      <c r="P716" s="155" t="str">
        <f t="shared" si="334"/>
        <v xml:space="preserve"> </v>
      </c>
      <c r="Q716" s="155" t="str">
        <f t="shared" si="335"/>
        <v xml:space="preserve"> </v>
      </c>
      <c r="R716" s="110">
        <f t="shared" si="341"/>
        <v>0</v>
      </c>
      <c r="S716" s="72">
        <f t="shared" si="336"/>
        <v>0</v>
      </c>
    </row>
    <row r="717" spans="1:19" s="1" customFormat="1" ht="105.75" customHeight="1" thickBot="1" x14ac:dyDescent="0.25">
      <c r="A717" s="357"/>
      <c r="B717" s="373"/>
      <c r="C717" s="373"/>
      <c r="D717" s="373"/>
      <c r="E717" s="153"/>
      <c r="F717" s="153"/>
      <c r="G717" s="54">
        <v>3222010401</v>
      </c>
      <c r="H717" s="18" t="s">
        <v>511</v>
      </c>
      <c r="I717" s="373">
        <f>'موازنة 2027-2028 '!M717</f>
        <v>0</v>
      </c>
      <c r="J717" s="153"/>
      <c r="K717" s="153"/>
      <c r="L717" s="153">
        <f t="shared" si="342"/>
        <v>0</v>
      </c>
      <c r="M717" s="373">
        <f>'الاطار الموازنى  راي الجهه عام'!K717</f>
        <v>0</v>
      </c>
      <c r="N717" s="215">
        <f t="shared" si="333"/>
        <v>0</v>
      </c>
      <c r="O717" s="153"/>
      <c r="P717" s="155" t="str">
        <f t="shared" si="334"/>
        <v xml:space="preserve"> </v>
      </c>
      <c r="Q717" s="155" t="str">
        <f t="shared" si="335"/>
        <v xml:space="preserve"> </v>
      </c>
      <c r="R717" s="110">
        <f t="shared" si="341"/>
        <v>0</v>
      </c>
      <c r="S717" s="72">
        <f t="shared" si="336"/>
        <v>0</v>
      </c>
    </row>
    <row r="718" spans="1:19" s="2" customFormat="1" ht="112.5" customHeight="1" thickBot="1" x14ac:dyDescent="0.25">
      <c r="A718" s="376">
        <f t="shared" ref="A718:L718" si="359">SUM(A714:A717)</f>
        <v>0</v>
      </c>
      <c r="B718" s="377">
        <f t="shared" si="359"/>
        <v>0</v>
      </c>
      <c r="C718" s="377">
        <f t="shared" si="359"/>
        <v>0</v>
      </c>
      <c r="D718" s="377">
        <f t="shared" si="359"/>
        <v>0</v>
      </c>
      <c r="E718" s="157">
        <f t="shared" si="359"/>
        <v>0</v>
      </c>
      <c r="F718" s="157">
        <f t="shared" si="359"/>
        <v>0</v>
      </c>
      <c r="G718" s="57"/>
      <c r="H718" s="7" t="s">
        <v>512</v>
      </c>
      <c r="I718" s="377">
        <f>'موازنة 2027-2028 '!M718</f>
        <v>0</v>
      </c>
      <c r="J718" s="157">
        <f t="shared" si="359"/>
        <v>0</v>
      </c>
      <c r="K718" s="157">
        <f t="shared" si="359"/>
        <v>0</v>
      </c>
      <c r="L718" s="157">
        <f t="shared" si="359"/>
        <v>0</v>
      </c>
      <c r="M718" s="377">
        <f>'الاطار الموازنى  راي الجهه عام'!K718</f>
        <v>0</v>
      </c>
      <c r="N718" s="217">
        <f t="shared" si="333"/>
        <v>0</v>
      </c>
      <c r="O718" s="157">
        <f t="shared" ref="O718" si="360">SUM(O714:O717)</f>
        <v>0</v>
      </c>
      <c r="P718" s="157" t="str">
        <f t="shared" si="334"/>
        <v xml:space="preserve"> </v>
      </c>
      <c r="Q718" s="157" t="str">
        <f t="shared" si="335"/>
        <v xml:space="preserve"> </v>
      </c>
      <c r="R718" s="112">
        <f t="shared" si="341"/>
        <v>0</v>
      </c>
      <c r="S718" s="72">
        <f t="shared" si="336"/>
        <v>0</v>
      </c>
    </row>
    <row r="719" spans="1:19" s="2" customFormat="1" ht="105.75" customHeight="1" x14ac:dyDescent="0.2">
      <c r="A719" s="389"/>
      <c r="B719" s="390"/>
      <c r="C719" s="390"/>
      <c r="D719" s="390"/>
      <c r="E719" s="166"/>
      <c r="F719" s="166"/>
      <c r="G719" s="60" t="s">
        <v>931</v>
      </c>
      <c r="H719" s="25" t="s">
        <v>513</v>
      </c>
      <c r="I719" s="390">
        <f>'موازنة 2027-2028 '!M719</f>
        <v>0</v>
      </c>
      <c r="J719" s="166"/>
      <c r="K719" s="166"/>
      <c r="L719" s="166"/>
      <c r="M719" s="390">
        <f>'الاطار الموازنى  راي الجهه عام'!K719</f>
        <v>0</v>
      </c>
      <c r="N719" s="228"/>
      <c r="O719" s="166"/>
      <c r="P719" s="166" t="str">
        <f t="shared" si="334"/>
        <v xml:space="preserve"> </v>
      </c>
      <c r="Q719" s="166" t="str">
        <f t="shared" si="335"/>
        <v xml:space="preserve"> </v>
      </c>
      <c r="R719" s="119"/>
      <c r="S719" s="72">
        <f>S725</f>
        <v>0</v>
      </c>
    </row>
    <row r="720" spans="1:19" s="1" customFormat="1" ht="105.75" customHeight="1" x14ac:dyDescent="0.2">
      <c r="A720" s="357"/>
      <c r="B720" s="373"/>
      <c r="C720" s="373"/>
      <c r="D720" s="373"/>
      <c r="E720" s="153"/>
      <c r="F720" s="153"/>
      <c r="G720" s="54">
        <v>3222020101</v>
      </c>
      <c r="H720" s="18" t="s">
        <v>514</v>
      </c>
      <c r="I720" s="373">
        <f>'موازنة 2027-2028 '!M720</f>
        <v>0</v>
      </c>
      <c r="J720" s="153"/>
      <c r="K720" s="153"/>
      <c r="L720" s="153">
        <f t="shared" si="342"/>
        <v>0</v>
      </c>
      <c r="M720" s="373">
        <f>'الاطار الموازنى  راي الجهه عام'!K720</f>
        <v>0</v>
      </c>
      <c r="N720" s="215">
        <f t="shared" si="333"/>
        <v>0</v>
      </c>
      <c r="O720" s="153"/>
      <c r="P720" s="155" t="str">
        <f t="shared" si="334"/>
        <v xml:space="preserve"> </v>
      </c>
      <c r="Q720" s="155" t="str">
        <f t="shared" si="335"/>
        <v xml:space="preserve"> </v>
      </c>
      <c r="R720" s="110">
        <f t="shared" si="341"/>
        <v>0</v>
      </c>
      <c r="S720" s="72">
        <f t="shared" si="336"/>
        <v>0</v>
      </c>
    </row>
    <row r="721" spans="1:19" s="1" customFormat="1" ht="105.75" customHeight="1" x14ac:dyDescent="0.2">
      <c r="A721" s="357"/>
      <c r="B721" s="373"/>
      <c r="C721" s="373"/>
      <c r="D721" s="373"/>
      <c r="E721" s="155"/>
      <c r="F721" s="155"/>
      <c r="G721" s="54" t="s">
        <v>932</v>
      </c>
      <c r="H721" s="18" t="s">
        <v>515</v>
      </c>
      <c r="I721" s="373">
        <f>'موازنة 2027-2028 '!M721</f>
        <v>0</v>
      </c>
      <c r="J721" s="155"/>
      <c r="K721" s="155"/>
      <c r="L721" s="155"/>
      <c r="M721" s="373">
        <f>'الاطار الموازنى  راي الجهه عام'!K721</f>
        <v>0</v>
      </c>
      <c r="N721" s="215"/>
      <c r="O721" s="155"/>
      <c r="P721" s="155" t="str">
        <f t="shared" si="334"/>
        <v xml:space="preserve"> </v>
      </c>
      <c r="Q721" s="155" t="str">
        <f t="shared" si="335"/>
        <v xml:space="preserve"> </v>
      </c>
      <c r="R721" s="110"/>
      <c r="S721" s="72">
        <f>S724</f>
        <v>0</v>
      </c>
    </row>
    <row r="722" spans="1:19" ht="105.75" customHeight="1" x14ac:dyDescent="0.2">
      <c r="A722" s="364"/>
      <c r="B722" s="365"/>
      <c r="C722" s="365"/>
      <c r="D722" s="365"/>
      <c r="E722" s="147"/>
      <c r="F722" s="147"/>
      <c r="G722" s="49" t="s">
        <v>933</v>
      </c>
      <c r="H722" s="19" t="s">
        <v>516</v>
      </c>
      <c r="I722" s="365">
        <f>'موازنة 2027-2028 '!M722</f>
        <v>0</v>
      </c>
      <c r="J722" s="147"/>
      <c r="K722" s="147"/>
      <c r="L722" s="147">
        <f t="shared" si="342"/>
        <v>0</v>
      </c>
      <c r="M722" s="365">
        <f>'الاطار الموازنى  راي الجهه عام'!K722</f>
        <v>0</v>
      </c>
      <c r="N722" s="208">
        <f t="shared" si="333"/>
        <v>0</v>
      </c>
      <c r="O722" s="147"/>
      <c r="P722" s="209" t="str">
        <f t="shared" si="334"/>
        <v xml:space="preserve"> </v>
      </c>
      <c r="Q722" s="209" t="str">
        <f t="shared" si="335"/>
        <v xml:space="preserve"> </v>
      </c>
      <c r="R722" s="105">
        <f t="shared" si="341"/>
        <v>0</v>
      </c>
      <c r="S722" s="72">
        <f t="shared" si="336"/>
        <v>0</v>
      </c>
    </row>
    <row r="723" spans="1:19" ht="105.75" customHeight="1" thickBot="1" x14ac:dyDescent="0.25">
      <c r="A723" s="364"/>
      <c r="B723" s="365"/>
      <c r="C723" s="365"/>
      <c r="D723" s="365"/>
      <c r="E723" s="147"/>
      <c r="F723" s="147"/>
      <c r="G723" s="49" t="s">
        <v>934</v>
      </c>
      <c r="H723" s="19" t="s">
        <v>517</v>
      </c>
      <c r="I723" s="365">
        <f>'موازنة 2027-2028 '!M723</f>
        <v>0</v>
      </c>
      <c r="J723" s="147"/>
      <c r="K723" s="147"/>
      <c r="L723" s="147">
        <f t="shared" si="342"/>
        <v>0</v>
      </c>
      <c r="M723" s="365">
        <f>'الاطار الموازنى  راي الجهه عام'!K723</f>
        <v>0</v>
      </c>
      <c r="N723" s="208">
        <f t="shared" si="333"/>
        <v>0</v>
      </c>
      <c r="O723" s="147"/>
      <c r="P723" s="209" t="str">
        <f t="shared" si="334"/>
        <v xml:space="preserve"> </v>
      </c>
      <c r="Q723" s="209" t="str">
        <f t="shared" si="335"/>
        <v xml:space="preserve"> </v>
      </c>
      <c r="R723" s="105">
        <f t="shared" si="341"/>
        <v>0</v>
      </c>
      <c r="S723" s="72">
        <f t="shared" si="336"/>
        <v>0</v>
      </c>
    </row>
    <row r="724" spans="1:19" s="1" customFormat="1" ht="97.5" customHeight="1" thickBot="1" x14ac:dyDescent="0.25">
      <c r="A724" s="360">
        <f t="shared" ref="A724:L724" si="361">SUM(A722:A723)</f>
        <v>0</v>
      </c>
      <c r="B724" s="368">
        <f t="shared" si="361"/>
        <v>0</v>
      </c>
      <c r="C724" s="368">
        <f t="shared" si="361"/>
        <v>0</v>
      </c>
      <c r="D724" s="368">
        <f t="shared" si="361"/>
        <v>0</v>
      </c>
      <c r="E724" s="150">
        <f t="shared" si="361"/>
        <v>0</v>
      </c>
      <c r="F724" s="150">
        <f t="shared" si="361"/>
        <v>0</v>
      </c>
      <c r="G724" s="51"/>
      <c r="H724" s="5" t="s">
        <v>518</v>
      </c>
      <c r="I724" s="368">
        <f>'موازنة 2027-2028 '!M724</f>
        <v>0</v>
      </c>
      <c r="J724" s="150">
        <f t="shared" si="361"/>
        <v>0</v>
      </c>
      <c r="K724" s="150">
        <f t="shared" si="361"/>
        <v>0</v>
      </c>
      <c r="L724" s="150">
        <f t="shared" si="361"/>
        <v>0</v>
      </c>
      <c r="M724" s="368">
        <f>'الاطار الموازنى  راي الجهه عام'!K724</f>
        <v>0</v>
      </c>
      <c r="N724" s="212">
        <f t="shared" si="333"/>
        <v>0</v>
      </c>
      <c r="O724" s="150">
        <f t="shared" ref="O724" si="362">SUM(O722:O723)</f>
        <v>0</v>
      </c>
      <c r="P724" s="150" t="str">
        <f t="shared" si="334"/>
        <v xml:space="preserve"> </v>
      </c>
      <c r="Q724" s="150" t="str">
        <f t="shared" si="335"/>
        <v xml:space="preserve"> </v>
      </c>
      <c r="R724" s="107">
        <f t="shared" si="341"/>
        <v>0</v>
      </c>
      <c r="S724" s="72">
        <f t="shared" si="336"/>
        <v>0</v>
      </c>
    </row>
    <row r="725" spans="1:19" s="2" customFormat="1" ht="99.75" customHeight="1" thickBot="1" x14ac:dyDescent="0.25">
      <c r="A725" s="376">
        <f t="shared" ref="A725:L725" si="363">A724+A720</f>
        <v>0</v>
      </c>
      <c r="B725" s="377">
        <f t="shared" si="363"/>
        <v>0</v>
      </c>
      <c r="C725" s="377">
        <f t="shared" si="363"/>
        <v>0</v>
      </c>
      <c r="D725" s="377">
        <f t="shared" si="363"/>
        <v>0</v>
      </c>
      <c r="E725" s="157">
        <f t="shared" si="363"/>
        <v>0</v>
      </c>
      <c r="F725" s="157">
        <f t="shared" si="363"/>
        <v>0</v>
      </c>
      <c r="G725" s="57"/>
      <c r="H725" s="7" t="s">
        <v>256</v>
      </c>
      <c r="I725" s="377">
        <f>'موازنة 2027-2028 '!M725</f>
        <v>0</v>
      </c>
      <c r="J725" s="157">
        <f t="shared" si="363"/>
        <v>0</v>
      </c>
      <c r="K725" s="157">
        <f t="shared" si="363"/>
        <v>0</v>
      </c>
      <c r="L725" s="157">
        <f t="shared" si="363"/>
        <v>0</v>
      </c>
      <c r="M725" s="377">
        <f>'الاطار الموازنى  راي الجهه عام'!K725</f>
        <v>0</v>
      </c>
      <c r="N725" s="217">
        <f t="shared" si="333"/>
        <v>0</v>
      </c>
      <c r="O725" s="157">
        <f t="shared" ref="O725" si="364">O724+O720</f>
        <v>0</v>
      </c>
      <c r="P725" s="157" t="str">
        <f t="shared" si="334"/>
        <v xml:space="preserve"> </v>
      </c>
      <c r="Q725" s="157" t="str">
        <f t="shared" si="335"/>
        <v xml:space="preserve"> </v>
      </c>
      <c r="R725" s="112">
        <f t="shared" si="341"/>
        <v>0</v>
      </c>
      <c r="S725" s="72">
        <f t="shared" si="336"/>
        <v>0</v>
      </c>
    </row>
    <row r="726" spans="1:19" s="3" customFormat="1" ht="102.75" customHeight="1" thickBot="1" x14ac:dyDescent="0.25">
      <c r="A726" s="382">
        <f t="shared" ref="A726:L726" si="365">A725+A718</f>
        <v>0</v>
      </c>
      <c r="B726" s="383">
        <f t="shared" si="365"/>
        <v>0</v>
      </c>
      <c r="C726" s="383">
        <f t="shared" si="365"/>
        <v>0</v>
      </c>
      <c r="D726" s="383">
        <f t="shared" si="365"/>
        <v>0</v>
      </c>
      <c r="E726" s="161">
        <f t="shared" si="365"/>
        <v>0</v>
      </c>
      <c r="F726" s="161">
        <f t="shared" si="365"/>
        <v>0</v>
      </c>
      <c r="G726" s="58"/>
      <c r="H726" s="9" t="s">
        <v>1109</v>
      </c>
      <c r="I726" s="383">
        <f>'موازنة 2027-2028 '!M726</f>
        <v>0</v>
      </c>
      <c r="J726" s="161">
        <f t="shared" si="365"/>
        <v>0</v>
      </c>
      <c r="K726" s="161">
        <f t="shared" si="365"/>
        <v>0</v>
      </c>
      <c r="L726" s="161">
        <f t="shared" si="365"/>
        <v>0</v>
      </c>
      <c r="M726" s="383">
        <f>'الاطار الموازنى  راي الجهه عام'!K726</f>
        <v>0</v>
      </c>
      <c r="N726" s="222">
        <f t="shared" si="333"/>
        <v>0</v>
      </c>
      <c r="O726" s="161">
        <f t="shared" ref="O726" si="366">O725+O718</f>
        <v>0</v>
      </c>
      <c r="P726" s="161" t="str">
        <f t="shared" si="334"/>
        <v xml:space="preserve"> </v>
      </c>
      <c r="Q726" s="161" t="str">
        <f t="shared" si="335"/>
        <v xml:space="preserve"> </v>
      </c>
      <c r="R726" s="115">
        <f t="shared" si="341"/>
        <v>0</v>
      </c>
      <c r="S726" s="72">
        <f t="shared" si="336"/>
        <v>0</v>
      </c>
    </row>
    <row r="727" spans="1:19" s="3" customFormat="1" ht="105.75" customHeight="1" x14ac:dyDescent="0.2">
      <c r="A727" s="355"/>
      <c r="B727" s="425"/>
      <c r="C727" s="425"/>
      <c r="D727" s="425"/>
      <c r="E727" s="181"/>
      <c r="F727" s="181"/>
      <c r="G727" s="59" t="s">
        <v>935</v>
      </c>
      <c r="H727" s="10" t="s">
        <v>519</v>
      </c>
      <c r="I727" s="425">
        <f>'موازنة 2027-2028 '!M727</f>
        <v>0</v>
      </c>
      <c r="J727" s="181"/>
      <c r="K727" s="181"/>
      <c r="L727" s="181"/>
      <c r="M727" s="425">
        <f>'الاطار الموازنى  راي الجهه عام'!K727</f>
        <v>0</v>
      </c>
      <c r="N727" s="242"/>
      <c r="O727" s="181"/>
      <c r="P727" s="181" t="str">
        <f t="shared" si="334"/>
        <v xml:space="preserve"> </v>
      </c>
      <c r="Q727" s="181" t="str">
        <f t="shared" si="335"/>
        <v xml:space="preserve"> </v>
      </c>
      <c r="R727" s="125"/>
      <c r="S727" s="72">
        <f>S743</f>
        <v>0</v>
      </c>
    </row>
    <row r="728" spans="1:19" s="2" customFormat="1" ht="105.75" customHeight="1" x14ac:dyDescent="0.2">
      <c r="A728" s="389"/>
      <c r="B728" s="390"/>
      <c r="C728" s="390"/>
      <c r="D728" s="390"/>
      <c r="E728" s="166"/>
      <c r="F728" s="166"/>
      <c r="G728" s="60" t="s">
        <v>936</v>
      </c>
      <c r="H728" s="25" t="s">
        <v>520</v>
      </c>
      <c r="I728" s="390">
        <f>'موازنة 2027-2028 '!M728</f>
        <v>0</v>
      </c>
      <c r="J728" s="166"/>
      <c r="K728" s="166"/>
      <c r="L728" s="166"/>
      <c r="M728" s="390">
        <f>'الاطار الموازنى  راي الجهه عام'!K728</f>
        <v>0</v>
      </c>
      <c r="N728" s="228"/>
      <c r="O728" s="166"/>
      <c r="P728" s="166" t="str">
        <f t="shared" si="334"/>
        <v xml:space="preserve"> </v>
      </c>
      <c r="Q728" s="166" t="str">
        <f t="shared" si="335"/>
        <v xml:space="preserve"> </v>
      </c>
      <c r="R728" s="119"/>
      <c r="S728" s="72">
        <f>S732</f>
        <v>0</v>
      </c>
    </row>
    <row r="729" spans="1:19" s="1" customFormat="1" ht="105.75" customHeight="1" x14ac:dyDescent="0.2">
      <c r="A729" s="357"/>
      <c r="B729" s="373"/>
      <c r="C729" s="373"/>
      <c r="D729" s="373"/>
      <c r="E729" s="153"/>
      <c r="F729" s="153"/>
      <c r="G729" s="54">
        <v>3223010101</v>
      </c>
      <c r="H729" s="18" t="s">
        <v>521</v>
      </c>
      <c r="I729" s="373">
        <f>'موازنة 2027-2028 '!M729</f>
        <v>0</v>
      </c>
      <c r="J729" s="153"/>
      <c r="K729" s="153"/>
      <c r="L729" s="153">
        <f t="shared" si="342"/>
        <v>0</v>
      </c>
      <c r="M729" s="373">
        <f>'الاطار الموازنى  راي الجهه عام'!K729</f>
        <v>0</v>
      </c>
      <c r="N729" s="215">
        <f t="shared" si="333"/>
        <v>0</v>
      </c>
      <c r="O729" s="153"/>
      <c r="P729" s="155" t="str">
        <f t="shared" si="334"/>
        <v xml:space="preserve"> </v>
      </c>
      <c r="Q729" s="155" t="str">
        <f t="shared" si="335"/>
        <v xml:space="preserve"> </v>
      </c>
      <c r="R729" s="110">
        <f t="shared" si="341"/>
        <v>0</v>
      </c>
      <c r="S729" s="72">
        <f t="shared" si="336"/>
        <v>0</v>
      </c>
    </row>
    <row r="730" spans="1:19" s="1" customFormat="1" ht="105.75" customHeight="1" x14ac:dyDescent="0.2">
      <c r="A730" s="357"/>
      <c r="B730" s="373"/>
      <c r="C730" s="373"/>
      <c r="D730" s="373"/>
      <c r="E730" s="153"/>
      <c r="F730" s="153"/>
      <c r="G730" s="54">
        <v>3223010201</v>
      </c>
      <c r="H730" s="18" t="s">
        <v>522</v>
      </c>
      <c r="I730" s="373">
        <f>'موازنة 2027-2028 '!M730</f>
        <v>0</v>
      </c>
      <c r="J730" s="153"/>
      <c r="K730" s="153"/>
      <c r="L730" s="153">
        <f t="shared" si="342"/>
        <v>0</v>
      </c>
      <c r="M730" s="373">
        <f>'الاطار الموازنى  راي الجهه عام'!K730</f>
        <v>0</v>
      </c>
      <c r="N730" s="215">
        <f t="shared" si="333"/>
        <v>0</v>
      </c>
      <c r="O730" s="153"/>
      <c r="P730" s="155" t="str">
        <f t="shared" si="334"/>
        <v xml:space="preserve"> </v>
      </c>
      <c r="Q730" s="155" t="str">
        <f t="shared" si="335"/>
        <v xml:space="preserve"> </v>
      </c>
      <c r="R730" s="110">
        <f t="shared" si="341"/>
        <v>0</v>
      </c>
      <c r="S730" s="72">
        <f t="shared" si="336"/>
        <v>0</v>
      </c>
    </row>
    <row r="731" spans="1:19" s="1" customFormat="1" ht="105.75" customHeight="1" thickBot="1" x14ac:dyDescent="0.25">
      <c r="A731" s="357"/>
      <c r="B731" s="373"/>
      <c r="C731" s="373"/>
      <c r="D731" s="373"/>
      <c r="E731" s="153"/>
      <c r="F731" s="153"/>
      <c r="G731" s="54">
        <v>3223010301</v>
      </c>
      <c r="H731" s="18" t="s">
        <v>523</v>
      </c>
      <c r="I731" s="373">
        <f>'موازنة 2027-2028 '!M731</f>
        <v>0</v>
      </c>
      <c r="J731" s="153"/>
      <c r="K731" s="153"/>
      <c r="L731" s="153">
        <f t="shared" si="342"/>
        <v>0</v>
      </c>
      <c r="M731" s="373">
        <f>'الاطار الموازنى  راي الجهه عام'!K731</f>
        <v>0</v>
      </c>
      <c r="N731" s="215">
        <f t="shared" si="333"/>
        <v>0</v>
      </c>
      <c r="O731" s="153"/>
      <c r="P731" s="155" t="str">
        <f t="shared" si="334"/>
        <v xml:space="preserve"> </v>
      </c>
      <c r="Q731" s="155" t="str">
        <f t="shared" si="335"/>
        <v xml:space="preserve"> </v>
      </c>
      <c r="R731" s="110">
        <f t="shared" si="341"/>
        <v>0</v>
      </c>
      <c r="S731" s="72">
        <f t="shared" si="336"/>
        <v>0</v>
      </c>
    </row>
    <row r="732" spans="1:19" s="2" customFormat="1" ht="107.25" customHeight="1" thickBot="1" x14ac:dyDescent="0.25">
      <c r="A732" s="376">
        <f t="shared" ref="A732:L732" si="367">SUM(A729:A731)</f>
        <v>0</v>
      </c>
      <c r="B732" s="377">
        <f t="shared" si="367"/>
        <v>0</v>
      </c>
      <c r="C732" s="377">
        <f t="shared" si="367"/>
        <v>0</v>
      </c>
      <c r="D732" s="377">
        <f t="shared" si="367"/>
        <v>0</v>
      </c>
      <c r="E732" s="157">
        <f t="shared" si="367"/>
        <v>0</v>
      </c>
      <c r="F732" s="157">
        <f t="shared" si="367"/>
        <v>0</v>
      </c>
      <c r="G732" s="57"/>
      <c r="H732" s="7" t="s">
        <v>237</v>
      </c>
      <c r="I732" s="377">
        <f>'موازنة 2027-2028 '!M732</f>
        <v>0</v>
      </c>
      <c r="J732" s="157">
        <f t="shared" si="367"/>
        <v>0</v>
      </c>
      <c r="K732" s="157">
        <f t="shared" si="367"/>
        <v>0</v>
      </c>
      <c r="L732" s="157">
        <f t="shared" si="367"/>
        <v>0</v>
      </c>
      <c r="M732" s="377">
        <f>'الاطار الموازنى  راي الجهه عام'!K732</f>
        <v>0</v>
      </c>
      <c r="N732" s="217">
        <f t="shared" si="333"/>
        <v>0</v>
      </c>
      <c r="O732" s="157">
        <f t="shared" ref="O732" si="368">SUM(O729:O731)</f>
        <v>0</v>
      </c>
      <c r="P732" s="157" t="str">
        <f t="shared" si="334"/>
        <v xml:space="preserve"> </v>
      </c>
      <c r="Q732" s="157" t="str">
        <f t="shared" si="335"/>
        <v xml:space="preserve"> </v>
      </c>
      <c r="R732" s="112">
        <f t="shared" si="341"/>
        <v>0</v>
      </c>
      <c r="S732" s="72">
        <f t="shared" si="336"/>
        <v>0</v>
      </c>
    </row>
    <row r="733" spans="1:19" s="2" customFormat="1" ht="105.75" customHeight="1" x14ac:dyDescent="0.2">
      <c r="A733" s="389"/>
      <c r="B733" s="390"/>
      <c r="C733" s="390"/>
      <c r="D733" s="390"/>
      <c r="E733" s="180"/>
      <c r="F733" s="180"/>
      <c r="G733" s="60" t="s">
        <v>1051</v>
      </c>
      <c r="H733" s="17" t="s">
        <v>524</v>
      </c>
      <c r="I733" s="390">
        <f>'موازنة 2027-2028 '!M733</f>
        <v>0</v>
      </c>
      <c r="J733" s="180"/>
      <c r="K733" s="180"/>
      <c r="L733" s="180">
        <f t="shared" si="342"/>
        <v>0</v>
      </c>
      <c r="M733" s="390">
        <f>'الاطار الموازنى  راي الجهه عام'!K733</f>
        <v>0</v>
      </c>
      <c r="N733" s="228">
        <f t="shared" si="333"/>
        <v>0</v>
      </c>
      <c r="O733" s="180"/>
      <c r="P733" s="166" t="str">
        <f t="shared" si="334"/>
        <v xml:space="preserve"> </v>
      </c>
      <c r="Q733" s="166" t="str">
        <f t="shared" si="335"/>
        <v xml:space="preserve"> </v>
      </c>
      <c r="R733" s="119">
        <f t="shared" si="341"/>
        <v>0</v>
      </c>
      <c r="S733" s="72">
        <f t="shared" si="336"/>
        <v>0</v>
      </c>
    </row>
    <row r="734" spans="1:19" s="2" customFormat="1" ht="105.75" customHeight="1" x14ac:dyDescent="0.2">
      <c r="A734" s="389"/>
      <c r="B734" s="390"/>
      <c r="C734" s="390"/>
      <c r="D734" s="390"/>
      <c r="E734" s="180"/>
      <c r="F734" s="180"/>
      <c r="G734" s="60" t="s">
        <v>1052</v>
      </c>
      <c r="H734" s="17" t="s">
        <v>525</v>
      </c>
      <c r="I734" s="390">
        <f>'موازنة 2027-2028 '!M734</f>
        <v>0</v>
      </c>
      <c r="J734" s="180"/>
      <c r="K734" s="180"/>
      <c r="L734" s="180">
        <f t="shared" si="342"/>
        <v>0</v>
      </c>
      <c r="M734" s="390">
        <f>'الاطار الموازنى  راي الجهه عام'!K734</f>
        <v>0</v>
      </c>
      <c r="N734" s="228">
        <f t="shared" si="333"/>
        <v>0</v>
      </c>
      <c r="O734" s="180"/>
      <c r="P734" s="166" t="str">
        <f t="shared" si="334"/>
        <v xml:space="preserve"> </v>
      </c>
      <c r="Q734" s="166" t="str">
        <f t="shared" si="335"/>
        <v xml:space="preserve"> </v>
      </c>
      <c r="R734" s="119">
        <f t="shared" si="341"/>
        <v>0</v>
      </c>
      <c r="S734" s="72">
        <f t="shared" si="336"/>
        <v>0</v>
      </c>
    </row>
    <row r="735" spans="1:19" s="2" customFormat="1" ht="105.75" customHeight="1" x14ac:dyDescent="0.2">
      <c r="A735" s="389"/>
      <c r="B735" s="390"/>
      <c r="C735" s="390"/>
      <c r="D735" s="390"/>
      <c r="E735" s="180"/>
      <c r="F735" s="180"/>
      <c r="G735" s="60" t="s">
        <v>1053</v>
      </c>
      <c r="H735" s="17" t="s">
        <v>526</v>
      </c>
      <c r="I735" s="390">
        <f>'موازنة 2027-2028 '!M735</f>
        <v>0</v>
      </c>
      <c r="J735" s="180"/>
      <c r="K735" s="180"/>
      <c r="L735" s="180">
        <f t="shared" si="342"/>
        <v>0</v>
      </c>
      <c r="M735" s="390">
        <f>'الاطار الموازنى  راي الجهه عام'!K735</f>
        <v>0</v>
      </c>
      <c r="N735" s="228">
        <f t="shared" si="333"/>
        <v>0</v>
      </c>
      <c r="O735" s="180"/>
      <c r="P735" s="166" t="str">
        <f t="shared" si="334"/>
        <v xml:space="preserve"> </v>
      </c>
      <c r="Q735" s="166" t="str">
        <f t="shared" si="335"/>
        <v xml:space="preserve"> </v>
      </c>
      <c r="R735" s="119">
        <f t="shared" si="341"/>
        <v>0</v>
      </c>
      <c r="S735" s="72">
        <f t="shared" si="336"/>
        <v>0</v>
      </c>
    </row>
    <row r="736" spans="1:19" s="2" customFormat="1" ht="105.75" customHeight="1" x14ac:dyDescent="0.2">
      <c r="A736" s="389"/>
      <c r="B736" s="390"/>
      <c r="C736" s="390"/>
      <c r="D736" s="390"/>
      <c r="E736" s="166"/>
      <c r="F736" s="166"/>
      <c r="G736" s="60" t="s">
        <v>937</v>
      </c>
      <c r="H736" s="17" t="s">
        <v>565</v>
      </c>
      <c r="I736" s="390">
        <f>'موازنة 2027-2028 '!M736</f>
        <v>0</v>
      </c>
      <c r="J736" s="166"/>
      <c r="K736" s="166"/>
      <c r="L736" s="166"/>
      <c r="M736" s="390">
        <f>'الاطار الموازنى  راي الجهه عام'!K736</f>
        <v>0</v>
      </c>
      <c r="N736" s="228"/>
      <c r="O736" s="166"/>
      <c r="P736" s="166" t="str">
        <f t="shared" si="334"/>
        <v xml:space="preserve"> </v>
      </c>
      <c r="Q736" s="166" t="str">
        <f t="shared" si="335"/>
        <v xml:space="preserve"> </v>
      </c>
      <c r="R736" s="119"/>
      <c r="S736" s="72">
        <f>S740</f>
        <v>0</v>
      </c>
    </row>
    <row r="737" spans="1:19" s="1" customFormat="1" ht="105.75" customHeight="1" x14ac:dyDescent="0.2">
      <c r="A737" s="357"/>
      <c r="B737" s="373"/>
      <c r="C737" s="373"/>
      <c r="D737" s="373"/>
      <c r="E737" s="153"/>
      <c r="F737" s="153"/>
      <c r="G737" s="54">
        <v>3223050101</v>
      </c>
      <c r="H737" s="18" t="s">
        <v>527</v>
      </c>
      <c r="I737" s="373">
        <f>'موازنة 2027-2028 '!M737</f>
        <v>0</v>
      </c>
      <c r="J737" s="153"/>
      <c r="K737" s="153"/>
      <c r="L737" s="153">
        <f t="shared" si="342"/>
        <v>0</v>
      </c>
      <c r="M737" s="373">
        <f>'الاطار الموازنى  راي الجهه عام'!K737</f>
        <v>0</v>
      </c>
      <c r="N737" s="215">
        <f t="shared" si="333"/>
        <v>0</v>
      </c>
      <c r="O737" s="153"/>
      <c r="P737" s="155" t="str">
        <f t="shared" si="334"/>
        <v xml:space="preserve"> </v>
      </c>
      <c r="Q737" s="155" t="str">
        <f t="shared" si="335"/>
        <v xml:space="preserve"> </v>
      </c>
      <c r="R737" s="110">
        <f t="shared" si="341"/>
        <v>0</v>
      </c>
      <c r="S737" s="72">
        <f t="shared" si="336"/>
        <v>0</v>
      </c>
    </row>
    <row r="738" spans="1:19" s="1" customFormat="1" ht="105.75" customHeight="1" x14ac:dyDescent="0.2">
      <c r="A738" s="374"/>
      <c r="B738" s="375"/>
      <c r="C738" s="375"/>
      <c r="D738" s="375"/>
      <c r="E738" s="156"/>
      <c r="F738" s="156"/>
      <c r="G738" s="55">
        <v>3223050201</v>
      </c>
      <c r="H738" s="18" t="s">
        <v>600</v>
      </c>
      <c r="I738" s="375">
        <f>'موازنة 2027-2028 '!M738</f>
        <v>0</v>
      </c>
      <c r="J738" s="156"/>
      <c r="K738" s="156"/>
      <c r="L738" s="156">
        <f t="shared" si="342"/>
        <v>0</v>
      </c>
      <c r="M738" s="375">
        <f>'الاطار الموازنى  راي الجهه عام'!K738</f>
        <v>0</v>
      </c>
      <c r="N738" s="216">
        <f t="shared" si="333"/>
        <v>0</v>
      </c>
      <c r="O738" s="156"/>
      <c r="P738" s="154" t="str">
        <f t="shared" si="334"/>
        <v xml:space="preserve"> </v>
      </c>
      <c r="Q738" s="154" t="str">
        <f t="shared" si="335"/>
        <v xml:space="preserve"> </v>
      </c>
      <c r="R738" s="111">
        <f t="shared" si="341"/>
        <v>0</v>
      </c>
      <c r="S738" s="72">
        <f t="shared" si="336"/>
        <v>0</v>
      </c>
    </row>
    <row r="739" spans="1:19" s="1" customFormat="1" ht="105.75" customHeight="1" thickBot="1" x14ac:dyDescent="0.25">
      <c r="A739" s="374"/>
      <c r="B739" s="375"/>
      <c r="C739" s="375"/>
      <c r="D739" s="375"/>
      <c r="E739" s="156"/>
      <c r="F739" s="156"/>
      <c r="G739" s="55">
        <v>3223050301</v>
      </c>
      <c r="H739" s="23" t="s">
        <v>601</v>
      </c>
      <c r="I739" s="375">
        <f>'موازنة 2027-2028 '!M739</f>
        <v>0</v>
      </c>
      <c r="J739" s="156"/>
      <c r="K739" s="156"/>
      <c r="L739" s="156">
        <f t="shared" si="342"/>
        <v>0</v>
      </c>
      <c r="M739" s="375">
        <f>'الاطار الموازنى  راي الجهه عام'!K739</f>
        <v>0</v>
      </c>
      <c r="N739" s="216">
        <f t="shared" si="333"/>
        <v>0</v>
      </c>
      <c r="O739" s="156"/>
      <c r="P739" s="154" t="str">
        <f t="shared" si="334"/>
        <v xml:space="preserve"> </v>
      </c>
      <c r="Q739" s="154" t="str">
        <f t="shared" si="335"/>
        <v xml:space="preserve"> </v>
      </c>
      <c r="R739" s="111">
        <f t="shared" si="341"/>
        <v>0</v>
      </c>
      <c r="S739" s="72">
        <f t="shared" si="336"/>
        <v>0</v>
      </c>
    </row>
    <row r="740" spans="1:19" s="2" customFormat="1" ht="99.75" customHeight="1" thickBot="1" x14ac:dyDescent="0.25">
      <c r="A740" s="376">
        <f t="shared" ref="A740:L740" si="369">SUM(A737:A739)</f>
        <v>0</v>
      </c>
      <c r="B740" s="377">
        <f t="shared" si="369"/>
        <v>0</v>
      </c>
      <c r="C740" s="377">
        <f t="shared" si="369"/>
        <v>0</v>
      </c>
      <c r="D740" s="377">
        <f t="shared" si="369"/>
        <v>0</v>
      </c>
      <c r="E740" s="157">
        <f t="shared" si="369"/>
        <v>0</v>
      </c>
      <c r="F740" s="157">
        <f t="shared" si="369"/>
        <v>0</v>
      </c>
      <c r="G740" s="57"/>
      <c r="H740" s="7" t="s">
        <v>278</v>
      </c>
      <c r="I740" s="377">
        <f>'موازنة 2027-2028 '!M740</f>
        <v>0</v>
      </c>
      <c r="J740" s="157">
        <f t="shared" si="369"/>
        <v>0</v>
      </c>
      <c r="K740" s="157">
        <f t="shared" si="369"/>
        <v>0</v>
      </c>
      <c r="L740" s="157">
        <f t="shared" si="369"/>
        <v>0</v>
      </c>
      <c r="M740" s="377">
        <f>'الاطار الموازنى  راي الجهه عام'!K740</f>
        <v>0</v>
      </c>
      <c r="N740" s="217">
        <f t="shared" si="333"/>
        <v>0</v>
      </c>
      <c r="O740" s="157">
        <f t="shared" ref="O740" si="370">SUM(O737:O739)</f>
        <v>0</v>
      </c>
      <c r="P740" s="157" t="str">
        <f t="shared" si="334"/>
        <v xml:space="preserve"> </v>
      </c>
      <c r="Q740" s="157" t="str">
        <f t="shared" si="335"/>
        <v xml:space="preserve"> </v>
      </c>
      <c r="R740" s="112">
        <f t="shared" si="341"/>
        <v>0</v>
      </c>
      <c r="S740" s="72">
        <f t="shared" si="336"/>
        <v>0</v>
      </c>
    </row>
    <row r="741" spans="1:19" s="2" customFormat="1" ht="105.75" customHeight="1" x14ac:dyDescent="0.2">
      <c r="A741" s="371"/>
      <c r="B741" s="372"/>
      <c r="C741" s="372"/>
      <c r="D741" s="372"/>
      <c r="E741" s="191"/>
      <c r="F741" s="191"/>
      <c r="G741" s="53" t="s">
        <v>1054</v>
      </c>
      <c r="H741" s="22" t="s">
        <v>528</v>
      </c>
      <c r="I741" s="372">
        <f>'موازنة 2027-2028 '!M741</f>
        <v>0</v>
      </c>
      <c r="J741" s="191"/>
      <c r="K741" s="191"/>
      <c r="L741" s="191">
        <f t="shared" si="342"/>
        <v>0</v>
      </c>
      <c r="M741" s="372">
        <f>'الاطار الموازنى  راي الجهه عام'!K741</f>
        <v>0</v>
      </c>
      <c r="N741" s="214">
        <f t="shared" si="333"/>
        <v>0</v>
      </c>
      <c r="O741" s="191"/>
      <c r="P741" s="152" t="str">
        <f t="shared" si="334"/>
        <v xml:space="preserve"> </v>
      </c>
      <c r="Q741" s="152" t="str">
        <f t="shared" si="335"/>
        <v xml:space="preserve"> </v>
      </c>
      <c r="R741" s="109">
        <f t="shared" si="341"/>
        <v>0</v>
      </c>
      <c r="S741" s="72">
        <f t="shared" si="336"/>
        <v>0</v>
      </c>
    </row>
    <row r="742" spans="1:19" s="2" customFormat="1" ht="105.75" customHeight="1" thickBot="1" x14ac:dyDescent="0.25">
      <c r="A742" s="389"/>
      <c r="B742" s="390"/>
      <c r="C742" s="390"/>
      <c r="D742" s="390"/>
      <c r="E742" s="180"/>
      <c r="F742" s="180"/>
      <c r="G742" s="68" t="s">
        <v>1055</v>
      </c>
      <c r="H742" s="31" t="s">
        <v>529</v>
      </c>
      <c r="I742" s="390">
        <f>'موازنة 2027-2028 '!M742</f>
        <v>0</v>
      </c>
      <c r="J742" s="180"/>
      <c r="K742" s="180"/>
      <c r="L742" s="180">
        <f t="shared" si="342"/>
        <v>0</v>
      </c>
      <c r="M742" s="390">
        <f>'الاطار الموازنى  راي الجهه عام'!K742</f>
        <v>0</v>
      </c>
      <c r="N742" s="228">
        <f t="shared" si="333"/>
        <v>0</v>
      </c>
      <c r="O742" s="180">
        <f>M742</f>
        <v>0</v>
      </c>
      <c r="P742" s="166" t="str">
        <f t="shared" si="334"/>
        <v xml:space="preserve"> </v>
      </c>
      <c r="Q742" s="166" t="str">
        <f t="shared" si="335"/>
        <v xml:space="preserve"> </v>
      </c>
      <c r="R742" s="119">
        <f t="shared" si="341"/>
        <v>0</v>
      </c>
      <c r="S742" s="72">
        <f t="shared" si="336"/>
        <v>0</v>
      </c>
    </row>
    <row r="743" spans="1:19" s="3" customFormat="1" ht="112.5" customHeight="1" thickBot="1" x14ac:dyDescent="0.25">
      <c r="A743" s="382">
        <f t="shared" ref="A743:L743" si="371">A742+A741+A740+A735+A734+A733+A732</f>
        <v>0</v>
      </c>
      <c r="B743" s="383">
        <f t="shared" si="371"/>
        <v>0</v>
      </c>
      <c r="C743" s="383">
        <f t="shared" si="371"/>
        <v>0</v>
      </c>
      <c r="D743" s="383">
        <f t="shared" si="371"/>
        <v>0</v>
      </c>
      <c r="E743" s="161">
        <f t="shared" si="371"/>
        <v>0</v>
      </c>
      <c r="F743" s="161">
        <f t="shared" si="371"/>
        <v>0</v>
      </c>
      <c r="G743" s="58"/>
      <c r="H743" s="9" t="s">
        <v>1110</v>
      </c>
      <c r="I743" s="383">
        <f>'موازنة 2027-2028 '!M743</f>
        <v>0</v>
      </c>
      <c r="J743" s="161">
        <f t="shared" si="371"/>
        <v>0</v>
      </c>
      <c r="K743" s="161">
        <f t="shared" si="371"/>
        <v>0</v>
      </c>
      <c r="L743" s="161">
        <f t="shared" si="371"/>
        <v>0</v>
      </c>
      <c r="M743" s="383">
        <f>'الاطار الموازنى  راي الجهه عام'!K743</f>
        <v>0</v>
      </c>
      <c r="N743" s="222">
        <f t="shared" si="333"/>
        <v>0</v>
      </c>
      <c r="O743" s="161">
        <f t="shared" ref="O743" si="372">O742+O741+O740+O735+O734+O733+O732</f>
        <v>0</v>
      </c>
      <c r="P743" s="161" t="str">
        <f t="shared" si="334"/>
        <v xml:space="preserve"> </v>
      </c>
      <c r="Q743" s="161" t="str">
        <f t="shared" si="335"/>
        <v xml:space="preserve"> </v>
      </c>
      <c r="R743" s="115">
        <f t="shared" si="341"/>
        <v>0</v>
      </c>
      <c r="S743" s="72">
        <f t="shared" si="336"/>
        <v>0</v>
      </c>
    </row>
    <row r="744" spans="1:19" s="3" customFormat="1" ht="105.75" customHeight="1" x14ac:dyDescent="0.2">
      <c r="A744" s="355"/>
      <c r="B744" s="425"/>
      <c r="C744" s="425"/>
      <c r="D744" s="425"/>
      <c r="E744" s="181"/>
      <c r="F744" s="181"/>
      <c r="G744" s="59" t="s">
        <v>938</v>
      </c>
      <c r="H744" s="10" t="s">
        <v>530</v>
      </c>
      <c r="I744" s="425">
        <f>'موازنة 2027-2028 '!M744</f>
        <v>0</v>
      </c>
      <c r="J744" s="181"/>
      <c r="K744" s="181"/>
      <c r="L744" s="181"/>
      <c r="M744" s="425">
        <f>'الاطار الموازنى  راي الجهه عام'!K744</f>
        <v>0</v>
      </c>
      <c r="N744" s="242">
        <f t="shared" si="333"/>
        <v>0</v>
      </c>
      <c r="O744" s="181"/>
      <c r="P744" s="181" t="str">
        <f t="shared" si="334"/>
        <v xml:space="preserve"> </v>
      </c>
      <c r="Q744" s="181" t="str">
        <f t="shared" si="335"/>
        <v xml:space="preserve"> </v>
      </c>
      <c r="R744" s="125"/>
      <c r="S744" s="72">
        <f>S761</f>
        <v>70991000</v>
      </c>
    </row>
    <row r="745" spans="1:19" s="2" customFormat="1" ht="105.75" customHeight="1" x14ac:dyDescent="0.2">
      <c r="A745" s="389"/>
      <c r="B745" s="390"/>
      <c r="C745" s="390"/>
      <c r="D745" s="390"/>
      <c r="E745" s="180"/>
      <c r="F745" s="180"/>
      <c r="G745" s="60" t="s">
        <v>1056</v>
      </c>
      <c r="H745" s="17" t="s">
        <v>566</v>
      </c>
      <c r="I745" s="390">
        <f>'موازنة 2027-2028 '!M745</f>
        <v>0</v>
      </c>
      <c r="J745" s="180"/>
      <c r="K745" s="180"/>
      <c r="L745" s="180">
        <f t="shared" si="342"/>
        <v>0</v>
      </c>
      <c r="M745" s="390">
        <f>'الاطار الموازنى  راي الجهه عام'!K745</f>
        <v>0</v>
      </c>
      <c r="N745" s="228">
        <f t="shared" si="333"/>
        <v>0</v>
      </c>
      <c r="O745" s="180"/>
      <c r="P745" s="166" t="str">
        <f t="shared" si="334"/>
        <v xml:space="preserve"> </v>
      </c>
      <c r="Q745" s="166" t="str">
        <f t="shared" si="335"/>
        <v xml:space="preserve"> </v>
      </c>
      <c r="R745" s="119">
        <f t="shared" si="341"/>
        <v>0</v>
      </c>
      <c r="S745" s="72">
        <f t="shared" si="336"/>
        <v>0</v>
      </c>
    </row>
    <row r="746" spans="1:19" s="2" customFormat="1" ht="105.75" customHeight="1" x14ac:dyDescent="0.2">
      <c r="A746" s="389"/>
      <c r="B746" s="390"/>
      <c r="C746" s="390"/>
      <c r="D746" s="390"/>
      <c r="E746" s="166"/>
      <c r="F746" s="166"/>
      <c r="G746" s="60" t="s">
        <v>939</v>
      </c>
      <c r="H746" s="17" t="s">
        <v>531</v>
      </c>
      <c r="I746" s="390">
        <f>'موازنة 2027-2028 '!M746</f>
        <v>0</v>
      </c>
      <c r="J746" s="166"/>
      <c r="K746" s="166"/>
      <c r="L746" s="166"/>
      <c r="M746" s="390">
        <f>'الاطار الموازنى  راي الجهه عام'!K746</f>
        <v>0</v>
      </c>
      <c r="N746" s="228"/>
      <c r="O746" s="166"/>
      <c r="P746" s="166" t="str">
        <f t="shared" si="334"/>
        <v xml:space="preserve"> </v>
      </c>
      <c r="Q746" s="166" t="str">
        <f t="shared" si="335"/>
        <v xml:space="preserve"> </v>
      </c>
      <c r="R746" s="119"/>
      <c r="S746" s="72">
        <f>S753</f>
        <v>70991000</v>
      </c>
    </row>
    <row r="747" spans="1:19" s="1" customFormat="1" ht="105.75" customHeight="1" x14ac:dyDescent="0.2">
      <c r="A747" s="357"/>
      <c r="B747" s="373"/>
      <c r="C747" s="373"/>
      <c r="D747" s="373"/>
      <c r="E747" s="153"/>
      <c r="F747" s="153"/>
      <c r="G747" s="54">
        <v>3224020101</v>
      </c>
      <c r="H747" s="18" t="s">
        <v>468</v>
      </c>
      <c r="I747" s="373">
        <f>'موازنة 2027-2028 '!M747</f>
        <v>0</v>
      </c>
      <c r="J747" s="153"/>
      <c r="K747" s="153"/>
      <c r="L747" s="153">
        <f t="shared" si="342"/>
        <v>0</v>
      </c>
      <c r="M747" s="373">
        <f>'الاطار الموازنى  راي الجهه عام'!K747</f>
        <v>0</v>
      </c>
      <c r="N747" s="215">
        <f t="shared" ref="N747:N809" si="373">M747-I747</f>
        <v>0</v>
      </c>
      <c r="O747" s="153"/>
      <c r="P747" s="155" t="str">
        <f t="shared" ref="P747:P810" si="374">IF(O747&gt;I747,O747-I747," ")</f>
        <v xml:space="preserve"> </v>
      </c>
      <c r="Q747" s="155" t="str">
        <f t="shared" ref="Q747:Q810" si="375">IF(I747&gt;O747,I747-O747," ")</f>
        <v xml:space="preserve"> </v>
      </c>
      <c r="R747" s="110">
        <f t="shared" si="341"/>
        <v>0</v>
      </c>
      <c r="S747" s="72">
        <f t="shared" ref="S747:S809" si="376">SUM(A747+B747+C747+D747+E747+F747+I747+J747+K747+L747+M747+O747)</f>
        <v>0</v>
      </c>
    </row>
    <row r="748" spans="1:19" s="1" customFormat="1" ht="105.75" customHeight="1" x14ac:dyDescent="0.2">
      <c r="A748" s="357"/>
      <c r="B748" s="373"/>
      <c r="C748" s="373"/>
      <c r="D748" s="373"/>
      <c r="E748" s="153"/>
      <c r="F748" s="153"/>
      <c r="G748" s="54">
        <v>3224020201</v>
      </c>
      <c r="H748" s="18" t="s">
        <v>532</v>
      </c>
      <c r="I748" s="373">
        <f>'موازنة 2027-2028 '!M748</f>
        <v>0</v>
      </c>
      <c r="J748" s="153"/>
      <c r="K748" s="153"/>
      <c r="L748" s="153">
        <f t="shared" si="342"/>
        <v>0</v>
      </c>
      <c r="M748" s="373">
        <f>'الاطار الموازنى  راي الجهه عام'!K748</f>
        <v>0</v>
      </c>
      <c r="N748" s="215">
        <f t="shared" si="373"/>
        <v>0</v>
      </c>
      <c r="O748" s="153"/>
      <c r="P748" s="155" t="str">
        <f t="shared" si="374"/>
        <v xml:space="preserve"> </v>
      </c>
      <c r="Q748" s="155" t="str">
        <f t="shared" si="375"/>
        <v xml:space="preserve"> </v>
      </c>
      <c r="R748" s="110">
        <f t="shared" si="341"/>
        <v>0</v>
      </c>
      <c r="S748" s="72">
        <f t="shared" si="376"/>
        <v>0</v>
      </c>
    </row>
    <row r="749" spans="1:19" s="1" customFormat="1" ht="105.75" customHeight="1" x14ac:dyDescent="0.2">
      <c r="A749" s="357"/>
      <c r="B749" s="373"/>
      <c r="C749" s="373"/>
      <c r="D749" s="373"/>
      <c r="E749" s="153"/>
      <c r="F749" s="153"/>
      <c r="G749" s="54">
        <v>3224020301</v>
      </c>
      <c r="H749" s="18" t="s">
        <v>470</v>
      </c>
      <c r="I749" s="373">
        <f>'موازنة 2027-2028 '!M749</f>
        <v>0</v>
      </c>
      <c r="J749" s="153"/>
      <c r="K749" s="153"/>
      <c r="L749" s="153">
        <f t="shared" si="342"/>
        <v>0</v>
      </c>
      <c r="M749" s="373">
        <f>'الاطار الموازنى  راي الجهه عام'!K749</f>
        <v>0</v>
      </c>
      <c r="N749" s="215">
        <f t="shared" si="373"/>
        <v>0</v>
      </c>
      <c r="O749" s="153"/>
      <c r="P749" s="155" t="str">
        <f t="shared" si="374"/>
        <v xml:space="preserve"> </v>
      </c>
      <c r="Q749" s="155" t="str">
        <f t="shared" si="375"/>
        <v xml:space="preserve"> </v>
      </c>
      <c r="R749" s="110">
        <f t="shared" si="341"/>
        <v>0</v>
      </c>
      <c r="S749" s="72">
        <f t="shared" si="376"/>
        <v>0</v>
      </c>
    </row>
    <row r="750" spans="1:19" s="1" customFormat="1" ht="105.75" customHeight="1" x14ac:dyDescent="0.2">
      <c r="A750" s="357"/>
      <c r="B750" s="373"/>
      <c r="C750" s="373"/>
      <c r="D750" s="373"/>
      <c r="E750" s="153"/>
      <c r="F750" s="153"/>
      <c r="G750" s="54">
        <v>3224020401</v>
      </c>
      <c r="H750" s="18" t="s">
        <v>533</v>
      </c>
      <c r="I750" s="373">
        <f>'موازنة 2027-2028 '!M750</f>
        <v>0</v>
      </c>
      <c r="J750" s="153"/>
      <c r="K750" s="153"/>
      <c r="L750" s="153">
        <f t="shared" si="342"/>
        <v>0</v>
      </c>
      <c r="M750" s="373">
        <f>'الاطار الموازنى  راي الجهه عام'!K750</f>
        <v>0</v>
      </c>
      <c r="N750" s="215">
        <f t="shared" si="373"/>
        <v>0</v>
      </c>
      <c r="O750" s="153"/>
      <c r="P750" s="155" t="str">
        <f t="shared" si="374"/>
        <v xml:space="preserve"> </v>
      </c>
      <c r="Q750" s="155" t="str">
        <f t="shared" si="375"/>
        <v xml:space="preserve"> </v>
      </c>
      <c r="R750" s="110">
        <f t="shared" si="341"/>
        <v>0</v>
      </c>
      <c r="S750" s="72">
        <f t="shared" si="376"/>
        <v>0</v>
      </c>
    </row>
    <row r="751" spans="1:19" s="1" customFormat="1" ht="105.75" customHeight="1" x14ac:dyDescent="0.2">
      <c r="A751" s="373"/>
      <c r="B751" s="373"/>
      <c r="C751" s="373"/>
      <c r="D751" s="373"/>
      <c r="E751" s="153"/>
      <c r="F751" s="153"/>
      <c r="G751" s="54">
        <v>3224020501</v>
      </c>
      <c r="H751" s="18" t="s">
        <v>534</v>
      </c>
      <c r="I751" s="373">
        <f>'موازنة 2027-2028 '!M751</f>
        <v>0</v>
      </c>
      <c r="J751" s="153"/>
      <c r="K751" s="153"/>
      <c r="L751" s="153">
        <f t="shared" si="342"/>
        <v>0</v>
      </c>
      <c r="M751" s="373">
        <f>'الاطار الموازنى  راي الجهه عام'!K751</f>
        <v>0</v>
      </c>
      <c r="N751" s="215">
        <f t="shared" si="373"/>
        <v>0</v>
      </c>
      <c r="O751" s="153">
        <f t="shared" ref="O751" si="377">M751</f>
        <v>0</v>
      </c>
      <c r="P751" s="155" t="str">
        <f t="shared" si="374"/>
        <v xml:space="preserve"> </v>
      </c>
      <c r="Q751" s="155" t="str">
        <f t="shared" si="375"/>
        <v xml:space="preserve"> </v>
      </c>
      <c r="R751" s="110">
        <f t="shared" si="341"/>
        <v>0</v>
      </c>
      <c r="S751" s="72">
        <f t="shared" si="376"/>
        <v>0</v>
      </c>
    </row>
    <row r="752" spans="1:19" s="1" customFormat="1" ht="105.75" customHeight="1" thickBot="1" x14ac:dyDescent="0.25">
      <c r="A752" s="373"/>
      <c r="B752" s="373"/>
      <c r="C752" s="373"/>
      <c r="D752" s="373"/>
      <c r="E752" s="153"/>
      <c r="F752" s="153"/>
      <c r="G752" s="54">
        <v>3224020601</v>
      </c>
      <c r="H752" s="18" t="s">
        <v>535</v>
      </c>
      <c r="I752" s="373">
        <f>'موازنة 2027-2028 '!M752</f>
        <v>19727000</v>
      </c>
      <c r="J752" s="153"/>
      <c r="K752" s="153"/>
      <c r="L752" s="153">
        <f t="shared" si="342"/>
        <v>0</v>
      </c>
      <c r="M752" s="373">
        <f>'الاطار الموازنى  راي الجهه عام'!K752</f>
        <v>25632000</v>
      </c>
      <c r="N752" s="215">
        <f t="shared" si="373"/>
        <v>5905000</v>
      </c>
      <c r="O752" s="153">
        <v>25632000</v>
      </c>
      <c r="P752" s="155">
        <f t="shared" si="374"/>
        <v>5905000</v>
      </c>
      <c r="Q752" s="155" t="str">
        <f t="shared" si="375"/>
        <v xml:space="preserve"> </v>
      </c>
      <c r="R752" s="110">
        <f t="shared" si="341"/>
        <v>1.2993359355198459</v>
      </c>
      <c r="S752" s="72">
        <f t="shared" si="376"/>
        <v>70991000</v>
      </c>
    </row>
    <row r="753" spans="1:19" s="2" customFormat="1" ht="105" customHeight="1" thickBot="1" x14ac:dyDescent="0.25">
      <c r="A753" s="376">
        <f t="shared" ref="A753:L753" si="378">SUM(A747:A752)</f>
        <v>0</v>
      </c>
      <c r="B753" s="377">
        <f t="shared" si="378"/>
        <v>0</v>
      </c>
      <c r="C753" s="377">
        <f t="shared" si="378"/>
        <v>0</v>
      </c>
      <c r="D753" s="377">
        <f t="shared" si="378"/>
        <v>0</v>
      </c>
      <c r="E753" s="157">
        <f t="shared" si="378"/>
        <v>0</v>
      </c>
      <c r="F753" s="157">
        <f t="shared" si="378"/>
        <v>0</v>
      </c>
      <c r="G753" s="57"/>
      <c r="H753" s="7" t="s">
        <v>256</v>
      </c>
      <c r="I753" s="377">
        <f>'موازنة 2027-2028 '!M753</f>
        <v>19727000</v>
      </c>
      <c r="J753" s="157">
        <f t="shared" si="378"/>
        <v>0</v>
      </c>
      <c r="K753" s="157">
        <f t="shared" si="378"/>
        <v>0</v>
      </c>
      <c r="L753" s="157">
        <f t="shared" si="378"/>
        <v>0</v>
      </c>
      <c r="M753" s="377">
        <f>'الاطار الموازنى  راي الجهه عام'!K753</f>
        <v>25632000</v>
      </c>
      <c r="N753" s="217">
        <f t="shared" si="373"/>
        <v>5905000</v>
      </c>
      <c r="O753" s="157">
        <f t="shared" ref="O753" si="379">SUM(O747:O752)</f>
        <v>25632000</v>
      </c>
      <c r="P753" s="157">
        <f t="shared" si="374"/>
        <v>5905000</v>
      </c>
      <c r="Q753" s="157" t="str">
        <f t="shared" si="375"/>
        <v xml:space="preserve"> </v>
      </c>
      <c r="R753" s="112">
        <f t="shared" ref="R753:R816" si="380">IF(O753=0,,O753/I753)</f>
        <v>1.2993359355198459</v>
      </c>
      <c r="S753" s="72">
        <f t="shared" si="376"/>
        <v>70991000</v>
      </c>
    </row>
    <row r="754" spans="1:19" s="2" customFormat="1" ht="105.75" customHeight="1" x14ac:dyDescent="0.2">
      <c r="A754" s="389"/>
      <c r="B754" s="390"/>
      <c r="C754" s="390"/>
      <c r="D754" s="390"/>
      <c r="E754" s="166"/>
      <c r="F754" s="166"/>
      <c r="G754" s="60" t="s">
        <v>940</v>
      </c>
      <c r="H754" s="17" t="s">
        <v>536</v>
      </c>
      <c r="I754" s="390">
        <f>'موازنة 2027-2028 '!M754</f>
        <v>0</v>
      </c>
      <c r="J754" s="166"/>
      <c r="K754" s="166"/>
      <c r="L754" s="166"/>
      <c r="M754" s="390">
        <f>'الاطار الموازنى  راي الجهه عام'!K754</f>
        <v>0</v>
      </c>
      <c r="N754" s="228"/>
      <c r="O754" s="166"/>
      <c r="P754" s="166" t="str">
        <f t="shared" si="374"/>
        <v xml:space="preserve"> </v>
      </c>
      <c r="Q754" s="166" t="str">
        <f t="shared" si="375"/>
        <v xml:space="preserve"> </v>
      </c>
      <c r="R754" s="119"/>
      <c r="S754" s="72">
        <f>S760</f>
        <v>0</v>
      </c>
    </row>
    <row r="755" spans="1:19" s="1" customFormat="1" ht="105.75" customHeight="1" x14ac:dyDescent="0.2">
      <c r="A755" s="357"/>
      <c r="B755" s="373"/>
      <c r="C755" s="373"/>
      <c r="D755" s="373"/>
      <c r="E755" s="153"/>
      <c r="F755" s="153"/>
      <c r="G755" s="54">
        <v>3224030101</v>
      </c>
      <c r="H755" s="18" t="s">
        <v>537</v>
      </c>
      <c r="I755" s="373">
        <f>'موازنة 2027-2028 '!M755</f>
        <v>0</v>
      </c>
      <c r="J755" s="153"/>
      <c r="K755" s="153"/>
      <c r="L755" s="153">
        <f t="shared" ref="L755:L818" si="381">K755*2</f>
        <v>0</v>
      </c>
      <c r="M755" s="373">
        <f>'الاطار الموازنى  راي الجهه عام'!K755</f>
        <v>0</v>
      </c>
      <c r="N755" s="215">
        <f t="shared" si="373"/>
        <v>0</v>
      </c>
      <c r="O755" s="153"/>
      <c r="P755" s="155" t="str">
        <f t="shared" si="374"/>
        <v xml:space="preserve"> </v>
      </c>
      <c r="Q755" s="155" t="str">
        <f t="shared" si="375"/>
        <v xml:space="preserve"> </v>
      </c>
      <c r="R755" s="110">
        <f t="shared" si="380"/>
        <v>0</v>
      </c>
      <c r="S755" s="72">
        <f t="shared" si="376"/>
        <v>0</v>
      </c>
    </row>
    <row r="756" spans="1:19" s="1" customFormat="1" ht="105.75" customHeight="1" x14ac:dyDescent="0.2">
      <c r="A756" s="357"/>
      <c r="B756" s="373"/>
      <c r="C756" s="373"/>
      <c r="D756" s="373"/>
      <c r="E756" s="153"/>
      <c r="F756" s="153"/>
      <c r="G756" s="54">
        <v>3224030201</v>
      </c>
      <c r="H756" s="18" t="s">
        <v>538</v>
      </c>
      <c r="I756" s="373">
        <f>'موازنة 2027-2028 '!M756</f>
        <v>0</v>
      </c>
      <c r="J756" s="153"/>
      <c r="K756" s="153"/>
      <c r="L756" s="153">
        <f t="shared" si="381"/>
        <v>0</v>
      </c>
      <c r="M756" s="373">
        <f>'الاطار الموازنى  راي الجهه عام'!K756</f>
        <v>0</v>
      </c>
      <c r="N756" s="215">
        <f t="shared" si="373"/>
        <v>0</v>
      </c>
      <c r="O756" s="153"/>
      <c r="P756" s="155" t="str">
        <f t="shared" si="374"/>
        <v xml:space="preserve"> </v>
      </c>
      <c r="Q756" s="155" t="str">
        <f t="shared" si="375"/>
        <v xml:space="preserve"> </v>
      </c>
      <c r="R756" s="110">
        <f t="shared" si="380"/>
        <v>0</v>
      </c>
      <c r="S756" s="72">
        <f t="shared" si="376"/>
        <v>0</v>
      </c>
    </row>
    <row r="757" spans="1:19" s="1" customFormat="1" ht="105.75" customHeight="1" x14ac:dyDescent="0.2">
      <c r="A757" s="357"/>
      <c r="B757" s="373"/>
      <c r="C757" s="373"/>
      <c r="D757" s="373"/>
      <c r="E757" s="153"/>
      <c r="F757" s="153"/>
      <c r="G757" s="54">
        <v>3224030301</v>
      </c>
      <c r="H757" s="18" t="s">
        <v>539</v>
      </c>
      <c r="I757" s="373">
        <f>'موازنة 2027-2028 '!M757</f>
        <v>0</v>
      </c>
      <c r="J757" s="153"/>
      <c r="K757" s="153"/>
      <c r="L757" s="153">
        <f t="shared" si="381"/>
        <v>0</v>
      </c>
      <c r="M757" s="373">
        <f>'الاطار الموازنى  راي الجهه عام'!K757</f>
        <v>0</v>
      </c>
      <c r="N757" s="215">
        <f t="shared" si="373"/>
        <v>0</v>
      </c>
      <c r="O757" s="153"/>
      <c r="P757" s="155" t="str">
        <f t="shared" si="374"/>
        <v xml:space="preserve"> </v>
      </c>
      <c r="Q757" s="155" t="str">
        <f t="shared" si="375"/>
        <v xml:space="preserve"> </v>
      </c>
      <c r="R757" s="110">
        <f t="shared" si="380"/>
        <v>0</v>
      </c>
      <c r="S757" s="72">
        <f t="shared" si="376"/>
        <v>0</v>
      </c>
    </row>
    <row r="758" spans="1:19" s="1" customFormat="1" ht="105.75" customHeight="1" x14ac:dyDescent="0.2">
      <c r="A758" s="357"/>
      <c r="B758" s="373"/>
      <c r="C758" s="373"/>
      <c r="D758" s="373"/>
      <c r="E758" s="153"/>
      <c r="F758" s="153"/>
      <c r="G758" s="54">
        <v>3224030401</v>
      </c>
      <c r="H758" s="18" t="s">
        <v>540</v>
      </c>
      <c r="I758" s="373">
        <f>'موازنة 2027-2028 '!M758</f>
        <v>0</v>
      </c>
      <c r="J758" s="153"/>
      <c r="K758" s="153"/>
      <c r="L758" s="153">
        <f t="shared" si="381"/>
        <v>0</v>
      </c>
      <c r="M758" s="373">
        <f>'الاطار الموازنى  راي الجهه عام'!K758</f>
        <v>0</v>
      </c>
      <c r="N758" s="215">
        <f t="shared" si="373"/>
        <v>0</v>
      </c>
      <c r="O758" s="153"/>
      <c r="P758" s="155" t="str">
        <f t="shared" si="374"/>
        <v xml:space="preserve"> </v>
      </c>
      <c r="Q758" s="155" t="str">
        <f t="shared" si="375"/>
        <v xml:space="preserve"> </v>
      </c>
      <c r="R758" s="110">
        <f t="shared" si="380"/>
        <v>0</v>
      </c>
      <c r="S758" s="72">
        <f t="shared" si="376"/>
        <v>0</v>
      </c>
    </row>
    <row r="759" spans="1:19" s="1" customFormat="1" ht="105.75" customHeight="1" thickBot="1" x14ac:dyDescent="0.25">
      <c r="A759" s="357"/>
      <c r="B759" s="373"/>
      <c r="C759" s="373"/>
      <c r="D759" s="373"/>
      <c r="E759" s="153"/>
      <c r="F759" s="153"/>
      <c r="G759" s="54">
        <v>3224030501</v>
      </c>
      <c r="H759" s="18" t="s">
        <v>541</v>
      </c>
      <c r="I759" s="373">
        <f>'موازنة 2027-2028 '!M759</f>
        <v>0</v>
      </c>
      <c r="J759" s="153"/>
      <c r="K759" s="153"/>
      <c r="L759" s="153">
        <f t="shared" si="381"/>
        <v>0</v>
      </c>
      <c r="M759" s="373">
        <f>'الاطار الموازنى  راي الجهه عام'!K759</f>
        <v>0</v>
      </c>
      <c r="N759" s="215">
        <f t="shared" si="373"/>
        <v>0</v>
      </c>
      <c r="O759" s="153"/>
      <c r="P759" s="155" t="str">
        <f t="shared" si="374"/>
        <v xml:space="preserve"> </v>
      </c>
      <c r="Q759" s="155" t="str">
        <f t="shared" si="375"/>
        <v xml:space="preserve"> </v>
      </c>
      <c r="R759" s="110">
        <f t="shared" si="380"/>
        <v>0</v>
      </c>
      <c r="S759" s="72">
        <f t="shared" si="376"/>
        <v>0</v>
      </c>
    </row>
    <row r="760" spans="1:19" s="2" customFormat="1" ht="110.25" customHeight="1" thickBot="1" x14ac:dyDescent="0.25">
      <c r="A760" s="376">
        <f t="shared" ref="A760:L760" si="382">SUM(A755:A759)</f>
        <v>0</v>
      </c>
      <c r="B760" s="377">
        <f t="shared" si="382"/>
        <v>0</v>
      </c>
      <c r="C760" s="377">
        <f t="shared" si="382"/>
        <v>0</v>
      </c>
      <c r="D760" s="377">
        <f t="shared" si="382"/>
        <v>0</v>
      </c>
      <c r="E760" s="157">
        <f t="shared" si="382"/>
        <v>0</v>
      </c>
      <c r="F760" s="157">
        <f t="shared" si="382"/>
        <v>0</v>
      </c>
      <c r="G760" s="57"/>
      <c r="H760" s="7" t="s">
        <v>266</v>
      </c>
      <c r="I760" s="377">
        <f>'موازنة 2027-2028 '!M760</f>
        <v>0</v>
      </c>
      <c r="J760" s="157">
        <f t="shared" si="382"/>
        <v>0</v>
      </c>
      <c r="K760" s="157">
        <f t="shared" si="382"/>
        <v>0</v>
      </c>
      <c r="L760" s="157">
        <f t="shared" si="382"/>
        <v>0</v>
      </c>
      <c r="M760" s="377">
        <f>'الاطار الموازنى  راي الجهه عام'!K760</f>
        <v>0</v>
      </c>
      <c r="N760" s="217">
        <f t="shared" si="373"/>
        <v>0</v>
      </c>
      <c r="O760" s="157">
        <f t="shared" ref="O760" si="383">SUM(O755:O759)</f>
        <v>0</v>
      </c>
      <c r="P760" s="157" t="str">
        <f t="shared" si="374"/>
        <v xml:space="preserve"> </v>
      </c>
      <c r="Q760" s="157" t="str">
        <f t="shared" si="375"/>
        <v xml:space="preserve"> </v>
      </c>
      <c r="R760" s="112">
        <f t="shared" si="380"/>
        <v>0</v>
      </c>
      <c r="S760" s="72">
        <f t="shared" si="376"/>
        <v>0</v>
      </c>
    </row>
    <row r="761" spans="1:19" s="3" customFormat="1" ht="114.75" customHeight="1" thickBot="1" x14ac:dyDescent="0.25">
      <c r="A761" s="382">
        <f t="shared" ref="A761:L761" si="384">A760+A753+A745</f>
        <v>0</v>
      </c>
      <c r="B761" s="383">
        <f t="shared" si="384"/>
        <v>0</v>
      </c>
      <c r="C761" s="383">
        <f t="shared" si="384"/>
        <v>0</v>
      </c>
      <c r="D761" s="383">
        <f t="shared" si="384"/>
        <v>0</v>
      </c>
      <c r="E761" s="161">
        <f t="shared" si="384"/>
        <v>0</v>
      </c>
      <c r="F761" s="161">
        <f t="shared" si="384"/>
        <v>0</v>
      </c>
      <c r="G761" s="58"/>
      <c r="H761" s="9" t="s">
        <v>1111</v>
      </c>
      <c r="I761" s="383">
        <f>'موازنة 2027-2028 '!M761</f>
        <v>19727000</v>
      </c>
      <c r="J761" s="161">
        <f t="shared" si="384"/>
        <v>0</v>
      </c>
      <c r="K761" s="161">
        <f t="shared" si="384"/>
        <v>0</v>
      </c>
      <c r="L761" s="161">
        <f t="shared" si="384"/>
        <v>0</v>
      </c>
      <c r="M761" s="383">
        <f>'الاطار الموازنى  راي الجهه عام'!K761</f>
        <v>25632000</v>
      </c>
      <c r="N761" s="222">
        <f t="shared" si="373"/>
        <v>5905000</v>
      </c>
      <c r="O761" s="161">
        <f t="shared" ref="O761" si="385">O760+O753+O745</f>
        <v>25632000</v>
      </c>
      <c r="P761" s="161">
        <f t="shared" si="374"/>
        <v>5905000</v>
      </c>
      <c r="Q761" s="161" t="str">
        <f t="shared" si="375"/>
        <v xml:space="preserve"> </v>
      </c>
      <c r="R761" s="115">
        <f t="shared" si="380"/>
        <v>1.2993359355198459</v>
      </c>
      <c r="S761" s="72">
        <f t="shared" si="376"/>
        <v>70991000</v>
      </c>
    </row>
    <row r="762" spans="1:19" s="3" customFormat="1" ht="105.75" customHeight="1" x14ac:dyDescent="0.2">
      <c r="A762" s="355"/>
      <c r="B762" s="425"/>
      <c r="C762" s="425"/>
      <c r="D762" s="425"/>
      <c r="E762" s="181"/>
      <c r="F762" s="181"/>
      <c r="G762" s="59" t="s">
        <v>941</v>
      </c>
      <c r="H762" s="10" t="s">
        <v>542</v>
      </c>
      <c r="I762" s="425">
        <f>'موازنة 2027-2028 '!M762</f>
        <v>0</v>
      </c>
      <c r="J762" s="181"/>
      <c r="K762" s="181"/>
      <c r="L762" s="181"/>
      <c r="M762" s="425">
        <f>'الاطار الموازنى  راي الجهه عام'!K762</f>
        <v>0</v>
      </c>
      <c r="N762" s="242"/>
      <c r="O762" s="181"/>
      <c r="P762" s="181" t="str">
        <f t="shared" si="374"/>
        <v xml:space="preserve"> </v>
      </c>
      <c r="Q762" s="181" t="str">
        <f t="shared" si="375"/>
        <v xml:space="preserve"> </v>
      </c>
      <c r="R762" s="125"/>
      <c r="S762" s="72">
        <f>S766</f>
        <v>0</v>
      </c>
    </row>
    <row r="763" spans="1:19" s="2" customFormat="1" ht="105.75" customHeight="1" x14ac:dyDescent="0.2">
      <c r="A763" s="389"/>
      <c r="B763" s="390"/>
      <c r="C763" s="390"/>
      <c r="D763" s="390"/>
      <c r="E763" s="180"/>
      <c r="F763" s="180"/>
      <c r="G763" s="60" t="s">
        <v>1057</v>
      </c>
      <c r="H763" s="17" t="s">
        <v>543</v>
      </c>
      <c r="I763" s="390">
        <f>'موازنة 2027-2028 '!M763</f>
        <v>0</v>
      </c>
      <c r="J763" s="180"/>
      <c r="K763" s="180"/>
      <c r="L763" s="180">
        <f t="shared" si="381"/>
        <v>0</v>
      </c>
      <c r="M763" s="390">
        <f>'الاطار الموازنى  راي الجهه عام'!K763</f>
        <v>0</v>
      </c>
      <c r="N763" s="228">
        <f t="shared" si="373"/>
        <v>0</v>
      </c>
      <c r="O763" s="180"/>
      <c r="P763" s="166" t="str">
        <f t="shared" si="374"/>
        <v xml:space="preserve"> </v>
      </c>
      <c r="Q763" s="166" t="str">
        <f t="shared" si="375"/>
        <v xml:space="preserve"> </v>
      </c>
      <c r="R763" s="119">
        <f t="shared" si="380"/>
        <v>0</v>
      </c>
      <c r="S763" s="72">
        <f t="shared" si="376"/>
        <v>0</v>
      </c>
    </row>
    <row r="764" spans="1:19" s="2" customFormat="1" ht="105.75" customHeight="1" x14ac:dyDescent="0.2">
      <c r="A764" s="389"/>
      <c r="B764" s="390"/>
      <c r="C764" s="390"/>
      <c r="D764" s="390"/>
      <c r="E764" s="180"/>
      <c r="F764" s="180"/>
      <c r="G764" s="60" t="s">
        <v>1058</v>
      </c>
      <c r="H764" s="17" t="s">
        <v>544</v>
      </c>
      <c r="I764" s="390">
        <f>'موازنة 2027-2028 '!M764</f>
        <v>0</v>
      </c>
      <c r="J764" s="180"/>
      <c r="K764" s="180"/>
      <c r="L764" s="180">
        <f t="shared" si="381"/>
        <v>0</v>
      </c>
      <c r="M764" s="390">
        <f>'الاطار الموازنى  راي الجهه عام'!K764</f>
        <v>0</v>
      </c>
      <c r="N764" s="228">
        <f t="shared" si="373"/>
        <v>0</v>
      </c>
      <c r="O764" s="180"/>
      <c r="P764" s="166" t="str">
        <f t="shared" si="374"/>
        <v xml:space="preserve"> </v>
      </c>
      <c r="Q764" s="166" t="str">
        <f t="shared" si="375"/>
        <v xml:space="preserve"> </v>
      </c>
      <c r="R764" s="119">
        <f t="shared" si="380"/>
        <v>0</v>
      </c>
      <c r="S764" s="72">
        <f t="shared" si="376"/>
        <v>0</v>
      </c>
    </row>
    <row r="765" spans="1:19" s="2" customFormat="1" ht="105.75" customHeight="1" thickBot="1" x14ac:dyDescent="0.25">
      <c r="A765" s="389"/>
      <c r="B765" s="390"/>
      <c r="C765" s="390"/>
      <c r="D765" s="390"/>
      <c r="E765" s="180"/>
      <c r="F765" s="180"/>
      <c r="G765" s="68" t="s">
        <v>1059</v>
      </c>
      <c r="H765" s="31" t="s">
        <v>545</v>
      </c>
      <c r="I765" s="390">
        <f>'موازنة 2027-2028 '!M765</f>
        <v>0</v>
      </c>
      <c r="J765" s="180"/>
      <c r="K765" s="180"/>
      <c r="L765" s="180">
        <f t="shared" si="381"/>
        <v>0</v>
      </c>
      <c r="M765" s="390">
        <f>'الاطار الموازنى  راي الجهه عام'!K765</f>
        <v>0</v>
      </c>
      <c r="N765" s="228">
        <f t="shared" si="373"/>
        <v>0</v>
      </c>
      <c r="O765" s="180"/>
      <c r="P765" s="166" t="str">
        <f t="shared" si="374"/>
        <v xml:space="preserve"> </v>
      </c>
      <c r="Q765" s="166" t="str">
        <f t="shared" si="375"/>
        <v xml:space="preserve"> </v>
      </c>
      <c r="R765" s="119">
        <f t="shared" si="380"/>
        <v>0</v>
      </c>
      <c r="S765" s="72">
        <f t="shared" si="376"/>
        <v>0</v>
      </c>
    </row>
    <row r="766" spans="1:19" s="3" customFormat="1" ht="97.5" customHeight="1" thickBot="1" x14ac:dyDescent="0.25">
      <c r="A766" s="382">
        <f t="shared" ref="A766:F766" si="386">SUM(A763:A765)</f>
        <v>0</v>
      </c>
      <c r="B766" s="383">
        <f t="shared" si="386"/>
        <v>0</v>
      </c>
      <c r="C766" s="383">
        <f t="shared" si="386"/>
        <v>0</v>
      </c>
      <c r="D766" s="383">
        <f t="shared" si="386"/>
        <v>0</v>
      </c>
      <c r="E766" s="161">
        <f t="shared" si="386"/>
        <v>0</v>
      </c>
      <c r="F766" s="161">
        <f t="shared" si="386"/>
        <v>0</v>
      </c>
      <c r="G766" s="58"/>
      <c r="H766" s="9" t="s">
        <v>1112</v>
      </c>
      <c r="I766" s="383">
        <f>'موازنة 2027-2028 '!M766</f>
        <v>0</v>
      </c>
      <c r="J766" s="161">
        <f t="shared" ref="J766:L766" si="387">SUM(J763:J765)</f>
        <v>0</v>
      </c>
      <c r="K766" s="161">
        <f t="shared" si="387"/>
        <v>0</v>
      </c>
      <c r="L766" s="161">
        <f t="shared" si="387"/>
        <v>0</v>
      </c>
      <c r="M766" s="383">
        <f>'الاطار الموازنى  راي الجهه عام'!K766</f>
        <v>0</v>
      </c>
      <c r="N766" s="222">
        <f t="shared" si="373"/>
        <v>0</v>
      </c>
      <c r="O766" s="161">
        <f t="shared" ref="O766" si="388">SUM(O763:O765)</f>
        <v>0</v>
      </c>
      <c r="P766" s="161" t="str">
        <f t="shared" si="374"/>
        <v xml:space="preserve"> </v>
      </c>
      <c r="Q766" s="161" t="str">
        <f t="shared" si="375"/>
        <v xml:space="preserve"> </v>
      </c>
      <c r="R766" s="115">
        <f t="shared" si="380"/>
        <v>0</v>
      </c>
      <c r="S766" s="72">
        <f t="shared" si="376"/>
        <v>0</v>
      </c>
    </row>
    <row r="767" spans="1:19" s="3" customFormat="1" ht="102.75" customHeight="1" thickBot="1" x14ac:dyDescent="0.25">
      <c r="A767" s="189"/>
      <c r="B767" s="189"/>
      <c r="C767" s="189"/>
      <c r="D767" s="189"/>
      <c r="E767" s="194"/>
      <c r="F767" s="194"/>
      <c r="G767" s="42" t="s">
        <v>1060</v>
      </c>
      <c r="H767" s="9" t="s">
        <v>546</v>
      </c>
      <c r="I767" s="189">
        <f>'موازنة 2027-2028 '!M767</f>
        <v>0</v>
      </c>
      <c r="J767" s="194"/>
      <c r="K767" s="194"/>
      <c r="L767" s="194">
        <f t="shared" si="381"/>
        <v>0</v>
      </c>
      <c r="M767" s="189">
        <f>'الاطار الموازنى  راي الجهه عام'!K767</f>
        <v>0</v>
      </c>
      <c r="N767" s="255">
        <f t="shared" si="373"/>
        <v>0</v>
      </c>
      <c r="O767" s="194">
        <f>M767</f>
        <v>0</v>
      </c>
      <c r="P767" s="256" t="str">
        <f t="shared" si="374"/>
        <v xml:space="preserve"> </v>
      </c>
      <c r="Q767" s="256" t="str">
        <f t="shared" si="375"/>
        <v xml:space="preserve"> </v>
      </c>
      <c r="R767" s="131">
        <f t="shared" si="380"/>
        <v>0</v>
      </c>
      <c r="S767" s="72">
        <f t="shared" si="376"/>
        <v>0</v>
      </c>
    </row>
    <row r="768" spans="1:19" s="3" customFormat="1" ht="107.25" customHeight="1" thickBot="1" x14ac:dyDescent="0.25">
      <c r="A768" s="382">
        <f t="shared" ref="A768:L768" si="389">A767+A766+A761+A743+A726+A711</f>
        <v>0</v>
      </c>
      <c r="B768" s="383">
        <f t="shared" si="389"/>
        <v>0</v>
      </c>
      <c r="C768" s="383">
        <f t="shared" si="389"/>
        <v>0</v>
      </c>
      <c r="D768" s="383">
        <f t="shared" si="389"/>
        <v>0</v>
      </c>
      <c r="E768" s="161">
        <f t="shared" si="389"/>
        <v>0</v>
      </c>
      <c r="F768" s="161">
        <f t="shared" si="389"/>
        <v>0</v>
      </c>
      <c r="G768" s="58"/>
      <c r="H768" s="9" t="s">
        <v>547</v>
      </c>
      <c r="I768" s="383">
        <f>'موازنة 2027-2028 '!M768</f>
        <v>19727000</v>
      </c>
      <c r="J768" s="161">
        <f t="shared" si="389"/>
        <v>0</v>
      </c>
      <c r="K768" s="161">
        <f t="shared" si="389"/>
        <v>0</v>
      </c>
      <c r="L768" s="161">
        <f t="shared" si="389"/>
        <v>0</v>
      </c>
      <c r="M768" s="383">
        <f>'الاطار الموازنى  راي الجهه عام'!K768</f>
        <v>25632000</v>
      </c>
      <c r="N768" s="222">
        <f t="shared" si="373"/>
        <v>5905000</v>
      </c>
      <c r="O768" s="161">
        <f t="shared" ref="O768" si="390">O767+O766+O761+O743+O726+O711</f>
        <v>25632000</v>
      </c>
      <c r="P768" s="161">
        <f t="shared" si="374"/>
        <v>5905000</v>
      </c>
      <c r="Q768" s="161" t="str">
        <f t="shared" si="375"/>
        <v xml:space="preserve"> </v>
      </c>
      <c r="R768" s="115">
        <f t="shared" si="380"/>
        <v>1.2993359355198459</v>
      </c>
      <c r="S768" s="72">
        <f t="shared" si="376"/>
        <v>70991000</v>
      </c>
    </row>
    <row r="769" spans="1:19" s="3" customFormat="1" ht="105.75" customHeight="1" x14ac:dyDescent="0.2">
      <c r="A769" s="438"/>
      <c r="B769" s="439"/>
      <c r="C769" s="439"/>
      <c r="D769" s="439"/>
      <c r="E769" s="190"/>
      <c r="F769" s="190"/>
      <c r="G769" s="59" t="s">
        <v>974</v>
      </c>
      <c r="H769" s="10" t="s">
        <v>454</v>
      </c>
      <c r="I769" s="439">
        <f>'موازنة 2027-2028 '!M769</f>
        <v>0</v>
      </c>
      <c r="J769" s="190"/>
      <c r="K769" s="190"/>
      <c r="L769" s="190"/>
      <c r="M769" s="439">
        <f>'الاطار الموازنى  راي الجهه عام'!K769</f>
        <v>0</v>
      </c>
      <c r="N769" s="252"/>
      <c r="O769" s="190"/>
      <c r="P769" s="190"/>
      <c r="Q769" s="190"/>
      <c r="R769" s="132"/>
      <c r="S769" s="72">
        <f>S821</f>
        <v>70991000</v>
      </c>
    </row>
    <row r="770" spans="1:19" s="3" customFormat="1" ht="105.75" customHeight="1" x14ac:dyDescent="0.2">
      <c r="A770" s="355"/>
      <c r="B770" s="425"/>
      <c r="C770" s="425"/>
      <c r="D770" s="425"/>
      <c r="E770" s="181"/>
      <c r="F770" s="181"/>
      <c r="G770" s="69" t="s">
        <v>975</v>
      </c>
      <c r="H770" s="4" t="s">
        <v>455</v>
      </c>
      <c r="I770" s="425">
        <f>'موازنة 2027-2028 '!M770</f>
        <v>0</v>
      </c>
      <c r="J770" s="181"/>
      <c r="K770" s="181"/>
      <c r="L770" s="181"/>
      <c r="M770" s="425">
        <f>'الاطار الموازنى  راي الجهه عام'!K770</f>
        <v>0</v>
      </c>
      <c r="N770" s="242"/>
      <c r="O770" s="181"/>
      <c r="P770" s="181" t="str">
        <f t="shared" si="374"/>
        <v xml:space="preserve"> </v>
      </c>
      <c r="Q770" s="181" t="str">
        <f t="shared" si="375"/>
        <v xml:space="preserve"> </v>
      </c>
      <c r="R770" s="125"/>
      <c r="S770" s="72">
        <f>S7538</f>
        <v>0</v>
      </c>
    </row>
    <row r="771" spans="1:19" s="2" customFormat="1" ht="105.75" customHeight="1" x14ac:dyDescent="0.2">
      <c r="A771" s="389"/>
      <c r="B771" s="390"/>
      <c r="C771" s="390"/>
      <c r="D771" s="390"/>
      <c r="E771" s="180"/>
      <c r="F771" s="180"/>
      <c r="G771" s="60" t="s">
        <v>1061</v>
      </c>
      <c r="H771" s="17" t="s">
        <v>590</v>
      </c>
      <c r="I771" s="390">
        <f>'موازنة 2027-2028 '!M771</f>
        <v>0</v>
      </c>
      <c r="J771" s="180"/>
      <c r="K771" s="180"/>
      <c r="L771" s="180">
        <f t="shared" si="381"/>
        <v>0</v>
      </c>
      <c r="M771" s="390">
        <f>'الاطار الموازنى  راي الجهه عام'!K771</f>
        <v>0</v>
      </c>
      <c r="N771" s="228">
        <f t="shared" si="373"/>
        <v>0</v>
      </c>
      <c r="O771" s="180"/>
      <c r="P771" s="166" t="str">
        <f t="shared" si="374"/>
        <v xml:space="preserve"> </v>
      </c>
      <c r="Q771" s="166" t="str">
        <f t="shared" si="375"/>
        <v xml:space="preserve"> </v>
      </c>
      <c r="R771" s="119">
        <f t="shared" si="380"/>
        <v>0</v>
      </c>
      <c r="S771" s="72">
        <f t="shared" si="376"/>
        <v>0</v>
      </c>
    </row>
    <row r="772" spans="1:19" s="2" customFormat="1" ht="105.75" customHeight="1" x14ac:dyDescent="0.2">
      <c r="A772" s="389"/>
      <c r="B772" s="390"/>
      <c r="C772" s="390"/>
      <c r="D772" s="390"/>
      <c r="E772" s="180"/>
      <c r="F772" s="180"/>
      <c r="G772" s="60" t="s">
        <v>1062</v>
      </c>
      <c r="H772" s="17" t="s">
        <v>591</v>
      </c>
      <c r="I772" s="390">
        <f>'موازنة 2027-2028 '!M772</f>
        <v>0</v>
      </c>
      <c r="J772" s="180"/>
      <c r="K772" s="180"/>
      <c r="L772" s="180">
        <f t="shared" si="381"/>
        <v>0</v>
      </c>
      <c r="M772" s="390">
        <f>'الاطار الموازنى  راي الجهه عام'!K772</f>
        <v>0</v>
      </c>
      <c r="N772" s="228">
        <f t="shared" si="373"/>
        <v>0</v>
      </c>
      <c r="O772" s="180"/>
      <c r="P772" s="166" t="str">
        <f t="shared" si="374"/>
        <v xml:space="preserve"> </v>
      </c>
      <c r="Q772" s="166" t="str">
        <f t="shared" si="375"/>
        <v xml:space="preserve"> </v>
      </c>
      <c r="R772" s="119">
        <f t="shared" si="380"/>
        <v>0</v>
      </c>
      <c r="S772" s="72">
        <f t="shared" si="376"/>
        <v>0</v>
      </c>
    </row>
    <row r="773" spans="1:19" s="2" customFormat="1" ht="105.75" customHeight="1" x14ac:dyDescent="0.2">
      <c r="A773" s="389"/>
      <c r="B773" s="390"/>
      <c r="C773" s="390"/>
      <c r="D773" s="390"/>
      <c r="E773" s="180"/>
      <c r="F773" s="180"/>
      <c r="G773" s="60" t="s">
        <v>1063</v>
      </c>
      <c r="H773" s="17" t="s">
        <v>592</v>
      </c>
      <c r="I773" s="390">
        <f>'موازنة 2027-2028 '!M773</f>
        <v>0</v>
      </c>
      <c r="J773" s="180"/>
      <c r="K773" s="180"/>
      <c r="L773" s="180">
        <f t="shared" si="381"/>
        <v>0</v>
      </c>
      <c r="M773" s="390">
        <f>'الاطار الموازنى  راي الجهه عام'!K773</f>
        <v>0</v>
      </c>
      <c r="N773" s="228">
        <f t="shared" si="373"/>
        <v>0</v>
      </c>
      <c r="O773" s="180"/>
      <c r="P773" s="166" t="str">
        <f t="shared" si="374"/>
        <v xml:space="preserve"> </v>
      </c>
      <c r="Q773" s="166" t="str">
        <f t="shared" si="375"/>
        <v xml:space="preserve"> </v>
      </c>
      <c r="R773" s="119">
        <f t="shared" si="380"/>
        <v>0</v>
      </c>
      <c r="S773" s="72">
        <f t="shared" si="376"/>
        <v>0</v>
      </c>
    </row>
    <row r="774" spans="1:19" s="2" customFormat="1" ht="105.75" customHeight="1" x14ac:dyDescent="0.2">
      <c r="A774" s="389"/>
      <c r="B774" s="390"/>
      <c r="C774" s="390"/>
      <c r="D774" s="390"/>
      <c r="E774" s="180"/>
      <c r="F774" s="180"/>
      <c r="G774" s="60" t="s">
        <v>1064</v>
      </c>
      <c r="H774" s="17" t="s">
        <v>593</v>
      </c>
      <c r="I774" s="390">
        <f>'موازنة 2027-2028 '!M774</f>
        <v>0</v>
      </c>
      <c r="J774" s="180"/>
      <c r="K774" s="180"/>
      <c r="L774" s="180">
        <f t="shared" si="381"/>
        <v>0</v>
      </c>
      <c r="M774" s="390">
        <f>'الاطار الموازنى  راي الجهه عام'!K774</f>
        <v>0</v>
      </c>
      <c r="N774" s="228">
        <f t="shared" si="373"/>
        <v>0</v>
      </c>
      <c r="O774" s="180"/>
      <c r="P774" s="166" t="str">
        <f t="shared" si="374"/>
        <v xml:space="preserve"> </v>
      </c>
      <c r="Q774" s="166" t="str">
        <f t="shared" si="375"/>
        <v xml:space="preserve"> </v>
      </c>
      <c r="R774" s="119">
        <f t="shared" si="380"/>
        <v>0</v>
      </c>
      <c r="S774" s="72">
        <f t="shared" si="376"/>
        <v>0</v>
      </c>
    </row>
    <row r="775" spans="1:19" s="2" customFormat="1" ht="105.75" customHeight="1" x14ac:dyDescent="0.2">
      <c r="A775" s="389"/>
      <c r="B775" s="390"/>
      <c r="C775" s="390"/>
      <c r="D775" s="390"/>
      <c r="E775" s="180"/>
      <c r="F775" s="180"/>
      <c r="G775" s="60" t="s">
        <v>1065</v>
      </c>
      <c r="H775" s="17" t="s">
        <v>594</v>
      </c>
      <c r="I775" s="390">
        <f>'موازنة 2027-2028 '!M775</f>
        <v>0</v>
      </c>
      <c r="J775" s="180"/>
      <c r="K775" s="180"/>
      <c r="L775" s="180">
        <f t="shared" si="381"/>
        <v>0</v>
      </c>
      <c r="M775" s="390">
        <f>'الاطار الموازنى  راي الجهه عام'!K775</f>
        <v>0</v>
      </c>
      <c r="N775" s="228">
        <f t="shared" si="373"/>
        <v>0</v>
      </c>
      <c r="O775" s="180"/>
      <c r="P775" s="166" t="str">
        <f t="shared" si="374"/>
        <v xml:space="preserve"> </v>
      </c>
      <c r="Q775" s="166" t="str">
        <f t="shared" si="375"/>
        <v xml:space="preserve"> </v>
      </c>
      <c r="R775" s="119">
        <f t="shared" si="380"/>
        <v>0</v>
      </c>
      <c r="S775" s="72">
        <f t="shared" si="376"/>
        <v>0</v>
      </c>
    </row>
    <row r="776" spans="1:19" s="2" customFormat="1" ht="105.75" customHeight="1" x14ac:dyDescent="0.2">
      <c r="A776" s="389"/>
      <c r="B776" s="390"/>
      <c r="C776" s="390"/>
      <c r="D776" s="390"/>
      <c r="E776" s="180"/>
      <c r="F776" s="180"/>
      <c r="G776" s="60" t="s">
        <v>1066</v>
      </c>
      <c r="H776" s="17" t="s">
        <v>595</v>
      </c>
      <c r="I776" s="390">
        <f>'موازنة 2027-2028 '!M776</f>
        <v>0</v>
      </c>
      <c r="J776" s="180"/>
      <c r="K776" s="180"/>
      <c r="L776" s="180">
        <f t="shared" si="381"/>
        <v>0</v>
      </c>
      <c r="M776" s="390">
        <f>'الاطار الموازنى  راي الجهه عام'!K776</f>
        <v>0</v>
      </c>
      <c r="N776" s="228">
        <f t="shared" si="373"/>
        <v>0</v>
      </c>
      <c r="O776" s="180"/>
      <c r="P776" s="166" t="str">
        <f t="shared" si="374"/>
        <v xml:space="preserve"> </v>
      </c>
      <c r="Q776" s="166" t="str">
        <f t="shared" si="375"/>
        <v xml:space="preserve"> </v>
      </c>
      <c r="R776" s="119">
        <f t="shared" si="380"/>
        <v>0</v>
      </c>
      <c r="S776" s="72">
        <f t="shared" si="376"/>
        <v>0</v>
      </c>
    </row>
    <row r="777" spans="1:19" s="2" customFormat="1" ht="105.75" customHeight="1" x14ac:dyDescent="0.2">
      <c r="A777" s="389"/>
      <c r="B777" s="390"/>
      <c r="C777" s="390"/>
      <c r="D777" s="390"/>
      <c r="E777" s="180"/>
      <c r="F777" s="180"/>
      <c r="G777" s="60" t="s">
        <v>1067</v>
      </c>
      <c r="H777" s="17" t="s">
        <v>596</v>
      </c>
      <c r="I777" s="390">
        <f>'موازنة 2027-2028 '!M777</f>
        <v>0</v>
      </c>
      <c r="J777" s="180"/>
      <c r="K777" s="180"/>
      <c r="L777" s="180">
        <f t="shared" si="381"/>
        <v>0</v>
      </c>
      <c r="M777" s="390">
        <f>'الاطار الموازنى  راي الجهه عام'!K777</f>
        <v>0</v>
      </c>
      <c r="N777" s="228">
        <f t="shared" si="373"/>
        <v>0</v>
      </c>
      <c r="O777" s="180"/>
      <c r="P777" s="166" t="str">
        <f t="shared" si="374"/>
        <v xml:space="preserve"> </v>
      </c>
      <c r="Q777" s="166" t="str">
        <f t="shared" si="375"/>
        <v xml:space="preserve"> </v>
      </c>
      <c r="R777" s="119">
        <f t="shared" si="380"/>
        <v>0</v>
      </c>
      <c r="S777" s="72">
        <f t="shared" si="376"/>
        <v>0</v>
      </c>
    </row>
    <row r="778" spans="1:19" s="2" customFormat="1" ht="105.75" customHeight="1" x14ac:dyDescent="0.2">
      <c r="A778" s="389"/>
      <c r="B778" s="390"/>
      <c r="C778" s="390"/>
      <c r="D778" s="390"/>
      <c r="E778" s="180"/>
      <c r="F778" s="180"/>
      <c r="G778" s="60" t="s">
        <v>1068</v>
      </c>
      <c r="H778" s="17" t="s">
        <v>597</v>
      </c>
      <c r="I778" s="390">
        <f>'موازنة 2027-2028 '!M778</f>
        <v>0</v>
      </c>
      <c r="J778" s="180"/>
      <c r="K778" s="180"/>
      <c r="L778" s="180">
        <f t="shared" si="381"/>
        <v>0</v>
      </c>
      <c r="M778" s="390">
        <f>'الاطار الموازنى  راي الجهه عام'!K778</f>
        <v>0</v>
      </c>
      <c r="N778" s="228">
        <f t="shared" si="373"/>
        <v>0</v>
      </c>
      <c r="O778" s="180"/>
      <c r="P778" s="166" t="str">
        <f t="shared" si="374"/>
        <v xml:space="preserve"> </v>
      </c>
      <c r="Q778" s="166" t="str">
        <f t="shared" si="375"/>
        <v xml:space="preserve"> </v>
      </c>
      <c r="R778" s="119">
        <f t="shared" si="380"/>
        <v>0</v>
      </c>
      <c r="S778" s="72">
        <f t="shared" si="376"/>
        <v>0</v>
      </c>
    </row>
    <row r="779" spans="1:19" s="2" customFormat="1" ht="105.75" customHeight="1" x14ac:dyDescent="0.2">
      <c r="A779" s="390"/>
      <c r="B779" s="390"/>
      <c r="C779" s="390"/>
      <c r="D779" s="390"/>
      <c r="E779" s="180"/>
      <c r="F779" s="180"/>
      <c r="G779" s="60" t="s">
        <v>1069</v>
      </c>
      <c r="H779" s="17" t="s">
        <v>585</v>
      </c>
      <c r="I779" s="390">
        <f>'موازنة 2027-2028 '!M779</f>
        <v>17644000</v>
      </c>
      <c r="J779" s="180"/>
      <c r="K779" s="180"/>
      <c r="L779" s="180">
        <f t="shared" si="381"/>
        <v>0</v>
      </c>
      <c r="M779" s="390">
        <f>'الاطار الموازنى  راي الجهه عام'!K779</f>
        <v>23549000</v>
      </c>
      <c r="N779" s="228">
        <f t="shared" si="373"/>
        <v>5905000</v>
      </c>
      <c r="O779" s="180">
        <v>23549000</v>
      </c>
      <c r="P779" s="166">
        <f t="shared" si="374"/>
        <v>5905000</v>
      </c>
      <c r="Q779" s="166" t="str">
        <f t="shared" si="375"/>
        <v xml:space="preserve"> </v>
      </c>
      <c r="R779" s="119">
        <f t="shared" si="380"/>
        <v>1.3346746769440037</v>
      </c>
      <c r="S779" s="72">
        <f t="shared" si="376"/>
        <v>64742000</v>
      </c>
    </row>
    <row r="780" spans="1:19" s="2" customFormat="1" ht="102.75" customHeight="1" x14ac:dyDescent="0.2">
      <c r="A780" s="390"/>
      <c r="B780" s="390"/>
      <c r="C780" s="390"/>
      <c r="D780" s="390"/>
      <c r="E780" s="180"/>
      <c r="F780" s="180"/>
      <c r="G780" s="60" t="s">
        <v>1070</v>
      </c>
      <c r="H780" s="17" t="s">
        <v>586</v>
      </c>
      <c r="I780" s="390">
        <f>'موازنة 2027-2028 '!M780</f>
        <v>2083000</v>
      </c>
      <c r="J780" s="180"/>
      <c r="K780" s="180"/>
      <c r="L780" s="180">
        <f t="shared" si="381"/>
        <v>0</v>
      </c>
      <c r="M780" s="390">
        <f>'الاطار الموازنى  راي الجهه عام'!K780</f>
        <v>2083000</v>
      </c>
      <c r="N780" s="228">
        <f t="shared" si="373"/>
        <v>0</v>
      </c>
      <c r="O780" s="180">
        <v>2083000</v>
      </c>
      <c r="P780" s="166" t="str">
        <f t="shared" si="374"/>
        <v xml:space="preserve"> </v>
      </c>
      <c r="Q780" s="166" t="str">
        <f t="shared" si="375"/>
        <v xml:space="preserve"> </v>
      </c>
      <c r="R780" s="119">
        <f t="shared" si="380"/>
        <v>1</v>
      </c>
      <c r="S780" s="72">
        <f t="shared" si="376"/>
        <v>6249000</v>
      </c>
    </row>
    <row r="781" spans="1:19" s="2" customFormat="1" ht="105.75" customHeight="1" x14ac:dyDescent="0.2">
      <c r="A781" s="389"/>
      <c r="B781" s="390"/>
      <c r="C781" s="390"/>
      <c r="D781" s="390"/>
      <c r="E781" s="180"/>
      <c r="F781" s="180"/>
      <c r="G781" s="60" t="s">
        <v>1071</v>
      </c>
      <c r="H781" s="17" t="s">
        <v>587</v>
      </c>
      <c r="I781" s="390">
        <f>'موازنة 2027-2028 '!M781</f>
        <v>0</v>
      </c>
      <c r="J781" s="180"/>
      <c r="K781" s="180"/>
      <c r="L781" s="180">
        <f t="shared" si="381"/>
        <v>0</v>
      </c>
      <c r="M781" s="390">
        <f>'الاطار الموازنى  راي الجهه عام'!K781</f>
        <v>0</v>
      </c>
      <c r="N781" s="228">
        <f t="shared" si="373"/>
        <v>0</v>
      </c>
      <c r="O781" s="180"/>
      <c r="P781" s="166" t="str">
        <f t="shared" si="374"/>
        <v xml:space="preserve"> </v>
      </c>
      <c r="Q781" s="166" t="str">
        <f t="shared" si="375"/>
        <v xml:space="preserve"> </v>
      </c>
      <c r="R781" s="119">
        <f t="shared" si="380"/>
        <v>0</v>
      </c>
      <c r="S781" s="72">
        <f t="shared" si="376"/>
        <v>0</v>
      </c>
    </row>
    <row r="782" spans="1:19" s="2" customFormat="1" ht="105.75" customHeight="1" x14ac:dyDescent="0.2">
      <c r="A782" s="389"/>
      <c r="B782" s="390"/>
      <c r="C782" s="390"/>
      <c r="D782" s="390"/>
      <c r="E782" s="166"/>
      <c r="F782" s="166"/>
      <c r="G782" s="60" t="s">
        <v>976</v>
      </c>
      <c r="H782" s="17" t="s">
        <v>604</v>
      </c>
      <c r="I782" s="390">
        <f>'موازنة 2027-2028 '!M782</f>
        <v>0</v>
      </c>
      <c r="J782" s="166"/>
      <c r="K782" s="166"/>
      <c r="L782" s="166">
        <f t="shared" si="381"/>
        <v>0</v>
      </c>
      <c r="M782" s="390">
        <f>'الاطار الموازنى  راي الجهه عام'!K782</f>
        <v>0</v>
      </c>
      <c r="N782" s="228">
        <f t="shared" si="373"/>
        <v>0</v>
      </c>
      <c r="O782" s="166"/>
      <c r="P782" s="166" t="str">
        <f t="shared" si="374"/>
        <v xml:space="preserve"> </v>
      </c>
      <c r="Q782" s="166" t="str">
        <f t="shared" si="375"/>
        <v xml:space="preserve"> </v>
      </c>
      <c r="R782" s="119"/>
      <c r="S782" s="72">
        <f>S785</f>
        <v>0</v>
      </c>
    </row>
    <row r="783" spans="1:19" s="1" customFormat="1" ht="105.75" customHeight="1" x14ac:dyDescent="0.2">
      <c r="A783" s="357"/>
      <c r="B783" s="373"/>
      <c r="C783" s="373"/>
      <c r="D783" s="373"/>
      <c r="E783" s="153"/>
      <c r="F783" s="153"/>
      <c r="G783" s="54">
        <v>4231120101</v>
      </c>
      <c r="H783" s="18" t="s">
        <v>605</v>
      </c>
      <c r="I783" s="373">
        <f>'موازنة 2027-2028 '!M783</f>
        <v>0</v>
      </c>
      <c r="J783" s="153"/>
      <c r="K783" s="153"/>
      <c r="L783" s="153">
        <f t="shared" si="381"/>
        <v>0</v>
      </c>
      <c r="M783" s="373">
        <f>'الاطار الموازنى  راي الجهه عام'!K783</f>
        <v>0</v>
      </c>
      <c r="N783" s="215">
        <f t="shared" si="373"/>
        <v>0</v>
      </c>
      <c r="O783" s="153"/>
      <c r="P783" s="155" t="str">
        <f t="shared" si="374"/>
        <v xml:space="preserve"> </v>
      </c>
      <c r="Q783" s="155" t="str">
        <f t="shared" si="375"/>
        <v xml:space="preserve"> </v>
      </c>
      <c r="R783" s="110">
        <f t="shared" si="380"/>
        <v>0</v>
      </c>
      <c r="S783" s="72">
        <f t="shared" si="376"/>
        <v>0</v>
      </c>
    </row>
    <row r="784" spans="1:19" s="1" customFormat="1" ht="105.75" customHeight="1" thickBot="1" x14ac:dyDescent="0.25">
      <c r="A784" s="357"/>
      <c r="B784" s="373"/>
      <c r="C784" s="373"/>
      <c r="D784" s="373"/>
      <c r="E784" s="153"/>
      <c r="F784" s="153"/>
      <c r="G784" s="55">
        <v>4231120201</v>
      </c>
      <c r="H784" s="23" t="s">
        <v>606</v>
      </c>
      <c r="I784" s="373">
        <f>'موازنة 2027-2028 '!M784</f>
        <v>0</v>
      </c>
      <c r="J784" s="153"/>
      <c r="K784" s="153"/>
      <c r="L784" s="153">
        <f t="shared" si="381"/>
        <v>0</v>
      </c>
      <c r="M784" s="373">
        <f>'الاطار الموازنى  راي الجهه عام'!K784</f>
        <v>0</v>
      </c>
      <c r="N784" s="215">
        <f t="shared" si="373"/>
        <v>0</v>
      </c>
      <c r="O784" s="153">
        <f>M784</f>
        <v>0</v>
      </c>
      <c r="P784" s="155" t="str">
        <f t="shared" si="374"/>
        <v xml:space="preserve"> </v>
      </c>
      <c r="Q784" s="155" t="str">
        <f t="shared" si="375"/>
        <v xml:space="preserve"> </v>
      </c>
      <c r="R784" s="110">
        <f t="shared" si="380"/>
        <v>0</v>
      </c>
      <c r="S784" s="72">
        <f t="shared" si="376"/>
        <v>0</v>
      </c>
    </row>
    <row r="785" spans="1:19" s="2" customFormat="1" ht="102.75" customHeight="1" thickBot="1" x14ac:dyDescent="0.25">
      <c r="A785" s="376">
        <f t="shared" ref="A785:F785" si="391">SUM(A783:A784)</f>
        <v>0</v>
      </c>
      <c r="B785" s="377">
        <f t="shared" si="391"/>
        <v>0</v>
      </c>
      <c r="C785" s="377">
        <f t="shared" si="391"/>
        <v>0</v>
      </c>
      <c r="D785" s="377">
        <f t="shared" si="391"/>
        <v>0</v>
      </c>
      <c r="E785" s="157">
        <f t="shared" si="391"/>
        <v>0</v>
      </c>
      <c r="F785" s="157">
        <f t="shared" si="391"/>
        <v>0</v>
      </c>
      <c r="G785" s="57"/>
      <c r="H785" s="7" t="s">
        <v>588</v>
      </c>
      <c r="I785" s="377">
        <f>'موازنة 2027-2028 '!M785</f>
        <v>0</v>
      </c>
      <c r="J785" s="157">
        <f t="shared" ref="J785:L785" si="392">SUM(J783:J784)</f>
        <v>0</v>
      </c>
      <c r="K785" s="157">
        <f t="shared" si="392"/>
        <v>0</v>
      </c>
      <c r="L785" s="157">
        <f t="shared" si="392"/>
        <v>0</v>
      </c>
      <c r="M785" s="377">
        <f>'الاطار الموازنى  راي الجهه عام'!K785</f>
        <v>0</v>
      </c>
      <c r="N785" s="217">
        <f t="shared" si="373"/>
        <v>0</v>
      </c>
      <c r="O785" s="157">
        <f t="shared" ref="O785" si="393">SUM(O783:O784)</f>
        <v>0</v>
      </c>
      <c r="P785" s="157" t="str">
        <f t="shared" si="374"/>
        <v xml:space="preserve"> </v>
      </c>
      <c r="Q785" s="157" t="str">
        <f t="shared" si="375"/>
        <v xml:space="preserve"> </v>
      </c>
      <c r="R785" s="112">
        <f t="shared" si="380"/>
        <v>0</v>
      </c>
      <c r="S785" s="72">
        <f t="shared" si="376"/>
        <v>0</v>
      </c>
    </row>
    <row r="786" spans="1:19" s="2" customFormat="1" ht="105.75" customHeight="1" thickBot="1" x14ac:dyDescent="0.25">
      <c r="A786" s="389"/>
      <c r="B786" s="390"/>
      <c r="C786" s="390"/>
      <c r="D786" s="390"/>
      <c r="E786" s="180"/>
      <c r="F786" s="180"/>
      <c r="G786" s="66" t="s">
        <v>1072</v>
      </c>
      <c r="H786" s="38" t="s">
        <v>589</v>
      </c>
      <c r="I786" s="390">
        <f>'موازنة 2027-2028 '!M786</f>
        <v>0</v>
      </c>
      <c r="J786" s="180"/>
      <c r="K786" s="180"/>
      <c r="L786" s="180">
        <f t="shared" si="381"/>
        <v>0</v>
      </c>
      <c r="M786" s="390">
        <f>'الاطار الموازنى  راي الجهه عام'!K786</f>
        <v>0</v>
      </c>
      <c r="N786" s="228">
        <f t="shared" si="373"/>
        <v>0</v>
      </c>
      <c r="O786" s="180"/>
      <c r="P786" s="166" t="str">
        <f t="shared" si="374"/>
        <v xml:space="preserve"> </v>
      </c>
      <c r="Q786" s="166" t="str">
        <f t="shared" si="375"/>
        <v xml:space="preserve"> </v>
      </c>
      <c r="R786" s="119">
        <f t="shared" si="380"/>
        <v>0</v>
      </c>
      <c r="S786" s="72">
        <f t="shared" si="376"/>
        <v>0</v>
      </c>
    </row>
    <row r="787" spans="1:19" s="3" customFormat="1" ht="107.25" customHeight="1" thickBot="1" x14ac:dyDescent="0.25">
      <c r="A787" s="382">
        <f t="shared" ref="A787:L787" si="394">A771+A772+A773+A774+A775+A776+A777+A778+A779+A780+A781+A785+A786</f>
        <v>0</v>
      </c>
      <c r="B787" s="383">
        <f t="shared" si="394"/>
        <v>0</v>
      </c>
      <c r="C787" s="383">
        <f t="shared" si="394"/>
        <v>0</v>
      </c>
      <c r="D787" s="383">
        <f t="shared" si="394"/>
        <v>0</v>
      </c>
      <c r="E787" s="161">
        <f t="shared" si="394"/>
        <v>0</v>
      </c>
      <c r="F787" s="161">
        <f t="shared" si="394"/>
        <v>0</v>
      </c>
      <c r="G787" s="58"/>
      <c r="H787" s="9" t="s">
        <v>1113</v>
      </c>
      <c r="I787" s="383">
        <f>'موازنة 2027-2028 '!M787</f>
        <v>19727000</v>
      </c>
      <c r="J787" s="161">
        <f t="shared" si="394"/>
        <v>0</v>
      </c>
      <c r="K787" s="161">
        <f t="shared" si="394"/>
        <v>0</v>
      </c>
      <c r="L787" s="161">
        <f t="shared" si="394"/>
        <v>0</v>
      </c>
      <c r="M787" s="383">
        <f>'الاطار الموازنى  راي الجهه عام'!K787</f>
        <v>25632000</v>
      </c>
      <c r="N787" s="222">
        <f t="shared" si="373"/>
        <v>5905000</v>
      </c>
      <c r="O787" s="161">
        <f t="shared" ref="O787" si="395">O771+O772+O773+O774+O775+O776+O777+O778+O779+O780+O781+O785+O786</f>
        <v>25632000</v>
      </c>
      <c r="P787" s="161">
        <f t="shared" si="374"/>
        <v>5905000</v>
      </c>
      <c r="Q787" s="161" t="str">
        <f t="shared" si="375"/>
        <v xml:space="preserve"> </v>
      </c>
      <c r="R787" s="115">
        <f t="shared" si="380"/>
        <v>1.2993359355198459</v>
      </c>
      <c r="S787" s="72">
        <f t="shared" si="376"/>
        <v>70991000</v>
      </c>
    </row>
    <row r="788" spans="1:19" s="3" customFormat="1" ht="105.75" customHeight="1" x14ac:dyDescent="0.2">
      <c r="A788" s="355"/>
      <c r="B788" s="425"/>
      <c r="C788" s="425"/>
      <c r="D788" s="425"/>
      <c r="E788" s="181"/>
      <c r="F788" s="181"/>
      <c r="G788" s="59" t="s">
        <v>977</v>
      </c>
      <c r="H788" s="10" t="s">
        <v>457</v>
      </c>
      <c r="I788" s="425">
        <f>'موازنة 2027-2028 '!M788</f>
        <v>0</v>
      </c>
      <c r="J788" s="181"/>
      <c r="K788" s="181"/>
      <c r="L788" s="181"/>
      <c r="M788" s="425">
        <f>'الاطار الموازنى  راي الجهه عام'!K788</f>
        <v>0</v>
      </c>
      <c r="N788" s="242"/>
      <c r="O788" s="181"/>
      <c r="P788" s="181" t="str">
        <f t="shared" si="374"/>
        <v xml:space="preserve"> </v>
      </c>
      <c r="Q788" s="181" t="str">
        <f t="shared" si="375"/>
        <v xml:space="preserve"> </v>
      </c>
      <c r="R788" s="125"/>
      <c r="S788" s="72">
        <f>S820</f>
        <v>0</v>
      </c>
    </row>
    <row r="789" spans="1:19" s="2" customFormat="1" ht="105.75" customHeight="1" x14ac:dyDescent="0.2">
      <c r="A789" s="389"/>
      <c r="B789" s="390"/>
      <c r="C789" s="390"/>
      <c r="D789" s="390"/>
      <c r="E789" s="180"/>
      <c r="F789" s="180"/>
      <c r="G789" s="60" t="s">
        <v>1073</v>
      </c>
      <c r="H789" s="17" t="s">
        <v>458</v>
      </c>
      <c r="I789" s="390">
        <f>'موازنة 2027-2028 '!M789</f>
        <v>0</v>
      </c>
      <c r="J789" s="180"/>
      <c r="K789" s="180"/>
      <c r="L789" s="180">
        <f t="shared" si="381"/>
        <v>0</v>
      </c>
      <c r="M789" s="390">
        <f>'الاطار الموازنى  راي الجهه عام'!K789</f>
        <v>0</v>
      </c>
      <c r="N789" s="228">
        <f t="shared" si="373"/>
        <v>0</v>
      </c>
      <c r="O789" s="180"/>
      <c r="P789" s="166" t="str">
        <f t="shared" si="374"/>
        <v xml:space="preserve"> </v>
      </c>
      <c r="Q789" s="166" t="str">
        <f t="shared" si="375"/>
        <v xml:space="preserve"> </v>
      </c>
      <c r="R789" s="119">
        <f t="shared" si="380"/>
        <v>0</v>
      </c>
      <c r="S789" s="72">
        <f t="shared" si="376"/>
        <v>0</v>
      </c>
    </row>
    <row r="790" spans="1:19" s="2" customFormat="1" ht="105.75" customHeight="1" x14ac:dyDescent="0.2">
      <c r="A790" s="389"/>
      <c r="B790" s="390"/>
      <c r="C790" s="390"/>
      <c r="D790" s="390"/>
      <c r="E790" s="166"/>
      <c r="F790" s="166"/>
      <c r="G790" s="60" t="s">
        <v>978</v>
      </c>
      <c r="H790" s="17" t="s">
        <v>459</v>
      </c>
      <c r="I790" s="390">
        <f>'موازنة 2027-2028 '!M790</f>
        <v>0</v>
      </c>
      <c r="J790" s="166"/>
      <c r="K790" s="166"/>
      <c r="L790" s="166"/>
      <c r="M790" s="390">
        <f>'الاطار الموازنى  راي الجهه عام'!K790</f>
        <v>0</v>
      </c>
      <c r="N790" s="228"/>
      <c r="O790" s="166"/>
      <c r="P790" s="166" t="str">
        <f t="shared" si="374"/>
        <v xml:space="preserve"> </v>
      </c>
      <c r="Q790" s="166" t="str">
        <f t="shared" si="375"/>
        <v xml:space="preserve"> </v>
      </c>
      <c r="R790" s="119"/>
      <c r="S790" s="72">
        <f>S793</f>
        <v>0</v>
      </c>
    </row>
    <row r="791" spans="1:19" s="1" customFormat="1" ht="105.75" customHeight="1" x14ac:dyDescent="0.2">
      <c r="A791" s="357"/>
      <c r="B791" s="373"/>
      <c r="C791" s="373"/>
      <c r="D791" s="373"/>
      <c r="E791" s="153"/>
      <c r="F791" s="153"/>
      <c r="G791" s="54">
        <v>4232020101</v>
      </c>
      <c r="H791" s="18" t="s">
        <v>460</v>
      </c>
      <c r="I791" s="373">
        <f>'موازنة 2027-2028 '!M791</f>
        <v>0</v>
      </c>
      <c r="J791" s="153"/>
      <c r="K791" s="153"/>
      <c r="L791" s="153">
        <f t="shared" si="381"/>
        <v>0</v>
      </c>
      <c r="M791" s="373">
        <f>'الاطار الموازنى  راي الجهه عام'!K791</f>
        <v>0</v>
      </c>
      <c r="N791" s="215">
        <f t="shared" si="373"/>
        <v>0</v>
      </c>
      <c r="O791" s="153"/>
      <c r="P791" s="155" t="str">
        <f t="shared" si="374"/>
        <v xml:space="preserve"> </v>
      </c>
      <c r="Q791" s="155" t="str">
        <f t="shared" si="375"/>
        <v xml:space="preserve"> </v>
      </c>
      <c r="R791" s="110">
        <f t="shared" si="380"/>
        <v>0</v>
      </c>
      <c r="S791" s="72">
        <f t="shared" si="376"/>
        <v>0</v>
      </c>
    </row>
    <row r="792" spans="1:19" s="1" customFormat="1" ht="105.75" customHeight="1" thickBot="1" x14ac:dyDescent="0.25">
      <c r="A792" s="357"/>
      <c r="B792" s="373"/>
      <c r="C792" s="373"/>
      <c r="D792" s="373"/>
      <c r="E792" s="153"/>
      <c r="F792" s="153"/>
      <c r="G792" s="55">
        <v>4232020201</v>
      </c>
      <c r="H792" s="23" t="s">
        <v>461</v>
      </c>
      <c r="I792" s="373">
        <f>'موازنة 2027-2028 '!M792</f>
        <v>0</v>
      </c>
      <c r="J792" s="153"/>
      <c r="K792" s="153"/>
      <c r="L792" s="153">
        <f t="shared" si="381"/>
        <v>0</v>
      </c>
      <c r="M792" s="373">
        <f>'الاطار الموازنى  راي الجهه عام'!K792</f>
        <v>0</v>
      </c>
      <c r="N792" s="215">
        <f t="shared" si="373"/>
        <v>0</v>
      </c>
      <c r="O792" s="153"/>
      <c r="P792" s="155" t="str">
        <f t="shared" si="374"/>
        <v xml:space="preserve"> </v>
      </c>
      <c r="Q792" s="155" t="str">
        <f t="shared" si="375"/>
        <v xml:space="preserve"> </v>
      </c>
      <c r="R792" s="110">
        <f t="shared" si="380"/>
        <v>0</v>
      </c>
      <c r="S792" s="72">
        <f t="shared" si="376"/>
        <v>0</v>
      </c>
    </row>
    <row r="793" spans="1:19" s="2" customFormat="1" ht="107.25" customHeight="1" thickBot="1" x14ac:dyDescent="0.25">
      <c r="A793" s="376">
        <f t="shared" ref="A793:F793" si="396">SUM(A791:A792)</f>
        <v>0</v>
      </c>
      <c r="B793" s="377">
        <f t="shared" si="396"/>
        <v>0</v>
      </c>
      <c r="C793" s="377">
        <f t="shared" si="396"/>
        <v>0</v>
      </c>
      <c r="D793" s="377">
        <f t="shared" si="396"/>
        <v>0</v>
      </c>
      <c r="E793" s="157">
        <f t="shared" si="396"/>
        <v>0</v>
      </c>
      <c r="F793" s="157">
        <f t="shared" si="396"/>
        <v>0</v>
      </c>
      <c r="G793" s="57"/>
      <c r="H793" s="7" t="s">
        <v>256</v>
      </c>
      <c r="I793" s="377">
        <f>'موازنة 2027-2028 '!M793</f>
        <v>0</v>
      </c>
      <c r="J793" s="157">
        <f t="shared" ref="J793:L793" si="397">SUM(J791:J792)</f>
        <v>0</v>
      </c>
      <c r="K793" s="157">
        <f t="shared" si="397"/>
        <v>0</v>
      </c>
      <c r="L793" s="157">
        <f t="shared" si="397"/>
        <v>0</v>
      </c>
      <c r="M793" s="377">
        <f>'الاطار الموازنى  راي الجهه عام'!K793</f>
        <v>0</v>
      </c>
      <c r="N793" s="217">
        <f t="shared" si="373"/>
        <v>0</v>
      </c>
      <c r="O793" s="157">
        <f t="shared" ref="O793" si="398">SUM(O791:O792)</f>
        <v>0</v>
      </c>
      <c r="P793" s="157" t="str">
        <f t="shared" si="374"/>
        <v xml:space="preserve"> </v>
      </c>
      <c r="Q793" s="157" t="str">
        <f t="shared" si="375"/>
        <v xml:space="preserve"> </v>
      </c>
      <c r="R793" s="112">
        <f t="shared" si="380"/>
        <v>0</v>
      </c>
      <c r="S793" s="72">
        <f t="shared" si="376"/>
        <v>0</v>
      </c>
    </row>
    <row r="794" spans="1:19" s="2" customFormat="1" ht="105.75" customHeight="1" x14ac:dyDescent="0.2">
      <c r="A794" s="389"/>
      <c r="B794" s="390"/>
      <c r="C794" s="390"/>
      <c r="D794" s="390"/>
      <c r="E794" s="166"/>
      <c r="F794" s="166"/>
      <c r="G794" s="53" t="s">
        <v>979</v>
      </c>
      <c r="H794" s="22" t="s">
        <v>462</v>
      </c>
      <c r="I794" s="390">
        <f>'موازنة 2027-2028 '!M794</f>
        <v>0</v>
      </c>
      <c r="J794" s="166"/>
      <c r="K794" s="166"/>
      <c r="L794" s="166"/>
      <c r="M794" s="390">
        <f>'الاطار الموازنى  راي الجهه عام'!K794</f>
        <v>0</v>
      </c>
      <c r="N794" s="228"/>
      <c r="O794" s="166"/>
      <c r="P794" s="166" t="str">
        <f t="shared" si="374"/>
        <v xml:space="preserve"> </v>
      </c>
      <c r="Q794" s="166" t="str">
        <f t="shared" si="375"/>
        <v xml:space="preserve"> </v>
      </c>
      <c r="R794" s="119"/>
      <c r="S794" s="72">
        <f>S797</f>
        <v>0</v>
      </c>
    </row>
    <row r="795" spans="1:19" s="345" customFormat="1" ht="102.75" customHeight="1" x14ac:dyDescent="0.2">
      <c r="A795" s="446"/>
      <c r="B795" s="446"/>
      <c r="C795" s="446"/>
      <c r="D795" s="446"/>
      <c r="E795" s="338"/>
      <c r="F795" s="338"/>
      <c r="G795" s="339">
        <v>4232030101</v>
      </c>
      <c r="H795" s="340" t="s">
        <v>463</v>
      </c>
      <c r="I795" s="446">
        <f>'موازنة 2027-2028 '!M795</f>
        <v>0</v>
      </c>
      <c r="J795" s="338"/>
      <c r="K795" s="338"/>
      <c r="L795" s="338">
        <f t="shared" si="381"/>
        <v>0</v>
      </c>
      <c r="M795" s="446">
        <f>'الاطار الموازنى  راي الجهه عام'!K795</f>
        <v>0</v>
      </c>
      <c r="N795" s="341">
        <f t="shared" si="373"/>
        <v>0</v>
      </c>
      <c r="O795" s="338">
        <f>M795</f>
        <v>0</v>
      </c>
      <c r="P795" s="342" t="str">
        <f t="shared" si="374"/>
        <v xml:space="preserve"> </v>
      </c>
      <c r="Q795" s="342" t="str">
        <f t="shared" si="375"/>
        <v xml:space="preserve"> </v>
      </c>
      <c r="R795" s="343">
        <f t="shared" si="380"/>
        <v>0</v>
      </c>
      <c r="S795" s="344">
        <f t="shared" si="376"/>
        <v>0</v>
      </c>
    </row>
    <row r="796" spans="1:19" s="1" customFormat="1" ht="105.75" customHeight="1" thickBot="1" x14ac:dyDescent="0.25">
      <c r="A796" s="394"/>
      <c r="B796" s="395"/>
      <c r="C796" s="395"/>
      <c r="D796" s="395"/>
      <c r="E796" s="167"/>
      <c r="F796" s="167"/>
      <c r="G796" s="56">
        <v>4232030201</v>
      </c>
      <c r="H796" s="24" t="s">
        <v>464</v>
      </c>
      <c r="I796" s="395">
        <f>'موازنة 2027-2028 '!M796</f>
        <v>0</v>
      </c>
      <c r="J796" s="167"/>
      <c r="K796" s="167"/>
      <c r="L796" s="167">
        <f t="shared" si="381"/>
        <v>0</v>
      </c>
      <c r="M796" s="395">
        <f>'الاطار الموازنى  راي الجهه عام'!K796</f>
        <v>0</v>
      </c>
      <c r="N796" s="229">
        <f t="shared" si="373"/>
        <v>0</v>
      </c>
      <c r="O796" s="167"/>
      <c r="P796" s="170" t="str">
        <f t="shared" si="374"/>
        <v xml:space="preserve"> </v>
      </c>
      <c r="Q796" s="170" t="str">
        <f t="shared" si="375"/>
        <v xml:space="preserve"> </v>
      </c>
      <c r="R796" s="120">
        <f t="shared" si="380"/>
        <v>0</v>
      </c>
      <c r="S796" s="72">
        <f t="shared" si="376"/>
        <v>0</v>
      </c>
    </row>
    <row r="797" spans="1:19" s="2" customFormat="1" ht="107.25" customHeight="1" thickBot="1" x14ac:dyDescent="0.25">
      <c r="A797" s="376">
        <f t="shared" ref="A797:L797" si="399">SUM(A795:A796)</f>
        <v>0</v>
      </c>
      <c r="B797" s="377">
        <f t="shared" si="399"/>
        <v>0</v>
      </c>
      <c r="C797" s="377">
        <f t="shared" si="399"/>
        <v>0</v>
      </c>
      <c r="D797" s="377">
        <f t="shared" si="399"/>
        <v>0</v>
      </c>
      <c r="E797" s="157">
        <f t="shared" si="399"/>
        <v>0</v>
      </c>
      <c r="F797" s="157">
        <f t="shared" si="399"/>
        <v>0</v>
      </c>
      <c r="G797" s="57"/>
      <c r="H797" s="7" t="s">
        <v>266</v>
      </c>
      <c r="I797" s="377">
        <f>'موازنة 2027-2028 '!M797</f>
        <v>0</v>
      </c>
      <c r="J797" s="157">
        <f t="shared" si="399"/>
        <v>0</v>
      </c>
      <c r="K797" s="157">
        <f t="shared" si="399"/>
        <v>0</v>
      </c>
      <c r="L797" s="157">
        <f t="shared" si="399"/>
        <v>0</v>
      </c>
      <c r="M797" s="377">
        <f>'الاطار الموازنى  راي الجهه عام'!K797</f>
        <v>0</v>
      </c>
      <c r="N797" s="217">
        <f t="shared" si="373"/>
        <v>0</v>
      </c>
      <c r="O797" s="157">
        <f t="shared" ref="O797" si="400">SUM(O795:O796)</f>
        <v>0</v>
      </c>
      <c r="P797" s="157" t="str">
        <f t="shared" si="374"/>
        <v xml:space="preserve"> </v>
      </c>
      <c r="Q797" s="157" t="str">
        <f t="shared" si="375"/>
        <v xml:space="preserve"> </v>
      </c>
      <c r="R797" s="112">
        <f t="shared" si="380"/>
        <v>0</v>
      </c>
      <c r="S797" s="72">
        <f t="shared" si="376"/>
        <v>0</v>
      </c>
    </row>
    <row r="798" spans="1:19" s="2" customFormat="1" ht="105.75" customHeight="1" x14ac:dyDescent="0.2">
      <c r="A798" s="389"/>
      <c r="B798" s="390"/>
      <c r="C798" s="390"/>
      <c r="D798" s="390"/>
      <c r="E798" s="180"/>
      <c r="F798" s="180"/>
      <c r="G798" s="53" t="s">
        <v>1074</v>
      </c>
      <c r="H798" s="22" t="s">
        <v>568</v>
      </c>
      <c r="I798" s="390">
        <f>'موازنة 2027-2028 '!M798</f>
        <v>0</v>
      </c>
      <c r="J798" s="180"/>
      <c r="K798" s="180"/>
      <c r="L798" s="180">
        <f t="shared" si="381"/>
        <v>0</v>
      </c>
      <c r="M798" s="390">
        <f>'الاطار الموازنى  راي الجهه عام'!K798</f>
        <v>0</v>
      </c>
      <c r="N798" s="228">
        <f t="shared" si="373"/>
        <v>0</v>
      </c>
      <c r="O798" s="180"/>
      <c r="P798" s="166" t="str">
        <f t="shared" si="374"/>
        <v xml:space="preserve"> </v>
      </c>
      <c r="Q798" s="166" t="str">
        <f t="shared" si="375"/>
        <v xml:space="preserve"> </v>
      </c>
      <c r="R798" s="119">
        <f t="shared" si="380"/>
        <v>0</v>
      </c>
      <c r="S798" s="72">
        <f t="shared" si="376"/>
        <v>0</v>
      </c>
    </row>
    <row r="799" spans="1:19" s="2" customFormat="1" ht="105.75" customHeight="1" x14ac:dyDescent="0.2">
      <c r="A799" s="389"/>
      <c r="B799" s="390"/>
      <c r="C799" s="390"/>
      <c r="D799" s="390"/>
      <c r="E799" s="180"/>
      <c r="F799" s="180"/>
      <c r="G799" s="60" t="s">
        <v>1075</v>
      </c>
      <c r="H799" s="17" t="s">
        <v>465</v>
      </c>
      <c r="I799" s="390">
        <f>'موازنة 2027-2028 '!M799</f>
        <v>0</v>
      </c>
      <c r="J799" s="180"/>
      <c r="K799" s="180"/>
      <c r="L799" s="180">
        <f t="shared" si="381"/>
        <v>0</v>
      </c>
      <c r="M799" s="390">
        <f>'الاطار الموازنى  راي الجهه عام'!K799</f>
        <v>0</v>
      </c>
      <c r="N799" s="228">
        <f t="shared" si="373"/>
        <v>0</v>
      </c>
      <c r="O799" s="180"/>
      <c r="P799" s="166" t="str">
        <f t="shared" si="374"/>
        <v xml:space="preserve"> </v>
      </c>
      <c r="Q799" s="166" t="str">
        <f t="shared" si="375"/>
        <v xml:space="preserve"> </v>
      </c>
      <c r="R799" s="119">
        <f t="shared" si="380"/>
        <v>0</v>
      </c>
      <c r="S799" s="72">
        <f t="shared" si="376"/>
        <v>0</v>
      </c>
    </row>
    <row r="800" spans="1:19" s="2" customFormat="1" ht="105.75" customHeight="1" x14ac:dyDescent="0.2">
      <c r="A800" s="389"/>
      <c r="B800" s="390"/>
      <c r="C800" s="390"/>
      <c r="D800" s="390"/>
      <c r="E800" s="180"/>
      <c r="F800" s="180"/>
      <c r="G800" s="60" t="s">
        <v>1076</v>
      </c>
      <c r="H800" s="17" t="s">
        <v>466</v>
      </c>
      <c r="I800" s="390">
        <f>'موازنة 2027-2028 '!M800</f>
        <v>0</v>
      </c>
      <c r="J800" s="180"/>
      <c r="K800" s="180"/>
      <c r="L800" s="180">
        <f t="shared" si="381"/>
        <v>0</v>
      </c>
      <c r="M800" s="390">
        <f>'الاطار الموازنى  راي الجهه عام'!K800</f>
        <v>0</v>
      </c>
      <c r="N800" s="228">
        <f t="shared" si="373"/>
        <v>0</v>
      </c>
      <c r="O800" s="180"/>
      <c r="P800" s="166" t="str">
        <f t="shared" si="374"/>
        <v xml:space="preserve"> </v>
      </c>
      <c r="Q800" s="166" t="str">
        <f t="shared" si="375"/>
        <v xml:space="preserve"> </v>
      </c>
      <c r="R800" s="119">
        <f t="shared" si="380"/>
        <v>0</v>
      </c>
      <c r="S800" s="72">
        <f t="shared" si="376"/>
        <v>0</v>
      </c>
    </row>
    <row r="801" spans="1:19" s="2" customFormat="1" ht="105.75" customHeight="1" x14ac:dyDescent="0.2">
      <c r="A801" s="389"/>
      <c r="B801" s="390"/>
      <c r="C801" s="390"/>
      <c r="D801" s="390"/>
      <c r="E801" s="166"/>
      <c r="F801" s="166"/>
      <c r="G801" s="60" t="s">
        <v>980</v>
      </c>
      <c r="H801" s="17" t="s">
        <v>467</v>
      </c>
      <c r="I801" s="390">
        <f>'موازنة 2027-2028 '!M801</f>
        <v>0</v>
      </c>
      <c r="J801" s="166"/>
      <c r="K801" s="166"/>
      <c r="L801" s="166"/>
      <c r="M801" s="390">
        <f>'الاطار الموازنى  راي الجهه عام'!K801</f>
        <v>0</v>
      </c>
      <c r="N801" s="228"/>
      <c r="O801" s="166"/>
      <c r="P801" s="166" t="str">
        <f t="shared" si="374"/>
        <v xml:space="preserve"> </v>
      </c>
      <c r="Q801" s="166" t="str">
        <f t="shared" si="375"/>
        <v xml:space="preserve"> </v>
      </c>
      <c r="R801" s="119"/>
      <c r="S801" s="72">
        <f>S809</f>
        <v>0</v>
      </c>
    </row>
    <row r="802" spans="1:19" s="1" customFormat="1" ht="105.75" customHeight="1" x14ac:dyDescent="0.2">
      <c r="A802" s="357"/>
      <c r="B802" s="373"/>
      <c r="C802" s="373"/>
      <c r="D802" s="373"/>
      <c r="E802" s="153"/>
      <c r="F802" s="153"/>
      <c r="G802" s="54">
        <v>4232070101</v>
      </c>
      <c r="H802" s="18" t="s">
        <v>468</v>
      </c>
      <c r="I802" s="373">
        <f>'موازنة 2027-2028 '!M802</f>
        <v>0</v>
      </c>
      <c r="J802" s="153"/>
      <c r="K802" s="153"/>
      <c r="L802" s="153">
        <f t="shared" si="381"/>
        <v>0</v>
      </c>
      <c r="M802" s="373">
        <f>'الاطار الموازنى  راي الجهه عام'!K802</f>
        <v>0</v>
      </c>
      <c r="N802" s="215">
        <f t="shared" si="373"/>
        <v>0</v>
      </c>
      <c r="O802" s="153"/>
      <c r="P802" s="155" t="str">
        <f t="shared" si="374"/>
        <v xml:space="preserve"> </v>
      </c>
      <c r="Q802" s="155" t="str">
        <f t="shared" si="375"/>
        <v xml:space="preserve"> </v>
      </c>
      <c r="R802" s="110">
        <f t="shared" si="380"/>
        <v>0</v>
      </c>
      <c r="S802" s="72">
        <f t="shared" si="376"/>
        <v>0</v>
      </c>
    </row>
    <row r="803" spans="1:19" s="1" customFormat="1" ht="105.75" customHeight="1" x14ac:dyDescent="0.2">
      <c r="A803" s="357"/>
      <c r="B803" s="373"/>
      <c r="C803" s="373"/>
      <c r="D803" s="373"/>
      <c r="E803" s="153"/>
      <c r="F803" s="153"/>
      <c r="G803" s="54">
        <v>4232070201</v>
      </c>
      <c r="H803" s="18" t="s">
        <v>469</v>
      </c>
      <c r="I803" s="373">
        <f>'موازنة 2027-2028 '!M803</f>
        <v>0</v>
      </c>
      <c r="J803" s="153"/>
      <c r="K803" s="153"/>
      <c r="L803" s="153">
        <f t="shared" si="381"/>
        <v>0</v>
      </c>
      <c r="M803" s="373">
        <f>'الاطار الموازنى  راي الجهه عام'!K803</f>
        <v>0</v>
      </c>
      <c r="N803" s="215">
        <f t="shared" si="373"/>
        <v>0</v>
      </c>
      <c r="O803" s="153"/>
      <c r="P803" s="155" t="str">
        <f t="shared" si="374"/>
        <v xml:space="preserve"> </v>
      </c>
      <c r="Q803" s="155" t="str">
        <f t="shared" si="375"/>
        <v xml:space="preserve"> </v>
      </c>
      <c r="R803" s="110">
        <f t="shared" si="380"/>
        <v>0</v>
      </c>
      <c r="S803" s="72">
        <f t="shared" si="376"/>
        <v>0</v>
      </c>
    </row>
    <row r="804" spans="1:19" s="1" customFormat="1" ht="105.75" customHeight="1" x14ac:dyDescent="0.2">
      <c r="A804" s="357"/>
      <c r="B804" s="373"/>
      <c r="C804" s="373"/>
      <c r="D804" s="373"/>
      <c r="E804" s="153"/>
      <c r="F804" s="153"/>
      <c r="G804" s="54">
        <v>4232070301</v>
      </c>
      <c r="H804" s="18" t="s">
        <v>470</v>
      </c>
      <c r="I804" s="373">
        <f>'موازنة 2027-2028 '!M804</f>
        <v>0</v>
      </c>
      <c r="J804" s="153"/>
      <c r="K804" s="153"/>
      <c r="L804" s="153">
        <f t="shared" si="381"/>
        <v>0</v>
      </c>
      <c r="M804" s="373">
        <f>'الاطار الموازنى  راي الجهه عام'!K804</f>
        <v>0</v>
      </c>
      <c r="N804" s="215">
        <f t="shared" si="373"/>
        <v>0</v>
      </c>
      <c r="O804" s="153"/>
      <c r="P804" s="155" t="str">
        <f t="shared" si="374"/>
        <v xml:space="preserve"> </v>
      </c>
      <c r="Q804" s="155" t="str">
        <f t="shared" si="375"/>
        <v xml:space="preserve"> </v>
      </c>
      <c r="R804" s="110">
        <f t="shared" si="380"/>
        <v>0</v>
      </c>
      <c r="S804" s="72">
        <f t="shared" si="376"/>
        <v>0</v>
      </c>
    </row>
    <row r="805" spans="1:19" s="1" customFormat="1" ht="105.75" customHeight="1" x14ac:dyDescent="0.2">
      <c r="A805" s="357"/>
      <c r="B805" s="373"/>
      <c r="C805" s="373"/>
      <c r="D805" s="373"/>
      <c r="E805" s="153"/>
      <c r="F805" s="153"/>
      <c r="G805" s="54">
        <v>4232070401</v>
      </c>
      <c r="H805" s="18" t="s">
        <v>471</v>
      </c>
      <c r="I805" s="373">
        <f>'موازنة 2027-2028 '!M805</f>
        <v>0</v>
      </c>
      <c r="J805" s="153"/>
      <c r="K805" s="153"/>
      <c r="L805" s="153">
        <f t="shared" si="381"/>
        <v>0</v>
      </c>
      <c r="M805" s="373">
        <f>'الاطار الموازنى  راي الجهه عام'!K805</f>
        <v>0</v>
      </c>
      <c r="N805" s="215">
        <f t="shared" si="373"/>
        <v>0</v>
      </c>
      <c r="O805" s="153"/>
      <c r="P805" s="155" t="str">
        <f t="shared" si="374"/>
        <v xml:space="preserve"> </v>
      </c>
      <c r="Q805" s="155" t="str">
        <f t="shared" si="375"/>
        <v xml:space="preserve"> </v>
      </c>
      <c r="R805" s="110">
        <f t="shared" si="380"/>
        <v>0</v>
      </c>
      <c r="S805" s="72">
        <f t="shared" si="376"/>
        <v>0</v>
      </c>
    </row>
    <row r="806" spans="1:19" s="1" customFormat="1" ht="105.75" customHeight="1" x14ac:dyDescent="0.2">
      <c r="A806" s="357"/>
      <c r="B806" s="373"/>
      <c r="C806" s="373"/>
      <c r="D806" s="373"/>
      <c r="E806" s="153"/>
      <c r="F806" s="153"/>
      <c r="G806" s="54">
        <v>4232070501</v>
      </c>
      <c r="H806" s="18" t="s">
        <v>472</v>
      </c>
      <c r="I806" s="373">
        <f>'موازنة 2027-2028 '!M806</f>
        <v>0</v>
      </c>
      <c r="J806" s="153"/>
      <c r="K806" s="153"/>
      <c r="L806" s="153">
        <f t="shared" si="381"/>
        <v>0</v>
      </c>
      <c r="M806" s="373">
        <f>'الاطار الموازنى  راي الجهه عام'!K806</f>
        <v>0</v>
      </c>
      <c r="N806" s="215">
        <f t="shared" si="373"/>
        <v>0</v>
      </c>
      <c r="O806" s="153"/>
      <c r="P806" s="155" t="str">
        <f t="shared" si="374"/>
        <v xml:space="preserve"> </v>
      </c>
      <c r="Q806" s="155" t="str">
        <f t="shared" si="375"/>
        <v xml:space="preserve"> </v>
      </c>
      <c r="R806" s="110">
        <f t="shared" si="380"/>
        <v>0</v>
      </c>
      <c r="S806" s="72">
        <f t="shared" si="376"/>
        <v>0</v>
      </c>
    </row>
    <row r="807" spans="1:19" s="1" customFormat="1" ht="105.75" customHeight="1" x14ac:dyDescent="0.2">
      <c r="A807" s="374"/>
      <c r="B807" s="375"/>
      <c r="C807" s="375"/>
      <c r="D807" s="375"/>
      <c r="E807" s="156"/>
      <c r="F807" s="156"/>
      <c r="G807" s="55">
        <v>4232070601</v>
      </c>
      <c r="H807" s="23" t="s">
        <v>473</v>
      </c>
      <c r="I807" s="375">
        <f>'موازنة 2027-2028 '!M807</f>
        <v>0</v>
      </c>
      <c r="J807" s="156"/>
      <c r="K807" s="156"/>
      <c r="L807" s="156">
        <f t="shared" si="381"/>
        <v>0</v>
      </c>
      <c r="M807" s="375">
        <f>'الاطار الموازنى  راي الجهه عام'!K807</f>
        <v>0</v>
      </c>
      <c r="N807" s="216">
        <f t="shared" si="373"/>
        <v>0</v>
      </c>
      <c r="O807" s="156">
        <f>M807</f>
        <v>0</v>
      </c>
      <c r="P807" s="154" t="str">
        <f t="shared" si="374"/>
        <v xml:space="preserve"> </v>
      </c>
      <c r="Q807" s="154" t="str">
        <f t="shared" si="375"/>
        <v xml:space="preserve"> </v>
      </c>
      <c r="R807" s="111">
        <f t="shared" si="380"/>
        <v>0</v>
      </c>
      <c r="S807" s="72">
        <f t="shared" si="376"/>
        <v>0</v>
      </c>
    </row>
    <row r="808" spans="1:19" s="1" customFormat="1" ht="105.75" customHeight="1" thickBot="1" x14ac:dyDescent="0.25">
      <c r="A808" s="374"/>
      <c r="B808" s="375"/>
      <c r="C808" s="375"/>
      <c r="D808" s="375"/>
      <c r="E808" s="156"/>
      <c r="F808" s="156"/>
      <c r="G808" s="55">
        <v>4232070701</v>
      </c>
      <c r="H808" s="23" t="s">
        <v>598</v>
      </c>
      <c r="I808" s="375">
        <f>'موازنة 2027-2028 '!M808</f>
        <v>0</v>
      </c>
      <c r="J808" s="156"/>
      <c r="K808" s="156"/>
      <c r="L808" s="156">
        <f t="shared" si="381"/>
        <v>0</v>
      </c>
      <c r="M808" s="375">
        <f>'الاطار الموازنى  راي الجهه عام'!K808</f>
        <v>0</v>
      </c>
      <c r="N808" s="216">
        <f t="shared" si="373"/>
        <v>0</v>
      </c>
      <c r="O808" s="156"/>
      <c r="P808" s="154" t="str">
        <f t="shared" si="374"/>
        <v xml:space="preserve"> </v>
      </c>
      <c r="Q808" s="154" t="str">
        <f t="shared" si="375"/>
        <v xml:space="preserve"> </v>
      </c>
      <c r="R808" s="111">
        <f t="shared" si="380"/>
        <v>0</v>
      </c>
      <c r="S808" s="72">
        <f t="shared" si="376"/>
        <v>0</v>
      </c>
    </row>
    <row r="809" spans="1:19" s="2" customFormat="1" ht="107.25" customHeight="1" thickBot="1" x14ac:dyDescent="0.25">
      <c r="A809" s="376">
        <f t="shared" ref="A809:L809" si="401">SUM(A802:A808)</f>
        <v>0</v>
      </c>
      <c r="B809" s="377">
        <f t="shared" si="401"/>
        <v>0</v>
      </c>
      <c r="C809" s="377">
        <f t="shared" si="401"/>
        <v>0</v>
      </c>
      <c r="D809" s="377">
        <f t="shared" si="401"/>
        <v>0</v>
      </c>
      <c r="E809" s="157">
        <f t="shared" si="401"/>
        <v>0</v>
      </c>
      <c r="F809" s="157">
        <f t="shared" si="401"/>
        <v>0</v>
      </c>
      <c r="G809" s="57"/>
      <c r="H809" s="7" t="s">
        <v>377</v>
      </c>
      <c r="I809" s="377">
        <f>'موازنة 2027-2028 '!M809</f>
        <v>0</v>
      </c>
      <c r="J809" s="157">
        <f t="shared" si="401"/>
        <v>0</v>
      </c>
      <c r="K809" s="157">
        <f t="shared" si="401"/>
        <v>0</v>
      </c>
      <c r="L809" s="157">
        <f t="shared" si="401"/>
        <v>0</v>
      </c>
      <c r="M809" s="377">
        <f>'الاطار الموازنى  راي الجهه عام'!K809</f>
        <v>0</v>
      </c>
      <c r="N809" s="217">
        <f t="shared" si="373"/>
        <v>0</v>
      </c>
      <c r="O809" s="157">
        <f t="shared" ref="O809" si="402">SUM(O802:O808)</f>
        <v>0</v>
      </c>
      <c r="P809" s="157" t="str">
        <f t="shared" si="374"/>
        <v xml:space="preserve"> </v>
      </c>
      <c r="Q809" s="157" t="str">
        <f t="shared" si="375"/>
        <v xml:space="preserve"> </v>
      </c>
      <c r="R809" s="112">
        <f t="shared" si="380"/>
        <v>0</v>
      </c>
      <c r="S809" s="72">
        <f t="shared" si="376"/>
        <v>0</v>
      </c>
    </row>
    <row r="810" spans="1:19" s="2" customFormat="1" ht="105.75" customHeight="1" x14ac:dyDescent="0.2">
      <c r="A810" s="371"/>
      <c r="B810" s="372"/>
      <c r="C810" s="372"/>
      <c r="D810" s="372"/>
      <c r="E810" s="152"/>
      <c r="F810" s="152"/>
      <c r="G810" s="53" t="s">
        <v>981</v>
      </c>
      <c r="H810" s="17" t="s">
        <v>474</v>
      </c>
      <c r="I810" s="372">
        <f>'موازنة 2027-2028 '!M810</f>
        <v>0</v>
      </c>
      <c r="J810" s="152"/>
      <c r="K810" s="152"/>
      <c r="L810" s="152"/>
      <c r="M810" s="372">
        <f>'الاطار الموازنى  راي الجهه عام'!K810</f>
        <v>0</v>
      </c>
      <c r="N810" s="214"/>
      <c r="O810" s="152"/>
      <c r="P810" s="152" t="str">
        <f t="shared" si="374"/>
        <v xml:space="preserve"> </v>
      </c>
      <c r="Q810" s="152" t="str">
        <f t="shared" si="375"/>
        <v xml:space="preserve"> </v>
      </c>
      <c r="R810" s="109"/>
      <c r="S810" s="72">
        <f>S816</f>
        <v>0</v>
      </c>
    </row>
    <row r="811" spans="1:19" s="1" customFormat="1" ht="105.75" customHeight="1" x14ac:dyDescent="0.2">
      <c r="A811" s="357"/>
      <c r="B811" s="373"/>
      <c r="C811" s="373"/>
      <c r="D811" s="373"/>
      <c r="E811" s="153"/>
      <c r="F811" s="153"/>
      <c r="G811" s="54" t="s">
        <v>1077</v>
      </c>
      <c r="H811" s="18" t="s">
        <v>475</v>
      </c>
      <c r="I811" s="373">
        <f>'موازنة 2027-2028 '!M811</f>
        <v>0</v>
      </c>
      <c r="J811" s="153"/>
      <c r="K811" s="153"/>
      <c r="L811" s="153">
        <f t="shared" si="381"/>
        <v>0</v>
      </c>
      <c r="M811" s="373">
        <f>'الاطار الموازنى  راي الجهه عام'!K811</f>
        <v>0</v>
      </c>
      <c r="N811" s="215">
        <f t="shared" ref="N811:N838" si="403">M811-I811</f>
        <v>0</v>
      </c>
      <c r="O811" s="153"/>
      <c r="P811" s="155" t="str">
        <f t="shared" ref="P811:P838" si="404">IF(O811&gt;I811,O811-I811," ")</f>
        <v xml:space="preserve"> </v>
      </c>
      <c r="Q811" s="155" t="str">
        <f t="shared" ref="Q811:Q838" si="405">IF(I811&gt;O811,I811-O811," ")</f>
        <v xml:space="preserve"> </v>
      </c>
      <c r="R811" s="110">
        <f t="shared" si="380"/>
        <v>0</v>
      </c>
      <c r="S811" s="72">
        <f t="shared" ref="S811:S838" si="406">SUM(A811+B811+C811+D811+E811+F811+I811+J811+K811+L811+M811+O811)</f>
        <v>0</v>
      </c>
    </row>
    <row r="812" spans="1:19" s="1" customFormat="1" ht="105.75" customHeight="1" x14ac:dyDescent="0.2">
      <c r="A812" s="357"/>
      <c r="B812" s="373"/>
      <c r="C812" s="373"/>
      <c r="D812" s="373"/>
      <c r="E812" s="153"/>
      <c r="F812" s="153"/>
      <c r="G812" s="54">
        <v>4232080201</v>
      </c>
      <c r="H812" s="18" t="s">
        <v>476</v>
      </c>
      <c r="I812" s="373">
        <f>'موازنة 2027-2028 '!M812</f>
        <v>0</v>
      </c>
      <c r="J812" s="153"/>
      <c r="K812" s="153"/>
      <c r="L812" s="153">
        <f t="shared" si="381"/>
        <v>0</v>
      </c>
      <c r="M812" s="373">
        <f>'الاطار الموازنى  راي الجهه عام'!K812</f>
        <v>0</v>
      </c>
      <c r="N812" s="215">
        <f t="shared" si="403"/>
        <v>0</v>
      </c>
      <c r="O812" s="153"/>
      <c r="P812" s="155" t="str">
        <f t="shared" si="404"/>
        <v xml:space="preserve"> </v>
      </c>
      <c r="Q812" s="155" t="str">
        <f t="shared" si="405"/>
        <v xml:space="preserve"> </v>
      </c>
      <c r="R812" s="110">
        <f t="shared" si="380"/>
        <v>0</v>
      </c>
      <c r="S812" s="72">
        <f t="shared" si="406"/>
        <v>0</v>
      </c>
    </row>
    <row r="813" spans="1:19" s="1" customFormat="1" ht="105.75" customHeight="1" x14ac:dyDescent="0.2">
      <c r="A813" s="357"/>
      <c r="B813" s="373"/>
      <c r="C813" s="373"/>
      <c r="D813" s="373"/>
      <c r="E813" s="153"/>
      <c r="F813" s="153"/>
      <c r="G813" s="54">
        <v>4232080301</v>
      </c>
      <c r="H813" s="18" t="s">
        <v>477</v>
      </c>
      <c r="I813" s="373">
        <f>'موازنة 2027-2028 '!M813</f>
        <v>0</v>
      </c>
      <c r="J813" s="153"/>
      <c r="K813" s="153"/>
      <c r="L813" s="153">
        <f t="shared" si="381"/>
        <v>0</v>
      </c>
      <c r="M813" s="373">
        <f>'الاطار الموازنى  راي الجهه عام'!K813</f>
        <v>0</v>
      </c>
      <c r="N813" s="215">
        <f t="shared" si="403"/>
        <v>0</v>
      </c>
      <c r="O813" s="153"/>
      <c r="P813" s="155" t="str">
        <f t="shared" si="404"/>
        <v xml:space="preserve"> </v>
      </c>
      <c r="Q813" s="155" t="str">
        <f t="shared" si="405"/>
        <v xml:space="preserve"> </v>
      </c>
      <c r="R813" s="110">
        <f t="shared" si="380"/>
        <v>0</v>
      </c>
      <c r="S813" s="72">
        <f t="shared" si="406"/>
        <v>0</v>
      </c>
    </row>
    <row r="814" spans="1:19" s="1" customFormat="1" ht="105.75" customHeight="1" x14ac:dyDescent="0.2">
      <c r="A814" s="357"/>
      <c r="B814" s="373"/>
      <c r="C814" s="373"/>
      <c r="D814" s="373"/>
      <c r="E814" s="153"/>
      <c r="F814" s="153"/>
      <c r="G814" s="54">
        <v>4232080401</v>
      </c>
      <c r="H814" s="18" t="s">
        <v>478</v>
      </c>
      <c r="I814" s="373">
        <f>'موازنة 2027-2028 '!M814</f>
        <v>0</v>
      </c>
      <c r="J814" s="153"/>
      <c r="K814" s="153"/>
      <c r="L814" s="153">
        <f t="shared" si="381"/>
        <v>0</v>
      </c>
      <c r="M814" s="373">
        <f>'الاطار الموازنى  راي الجهه عام'!K814</f>
        <v>0</v>
      </c>
      <c r="N814" s="215">
        <f t="shared" si="403"/>
        <v>0</v>
      </c>
      <c r="O814" s="153"/>
      <c r="P814" s="155" t="str">
        <f t="shared" si="404"/>
        <v xml:space="preserve"> </v>
      </c>
      <c r="Q814" s="155" t="str">
        <f t="shared" si="405"/>
        <v xml:space="preserve"> </v>
      </c>
      <c r="R814" s="110">
        <f t="shared" si="380"/>
        <v>0</v>
      </c>
      <c r="S814" s="72">
        <f t="shared" si="406"/>
        <v>0</v>
      </c>
    </row>
    <row r="815" spans="1:19" s="1" customFormat="1" ht="105.75" customHeight="1" thickBot="1" x14ac:dyDescent="0.25">
      <c r="A815" s="357"/>
      <c r="B815" s="373"/>
      <c r="C815" s="373"/>
      <c r="D815" s="373"/>
      <c r="E815" s="153"/>
      <c r="F815" s="153"/>
      <c r="G815" s="54">
        <v>4232080501</v>
      </c>
      <c r="H815" s="18" t="s">
        <v>479</v>
      </c>
      <c r="I815" s="373">
        <f>'موازنة 2027-2028 '!M815</f>
        <v>0</v>
      </c>
      <c r="J815" s="153"/>
      <c r="K815" s="153"/>
      <c r="L815" s="153">
        <f t="shared" si="381"/>
        <v>0</v>
      </c>
      <c r="M815" s="373">
        <f>'الاطار الموازنى  راي الجهه عام'!K815</f>
        <v>0</v>
      </c>
      <c r="N815" s="215">
        <f t="shared" si="403"/>
        <v>0</v>
      </c>
      <c r="O815" s="153">
        <f>M815</f>
        <v>0</v>
      </c>
      <c r="P815" s="155" t="str">
        <f t="shared" si="404"/>
        <v xml:space="preserve"> </v>
      </c>
      <c r="Q815" s="155" t="str">
        <f t="shared" si="405"/>
        <v xml:space="preserve"> </v>
      </c>
      <c r="R815" s="110">
        <f t="shared" si="380"/>
        <v>0</v>
      </c>
      <c r="S815" s="72">
        <f t="shared" si="406"/>
        <v>0</v>
      </c>
    </row>
    <row r="816" spans="1:19" s="2" customFormat="1" ht="107.25" customHeight="1" thickBot="1" x14ac:dyDescent="0.25">
      <c r="A816" s="376">
        <f t="shared" ref="A816:L816" si="407">SUM(A811:A815)</f>
        <v>0</v>
      </c>
      <c r="B816" s="377">
        <f t="shared" si="407"/>
        <v>0</v>
      </c>
      <c r="C816" s="377">
        <f t="shared" si="407"/>
        <v>0</v>
      </c>
      <c r="D816" s="377">
        <f t="shared" si="407"/>
        <v>0</v>
      </c>
      <c r="E816" s="157">
        <f t="shared" si="407"/>
        <v>0</v>
      </c>
      <c r="F816" s="157">
        <f t="shared" si="407"/>
        <v>0</v>
      </c>
      <c r="G816" s="57"/>
      <c r="H816" s="7" t="s">
        <v>480</v>
      </c>
      <c r="I816" s="377">
        <f>'موازنة 2027-2028 '!M816</f>
        <v>0</v>
      </c>
      <c r="J816" s="157">
        <f t="shared" si="407"/>
        <v>0</v>
      </c>
      <c r="K816" s="157">
        <f t="shared" si="407"/>
        <v>0</v>
      </c>
      <c r="L816" s="157">
        <f t="shared" si="407"/>
        <v>0</v>
      </c>
      <c r="M816" s="377">
        <f>'الاطار الموازنى  راي الجهه عام'!K816</f>
        <v>0</v>
      </c>
      <c r="N816" s="217">
        <f t="shared" si="403"/>
        <v>0</v>
      </c>
      <c r="O816" s="157">
        <f t="shared" ref="O816" si="408">SUM(O811:O815)</f>
        <v>0</v>
      </c>
      <c r="P816" s="157" t="str">
        <f t="shared" si="404"/>
        <v xml:space="preserve"> </v>
      </c>
      <c r="Q816" s="157" t="str">
        <f t="shared" si="405"/>
        <v xml:space="preserve"> </v>
      </c>
      <c r="R816" s="112">
        <f t="shared" si="380"/>
        <v>0</v>
      </c>
      <c r="S816" s="72">
        <f t="shared" si="406"/>
        <v>0</v>
      </c>
    </row>
    <row r="817" spans="1:19" s="2" customFormat="1" ht="105.75" customHeight="1" x14ac:dyDescent="0.2">
      <c r="A817" s="389"/>
      <c r="B817" s="390"/>
      <c r="C817" s="390"/>
      <c r="D817" s="390"/>
      <c r="E817" s="180"/>
      <c r="F817" s="180"/>
      <c r="G817" s="60" t="s">
        <v>1078</v>
      </c>
      <c r="H817" s="17" t="s">
        <v>481</v>
      </c>
      <c r="I817" s="390">
        <f>'موازنة 2027-2028 '!M817</f>
        <v>0</v>
      </c>
      <c r="J817" s="180"/>
      <c r="K817" s="180"/>
      <c r="L817" s="180">
        <f t="shared" si="381"/>
        <v>0</v>
      </c>
      <c r="M817" s="390">
        <f>'الاطار الموازنى  راي الجهه عام'!K817</f>
        <v>0</v>
      </c>
      <c r="N817" s="228">
        <f t="shared" si="403"/>
        <v>0</v>
      </c>
      <c r="O817" s="180"/>
      <c r="P817" s="166" t="str">
        <f t="shared" si="404"/>
        <v xml:space="preserve"> </v>
      </c>
      <c r="Q817" s="166" t="str">
        <f t="shared" si="405"/>
        <v xml:space="preserve"> </v>
      </c>
      <c r="R817" s="119">
        <f t="shared" ref="R817:R838" si="409">IF(O817=0,,O817/I817)</f>
        <v>0</v>
      </c>
      <c r="S817" s="72">
        <f t="shared" si="406"/>
        <v>0</v>
      </c>
    </row>
    <row r="818" spans="1:19" s="2" customFormat="1" ht="105.75" customHeight="1" x14ac:dyDescent="0.2">
      <c r="A818" s="389"/>
      <c r="B818" s="390"/>
      <c r="C818" s="390"/>
      <c r="D818" s="390"/>
      <c r="E818" s="180"/>
      <c r="F818" s="180"/>
      <c r="G818" s="60" t="s">
        <v>1079</v>
      </c>
      <c r="H818" s="17" t="s">
        <v>567</v>
      </c>
      <c r="I818" s="390">
        <f>'موازنة 2027-2028 '!M818</f>
        <v>0</v>
      </c>
      <c r="J818" s="180"/>
      <c r="K818" s="180"/>
      <c r="L818" s="180">
        <f t="shared" si="381"/>
        <v>0</v>
      </c>
      <c r="M818" s="390">
        <f>'الاطار الموازنى  راي الجهه عام'!K818</f>
        <v>0</v>
      </c>
      <c r="N818" s="228">
        <f t="shared" si="403"/>
        <v>0</v>
      </c>
      <c r="O818" s="180"/>
      <c r="P818" s="166" t="str">
        <f t="shared" si="404"/>
        <v xml:space="preserve"> </v>
      </c>
      <c r="Q818" s="166" t="str">
        <f t="shared" si="405"/>
        <v xml:space="preserve"> </v>
      </c>
      <c r="R818" s="119">
        <f t="shared" si="409"/>
        <v>0</v>
      </c>
      <c r="S818" s="72">
        <f t="shared" si="406"/>
        <v>0</v>
      </c>
    </row>
    <row r="819" spans="1:19" s="2" customFormat="1" ht="105.75" customHeight="1" thickBot="1" x14ac:dyDescent="0.25">
      <c r="A819" s="389"/>
      <c r="B819" s="390"/>
      <c r="C819" s="390"/>
      <c r="D819" s="390"/>
      <c r="E819" s="180"/>
      <c r="F819" s="180"/>
      <c r="G819" s="68" t="s">
        <v>1080</v>
      </c>
      <c r="H819" s="31" t="s">
        <v>482</v>
      </c>
      <c r="I819" s="390">
        <f>'موازنة 2027-2028 '!M819</f>
        <v>0</v>
      </c>
      <c r="J819" s="180"/>
      <c r="K819" s="180"/>
      <c r="L819" s="180">
        <f t="shared" ref="L819:L835" si="410">K819*2</f>
        <v>0</v>
      </c>
      <c r="M819" s="390">
        <f>'الاطار الموازنى  راي الجهه عام'!K819</f>
        <v>0</v>
      </c>
      <c r="N819" s="228">
        <f t="shared" si="403"/>
        <v>0</v>
      </c>
      <c r="O819" s="180"/>
      <c r="P819" s="166" t="str">
        <f t="shared" si="404"/>
        <v xml:space="preserve"> </v>
      </c>
      <c r="Q819" s="166" t="str">
        <f t="shared" si="405"/>
        <v xml:space="preserve"> </v>
      </c>
      <c r="R819" s="119">
        <f t="shared" si="409"/>
        <v>0</v>
      </c>
      <c r="S819" s="72">
        <f t="shared" si="406"/>
        <v>0</v>
      </c>
    </row>
    <row r="820" spans="1:19" s="3" customFormat="1" ht="110.25" customHeight="1" thickBot="1" x14ac:dyDescent="0.25">
      <c r="A820" s="382">
        <f t="shared" ref="A820:L820" si="411">A819+A818+A817+A816+A809+A800+A799+A798+A797+A793+A789</f>
        <v>0</v>
      </c>
      <c r="B820" s="383">
        <f t="shared" si="411"/>
        <v>0</v>
      </c>
      <c r="C820" s="383">
        <f t="shared" si="411"/>
        <v>0</v>
      </c>
      <c r="D820" s="383">
        <f t="shared" si="411"/>
        <v>0</v>
      </c>
      <c r="E820" s="161">
        <f t="shared" si="411"/>
        <v>0</v>
      </c>
      <c r="F820" s="161">
        <f t="shared" si="411"/>
        <v>0</v>
      </c>
      <c r="G820" s="58"/>
      <c r="H820" s="9" t="s">
        <v>1114</v>
      </c>
      <c r="I820" s="383">
        <f>'موازنة 2027-2028 '!M820</f>
        <v>0</v>
      </c>
      <c r="J820" s="161">
        <f t="shared" si="411"/>
        <v>0</v>
      </c>
      <c r="K820" s="161">
        <f t="shared" si="411"/>
        <v>0</v>
      </c>
      <c r="L820" s="161">
        <f t="shared" si="411"/>
        <v>0</v>
      </c>
      <c r="M820" s="383">
        <f>'الاطار الموازنى  راي الجهه عام'!K820</f>
        <v>0</v>
      </c>
      <c r="N820" s="222">
        <f t="shared" si="403"/>
        <v>0</v>
      </c>
      <c r="O820" s="161">
        <f t="shared" ref="O820" si="412">O819+O818+O817+O816+O809+O800+O799+O798+O797+O793+O789</f>
        <v>0</v>
      </c>
      <c r="P820" s="161" t="str">
        <f t="shared" si="404"/>
        <v xml:space="preserve"> </v>
      </c>
      <c r="Q820" s="161" t="str">
        <f t="shared" si="405"/>
        <v xml:space="preserve"> </v>
      </c>
      <c r="R820" s="115">
        <f t="shared" si="409"/>
        <v>0</v>
      </c>
      <c r="S820" s="72">
        <f t="shared" si="406"/>
        <v>0</v>
      </c>
    </row>
    <row r="821" spans="1:19" s="3" customFormat="1" ht="107.25" customHeight="1" thickBot="1" x14ac:dyDescent="0.25">
      <c r="A821" s="382">
        <f t="shared" ref="A821:L821" si="413">A820+A787</f>
        <v>0</v>
      </c>
      <c r="B821" s="383">
        <f t="shared" si="413"/>
        <v>0</v>
      </c>
      <c r="C821" s="383">
        <f t="shared" si="413"/>
        <v>0</v>
      </c>
      <c r="D821" s="383">
        <f t="shared" si="413"/>
        <v>0</v>
      </c>
      <c r="E821" s="161">
        <f t="shared" si="413"/>
        <v>0</v>
      </c>
      <c r="F821" s="161">
        <f t="shared" si="413"/>
        <v>0</v>
      </c>
      <c r="G821" s="58"/>
      <c r="H821" s="9" t="s">
        <v>484</v>
      </c>
      <c r="I821" s="383">
        <f>'موازنة 2027-2028 '!M821</f>
        <v>19727000</v>
      </c>
      <c r="J821" s="161">
        <f t="shared" si="413"/>
        <v>0</v>
      </c>
      <c r="K821" s="161">
        <f t="shared" si="413"/>
        <v>0</v>
      </c>
      <c r="L821" s="161">
        <f t="shared" si="413"/>
        <v>0</v>
      </c>
      <c r="M821" s="383">
        <f>'الاطار الموازنى  راي الجهه عام'!K821</f>
        <v>25632000</v>
      </c>
      <c r="N821" s="222">
        <f t="shared" si="403"/>
        <v>5905000</v>
      </c>
      <c r="O821" s="161">
        <f t="shared" ref="O821" si="414">O820+O787</f>
        <v>25632000</v>
      </c>
      <c r="P821" s="161">
        <f t="shared" si="404"/>
        <v>5905000</v>
      </c>
      <c r="Q821" s="161" t="str">
        <f t="shared" si="405"/>
        <v xml:space="preserve"> </v>
      </c>
      <c r="R821" s="115">
        <f t="shared" si="409"/>
        <v>1.2993359355198459</v>
      </c>
      <c r="S821" s="72">
        <f t="shared" si="406"/>
        <v>70991000</v>
      </c>
    </row>
    <row r="822" spans="1:19" s="3" customFormat="1" ht="105.75" customHeight="1" x14ac:dyDescent="0.2">
      <c r="A822" s="442"/>
      <c r="B822" s="443"/>
      <c r="C822" s="443"/>
      <c r="D822" s="443"/>
      <c r="E822" s="192"/>
      <c r="F822" s="192"/>
      <c r="G822" s="42" t="s">
        <v>982</v>
      </c>
      <c r="H822" s="10" t="s">
        <v>485</v>
      </c>
      <c r="I822" s="443">
        <f>'موازنة 2027-2028 '!M822</f>
        <v>0</v>
      </c>
      <c r="J822" s="192"/>
      <c r="K822" s="192"/>
      <c r="L822" s="192"/>
      <c r="M822" s="443">
        <f>'الاطار الموازنى  راي الجهه عام'!K822</f>
        <v>0</v>
      </c>
      <c r="N822" s="253"/>
      <c r="O822" s="192"/>
      <c r="P822" s="192"/>
      <c r="Q822" s="192"/>
      <c r="R822" s="133"/>
      <c r="S822" s="72">
        <f>S837</f>
        <v>0</v>
      </c>
    </row>
    <row r="823" spans="1:19" s="3" customFormat="1" ht="105.75" customHeight="1" x14ac:dyDescent="0.2">
      <c r="A823" s="355"/>
      <c r="B823" s="425"/>
      <c r="C823" s="425"/>
      <c r="D823" s="425"/>
      <c r="E823" s="181"/>
      <c r="F823" s="181"/>
      <c r="G823" s="69" t="s">
        <v>983</v>
      </c>
      <c r="H823" s="4" t="s">
        <v>486</v>
      </c>
      <c r="I823" s="425">
        <f>'موازنة 2027-2028 '!M823</f>
        <v>0</v>
      </c>
      <c r="J823" s="181"/>
      <c r="K823" s="181"/>
      <c r="L823" s="181"/>
      <c r="M823" s="425">
        <f>'الاطار الموازنى  راي الجهه عام'!K823</f>
        <v>0</v>
      </c>
      <c r="N823" s="242"/>
      <c r="O823" s="181"/>
      <c r="P823" s="181" t="str">
        <f t="shared" si="404"/>
        <v xml:space="preserve"> </v>
      </c>
      <c r="Q823" s="181" t="str">
        <f t="shared" si="405"/>
        <v xml:space="preserve"> </v>
      </c>
      <c r="R823" s="125"/>
      <c r="S823" s="72">
        <f>S828</f>
        <v>0</v>
      </c>
    </row>
    <row r="824" spans="1:19" s="2" customFormat="1" ht="105.75" customHeight="1" x14ac:dyDescent="0.2">
      <c r="A824" s="389"/>
      <c r="B824" s="390"/>
      <c r="C824" s="390"/>
      <c r="D824" s="390"/>
      <c r="E824" s="180"/>
      <c r="F824" s="180"/>
      <c r="G824" s="60" t="s">
        <v>1081</v>
      </c>
      <c r="H824" s="17" t="s">
        <v>487</v>
      </c>
      <c r="I824" s="390">
        <f>'موازنة 2027-2028 '!M824</f>
        <v>0</v>
      </c>
      <c r="J824" s="180"/>
      <c r="K824" s="180"/>
      <c r="L824" s="180">
        <f t="shared" si="410"/>
        <v>0</v>
      </c>
      <c r="M824" s="390">
        <f>'الاطار الموازنى  راي الجهه عام'!K824</f>
        <v>0</v>
      </c>
      <c r="N824" s="228">
        <f t="shared" si="403"/>
        <v>0</v>
      </c>
      <c r="O824" s="180"/>
      <c r="P824" s="166" t="str">
        <f t="shared" si="404"/>
        <v xml:space="preserve"> </v>
      </c>
      <c r="Q824" s="166" t="str">
        <f t="shared" si="405"/>
        <v xml:space="preserve"> </v>
      </c>
      <c r="R824" s="119">
        <f t="shared" si="409"/>
        <v>0</v>
      </c>
      <c r="S824" s="72">
        <f t="shared" si="406"/>
        <v>0</v>
      </c>
    </row>
    <row r="825" spans="1:19" s="2" customFormat="1" ht="105.75" customHeight="1" x14ac:dyDescent="0.2">
      <c r="A825" s="389"/>
      <c r="B825" s="390"/>
      <c r="C825" s="390"/>
      <c r="D825" s="390"/>
      <c r="E825" s="180"/>
      <c r="F825" s="180"/>
      <c r="G825" s="60" t="s">
        <v>1082</v>
      </c>
      <c r="H825" s="17" t="s">
        <v>488</v>
      </c>
      <c r="I825" s="390">
        <f>'موازنة 2027-2028 '!M825</f>
        <v>0</v>
      </c>
      <c r="J825" s="180"/>
      <c r="K825" s="180"/>
      <c r="L825" s="180">
        <f t="shared" si="410"/>
        <v>0</v>
      </c>
      <c r="M825" s="390">
        <f>'الاطار الموازنى  راي الجهه عام'!K825</f>
        <v>0</v>
      </c>
      <c r="N825" s="228">
        <f t="shared" si="403"/>
        <v>0</v>
      </c>
      <c r="O825" s="180"/>
      <c r="P825" s="166" t="str">
        <f t="shared" si="404"/>
        <v xml:space="preserve"> </v>
      </c>
      <c r="Q825" s="166" t="str">
        <f t="shared" si="405"/>
        <v xml:space="preserve"> </v>
      </c>
      <c r="R825" s="119">
        <f t="shared" si="409"/>
        <v>0</v>
      </c>
      <c r="S825" s="72">
        <f t="shared" si="406"/>
        <v>0</v>
      </c>
    </row>
    <row r="826" spans="1:19" s="2" customFormat="1" ht="105.75" customHeight="1" x14ac:dyDescent="0.2">
      <c r="A826" s="389"/>
      <c r="B826" s="390"/>
      <c r="C826" s="390"/>
      <c r="D826" s="390"/>
      <c r="E826" s="180"/>
      <c r="F826" s="180"/>
      <c r="G826" s="60" t="s">
        <v>1083</v>
      </c>
      <c r="H826" s="17" t="s">
        <v>489</v>
      </c>
      <c r="I826" s="390">
        <f>'موازنة 2027-2028 '!M826</f>
        <v>0</v>
      </c>
      <c r="J826" s="180"/>
      <c r="K826" s="180"/>
      <c r="L826" s="180">
        <f t="shared" si="410"/>
        <v>0</v>
      </c>
      <c r="M826" s="390">
        <f>'الاطار الموازنى  راي الجهه عام'!K826</f>
        <v>0</v>
      </c>
      <c r="N826" s="228">
        <f t="shared" si="403"/>
        <v>0</v>
      </c>
      <c r="O826" s="180"/>
      <c r="P826" s="166" t="str">
        <f t="shared" si="404"/>
        <v xml:space="preserve"> </v>
      </c>
      <c r="Q826" s="166" t="str">
        <f t="shared" si="405"/>
        <v xml:space="preserve"> </v>
      </c>
      <c r="R826" s="119">
        <f t="shared" si="409"/>
        <v>0</v>
      </c>
      <c r="S826" s="72">
        <f t="shared" si="406"/>
        <v>0</v>
      </c>
    </row>
    <row r="827" spans="1:19" s="2" customFormat="1" ht="105.75" customHeight="1" thickBot="1" x14ac:dyDescent="0.25">
      <c r="A827" s="389"/>
      <c r="B827" s="390"/>
      <c r="C827" s="390"/>
      <c r="D827" s="390"/>
      <c r="E827" s="180"/>
      <c r="F827" s="180"/>
      <c r="G827" s="68" t="s">
        <v>1084</v>
      </c>
      <c r="H827" s="31" t="s">
        <v>490</v>
      </c>
      <c r="I827" s="390">
        <f>'موازنة 2027-2028 '!M827</f>
        <v>0</v>
      </c>
      <c r="J827" s="180"/>
      <c r="K827" s="180"/>
      <c r="L827" s="180">
        <f t="shared" si="410"/>
        <v>0</v>
      </c>
      <c r="M827" s="390">
        <f>'الاطار الموازنى  راي الجهه عام'!K827</f>
        <v>0</v>
      </c>
      <c r="N827" s="228">
        <f t="shared" si="403"/>
        <v>0</v>
      </c>
      <c r="O827" s="180"/>
      <c r="P827" s="166" t="str">
        <f t="shared" si="404"/>
        <v xml:space="preserve"> </v>
      </c>
      <c r="Q827" s="166" t="str">
        <f t="shared" si="405"/>
        <v xml:space="preserve"> </v>
      </c>
      <c r="R827" s="119">
        <f t="shared" si="409"/>
        <v>0</v>
      </c>
      <c r="S827" s="72">
        <f t="shared" si="406"/>
        <v>0</v>
      </c>
    </row>
    <row r="828" spans="1:19" s="3" customFormat="1" ht="107.25" customHeight="1" thickBot="1" x14ac:dyDescent="0.25">
      <c r="A828" s="382">
        <f t="shared" ref="A828:F828" si="415">SUM(A824:A827)</f>
        <v>0</v>
      </c>
      <c r="B828" s="383">
        <f t="shared" si="415"/>
        <v>0</v>
      </c>
      <c r="C828" s="383">
        <f t="shared" si="415"/>
        <v>0</v>
      </c>
      <c r="D828" s="383">
        <f t="shared" si="415"/>
        <v>0</v>
      </c>
      <c r="E828" s="161">
        <f t="shared" si="415"/>
        <v>0</v>
      </c>
      <c r="F828" s="161">
        <f t="shared" si="415"/>
        <v>0</v>
      </c>
      <c r="G828" s="58"/>
      <c r="H828" s="9" t="s">
        <v>1115</v>
      </c>
      <c r="I828" s="383">
        <f>'موازنة 2027-2028 '!M828</f>
        <v>0</v>
      </c>
      <c r="J828" s="161">
        <f t="shared" ref="J828:L828" si="416">SUM(J824:J827)</f>
        <v>0</v>
      </c>
      <c r="K828" s="161">
        <f t="shared" si="416"/>
        <v>0</v>
      </c>
      <c r="L828" s="161">
        <f t="shared" si="416"/>
        <v>0</v>
      </c>
      <c r="M828" s="383">
        <f>'الاطار الموازنى  راي الجهه عام'!K828</f>
        <v>0</v>
      </c>
      <c r="N828" s="222">
        <f t="shared" si="403"/>
        <v>0</v>
      </c>
      <c r="O828" s="161">
        <f t="shared" ref="O828" si="417">SUM(O824:O827)</f>
        <v>0</v>
      </c>
      <c r="P828" s="161" t="str">
        <f t="shared" si="404"/>
        <v xml:space="preserve"> </v>
      </c>
      <c r="Q828" s="161" t="str">
        <f t="shared" si="405"/>
        <v xml:space="preserve"> </v>
      </c>
      <c r="R828" s="115">
        <f t="shared" si="409"/>
        <v>0</v>
      </c>
      <c r="S828" s="72">
        <f t="shared" si="406"/>
        <v>0</v>
      </c>
    </row>
    <row r="829" spans="1:19" s="3" customFormat="1" ht="105.75" customHeight="1" x14ac:dyDescent="0.2">
      <c r="A829" s="355"/>
      <c r="B829" s="425"/>
      <c r="C829" s="425"/>
      <c r="D829" s="425"/>
      <c r="E829" s="181"/>
      <c r="F829" s="181"/>
      <c r="G829" s="59" t="s">
        <v>984</v>
      </c>
      <c r="H829" s="10" t="s">
        <v>491</v>
      </c>
      <c r="I829" s="425">
        <f>'موازنة 2027-2028 '!M829</f>
        <v>0</v>
      </c>
      <c r="J829" s="181"/>
      <c r="K829" s="181"/>
      <c r="L829" s="181"/>
      <c r="M829" s="425">
        <f>'الاطار الموازنى  راي الجهه عام'!K829</f>
        <v>0</v>
      </c>
      <c r="N829" s="242"/>
      <c r="O829" s="181"/>
      <c r="P829" s="181"/>
      <c r="Q829" s="181"/>
      <c r="R829" s="125"/>
      <c r="S829" s="72">
        <f>S832</f>
        <v>0</v>
      </c>
    </row>
    <row r="830" spans="1:19" s="2" customFormat="1" ht="105.75" customHeight="1" x14ac:dyDescent="0.2">
      <c r="A830" s="389"/>
      <c r="B830" s="390"/>
      <c r="C830" s="390"/>
      <c r="D830" s="390"/>
      <c r="E830" s="180"/>
      <c r="F830" s="180"/>
      <c r="G830" s="60" t="s">
        <v>1085</v>
      </c>
      <c r="H830" s="17" t="s">
        <v>492</v>
      </c>
      <c r="I830" s="390">
        <f>'موازنة 2027-2028 '!M830</f>
        <v>0</v>
      </c>
      <c r="J830" s="180"/>
      <c r="K830" s="180"/>
      <c r="L830" s="180">
        <f t="shared" si="410"/>
        <v>0</v>
      </c>
      <c r="M830" s="390">
        <f>'الاطار الموازنى  راي الجهه عام'!K830</f>
        <v>0</v>
      </c>
      <c r="N830" s="228">
        <f t="shared" si="403"/>
        <v>0</v>
      </c>
      <c r="O830" s="180"/>
      <c r="P830" s="166" t="str">
        <f t="shared" si="404"/>
        <v xml:space="preserve"> </v>
      </c>
      <c r="Q830" s="166" t="str">
        <f t="shared" si="405"/>
        <v xml:space="preserve"> </v>
      </c>
      <c r="R830" s="119">
        <f t="shared" si="409"/>
        <v>0</v>
      </c>
      <c r="S830" s="72">
        <f t="shared" si="406"/>
        <v>0</v>
      </c>
    </row>
    <row r="831" spans="1:19" s="2" customFormat="1" ht="105.75" customHeight="1" thickBot="1" x14ac:dyDescent="0.25">
      <c r="A831" s="389"/>
      <c r="B831" s="390"/>
      <c r="C831" s="390"/>
      <c r="D831" s="390"/>
      <c r="E831" s="180"/>
      <c r="F831" s="180"/>
      <c r="G831" s="68" t="s">
        <v>1086</v>
      </c>
      <c r="H831" s="31" t="s">
        <v>493</v>
      </c>
      <c r="I831" s="390">
        <f>'موازنة 2027-2028 '!M831</f>
        <v>0</v>
      </c>
      <c r="J831" s="180"/>
      <c r="K831" s="180"/>
      <c r="L831" s="180">
        <f t="shared" si="410"/>
        <v>0</v>
      </c>
      <c r="M831" s="390">
        <f>'الاطار الموازنى  راي الجهه عام'!K831</f>
        <v>0</v>
      </c>
      <c r="N831" s="228">
        <f t="shared" si="403"/>
        <v>0</v>
      </c>
      <c r="O831" s="180"/>
      <c r="P831" s="166" t="str">
        <f t="shared" si="404"/>
        <v xml:space="preserve"> </v>
      </c>
      <c r="Q831" s="166" t="str">
        <f t="shared" si="405"/>
        <v xml:space="preserve"> </v>
      </c>
      <c r="R831" s="119">
        <f t="shared" si="409"/>
        <v>0</v>
      </c>
      <c r="S831" s="72">
        <f t="shared" si="406"/>
        <v>0</v>
      </c>
    </row>
    <row r="832" spans="1:19" s="3" customFormat="1" ht="110.25" customHeight="1" thickBot="1" x14ac:dyDescent="0.25">
      <c r="A832" s="382">
        <f t="shared" ref="A832:L832" si="418">SUM(A830:A831)</f>
        <v>0</v>
      </c>
      <c r="B832" s="383">
        <f t="shared" si="418"/>
        <v>0</v>
      </c>
      <c r="C832" s="383">
        <f t="shared" si="418"/>
        <v>0</v>
      </c>
      <c r="D832" s="383">
        <f t="shared" si="418"/>
        <v>0</v>
      </c>
      <c r="E832" s="161">
        <f t="shared" si="418"/>
        <v>0</v>
      </c>
      <c r="F832" s="161">
        <f t="shared" si="418"/>
        <v>0</v>
      </c>
      <c r="G832" s="71"/>
      <c r="H832" s="9" t="s">
        <v>1116</v>
      </c>
      <c r="I832" s="383">
        <f>'موازنة 2027-2028 '!M832</f>
        <v>0</v>
      </c>
      <c r="J832" s="161">
        <f t="shared" si="418"/>
        <v>0</v>
      </c>
      <c r="K832" s="161">
        <f t="shared" si="418"/>
        <v>0</v>
      </c>
      <c r="L832" s="161">
        <f t="shared" si="418"/>
        <v>0</v>
      </c>
      <c r="M832" s="383">
        <f>'الاطار الموازنى  راي الجهه عام'!K832</f>
        <v>0</v>
      </c>
      <c r="N832" s="222">
        <f t="shared" si="403"/>
        <v>0</v>
      </c>
      <c r="O832" s="161">
        <f t="shared" ref="O832" si="419">SUM(O830:O831)</f>
        <v>0</v>
      </c>
      <c r="P832" s="161" t="str">
        <f t="shared" si="404"/>
        <v xml:space="preserve"> </v>
      </c>
      <c r="Q832" s="161" t="str">
        <f t="shared" si="405"/>
        <v xml:space="preserve"> </v>
      </c>
      <c r="R832" s="115">
        <f t="shared" si="409"/>
        <v>0</v>
      </c>
      <c r="S832" s="72">
        <f t="shared" si="406"/>
        <v>0</v>
      </c>
    </row>
    <row r="833" spans="1:19" s="3" customFormat="1" ht="105.75" customHeight="1" x14ac:dyDescent="0.2">
      <c r="A833" s="355"/>
      <c r="B833" s="425"/>
      <c r="C833" s="425"/>
      <c r="D833" s="425"/>
      <c r="E833" s="181"/>
      <c r="F833" s="181"/>
      <c r="G833" s="59"/>
      <c r="H833" s="10" t="s">
        <v>494</v>
      </c>
      <c r="I833" s="425">
        <f>'موازنة 2027-2028 '!M833</f>
        <v>0</v>
      </c>
      <c r="J833" s="181"/>
      <c r="K833" s="181"/>
      <c r="L833" s="181"/>
      <c r="M833" s="425">
        <f>'الاطار الموازنى  راي الجهه عام'!K833</f>
        <v>0</v>
      </c>
      <c r="N833" s="242"/>
      <c r="O833" s="181"/>
      <c r="P833" s="181"/>
      <c r="Q833" s="181"/>
      <c r="R833" s="125"/>
      <c r="S833" s="72">
        <f>S836</f>
        <v>0</v>
      </c>
    </row>
    <row r="834" spans="1:19" s="2" customFormat="1" ht="105.75" customHeight="1" x14ac:dyDescent="0.2">
      <c r="A834" s="389"/>
      <c r="B834" s="390"/>
      <c r="C834" s="390"/>
      <c r="D834" s="390"/>
      <c r="E834" s="180"/>
      <c r="F834" s="180"/>
      <c r="G834" s="60" t="s">
        <v>1087</v>
      </c>
      <c r="H834" s="17" t="s">
        <v>495</v>
      </c>
      <c r="I834" s="390">
        <f>'موازنة 2027-2028 '!M834</f>
        <v>0</v>
      </c>
      <c r="J834" s="180"/>
      <c r="K834" s="180"/>
      <c r="L834" s="180">
        <f t="shared" si="410"/>
        <v>0</v>
      </c>
      <c r="M834" s="390">
        <f>'الاطار الموازنى  راي الجهه عام'!K834</f>
        <v>0</v>
      </c>
      <c r="N834" s="228">
        <f t="shared" si="403"/>
        <v>0</v>
      </c>
      <c r="O834" s="180"/>
      <c r="P834" s="166" t="str">
        <f t="shared" si="404"/>
        <v xml:space="preserve"> </v>
      </c>
      <c r="Q834" s="166" t="str">
        <f t="shared" si="405"/>
        <v xml:space="preserve"> </v>
      </c>
      <c r="R834" s="119">
        <f t="shared" si="409"/>
        <v>0</v>
      </c>
      <c r="S834" s="72">
        <f t="shared" si="406"/>
        <v>0</v>
      </c>
    </row>
    <row r="835" spans="1:19" s="2" customFormat="1" ht="105.75" customHeight="1" thickBot="1" x14ac:dyDescent="0.25">
      <c r="A835" s="389"/>
      <c r="B835" s="390"/>
      <c r="C835" s="390"/>
      <c r="D835" s="390"/>
      <c r="E835" s="180"/>
      <c r="F835" s="180"/>
      <c r="G835" s="68" t="s">
        <v>1088</v>
      </c>
      <c r="H835" s="31" t="s">
        <v>496</v>
      </c>
      <c r="I835" s="390">
        <f>'موازنة 2027-2028 '!M835</f>
        <v>0</v>
      </c>
      <c r="J835" s="180"/>
      <c r="K835" s="180"/>
      <c r="L835" s="180">
        <f t="shared" si="410"/>
        <v>0</v>
      </c>
      <c r="M835" s="390">
        <f>'الاطار الموازنى  راي الجهه عام'!K835</f>
        <v>0</v>
      </c>
      <c r="N835" s="228">
        <f t="shared" si="403"/>
        <v>0</v>
      </c>
      <c r="O835" s="180"/>
      <c r="P835" s="166" t="str">
        <f t="shared" si="404"/>
        <v xml:space="preserve"> </v>
      </c>
      <c r="Q835" s="166" t="str">
        <f t="shared" si="405"/>
        <v xml:space="preserve"> </v>
      </c>
      <c r="R835" s="119">
        <f t="shared" si="409"/>
        <v>0</v>
      </c>
      <c r="S835" s="72">
        <f t="shared" si="406"/>
        <v>0</v>
      </c>
    </row>
    <row r="836" spans="1:19" s="3" customFormat="1" ht="122.25" customHeight="1" thickBot="1" x14ac:dyDescent="0.25">
      <c r="A836" s="382">
        <f t="shared" ref="A836:L836" si="420">SUM(A834:A835)</f>
        <v>0</v>
      </c>
      <c r="B836" s="383">
        <f t="shared" si="420"/>
        <v>0</v>
      </c>
      <c r="C836" s="383">
        <f t="shared" si="420"/>
        <v>0</v>
      </c>
      <c r="D836" s="383">
        <f t="shared" si="420"/>
        <v>0</v>
      </c>
      <c r="E836" s="161">
        <f t="shared" si="420"/>
        <v>0</v>
      </c>
      <c r="F836" s="161">
        <f t="shared" si="420"/>
        <v>0</v>
      </c>
      <c r="G836" s="58"/>
      <c r="H836" s="9" t="s">
        <v>1117</v>
      </c>
      <c r="I836" s="383">
        <f>'موازنة 2027-2028 '!M836</f>
        <v>0</v>
      </c>
      <c r="J836" s="161">
        <f t="shared" si="420"/>
        <v>0</v>
      </c>
      <c r="K836" s="161">
        <f t="shared" si="420"/>
        <v>0</v>
      </c>
      <c r="L836" s="161">
        <f t="shared" si="420"/>
        <v>0</v>
      </c>
      <c r="M836" s="383">
        <f>'الاطار الموازنى  راي الجهه عام'!K836</f>
        <v>0</v>
      </c>
      <c r="N836" s="222">
        <f t="shared" si="403"/>
        <v>0</v>
      </c>
      <c r="O836" s="161">
        <f t="shared" ref="O836" si="421">SUM(O834:O835)</f>
        <v>0</v>
      </c>
      <c r="P836" s="161" t="str">
        <f t="shared" si="404"/>
        <v xml:space="preserve"> </v>
      </c>
      <c r="Q836" s="161" t="str">
        <f t="shared" si="405"/>
        <v xml:space="preserve"> </v>
      </c>
      <c r="R836" s="115">
        <f t="shared" si="409"/>
        <v>0</v>
      </c>
      <c r="S836" s="72">
        <f t="shared" si="406"/>
        <v>0</v>
      </c>
    </row>
    <row r="837" spans="1:19" s="3" customFormat="1" ht="97.5" customHeight="1" thickBot="1" x14ac:dyDescent="0.25">
      <c r="A837" s="382">
        <f t="shared" ref="A837:L837" si="422">A836+A832+A828</f>
        <v>0</v>
      </c>
      <c r="B837" s="383">
        <f t="shared" si="422"/>
        <v>0</v>
      </c>
      <c r="C837" s="383">
        <f t="shared" si="422"/>
        <v>0</v>
      </c>
      <c r="D837" s="383">
        <f t="shared" si="422"/>
        <v>0</v>
      </c>
      <c r="E837" s="161">
        <f t="shared" si="422"/>
        <v>0</v>
      </c>
      <c r="F837" s="161">
        <f t="shared" si="422"/>
        <v>0</v>
      </c>
      <c r="G837" s="58"/>
      <c r="H837" s="9" t="s">
        <v>498</v>
      </c>
      <c r="I837" s="383">
        <f>'موازنة 2027-2028 '!M837</f>
        <v>0</v>
      </c>
      <c r="J837" s="161">
        <f t="shared" si="422"/>
        <v>0</v>
      </c>
      <c r="K837" s="161">
        <f t="shared" si="422"/>
        <v>0</v>
      </c>
      <c r="L837" s="161">
        <f t="shared" si="422"/>
        <v>0</v>
      </c>
      <c r="M837" s="383">
        <f>'الاطار الموازنى  راي الجهه عام'!K837</f>
        <v>0</v>
      </c>
      <c r="N837" s="222">
        <f t="shared" si="403"/>
        <v>0</v>
      </c>
      <c r="O837" s="161">
        <f t="shared" ref="O837" si="423">O836+O832+O828</f>
        <v>0</v>
      </c>
      <c r="P837" s="161" t="str">
        <f t="shared" si="404"/>
        <v xml:space="preserve"> </v>
      </c>
      <c r="Q837" s="161" t="str">
        <f t="shared" si="405"/>
        <v xml:space="preserve"> </v>
      </c>
      <c r="R837" s="115">
        <f t="shared" si="409"/>
        <v>0</v>
      </c>
      <c r="S837" s="72">
        <f t="shared" si="406"/>
        <v>0</v>
      </c>
    </row>
    <row r="838" spans="1:19" s="3" customFormat="1" ht="180.75" customHeight="1" x14ac:dyDescent="0.2">
      <c r="A838" s="429">
        <f t="shared" ref="A838:F838" si="424">A837+A821</f>
        <v>0</v>
      </c>
      <c r="B838" s="430">
        <f t="shared" si="424"/>
        <v>0</v>
      </c>
      <c r="C838" s="430">
        <f t="shared" si="424"/>
        <v>0</v>
      </c>
      <c r="D838" s="430">
        <f t="shared" si="424"/>
        <v>0</v>
      </c>
      <c r="E838" s="327">
        <f t="shared" si="424"/>
        <v>0</v>
      </c>
      <c r="F838" s="327">
        <f t="shared" si="424"/>
        <v>0</v>
      </c>
      <c r="G838" s="328"/>
      <c r="H838" s="329" t="s">
        <v>548</v>
      </c>
      <c r="I838" s="430">
        <f>'موازنة 2027-2028 '!M838</f>
        <v>19727000</v>
      </c>
      <c r="J838" s="327">
        <f>J837+J821</f>
        <v>0</v>
      </c>
      <c r="K838" s="327">
        <f>K837+K821</f>
        <v>0</v>
      </c>
      <c r="L838" s="327">
        <f>L837+L821</f>
        <v>0</v>
      </c>
      <c r="M838" s="430">
        <f>'الاطار الموازنى  راي الجهه عام'!K838</f>
        <v>25632000</v>
      </c>
      <c r="N838" s="330">
        <f t="shared" si="403"/>
        <v>5905000</v>
      </c>
      <c r="O838" s="327">
        <f>O837+O821</f>
        <v>25632000</v>
      </c>
      <c r="P838" s="327">
        <f t="shared" si="404"/>
        <v>5905000</v>
      </c>
      <c r="Q838" s="327" t="str">
        <f t="shared" si="405"/>
        <v xml:space="preserve"> </v>
      </c>
      <c r="R838" s="331">
        <f t="shared" si="409"/>
        <v>1.2993359355198459</v>
      </c>
      <c r="S838" s="72">
        <f t="shared" si="406"/>
        <v>70991000</v>
      </c>
    </row>
    <row r="839" spans="1:19" s="15" customFormat="1" ht="307.5" customHeight="1" x14ac:dyDescent="0.2">
      <c r="A839" s="195">
        <f>IF(A838-A768=0,0,"خطاء")</f>
        <v>0</v>
      </c>
      <c r="B839" s="195">
        <f t="shared" ref="B839:O839" si="425">IF(B838-B768=0,0,"خطاء")</f>
        <v>0</v>
      </c>
      <c r="C839" s="195">
        <f t="shared" si="425"/>
        <v>0</v>
      </c>
      <c r="D839" s="195">
        <f t="shared" si="425"/>
        <v>0</v>
      </c>
      <c r="E839" s="195">
        <f t="shared" si="425"/>
        <v>0</v>
      </c>
      <c r="F839" s="195">
        <f t="shared" si="425"/>
        <v>0</v>
      </c>
      <c r="G839" s="14"/>
      <c r="H839" s="13" t="s">
        <v>1107</v>
      </c>
      <c r="I839" s="195">
        <f t="shared" si="425"/>
        <v>0</v>
      </c>
      <c r="J839" s="195">
        <f t="shared" si="425"/>
        <v>0</v>
      </c>
      <c r="K839" s="195">
        <f t="shared" si="425"/>
        <v>0</v>
      </c>
      <c r="L839" s="195">
        <f t="shared" si="425"/>
        <v>0</v>
      </c>
      <c r="M839" s="195">
        <f t="shared" si="425"/>
        <v>0</v>
      </c>
      <c r="N839" s="195">
        <f t="shared" si="425"/>
        <v>0</v>
      </c>
      <c r="O839" s="195">
        <f t="shared" si="425"/>
        <v>0</v>
      </c>
      <c r="P839" s="195"/>
      <c r="Q839" s="195"/>
      <c r="R839" s="135">
        <f>IF(R838-R768=0,0,"خطاء")</f>
        <v>0</v>
      </c>
      <c r="S839" s="73"/>
    </row>
    <row r="840" spans="1:19" s="15" customFormat="1" ht="369.75" customHeight="1" x14ac:dyDescent="0.2">
      <c r="A840" s="195">
        <f t="shared" ref="A840:R840" si="426">IF(A767-A568=0,0,"خطاء")</f>
        <v>0</v>
      </c>
      <c r="B840" s="195">
        <f t="shared" si="426"/>
        <v>0</v>
      </c>
      <c r="C840" s="195">
        <f t="shared" si="426"/>
        <v>0</v>
      </c>
      <c r="D840" s="195">
        <f t="shared" si="426"/>
        <v>0</v>
      </c>
      <c r="E840" s="195">
        <f t="shared" si="426"/>
        <v>0</v>
      </c>
      <c r="F840" s="195">
        <f t="shared" si="426"/>
        <v>0</v>
      </c>
      <c r="G840" s="14"/>
      <c r="H840" s="13" t="s">
        <v>1108</v>
      </c>
      <c r="I840" s="195">
        <f t="shared" si="426"/>
        <v>0</v>
      </c>
      <c r="J840" s="195">
        <f t="shared" si="426"/>
        <v>0</v>
      </c>
      <c r="K840" s="195">
        <f t="shared" si="426"/>
        <v>0</v>
      </c>
      <c r="L840" s="195">
        <f t="shared" si="426"/>
        <v>0</v>
      </c>
      <c r="M840" s="195">
        <f t="shared" si="426"/>
        <v>0</v>
      </c>
      <c r="N840" s="195">
        <f t="shared" si="426"/>
        <v>0</v>
      </c>
      <c r="O840" s="195">
        <f t="shared" si="426"/>
        <v>0</v>
      </c>
      <c r="P840" s="195"/>
      <c r="Q840" s="195"/>
      <c r="R840" s="135">
        <f t="shared" si="426"/>
        <v>0</v>
      </c>
      <c r="S840" s="73"/>
    </row>
    <row r="841" spans="1:19" s="15" customFormat="1" ht="409.6" customHeight="1" x14ac:dyDescent="0.2">
      <c r="A841" s="196">
        <f t="shared" ref="A841:R841" si="427">A569-A476</f>
        <v>0</v>
      </c>
      <c r="B841" s="196">
        <f t="shared" si="427"/>
        <v>0</v>
      </c>
      <c r="C841" s="196">
        <f t="shared" si="427"/>
        <v>0</v>
      </c>
      <c r="D841" s="196">
        <f t="shared" si="427"/>
        <v>0</v>
      </c>
      <c r="E841" s="196">
        <f t="shared" si="427"/>
        <v>0</v>
      </c>
      <c r="F841" s="196">
        <f t="shared" si="427"/>
        <v>0</v>
      </c>
      <c r="G841" s="16"/>
      <c r="H841" s="13" t="s">
        <v>549</v>
      </c>
      <c r="I841" s="196">
        <f t="shared" si="427"/>
        <v>0</v>
      </c>
      <c r="J841" s="196">
        <f t="shared" si="427"/>
        <v>0</v>
      </c>
      <c r="K841" s="196">
        <f t="shared" si="427"/>
        <v>0</v>
      </c>
      <c r="L841" s="196">
        <f t="shared" si="427"/>
        <v>0</v>
      </c>
      <c r="M841" s="196">
        <f t="shared" si="427"/>
        <v>0</v>
      </c>
      <c r="N841" s="196">
        <f t="shared" si="427"/>
        <v>0</v>
      </c>
      <c r="O841" s="196">
        <f t="shared" si="427"/>
        <v>0</v>
      </c>
      <c r="P841" s="196"/>
      <c r="Q841" s="196"/>
      <c r="R841" s="136">
        <f t="shared" si="427"/>
        <v>0</v>
      </c>
      <c r="S841" s="73"/>
    </row>
    <row r="842" spans="1:19" s="15" customFormat="1" ht="234.75" customHeight="1" x14ac:dyDescent="0.2">
      <c r="A842" s="196">
        <f t="shared" ref="A842:R842" si="428">A703-A633</f>
        <v>0</v>
      </c>
      <c r="B842" s="196">
        <f t="shared" si="428"/>
        <v>0</v>
      </c>
      <c r="C842" s="196">
        <f t="shared" si="428"/>
        <v>0</v>
      </c>
      <c r="D842" s="196">
        <f t="shared" si="428"/>
        <v>0</v>
      </c>
      <c r="E842" s="196">
        <f t="shared" si="428"/>
        <v>0</v>
      </c>
      <c r="F842" s="196">
        <f t="shared" si="428"/>
        <v>0</v>
      </c>
      <c r="G842" s="16"/>
      <c r="H842" s="13" t="s">
        <v>550</v>
      </c>
      <c r="I842" s="196">
        <f t="shared" si="428"/>
        <v>0</v>
      </c>
      <c r="J842" s="196">
        <f t="shared" si="428"/>
        <v>0</v>
      </c>
      <c r="K842" s="196">
        <f t="shared" si="428"/>
        <v>0</v>
      </c>
      <c r="L842" s="196">
        <f t="shared" si="428"/>
        <v>0</v>
      </c>
      <c r="M842" s="196">
        <f t="shared" si="428"/>
        <v>0</v>
      </c>
      <c r="N842" s="196">
        <f t="shared" si="428"/>
        <v>0</v>
      </c>
      <c r="O842" s="196">
        <f t="shared" si="428"/>
        <v>0</v>
      </c>
      <c r="P842" s="196"/>
      <c r="Q842" s="196"/>
      <c r="R842" s="136">
        <f t="shared" si="428"/>
        <v>0</v>
      </c>
      <c r="S842" s="73"/>
    </row>
    <row r="843" spans="1:19" s="15" customFormat="1" ht="150" customHeight="1" x14ac:dyDescent="0.2">
      <c r="A843" s="196">
        <f t="shared" ref="A843:O843" si="429">A838-A768</f>
        <v>0</v>
      </c>
      <c r="B843" s="196">
        <f t="shared" si="429"/>
        <v>0</v>
      </c>
      <c r="C843" s="196">
        <f t="shared" si="429"/>
        <v>0</v>
      </c>
      <c r="D843" s="196">
        <f t="shared" si="429"/>
        <v>0</v>
      </c>
      <c r="E843" s="196">
        <f t="shared" si="429"/>
        <v>0</v>
      </c>
      <c r="F843" s="196">
        <f t="shared" si="429"/>
        <v>0</v>
      </c>
      <c r="G843" s="16"/>
      <c r="H843" s="13" t="s">
        <v>551</v>
      </c>
      <c r="I843" s="196">
        <f t="shared" si="429"/>
        <v>0</v>
      </c>
      <c r="J843" s="196">
        <f t="shared" si="429"/>
        <v>0</v>
      </c>
      <c r="K843" s="196">
        <f t="shared" si="429"/>
        <v>0</v>
      </c>
      <c r="L843" s="196">
        <f t="shared" si="429"/>
        <v>0</v>
      </c>
      <c r="M843" s="196">
        <f t="shared" si="429"/>
        <v>0</v>
      </c>
      <c r="N843" s="196">
        <f t="shared" si="429"/>
        <v>0</v>
      </c>
      <c r="O843" s="196">
        <f t="shared" si="429"/>
        <v>0</v>
      </c>
      <c r="P843" s="196"/>
      <c r="Q843" s="196"/>
      <c r="R843" s="136">
        <f>R838-R768</f>
        <v>0</v>
      </c>
      <c r="S843" s="73"/>
    </row>
    <row r="844" spans="1:19" s="262" customFormat="1" ht="129.75" hidden="1" customHeight="1" x14ac:dyDescent="1.35">
      <c r="A844" s="259"/>
      <c r="B844" s="259"/>
      <c r="C844" s="259"/>
      <c r="D844" s="259"/>
      <c r="E844" s="259"/>
      <c r="F844" s="259"/>
      <c r="G844" s="259"/>
      <c r="H844" s="260"/>
      <c r="I844" s="259"/>
      <c r="J844" s="259"/>
      <c r="K844" s="259"/>
      <c r="L844" s="259"/>
      <c r="M844" s="259"/>
      <c r="N844" s="259"/>
      <c r="O844" s="259"/>
      <c r="P844" s="259"/>
      <c r="Q844" s="259"/>
      <c r="R844" s="259"/>
      <c r="S844" s="261"/>
    </row>
    <row r="845" spans="1:19" s="264" customFormat="1" ht="155.25" hidden="1" customHeight="1" x14ac:dyDescent="1.35">
      <c r="A845" s="263">
        <f t="shared" ref="A845:R845" si="430">A485</f>
        <v>0</v>
      </c>
      <c r="B845" s="263">
        <f t="shared" si="430"/>
        <v>0</v>
      </c>
      <c r="C845" s="263">
        <f t="shared" si="430"/>
        <v>0</v>
      </c>
      <c r="D845" s="263">
        <f t="shared" si="430"/>
        <v>0</v>
      </c>
      <c r="E845" s="263">
        <f t="shared" si="430"/>
        <v>0</v>
      </c>
      <c r="F845" s="263">
        <f t="shared" si="430"/>
        <v>0</v>
      </c>
      <c r="G845" s="263"/>
      <c r="H845" s="22" t="s">
        <v>1132</v>
      </c>
      <c r="I845" s="263">
        <f t="shared" si="430"/>
        <v>0</v>
      </c>
      <c r="J845" s="263">
        <f t="shared" si="430"/>
        <v>0</v>
      </c>
      <c r="K845" s="263">
        <f t="shared" si="430"/>
        <v>0</v>
      </c>
      <c r="L845" s="263">
        <f t="shared" si="430"/>
        <v>0</v>
      </c>
      <c r="M845" s="263">
        <f t="shared" si="430"/>
        <v>0</v>
      </c>
      <c r="N845" s="263">
        <f t="shared" si="430"/>
        <v>0</v>
      </c>
      <c r="O845" s="263">
        <f t="shared" si="430"/>
        <v>0</v>
      </c>
      <c r="P845" s="263" t="str">
        <f t="shared" si="430"/>
        <v xml:space="preserve"> </v>
      </c>
      <c r="Q845" s="263" t="str">
        <f t="shared" si="430"/>
        <v xml:space="preserve"> </v>
      </c>
      <c r="R845" s="263">
        <f t="shared" si="430"/>
        <v>0</v>
      </c>
      <c r="S845" s="261"/>
    </row>
    <row r="846" spans="1:19" s="264" customFormat="1" ht="285" hidden="1" customHeight="1" x14ac:dyDescent="1.35">
      <c r="A846" s="263">
        <f t="shared" ref="A846:R846" si="431">A492</f>
        <v>0</v>
      </c>
      <c r="B846" s="263">
        <f t="shared" si="431"/>
        <v>0</v>
      </c>
      <c r="C846" s="263">
        <f t="shared" si="431"/>
        <v>0</v>
      </c>
      <c r="D846" s="263">
        <f t="shared" si="431"/>
        <v>0</v>
      </c>
      <c r="E846" s="263">
        <f t="shared" si="431"/>
        <v>0</v>
      </c>
      <c r="F846" s="263">
        <f t="shared" si="431"/>
        <v>0</v>
      </c>
      <c r="G846" s="263"/>
      <c r="H846" s="22" t="s">
        <v>361</v>
      </c>
      <c r="I846" s="263">
        <f t="shared" si="431"/>
        <v>0</v>
      </c>
      <c r="J846" s="263">
        <f t="shared" si="431"/>
        <v>0</v>
      </c>
      <c r="K846" s="263">
        <f t="shared" si="431"/>
        <v>0</v>
      </c>
      <c r="L846" s="263">
        <f t="shared" si="431"/>
        <v>0</v>
      </c>
      <c r="M846" s="263">
        <f t="shared" si="431"/>
        <v>0</v>
      </c>
      <c r="N846" s="263">
        <f t="shared" si="431"/>
        <v>0</v>
      </c>
      <c r="O846" s="263">
        <f t="shared" si="431"/>
        <v>0</v>
      </c>
      <c r="P846" s="263" t="str">
        <f t="shared" si="431"/>
        <v xml:space="preserve"> </v>
      </c>
      <c r="Q846" s="263" t="str">
        <f t="shared" si="431"/>
        <v xml:space="preserve"> </v>
      </c>
      <c r="R846" s="263">
        <f t="shared" si="431"/>
        <v>0</v>
      </c>
      <c r="S846" s="261"/>
    </row>
    <row r="847" spans="1:19" s="264" customFormat="1" ht="127.5" hidden="1" customHeight="1" x14ac:dyDescent="1.35">
      <c r="A847" s="263">
        <f t="shared" ref="A847:R847" si="432">A521</f>
        <v>0</v>
      </c>
      <c r="B847" s="263">
        <f t="shared" si="432"/>
        <v>0</v>
      </c>
      <c r="C847" s="263">
        <f t="shared" si="432"/>
        <v>0</v>
      </c>
      <c r="D847" s="263">
        <f t="shared" si="432"/>
        <v>0</v>
      </c>
      <c r="E847" s="263">
        <f t="shared" si="432"/>
        <v>0</v>
      </c>
      <c r="F847" s="263">
        <f t="shared" si="432"/>
        <v>0</v>
      </c>
      <c r="G847" s="263"/>
      <c r="H847" s="22" t="str">
        <f t="shared" si="432"/>
        <v>جملة مجموعة ( 1 ) ايرادات النشاط</v>
      </c>
      <c r="I847" s="263">
        <f t="shared" si="432"/>
        <v>45523000</v>
      </c>
      <c r="J847" s="263">
        <f t="shared" si="432"/>
        <v>0</v>
      </c>
      <c r="K847" s="263">
        <f t="shared" si="432"/>
        <v>0</v>
      </c>
      <c r="L847" s="263">
        <f t="shared" si="432"/>
        <v>0</v>
      </c>
      <c r="M847" s="263">
        <f t="shared" si="432"/>
        <v>54623000</v>
      </c>
      <c r="N847" s="263">
        <f t="shared" si="432"/>
        <v>9100000</v>
      </c>
      <c r="O847" s="263">
        <f t="shared" si="432"/>
        <v>54623000</v>
      </c>
      <c r="P847" s="263">
        <f t="shared" si="432"/>
        <v>9100000</v>
      </c>
      <c r="Q847" s="263" t="str">
        <f t="shared" si="432"/>
        <v xml:space="preserve"> </v>
      </c>
      <c r="R847" s="263">
        <f t="shared" si="432"/>
        <v>1.1998989521780199</v>
      </c>
      <c r="S847" s="261"/>
    </row>
    <row r="848" spans="1:19" s="264" customFormat="1" ht="127.5" hidden="1" customHeight="1" x14ac:dyDescent="1.35">
      <c r="A848" s="263">
        <f t="shared" ref="A848:R848" si="433">A454</f>
        <v>0</v>
      </c>
      <c r="B848" s="263">
        <f t="shared" si="433"/>
        <v>0</v>
      </c>
      <c r="C848" s="263">
        <f t="shared" si="433"/>
        <v>0</v>
      </c>
      <c r="D848" s="263">
        <f t="shared" si="433"/>
        <v>0</v>
      </c>
      <c r="E848" s="263">
        <f t="shared" si="433"/>
        <v>0</v>
      </c>
      <c r="F848" s="263">
        <f t="shared" si="433"/>
        <v>0</v>
      </c>
      <c r="G848" s="263"/>
      <c r="H848" s="263" t="str">
        <f t="shared" si="433"/>
        <v>نوع (2) الفائض المرحل ( أرباح مرحلة )</v>
      </c>
      <c r="I848" s="263">
        <f t="shared" si="433"/>
        <v>17644000</v>
      </c>
      <c r="J848" s="263">
        <f t="shared" si="433"/>
        <v>0</v>
      </c>
      <c r="K848" s="263">
        <f t="shared" si="433"/>
        <v>0</v>
      </c>
      <c r="L848" s="263">
        <f t="shared" si="433"/>
        <v>0</v>
      </c>
      <c r="M848" s="263">
        <f t="shared" si="433"/>
        <v>23549000</v>
      </c>
      <c r="N848" s="263">
        <f t="shared" si="433"/>
        <v>5905000</v>
      </c>
      <c r="O848" s="263">
        <f t="shared" si="433"/>
        <v>23549000</v>
      </c>
      <c r="P848" s="263">
        <f t="shared" si="433"/>
        <v>5905000</v>
      </c>
      <c r="Q848" s="263" t="str">
        <f t="shared" si="433"/>
        <v xml:space="preserve"> </v>
      </c>
      <c r="R848" s="263">
        <f t="shared" si="433"/>
        <v>1.3346746769440037</v>
      </c>
      <c r="S848" s="261"/>
    </row>
    <row r="849" spans="1:19" s="264" customFormat="1" ht="127.5" hidden="1" customHeight="1" x14ac:dyDescent="1.35">
      <c r="A849" s="259"/>
      <c r="B849" s="259"/>
      <c r="C849" s="259"/>
      <c r="D849" s="259"/>
      <c r="E849" s="259"/>
      <c r="F849" s="259"/>
      <c r="G849" s="259"/>
      <c r="H849" s="260"/>
      <c r="I849" s="259"/>
      <c r="J849" s="259"/>
      <c r="K849" s="259"/>
      <c r="L849" s="259"/>
      <c r="M849" s="259"/>
      <c r="N849" s="259"/>
      <c r="O849" s="259"/>
      <c r="P849" s="259"/>
      <c r="Q849" s="259"/>
      <c r="R849" s="259"/>
      <c r="S849" s="261"/>
    </row>
    <row r="850" spans="1:19" s="264" customFormat="1" ht="127.5" hidden="1" customHeight="1" x14ac:dyDescent="1.35">
      <c r="A850" s="259"/>
      <c r="B850" s="259"/>
      <c r="C850" s="259"/>
      <c r="D850" s="259"/>
      <c r="E850" s="259"/>
      <c r="F850" s="259"/>
      <c r="G850" s="259"/>
      <c r="H850" s="260"/>
      <c r="I850" s="259"/>
      <c r="J850" s="259"/>
      <c r="K850" s="259"/>
      <c r="L850" s="259"/>
      <c r="M850" s="259"/>
      <c r="N850" s="259"/>
      <c r="O850" s="259"/>
      <c r="P850" s="259"/>
      <c r="Q850" s="259"/>
      <c r="R850" s="259"/>
      <c r="S850" s="261"/>
    </row>
    <row r="851" spans="1:19" s="264" customFormat="1" ht="127.5" hidden="1" customHeight="1" x14ac:dyDescent="1.35">
      <c r="A851" s="259"/>
      <c r="B851" s="259"/>
      <c r="C851" s="259"/>
      <c r="D851" s="259"/>
      <c r="E851" s="259"/>
      <c r="F851" s="259"/>
      <c r="G851" s="259"/>
      <c r="H851" s="260"/>
      <c r="I851" s="259"/>
      <c r="J851" s="259"/>
      <c r="K851" s="259"/>
      <c r="L851" s="259"/>
      <c r="M851" s="259"/>
      <c r="N851" s="259"/>
      <c r="O851" s="259"/>
      <c r="P851" s="259"/>
      <c r="Q851" s="259"/>
      <c r="R851" s="259"/>
      <c r="S851" s="261"/>
    </row>
    <row r="852" spans="1:19" ht="57.75" customHeight="1" x14ac:dyDescent="0.2"/>
  </sheetData>
  <sheetProtection password="CC6B" sheet="1" formatCells="0" formatRows="0" sort="0" autoFilter="0"/>
  <autoFilter ref="A1:S843" xr:uid="{00000000-0009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</autoFilter>
  <mergeCells count="14">
    <mergeCell ref="N3:N4"/>
    <mergeCell ref="O3:O4"/>
    <mergeCell ref="P3:Q3"/>
    <mergeCell ref="R3:R4"/>
    <mergeCell ref="A1:R1"/>
    <mergeCell ref="D2:O2"/>
    <mergeCell ref="P2:R2"/>
    <mergeCell ref="A3:B3"/>
    <mergeCell ref="C3:D3"/>
    <mergeCell ref="E3:F3"/>
    <mergeCell ref="G3:G4"/>
    <mergeCell ref="H3:H4"/>
    <mergeCell ref="M3:M4"/>
    <mergeCell ref="I3:L4"/>
  </mergeCells>
  <dataValidations count="3">
    <dataValidation type="whole" operator="greaterThanOrEqual" allowBlank="1" showInputMessage="1" showErrorMessage="1" sqref="A67:F86 I197:N838 I67:N86 A197:F838 G5:G838 I88:N109 A88:F109 I166:N194 A166:F194 H5:H12 H14:H19 H21:H27 A5:F27 H29:N32 A29:F32 H34:N37 A34:F37 H39:N40 A39:F40 I42:N45 A42:F45 I47:N58 A47:F58 I60:N65 A60:F65 I111:N164 A111:F164 O5:R838 H503:H838 H197:H346 H348:H501 I5:N27 H42:H102 H104:H194" xr:uid="{58507C26-79AB-47BD-B278-AD6650BEA2EF}">
      <formula1>0</formula1>
    </dataValidation>
    <dataValidation type="custom" operator="greaterThanOrEqual" allowBlank="1" showInputMessage="1" showErrorMessage="1" sqref="H196" xr:uid="{C5C408DD-66D1-48AB-8E82-ADD2F278380E}">
      <formula1>0</formula1>
    </dataValidation>
    <dataValidation operator="greaterThanOrEqual" allowBlank="1" showInputMessage="1" showErrorMessage="1" sqref="H195 I110:N110 A87:F87 I195:N196 A110:F110 H28:N28 A195:F196 H13 H20 H33:N33 A28:F28 H38:N38 A33:F33 H41:N41 A38:F38 I46:N46 A41:F41 I59:N59 A46:F46 I66:N66 A59:F59 I165:N165 A66:F66 H502 A165:F165 H347 I87:N87 H103" xr:uid="{BE5C2131-C8CE-406E-96BF-19E11546364F}"/>
  </dataValidations>
  <printOptions horizontalCentered="1"/>
  <pageMargins left="0.196850393700787" right="0.196850393700787" top="0.55118110236220497" bottom="0.39370078740157499" header="0.31496062992126" footer="0"/>
  <pageSetup paperSize="9" scale="20" orientation="landscape" r:id="rId1"/>
  <headerFooter>
    <oddHeader>&amp;L&amp;"Arial,غامق"&amp;24&amp;N/&amp;P&amp;R&amp;"Arial,غامق"&amp;14  &amp;22 قطاع موازنات الامن والعدالة 
ولخدمات العامة والحماية الاجتماعية
الادارة المركزية للدفاع والامن والعدالة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DB86-93D0-42B8-9D5D-B1C920C0A537}">
  <dimension ref="A1:S852"/>
  <sheetViews>
    <sheetView rightToLeft="1" view="pageBreakPreview" topLeftCell="G832" zoomScale="30" zoomScaleNormal="100" zoomScaleSheetLayoutView="30" workbookViewId="0">
      <selection activeCell="O841" sqref="O841"/>
    </sheetView>
  </sheetViews>
  <sheetFormatPr defaultRowHeight="34.5" x14ac:dyDescent="0.2"/>
  <cols>
    <col min="1" max="6" width="52.140625" hidden="1" customWidth="1"/>
    <col min="7" max="7" width="47.7109375" customWidth="1"/>
    <col min="8" max="8" width="83.5703125" style="39" customWidth="1"/>
    <col min="9" max="9" width="54.5703125" customWidth="1"/>
    <col min="10" max="12" width="54.5703125" hidden="1" customWidth="1"/>
    <col min="13" max="17" width="54.5703125" customWidth="1"/>
    <col min="18" max="18" width="41.7109375" customWidth="1"/>
    <col min="19" max="19" width="29.5703125" style="72" customWidth="1"/>
    <col min="20" max="20" width="29.5703125" customWidth="1"/>
  </cols>
  <sheetData>
    <row r="1" spans="1:19" ht="78" customHeight="1" x14ac:dyDescent="0.2">
      <c r="A1" s="731" t="s">
        <v>1202</v>
      </c>
      <c r="B1" s="731"/>
      <c r="C1" s="731"/>
      <c r="D1" s="731"/>
      <c r="E1" s="731"/>
      <c r="F1" s="731"/>
      <c r="G1" s="731"/>
      <c r="H1" s="731"/>
      <c r="I1" s="731"/>
      <c r="J1" s="731"/>
      <c r="K1" s="731"/>
      <c r="L1" s="731"/>
      <c r="M1" s="731"/>
      <c r="N1" s="731"/>
      <c r="O1" s="731"/>
      <c r="P1" s="731"/>
      <c r="Q1" s="731"/>
      <c r="R1" s="731"/>
      <c r="S1" s="74"/>
    </row>
    <row r="2" spans="1:19" ht="80.25" customHeight="1" thickBot="1" x14ac:dyDescent="0.25">
      <c r="A2" s="257"/>
      <c r="B2" s="257"/>
      <c r="C2" s="258"/>
      <c r="D2" s="744" t="str">
        <f>'موازنة 2028 -2029'!D2:O2</f>
        <v>جهاز تنمية شبه جزيرة سيناء</v>
      </c>
      <c r="E2" s="744"/>
      <c r="F2" s="744"/>
      <c r="G2" s="744"/>
      <c r="H2" s="744"/>
      <c r="I2" s="744"/>
      <c r="J2" s="744"/>
      <c r="K2" s="744"/>
      <c r="L2" s="744"/>
      <c r="M2" s="744"/>
      <c r="N2" s="744"/>
      <c r="O2" s="744"/>
      <c r="P2" s="732" t="s">
        <v>1141</v>
      </c>
      <c r="Q2" s="732"/>
      <c r="R2" s="732"/>
    </row>
    <row r="3" spans="1:19" ht="120" customHeight="1" thickBot="1" x14ac:dyDescent="0.25">
      <c r="A3" s="727" t="s">
        <v>1127</v>
      </c>
      <c r="B3" s="733"/>
      <c r="C3" s="727" t="s">
        <v>1128</v>
      </c>
      <c r="D3" s="733"/>
      <c r="E3" s="734" t="s">
        <v>1142</v>
      </c>
      <c r="F3" s="735"/>
      <c r="G3" s="736" t="s">
        <v>628</v>
      </c>
      <c r="H3" s="738" t="s">
        <v>0</v>
      </c>
      <c r="I3" s="742" t="s">
        <v>1203</v>
      </c>
      <c r="J3" s="456"/>
      <c r="K3" s="456"/>
      <c r="L3" s="455"/>
      <c r="M3" s="745" t="s">
        <v>1131</v>
      </c>
      <c r="N3" s="745" t="s">
        <v>1118</v>
      </c>
      <c r="O3" s="725" t="s">
        <v>1204</v>
      </c>
      <c r="P3" s="727" t="s">
        <v>1119</v>
      </c>
      <c r="Q3" s="728"/>
      <c r="R3" s="729" t="s">
        <v>1122</v>
      </c>
    </row>
    <row r="4" spans="1:19" ht="115.5" customHeight="1" thickBot="1" x14ac:dyDescent="0.25">
      <c r="A4" s="94" t="s">
        <v>1125</v>
      </c>
      <c r="B4" s="94" t="s">
        <v>1126</v>
      </c>
      <c r="C4" s="94" t="s">
        <v>1125</v>
      </c>
      <c r="D4" s="94" t="s">
        <v>1126</v>
      </c>
      <c r="E4" s="94" t="s">
        <v>1125</v>
      </c>
      <c r="F4" s="94" t="s">
        <v>1126</v>
      </c>
      <c r="G4" s="737"/>
      <c r="H4" s="739"/>
      <c r="I4" s="743"/>
      <c r="J4" s="457" t="s">
        <v>1143</v>
      </c>
      <c r="K4" s="457" t="s">
        <v>1144</v>
      </c>
      <c r="L4" s="457" t="s">
        <v>1130</v>
      </c>
      <c r="M4" s="724"/>
      <c r="N4" s="724"/>
      <c r="O4" s="726"/>
      <c r="P4" s="95" t="s">
        <v>1120</v>
      </c>
      <c r="Q4" s="96" t="s">
        <v>1121</v>
      </c>
      <c r="R4" s="730"/>
    </row>
    <row r="5" spans="1:19" ht="87.75" customHeight="1" x14ac:dyDescent="0.2">
      <c r="A5" s="353"/>
      <c r="B5" s="354"/>
      <c r="C5" s="354"/>
      <c r="D5" s="354"/>
      <c r="E5" s="137"/>
      <c r="F5" s="137"/>
      <c r="G5" s="75" t="s">
        <v>629</v>
      </c>
      <c r="H5" s="76" t="s">
        <v>1</v>
      </c>
      <c r="I5" s="137"/>
      <c r="J5" s="137"/>
      <c r="K5" s="137"/>
      <c r="L5" s="137"/>
      <c r="M5" s="137"/>
      <c r="N5" s="197"/>
      <c r="O5" s="137"/>
      <c r="P5" s="137"/>
      <c r="Q5" s="137"/>
      <c r="R5" s="97"/>
      <c r="S5" s="72">
        <f>S437</f>
        <v>40256000</v>
      </c>
    </row>
    <row r="6" spans="1:19" s="3" customFormat="1" ht="87.75" customHeight="1" x14ac:dyDescent="0.2">
      <c r="A6" s="355"/>
      <c r="B6" s="355"/>
      <c r="C6" s="355"/>
      <c r="D6" s="355"/>
      <c r="E6" s="138"/>
      <c r="F6" s="138"/>
      <c r="G6" s="43">
        <v>3111000000</v>
      </c>
      <c r="H6" s="4" t="s">
        <v>2</v>
      </c>
      <c r="I6" s="138"/>
      <c r="J6" s="138"/>
      <c r="K6" s="138"/>
      <c r="L6" s="138"/>
      <c r="M6" s="138"/>
      <c r="N6" s="198"/>
      <c r="O6" s="138"/>
      <c r="P6" s="138"/>
      <c r="Q6" s="138"/>
      <c r="R6" s="98"/>
      <c r="S6" s="72">
        <f>S70</f>
        <v>2495000</v>
      </c>
    </row>
    <row r="7" spans="1:19" s="2" customFormat="1" ht="99" customHeight="1" x14ac:dyDescent="0.2">
      <c r="A7" s="356"/>
      <c r="B7" s="356"/>
      <c r="C7" s="356"/>
      <c r="D7" s="356"/>
      <c r="E7" s="139"/>
      <c r="F7" s="139"/>
      <c r="G7" s="44" t="s">
        <v>630</v>
      </c>
      <c r="H7" s="17" t="s">
        <v>3</v>
      </c>
      <c r="I7" s="139"/>
      <c r="J7" s="139"/>
      <c r="K7" s="139"/>
      <c r="L7" s="139"/>
      <c r="M7" s="139"/>
      <c r="N7" s="199"/>
      <c r="O7" s="139"/>
      <c r="P7" s="139"/>
      <c r="Q7" s="139"/>
      <c r="R7" s="99"/>
      <c r="S7" s="72">
        <f>S21</f>
        <v>0</v>
      </c>
    </row>
    <row r="8" spans="1:19" s="1" customFormat="1" ht="99" customHeight="1" x14ac:dyDescent="0.2">
      <c r="A8" s="357"/>
      <c r="B8" s="357"/>
      <c r="C8" s="357"/>
      <c r="D8" s="357"/>
      <c r="E8" s="140"/>
      <c r="F8" s="140"/>
      <c r="G8" s="45" t="s">
        <v>631</v>
      </c>
      <c r="H8" s="18" t="s">
        <v>603</v>
      </c>
      <c r="I8" s="140"/>
      <c r="J8" s="140"/>
      <c r="K8" s="140"/>
      <c r="L8" s="140"/>
      <c r="M8" s="140"/>
      <c r="N8" s="200"/>
      <c r="O8" s="140"/>
      <c r="P8" s="140"/>
      <c r="Q8" s="140"/>
      <c r="R8" s="100"/>
      <c r="S8" s="72">
        <f>S12</f>
        <v>0</v>
      </c>
    </row>
    <row r="9" spans="1:19" ht="99" customHeight="1" x14ac:dyDescent="0.2">
      <c r="A9" s="358"/>
      <c r="B9" s="358"/>
      <c r="C9" s="358"/>
      <c r="D9" s="358"/>
      <c r="E9" s="141"/>
      <c r="F9" s="141"/>
      <c r="G9" s="46" t="s">
        <v>632</v>
      </c>
      <c r="H9" s="19" t="s">
        <v>4</v>
      </c>
      <c r="I9" s="358">
        <f>'موازنة 2028 -2029'!M9</f>
        <v>0</v>
      </c>
      <c r="J9" s="141"/>
      <c r="K9" s="141"/>
      <c r="L9" s="141">
        <f>K9*2</f>
        <v>0</v>
      </c>
      <c r="M9" s="358">
        <f>'الاطار الموازنى  راي الجهه عام'!M9</f>
        <v>0</v>
      </c>
      <c r="N9" s="201">
        <f t="shared" ref="N9:N80" si="0">M9-I9</f>
        <v>0</v>
      </c>
      <c r="O9" s="141"/>
      <c r="P9" s="202" t="str">
        <f t="shared" ref="P9:P80" si="1">IF(O9&gt;I9,O9-I9," ")</f>
        <v xml:space="preserve"> </v>
      </c>
      <c r="Q9" s="202" t="str">
        <f t="shared" ref="Q9:Q80" si="2">IF(I9&gt;O9,I9-O9," ")</f>
        <v xml:space="preserve"> </v>
      </c>
      <c r="R9" s="101">
        <f>IF(O9=0,,O9/I9)</f>
        <v>0</v>
      </c>
      <c r="S9" s="72">
        <f t="shared" ref="S9:S80" si="3">SUM(A9+B9+C9+D9+E9+F9+I9+J9+K9+L9+M9+O9)</f>
        <v>0</v>
      </c>
    </row>
    <row r="10" spans="1:19" ht="105.75" customHeight="1" x14ac:dyDescent="0.2">
      <c r="A10" s="358"/>
      <c r="B10" s="358"/>
      <c r="C10" s="358"/>
      <c r="D10" s="358"/>
      <c r="E10" s="141"/>
      <c r="F10" s="141"/>
      <c r="G10" s="46" t="s">
        <v>633</v>
      </c>
      <c r="H10" s="19" t="s">
        <v>5</v>
      </c>
      <c r="I10" s="358">
        <f>'موازنة 2028 -2029'!M10</f>
        <v>0</v>
      </c>
      <c r="J10" s="141"/>
      <c r="K10" s="141"/>
      <c r="L10" s="141">
        <f t="shared" ref="L10:L11" si="4">K10*2</f>
        <v>0</v>
      </c>
      <c r="M10" s="358">
        <f>'الاطار الموازنى  راي الجهه عام'!M10</f>
        <v>0</v>
      </c>
      <c r="N10" s="201">
        <f t="shared" si="0"/>
        <v>0</v>
      </c>
      <c r="O10" s="141"/>
      <c r="P10" s="202" t="str">
        <f t="shared" si="1"/>
        <v xml:space="preserve"> </v>
      </c>
      <c r="Q10" s="202" t="str">
        <f t="shared" si="2"/>
        <v xml:space="preserve"> </v>
      </c>
      <c r="R10" s="101">
        <f t="shared" ref="R10:R84" si="5">IF(O10=0,,O10/I10)</f>
        <v>0</v>
      </c>
      <c r="S10" s="72">
        <f t="shared" si="3"/>
        <v>0</v>
      </c>
    </row>
    <row r="11" spans="1:19" ht="105.75" customHeight="1" thickBot="1" x14ac:dyDescent="0.25">
      <c r="A11" s="359"/>
      <c r="B11" s="359"/>
      <c r="C11" s="359"/>
      <c r="D11" s="359"/>
      <c r="E11" s="142"/>
      <c r="F11" s="142"/>
      <c r="G11" s="77" t="s">
        <v>1089</v>
      </c>
      <c r="H11" s="78" t="s">
        <v>1090</v>
      </c>
      <c r="I11" s="359">
        <f>'موازنة 2028 -2029'!M11</f>
        <v>0</v>
      </c>
      <c r="J11" s="142"/>
      <c r="K11" s="142"/>
      <c r="L11" s="142">
        <f t="shared" si="4"/>
        <v>0</v>
      </c>
      <c r="M11" s="359">
        <f>'الاطار الموازنى  راي الجهه عام'!M11</f>
        <v>0</v>
      </c>
      <c r="N11" s="203">
        <f t="shared" si="0"/>
        <v>0</v>
      </c>
      <c r="O11" s="142"/>
      <c r="P11" s="204" t="str">
        <f t="shared" si="1"/>
        <v xml:space="preserve"> </v>
      </c>
      <c r="Q11" s="204" t="str">
        <f t="shared" si="2"/>
        <v xml:space="preserve"> </v>
      </c>
      <c r="R11" s="102">
        <f t="shared" si="5"/>
        <v>0</v>
      </c>
      <c r="S11" s="72">
        <f t="shared" si="3"/>
        <v>0</v>
      </c>
    </row>
    <row r="12" spans="1:19" s="1" customFormat="1" ht="102.75" customHeight="1" thickBot="1" x14ac:dyDescent="0.25">
      <c r="A12" s="360">
        <f t="shared" ref="A12:F12" si="6">SUM(A9:A11)</f>
        <v>0</v>
      </c>
      <c r="B12" s="360">
        <f t="shared" si="6"/>
        <v>0</v>
      </c>
      <c r="C12" s="360">
        <f t="shared" si="6"/>
        <v>0</v>
      </c>
      <c r="D12" s="360">
        <f t="shared" si="6"/>
        <v>0</v>
      </c>
      <c r="E12" s="143">
        <f t="shared" si="6"/>
        <v>0</v>
      </c>
      <c r="F12" s="143">
        <f t="shared" si="6"/>
        <v>0</v>
      </c>
      <c r="G12" s="47"/>
      <c r="H12" s="5" t="s">
        <v>6</v>
      </c>
      <c r="I12" s="360">
        <f>'موازنة 2028 -2029'!M12</f>
        <v>0</v>
      </c>
      <c r="J12" s="143">
        <f t="shared" ref="J12:L12" si="7">SUM(J9:J11)</f>
        <v>0</v>
      </c>
      <c r="K12" s="143">
        <f t="shared" si="7"/>
        <v>0</v>
      </c>
      <c r="L12" s="143">
        <f t="shared" si="7"/>
        <v>0</v>
      </c>
      <c r="M12" s="360">
        <f>'الاطار الموازنى  راي الجهه عام'!M12</f>
        <v>0</v>
      </c>
      <c r="N12" s="205">
        <f t="shared" si="0"/>
        <v>0</v>
      </c>
      <c r="O12" s="143">
        <f t="shared" ref="O12" si="8">SUM(O9:O11)</f>
        <v>0</v>
      </c>
      <c r="P12" s="143" t="str">
        <f t="shared" si="1"/>
        <v xml:space="preserve"> </v>
      </c>
      <c r="Q12" s="143" t="str">
        <f t="shared" si="2"/>
        <v xml:space="preserve"> </v>
      </c>
      <c r="R12" s="103">
        <f t="shared" si="5"/>
        <v>0</v>
      </c>
      <c r="S12" s="72">
        <f t="shared" si="3"/>
        <v>0</v>
      </c>
    </row>
    <row r="13" spans="1:19" s="1" customFormat="1" ht="87.75" customHeight="1" thickBot="1" x14ac:dyDescent="0.25">
      <c r="A13" s="361" t="e">
        <f t="shared" ref="A13:F13" si="9">A12/A847</f>
        <v>#DIV/0!</v>
      </c>
      <c r="B13" s="361" t="e">
        <f t="shared" si="9"/>
        <v>#DIV/0!</v>
      </c>
      <c r="C13" s="361" t="e">
        <f t="shared" si="9"/>
        <v>#DIV/0!</v>
      </c>
      <c r="D13" s="361" t="e">
        <f t="shared" si="9"/>
        <v>#DIV/0!</v>
      </c>
      <c r="E13" s="269" t="e">
        <f t="shared" si="9"/>
        <v>#DIV/0!</v>
      </c>
      <c r="F13" s="269" t="e">
        <f t="shared" si="9"/>
        <v>#DIV/0!</v>
      </c>
      <c r="G13" s="266"/>
      <c r="H13" s="267" t="s">
        <v>1136</v>
      </c>
      <c r="I13" s="396">
        <f>'موازنة 2028 -2029'!M13</f>
        <v>0</v>
      </c>
      <c r="J13" s="270" t="e">
        <f>J12/J847</f>
        <v>#DIV/0!</v>
      </c>
      <c r="K13" s="270" t="e">
        <f>K12/K847</f>
        <v>#DIV/0!</v>
      </c>
      <c r="L13" s="270" t="e">
        <f>L12/L847</f>
        <v>#DIV/0!</v>
      </c>
      <c r="M13" s="396" t="e">
        <f>'الاطار الموازنى  راي الجهه عام'!M13</f>
        <v>#DIV/0!</v>
      </c>
      <c r="N13" s="270"/>
      <c r="O13" s="270" t="e">
        <f>O12/O847</f>
        <v>#DIV/0!</v>
      </c>
      <c r="P13" s="270"/>
      <c r="Q13" s="265"/>
      <c r="R13" s="268"/>
      <c r="S13" s="72">
        <v>1</v>
      </c>
    </row>
    <row r="14" spans="1:19" s="1" customFormat="1" ht="105.75" customHeight="1" thickBot="1" x14ac:dyDescent="0.25">
      <c r="A14" s="362"/>
      <c r="B14" s="363"/>
      <c r="C14" s="363"/>
      <c r="D14" s="363"/>
      <c r="E14" s="144"/>
      <c r="F14" s="144"/>
      <c r="G14" s="56" t="s">
        <v>634</v>
      </c>
      <c r="H14" s="24" t="s">
        <v>7</v>
      </c>
      <c r="I14" s="363">
        <f>'موازنة 2028 -2029'!M14</f>
        <v>0</v>
      </c>
      <c r="J14" s="144"/>
      <c r="K14" s="144"/>
      <c r="L14" s="144"/>
      <c r="M14" s="363">
        <f>'الاطار الموازنى  راي الجهه عام'!M14</f>
        <v>0</v>
      </c>
      <c r="N14" s="206">
        <f t="shared" si="0"/>
        <v>0</v>
      </c>
      <c r="O14" s="144"/>
      <c r="P14" s="144" t="str">
        <f t="shared" si="1"/>
        <v xml:space="preserve"> </v>
      </c>
      <c r="Q14" s="144" t="str">
        <f t="shared" si="2"/>
        <v xml:space="preserve"> </v>
      </c>
      <c r="R14" s="104"/>
      <c r="S14" s="72">
        <f>S19</f>
        <v>0</v>
      </c>
    </row>
    <row r="15" spans="1:19" ht="105.75" customHeight="1" x14ac:dyDescent="0.2">
      <c r="A15" s="353"/>
      <c r="B15" s="354"/>
      <c r="C15" s="354"/>
      <c r="D15" s="354"/>
      <c r="E15" s="145"/>
      <c r="F15" s="145"/>
      <c r="G15" s="79" t="s">
        <v>635</v>
      </c>
      <c r="H15" s="80" t="s">
        <v>8</v>
      </c>
      <c r="I15" s="354">
        <f>'موازنة 2028 -2029'!M15</f>
        <v>0</v>
      </c>
      <c r="J15" s="145"/>
      <c r="K15" s="145"/>
      <c r="L15" s="145">
        <f t="shared" ref="L15:L89" si="10">K15*2</f>
        <v>0</v>
      </c>
      <c r="M15" s="354">
        <f>'الاطار الموازنى  راي الجهه عام'!M15</f>
        <v>0</v>
      </c>
      <c r="N15" s="207">
        <f t="shared" si="0"/>
        <v>0</v>
      </c>
      <c r="O15" s="145"/>
      <c r="P15" s="137" t="str">
        <f t="shared" si="1"/>
        <v xml:space="preserve"> </v>
      </c>
      <c r="Q15" s="137" t="str">
        <f t="shared" si="2"/>
        <v xml:space="preserve"> </v>
      </c>
      <c r="R15" s="97">
        <f t="shared" si="5"/>
        <v>0</v>
      </c>
      <c r="S15" s="72">
        <f t="shared" si="3"/>
        <v>0</v>
      </c>
    </row>
    <row r="16" spans="1:19" ht="105.75" customHeight="1" x14ac:dyDescent="0.2">
      <c r="A16" s="364"/>
      <c r="B16" s="365"/>
      <c r="C16" s="365"/>
      <c r="D16" s="365"/>
      <c r="E16" s="147"/>
      <c r="F16" s="147"/>
      <c r="G16" s="49" t="s">
        <v>636</v>
      </c>
      <c r="H16" s="19" t="s">
        <v>9</v>
      </c>
      <c r="I16" s="365">
        <f>'موازنة 2028 -2029'!M16</f>
        <v>0</v>
      </c>
      <c r="J16" s="147"/>
      <c r="K16" s="147"/>
      <c r="L16" s="147">
        <f t="shared" si="10"/>
        <v>0</v>
      </c>
      <c r="M16" s="365">
        <f>'الاطار الموازنى  راي الجهه عام'!M16</f>
        <v>0</v>
      </c>
      <c r="N16" s="208">
        <f t="shared" si="0"/>
        <v>0</v>
      </c>
      <c r="O16" s="147"/>
      <c r="P16" s="209" t="str">
        <f t="shared" si="1"/>
        <v xml:space="preserve"> </v>
      </c>
      <c r="Q16" s="209" t="str">
        <f t="shared" si="2"/>
        <v xml:space="preserve"> </v>
      </c>
      <c r="R16" s="105">
        <f t="shared" si="5"/>
        <v>0</v>
      </c>
      <c r="S16" s="72">
        <f t="shared" si="3"/>
        <v>0</v>
      </c>
    </row>
    <row r="17" spans="1:19" ht="105.75" customHeight="1" x14ac:dyDescent="0.2">
      <c r="A17" s="364"/>
      <c r="B17" s="365"/>
      <c r="C17" s="365"/>
      <c r="D17" s="365"/>
      <c r="E17" s="147"/>
      <c r="F17" s="147"/>
      <c r="G17" s="49" t="s">
        <v>637</v>
      </c>
      <c r="H17" s="19" t="s">
        <v>10</v>
      </c>
      <c r="I17" s="365">
        <f>'موازنة 2028 -2029'!M17</f>
        <v>0</v>
      </c>
      <c r="J17" s="147"/>
      <c r="K17" s="147"/>
      <c r="L17" s="147">
        <f t="shared" si="10"/>
        <v>0</v>
      </c>
      <c r="M17" s="365">
        <f>'الاطار الموازنى  راي الجهه عام'!M17</f>
        <v>0</v>
      </c>
      <c r="N17" s="208">
        <f t="shared" si="0"/>
        <v>0</v>
      </c>
      <c r="O17" s="147"/>
      <c r="P17" s="209" t="str">
        <f t="shared" si="1"/>
        <v xml:space="preserve"> </v>
      </c>
      <c r="Q17" s="209" t="str">
        <f t="shared" si="2"/>
        <v xml:space="preserve"> </v>
      </c>
      <c r="R17" s="105">
        <f t="shared" si="5"/>
        <v>0</v>
      </c>
      <c r="S17" s="72">
        <f t="shared" si="3"/>
        <v>0</v>
      </c>
    </row>
    <row r="18" spans="1:19" ht="105.75" customHeight="1" thickBot="1" x14ac:dyDescent="0.25">
      <c r="A18" s="366"/>
      <c r="B18" s="367"/>
      <c r="C18" s="367"/>
      <c r="D18" s="367"/>
      <c r="E18" s="149"/>
      <c r="F18" s="149"/>
      <c r="G18" s="81" t="s">
        <v>638</v>
      </c>
      <c r="H18" s="78" t="s">
        <v>11</v>
      </c>
      <c r="I18" s="367">
        <f>'موازنة 2028 -2029'!M18</f>
        <v>0</v>
      </c>
      <c r="J18" s="149"/>
      <c r="K18" s="149"/>
      <c r="L18" s="149">
        <f t="shared" si="10"/>
        <v>0</v>
      </c>
      <c r="M18" s="367">
        <f>'الاطار الموازنى  راي الجهه عام'!M18</f>
        <v>0</v>
      </c>
      <c r="N18" s="210">
        <f t="shared" si="0"/>
        <v>0</v>
      </c>
      <c r="O18" s="149"/>
      <c r="P18" s="211" t="str">
        <f t="shared" si="1"/>
        <v xml:space="preserve"> </v>
      </c>
      <c r="Q18" s="211" t="str">
        <f t="shared" si="2"/>
        <v xml:space="preserve"> </v>
      </c>
      <c r="R18" s="106">
        <f t="shared" si="5"/>
        <v>0</v>
      </c>
      <c r="S18" s="72">
        <f t="shared" si="3"/>
        <v>0</v>
      </c>
    </row>
    <row r="19" spans="1:19" s="1" customFormat="1" ht="87.75" customHeight="1" thickBot="1" x14ac:dyDescent="0.25">
      <c r="A19" s="360">
        <f t="shared" ref="A19:L19" si="11">SUM(A15:A18)</f>
        <v>0</v>
      </c>
      <c r="B19" s="368">
        <f t="shared" si="11"/>
        <v>0</v>
      </c>
      <c r="C19" s="368">
        <f t="shared" si="11"/>
        <v>0</v>
      </c>
      <c r="D19" s="368">
        <f t="shared" si="11"/>
        <v>0</v>
      </c>
      <c r="E19" s="150">
        <f t="shared" si="11"/>
        <v>0</v>
      </c>
      <c r="F19" s="150">
        <f t="shared" si="11"/>
        <v>0</v>
      </c>
      <c r="G19" s="51"/>
      <c r="H19" s="5" t="s">
        <v>12</v>
      </c>
      <c r="I19" s="368">
        <f>'موازنة 2028 -2029'!M19</f>
        <v>0</v>
      </c>
      <c r="J19" s="150">
        <f t="shared" si="11"/>
        <v>0</v>
      </c>
      <c r="K19" s="150">
        <f t="shared" si="11"/>
        <v>0</v>
      </c>
      <c r="L19" s="150">
        <f t="shared" si="11"/>
        <v>0</v>
      </c>
      <c r="M19" s="368">
        <f>'الاطار الموازنى  راي الجهه عام'!M19</f>
        <v>0</v>
      </c>
      <c r="N19" s="212">
        <f t="shared" si="0"/>
        <v>0</v>
      </c>
      <c r="O19" s="150">
        <f t="shared" ref="O19" si="12">SUM(O15:O18)</f>
        <v>0</v>
      </c>
      <c r="P19" s="150" t="str">
        <f t="shared" si="1"/>
        <v xml:space="preserve"> </v>
      </c>
      <c r="Q19" s="150" t="str">
        <f t="shared" si="2"/>
        <v xml:space="preserve"> </v>
      </c>
      <c r="R19" s="107">
        <f t="shared" si="5"/>
        <v>0</v>
      </c>
      <c r="S19" s="72">
        <f t="shared" si="3"/>
        <v>0</v>
      </c>
    </row>
    <row r="20" spans="1:19" s="1" customFormat="1" ht="87.75" customHeight="1" thickBot="1" x14ac:dyDescent="0.25">
      <c r="A20" s="361" t="e">
        <f t="shared" ref="A20:F20" si="13">A19/A847</f>
        <v>#DIV/0!</v>
      </c>
      <c r="B20" s="361" t="e">
        <f t="shared" si="13"/>
        <v>#DIV/0!</v>
      </c>
      <c r="C20" s="361" t="e">
        <f t="shared" si="13"/>
        <v>#DIV/0!</v>
      </c>
      <c r="D20" s="361" t="e">
        <f t="shared" si="13"/>
        <v>#DIV/0!</v>
      </c>
      <c r="E20" s="269" t="e">
        <f t="shared" si="13"/>
        <v>#DIV/0!</v>
      </c>
      <c r="F20" s="269" t="e">
        <f t="shared" si="13"/>
        <v>#DIV/0!</v>
      </c>
      <c r="G20" s="266"/>
      <c r="H20" s="267" t="s">
        <v>1136</v>
      </c>
      <c r="I20" s="396">
        <f>'موازنة 2028 -2029'!M20</f>
        <v>0</v>
      </c>
      <c r="J20" s="270" t="e">
        <f>J19/J847</f>
        <v>#DIV/0!</v>
      </c>
      <c r="K20" s="270" t="e">
        <f>K19/K847</f>
        <v>#DIV/0!</v>
      </c>
      <c r="L20" s="270" t="e">
        <f>L19/L847</f>
        <v>#DIV/0!</v>
      </c>
      <c r="M20" s="396" t="e">
        <f>'الاطار الموازنى  راي الجهه عام'!M20</f>
        <v>#DIV/0!</v>
      </c>
      <c r="N20" s="270"/>
      <c r="O20" s="270" t="e">
        <f>O19/O847</f>
        <v>#DIV/0!</v>
      </c>
      <c r="P20" s="270"/>
      <c r="Q20" s="265"/>
      <c r="R20" s="268"/>
      <c r="S20" s="72">
        <v>1</v>
      </c>
    </row>
    <row r="21" spans="1:19" s="2" customFormat="1" ht="84.75" customHeight="1" thickBot="1" x14ac:dyDescent="0.25">
      <c r="A21" s="369">
        <f t="shared" ref="A21:F21" si="14">A12+A19</f>
        <v>0</v>
      </c>
      <c r="B21" s="370">
        <f t="shared" si="14"/>
        <v>0</v>
      </c>
      <c r="C21" s="370">
        <f t="shared" si="14"/>
        <v>0</v>
      </c>
      <c r="D21" s="370">
        <f t="shared" si="14"/>
        <v>0</v>
      </c>
      <c r="E21" s="151">
        <f t="shared" si="14"/>
        <v>0</v>
      </c>
      <c r="F21" s="151">
        <f t="shared" si="14"/>
        <v>0</v>
      </c>
      <c r="G21" s="52"/>
      <c r="H21" s="6" t="s">
        <v>13</v>
      </c>
      <c r="I21" s="370">
        <f>'موازنة 2028 -2029'!M21</f>
        <v>0</v>
      </c>
      <c r="J21" s="151">
        <f>J12+J19</f>
        <v>0</v>
      </c>
      <c r="K21" s="151">
        <f>K12+K19</f>
        <v>0</v>
      </c>
      <c r="L21" s="151">
        <f t="shared" si="10"/>
        <v>0</v>
      </c>
      <c r="M21" s="370">
        <f>'الاطار الموازنى  راي الجهه عام'!M21</f>
        <v>0</v>
      </c>
      <c r="N21" s="213">
        <f t="shared" si="0"/>
        <v>0</v>
      </c>
      <c r="O21" s="151">
        <f>O12+O19</f>
        <v>0</v>
      </c>
      <c r="P21" s="151" t="str">
        <f t="shared" si="1"/>
        <v xml:space="preserve"> </v>
      </c>
      <c r="Q21" s="151" t="str">
        <f t="shared" si="2"/>
        <v xml:space="preserve"> </v>
      </c>
      <c r="R21" s="108">
        <f t="shared" si="5"/>
        <v>0</v>
      </c>
      <c r="S21" s="72">
        <f t="shared" si="3"/>
        <v>0</v>
      </c>
    </row>
    <row r="22" spans="1:19" s="2" customFormat="1" ht="87.75" customHeight="1" x14ac:dyDescent="0.2">
      <c r="A22" s="371"/>
      <c r="B22" s="372"/>
      <c r="C22" s="372"/>
      <c r="D22" s="372"/>
      <c r="E22" s="152"/>
      <c r="F22" s="152"/>
      <c r="G22" s="53" t="s">
        <v>639</v>
      </c>
      <c r="H22" s="22" t="s">
        <v>14</v>
      </c>
      <c r="I22" s="372">
        <f>'موازنة 2028 -2029'!M22</f>
        <v>0</v>
      </c>
      <c r="J22" s="152"/>
      <c r="K22" s="152"/>
      <c r="L22" s="152"/>
      <c r="M22" s="372">
        <f>'الاطار الموازنى  راي الجهه عام'!M22</f>
        <v>0</v>
      </c>
      <c r="N22" s="214"/>
      <c r="O22" s="152"/>
      <c r="P22" s="152" t="str">
        <f t="shared" si="1"/>
        <v xml:space="preserve"> </v>
      </c>
      <c r="Q22" s="152" t="str">
        <f t="shared" si="2"/>
        <v xml:space="preserve"> </v>
      </c>
      <c r="R22" s="109"/>
      <c r="S22" s="72">
        <f>S40</f>
        <v>806000</v>
      </c>
    </row>
    <row r="23" spans="1:19" s="1" customFormat="1" ht="105.75" customHeight="1" x14ac:dyDescent="0.2">
      <c r="A23" s="357"/>
      <c r="B23" s="373"/>
      <c r="C23" s="373"/>
      <c r="D23" s="373"/>
      <c r="E23" s="153"/>
      <c r="F23" s="153"/>
      <c r="G23" s="54">
        <v>3111020101</v>
      </c>
      <c r="H23" s="18" t="s">
        <v>15</v>
      </c>
      <c r="I23" s="373">
        <f>'موازنة 2028 -2029'!M23</f>
        <v>0</v>
      </c>
      <c r="J23" s="153"/>
      <c r="K23" s="153"/>
      <c r="L23" s="153">
        <f t="shared" si="10"/>
        <v>0</v>
      </c>
      <c r="M23" s="373">
        <f>'الاطار الموازنى  راي الجهه عام'!M23</f>
        <v>0</v>
      </c>
      <c r="N23" s="215">
        <f t="shared" si="0"/>
        <v>0</v>
      </c>
      <c r="O23" s="153"/>
      <c r="P23" s="155" t="str">
        <f t="shared" si="1"/>
        <v xml:space="preserve"> </v>
      </c>
      <c r="Q23" s="155" t="str">
        <f t="shared" si="2"/>
        <v xml:space="preserve"> </v>
      </c>
      <c r="R23" s="110">
        <f t="shared" si="5"/>
        <v>0</v>
      </c>
      <c r="S23" s="72">
        <f t="shared" si="3"/>
        <v>0</v>
      </c>
    </row>
    <row r="24" spans="1:19" s="1" customFormat="1" ht="87.75" customHeight="1" thickBot="1" x14ac:dyDescent="0.25">
      <c r="A24" s="374"/>
      <c r="B24" s="375"/>
      <c r="C24" s="375"/>
      <c r="D24" s="375"/>
      <c r="E24" s="154"/>
      <c r="F24" s="154"/>
      <c r="G24" s="55" t="s">
        <v>640</v>
      </c>
      <c r="H24" s="23" t="s">
        <v>16</v>
      </c>
      <c r="I24" s="375">
        <f>'موازنة 2028 -2029'!M24</f>
        <v>0</v>
      </c>
      <c r="J24" s="154"/>
      <c r="K24" s="154"/>
      <c r="L24" s="154"/>
      <c r="M24" s="375">
        <f>'الاطار الموازنى  راي الجهه عام'!M24</f>
        <v>0</v>
      </c>
      <c r="N24" s="216"/>
      <c r="O24" s="154"/>
      <c r="P24" s="154" t="str">
        <f t="shared" si="1"/>
        <v xml:space="preserve"> </v>
      </c>
      <c r="Q24" s="154" t="str">
        <f t="shared" si="2"/>
        <v xml:space="preserve"> </v>
      </c>
      <c r="R24" s="111"/>
      <c r="S24" s="72">
        <f>S27</f>
        <v>683000</v>
      </c>
    </row>
    <row r="25" spans="1:19" ht="99" customHeight="1" x14ac:dyDescent="0.2">
      <c r="A25" s="353"/>
      <c r="B25" s="354"/>
      <c r="C25" s="354"/>
      <c r="D25" s="354"/>
      <c r="E25" s="145"/>
      <c r="F25" s="145"/>
      <c r="G25" s="79" t="s">
        <v>641</v>
      </c>
      <c r="H25" s="80" t="s">
        <v>17</v>
      </c>
      <c r="I25" s="354">
        <f>'موازنة 2028 -2029'!M25</f>
        <v>0</v>
      </c>
      <c r="J25" s="145"/>
      <c r="K25" s="145"/>
      <c r="L25" s="145">
        <f t="shared" si="10"/>
        <v>0</v>
      </c>
      <c r="M25" s="354">
        <f>'الاطار الموازنى  راي الجهه عام'!M25</f>
        <v>0</v>
      </c>
      <c r="N25" s="207">
        <f t="shared" si="0"/>
        <v>0</v>
      </c>
      <c r="O25" s="145"/>
      <c r="P25" s="137" t="str">
        <f t="shared" si="1"/>
        <v xml:space="preserve"> </v>
      </c>
      <c r="Q25" s="137" t="str">
        <f t="shared" si="2"/>
        <v xml:space="preserve"> </v>
      </c>
      <c r="R25" s="97">
        <f t="shared" si="5"/>
        <v>0</v>
      </c>
      <c r="S25" s="72">
        <f t="shared" si="3"/>
        <v>0</v>
      </c>
    </row>
    <row r="26" spans="1:19" ht="95.25" customHeight="1" thickBot="1" x14ac:dyDescent="0.25">
      <c r="A26" s="367"/>
      <c r="B26" s="367"/>
      <c r="C26" s="367"/>
      <c r="D26" s="367"/>
      <c r="E26" s="149"/>
      <c r="F26" s="149"/>
      <c r="G26" s="81" t="s">
        <v>642</v>
      </c>
      <c r="H26" s="78" t="s">
        <v>18</v>
      </c>
      <c r="I26" s="367">
        <f>'موازنة 2028 -2029'!M26</f>
        <v>683000</v>
      </c>
      <c r="J26" s="149"/>
      <c r="K26" s="149"/>
      <c r="L26" s="149">
        <f>K26*2</f>
        <v>0</v>
      </c>
      <c r="M26" s="367">
        <f>'الاطار الموازنى  راي الجهه عام'!M26</f>
        <v>0</v>
      </c>
      <c r="N26" s="210">
        <f t="shared" si="0"/>
        <v>-683000</v>
      </c>
      <c r="O26" s="149"/>
      <c r="P26" s="211" t="str">
        <f t="shared" si="1"/>
        <v xml:space="preserve"> </v>
      </c>
      <c r="Q26" s="211">
        <f t="shared" si="2"/>
        <v>683000</v>
      </c>
      <c r="R26" s="106">
        <f t="shared" si="5"/>
        <v>0</v>
      </c>
      <c r="S26" s="72">
        <f t="shared" si="3"/>
        <v>683000</v>
      </c>
    </row>
    <row r="27" spans="1:19" s="1" customFormat="1" ht="85.5" customHeight="1" thickBot="1" x14ac:dyDescent="0.25">
      <c r="A27" s="360">
        <f t="shared" ref="A27:L27" si="15">SUM(A25:A26)</f>
        <v>0</v>
      </c>
      <c r="B27" s="368">
        <f t="shared" si="15"/>
        <v>0</v>
      </c>
      <c r="C27" s="368">
        <f t="shared" si="15"/>
        <v>0</v>
      </c>
      <c r="D27" s="368">
        <f t="shared" si="15"/>
        <v>0</v>
      </c>
      <c r="E27" s="150">
        <f t="shared" si="15"/>
        <v>0</v>
      </c>
      <c r="F27" s="150">
        <f t="shared" si="15"/>
        <v>0</v>
      </c>
      <c r="G27" s="51"/>
      <c r="H27" s="5" t="s">
        <v>12</v>
      </c>
      <c r="I27" s="368">
        <f>'موازنة 2028 -2029'!M27</f>
        <v>683000</v>
      </c>
      <c r="J27" s="150">
        <f t="shared" si="15"/>
        <v>0</v>
      </c>
      <c r="K27" s="150">
        <f t="shared" si="15"/>
        <v>0</v>
      </c>
      <c r="L27" s="150">
        <f t="shared" si="15"/>
        <v>0</v>
      </c>
      <c r="M27" s="368">
        <f>'الاطار الموازنى  راي الجهه عام'!M27</f>
        <v>0</v>
      </c>
      <c r="N27" s="212">
        <f t="shared" si="0"/>
        <v>-683000</v>
      </c>
      <c r="O27" s="150">
        <f t="shared" ref="O27" si="16">SUM(O25:O26)</f>
        <v>0</v>
      </c>
      <c r="P27" s="150" t="str">
        <f t="shared" si="1"/>
        <v xml:space="preserve"> </v>
      </c>
      <c r="Q27" s="150">
        <f t="shared" si="2"/>
        <v>683000</v>
      </c>
      <c r="R27" s="107">
        <f t="shared" si="5"/>
        <v>0</v>
      </c>
      <c r="S27" s="72">
        <f t="shared" si="3"/>
        <v>683000</v>
      </c>
    </row>
    <row r="28" spans="1:19" s="1" customFormat="1" ht="75" customHeight="1" thickBot="1" x14ac:dyDescent="0.25">
      <c r="A28" s="361" t="e">
        <f t="shared" ref="A28:F28" si="17">A27/A847</f>
        <v>#DIV/0!</v>
      </c>
      <c r="B28" s="361" t="e">
        <f t="shared" si="17"/>
        <v>#DIV/0!</v>
      </c>
      <c r="C28" s="361" t="e">
        <f t="shared" si="17"/>
        <v>#DIV/0!</v>
      </c>
      <c r="D28" s="361" t="e">
        <f t="shared" si="17"/>
        <v>#DIV/0!</v>
      </c>
      <c r="E28" s="269" t="e">
        <f t="shared" si="17"/>
        <v>#DIV/0!</v>
      </c>
      <c r="F28" s="269" t="e">
        <f t="shared" si="17"/>
        <v>#DIV/0!</v>
      </c>
      <c r="G28" s="266"/>
      <c r="H28" s="267" t="s">
        <v>1136</v>
      </c>
      <c r="I28" s="396">
        <f>'موازنة 2028 -2029'!M28</f>
        <v>1.2503890302619775E-2</v>
      </c>
      <c r="J28" s="270" t="e">
        <f>J27/J847</f>
        <v>#DIV/0!</v>
      </c>
      <c r="K28" s="270" t="e">
        <f>K27/K847</f>
        <v>#DIV/0!</v>
      </c>
      <c r="L28" s="270" t="e">
        <f>L27/L847</f>
        <v>#DIV/0!</v>
      </c>
      <c r="M28" s="396" t="e">
        <f>'الاطار الموازنى  راي الجهه عام'!M28</f>
        <v>#DIV/0!</v>
      </c>
      <c r="N28" s="270"/>
      <c r="O28" s="270" t="e">
        <f>O27/O847</f>
        <v>#DIV/0!</v>
      </c>
      <c r="P28" s="270"/>
      <c r="Q28" s="265"/>
      <c r="R28" s="268"/>
      <c r="S28" s="72">
        <v>1</v>
      </c>
    </row>
    <row r="29" spans="1:19" s="1" customFormat="1" ht="87.75" customHeight="1" thickBot="1" x14ac:dyDescent="0.25">
      <c r="A29" s="362"/>
      <c r="B29" s="363"/>
      <c r="C29" s="363"/>
      <c r="D29" s="363"/>
      <c r="E29" s="144"/>
      <c r="F29" s="144"/>
      <c r="G29" s="56" t="s">
        <v>643</v>
      </c>
      <c r="H29" s="24" t="s">
        <v>19</v>
      </c>
      <c r="I29" s="363">
        <f>'موازنة 2028 -2029'!M29</f>
        <v>0</v>
      </c>
      <c r="J29" s="144"/>
      <c r="K29" s="144"/>
      <c r="L29" s="144"/>
      <c r="M29" s="363">
        <f>'الاطار الموازنى  راي الجهه عام'!M29</f>
        <v>0</v>
      </c>
      <c r="N29" s="206"/>
      <c r="O29" s="144"/>
      <c r="P29" s="144" t="str">
        <f t="shared" si="1"/>
        <v xml:space="preserve"> </v>
      </c>
      <c r="Q29" s="144" t="str">
        <f t="shared" si="2"/>
        <v xml:space="preserve"> </v>
      </c>
      <c r="R29" s="104"/>
      <c r="S29" s="72">
        <f>S32</f>
        <v>114000</v>
      </c>
    </row>
    <row r="30" spans="1:19" ht="99" customHeight="1" x14ac:dyDescent="0.2">
      <c r="A30" s="353"/>
      <c r="B30" s="354"/>
      <c r="C30" s="354"/>
      <c r="D30" s="354"/>
      <c r="E30" s="145"/>
      <c r="F30" s="145"/>
      <c r="G30" s="79" t="s">
        <v>644</v>
      </c>
      <c r="H30" s="80" t="s">
        <v>20</v>
      </c>
      <c r="I30" s="354">
        <f>'موازنة 2028 -2029'!M30</f>
        <v>0</v>
      </c>
      <c r="J30" s="145"/>
      <c r="K30" s="145"/>
      <c r="L30" s="145">
        <f t="shared" si="10"/>
        <v>0</v>
      </c>
      <c r="M30" s="354">
        <f>'الاطار الموازنى  راي الجهه عام'!M30</f>
        <v>0</v>
      </c>
      <c r="N30" s="207">
        <f t="shared" si="0"/>
        <v>0</v>
      </c>
      <c r="O30" s="145"/>
      <c r="P30" s="137" t="str">
        <f t="shared" si="1"/>
        <v xml:space="preserve"> </v>
      </c>
      <c r="Q30" s="137" t="str">
        <f t="shared" si="2"/>
        <v xml:space="preserve"> </v>
      </c>
      <c r="R30" s="97">
        <f t="shared" si="5"/>
        <v>0</v>
      </c>
      <c r="S30" s="72">
        <f t="shared" si="3"/>
        <v>0</v>
      </c>
    </row>
    <row r="31" spans="1:19" ht="105" customHeight="1" thickBot="1" x14ac:dyDescent="0.25">
      <c r="A31" s="367"/>
      <c r="B31" s="367"/>
      <c r="C31" s="367"/>
      <c r="D31" s="367"/>
      <c r="E31" s="149"/>
      <c r="F31" s="149"/>
      <c r="G31" s="81" t="s">
        <v>645</v>
      </c>
      <c r="H31" s="78" t="s">
        <v>21</v>
      </c>
      <c r="I31" s="367">
        <f>'موازنة 2028 -2029'!M31</f>
        <v>114000</v>
      </c>
      <c r="J31" s="149"/>
      <c r="K31" s="149"/>
      <c r="L31" s="149">
        <f>K31*2</f>
        <v>0</v>
      </c>
      <c r="M31" s="367">
        <f>'الاطار الموازنى  راي الجهه عام'!M31</f>
        <v>0</v>
      </c>
      <c r="N31" s="210">
        <f t="shared" si="0"/>
        <v>-114000</v>
      </c>
      <c r="O31" s="149"/>
      <c r="P31" s="211" t="str">
        <f t="shared" si="1"/>
        <v xml:space="preserve"> </v>
      </c>
      <c r="Q31" s="211">
        <f t="shared" si="2"/>
        <v>114000</v>
      </c>
      <c r="R31" s="106">
        <f t="shared" si="5"/>
        <v>0</v>
      </c>
      <c r="S31" s="72">
        <f t="shared" si="3"/>
        <v>114000</v>
      </c>
    </row>
    <row r="32" spans="1:19" s="1" customFormat="1" ht="110.25" customHeight="1" thickBot="1" x14ac:dyDescent="0.25">
      <c r="A32" s="360">
        <f t="shared" ref="A32:L32" si="18">SUM(A30:A31)</f>
        <v>0</v>
      </c>
      <c r="B32" s="368">
        <f t="shared" si="18"/>
        <v>0</v>
      </c>
      <c r="C32" s="368">
        <f t="shared" si="18"/>
        <v>0</v>
      </c>
      <c r="D32" s="368">
        <f t="shared" si="18"/>
        <v>0</v>
      </c>
      <c r="E32" s="150">
        <f t="shared" si="18"/>
        <v>0</v>
      </c>
      <c r="F32" s="150">
        <f t="shared" si="18"/>
        <v>0</v>
      </c>
      <c r="G32" s="51"/>
      <c r="H32" s="5" t="s">
        <v>22</v>
      </c>
      <c r="I32" s="368">
        <f>'موازنة 2028 -2029'!M32</f>
        <v>114000</v>
      </c>
      <c r="J32" s="150">
        <f t="shared" si="18"/>
        <v>0</v>
      </c>
      <c r="K32" s="150">
        <f t="shared" si="18"/>
        <v>0</v>
      </c>
      <c r="L32" s="150">
        <f t="shared" si="18"/>
        <v>0</v>
      </c>
      <c r="M32" s="368">
        <f>'الاطار الموازنى  راي الجهه عام'!M32</f>
        <v>0</v>
      </c>
      <c r="N32" s="212">
        <f t="shared" si="0"/>
        <v>-114000</v>
      </c>
      <c r="O32" s="150">
        <f t="shared" ref="O32" si="19">SUM(O30:O31)</f>
        <v>0</v>
      </c>
      <c r="P32" s="150" t="str">
        <f t="shared" si="1"/>
        <v xml:space="preserve"> </v>
      </c>
      <c r="Q32" s="150">
        <f t="shared" si="2"/>
        <v>114000</v>
      </c>
      <c r="R32" s="107">
        <f t="shared" si="5"/>
        <v>0</v>
      </c>
      <c r="S32" s="72">
        <f t="shared" si="3"/>
        <v>114000</v>
      </c>
    </row>
    <row r="33" spans="1:19" s="1" customFormat="1" ht="107.25" customHeight="1" thickBot="1" x14ac:dyDescent="0.25">
      <c r="A33" s="361" t="e">
        <f t="shared" ref="A33:F33" si="20">A32/A847</f>
        <v>#DIV/0!</v>
      </c>
      <c r="B33" s="361" t="e">
        <f t="shared" si="20"/>
        <v>#DIV/0!</v>
      </c>
      <c r="C33" s="361" t="e">
        <f t="shared" si="20"/>
        <v>#DIV/0!</v>
      </c>
      <c r="D33" s="361" t="e">
        <f t="shared" si="20"/>
        <v>#DIV/0!</v>
      </c>
      <c r="E33" s="269" t="e">
        <f t="shared" si="20"/>
        <v>#DIV/0!</v>
      </c>
      <c r="F33" s="269" t="e">
        <f t="shared" si="20"/>
        <v>#DIV/0!</v>
      </c>
      <c r="G33" s="266"/>
      <c r="H33" s="267" t="s">
        <v>1136</v>
      </c>
      <c r="I33" s="396">
        <f>'موازنة 2028 -2029'!M33</f>
        <v>2.0870329348442965E-3</v>
      </c>
      <c r="J33" s="270" t="e">
        <f>J32/J847</f>
        <v>#DIV/0!</v>
      </c>
      <c r="K33" s="270" t="e">
        <f>K32/K847</f>
        <v>#DIV/0!</v>
      </c>
      <c r="L33" s="270" t="e">
        <f>L32/L847</f>
        <v>#DIV/0!</v>
      </c>
      <c r="M33" s="396" t="e">
        <f>'الاطار الموازنى  راي الجهه عام'!M33</f>
        <v>#DIV/0!</v>
      </c>
      <c r="N33" s="270"/>
      <c r="O33" s="270" t="e">
        <f>O32/O847</f>
        <v>#DIV/0!</v>
      </c>
      <c r="P33" s="270"/>
      <c r="Q33" s="265"/>
      <c r="R33" s="268"/>
      <c r="S33" s="72">
        <v>1</v>
      </c>
    </row>
    <row r="34" spans="1:19" s="1" customFormat="1" ht="105.75" customHeight="1" x14ac:dyDescent="0.2">
      <c r="A34" s="357"/>
      <c r="B34" s="373"/>
      <c r="C34" s="373"/>
      <c r="D34" s="373"/>
      <c r="E34" s="155"/>
      <c r="F34" s="155"/>
      <c r="G34" s="48" t="s">
        <v>646</v>
      </c>
      <c r="H34" s="21" t="s">
        <v>23</v>
      </c>
      <c r="I34" s="373">
        <f>'موازنة 2028 -2029'!M34</f>
        <v>0</v>
      </c>
      <c r="J34" s="155"/>
      <c r="K34" s="155"/>
      <c r="L34" s="155"/>
      <c r="M34" s="373">
        <f>'الاطار الموازنى  راي الجهه عام'!M34</f>
        <v>0</v>
      </c>
      <c r="N34" s="215"/>
      <c r="O34" s="155"/>
      <c r="P34" s="155" t="str">
        <f t="shared" si="1"/>
        <v xml:space="preserve"> </v>
      </c>
      <c r="Q34" s="155" t="str">
        <f t="shared" si="2"/>
        <v xml:space="preserve"> </v>
      </c>
      <c r="R34" s="110"/>
      <c r="S34" s="72">
        <f>S36</f>
        <v>0</v>
      </c>
    </row>
    <row r="35" spans="1:19" ht="87.75" customHeight="1" x14ac:dyDescent="0.2">
      <c r="A35" s="364"/>
      <c r="B35" s="365"/>
      <c r="C35" s="365"/>
      <c r="D35" s="365"/>
      <c r="E35" s="147"/>
      <c r="F35" s="147"/>
      <c r="G35" s="49" t="s">
        <v>647</v>
      </c>
      <c r="H35" s="19" t="s">
        <v>24</v>
      </c>
      <c r="I35" s="365">
        <f>'موازنة 2028 -2029'!M35</f>
        <v>9000</v>
      </c>
      <c r="J35" s="147"/>
      <c r="K35" s="147"/>
      <c r="L35" s="147">
        <f>K35*2</f>
        <v>0</v>
      </c>
      <c r="M35" s="365">
        <f>'الاطار الموازنى  راي الجهه عام'!M35</f>
        <v>0</v>
      </c>
      <c r="N35" s="208">
        <f t="shared" si="0"/>
        <v>-9000</v>
      </c>
      <c r="O35" s="147"/>
      <c r="P35" s="209" t="str">
        <f t="shared" si="1"/>
        <v xml:space="preserve"> </v>
      </c>
      <c r="Q35" s="209">
        <f t="shared" si="2"/>
        <v>9000</v>
      </c>
      <c r="R35" s="105">
        <f t="shared" si="5"/>
        <v>0</v>
      </c>
      <c r="S35" s="72">
        <f t="shared" si="3"/>
        <v>9000</v>
      </c>
    </row>
    <row r="36" spans="1:19" s="1" customFormat="1" ht="105.75" customHeight="1" thickBot="1" x14ac:dyDescent="0.25">
      <c r="A36" s="374"/>
      <c r="B36" s="375"/>
      <c r="C36" s="375"/>
      <c r="D36" s="375"/>
      <c r="E36" s="147"/>
      <c r="F36" s="147"/>
      <c r="G36" s="365" t="s">
        <v>648</v>
      </c>
      <c r="H36" s="365" t="s">
        <v>25</v>
      </c>
      <c r="I36" s="365">
        <f>'موازنة 2028 -2029'!M36</f>
        <v>0</v>
      </c>
      <c r="J36" s="147"/>
      <c r="K36" s="147"/>
      <c r="L36" s="147">
        <f t="shared" si="10"/>
        <v>0</v>
      </c>
      <c r="M36" s="365">
        <f>'الاطار الموازنى  راي الجهه عام'!M36</f>
        <v>0</v>
      </c>
      <c r="N36" s="365">
        <f t="shared" si="0"/>
        <v>0</v>
      </c>
      <c r="O36" s="156"/>
      <c r="P36" s="365" t="str">
        <f t="shared" si="1"/>
        <v xml:space="preserve"> </v>
      </c>
      <c r="Q36" s="365" t="str">
        <f t="shared" si="2"/>
        <v xml:space="preserve"> </v>
      </c>
      <c r="R36" s="365">
        <f t="shared" si="5"/>
        <v>0</v>
      </c>
      <c r="S36" s="72">
        <f t="shared" si="3"/>
        <v>0</v>
      </c>
    </row>
    <row r="37" spans="1:19" s="1" customFormat="1" ht="87.75" customHeight="1" thickBot="1" x14ac:dyDescent="0.25">
      <c r="A37" s="360">
        <f t="shared" ref="A37:L37" si="21">SUM(A35:A36)</f>
        <v>0</v>
      </c>
      <c r="B37" s="368">
        <f t="shared" si="21"/>
        <v>0</v>
      </c>
      <c r="C37" s="368">
        <f t="shared" si="21"/>
        <v>0</v>
      </c>
      <c r="D37" s="368">
        <f t="shared" si="21"/>
        <v>0</v>
      </c>
      <c r="E37" s="150">
        <f t="shared" si="21"/>
        <v>0</v>
      </c>
      <c r="F37" s="150">
        <f t="shared" si="21"/>
        <v>0</v>
      </c>
      <c r="G37" s="51"/>
      <c r="H37" s="5" t="s">
        <v>26</v>
      </c>
      <c r="I37" s="368">
        <f>'موازنة 2028 -2029'!M37</f>
        <v>9000</v>
      </c>
      <c r="J37" s="150">
        <f t="shared" si="21"/>
        <v>0</v>
      </c>
      <c r="K37" s="150">
        <f t="shared" si="21"/>
        <v>0</v>
      </c>
      <c r="L37" s="150">
        <f t="shared" si="21"/>
        <v>0</v>
      </c>
      <c r="M37" s="368">
        <f>'الاطار الموازنى  راي الجهه عام'!M37</f>
        <v>0</v>
      </c>
      <c r="N37" s="212">
        <f t="shared" si="0"/>
        <v>-9000</v>
      </c>
      <c r="O37" s="150">
        <f t="shared" ref="O37" si="22">SUM(O35:O36)</f>
        <v>0</v>
      </c>
      <c r="P37" s="150" t="str">
        <f t="shared" si="1"/>
        <v xml:space="preserve"> </v>
      </c>
      <c r="Q37" s="150">
        <f t="shared" si="2"/>
        <v>9000</v>
      </c>
      <c r="R37" s="107">
        <f t="shared" si="5"/>
        <v>0</v>
      </c>
      <c r="S37" s="72">
        <f t="shared" si="3"/>
        <v>9000</v>
      </c>
    </row>
    <row r="38" spans="1:19" s="1" customFormat="1" ht="87.75" customHeight="1" thickBot="1" x14ac:dyDescent="0.25">
      <c r="A38" s="361" t="e">
        <f t="shared" ref="A38:F38" si="23">A37/A847</f>
        <v>#DIV/0!</v>
      </c>
      <c r="B38" s="361" t="e">
        <f t="shared" si="23"/>
        <v>#DIV/0!</v>
      </c>
      <c r="C38" s="361" t="e">
        <f t="shared" si="23"/>
        <v>#DIV/0!</v>
      </c>
      <c r="D38" s="361" t="e">
        <f t="shared" si="23"/>
        <v>#DIV/0!</v>
      </c>
      <c r="E38" s="269" t="e">
        <f t="shared" si="23"/>
        <v>#DIV/0!</v>
      </c>
      <c r="F38" s="269" t="e">
        <f t="shared" si="23"/>
        <v>#DIV/0!</v>
      </c>
      <c r="G38" s="266"/>
      <c r="H38" s="267" t="s">
        <v>1136</v>
      </c>
      <c r="I38" s="396">
        <f>'موازنة 2028 -2029'!M38</f>
        <v>1.6476575801402339E-4</v>
      </c>
      <c r="J38" s="270" t="e">
        <f>J37/J847</f>
        <v>#DIV/0!</v>
      </c>
      <c r="K38" s="270" t="e">
        <f>K37/K847</f>
        <v>#DIV/0!</v>
      </c>
      <c r="L38" s="270" t="e">
        <f>L37/L847</f>
        <v>#DIV/0!</v>
      </c>
      <c r="M38" s="396" t="e">
        <f>'الاطار الموازنى  راي الجهه عام'!M38</f>
        <v>#DIV/0!</v>
      </c>
      <c r="N38" s="270"/>
      <c r="O38" s="270" t="e">
        <f>O37/O847</f>
        <v>#DIV/0!</v>
      </c>
      <c r="P38" s="270"/>
      <c r="Q38" s="265"/>
      <c r="R38" s="268"/>
      <c r="S38" s="72">
        <v>1</v>
      </c>
    </row>
    <row r="39" spans="1:19" s="1" customFormat="1" ht="126" customHeight="1" thickBot="1" x14ac:dyDescent="0.25">
      <c r="A39" s="374"/>
      <c r="B39" s="375"/>
      <c r="C39" s="375"/>
      <c r="D39" s="375"/>
      <c r="E39" s="156"/>
      <c r="F39" s="156"/>
      <c r="G39" s="56">
        <v>3111020501</v>
      </c>
      <c r="H39" s="24" t="s">
        <v>27</v>
      </c>
      <c r="I39" s="375">
        <f>'موازنة 2028 -2029'!M39</f>
        <v>0</v>
      </c>
      <c r="J39" s="156"/>
      <c r="K39" s="156"/>
      <c r="L39" s="156">
        <f t="shared" si="10"/>
        <v>0</v>
      </c>
      <c r="M39" s="375">
        <f>'الاطار الموازنى  راي الجهه عام'!M39</f>
        <v>0</v>
      </c>
      <c r="N39" s="216">
        <f t="shared" si="0"/>
        <v>0</v>
      </c>
      <c r="O39" s="156"/>
      <c r="P39" s="154" t="str">
        <f t="shared" si="1"/>
        <v xml:space="preserve"> </v>
      </c>
      <c r="Q39" s="154" t="str">
        <f t="shared" si="2"/>
        <v xml:space="preserve"> </v>
      </c>
      <c r="R39" s="111">
        <f t="shared" si="5"/>
        <v>0</v>
      </c>
      <c r="S39" s="72">
        <f t="shared" si="3"/>
        <v>0</v>
      </c>
    </row>
    <row r="40" spans="1:19" s="2" customFormat="1" ht="108" customHeight="1" thickBot="1" x14ac:dyDescent="0.25">
      <c r="A40" s="376">
        <f t="shared" ref="A40:F40" si="24">A23+A27+A32+A37+A39</f>
        <v>0</v>
      </c>
      <c r="B40" s="377">
        <f t="shared" si="24"/>
        <v>0</v>
      </c>
      <c r="C40" s="377">
        <f t="shared" si="24"/>
        <v>0</v>
      </c>
      <c r="D40" s="377">
        <f t="shared" si="24"/>
        <v>0</v>
      </c>
      <c r="E40" s="157">
        <f t="shared" si="24"/>
        <v>0</v>
      </c>
      <c r="F40" s="157">
        <f t="shared" si="24"/>
        <v>0</v>
      </c>
      <c r="G40" s="57"/>
      <c r="H40" s="7" t="s">
        <v>28</v>
      </c>
      <c r="I40" s="377">
        <f>'موازنة 2028 -2029'!M40</f>
        <v>806000</v>
      </c>
      <c r="J40" s="157">
        <f>J23+J27+J32+J37+J39</f>
        <v>0</v>
      </c>
      <c r="K40" s="157">
        <f>K23+K27+K32+K37+K39</f>
        <v>0</v>
      </c>
      <c r="L40" s="157">
        <f>L23+L27+L32+L37+L39</f>
        <v>0</v>
      </c>
      <c r="M40" s="377">
        <f>'الاطار الموازنى  راي الجهه عام'!M40</f>
        <v>0</v>
      </c>
      <c r="N40" s="217">
        <f t="shared" si="0"/>
        <v>-806000</v>
      </c>
      <c r="O40" s="157">
        <f>O23+O27+O32+O37+O39</f>
        <v>0</v>
      </c>
      <c r="P40" s="157" t="str">
        <f t="shared" si="1"/>
        <v xml:space="preserve"> </v>
      </c>
      <c r="Q40" s="157">
        <f t="shared" si="2"/>
        <v>806000</v>
      </c>
      <c r="R40" s="112">
        <f t="shared" si="5"/>
        <v>0</v>
      </c>
      <c r="S40" s="72">
        <f t="shared" si="3"/>
        <v>806000</v>
      </c>
    </row>
    <row r="41" spans="1:19" s="1" customFormat="1" ht="112.5" customHeight="1" thickBot="1" x14ac:dyDescent="0.25">
      <c r="A41" s="361" t="e">
        <f t="shared" ref="A41:F41" si="25">A40/A847</f>
        <v>#DIV/0!</v>
      </c>
      <c r="B41" s="361" t="e">
        <f t="shared" si="25"/>
        <v>#DIV/0!</v>
      </c>
      <c r="C41" s="361" t="e">
        <f t="shared" si="25"/>
        <v>#DIV/0!</v>
      </c>
      <c r="D41" s="361" t="e">
        <f t="shared" si="25"/>
        <v>#DIV/0!</v>
      </c>
      <c r="E41" s="269" t="e">
        <f t="shared" si="25"/>
        <v>#DIV/0!</v>
      </c>
      <c r="F41" s="269" t="e">
        <f t="shared" si="25"/>
        <v>#DIV/0!</v>
      </c>
      <c r="G41" s="266"/>
      <c r="H41" s="267" t="s">
        <v>1136</v>
      </c>
      <c r="I41" s="396">
        <f>'موازنة 2028 -2029'!M41</f>
        <v>1.4755688995478095E-2</v>
      </c>
      <c r="J41" s="270" t="e">
        <f t="shared" ref="J41:O41" si="26">J40/J847</f>
        <v>#DIV/0!</v>
      </c>
      <c r="K41" s="270" t="e">
        <f t="shared" si="26"/>
        <v>#DIV/0!</v>
      </c>
      <c r="L41" s="270" t="e">
        <f t="shared" si="26"/>
        <v>#DIV/0!</v>
      </c>
      <c r="M41" s="396" t="e">
        <f>'الاطار الموازنى  راي الجهه عام'!M41</f>
        <v>#DIV/0!</v>
      </c>
      <c r="N41" s="270">
        <f t="shared" si="26"/>
        <v>1.4755688995478095E-2</v>
      </c>
      <c r="O41" s="270" t="e">
        <f t="shared" si="26"/>
        <v>#DIV/0!</v>
      </c>
      <c r="P41" s="270"/>
      <c r="Q41" s="265"/>
      <c r="R41" s="268"/>
      <c r="S41" s="72">
        <v>1</v>
      </c>
    </row>
    <row r="42" spans="1:19" s="2" customFormat="1" ht="87.75" customHeight="1" x14ac:dyDescent="0.2">
      <c r="A42" s="371"/>
      <c r="B42" s="372"/>
      <c r="C42" s="372"/>
      <c r="D42" s="372"/>
      <c r="E42" s="152"/>
      <c r="F42" s="152"/>
      <c r="G42" s="53" t="s">
        <v>649</v>
      </c>
      <c r="H42" s="22" t="s">
        <v>29</v>
      </c>
      <c r="I42" s="372">
        <f>'موازنة 2028 -2029'!M42</f>
        <v>0</v>
      </c>
      <c r="J42" s="152"/>
      <c r="K42" s="152"/>
      <c r="L42" s="152"/>
      <c r="M42" s="372">
        <f>'الاطار الموازنى  راي الجهه عام'!M42</f>
        <v>0</v>
      </c>
      <c r="N42" s="214"/>
      <c r="O42" s="152"/>
      <c r="P42" s="152" t="str">
        <f t="shared" si="1"/>
        <v xml:space="preserve"> </v>
      </c>
      <c r="Q42" s="152" t="str">
        <f t="shared" si="2"/>
        <v xml:space="preserve"> </v>
      </c>
      <c r="R42" s="109"/>
      <c r="S42" s="72">
        <f>S45</f>
        <v>645000</v>
      </c>
    </row>
    <row r="43" spans="1:19" s="1" customFormat="1" ht="87.75" customHeight="1" x14ac:dyDescent="0.2">
      <c r="A43" s="373"/>
      <c r="B43" s="373"/>
      <c r="C43" s="373"/>
      <c r="D43" s="373"/>
      <c r="E43" s="153"/>
      <c r="F43" s="153"/>
      <c r="G43" s="54">
        <v>3111030101</v>
      </c>
      <c r="H43" s="18" t="s">
        <v>30</v>
      </c>
      <c r="I43" s="373">
        <f>'موازنة 2028 -2029'!M43</f>
        <v>266000</v>
      </c>
      <c r="J43" s="153"/>
      <c r="K43" s="153"/>
      <c r="L43" s="153">
        <f t="shared" si="10"/>
        <v>0</v>
      </c>
      <c r="M43" s="373">
        <f>'الاطار الموازنى  راي الجهه عام'!M43</f>
        <v>0</v>
      </c>
      <c r="N43" s="215">
        <f t="shared" si="0"/>
        <v>-266000</v>
      </c>
      <c r="O43" s="153"/>
      <c r="P43" s="155" t="str">
        <f t="shared" si="1"/>
        <v xml:space="preserve"> </v>
      </c>
      <c r="Q43" s="155">
        <f t="shared" si="2"/>
        <v>266000</v>
      </c>
      <c r="R43" s="110">
        <f t="shared" si="5"/>
        <v>0</v>
      </c>
      <c r="S43" s="72">
        <f t="shared" si="3"/>
        <v>266000</v>
      </c>
    </row>
    <row r="44" spans="1:19" s="1" customFormat="1" ht="92.25" customHeight="1" thickBot="1" x14ac:dyDescent="0.25">
      <c r="A44" s="375"/>
      <c r="B44" s="375"/>
      <c r="C44" s="375"/>
      <c r="D44" s="375"/>
      <c r="E44" s="156"/>
      <c r="F44" s="156"/>
      <c r="G44" s="55">
        <v>3111030201</v>
      </c>
      <c r="H44" s="23" t="s">
        <v>31</v>
      </c>
      <c r="I44" s="375">
        <f>'موازنة 2028 -2029'!M44</f>
        <v>379000</v>
      </c>
      <c r="J44" s="156"/>
      <c r="K44" s="156"/>
      <c r="L44" s="156">
        <f>K44*2</f>
        <v>0</v>
      </c>
      <c r="M44" s="375">
        <f>'الاطار الموازنى  راي الجهه عام'!M44</f>
        <v>0</v>
      </c>
      <c r="N44" s="216">
        <f t="shared" si="0"/>
        <v>-379000</v>
      </c>
      <c r="O44" s="156"/>
      <c r="P44" s="154" t="str">
        <f t="shared" si="1"/>
        <v xml:space="preserve"> </v>
      </c>
      <c r="Q44" s="154">
        <f t="shared" si="2"/>
        <v>379000</v>
      </c>
      <c r="R44" s="111">
        <f t="shared" si="5"/>
        <v>0</v>
      </c>
      <c r="S44" s="72">
        <f t="shared" si="3"/>
        <v>379000</v>
      </c>
    </row>
    <row r="45" spans="1:19" s="2" customFormat="1" ht="97.5" customHeight="1" thickBot="1" x14ac:dyDescent="0.25">
      <c r="A45" s="376">
        <f t="shared" ref="A45:F45" si="27">SUM(A43:A44)</f>
        <v>0</v>
      </c>
      <c r="B45" s="377">
        <f t="shared" si="27"/>
        <v>0</v>
      </c>
      <c r="C45" s="377">
        <f t="shared" si="27"/>
        <v>0</v>
      </c>
      <c r="D45" s="377">
        <f t="shared" si="27"/>
        <v>0</v>
      </c>
      <c r="E45" s="157">
        <f t="shared" si="27"/>
        <v>0</v>
      </c>
      <c r="F45" s="157">
        <f t="shared" si="27"/>
        <v>0</v>
      </c>
      <c r="G45" s="57"/>
      <c r="H45" s="7" t="s">
        <v>32</v>
      </c>
      <c r="I45" s="377">
        <f>'موازنة 2028 -2029'!M45</f>
        <v>645000</v>
      </c>
      <c r="J45" s="157">
        <f t="shared" ref="J45:L45" si="28">SUM(J43:J44)</f>
        <v>0</v>
      </c>
      <c r="K45" s="157">
        <f t="shared" si="28"/>
        <v>0</v>
      </c>
      <c r="L45" s="157">
        <f t="shared" si="28"/>
        <v>0</v>
      </c>
      <c r="M45" s="377">
        <f>'الاطار الموازنى  راي الجهه عام'!M45</f>
        <v>0</v>
      </c>
      <c r="N45" s="217">
        <f t="shared" si="0"/>
        <v>-645000</v>
      </c>
      <c r="O45" s="157">
        <f t="shared" ref="O45" si="29">SUM(O43:O44)</f>
        <v>0</v>
      </c>
      <c r="P45" s="157" t="str">
        <f t="shared" si="1"/>
        <v xml:space="preserve"> </v>
      </c>
      <c r="Q45" s="157">
        <f t="shared" si="2"/>
        <v>645000</v>
      </c>
      <c r="R45" s="112">
        <f t="shared" si="5"/>
        <v>0</v>
      </c>
      <c r="S45" s="72">
        <f t="shared" si="3"/>
        <v>645000</v>
      </c>
    </row>
    <row r="46" spans="1:19" s="1" customFormat="1" ht="102.75" customHeight="1" x14ac:dyDescent="0.2">
      <c r="A46" s="378" t="e">
        <f t="shared" ref="A46:F46" si="30">A45/A847</f>
        <v>#DIV/0!</v>
      </c>
      <c r="B46" s="378" t="e">
        <f t="shared" si="30"/>
        <v>#DIV/0!</v>
      </c>
      <c r="C46" s="378" t="e">
        <f t="shared" si="30"/>
        <v>#DIV/0!</v>
      </c>
      <c r="D46" s="378" t="e">
        <f t="shared" si="30"/>
        <v>#DIV/0!</v>
      </c>
      <c r="E46" s="294" t="e">
        <f t="shared" si="30"/>
        <v>#DIV/0!</v>
      </c>
      <c r="F46" s="294" t="e">
        <f t="shared" si="30"/>
        <v>#DIV/0!</v>
      </c>
      <c r="G46" s="311"/>
      <c r="H46" s="312" t="s">
        <v>1136</v>
      </c>
      <c r="I46" s="435">
        <f>'موازنة 2028 -2029'!M46</f>
        <v>1.1808212657671676E-2</v>
      </c>
      <c r="J46" s="313" t="e">
        <f>J45/J847</f>
        <v>#DIV/0!</v>
      </c>
      <c r="K46" s="313" t="e">
        <f>K45/K847</f>
        <v>#DIV/0!</v>
      </c>
      <c r="L46" s="313" t="e">
        <f>L45/L847</f>
        <v>#DIV/0!</v>
      </c>
      <c r="M46" s="435" t="e">
        <f>'الاطار الموازنى  راي الجهه عام'!M46</f>
        <v>#DIV/0!</v>
      </c>
      <c r="N46" s="313"/>
      <c r="O46" s="313" t="e">
        <f>O45/O847</f>
        <v>#DIV/0!</v>
      </c>
      <c r="P46" s="313"/>
      <c r="Q46" s="314"/>
      <c r="R46" s="315"/>
      <c r="S46" s="72">
        <v>1</v>
      </c>
    </row>
    <row r="47" spans="1:19" s="2" customFormat="1" ht="99" customHeight="1" x14ac:dyDescent="0.2">
      <c r="A47" s="371"/>
      <c r="B47" s="372"/>
      <c r="C47" s="372"/>
      <c r="D47" s="372"/>
      <c r="E47" s="152"/>
      <c r="F47" s="152"/>
      <c r="G47" s="53" t="s">
        <v>650</v>
      </c>
      <c r="H47" s="22" t="s">
        <v>33</v>
      </c>
      <c r="I47" s="372">
        <f>'موازنة 2028 -2029'!M47</f>
        <v>0</v>
      </c>
      <c r="J47" s="152"/>
      <c r="K47" s="152"/>
      <c r="L47" s="152"/>
      <c r="M47" s="372">
        <f>'الاطار الموازنى  راي الجهه عام'!M47</f>
        <v>0</v>
      </c>
      <c r="N47" s="214"/>
      <c r="O47" s="152"/>
      <c r="P47" s="152" t="str">
        <f t="shared" si="1"/>
        <v xml:space="preserve"> </v>
      </c>
      <c r="Q47" s="152" t="str">
        <f t="shared" si="2"/>
        <v xml:space="preserve"> </v>
      </c>
      <c r="R47" s="109"/>
      <c r="S47" s="72">
        <f>S50</f>
        <v>0</v>
      </c>
    </row>
    <row r="48" spans="1:19" s="1" customFormat="1" ht="99" customHeight="1" x14ac:dyDescent="0.2">
      <c r="A48" s="357"/>
      <c r="B48" s="373"/>
      <c r="C48" s="373"/>
      <c r="D48" s="373"/>
      <c r="E48" s="153"/>
      <c r="F48" s="153"/>
      <c r="G48" s="54">
        <v>3111040101</v>
      </c>
      <c r="H48" s="18" t="s">
        <v>34</v>
      </c>
      <c r="I48" s="373">
        <f>'موازنة 2028 -2029'!M48</f>
        <v>0</v>
      </c>
      <c r="J48" s="153"/>
      <c r="K48" s="153"/>
      <c r="L48" s="153">
        <f t="shared" si="10"/>
        <v>0</v>
      </c>
      <c r="M48" s="373">
        <f>'الاطار الموازنى  راي الجهه عام'!M48</f>
        <v>0</v>
      </c>
      <c r="N48" s="215">
        <f t="shared" si="0"/>
        <v>0</v>
      </c>
      <c r="O48" s="153"/>
      <c r="P48" s="155" t="str">
        <f t="shared" si="1"/>
        <v xml:space="preserve"> </v>
      </c>
      <c r="Q48" s="155" t="str">
        <f t="shared" si="2"/>
        <v xml:space="preserve"> </v>
      </c>
      <c r="R48" s="110">
        <f t="shared" si="5"/>
        <v>0</v>
      </c>
      <c r="S48" s="72">
        <f t="shared" si="3"/>
        <v>0</v>
      </c>
    </row>
    <row r="49" spans="1:19" s="1" customFormat="1" ht="105.75" customHeight="1" thickBot="1" x14ac:dyDescent="0.25">
      <c r="A49" s="374"/>
      <c r="B49" s="375"/>
      <c r="C49" s="375"/>
      <c r="D49" s="375"/>
      <c r="E49" s="156"/>
      <c r="F49" s="156"/>
      <c r="G49" s="55">
        <v>3111040201</v>
      </c>
      <c r="H49" s="23" t="s">
        <v>35</v>
      </c>
      <c r="I49" s="375">
        <f>'موازنة 2028 -2029'!M49</f>
        <v>0</v>
      </c>
      <c r="J49" s="156"/>
      <c r="K49" s="156"/>
      <c r="L49" s="156">
        <f t="shared" si="10"/>
        <v>0</v>
      </c>
      <c r="M49" s="375">
        <f>'الاطار الموازنى  راي الجهه عام'!M49</f>
        <v>0</v>
      </c>
      <c r="N49" s="216">
        <f t="shared" si="0"/>
        <v>0</v>
      </c>
      <c r="O49" s="156"/>
      <c r="P49" s="154" t="str">
        <f t="shared" si="1"/>
        <v xml:space="preserve"> </v>
      </c>
      <c r="Q49" s="154" t="str">
        <f t="shared" si="2"/>
        <v xml:space="preserve"> </v>
      </c>
      <c r="R49" s="111">
        <f t="shared" si="5"/>
        <v>0</v>
      </c>
      <c r="S49" s="72">
        <f t="shared" si="3"/>
        <v>0</v>
      </c>
    </row>
    <row r="50" spans="1:19" s="2" customFormat="1" ht="84.75" customHeight="1" thickBot="1" x14ac:dyDescent="0.25">
      <c r="A50" s="376">
        <f t="shared" ref="A50:L50" si="31">SUM(A48:A49)</f>
        <v>0</v>
      </c>
      <c r="B50" s="377">
        <f t="shared" si="31"/>
        <v>0</v>
      </c>
      <c r="C50" s="377">
        <f t="shared" si="31"/>
        <v>0</v>
      </c>
      <c r="D50" s="377">
        <f t="shared" si="31"/>
        <v>0</v>
      </c>
      <c r="E50" s="157">
        <f t="shared" si="31"/>
        <v>0</v>
      </c>
      <c r="F50" s="157">
        <f t="shared" si="31"/>
        <v>0</v>
      </c>
      <c r="G50" s="57"/>
      <c r="H50" s="7" t="s">
        <v>36</v>
      </c>
      <c r="I50" s="377">
        <f>'موازنة 2028 -2029'!M50</f>
        <v>0</v>
      </c>
      <c r="J50" s="157">
        <f t="shared" si="31"/>
        <v>0</v>
      </c>
      <c r="K50" s="157">
        <f t="shared" si="31"/>
        <v>0</v>
      </c>
      <c r="L50" s="157">
        <f t="shared" si="31"/>
        <v>0</v>
      </c>
      <c r="M50" s="377">
        <f>'الاطار الموازنى  راي الجهه عام'!M50</f>
        <v>0</v>
      </c>
      <c r="N50" s="217">
        <f t="shared" si="0"/>
        <v>0</v>
      </c>
      <c r="O50" s="157">
        <f t="shared" ref="O50" si="32">SUM(O48:O49)</f>
        <v>0</v>
      </c>
      <c r="P50" s="157" t="str">
        <f t="shared" si="1"/>
        <v xml:space="preserve"> </v>
      </c>
      <c r="Q50" s="157" t="str">
        <f t="shared" si="2"/>
        <v xml:space="preserve"> </v>
      </c>
      <c r="R50" s="112">
        <f t="shared" si="5"/>
        <v>0</v>
      </c>
      <c r="S50" s="72">
        <f t="shared" si="3"/>
        <v>0</v>
      </c>
    </row>
    <row r="51" spans="1:19" s="1" customFormat="1" ht="87.75" customHeight="1" thickBot="1" x14ac:dyDescent="0.25">
      <c r="A51" s="361" t="e">
        <f t="shared" ref="A51:F51" si="33">A50/A847</f>
        <v>#DIV/0!</v>
      </c>
      <c r="B51" s="361" t="e">
        <f t="shared" si="33"/>
        <v>#DIV/0!</v>
      </c>
      <c r="C51" s="361" t="e">
        <f t="shared" si="33"/>
        <v>#DIV/0!</v>
      </c>
      <c r="D51" s="361" t="e">
        <f t="shared" si="33"/>
        <v>#DIV/0!</v>
      </c>
      <c r="E51" s="269" t="e">
        <f t="shared" si="33"/>
        <v>#DIV/0!</v>
      </c>
      <c r="F51" s="269" t="e">
        <f t="shared" si="33"/>
        <v>#DIV/0!</v>
      </c>
      <c r="G51" s="266"/>
      <c r="H51" s="267" t="s">
        <v>1136</v>
      </c>
      <c r="I51" s="396">
        <f>'موازنة 2028 -2029'!M51</f>
        <v>0</v>
      </c>
      <c r="J51" s="270" t="e">
        <f>J50/J847</f>
        <v>#DIV/0!</v>
      </c>
      <c r="K51" s="270" t="e">
        <f>K50/K847</f>
        <v>#DIV/0!</v>
      </c>
      <c r="L51" s="270" t="e">
        <f>L50/L847</f>
        <v>#DIV/0!</v>
      </c>
      <c r="M51" s="396" t="e">
        <f>'الاطار الموازنى  راي الجهه عام'!M51</f>
        <v>#DIV/0!</v>
      </c>
      <c r="N51" s="270"/>
      <c r="O51" s="270" t="e">
        <f>O50/O847</f>
        <v>#DIV/0!</v>
      </c>
      <c r="P51" s="270"/>
      <c r="Q51" s="265"/>
      <c r="R51" s="268"/>
      <c r="S51" s="72">
        <v>1</v>
      </c>
    </row>
    <row r="52" spans="1:19" s="2" customFormat="1" ht="99" customHeight="1" x14ac:dyDescent="0.2">
      <c r="A52" s="371"/>
      <c r="B52" s="372"/>
      <c r="C52" s="372"/>
      <c r="D52" s="372"/>
      <c r="E52" s="152"/>
      <c r="F52" s="152"/>
      <c r="G52" s="53" t="s">
        <v>651</v>
      </c>
      <c r="H52" s="22" t="s">
        <v>37</v>
      </c>
      <c r="I52" s="372">
        <f>'موازنة 2028 -2029'!M52</f>
        <v>0</v>
      </c>
      <c r="J52" s="152"/>
      <c r="K52" s="152"/>
      <c r="L52" s="152"/>
      <c r="M52" s="372">
        <f>'الاطار الموازنى  راي الجهه عام'!M52</f>
        <v>0</v>
      </c>
      <c r="N52" s="214"/>
      <c r="O52" s="152"/>
      <c r="P52" s="152" t="str">
        <f t="shared" si="1"/>
        <v xml:space="preserve"> </v>
      </c>
      <c r="Q52" s="152" t="str">
        <f t="shared" si="2"/>
        <v xml:space="preserve"> </v>
      </c>
      <c r="R52" s="109"/>
      <c r="S52" s="72">
        <f>S58</f>
        <v>619000</v>
      </c>
    </row>
    <row r="53" spans="1:19" s="1" customFormat="1" ht="99" customHeight="1" x14ac:dyDescent="0.2">
      <c r="A53" s="357"/>
      <c r="B53" s="373"/>
      <c r="C53" s="373"/>
      <c r="D53" s="373"/>
      <c r="E53" s="155"/>
      <c r="F53" s="155"/>
      <c r="G53" s="54" t="s">
        <v>652</v>
      </c>
      <c r="H53" s="18" t="s">
        <v>38</v>
      </c>
      <c r="I53" s="373">
        <f>'موازنة 2028 -2029'!M53</f>
        <v>0</v>
      </c>
      <c r="J53" s="155"/>
      <c r="K53" s="155"/>
      <c r="L53" s="155"/>
      <c r="M53" s="373">
        <f>'الاطار الموازنى  راي الجهه عام'!M53</f>
        <v>0</v>
      </c>
      <c r="N53" s="215"/>
      <c r="O53" s="155"/>
      <c r="P53" s="155" t="str">
        <f t="shared" si="1"/>
        <v xml:space="preserve"> </v>
      </c>
      <c r="Q53" s="155" t="str">
        <f t="shared" si="2"/>
        <v xml:space="preserve"> </v>
      </c>
      <c r="R53" s="110"/>
      <c r="S53" s="72">
        <f>S56</f>
        <v>528000</v>
      </c>
    </row>
    <row r="54" spans="1:19" ht="99" customHeight="1" x14ac:dyDescent="0.2">
      <c r="A54" s="364"/>
      <c r="B54" s="365"/>
      <c r="C54" s="365"/>
      <c r="D54" s="365"/>
      <c r="E54" s="147"/>
      <c r="F54" s="147"/>
      <c r="G54" s="49" t="s">
        <v>653</v>
      </c>
      <c r="H54" s="19" t="s">
        <v>39</v>
      </c>
      <c r="I54" s="365">
        <f>'موازنة 2028 -2029'!M54</f>
        <v>0</v>
      </c>
      <c r="J54" s="147"/>
      <c r="K54" s="147"/>
      <c r="L54" s="147">
        <f t="shared" si="10"/>
        <v>0</v>
      </c>
      <c r="M54" s="365">
        <f>'الاطار الموازنى  راي الجهه عام'!M54</f>
        <v>0</v>
      </c>
      <c r="N54" s="208">
        <f t="shared" si="0"/>
        <v>0</v>
      </c>
      <c r="O54" s="147"/>
      <c r="P54" s="209" t="str">
        <f t="shared" si="1"/>
        <v xml:space="preserve"> </v>
      </c>
      <c r="Q54" s="209" t="str">
        <f t="shared" si="2"/>
        <v xml:space="preserve"> </v>
      </c>
      <c r="R54" s="105">
        <f t="shared" si="5"/>
        <v>0</v>
      </c>
      <c r="S54" s="72">
        <f t="shared" si="3"/>
        <v>0</v>
      </c>
    </row>
    <row r="55" spans="1:19" ht="95.25" customHeight="1" thickBot="1" x14ac:dyDescent="0.25">
      <c r="A55" s="379"/>
      <c r="B55" s="379"/>
      <c r="C55" s="379"/>
      <c r="D55" s="379"/>
      <c r="E55" s="158"/>
      <c r="F55" s="158"/>
      <c r="G55" s="50" t="s">
        <v>654</v>
      </c>
      <c r="H55" s="20" t="s">
        <v>40</v>
      </c>
      <c r="I55" s="379">
        <f>'موازنة 2028 -2029'!M55</f>
        <v>528000</v>
      </c>
      <c r="J55" s="158"/>
      <c r="K55" s="158"/>
      <c r="L55" s="158">
        <f>K55*2</f>
        <v>0</v>
      </c>
      <c r="M55" s="379">
        <f>'الاطار الموازنى  راي الجهه عام'!M55</f>
        <v>0</v>
      </c>
      <c r="N55" s="218">
        <f t="shared" si="0"/>
        <v>-528000</v>
      </c>
      <c r="O55" s="158"/>
      <c r="P55" s="219" t="str">
        <f t="shared" si="1"/>
        <v xml:space="preserve"> </v>
      </c>
      <c r="Q55" s="219">
        <f t="shared" si="2"/>
        <v>528000</v>
      </c>
      <c r="R55" s="113">
        <f t="shared" si="5"/>
        <v>0</v>
      </c>
      <c r="S55" s="72">
        <f t="shared" si="3"/>
        <v>528000</v>
      </c>
    </row>
    <row r="56" spans="1:19" s="1" customFormat="1" ht="95.25" customHeight="1" thickBot="1" x14ac:dyDescent="0.25">
      <c r="A56" s="360">
        <f t="shared" ref="A56:L56" si="34">SUM(A54:A55)</f>
        <v>0</v>
      </c>
      <c r="B56" s="368">
        <f t="shared" si="34"/>
        <v>0</v>
      </c>
      <c r="C56" s="368">
        <f t="shared" si="34"/>
        <v>0</v>
      </c>
      <c r="D56" s="368">
        <f t="shared" si="34"/>
        <v>0</v>
      </c>
      <c r="E56" s="150">
        <f t="shared" si="34"/>
        <v>0</v>
      </c>
      <c r="F56" s="150">
        <f t="shared" si="34"/>
        <v>0</v>
      </c>
      <c r="G56" s="51"/>
      <c r="H56" s="5" t="s">
        <v>6</v>
      </c>
      <c r="I56" s="368">
        <f>'موازنة 2028 -2029'!M56</f>
        <v>528000</v>
      </c>
      <c r="J56" s="150">
        <f t="shared" si="34"/>
        <v>0</v>
      </c>
      <c r="K56" s="150">
        <f t="shared" si="34"/>
        <v>0</v>
      </c>
      <c r="L56" s="150">
        <f t="shared" si="34"/>
        <v>0</v>
      </c>
      <c r="M56" s="368">
        <f>'الاطار الموازنى  راي الجهه عام'!M56</f>
        <v>0</v>
      </c>
      <c r="N56" s="212">
        <f t="shared" si="0"/>
        <v>-528000</v>
      </c>
      <c r="O56" s="150">
        <f t="shared" ref="O56" si="35">SUM(O54:O55)</f>
        <v>0</v>
      </c>
      <c r="P56" s="150" t="str">
        <f t="shared" si="1"/>
        <v xml:space="preserve"> </v>
      </c>
      <c r="Q56" s="150">
        <f t="shared" si="2"/>
        <v>528000</v>
      </c>
      <c r="R56" s="107">
        <f t="shared" si="5"/>
        <v>0</v>
      </c>
      <c r="S56" s="72">
        <f t="shared" si="3"/>
        <v>528000</v>
      </c>
    </row>
    <row r="57" spans="1:19" s="1" customFormat="1" ht="99.75" customHeight="1" thickBot="1" x14ac:dyDescent="0.25">
      <c r="A57" s="375"/>
      <c r="B57" s="375"/>
      <c r="C57" s="375"/>
      <c r="D57" s="375"/>
      <c r="E57" s="156"/>
      <c r="F57" s="156"/>
      <c r="G57" s="56">
        <v>3111050201</v>
      </c>
      <c r="H57" s="24" t="s">
        <v>41</v>
      </c>
      <c r="I57" s="375">
        <f>'موازنة 2028 -2029'!M57</f>
        <v>91000</v>
      </c>
      <c r="J57" s="156"/>
      <c r="K57" s="156"/>
      <c r="L57" s="156">
        <f>K57*2</f>
        <v>0</v>
      </c>
      <c r="M57" s="375">
        <f>'الاطار الموازنى  راي الجهه عام'!M57</f>
        <v>0</v>
      </c>
      <c r="N57" s="216">
        <f t="shared" si="0"/>
        <v>-91000</v>
      </c>
      <c r="O57" s="156"/>
      <c r="P57" s="154" t="str">
        <f t="shared" si="1"/>
        <v xml:space="preserve"> </v>
      </c>
      <c r="Q57" s="154">
        <f t="shared" si="2"/>
        <v>91000</v>
      </c>
      <c r="R57" s="111">
        <f t="shared" si="5"/>
        <v>0</v>
      </c>
      <c r="S57" s="72">
        <f t="shared" si="3"/>
        <v>91000</v>
      </c>
    </row>
    <row r="58" spans="1:19" s="2" customFormat="1" ht="105" customHeight="1" thickBot="1" x14ac:dyDescent="0.25">
      <c r="A58" s="376">
        <f t="shared" ref="A58:F58" si="36">SUM(A56:A57)</f>
        <v>0</v>
      </c>
      <c r="B58" s="377">
        <f t="shared" si="36"/>
        <v>0</v>
      </c>
      <c r="C58" s="377">
        <f t="shared" si="36"/>
        <v>0</v>
      </c>
      <c r="D58" s="377">
        <f t="shared" si="36"/>
        <v>0</v>
      </c>
      <c r="E58" s="157">
        <f t="shared" si="36"/>
        <v>0</v>
      </c>
      <c r="F58" s="157">
        <f t="shared" si="36"/>
        <v>0</v>
      </c>
      <c r="G58" s="57"/>
      <c r="H58" s="7" t="s">
        <v>42</v>
      </c>
      <c r="I58" s="377">
        <f>'موازنة 2028 -2029'!M58</f>
        <v>619000</v>
      </c>
      <c r="J58" s="157">
        <f>SUM(J56:J57)</f>
        <v>0</v>
      </c>
      <c r="K58" s="157">
        <f>SUM(K56:K57)</f>
        <v>0</v>
      </c>
      <c r="L58" s="157">
        <f>SUM(L56:L57)</f>
        <v>0</v>
      </c>
      <c r="M58" s="377">
        <f>'الاطار الموازنى  راي الجهه عام'!M58</f>
        <v>0</v>
      </c>
      <c r="N58" s="217">
        <f t="shared" si="0"/>
        <v>-619000</v>
      </c>
      <c r="O58" s="157">
        <f>SUM(O56:O57)</f>
        <v>0</v>
      </c>
      <c r="P58" s="157" t="str">
        <f t="shared" si="1"/>
        <v xml:space="preserve"> </v>
      </c>
      <c r="Q58" s="157">
        <f t="shared" si="2"/>
        <v>619000</v>
      </c>
      <c r="R58" s="112">
        <f t="shared" si="5"/>
        <v>0</v>
      </c>
      <c r="S58" s="72">
        <f t="shared" si="3"/>
        <v>619000</v>
      </c>
    </row>
    <row r="59" spans="1:19" s="1" customFormat="1" ht="97.5" customHeight="1" thickBot="1" x14ac:dyDescent="0.25">
      <c r="A59" s="361" t="e">
        <f t="shared" ref="A59:F59" si="37">A58/A847</f>
        <v>#DIV/0!</v>
      </c>
      <c r="B59" s="361" t="e">
        <f t="shared" si="37"/>
        <v>#DIV/0!</v>
      </c>
      <c r="C59" s="361" t="e">
        <f t="shared" si="37"/>
        <v>#DIV/0!</v>
      </c>
      <c r="D59" s="361" t="e">
        <f t="shared" si="37"/>
        <v>#DIV/0!</v>
      </c>
      <c r="E59" s="269" t="e">
        <f t="shared" si="37"/>
        <v>#DIV/0!</v>
      </c>
      <c r="F59" s="269" t="e">
        <f t="shared" si="37"/>
        <v>#DIV/0!</v>
      </c>
      <c r="G59" s="266"/>
      <c r="H59" s="267" t="s">
        <v>1136</v>
      </c>
      <c r="I59" s="396">
        <f>'موازنة 2028 -2029'!M59</f>
        <v>1.1332222690075609E-2</v>
      </c>
      <c r="J59" s="270" t="e">
        <f>J58/J847</f>
        <v>#DIV/0!</v>
      </c>
      <c r="K59" s="270" t="e">
        <f>K58/K847</f>
        <v>#DIV/0!</v>
      </c>
      <c r="L59" s="270" t="e">
        <f>L58/L847</f>
        <v>#DIV/0!</v>
      </c>
      <c r="M59" s="396" t="e">
        <f>'الاطار الموازنى  راي الجهه عام'!M59</f>
        <v>#DIV/0!</v>
      </c>
      <c r="N59" s="270"/>
      <c r="O59" s="270" t="e">
        <f>O58/O847</f>
        <v>#DIV/0!</v>
      </c>
      <c r="P59" s="270"/>
      <c r="Q59" s="265"/>
      <c r="R59" s="268"/>
      <c r="S59" s="72">
        <v>1</v>
      </c>
    </row>
    <row r="60" spans="1:19" s="2" customFormat="1" ht="99" customHeight="1" x14ac:dyDescent="0.2">
      <c r="A60" s="371"/>
      <c r="B60" s="372"/>
      <c r="C60" s="372"/>
      <c r="D60" s="372"/>
      <c r="E60" s="152"/>
      <c r="F60" s="152"/>
      <c r="G60" s="53" t="s">
        <v>655</v>
      </c>
      <c r="H60" s="22" t="s">
        <v>43</v>
      </c>
      <c r="I60" s="372">
        <f>'موازنة 2028 -2029'!M60</f>
        <v>0</v>
      </c>
      <c r="J60" s="152"/>
      <c r="K60" s="152"/>
      <c r="L60" s="152"/>
      <c r="M60" s="372">
        <f>'الاطار الموازنى  راي الجهه عام'!M60</f>
        <v>0</v>
      </c>
      <c r="N60" s="214"/>
      <c r="O60" s="152"/>
      <c r="P60" s="152" t="str">
        <f t="shared" si="1"/>
        <v xml:space="preserve"> </v>
      </c>
      <c r="Q60" s="152" t="str">
        <f t="shared" si="2"/>
        <v xml:space="preserve"> </v>
      </c>
      <c r="R60" s="109"/>
      <c r="S60" s="72">
        <f>S65</f>
        <v>425000</v>
      </c>
    </row>
    <row r="61" spans="1:19" s="1" customFormat="1" ht="90" customHeight="1" x14ac:dyDescent="0.2">
      <c r="A61" s="373"/>
      <c r="B61" s="373"/>
      <c r="C61" s="373"/>
      <c r="D61" s="373"/>
      <c r="E61" s="153"/>
      <c r="F61" s="153"/>
      <c r="G61" s="54">
        <v>3111060101</v>
      </c>
      <c r="H61" s="18" t="s">
        <v>44</v>
      </c>
      <c r="I61" s="373">
        <f>'موازنة 2028 -2029'!M61</f>
        <v>228000</v>
      </c>
      <c r="J61" s="153"/>
      <c r="K61" s="153"/>
      <c r="L61" s="153">
        <f t="shared" si="10"/>
        <v>0</v>
      </c>
      <c r="M61" s="373">
        <f>'الاطار الموازنى  راي الجهه عام'!M61</f>
        <v>0</v>
      </c>
      <c r="N61" s="215">
        <f t="shared" si="0"/>
        <v>-228000</v>
      </c>
      <c r="O61" s="153"/>
      <c r="P61" s="155" t="str">
        <f t="shared" si="1"/>
        <v xml:space="preserve"> </v>
      </c>
      <c r="Q61" s="155">
        <f t="shared" si="2"/>
        <v>228000</v>
      </c>
      <c r="R61" s="110">
        <f t="shared" si="5"/>
        <v>0</v>
      </c>
      <c r="S61" s="72">
        <f t="shared" si="3"/>
        <v>228000</v>
      </c>
    </row>
    <row r="62" spans="1:19" s="1" customFormat="1" ht="105.75" customHeight="1" x14ac:dyDescent="0.2">
      <c r="A62" s="373"/>
      <c r="B62" s="373"/>
      <c r="C62" s="373"/>
      <c r="D62" s="373"/>
      <c r="E62" s="153"/>
      <c r="F62" s="153"/>
      <c r="G62" s="54">
        <v>3111060201</v>
      </c>
      <c r="H62" s="18" t="s">
        <v>45</v>
      </c>
      <c r="I62" s="373">
        <f>'موازنة 2028 -2029'!M62</f>
        <v>7000</v>
      </c>
      <c r="J62" s="153"/>
      <c r="K62" s="153"/>
      <c r="L62" s="153">
        <f t="shared" si="10"/>
        <v>0</v>
      </c>
      <c r="M62" s="373">
        <f>'الاطار الموازنى  راي الجهه عام'!M62</f>
        <v>0</v>
      </c>
      <c r="N62" s="215">
        <f t="shared" si="0"/>
        <v>-7000</v>
      </c>
      <c r="O62" s="153"/>
      <c r="P62" s="155" t="str">
        <f t="shared" si="1"/>
        <v xml:space="preserve"> </v>
      </c>
      <c r="Q62" s="155">
        <f t="shared" si="2"/>
        <v>7000</v>
      </c>
      <c r="R62" s="110">
        <f t="shared" si="5"/>
        <v>0</v>
      </c>
      <c r="S62" s="72">
        <f t="shared" si="3"/>
        <v>7000</v>
      </c>
    </row>
    <row r="63" spans="1:19" s="1" customFormat="1" ht="105.75" customHeight="1" x14ac:dyDescent="0.2">
      <c r="A63" s="373"/>
      <c r="B63" s="373"/>
      <c r="C63" s="373"/>
      <c r="D63" s="373"/>
      <c r="E63" s="153"/>
      <c r="F63" s="153"/>
      <c r="G63" s="54">
        <v>3111060301</v>
      </c>
      <c r="H63" s="18" t="s">
        <v>46</v>
      </c>
      <c r="I63" s="373">
        <f>'موازنة 2028 -2029'!M63</f>
        <v>0</v>
      </c>
      <c r="J63" s="153"/>
      <c r="K63" s="153"/>
      <c r="L63" s="153">
        <f t="shared" si="10"/>
        <v>0</v>
      </c>
      <c r="M63" s="373">
        <f>'الاطار الموازنى  راي الجهه عام'!M63</f>
        <v>0</v>
      </c>
      <c r="N63" s="215">
        <f t="shared" si="0"/>
        <v>0</v>
      </c>
      <c r="O63" s="153"/>
      <c r="P63" s="155" t="str">
        <f t="shared" si="1"/>
        <v xml:space="preserve"> </v>
      </c>
      <c r="Q63" s="155" t="str">
        <f t="shared" si="2"/>
        <v xml:space="preserve"> </v>
      </c>
      <c r="R63" s="110">
        <f t="shared" si="5"/>
        <v>0</v>
      </c>
      <c r="S63" s="72">
        <f t="shared" si="3"/>
        <v>0</v>
      </c>
    </row>
    <row r="64" spans="1:19" s="1" customFormat="1" ht="95.25" customHeight="1" thickBot="1" x14ac:dyDescent="0.25">
      <c r="A64" s="375"/>
      <c r="B64" s="375"/>
      <c r="C64" s="375"/>
      <c r="D64" s="375"/>
      <c r="E64" s="156"/>
      <c r="F64" s="156"/>
      <c r="G64" s="55">
        <v>3111060401</v>
      </c>
      <c r="H64" s="23" t="s">
        <v>47</v>
      </c>
      <c r="I64" s="375">
        <f>'موازنة 2028 -2029'!M64</f>
        <v>190000</v>
      </c>
      <c r="J64" s="156"/>
      <c r="K64" s="156"/>
      <c r="L64" s="156">
        <f t="shared" si="10"/>
        <v>0</v>
      </c>
      <c r="M64" s="375">
        <f>'الاطار الموازنى  راي الجهه عام'!M64</f>
        <v>0</v>
      </c>
      <c r="N64" s="216">
        <f t="shared" si="0"/>
        <v>-190000</v>
      </c>
      <c r="O64" s="156"/>
      <c r="P64" s="154" t="str">
        <f t="shared" si="1"/>
        <v xml:space="preserve"> </v>
      </c>
      <c r="Q64" s="154">
        <f t="shared" si="2"/>
        <v>190000</v>
      </c>
      <c r="R64" s="111">
        <f t="shared" si="5"/>
        <v>0</v>
      </c>
      <c r="S64" s="72">
        <f t="shared" si="3"/>
        <v>190000</v>
      </c>
    </row>
    <row r="65" spans="1:19" s="2" customFormat="1" ht="102.75" customHeight="1" thickBot="1" x14ac:dyDescent="0.25">
      <c r="A65" s="376">
        <f t="shared" ref="A65:L65" si="38">SUM(A61:A64)</f>
        <v>0</v>
      </c>
      <c r="B65" s="377">
        <f t="shared" si="38"/>
        <v>0</v>
      </c>
      <c r="C65" s="377">
        <f t="shared" si="38"/>
        <v>0</v>
      </c>
      <c r="D65" s="377">
        <f t="shared" si="38"/>
        <v>0</v>
      </c>
      <c r="E65" s="157">
        <f t="shared" si="38"/>
        <v>0</v>
      </c>
      <c r="F65" s="157">
        <f t="shared" si="38"/>
        <v>0</v>
      </c>
      <c r="G65" s="57"/>
      <c r="H65" s="7" t="s">
        <v>48</v>
      </c>
      <c r="I65" s="377">
        <f>'موازنة 2028 -2029'!M65</f>
        <v>425000</v>
      </c>
      <c r="J65" s="157">
        <f t="shared" si="38"/>
        <v>0</v>
      </c>
      <c r="K65" s="157">
        <f t="shared" si="38"/>
        <v>0</v>
      </c>
      <c r="L65" s="157">
        <f t="shared" si="38"/>
        <v>0</v>
      </c>
      <c r="M65" s="377">
        <f>'الاطار الموازنى  راي الجهه عام'!M65</f>
        <v>0</v>
      </c>
      <c r="N65" s="217">
        <f t="shared" si="0"/>
        <v>-425000</v>
      </c>
      <c r="O65" s="157">
        <f t="shared" ref="O65" si="39">SUM(O61:O64)</f>
        <v>0</v>
      </c>
      <c r="P65" s="157" t="str">
        <f t="shared" si="1"/>
        <v xml:space="preserve"> </v>
      </c>
      <c r="Q65" s="157">
        <f t="shared" si="2"/>
        <v>425000</v>
      </c>
      <c r="R65" s="112">
        <f t="shared" si="5"/>
        <v>0</v>
      </c>
      <c r="S65" s="72">
        <f t="shared" si="3"/>
        <v>425000</v>
      </c>
    </row>
    <row r="66" spans="1:19" s="1" customFormat="1" ht="105" customHeight="1" thickBot="1" x14ac:dyDescent="0.25">
      <c r="A66" s="361" t="e">
        <f t="shared" ref="A66:F66" si="40">A65/A847</f>
        <v>#DIV/0!</v>
      </c>
      <c r="B66" s="361" t="e">
        <f t="shared" si="40"/>
        <v>#DIV/0!</v>
      </c>
      <c r="C66" s="361" t="e">
        <f t="shared" si="40"/>
        <v>#DIV/0!</v>
      </c>
      <c r="D66" s="361" t="e">
        <f t="shared" si="40"/>
        <v>#DIV/0!</v>
      </c>
      <c r="E66" s="269" t="e">
        <f t="shared" si="40"/>
        <v>#DIV/0!</v>
      </c>
      <c r="F66" s="269" t="e">
        <f t="shared" si="40"/>
        <v>#DIV/0!</v>
      </c>
      <c r="G66" s="266"/>
      <c r="H66" s="267" t="s">
        <v>1136</v>
      </c>
      <c r="I66" s="396">
        <f>'موازنة 2028 -2029'!M66</f>
        <v>7.780605239551105E-3</v>
      </c>
      <c r="J66" s="270" t="e">
        <f>J65/$J$845</f>
        <v>#DIV/0!</v>
      </c>
      <c r="K66" s="270" t="e">
        <f>K65/$K$845</f>
        <v>#DIV/0!</v>
      </c>
      <c r="L66" s="270" t="e">
        <f>L65/$L$845</f>
        <v>#DIV/0!</v>
      </c>
      <c r="M66" s="396" t="e">
        <f>'الاطار الموازنى  راي الجهه عام'!M66</f>
        <v>#DIV/0!</v>
      </c>
      <c r="N66" s="270"/>
      <c r="O66" s="270" t="e">
        <f>O65/$O$845</f>
        <v>#DIV/0!</v>
      </c>
      <c r="P66" s="270"/>
      <c r="Q66" s="265"/>
      <c r="R66" s="268"/>
      <c r="S66" s="72">
        <v>1</v>
      </c>
    </row>
    <row r="67" spans="1:19" s="3" customFormat="1" ht="105.75" customHeight="1" thickBot="1" x14ac:dyDescent="0.25">
      <c r="A67" s="380"/>
      <c r="B67" s="381"/>
      <c r="C67" s="381"/>
      <c r="D67" s="381"/>
      <c r="E67" s="159"/>
      <c r="F67" s="159"/>
      <c r="G67" s="42">
        <v>3111980101</v>
      </c>
      <c r="H67" s="8" t="s">
        <v>49</v>
      </c>
      <c r="I67" s="381">
        <f>'موازنة 2028 -2029'!M67</f>
        <v>0</v>
      </c>
      <c r="J67" s="159"/>
      <c r="K67" s="159"/>
      <c r="L67" s="159">
        <f t="shared" si="10"/>
        <v>0</v>
      </c>
      <c r="M67" s="381">
        <f>'الاطار الموازنى  راي الجهه عام'!M67</f>
        <v>0</v>
      </c>
      <c r="N67" s="220">
        <f t="shared" si="0"/>
        <v>0</v>
      </c>
      <c r="O67" s="159"/>
      <c r="P67" s="221" t="str">
        <f t="shared" si="1"/>
        <v xml:space="preserve"> </v>
      </c>
      <c r="Q67" s="221" t="str">
        <f t="shared" si="2"/>
        <v xml:space="preserve"> </v>
      </c>
      <c r="R67" s="114">
        <f t="shared" si="5"/>
        <v>0</v>
      </c>
      <c r="S67" s="72">
        <f t="shared" si="3"/>
        <v>0</v>
      </c>
    </row>
    <row r="68" spans="1:19" s="3" customFormat="1" ht="110.25" customHeight="1" thickBot="1" x14ac:dyDescent="0.25">
      <c r="A68" s="160">
        <f t="shared" ref="A68:F68" si="41">A67+A65+A58+A50+A45+A40+A21</f>
        <v>0</v>
      </c>
      <c r="B68" s="161">
        <f t="shared" si="41"/>
        <v>0</v>
      </c>
      <c r="C68" s="161">
        <f t="shared" si="41"/>
        <v>0</v>
      </c>
      <c r="D68" s="161">
        <f t="shared" si="41"/>
        <v>0</v>
      </c>
      <c r="E68" s="161">
        <f t="shared" si="41"/>
        <v>0</v>
      </c>
      <c r="F68" s="161">
        <f t="shared" si="41"/>
        <v>0</v>
      </c>
      <c r="G68" s="58"/>
      <c r="H68" s="9" t="s">
        <v>50</v>
      </c>
      <c r="I68" s="161">
        <f>'موازنة 2028 -2029'!M68</f>
        <v>2495000</v>
      </c>
      <c r="J68" s="161">
        <f>J67+J65+J58+J50+J45+J40+J21</f>
        <v>0</v>
      </c>
      <c r="K68" s="161">
        <f>K67+K65+K58+K50+K45+K40+K21</f>
        <v>0</v>
      </c>
      <c r="L68" s="161">
        <f>L67+L65+L58+L50+L45+L40+L21</f>
        <v>0</v>
      </c>
      <c r="M68" s="161">
        <f>'الاطار الموازنى  راي الجهه عام'!M68</f>
        <v>0</v>
      </c>
      <c r="N68" s="222">
        <f t="shared" si="0"/>
        <v>-2495000</v>
      </c>
      <c r="O68" s="161">
        <f>O67+O65+O58+O50+O45+O40+O21</f>
        <v>0</v>
      </c>
      <c r="P68" s="161" t="str">
        <f t="shared" si="1"/>
        <v xml:space="preserve"> </v>
      </c>
      <c r="Q68" s="161">
        <f t="shared" si="2"/>
        <v>2495000</v>
      </c>
      <c r="R68" s="115">
        <f t="shared" si="5"/>
        <v>0</v>
      </c>
      <c r="S68" s="72">
        <f t="shared" si="3"/>
        <v>2495000</v>
      </c>
    </row>
    <row r="69" spans="1:19" s="3" customFormat="1" ht="105.75" customHeight="1" thickBot="1" x14ac:dyDescent="0.25">
      <c r="A69" s="382"/>
      <c r="B69" s="383"/>
      <c r="C69" s="383"/>
      <c r="D69" s="383"/>
      <c r="E69" s="162"/>
      <c r="F69" s="162"/>
      <c r="G69" s="58">
        <v>3111990101</v>
      </c>
      <c r="H69" s="9" t="s">
        <v>51</v>
      </c>
      <c r="I69" s="401">
        <f>'موازنة 2028 -2029'!M69</f>
        <v>0</v>
      </c>
      <c r="J69" s="172"/>
      <c r="K69" s="172"/>
      <c r="L69" s="172">
        <f t="shared" si="10"/>
        <v>0</v>
      </c>
      <c r="M69" s="401">
        <f>'الاطار الموازنى  راي الجهه عام'!M69</f>
        <v>0</v>
      </c>
      <c r="N69" s="223">
        <f t="shared" si="0"/>
        <v>0</v>
      </c>
      <c r="O69" s="172"/>
      <c r="P69" s="224" t="str">
        <f t="shared" si="1"/>
        <v xml:space="preserve"> </v>
      </c>
      <c r="Q69" s="224" t="str">
        <f t="shared" si="2"/>
        <v xml:space="preserve"> </v>
      </c>
      <c r="R69" s="116">
        <f t="shared" si="5"/>
        <v>0</v>
      </c>
      <c r="S69" s="72">
        <f t="shared" si="3"/>
        <v>0</v>
      </c>
    </row>
    <row r="70" spans="1:19" s="3" customFormat="1" ht="110.25" customHeight="1" thickBot="1" x14ac:dyDescent="0.25">
      <c r="A70" s="163">
        <f t="shared" ref="A70:L70" si="42">A68-A69</f>
        <v>0</v>
      </c>
      <c r="B70" s="164">
        <f t="shared" si="42"/>
        <v>0</v>
      </c>
      <c r="C70" s="164">
        <f t="shared" si="42"/>
        <v>0</v>
      </c>
      <c r="D70" s="164">
        <f t="shared" si="42"/>
        <v>0</v>
      </c>
      <c r="E70" s="164">
        <f t="shared" si="42"/>
        <v>0</v>
      </c>
      <c r="F70" s="164">
        <f t="shared" si="42"/>
        <v>0</v>
      </c>
      <c r="G70" s="82"/>
      <c r="H70" s="83" t="s">
        <v>52</v>
      </c>
      <c r="I70" s="225">
        <f>'موازنة 2028 -2029'!M70</f>
        <v>2495000</v>
      </c>
      <c r="J70" s="225">
        <f t="shared" si="42"/>
        <v>0</v>
      </c>
      <c r="K70" s="225">
        <f t="shared" si="42"/>
        <v>0</v>
      </c>
      <c r="L70" s="225">
        <f t="shared" si="42"/>
        <v>0</v>
      </c>
      <c r="M70" s="225">
        <f>'الاطار الموازنى  راي الجهه عام'!M70</f>
        <v>0</v>
      </c>
      <c r="N70" s="226">
        <f t="shared" si="0"/>
        <v>-2495000</v>
      </c>
      <c r="O70" s="225">
        <f t="shared" ref="O70" si="43">O68-O69</f>
        <v>0</v>
      </c>
      <c r="P70" s="225" t="str">
        <f t="shared" si="1"/>
        <v xml:space="preserve"> </v>
      </c>
      <c r="Q70" s="225">
        <f t="shared" si="2"/>
        <v>2495000</v>
      </c>
      <c r="R70" s="117">
        <f t="shared" si="5"/>
        <v>0</v>
      </c>
      <c r="S70" s="72">
        <f t="shared" si="3"/>
        <v>2495000</v>
      </c>
    </row>
    <row r="71" spans="1:19" s="277" customFormat="1" ht="110.25" customHeight="1" thickTop="1" x14ac:dyDescent="0.2">
      <c r="A71" s="384"/>
      <c r="B71" s="385"/>
      <c r="C71" s="386" t="e">
        <f>(C70-A70)/A70</f>
        <v>#DIV/0!</v>
      </c>
      <c r="D71" s="386" t="e">
        <f>(D70-B70)/B70</f>
        <v>#DIV/0!</v>
      </c>
      <c r="E71" s="271" t="e">
        <f>(E70-C70)/C70</f>
        <v>#DIV/0!</v>
      </c>
      <c r="F71" s="271" t="e">
        <f>(F70-D70)/D70</f>
        <v>#DIV/0!</v>
      </c>
      <c r="G71" s="272"/>
      <c r="H71" s="281" t="s">
        <v>1137</v>
      </c>
      <c r="I71" s="386" t="e">
        <f>'موازنة 2028 -2029'!M71</f>
        <v>#VALUE!</v>
      </c>
      <c r="J71" s="273"/>
      <c r="K71" s="273"/>
      <c r="L71" s="273"/>
      <c r="M71" s="386">
        <f>'الاطار الموازنى  راي الجهه عام'!M71</f>
        <v>-1</v>
      </c>
      <c r="N71" s="275"/>
      <c r="O71" s="271" t="e">
        <f>(O70-J70)/J70</f>
        <v>#DIV/0!</v>
      </c>
      <c r="P71" s="273"/>
      <c r="Q71" s="273"/>
      <c r="R71" s="274"/>
      <c r="S71" s="276">
        <v>1</v>
      </c>
    </row>
    <row r="72" spans="1:19" s="3" customFormat="1" ht="110.25" customHeight="1" x14ac:dyDescent="0.2">
      <c r="A72" s="387"/>
      <c r="B72" s="388"/>
      <c r="C72" s="388"/>
      <c r="D72" s="388"/>
      <c r="E72" s="165"/>
      <c r="F72" s="165"/>
      <c r="G72" s="59" t="s">
        <v>656</v>
      </c>
      <c r="H72" s="10" t="s">
        <v>53</v>
      </c>
      <c r="I72" s="388">
        <f>'موازنة 2028 -2029'!M72</f>
        <v>0</v>
      </c>
      <c r="J72" s="165"/>
      <c r="K72" s="165"/>
      <c r="L72" s="165">
        <f t="shared" si="10"/>
        <v>0</v>
      </c>
      <c r="M72" s="388">
        <f>'الاطار الموازنى  راي الجهه عام'!M72</f>
        <v>0</v>
      </c>
      <c r="N72" s="227">
        <f t="shared" si="0"/>
        <v>0</v>
      </c>
      <c r="O72" s="165"/>
      <c r="P72" s="165" t="str">
        <f t="shared" si="1"/>
        <v xml:space="preserve"> </v>
      </c>
      <c r="Q72" s="165" t="str">
        <f t="shared" si="2"/>
        <v xml:space="preserve"> </v>
      </c>
      <c r="R72" s="118"/>
      <c r="S72" s="72">
        <f>S191</f>
        <v>26825000</v>
      </c>
    </row>
    <row r="73" spans="1:19" s="2" customFormat="1" ht="110.25" customHeight="1" x14ac:dyDescent="0.2">
      <c r="A73" s="389"/>
      <c r="B73" s="390"/>
      <c r="C73" s="390"/>
      <c r="D73" s="390"/>
      <c r="E73" s="166"/>
      <c r="F73" s="166"/>
      <c r="G73" s="60" t="s">
        <v>657</v>
      </c>
      <c r="H73" s="25" t="s">
        <v>54</v>
      </c>
      <c r="I73" s="390">
        <f>'موازنة 2028 -2029'!M73</f>
        <v>0</v>
      </c>
      <c r="J73" s="166"/>
      <c r="K73" s="166"/>
      <c r="L73" s="166">
        <f t="shared" si="10"/>
        <v>0</v>
      </c>
      <c r="M73" s="390">
        <f>'الاطار الموازنى  راي الجهه عام'!M73</f>
        <v>0</v>
      </c>
      <c r="N73" s="228">
        <f t="shared" si="0"/>
        <v>0</v>
      </c>
      <c r="O73" s="166"/>
      <c r="P73" s="166" t="str">
        <f t="shared" si="1"/>
        <v xml:space="preserve"> </v>
      </c>
      <c r="Q73" s="166" t="str">
        <f t="shared" si="2"/>
        <v xml:space="preserve"> </v>
      </c>
      <c r="R73" s="119"/>
      <c r="S73" s="72">
        <f>S164</f>
        <v>18107000</v>
      </c>
    </row>
    <row r="74" spans="1:19" s="1" customFormat="1" ht="105.75" customHeight="1" x14ac:dyDescent="0.2">
      <c r="A74" s="357"/>
      <c r="B74" s="373"/>
      <c r="C74" s="373"/>
      <c r="D74" s="373"/>
      <c r="E74" s="155"/>
      <c r="F74" s="155"/>
      <c r="G74" s="54" t="s">
        <v>658</v>
      </c>
      <c r="H74" s="18" t="s">
        <v>55</v>
      </c>
      <c r="I74" s="373">
        <f>'موازنة 2028 -2029'!M74</f>
        <v>0</v>
      </c>
      <c r="J74" s="155"/>
      <c r="K74" s="155"/>
      <c r="L74" s="155">
        <f t="shared" si="10"/>
        <v>0</v>
      </c>
      <c r="M74" s="373">
        <f>'الاطار الموازنى  راي الجهه عام'!M74</f>
        <v>0</v>
      </c>
      <c r="N74" s="215">
        <f t="shared" si="0"/>
        <v>0</v>
      </c>
      <c r="O74" s="155"/>
      <c r="P74" s="155" t="str">
        <f t="shared" si="1"/>
        <v xml:space="preserve"> </v>
      </c>
      <c r="Q74" s="155" t="str">
        <f t="shared" si="2"/>
        <v xml:space="preserve"> </v>
      </c>
      <c r="R74" s="110"/>
      <c r="S74" s="72">
        <f>S78</f>
        <v>1552000</v>
      </c>
    </row>
    <row r="75" spans="1:19" ht="99.75" customHeight="1" x14ac:dyDescent="0.2">
      <c r="A75" s="365"/>
      <c r="B75" s="365"/>
      <c r="C75" s="365"/>
      <c r="D75" s="365"/>
      <c r="E75" s="147"/>
      <c r="F75" s="147"/>
      <c r="G75" s="49" t="s">
        <v>659</v>
      </c>
      <c r="H75" s="19" t="s">
        <v>56</v>
      </c>
      <c r="I75" s="365">
        <f>'موازنة 2028 -2029'!M75</f>
        <v>1552000</v>
      </c>
      <c r="J75" s="147"/>
      <c r="K75" s="147"/>
      <c r="L75" s="147">
        <f>K75*2</f>
        <v>0</v>
      </c>
      <c r="M75" s="365">
        <f>'الاطار الموازنى  راي الجهه عام'!M75</f>
        <v>0</v>
      </c>
      <c r="N75" s="208">
        <f t="shared" si="0"/>
        <v>-1552000</v>
      </c>
      <c r="O75" s="147">
        <f>M75</f>
        <v>0</v>
      </c>
      <c r="P75" s="209" t="str">
        <f t="shared" si="1"/>
        <v xml:space="preserve"> </v>
      </c>
      <c r="Q75" s="209">
        <f t="shared" si="2"/>
        <v>1552000</v>
      </c>
      <c r="R75" s="105">
        <f t="shared" si="5"/>
        <v>0</v>
      </c>
      <c r="S75" s="72">
        <f t="shared" si="3"/>
        <v>1552000</v>
      </c>
    </row>
    <row r="76" spans="1:19" ht="105.75" customHeight="1" x14ac:dyDescent="0.2">
      <c r="A76" s="364"/>
      <c r="B76" s="365"/>
      <c r="C76" s="365"/>
      <c r="D76" s="365"/>
      <c r="E76" s="147"/>
      <c r="F76" s="147"/>
      <c r="G76" s="49" t="s">
        <v>660</v>
      </c>
      <c r="H76" s="19" t="s">
        <v>57</v>
      </c>
      <c r="I76" s="365">
        <f>'موازنة 2028 -2029'!M76</f>
        <v>0</v>
      </c>
      <c r="J76" s="147"/>
      <c r="K76" s="147"/>
      <c r="L76" s="147">
        <f t="shared" si="10"/>
        <v>0</v>
      </c>
      <c r="M76" s="365">
        <f>'الاطار الموازنى  راي الجهه عام'!M76</f>
        <v>0</v>
      </c>
      <c r="N76" s="208">
        <f t="shared" si="0"/>
        <v>0</v>
      </c>
      <c r="O76" s="147"/>
      <c r="P76" s="209" t="str">
        <f t="shared" si="1"/>
        <v xml:space="preserve"> </v>
      </c>
      <c r="Q76" s="209" t="str">
        <f t="shared" si="2"/>
        <v xml:space="preserve"> </v>
      </c>
      <c r="R76" s="105">
        <f t="shared" si="5"/>
        <v>0</v>
      </c>
      <c r="S76" s="72">
        <f t="shared" si="3"/>
        <v>0</v>
      </c>
    </row>
    <row r="77" spans="1:19" ht="105.75" customHeight="1" thickBot="1" x14ac:dyDescent="0.25">
      <c r="A77" s="391"/>
      <c r="B77" s="379"/>
      <c r="C77" s="379"/>
      <c r="D77" s="379"/>
      <c r="E77" s="158"/>
      <c r="F77" s="158"/>
      <c r="G77" s="50" t="s">
        <v>661</v>
      </c>
      <c r="H77" s="19" t="s">
        <v>607</v>
      </c>
      <c r="I77" s="379">
        <f>'موازنة 2028 -2029'!M77</f>
        <v>0</v>
      </c>
      <c r="J77" s="158"/>
      <c r="K77" s="158"/>
      <c r="L77" s="158">
        <f t="shared" si="10"/>
        <v>0</v>
      </c>
      <c r="M77" s="379">
        <f>'الاطار الموازنى  راي الجهه عام'!M77</f>
        <v>0</v>
      </c>
      <c r="N77" s="218">
        <f t="shared" si="0"/>
        <v>0</v>
      </c>
      <c r="O77" s="158"/>
      <c r="P77" s="219" t="str">
        <f t="shared" si="1"/>
        <v xml:space="preserve"> </v>
      </c>
      <c r="Q77" s="219" t="str">
        <f t="shared" si="2"/>
        <v xml:space="preserve"> </v>
      </c>
      <c r="R77" s="113">
        <f t="shared" si="5"/>
        <v>0</v>
      </c>
      <c r="S77" s="72">
        <f t="shared" si="3"/>
        <v>0</v>
      </c>
    </row>
    <row r="78" spans="1:19" s="1" customFormat="1" ht="95.25" customHeight="1" x14ac:dyDescent="0.2">
      <c r="A78" s="392">
        <f t="shared" ref="A78:F78" si="44">SUM(A75:A77)</f>
        <v>0</v>
      </c>
      <c r="B78" s="393">
        <f t="shared" si="44"/>
        <v>0</v>
      </c>
      <c r="C78" s="393">
        <f t="shared" si="44"/>
        <v>0</v>
      </c>
      <c r="D78" s="393">
        <f t="shared" si="44"/>
        <v>0</v>
      </c>
      <c r="E78" s="316">
        <f t="shared" si="44"/>
        <v>0</v>
      </c>
      <c r="F78" s="316">
        <f t="shared" si="44"/>
        <v>0</v>
      </c>
      <c r="G78" s="317"/>
      <c r="H78" s="318" t="s">
        <v>6</v>
      </c>
      <c r="I78" s="393">
        <f>'موازنة 2028 -2029'!M78</f>
        <v>1552000</v>
      </c>
      <c r="J78" s="316">
        <f t="shared" ref="J78:L78" si="45">SUM(J75:J77)</f>
        <v>0</v>
      </c>
      <c r="K78" s="316">
        <f t="shared" si="45"/>
        <v>0</v>
      </c>
      <c r="L78" s="316">
        <f t="shared" si="45"/>
        <v>0</v>
      </c>
      <c r="M78" s="393">
        <f>'الاطار الموازنى  راي الجهه عام'!M78</f>
        <v>0</v>
      </c>
      <c r="N78" s="319">
        <f t="shared" si="0"/>
        <v>-1552000</v>
      </c>
      <c r="O78" s="316">
        <f t="shared" ref="O78" si="46">SUM(O75:O77)</f>
        <v>0</v>
      </c>
      <c r="P78" s="316" t="str">
        <f t="shared" si="1"/>
        <v xml:space="preserve"> </v>
      </c>
      <c r="Q78" s="316">
        <f t="shared" si="2"/>
        <v>1552000</v>
      </c>
      <c r="R78" s="320">
        <f t="shared" si="5"/>
        <v>0</v>
      </c>
      <c r="S78" s="72">
        <f t="shared" si="3"/>
        <v>1552000</v>
      </c>
    </row>
    <row r="79" spans="1:19" s="1" customFormat="1" ht="105.75" customHeight="1" x14ac:dyDescent="0.2">
      <c r="A79" s="394"/>
      <c r="B79" s="395"/>
      <c r="C79" s="395"/>
      <c r="D79" s="395"/>
      <c r="E79" s="170"/>
      <c r="F79" s="170"/>
      <c r="G79" s="48" t="s">
        <v>662</v>
      </c>
      <c r="H79" s="21" t="s">
        <v>58</v>
      </c>
      <c r="I79" s="395">
        <f>'موازنة 2028 -2029'!M79</f>
        <v>0</v>
      </c>
      <c r="J79" s="170"/>
      <c r="K79" s="170"/>
      <c r="L79" s="170">
        <f t="shared" si="10"/>
        <v>0</v>
      </c>
      <c r="M79" s="395">
        <f>'الاطار الموازنى  راي الجهه عام'!M79</f>
        <v>0</v>
      </c>
      <c r="N79" s="229">
        <f t="shared" si="0"/>
        <v>0</v>
      </c>
      <c r="O79" s="170"/>
      <c r="P79" s="170" t="str">
        <f t="shared" si="1"/>
        <v xml:space="preserve"> </v>
      </c>
      <c r="Q79" s="170" t="str">
        <f t="shared" si="2"/>
        <v xml:space="preserve"> </v>
      </c>
      <c r="R79" s="120"/>
      <c r="S79" s="72">
        <f>S85</f>
        <v>5116000</v>
      </c>
    </row>
    <row r="80" spans="1:19" ht="105.75" customHeight="1" x14ac:dyDescent="0.2">
      <c r="A80" s="364"/>
      <c r="B80" s="365"/>
      <c r="C80" s="365"/>
      <c r="D80" s="365"/>
      <c r="E80" s="147"/>
      <c r="F80" s="147"/>
      <c r="G80" s="49" t="s">
        <v>663</v>
      </c>
      <c r="H80" s="19" t="s">
        <v>59</v>
      </c>
      <c r="I80" s="365">
        <f>'موازنة 2028 -2029'!M80</f>
        <v>0</v>
      </c>
      <c r="J80" s="147"/>
      <c r="K80" s="147"/>
      <c r="L80" s="147">
        <f t="shared" si="10"/>
        <v>0</v>
      </c>
      <c r="M80" s="365">
        <f>'الاطار الموازنى  راي الجهه عام'!M80</f>
        <v>0</v>
      </c>
      <c r="N80" s="208">
        <f t="shared" si="0"/>
        <v>0</v>
      </c>
      <c r="O80" s="147"/>
      <c r="P80" s="209" t="str">
        <f t="shared" si="1"/>
        <v xml:space="preserve"> </v>
      </c>
      <c r="Q80" s="209" t="str">
        <f t="shared" si="2"/>
        <v xml:space="preserve"> </v>
      </c>
      <c r="R80" s="105">
        <f t="shared" si="5"/>
        <v>0</v>
      </c>
      <c r="S80" s="72">
        <f t="shared" si="3"/>
        <v>0</v>
      </c>
    </row>
    <row r="81" spans="1:19" ht="105.75" customHeight="1" x14ac:dyDescent="0.2">
      <c r="A81" s="364"/>
      <c r="B81" s="365"/>
      <c r="C81" s="365"/>
      <c r="D81" s="365"/>
      <c r="E81" s="147"/>
      <c r="F81" s="147"/>
      <c r="G81" s="49" t="s">
        <v>664</v>
      </c>
      <c r="H81" s="19" t="s">
        <v>60</v>
      </c>
      <c r="I81" s="365">
        <f>'موازنة 2028 -2029'!M81</f>
        <v>0</v>
      </c>
      <c r="J81" s="147"/>
      <c r="K81" s="147"/>
      <c r="L81" s="147">
        <f t="shared" si="10"/>
        <v>0</v>
      </c>
      <c r="M81" s="365">
        <f>'الاطار الموازنى  راي الجهه عام'!M81</f>
        <v>0</v>
      </c>
      <c r="N81" s="208">
        <f t="shared" ref="N81:N148" si="47">M81-I81</f>
        <v>0</v>
      </c>
      <c r="O81" s="147"/>
      <c r="P81" s="209" t="str">
        <f t="shared" ref="P81:P148" si="48">IF(O81&gt;I81,O81-I81," ")</f>
        <v xml:space="preserve"> </v>
      </c>
      <c r="Q81" s="209" t="str">
        <f t="shared" ref="Q81:Q148" si="49">IF(I81&gt;O81,I81-O81," ")</f>
        <v xml:space="preserve"> </v>
      </c>
      <c r="R81" s="105">
        <f t="shared" si="5"/>
        <v>0</v>
      </c>
      <c r="S81" s="72">
        <f t="shared" ref="S81:S148" si="50">SUM(A81+B81+C81+D81+E81+F81+I81+J81+K81+L81+M81+O81)</f>
        <v>0</v>
      </c>
    </row>
    <row r="82" spans="1:19" ht="105.75" customHeight="1" x14ac:dyDescent="0.2">
      <c r="A82" s="365"/>
      <c r="B82" s="365"/>
      <c r="C82" s="365"/>
      <c r="D82" s="365"/>
      <c r="E82" s="147"/>
      <c r="F82" s="147"/>
      <c r="G82" s="49" t="s">
        <v>665</v>
      </c>
      <c r="H82" s="19" t="s">
        <v>61</v>
      </c>
      <c r="I82" s="365">
        <f>'موازنة 2028 -2029'!M82</f>
        <v>1786000</v>
      </c>
      <c r="J82" s="147"/>
      <c r="K82" s="147"/>
      <c r="L82" s="147">
        <f>K82*2</f>
        <v>0</v>
      </c>
      <c r="M82" s="365">
        <f>'الاطار الموازنى  راي الجهه عام'!M82</f>
        <v>0</v>
      </c>
      <c r="N82" s="208">
        <f t="shared" si="47"/>
        <v>-1786000</v>
      </c>
      <c r="O82" s="147">
        <f t="shared" ref="O82:O83" si="51">M82</f>
        <v>0</v>
      </c>
      <c r="P82" s="209" t="str">
        <f t="shared" si="48"/>
        <v xml:space="preserve"> </v>
      </c>
      <c r="Q82" s="209">
        <f t="shared" si="49"/>
        <v>1786000</v>
      </c>
      <c r="R82" s="105">
        <f t="shared" si="5"/>
        <v>0</v>
      </c>
      <c r="S82" s="72">
        <f t="shared" si="50"/>
        <v>1786000</v>
      </c>
    </row>
    <row r="83" spans="1:19" ht="87.75" customHeight="1" x14ac:dyDescent="0.2">
      <c r="A83" s="365"/>
      <c r="B83" s="365"/>
      <c r="C83" s="365"/>
      <c r="D83" s="365"/>
      <c r="E83" s="147"/>
      <c r="F83" s="147"/>
      <c r="G83" s="49" t="s">
        <v>666</v>
      </c>
      <c r="H83" s="19" t="s">
        <v>62</v>
      </c>
      <c r="I83" s="365">
        <f>'موازنة 2028 -2029'!M83</f>
        <v>3330000</v>
      </c>
      <c r="J83" s="147"/>
      <c r="K83" s="147"/>
      <c r="L83" s="147">
        <f>K83*2</f>
        <v>0</v>
      </c>
      <c r="M83" s="365">
        <f>'الاطار الموازنى  راي الجهه عام'!M83</f>
        <v>0</v>
      </c>
      <c r="N83" s="208">
        <f t="shared" si="47"/>
        <v>-3330000</v>
      </c>
      <c r="O83" s="147">
        <f t="shared" si="51"/>
        <v>0</v>
      </c>
      <c r="P83" s="209" t="str">
        <f t="shared" si="48"/>
        <v xml:space="preserve"> </v>
      </c>
      <c r="Q83" s="209">
        <f t="shared" si="49"/>
        <v>3330000</v>
      </c>
      <c r="R83" s="105">
        <f t="shared" si="5"/>
        <v>0</v>
      </c>
      <c r="S83" s="72">
        <f t="shared" si="50"/>
        <v>3330000</v>
      </c>
    </row>
    <row r="84" spans="1:19" ht="105.75" customHeight="1" thickBot="1" x14ac:dyDescent="0.25">
      <c r="A84" s="391"/>
      <c r="B84" s="379"/>
      <c r="C84" s="379"/>
      <c r="D84" s="379"/>
      <c r="E84" s="158"/>
      <c r="F84" s="158"/>
      <c r="G84" s="50" t="s">
        <v>667</v>
      </c>
      <c r="H84" s="20" t="s">
        <v>63</v>
      </c>
      <c r="I84" s="379">
        <f>'موازنة 2028 -2029'!M84</f>
        <v>0</v>
      </c>
      <c r="J84" s="158"/>
      <c r="K84" s="158"/>
      <c r="L84" s="158">
        <f t="shared" si="10"/>
        <v>0</v>
      </c>
      <c r="M84" s="379">
        <f>'الاطار الموازنى  راي الجهه عام'!M84</f>
        <v>0</v>
      </c>
      <c r="N84" s="218">
        <f t="shared" si="47"/>
        <v>0</v>
      </c>
      <c r="O84" s="158"/>
      <c r="P84" s="219" t="str">
        <f t="shared" si="48"/>
        <v xml:space="preserve"> </v>
      </c>
      <c r="Q84" s="219" t="str">
        <f t="shared" si="49"/>
        <v xml:space="preserve"> </v>
      </c>
      <c r="R84" s="113">
        <f t="shared" si="5"/>
        <v>0</v>
      </c>
      <c r="S84" s="72">
        <f t="shared" si="50"/>
        <v>0</v>
      </c>
    </row>
    <row r="85" spans="1:19" s="1" customFormat="1" ht="92.25" customHeight="1" thickBot="1" x14ac:dyDescent="0.25">
      <c r="A85" s="360">
        <f t="shared" ref="A85:L85" si="52">SUM(A80:A84)</f>
        <v>0</v>
      </c>
      <c r="B85" s="368">
        <f t="shared" si="52"/>
        <v>0</v>
      </c>
      <c r="C85" s="368">
        <f t="shared" si="52"/>
        <v>0</v>
      </c>
      <c r="D85" s="368">
        <f t="shared" si="52"/>
        <v>0</v>
      </c>
      <c r="E85" s="150">
        <f t="shared" si="52"/>
        <v>0</v>
      </c>
      <c r="F85" s="150">
        <f t="shared" si="52"/>
        <v>0</v>
      </c>
      <c r="G85" s="51"/>
      <c r="H85" s="5" t="s">
        <v>12</v>
      </c>
      <c r="I85" s="368">
        <f>'موازنة 2028 -2029'!M85</f>
        <v>5116000</v>
      </c>
      <c r="J85" s="150">
        <f t="shared" si="52"/>
        <v>0</v>
      </c>
      <c r="K85" s="150">
        <f t="shared" si="52"/>
        <v>0</v>
      </c>
      <c r="L85" s="150">
        <f t="shared" si="52"/>
        <v>0</v>
      </c>
      <c r="M85" s="368">
        <f>'الاطار الموازنى  راي الجهه عام'!M85</f>
        <v>0</v>
      </c>
      <c r="N85" s="212">
        <f t="shared" si="47"/>
        <v>-5116000</v>
      </c>
      <c r="O85" s="150">
        <f t="shared" ref="O85" si="53">SUM(O80:O84)</f>
        <v>0</v>
      </c>
      <c r="P85" s="150" t="str">
        <f t="shared" si="48"/>
        <v xml:space="preserve"> </v>
      </c>
      <c r="Q85" s="150">
        <f t="shared" si="49"/>
        <v>5116000</v>
      </c>
      <c r="R85" s="107">
        <f t="shared" ref="R85:R151" si="54">IF(O85=0,,O85/I85)</f>
        <v>0</v>
      </c>
      <c r="S85" s="72">
        <f t="shared" si="50"/>
        <v>5116000</v>
      </c>
    </row>
    <row r="86" spans="1:19" s="1" customFormat="1" ht="105.75" customHeight="1" thickBot="1" x14ac:dyDescent="0.25">
      <c r="A86" s="361" t="e">
        <f>A85/$A$845</f>
        <v>#DIV/0!</v>
      </c>
      <c r="B86" s="396" t="e">
        <f>B85/$B$845</f>
        <v>#DIV/0!</v>
      </c>
      <c r="C86" s="396" t="e">
        <f>C85/$C$845</f>
        <v>#DIV/0!</v>
      </c>
      <c r="D86" s="396" t="e">
        <f>D85/$D$845</f>
        <v>#DIV/0!</v>
      </c>
      <c r="E86" s="270" t="e">
        <f>E85/$E$845</f>
        <v>#DIV/0!</v>
      </c>
      <c r="F86" s="270" t="e">
        <f>F85/$F$845</f>
        <v>#DIV/0!</v>
      </c>
      <c r="G86" s="266"/>
      <c r="H86" s="267" t="s">
        <v>1135</v>
      </c>
      <c r="I86" s="396" t="e">
        <f>'موازنة 2028 -2029'!M86</f>
        <v>#DIV/0!</v>
      </c>
      <c r="J86" s="270" t="e">
        <f>J85/$J$845</f>
        <v>#DIV/0!</v>
      </c>
      <c r="K86" s="270" t="e">
        <f>K85/$K$845</f>
        <v>#DIV/0!</v>
      </c>
      <c r="L86" s="270" t="e">
        <f>L85/$L$845</f>
        <v>#DIV/0!</v>
      </c>
      <c r="M86" s="396" t="e">
        <f>'الاطار الموازنى  راي الجهه عام'!M86</f>
        <v>#DIV/0!</v>
      </c>
      <c r="N86" s="270"/>
      <c r="O86" s="270" t="e">
        <f>O85/$O$845</f>
        <v>#DIV/0!</v>
      </c>
      <c r="P86" s="270"/>
      <c r="Q86" s="265"/>
      <c r="R86" s="268"/>
      <c r="S86" s="72">
        <v>1</v>
      </c>
    </row>
    <row r="87" spans="1:19" s="1" customFormat="1" ht="114.75" customHeight="1" thickBot="1" x14ac:dyDescent="0.25">
      <c r="A87" s="361" t="e">
        <f t="shared" ref="A87:F87" si="55">A85/A847</f>
        <v>#DIV/0!</v>
      </c>
      <c r="B87" s="361" t="e">
        <f t="shared" si="55"/>
        <v>#DIV/0!</v>
      </c>
      <c r="C87" s="361" t="e">
        <f t="shared" si="55"/>
        <v>#DIV/0!</v>
      </c>
      <c r="D87" s="361" t="e">
        <f t="shared" si="55"/>
        <v>#DIV/0!</v>
      </c>
      <c r="E87" s="269" t="e">
        <f t="shared" si="55"/>
        <v>#DIV/0!</v>
      </c>
      <c r="F87" s="269" t="e">
        <f t="shared" si="55"/>
        <v>#DIV/0!</v>
      </c>
      <c r="G87" s="266"/>
      <c r="H87" s="267" t="s">
        <v>1136</v>
      </c>
      <c r="I87" s="396">
        <f>'موازنة 2028 -2029'!M87</f>
        <v>9.3660179777749306E-2</v>
      </c>
      <c r="J87" s="270" t="e">
        <f>J85/J847</f>
        <v>#DIV/0!</v>
      </c>
      <c r="K87" s="270" t="e">
        <f>K85/K847</f>
        <v>#DIV/0!</v>
      </c>
      <c r="L87" s="270" t="e">
        <f>L85/L847</f>
        <v>#DIV/0!</v>
      </c>
      <c r="M87" s="396" t="e">
        <f>'الاطار الموازنى  راي الجهه عام'!M87</f>
        <v>#DIV/0!</v>
      </c>
      <c r="N87" s="270"/>
      <c r="O87" s="270" t="e">
        <f>O85/O847</f>
        <v>#DIV/0!</v>
      </c>
      <c r="P87" s="346"/>
      <c r="Q87" s="347"/>
      <c r="R87" s="348"/>
      <c r="S87" s="72">
        <v>1</v>
      </c>
    </row>
    <row r="88" spans="1:19" s="1" customFormat="1" ht="105" customHeight="1" x14ac:dyDescent="0.2">
      <c r="A88" s="395"/>
      <c r="B88" s="395"/>
      <c r="C88" s="395"/>
      <c r="D88" s="395"/>
      <c r="E88" s="167"/>
      <c r="F88" s="167"/>
      <c r="G88" s="48">
        <v>3112010301</v>
      </c>
      <c r="H88" s="21" t="s">
        <v>64</v>
      </c>
      <c r="I88" s="395">
        <f>'موازنة 2028 -2029'!M88</f>
        <v>300000</v>
      </c>
      <c r="J88" s="167"/>
      <c r="K88" s="167"/>
      <c r="L88" s="167">
        <f>K88*2</f>
        <v>0</v>
      </c>
      <c r="M88" s="395">
        <f>'الاطار الموازنى  راي الجهه عام'!M88</f>
        <v>0</v>
      </c>
      <c r="N88" s="229">
        <f t="shared" si="47"/>
        <v>-300000</v>
      </c>
      <c r="O88" s="167">
        <f>M88</f>
        <v>0</v>
      </c>
      <c r="P88" s="170" t="str">
        <f t="shared" si="48"/>
        <v xml:space="preserve"> </v>
      </c>
      <c r="Q88" s="170">
        <f t="shared" si="49"/>
        <v>300000</v>
      </c>
      <c r="R88" s="120">
        <f t="shared" si="54"/>
        <v>0</v>
      </c>
      <c r="S88" s="72">
        <f t="shared" si="50"/>
        <v>300000</v>
      </c>
    </row>
    <row r="89" spans="1:19" s="1" customFormat="1" ht="105.75" customHeight="1" x14ac:dyDescent="0.2">
      <c r="A89" s="357"/>
      <c r="B89" s="373"/>
      <c r="C89" s="373"/>
      <c r="D89" s="373"/>
      <c r="E89" s="153"/>
      <c r="F89" s="153"/>
      <c r="G89" s="54">
        <v>3112010401</v>
      </c>
      <c r="H89" s="18" t="s">
        <v>65</v>
      </c>
      <c r="I89" s="373">
        <f>'موازنة 2028 -2029'!M89</f>
        <v>0</v>
      </c>
      <c r="J89" s="153"/>
      <c r="K89" s="153"/>
      <c r="L89" s="153">
        <f t="shared" si="10"/>
        <v>0</v>
      </c>
      <c r="M89" s="373">
        <f>'الاطار الموازنى  راي الجهه عام'!M89</f>
        <v>0</v>
      </c>
      <c r="N89" s="215">
        <f t="shared" si="47"/>
        <v>0</v>
      </c>
      <c r="O89" s="153"/>
      <c r="P89" s="155" t="str">
        <f t="shared" si="48"/>
        <v xml:space="preserve"> </v>
      </c>
      <c r="Q89" s="155" t="str">
        <f t="shared" si="49"/>
        <v xml:space="preserve"> </v>
      </c>
      <c r="R89" s="110">
        <f t="shared" si="54"/>
        <v>0</v>
      </c>
      <c r="S89" s="72">
        <f t="shared" si="50"/>
        <v>0</v>
      </c>
    </row>
    <row r="90" spans="1:19" s="1" customFormat="1" ht="110.25" customHeight="1" x14ac:dyDescent="0.2">
      <c r="A90" s="357"/>
      <c r="B90" s="373"/>
      <c r="C90" s="373"/>
      <c r="D90" s="373"/>
      <c r="E90" s="155"/>
      <c r="F90" s="155"/>
      <c r="G90" s="54" t="s">
        <v>668</v>
      </c>
      <c r="H90" s="18" t="s">
        <v>66</v>
      </c>
      <c r="I90" s="373">
        <f>'موازنة 2028 -2029'!M90</f>
        <v>0</v>
      </c>
      <c r="J90" s="155"/>
      <c r="K90" s="155"/>
      <c r="L90" s="155"/>
      <c r="M90" s="373">
        <f>'الاطار الموازنى  راي الجهه عام'!M90</f>
        <v>0</v>
      </c>
      <c r="N90" s="215"/>
      <c r="O90" s="155"/>
      <c r="P90" s="155" t="str">
        <f t="shared" si="48"/>
        <v xml:space="preserve"> </v>
      </c>
      <c r="Q90" s="155" t="str">
        <f t="shared" si="49"/>
        <v xml:space="preserve"> </v>
      </c>
      <c r="R90" s="110"/>
      <c r="S90" s="72">
        <f>S108</f>
        <v>10295000</v>
      </c>
    </row>
    <row r="91" spans="1:19" ht="97.5" customHeight="1" x14ac:dyDescent="0.2">
      <c r="A91" s="365"/>
      <c r="B91" s="365"/>
      <c r="C91" s="365"/>
      <c r="D91" s="365"/>
      <c r="E91" s="147"/>
      <c r="F91" s="147"/>
      <c r="G91" s="49" t="s">
        <v>669</v>
      </c>
      <c r="H91" s="19" t="s">
        <v>67</v>
      </c>
      <c r="I91" s="365">
        <f>'موازنة 2028 -2029'!M91</f>
        <v>1550000</v>
      </c>
      <c r="J91" s="147"/>
      <c r="K91" s="147"/>
      <c r="L91" s="147">
        <f>K91*2</f>
        <v>0</v>
      </c>
      <c r="M91" s="365">
        <f>'الاطار الموازنى  راي الجهه عام'!M91</f>
        <v>0</v>
      </c>
      <c r="N91" s="208">
        <f t="shared" si="47"/>
        <v>-1550000</v>
      </c>
      <c r="O91" s="147">
        <f t="shared" ref="O91:O103" si="56">M91</f>
        <v>0</v>
      </c>
      <c r="P91" s="209" t="str">
        <f t="shared" si="48"/>
        <v xml:space="preserve"> </v>
      </c>
      <c r="Q91" s="209">
        <f t="shared" si="49"/>
        <v>1550000</v>
      </c>
      <c r="R91" s="105">
        <f t="shared" si="54"/>
        <v>0</v>
      </c>
      <c r="S91" s="72">
        <f t="shared" si="50"/>
        <v>1550000</v>
      </c>
    </row>
    <row r="92" spans="1:19" ht="97.5" customHeight="1" x14ac:dyDescent="0.2">
      <c r="A92" s="365"/>
      <c r="B92" s="365"/>
      <c r="C92" s="365"/>
      <c r="D92" s="365"/>
      <c r="E92" s="147"/>
      <c r="F92" s="147"/>
      <c r="G92" s="49" t="s">
        <v>670</v>
      </c>
      <c r="H92" s="19" t="s">
        <v>68</v>
      </c>
      <c r="I92" s="365">
        <f>'موازنة 2028 -2029'!M92</f>
        <v>927000</v>
      </c>
      <c r="J92" s="147"/>
      <c r="K92" s="147"/>
      <c r="L92" s="147">
        <f>K92*2</f>
        <v>0</v>
      </c>
      <c r="M92" s="365">
        <f>'الاطار الموازنى  راي الجهه عام'!M92</f>
        <v>0</v>
      </c>
      <c r="N92" s="208">
        <f t="shared" si="47"/>
        <v>-927000</v>
      </c>
      <c r="O92" s="147">
        <f t="shared" si="56"/>
        <v>0</v>
      </c>
      <c r="P92" s="209" t="str">
        <f t="shared" si="48"/>
        <v xml:space="preserve"> </v>
      </c>
      <c r="Q92" s="209">
        <f t="shared" si="49"/>
        <v>927000</v>
      </c>
      <c r="R92" s="105">
        <f t="shared" si="54"/>
        <v>0</v>
      </c>
      <c r="S92" s="72">
        <f t="shared" si="50"/>
        <v>927000</v>
      </c>
    </row>
    <row r="93" spans="1:19" ht="97.5" customHeight="1" x14ac:dyDescent="0.2">
      <c r="A93" s="365"/>
      <c r="B93" s="365"/>
      <c r="C93" s="365"/>
      <c r="D93" s="365"/>
      <c r="E93" s="147"/>
      <c r="F93" s="147"/>
      <c r="G93" s="49" t="s">
        <v>671</v>
      </c>
      <c r="H93" s="19" t="s">
        <v>69</v>
      </c>
      <c r="I93" s="365">
        <f>'موازنة 2028 -2029'!M93</f>
        <v>0</v>
      </c>
      <c r="J93" s="147"/>
      <c r="K93" s="147"/>
      <c r="L93" s="147">
        <f t="shared" ref="L93:L156" si="57">K93*2</f>
        <v>0</v>
      </c>
      <c r="M93" s="365">
        <f>'الاطار الموازنى  راي الجهه عام'!M93</f>
        <v>0</v>
      </c>
      <c r="N93" s="208">
        <f t="shared" si="47"/>
        <v>0</v>
      </c>
      <c r="O93" s="147">
        <f t="shared" si="56"/>
        <v>0</v>
      </c>
      <c r="P93" s="209" t="str">
        <f t="shared" si="48"/>
        <v xml:space="preserve"> </v>
      </c>
      <c r="Q93" s="209" t="str">
        <f t="shared" si="49"/>
        <v xml:space="preserve"> </v>
      </c>
      <c r="R93" s="105">
        <f t="shared" si="54"/>
        <v>0</v>
      </c>
      <c r="S93" s="72">
        <f t="shared" si="50"/>
        <v>0</v>
      </c>
    </row>
    <row r="94" spans="1:19" ht="97.5" customHeight="1" x14ac:dyDescent="0.2">
      <c r="A94" s="365"/>
      <c r="B94" s="365"/>
      <c r="C94" s="365"/>
      <c r="D94" s="365"/>
      <c r="E94" s="147"/>
      <c r="F94" s="147"/>
      <c r="G94" s="49" t="s">
        <v>672</v>
      </c>
      <c r="H94" s="19" t="s">
        <v>70</v>
      </c>
      <c r="I94" s="365">
        <f>'موازنة 2028 -2029'!M94</f>
        <v>2810000</v>
      </c>
      <c r="J94" s="147"/>
      <c r="K94" s="147"/>
      <c r="L94" s="147">
        <f t="shared" si="57"/>
        <v>0</v>
      </c>
      <c r="M94" s="365">
        <f>'الاطار الموازنى  راي الجهه عام'!M94</f>
        <v>0</v>
      </c>
      <c r="N94" s="208">
        <f t="shared" si="47"/>
        <v>-2810000</v>
      </c>
      <c r="O94" s="147">
        <f t="shared" si="56"/>
        <v>0</v>
      </c>
      <c r="P94" s="209" t="str">
        <f t="shared" si="48"/>
        <v xml:space="preserve"> </v>
      </c>
      <c r="Q94" s="209">
        <f t="shared" si="49"/>
        <v>2810000</v>
      </c>
      <c r="R94" s="105">
        <f t="shared" si="54"/>
        <v>0</v>
      </c>
      <c r="S94" s="72">
        <f t="shared" si="50"/>
        <v>2810000</v>
      </c>
    </row>
    <row r="95" spans="1:19" ht="97.5" customHeight="1" x14ac:dyDescent="0.2">
      <c r="A95" s="365"/>
      <c r="B95" s="365"/>
      <c r="C95" s="365"/>
      <c r="D95" s="365"/>
      <c r="E95" s="147"/>
      <c r="F95" s="147"/>
      <c r="G95" s="49" t="s">
        <v>673</v>
      </c>
      <c r="H95" s="19" t="s">
        <v>71</v>
      </c>
      <c r="I95" s="365">
        <f>'موازنة 2028 -2029'!M95</f>
        <v>1893000</v>
      </c>
      <c r="J95" s="147"/>
      <c r="K95" s="147"/>
      <c r="L95" s="147">
        <f t="shared" si="57"/>
        <v>0</v>
      </c>
      <c r="M95" s="365">
        <f>'الاطار الموازنى  راي الجهه عام'!M95</f>
        <v>0</v>
      </c>
      <c r="N95" s="208">
        <f t="shared" si="47"/>
        <v>-1893000</v>
      </c>
      <c r="O95" s="147">
        <f t="shared" si="56"/>
        <v>0</v>
      </c>
      <c r="P95" s="209" t="str">
        <f t="shared" si="48"/>
        <v xml:space="preserve"> </v>
      </c>
      <c r="Q95" s="209">
        <f t="shared" si="49"/>
        <v>1893000</v>
      </c>
      <c r="R95" s="105">
        <f t="shared" si="54"/>
        <v>0</v>
      </c>
      <c r="S95" s="72">
        <f t="shared" si="50"/>
        <v>1893000</v>
      </c>
    </row>
    <row r="96" spans="1:19" ht="97.5" customHeight="1" x14ac:dyDescent="0.2">
      <c r="A96" s="365"/>
      <c r="B96" s="365"/>
      <c r="C96" s="365"/>
      <c r="D96" s="365"/>
      <c r="E96" s="147"/>
      <c r="F96" s="147"/>
      <c r="G96" s="49" t="s">
        <v>674</v>
      </c>
      <c r="H96" s="19" t="s">
        <v>72</v>
      </c>
      <c r="I96" s="365">
        <f>'موازنة 2028 -2029'!M96</f>
        <v>660000</v>
      </c>
      <c r="J96" s="147"/>
      <c r="K96" s="147"/>
      <c r="L96" s="147">
        <f t="shared" si="57"/>
        <v>0</v>
      </c>
      <c r="M96" s="365">
        <f>'الاطار الموازنى  راي الجهه عام'!M96</f>
        <v>0</v>
      </c>
      <c r="N96" s="208">
        <f t="shared" si="47"/>
        <v>-660000</v>
      </c>
      <c r="O96" s="147">
        <f t="shared" si="56"/>
        <v>0</v>
      </c>
      <c r="P96" s="209" t="str">
        <f t="shared" si="48"/>
        <v xml:space="preserve"> </v>
      </c>
      <c r="Q96" s="209">
        <f t="shared" si="49"/>
        <v>660000</v>
      </c>
      <c r="R96" s="105">
        <f t="shared" si="54"/>
        <v>0</v>
      </c>
      <c r="S96" s="72">
        <f t="shared" si="50"/>
        <v>660000</v>
      </c>
    </row>
    <row r="97" spans="1:19" ht="97.5" customHeight="1" x14ac:dyDescent="0.2">
      <c r="A97" s="364"/>
      <c r="B97" s="365"/>
      <c r="C97" s="365"/>
      <c r="D97" s="365"/>
      <c r="E97" s="147"/>
      <c r="F97" s="147"/>
      <c r="G97" s="49" t="s">
        <v>675</v>
      </c>
      <c r="H97" s="19" t="s">
        <v>73</v>
      </c>
      <c r="I97" s="365">
        <f>'موازنة 2028 -2029'!M97</f>
        <v>0</v>
      </c>
      <c r="J97" s="147"/>
      <c r="K97" s="147"/>
      <c r="L97" s="147">
        <f t="shared" si="57"/>
        <v>0</v>
      </c>
      <c r="M97" s="365">
        <f>'الاطار الموازنى  راي الجهه عام'!M97</f>
        <v>0</v>
      </c>
      <c r="N97" s="208">
        <f t="shared" si="47"/>
        <v>0</v>
      </c>
      <c r="O97" s="147">
        <f t="shared" si="56"/>
        <v>0</v>
      </c>
      <c r="P97" s="209" t="str">
        <f t="shared" si="48"/>
        <v xml:space="preserve"> </v>
      </c>
      <c r="Q97" s="209" t="str">
        <f t="shared" si="49"/>
        <v xml:space="preserve"> </v>
      </c>
      <c r="R97" s="105">
        <f t="shared" si="54"/>
        <v>0</v>
      </c>
      <c r="S97" s="72">
        <f t="shared" si="50"/>
        <v>0</v>
      </c>
    </row>
    <row r="98" spans="1:19" ht="97.5" customHeight="1" x14ac:dyDescent="0.2">
      <c r="A98" s="364"/>
      <c r="B98" s="365"/>
      <c r="C98" s="365"/>
      <c r="D98" s="365"/>
      <c r="E98" s="147"/>
      <c r="F98" s="147"/>
      <c r="G98" s="49" t="s">
        <v>676</v>
      </c>
      <c r="H98" s="19" t="s">
        <v>74</v>
      </c>
      <c r="I98" s="365">
        <f>'موازنة 2028 -2029'!M98</f>
        <v>0</v>
      </c>
      <c r="J98" s="147"/>
      <c r="K98" s="147"/>
      <c r="L98" s="147">
        <f t="shared" si="57"/>
        <v>0</v>
      </c>
      <c r="M98" s="365">
        <f>'الاطار الموازنى  راي الجهه عام'!M98</f>
        <v>0</v>
      </c>
      <c r="N98" s="208">
        <f t="shared" si="47"/>
        <v>0</v>
      </c>
      <c r="O98" s="147">
        <f t="shared" si="56"/>
        <v>0</v>
      </c>
      <c r="P98" s="209" t="str">
        <f t="shared" si="48"/>
        <v xml:space="preserve"> </v>
      </c>
      <c r="Q98" s="209" t="str">
        <f t="shared" si="49"/>
        <v xml:space="preserve"> </v>
      </c>
      <c r="R98" s="105">
        <f t="shared" si="54"/>
        <v>0</v>
      </c>
      <c r="S98" s="72">
        <f t="shared" si="50"/>
        <v>0</v>
      </c>
    </row>
    <row r="99" spans="1:19" ht="97.5" customHeight="1" x14ac:dyDescent="0.2">
      <c r="A99" s="364"/>
      <c r="B99" s="365"/>
      <c r="C99" s="365"/>
      <c r="D99" s="365"/>
      <c r="E99" s="147"/>
      <c r="F99" s="147"/>
      <c r="G99" s="49" t="s">
        <v>677</v>
      </c>
      <c r="H99" s="19" t="s">
        <v>75</v>
      </c>
      <c r="I99" s="365">
        <f>'موازنة 2028 -2029'!M99</f>
        <v>0</v>
      </c>
      <c r="J99" s="147"/>
      <c r="K99" s="147"/>
      <c r="L99" s="147">
        <f t="shared" si="57"/>
        <v>0</v>
      </c>
      <c r="M99" s="365">
        <f>'الاطار الموازنى  راي الجهه عام'!M99</f>
        <v>0</v>
      </c>
      <c r="N99" s="208">
        <f t="shared" si="47"/>
        <v>0</v>
      </c>
      <c r="O99" s="147">
        <f t="shared" si="56"/>
        <v>0</v>
      </c>
      <c r="P99" s="209" t="str">
        <f t="shared" si="48"/>
        <v xml:space="preserve"> </v>
      </c>
      <c r="Q99" s="209" t="str">
        <f t="shared" si="49"/>
        <v xml:space="preserve"> </v>
      </c>
      <c r="R99" s="105">
        <f t="shared" si="54"/>
        <v>0</v>
      </c>
      <c r="S99" s="72">
        <f t="shared" si="50"/>
        <v>0</v>
      </c>
    </row>
    <row r="100" spans="1:19" ht="97.5" customHeight="1" x14ac:dyDescent="0.2">
      <c r="A100" s="365"/>
      <c r="B100" s="365"/>
      <c r="C100" s="365"/>
      <c r="D100" s="365"/>
      <c r="E100" s="147"/>
      <c r="F100" s="147"/>
      <c r="G100" s="49" t="s">
        <v>678</v>
      </c>
      <c r="H100" s="19" t="s">
        <v>76</v>
      </c>
      <c r="I100" s="365">
        <f>'موازنة 2028 -2029'!M100</f>
        <v>200000</v>
      </c>
      <c r="J100" s="147"/>
      <c r="K100" s="147"/>
      <c r="L100" s="147">
        <f t="shared" si="57"/>
        <v>0</v>
      </c>
      <c r="M100" s="365">
        <f>'الاطار الموازنى  راي الجهه عام'!M100</f>
        <v>0</v>
      </c>
      <c r="N100" s="208">
        <f t="shared" si="47"/>
        <v>-200000</v>
      </c>
      <c r="O100" s="147">
        <f t="shared" si="56"/>
        <v>0</v>
      </c>
      <c r="P100" s="209" t="str">
        <f t="shared" si="48"/>
        <v xml:space="preserve"> </v>
      </c>
      <c r="Q100" s="209">
        <f t="shared" si="49"/>
        <v>200000</v>
      </c>
      <c r="R100" s="105">
        <f t="shared" si="54"/>
        <v>0</v>
      </c>
      <c r="S100" s="72">
        <f t="shared" si="50"/>
        <v>200000</v>
      </c>
    </row>
    <row r="101" spans="1:19" ht="97.5" customHeight="1" x14ac:dyDescent="0.2">
      <c r="A101" s="397"/>
      <c r="B101" s="398"/>
      <c r="C101" s="398"/>
      <c r="D101" s="398"/>
      <c r="E101" s="168"/>
      <c r="F101" s="168"/>
      <c r="G101" s="61" t="s">
        <v>679</v>
      </c>
      <c r="H101" s="19" t="s">
        <v>77</v>
      </c>
      <c r="I101" s="398">
        <f>'موازنة 2028 -2029'!M101</f>
        <v>0</v>
      </c>
      <c r="J101" s="147"/>
      <c r="K101" s="168"/>
      <c r="L101" s="168">
        <f t="shared" si="57"/>
        <v>0</v>
      </c>
      <c r="M101" s="398">
        <f>'الاطار الموازنى  راي الجهه عام'!M101</f>
        <v>0</v>
      </c>
      <c r="N101" s="230">
        <f t="shared" si="47"/>
        <v>0</v>
      </c>
      <c r="O101" s="168">
        <f t="shared" si="56"/>
        <v>0</v>
      </c>
      <c r="P101" s="231" t="str">
        <f t="shared" si="48"/>
        <v xml:space="preserve"> </v>
      </c>
      <c r="Q101" s="231" t="str">
        <f t="shared" si="49"/>
        <v xml:space="preserve"> </v>
      </c>
      <c r="R101" s="121">
        <f t="shared" si="54"/>
        <v>0</v>
      </c>
      <c r="S101" s="72">
        <f t="shared" si="50"/>
        <v>0</v>
      </c>
    </row>
    <row r="102" spans="1:19" ht="97.5" customHeight="1" x14ac:dyDescent="0.2">
      <c r="A102" s="365"/>
      <c r="B102" s="365"/>
      <c r="C102" s="365"/>
      <c r="D102" s="365"/>
      <c r="E102" s="147"/>
      <c r="F102" s="147"/>
      <c r="G102" s="49" t="s">
        <v>680</v>
      </c>
      <c r="H102" s="19" t="s">
        <v>78</v>
      </c>
      <c r="I102" s="365">
        <f>'موازنة 2028 -2029'!M102</f>
        <v>700000</v>
      </c>
      <c r="J102" s="147"/>
      <c r="K102" s="147"/>
      <c r="L102" s="147">
        <f t="shared" si="57"/>
        <v>0</v>
      </c>
      <c r="M102" s="365">
        <f>'الاطار الموازنى  راي الجهه عام'!M102</f>
        <v>0</v>
      </c>
      <c r="N102" s="208">
        <f t="shared" si="47"/>
        <v>-700000</v>
      </c>
      <c r="O102" s="147">
        <f t="shared" si="56"/>
        <v>0</v>
      </c>
      <c r="P102" s="209" t="str">
        <f t="shared" si="48"/>
        <v xml:space="preserve"> </v>
      </c>
      <c r="Q102" s="209">
        <f t="shared" si="49"/>
        <v>700000</v>
      </c>
      <c r="R102" s="105">
        <f t="shared" si="54"/>
        <v>0</v>
      </c>
      <c r="S102" s="72">
        <f t="shared" si="50"/>
        <v>700000</v>
      </c>
    </row>
    <row r="103" spans="1:19" ht="97.5" customHeight="1" x14ac:dyDescent="0.2">
      <c r="A103" s="365"/>
      <c r="B103" s="365"/>
      <c r="C103" s="365"/>
      <c r="D103" s="365"/>
      <c r="E103" s="147"/>
      <c r="F103" s="147"/>
      <c r="G103" s="49" t="s">
        <v>681</v>
      </c>
      <c r="H103" s="19" t="s">
        <v>1192</v>
      </c>
      <c r="I103" s="365">
        <f>'موازنة 2028 -2029'!M103</f>
        <v>4000</v>
      </c>
      <c r="J103" s="147"/>
      <c r="K103" s="147"/>
      <c r="L103" s="147">
        <f t="shared" si="57"/>
        <v>0</v>
      </c>
      <c r="M103" s="365">
        <f>'الاطار الموازنى  راي الجهه عام'!M103</f>
        <v>0</v>
      </c>
      <c r="N103" s="208">
        <f t="shared" si="47"/>
        <v>-4000</v>
      </c>
      <c r="O103" s="147">
        <f t="shared" si="56"/>
        <v>0</v>
      </c>
      <c r="P103" s="209" t="str">
        <f t="shared" si="48"/>
        <v xml:space="preserve"> </v>
      </c>
      <c r="Q103" s="209">
        <f t="shared" si="49"/>
        <v>4000</v>
      </c>
      <c r="R103" s="105">
        <f t="shared" si="54"/>
        <v>0</v>
      </c>
      <c r="S103" s="72">
        <f t="shared" si="50"/>
        <v>4000</v>
      </c>
    </row>
    <row r="104" spans="1:19" ht="97.5" customHeight="1" x14ac:dyDescent="0.2">
      <c r="A104" s="365"/>
      <c r="B104" s="365"/>
      <c r="C104" s="365"/>
      <c r="D104" s="365"/>
      <c r="E104" s="147"/>
      <c r="F104" s="147"/>
      <c r="G104" s="49" t="s">
        <v>682</v>
      </c>
      <c r="H104" s="19" t="s">
        <v>80</v>
      </c>
      <c r="I104" s="365">
        <f>'موازنة 2028 -2029'!M104</f>
        <v>228000</v>
      </c>
      <c r="J104" s="147"/>
      <c r="K104" s="147"/>
      <c r="L104" s="147">
        <f t="shared" si="57"/>
        <v>0</v>
      </c>
      <c r="M104" s="365">
        <f>'الاطار الموازنى  راي الجهه عام'!M104</f>
        <v>0</v>
      </c>
      <c r="N104" s="208">
        <f t="shared" si="47"/>
        <v>-228000</v>
      </c>
      <c r="O104" s="147"/>
      <c r="P104" s="209" t="str">
        <f t="shared" si="48"/>
        <v xml:space="preserve"> </v>
      </c>
      <c r="Q104" s="209">
        <f t="shared" si="49"/>
        <v>228000</v>
      </c>
      <c r="R104" s="105">
        <f t="shared" si="54"/>
        <v>0</v>
      </c>
      <c r="S104" s="72">
        <f t="shared" si="50"/>
        <v>228000</v>
      </c>
    </row>
    <row r="105" spans="1:19" ht="97.5" customHeight="1" x14ac:dyDescent="0.2">
      <c r="A105" s="365"/>
      <c r="B105" s="365"/>
      <c r="C105" s="365"/>
      <c r="D105" s="365"/>
      <c r="E105" s="147"/>
      <c r="F105" s="147"/>
      <c r="G105" s="49" t="s">
        <v>683</v>
      </c>
      <c r="H105" s="19" t="s">
        <v>608</v>
      </c>
      <c r="I105" s="365">
        <f>'موازنة 2028 -2029'!M105</f>
        <v>25000</v>
      </c>
      <c r="J105" s="147"/>
      <c r="K105" s="147"/>
      <c r="L105" s="147">
        <f t="shared" si="57"/>
        <v>0</v>
      </c>
      <c r="M105" s="365">
        <f>'الاطار الموازنى  راي الجهه عام'!M105</f>
        <v>0</v>
      </c>
      <c r="N105" s="208">
        <f t="shared" si="47"/>
        <v>-25000</v>
      </c>
      <c r="O105" s="147"/>
      <c r="P105" s="209" t="str">
        <f t="shared" si="48"/>
        <v xml:space="preserve"> </v>
      </c>
      <c r="Q105" s="209">
        <f t="shared" si="49"/>
        <v>25000</v>
      </c>
      <c r="R105" s="105">
        <f t="shared" si="54"/>
        <v>0</v>
      </c>
      <c r="S105" s="72">
        <f t="shared" si="50"/>
        <v>25000</v>
      </c>
    </row>
    <row r="106" spans="1:19" ht="97.5" customHeight="1" x14ac:dyDescent="0.2">
      <c r="A106" s="365"/>
      <c r="B106" s="365"/>
      <c r="C106" s="365"/>
      <c r="D106" s="365"/>
      <c r="E106" s="147"/>
      <c r="F106" s="147"/>
      <c r="G106" s="49" t="s">
        <v>684</v>
      </c>
      <c r="H106" s="19" t="s">
        <v>609</v>
      </c>
      <c r="I106" s="365">
        <f>'موازنة 2028 -2029'!M106</f>
        <v>1298000</v>
      </c>
      <c r="J106" s="147"/>
      <c r="K106" s="147"/>
      <c r="L106" s="147">
        <f t="shared" si="57"/>
        <v>0</v>
      </c>
      <c r="M106" s="365">
        <f>'الاطار الموازنى  راي الجهه عام'!M106</f>
        <v>0</v>
      </c>
      <c r="N106" s="208">
        <f t="shared" si="47"/>
        <v>-1298000</v>
      </c>
      <c r="O106" s="147"/>
      <c r="P106" s="209" t="str">
        <f t="shared" si="48"/>
        <v xml:space="preserve"> </v>
      </c>
      <c r="Q106" s="209">
        <f t="shared" si="49"/>
        <v>1298000</v>
      </c>
      <c r="R106" s="105">
        <f t="shared" si="54"/>
        <v>0</v>
      </c>
      <c r="S106" s="72">
        <f t="shared" si="50"/>
        <v>1298000</v>
      </c>
    </row>
    <row r="107" spans="1:19" ht="97.5" customHeight="1" thickBot="1" x14ac:dyDescent="0.25">
      <c r="A107" s="391"/>
      <c r="B107" s="379"/>
      <c r="C107" s="379"/>
      <c r="D107" s="379"/>
      <c r="E107" s="158"/>
      <c r="F107" s="158"/>
      <c r="G107" s="50" t="s">
        <v>685</v>
      </c>
      <c r="H107" s="19" t="s">
        <v>610</v>
      </c>
      <c r="I107" s="379">
        <f>'موازنة 2028 -2029'!M107</f>
        <v>0</v>
      </c>
      <c r="J107" s="147"/>
      <c r="K107" s="158"/>
      <c r="L107" s="158">
        <f t="shared" si="57"/>
        <v>0</v>
      </c>
      <c r="M107" s="379">
        <f>'الاطار الموازنى  راي الجهه عام'!M107</f>
        <v>0</v>
      </c>
      <c r="N107" s="218">
        <f t="shared" si="47"/>
        <v>0</v>
      </c>
      <c r="O107" s="158"/>
      <c r="P107" s="219" t="str">
        <f t="shared" si="48"/>
        <v xml:space="preserve"> </v>
      </c>
      <c r="Q107" s="219" t="str">
        <f t="shared" si="49"/>
        <v xml:space="preserve"> </v>
      </c>
      <c r="R107" s="113">
        <f t="shared" si="54"/>
        <v>0</v>
      </c>
      <c r="S107" s="72">
        <f t="shared" si="50"/>
        <v>0</v>
      </c>
    </row>
    <row r="108" spans="1:19" s="1" customFormat="1" ht="77.25" customHeight="1" thickBot="1" x14ac:dyDescent="0.25">
      <c r="A108" s="360">
        <f t="shared" ref="A108:F108" si="58">SUM(A91:A107)</f>
        <v>0</v>
      </c>
      <c r="B108" s="368">
        <f t="shared" si="58"/>
        <v>0</v>
      </c>
      <c r="C108" s="368">
        <f t="shared" si="58"/>
        <v>0</v>
      </c>
      <c r="D108" s="368">
        <f t="shared" si="58"/>
        <v>0</v>
      </c>
      <c r="E108" s="150">
        <f t="shared" si="58"/>
        <v>0</v>
      </c>
      <c r="F108" s="150">
        <f t="shared" si="58"/>
        <v>0</v>
      </c>
      <c r="G108" s="51"/>
      <c r="H108" s="5" t="s">
        <v>81</v>
      </c>
      <c r="I108" s="368">
        <f>'موازنة 2028 -2029'!M108</f>
        <v>10295000</v>
      </c>
      <c r="J108" s="150">
        <f t="shared" ref="J108:L108" si="59">SUM(J91:J107)</f>
        <v>0</v>
      </c>
      <c r="K108" s="150">
        <f t="shared" si="59"/>
        <v>0</v>
      </c>
      <c r="L108" s="150">
        <f t="shared" si="59"/>
        <v>0</v>
      </c>
      <c r="M108" s="368">
        <f>'الاطار الموازنى  راي الجهه عام'!M108</f>
        <v>0</v>
      </c>
      <c r="N108" s="212">
        <f t="shared" si="47"/>
        <v>-10295000</v>
      </c>
      <c r="O108" s="150">
        <f t="shared" ref="O108" si="60">SUM(O91:O107)</f>
        <v>0</v>
      </c>
      <c r="P108" s="150" t="str">
        <f t="shared" si="48"/>
        <v xml:space="preserve"> </v>
      </c>
      <c r="Q108" s="150">
        <f t="shared" si="49"/>
        <v>10295000</v>
      </c>
      <c r="R108" s="107">
        <f t="shared" si="54"/>
        <v>0</v>
      </c>
      <c r="S108" s="72">
        <f t="shared" si="50"/>
        <v>10295000</v>
      </c>
    </row>
    <row r="109" spans="1:19" s="1" customFormat="1" ht="110.25" customHeight="1" thickBot="1" x14ac:dyDescent="0.25">
      <c r="A109" s="361" t="e">
        <f>A108/$A$845</f>
        <v>#DIV/0!</v>
      </c>
      <c r="B109" s="396" t="e">
        <f>B108/$B$845</f>
        <v>#DIV/0!</v>
      </c>
      <c r="C109" s="396" t="e">
        <f>C108/$C$845</f>
        <v>#DIV/0!</v>
      </c>
      <c r="D109" s="396" t="e">
        <f>D108/$D$845</f>
        <v>#DIV/0!</v>
      </c>
      <c r="E109" s="270" t="e">
        <f>E108/$E$845</f>
        <v>#DIV/0!</v>
      </c>
      <c r="F109" s="270" t="e">
        <f>F108/$F$845</f>
        <v>#DIV/0!</v>
      </c>
      <c r="G109" s="266"/>
      <c r="H109" s="267" t="s">
        <v>1135</v>
      </c>
      <c r="I109" s="396" t="e">
        <f>'موازنة 2028 -2029'!M109</f>
        <v>#DIV/0!</v>
      </c>
      <c r="J109" s="270" t="e">
        <f>J108/$J$845</f>
        <v>#DIV/0!</v>
      </c>
      <c r="K109" s="270" t="e">
        <f>K108/$K$845</f>
        <v>#DIV/0!</v>
      </c>
      <c r="L109" s="270" t="e">
        <f>L108/$L$845</f>
        <v>#DIV/0!</v>
      </c>
      <c r="M109" s="396" t="e">
        <f>'الاطار الموازنى  راي الجهه عام'!M109</f>
        <v>#DIV/0!</v>
      </c>
      <c r="N109" s="270"/>
      <c r="O109" s="270" t="e">
        <f>O108/$O$845</f>
        <v>#DIV/0!</v>
      </c>
      <c r="P109" s="270"/>
      <c r="Q109" s="265"/>
      <c r="R109" s="268"/>
      <c r="S109" s="72"/>
    </row>
    <row r="110" spans="1:19" s="1" customFormat="1" ht="99.75" customHeight="1" x14ac:dyDescent="0.2">
      <c r="A110" s="378" t="e">
        <f t="shared" ref="A110:F110" si="61">A108/A847</f>
        <v>#DIV/0!</v>
      </c>
      <c r="B110" s="378" t="e">
        <f t="shared" si="61"/>
        <v>#DIV/0!</v>
      </c>
      <c r="C110" s="378" t="e">
        <f t="shared" si="61"/>
        <v>#DIV/0!</v>
      </c>
      <c r="D110" s="378" t="e">
        <f t="shared" si="61"/>
        <v>#DIV/0!</v>
      </c>
      <c r="E110" s="294" t="e">
        <f t="shared" si="61"/>
        <v>#DIV/0!</v>
      </c>
      <c r="F110" s="294" t="e">
        <f t="shared" si="61"/>
        <v>#DIV/0!</v>
      </c>
      <c r="G110" s="311"/>
      <c r="H110" s="312" t="s">
        <v>1136</v>
      </c>
      <c r="I110" s="435">
        <f>'موازنة 2028 -2029'!M110</f>
        <v>0.18847371986159675</v>
      </c>
      <c r="J110" s="313" t="e">
        <f>J108/J847</f>
        <v>#DIV/0!</v>
      </c>
      <c r="K110" s="313" t="e">
        <f>K108/K847</f>
        <v>#DIV/0!</v>
      </c>
      <c r="L110" s="313" t="e">
        <f>L108/L847</f>
        <v>#DIV/0!</v>
      </c>
      <c r="M110" s="435" t="e">
        <f>'الاطار الموازنى  راي الجهه عام'!M110</f>
        <v>#DIV/0!</v>
      </c>
      <c r="N110" s="313"/>
      <c r="O110" s="313" t="e">
        <f>O108/O847</f>
        <v>#DIV/0!</v>
      </c>
      <c r="P110" s="313"/>
      <c r="Q110" s="314"/>
      <c r="R110" s="315"/>
      <c r="S110" s="72">
        <v>1</v>
      </c>
    </row>
    <row r="111" spans="1:19" s="1" customFormat="1" ht="94.5" customHeight="1" x14ac:dyDescent="0.2">
      <c r="A111" s="394"/>
      <c r="B111" s="395"/>
      <c r="C111" s="395"/>
      <c r="D111" s="395"/>
      <c r="E111" s="170"/>
      <c r="F111" s="170"/>
      <c r="G111" s="48" t="s">
        <v>686</v>
      </c>
      <c r="H111" s="21" t="s">
        <v>82</v>
      </c>
      <c r="I111" s="395">
        <f>'موازنة 2028 -2029'!M111</f>
        <v>0</v>
      </c>
      <c r="J111" s="170"/>
      <c r="K111" s="170"/>
      <c r="L111" s="170">
        <f t="shared" si="57"/>
        <v>0</v>
      </c>
      <c r="M111" s="395">
        <f>'الاطار الموازنى  راي الجهه عام'!M111</f>
        <v>0</v>
      </c>
      <c r="N111" s="229">
        <f t="shared" si="47"/>
        <v>0</v>
      </c>
      <c r="O111" s="170"/>
      <c r="P111" s="170" t="str">
        <f t="shared" si="48"/>
        <v xml:space="preserve"> </v>
      </c>
      <c r="Q111" s="170" t="str">
        <f t="shared" si="49"/>
        <v xml:space="preserve"> </v>
      </c>
      <c r="R111" s="120"/>
      <c r="S111" s="72">
        <f>S151</f>
        <v>54000</v>
      </c>
    </row>
    <row r="112" spans="1:19" ht="99.75" customHeight="1" x14ac:dyDescent="0.2">
      <c r="A112" s="365"/>
      <c r="B112" s="365"/>
      <c r="C112" s="365"/>
      <c r="D112" s="365"/>
      <c r="E112" s="147"/>
      <c r="F112" s="147"/>
      <c r="G112" s="49" t="s">
        <v>687</v>
      </c>
      <c r="H112" s="19" t="s">
        <v>83</v>
      </c>
      <c r="I112" s="365">
        <f>'موازنة 2028 -2029'!M112</f>
        <v>1000</v>
      </c>
      <c r="J112" s="147"/>
      <c r="K112" s="147"/>
      <c r="L112" s="147">
        <f t="shared" si="57"/>
        <v>0</v>
      </c>
      <c r="M112" s="365">
        <f>'الاطار الموازنى  راي الجهه عام'!M112</f>
        <v>0</v>
      </c>
      <c r="N112" s="208">
        <f t="shared" si="47"/>
        <v>-1000</v>
      </c>
      <c r="O112" s="147">
        <f t="shared" ref="O112:O148" si="62">M112</f>
        <v>0</v>
      </c>
      <c r="P112" s="209" t="str">
        <f t="shared" si="48"/>
        <v xml:space="preserve"> </v>
      </c>
      <c r="Q112" s="209">
        <f t="shared" si="49"/>
        <v>1000</v>
      </c>
      <c r="R112" s="105">
        <f t="shared" si="54"/>
        <v>0</v>
      </c>
      <c r="S112" s="72">
        <f t="shared" si="50"/>
        <v>1000</v>
      </c>
    </row>
    <row r="113" spans="1:19" ht="105.75" customHeight="1" x14ac:dyDescent="0.2">
      <c r="A113" s="364"/>
      <c r="B113" s="365"/>
      <c r="C113" s="365"/>
      <c r="D113" s="365"/>
      <c r="E113" s="147"/>
      <c r="F113" s="147"/>
      <c r="G113" s="49" t="s">
        <v>688</v>
      </c>
      <c r="H113" s="19" t="s">
        <v>84</v>
      </c>
      <c r="I113" s="365">
        <f>'موازنة 2028 -2029'!M113</f>
        <v>0</v>
      </c>
      <c r="J113" s="147"/>
      <c r="K113" s="147"/>
      <c r="L113" s="147">
        <f t="shared" si="57"/>
        <v>0</v>
      </c>
      <c r="M113" s="365">
        <f>'الاطار الموازنى  راي الجهه عام'!M113</f>
        <v>0</v>
      </c>
      <c r="N113" s="208">
        <f t="shared" si="47"/>
        <v>0</v>
      </c>
      <c r="O113" s="147">
        <f t="shared" si="62"/>
        <v>0</v>
      </c>
      <c r="P113" s="209" t="str">
        <f t="shared" si="48"/>
        <v xml:space="preserve"> </v>
      </c>
      <c r="Q113" s="209" t="str">
        <f t="shared" si="49"/>
        <v xml:space="preserve"> </v>
      </c>
      <c r="R113" s="105">
        <f t="shared" si="54"/>
        <v>0</v>
      </c>
      <c r="S113" s="72">
        <f t="shared" si="50"/>
        <v>0</v>
      </c>
    </row>
    <row r="114" spans="1:19" ht="105.75" customHeight="1" x14ac:dyDescent="0.2">
      <c r="A114" s="364"/>
      <c r="B114" s="365"/>
      <c r="C114" s="365"/>
      <c r="D114" s="365"/>
      <c r="E114" s="147"/>
      <c r="F114" s="147"/>
      <c r="G114" s="49" t="s">
        <v>689</v>
      </c>
      <c r="H114" s="19" t="s">
        <v>85</v>
      </c>
      <c r="I114" s="365">
        <f>'موازنة 2028 -2029'!M114</f>
        <v>0</v>
      </c>
      <c r="J114" s="147"/>
      <c r="K114" s="147"/>
      <c r="L114" s="147">
        <f t="shared" si="57"/>
        <v>0</v>
      </c>
      <c r="M114" s="365">
        <f>'الاطار الموازنى  راي الجهه عام'!M114</f>
        <v>0</v>
      </c>
      <c r="N114" s="208">
        <f t="shared" si="47"/>
        <v>0</v>
      </c>
      <c r="O114" s="147">
        <f t="shared" si="62"/>
        <v>0</v>
      </c>
      <c r="P114" s="209" t="str">
        <f t="shared" si="48"/>
        <v xml:space="preserve"> </v>
      </c>
      <c r="Q114" s="209" t="str">
        <f t="shared" si="49"/>
        <v xml:space="preserve"> </v>
      </c>
      <c r="R114" s="105">
        <f t="shared" si="54"/>
        <v>0</v>
      </c>
      <c r="S114" s="72">
        <f t="shared" si="50"/>
        <v>0</v>
      </c>
    </row>
    <row r="115" spans="1:19" ht="105.75" customHeight="1" x14ac:dyDescent="0.2">
      <c r="A115" s="364"/>
      <c r="B115" s="365"/>
      <c r="C115" s="365"/>
      <c r="D115" s="365"/>
      <c r="E115" s="147"/>
      <c r="F115" s="147"/>
      <c r="G115" s="49" t="s">
        <v>690</v>
      </c>
      <c r="H115" s="19" t="s">
        <v>86</v>
      </c>
      <c r="I115" s="365">
        <f>'موازنة 2028 -2029'!M115</f>
        <v>0</v>
      </c>
      <c r="J115" s="147"/>
      <c r="K115" s="147"/>
      <c r="L115" s="147">
        <f t="shared" si="57"/>
        <v>0</v>
      </c>
      <c r="M115" s="365">
        <f>'الاطار الموازنى  راي الجهه عام'!M115</f>
        <v>0</v>
      </c>
      <c r="N115" s="208">
        <f t="shared" si="47"/>
        <v>0</v>
      </c>
      <c r="O115" s="147">
        <f t="shared" si="62"/>
        <v>0</v>
      </c>
      <c r="P115" s="209" t="str">
        <f t="shared" si="48"/>
        <v xml:space="preserve"> </v>
      </c>
      <c r="Q115" s="209" t="str">
        <f t="shared" si="49"/>
        <v xml:space="preserve"> </v>
      </c>
      <c r="R115" s="105">
        <f t="shared" si="54"/>
        <v>0</v>
      </c>
      <c r="S115" s="72">
        <f t="shared" si="50"/>
        <v>0</v>
      </c>
    </row>
    <row r="116" spans="1:19" ht="105.75" customHeight="1" x14ac:dyDescent="0.2">
      <c r="A116" s="364"/>
      <c r="B116" s="365"/>
      <c r="C116" s="365"/>
      <c r="D116" s="365"/>
      <c r="E116" s="147"/>
      <c r="F116" s="147"/>
      <c r="G116" s="49" t="s">
        <v>691</v>
      </c>
      <c r="H116" s="19" t="s">
        <v>87</v>
      </c>
      <c r="I116" s="365">
        <f>'موازنة 2028 -2029'!M116</f>
        <v>0</v>
      </c>
      <c r="J116" s="147"/>
      <c r="K116" s="147"/>
      <c r="L116" s="147">
        <f t="shared" si="57"/>
        <v>0</v>
      </c>
      <c r="M116" s="365">
        <f>'الاطار الموازنى  راي الجهه عام'!M116</f>
        <v>0</v>
      </c>
      <c r="N116" s="208">
        <f t="shared" si="47"/>
        <v>0</v>
      </c>
      <c r="O116" s="147">
        <f t="shared" si="62"/>
        <v>0</v>
      </c>
      <c r="P116" s="209" t="str">
        <f t="shared" si="48"/>
        <v xml:space="preserve"> </v>
      </c>
      <c r="Q116" s="209" t="str">
        <f t="shared" si="49"/>
        <v xml:space="preserve"> </v>
      </c>
      <c r="R116" s="105">
        <f t="shared" si="54"/>
        <v>0</v>
      </c>
      <c r="S116" s="72">
        <f t="shared" si="50"/>
        <v>0</v>
      </c>
    </row>
    <row r="117" spans="1:19" ht="105.75" customHeight="1" x14ac:dyDescent="0.2">
      <c r="A117" s="364"/>
      <c r="B117" s="365"/>
      <c r="C117" s="365"/>
      <c r="D117" s="365"/>
      <c r="E117" s="147"/>
      <c r="F117" s="147"/>
      <c r="G117" s="49" t="s">
        <v>692</v>
      </c>
      <c r="H117" s="19" t="s">
        <v>88</v>
      </c>
      <c r="I117" s="365">
        <f>'موازنة 2028 -2029'!M117</f>
        <v>0</v>
      </c>
      <c r="J117" s="147"/>
      <c r="K117" s="147"/>
      <c r="L117" s="147">
        <f t="shared" si="57"/>
        <v>0</v>
      </c>
      <c r="M117" s="365">
        <f>'الاطار الموازنى  راي الجهه عام'!M117</f>
        <v>0</v>
      </c>
      <c r="N117" s="208">
        <f t="shared" si="47"/>
        <v>0</v>
      </c>
      <c r="O117" s="147">
        <f t="shared" si="62"/>
        <v>0</v>
      </c>
      <c r="P117" s="209" t="str">
        <f t="shared" si="48"/>
        <v xml:space="preserve"> </v>
      </c>
      <c r="Q117" s="209" t="str">
        <f t="shared" si="49"/>
        <v xml:space="preserve"> </v>
      </c>
      <c r="R117" s="105">
        <f t="shared" si="54"/>
        <v>0</v>
      </c>
      <c r="S117" s="72">
        <f t="shared" si="50"/>
        <v>0</v>
      </c>
    </row>
    <row r="118" spans="1:19" ht="105" customHeight="1" x14ac:dyDescent="0.2">
      <c r="A118" s="365"/>
      <c r="B118" s="365"/>
      <c r="C118" s="365"/>
      <c r="D118" s="365"/>
      <c r="E118" s="147"/>
      <c r="F118" s="147"/>
      <c r="G118" s="49" t="s">
        <v>693</v>
      </c>
      <c r="H118" s="19" t="s">
        <v>89</v>
      </c>
      <c r="I118" s="365">
        <f>'موازنة 2028 -2029'!M118</f>
        <v>0</v>
      </c>
      <c r="J118" s="147"/>
      <c r="K118" s="147"/>
      <c r="L118" s="147">
        <f t="shared" si="57"/>
        <v>0</v>
      </c>
      <c r="M118" s="365">
        <f>'الاطار الموازنى  راي الجهه عام'!M118</f>
        <v>0</v>
      </c>
      <c r="N118" s="208">
        <f t="shared" si="47"/>
        <v>0</v>
      </c>
      <c r="O118" s="147">
        <f t="shared" si="62"/>
        <v>0</v>
      </c>
      <c r="P118" s="209" t="str">
        <f t="shared" si="48"/>
        <v xml:space="preserve"> </v>
      </c>
      <c r="Q118" s="209" t="str">
        <f t="shared" si="49"/>
        <v xml:space="preserve"> </v>
      </c>
      <c r="R118" s="105">
        <f t="shared" si="54"/>
        <v>0</v>
      </c>
      <c r="S118" s="72">
        <f t="shared" si="50"/>
        <v>0</v>
      </c>
    </row>
    <row r="119" spans="1:19" ht="110.25" customHeight="1" x14ac:dyDescent="0.2">
      <c r="A119" s="365"/>
      <c r="B119" s="365"/>
      <c r="C119" s="365"/>
      <c r="D119" s="365"/>
      <c r="E119" s="147"/>
      <c r="F119" s="147"/>
      <c r="G119" s="49" t="s">
        <v>694</v>
      </c>
      <c r="H119" s="19" t="s">
        <v>90</v>
      </c>
      <c r="I119" s="365">
        <f>'موازنة 2028 -2029'!M119</f>
        <v>1000</v>
      </c>
      <c r="J119" s="147"/>
      <c r="K119" s="147"/>
      <c r="L119" s="147">
        <f t="shared" si="57"/>
        <v>0</v>
      </c>
      <c r="M119" s="365">
        <f>'الاطار الموازنى  راي الجهه عام'!M119</f>
        <v>0</v>
      </c>
      <c r="N119" s="208">
        <f t="shared" si="47"/>
        <v>-1000</v>
      </c>
      <c r="O119" s="147"/>
      <c r="P119" s="209" t="str">
        <f t="shared" si="48"/>
        <v xml:space="preserve"> </v>
      </c>
      <c r="Q119" s="209">
        <f t="shared" si="49"/>
        <v>1000</v>
      </c>
      <c r="R119" s="105">
        <f t="shared" si="54"/>
        <v>0</v>
      </c>
      <c r="S119" s="72">
        <f t="shared" si="50"/>
        <v>1000</v>
      </c>
    </row>
    <row r="120" spans="1:19" ht="105.75" customHeight="1" x14ac:dyDescent="0.2">
      <c r="A120" s="365"/>
      <c r="B120" s="365"/>
      <c r="C120" s="365"/>
      <c r="D120" s="365"/>
      <c r="E120" s="147"/>
      <c r="F120" s="147"/>
      <c r="G120" s="49" t="s">
        <v>695</v>
      </c>
      <c r="H120" s="19" t="s">
        <v>91</v>
      </c>
      <c r="I120" s="365">
        <f>'موازنة 2028 -2029'!M120</f>
        <v>0</v>
      </c>
      <c r="J120" s="147"/>
      <c r="K120" s="147"/>
      <c r="L120" s="147">
        <f t="shared" si="57"/>
        <v>0</v>
      </c>
      <c r="M120" s="365">
        <f>'الاطار الموازنى  راي الجهه عام'!M120</f>
        <v>0</v>
      </c>
      <c r="N120" s="208">
        <f t="shared" si="47"/>
        <v>0</v>
      </c>
      <c r="O120" s="147"/>
      <c r="P120" s="209" t="str">
        <f t="shared" si="48"/>
        <v xml:space="preserve"> </v>
      </c>
      <c r="Q120" s="209" t="str">
        <f t="shared" si="49"/>
        <v xml:space="preserve"> </v>
      </c>
      <c r="R120" s="105">
        <f t="shared" si="54"/>
        <v>0</v>
      </c>
      <c r="S120" s="72">
        <f t="shared" si="50"/>
        <v>0</v>
      </c>
    </row>
    <row r="121" spans="1:19" ht="105.75" customHeight="1" x14ac:dyDescent="0.2">
      <c r="A121" s="365"/>
      <c r="B121" s="365"/>
      <c r="C121" s="365"/>
      <c r="D121" s="365"/>
      <c r="E121" s="147"/>
      <c r="F121" s="147"/>
      <c r="G121" s="49" t="s">
        <v>696</v>
      </c>
      <c r="H121" s="19" t="s">
        <v>92</v>
      </c>
      <c r="I121" s="365">
        <f>'موازنة 2028 -2029'!M121</f>
        <v>0</v>
      </c>
      <c r="J121" s="147"/>
      <c r="K121" s="147"/>
      <c r="L121" s="147">
        <f t="shared" si="57"/>
        <v>0</v>
      </c>
      <c r="M121" s="365">
        <f>'الاطار الموازنى  راي الجهه عام'!M121</f>
        <v>0</v>
      </c>
      <c r="N121" s="208">
        <f t="shared" si="47"/>
        <v>0</v>
      </c>
      <c r="O121" s="147"/>
      <c r="P121" s="209" t="str">
        <f t="shared" si="48"/>
        <v xml:space="preserve"> </v>
      </c>
      <c r="Q121" s="209" t="str">
        <f t="shared" si="49"/>
        <v xml:space="preserve"> </v>
      </c>
      <c r="R121" s="105">
        <f t="shared" si="54"/>
        <v>0</v>
      </c>
      <c r="S121" s="72">
        <f t="shared" si="50"/>
        <v>0</v>
      </c>
    </row>
    <row r="122" spans="1:19" ht="105.75" customHeight="1" x14ac:dyDescent="0.2">
      <c r="A122" s="365"/>
      <c r="B122" s="365"/>
      <c r="C122" s="365"/>
      <c r="D122" s="365"/>
      <c r="E122" s="147"/>
      <c r="F122" s="147"/>
      <c r="G122" s="49" t="s">
        <v>697</v>
      </c>
      <c r="H122" s="19" t="s">
        <v>93</v>
      </c>
      <c r="I122" s="365">
        <f>'موازنة 2028 -2029'!M122</f>
        <v>0</v>
      </c>
      <c r="J122" s="147"/>
      <c r="K122" s="147"/>
      <c r="L122" s="147">
        <f t="shared" si="57"/>
        <v>0</v>
      </c>
      <c r="M122" s="365">
        <f>'الاطار الموازنى  راي الجهه عام'!M122</f>
        <v>0</v>
      </c>
      <c r="N122" s="208">
        <f t="shared" si="47"/>
        <v>0</v>
      </c>
      <c r="O122" s="147"/>
      <c r="P122" s="209" t="str">
        <f t="shared" si="48"/>
        <v xml:space="preserve"> </v>
      </c>
      <c r="Q122" s="209" t="str">
        <f t="shared" si="49"/>
        <v xml:space="preserve"> </v>
      </c>
      <c r="R122" s="105">
        <f t="shared" si="54"/>
        <v>0</v>
      </c>
      <c r="S122" s="72">
        <f t="shared" si="50"/>
        <v>0</v>
      </c>
    </row>
    <row r="123" spans="1:19" ht="94.5" customHeight="1" x14ac:dyDescent="0.2">
      <c r="A123" s="365"/>
      <c r="B123" s="365"/>
      <c r="C123" s="365"/>
      <c r="D123" s="365"/>
      <c r="E123" s="147"/>
      <c r="F123" s="147"/>
      <c r="G123" s="49" t="s">
        <v>698</v>
      </c>
      <c r="H123" s="19" t="s">
        <v>94</v>
      </c>
      <c r="I123" s="365">
        <f>'موازنة 2028 -2029'!M123</f>
        <v>1000</v>
      </c>
      <c r="J123" s="147"/>
      <c r="K123" s="147"/>
      <c r="L123" s="147">
        <f t="shared" si="57"/>
        <v>0</v>
      </c>
      <c r="M123" s="365">
        <f>'الاطار الموازنى  راي الجهه عام'!M123</f>
        <v>0</v>
      </c>
      <c r="N123" s="208">
        <f t="shared" si="47"/>
        <v>-1000</v>
      </c>
      <c r="O123" s="147"/>
      <c r="P123" s="209" t="str">
        <f t="shared" si="48"/>
        <v xml:space="preserve"> </v>
      </c>
      <c r="Q123" s="209">
        <f t="shared" si="49"/>
        <v>1000</v>
      </c>
      <c r="R123" s="105">
        <f t="shared" si="54"/>
        <v>0</v>
      </c>
      <c r="S123" s="72">
        <f t="shared" si="50"/>
        <v>1000</v>
      </c>
    </row>
    <row r="124" spans="1:19" ht="105.75" customHeight="1" x14ac:dyDescent="0.2">
      <c r="A124" s="364"/>
      <c r="B124" s="365"/>
      <c r="C124" s="365"/>
      <c r="D124" s="365"/>
      <c r="E124" s="147"/>
      <c r="F124" s="147"/>
      <c r="G124" s="49" t="s">
        <v>699</v>
      </c>
      <c r="H124" s="19" t="s">
        <v>95</v>
      </c>
      <c r="I124" s="365">
        <f>'موازنة 2028 -2029'!M124</f>
        <v>0</v>
      </c>
      <c r="J124" s="147"/>
      <c r="K124" s="147"/>
      <c r="L124" s="147">
        <f t="shared" si="57"/>
        <v>0</v>
      </c>
      <c r="M124" s="365">
        <f>'الاطار الموازنى  راي الجهه عام'!M124</f>
        <v>0</v>
      </c>
      <c r="N124" s="208">
        <f t="shared" si="47"/>
        <v>0</v>
      </c>
      <c r="O124" s="147"/>
      <c r="P124" s="209" t="str">
        <f t="shared" si="48"/>
        <v xml:space="preserve"> </v>
      </c>
      <c r="Q124" s="209" t="str">
        <f t="shared" si="49"/>
        <v xml:space="preserve"> </v>
      </c>
      <c r="R124" s="105">
        <f t="shared" si="54"/>
        <v>0</v>
      </c>
      <c r="S124" s="72">
        <f t="shared" si="50"/>
        <v>0</v>
      </c>
    </row>
    <row r="125" spans="1:19" ht="107.25" customHeight="1" x14ac:dyDescent="0.2">
      <c r="A125" s="365"/>
      <c r="B125" s="365"/>
      <c r="C125" s="365"/>
      <c r="D125" s="365"/>
      <c r="E125" s="147"/>
      <c r="F125" s="147"/>
      <c r="G125" s="49" t="s">
        <v>700</v>
      </c>
      <c r="H125" s="19" t="s">
        <v>96</v>
      </c>
      <c r="I125" s="365">
        <f>'موازنة 2028 -2029'!M125</f>
        <v>31000</v>
      </c>
      <c r="J125" s="147"/>
      <c r="K125" s="147"/>
      <c r="L125" s="147">
        <f t="shared" si="57"/>
        <v>0</v>
      </c>
      <c r="M125" s="365">
        <f>'الاطار الموازنى  راي الجهه عام'!M125</f>
        <v>0</v>
      </c>
      <c r="N125" s="208">
        <f t="shared" si="47"/>
        <v>-31000</v>
      </c>
      <c r="O125" s="147"/>
      <c r="P125" s="209" t="str">
        <f t="shared" si="48"/>
        <v xml:space="preserve"> </v>
      </c>
      <c r="Q125" s="209">
        <f t="shared" si="49"/>
        <v>31000</v>
      </c>
      <c r="R125" s="105">
        <f t="shared" si="54"/>
        <v>0</v>
      </c>
      <c r="S125" s="72">
        <f t="shared" si="50"/>
        <v>31000</v>
      </c>
    </row>
    <row r="126" spans="1:19" ht="105.75" customHeight="1" x14ac:dyDescent="0.2">
      <c r="A126" s="364"/>
      <c r="B126" s="365"/>
      <c r="C126" s="365"/>
      <c r="D126" s="365"/>
      <c r="E126" s="147"/>
      <c r="F126" s="147"/>
      <c r="G126" s="49" t="s">
        <v>701</v>
      </c>
      <c r="H126" s="19" t="s">
        <v>97</v>
      </c>
      <c r="I126" s="365">
        <f>'موازنة 2028 -2029'!M126</f>
        <v>0</v>
      </c>
      <c r="J126" s="147"/>
      <c r="K126" s="147"/>
      <c r="L126" s="147">
        <f t="shared" si="57"/>
        <v>0</v>
      </c>
      <c r="M126" s="365">
        <f>'الاطار الموازنى  راي الجهه عام'!M126</f>
        <v>0</v>
      </c>
      <c r="N126" s="208">
        <f t="shared" si="47"/>
        <v>0</v>
      </c>
      <c r="O126" s="147">
        <f t="shared" si="62"/>
        <v>0</v>
      </c>
      <c r="P126" s="209" t="str">
        <f t="shared" si="48"/>
        <v xml:space="preserve"> </v>
      </c>
      <c r="Q126" s="209" t="str">
        <f t="shared" si="49"/>
        <v xml:space="preserve"> </v>
      </c>
      <c r="R126" s="105">
        <f t="shared" si="54"/>
        <v>0</v>
      </c>
      <c r="S126" s="72">
        <f t="shared" si="50"/>
        <v>0</v>
      </c>
    </row>
    <row r="127" spans="1:19" ht="105.75" customHeight="1" x14ac:dyDescent="0.2">
      <c r="A127" s="364"/>
      <c r="B127" s="365"/>
      <c r="C127" s="365"/>
      <c r="D127" s="365"/>
      <c r="E127" s="147"/>
      <c r="F127" s="147"/>
      <c r="G127" s="49" t="s">
        <v>702</v>
      </c>
      <c r="H127" s="19" t="s">
        <v>98</v>
      </c>
      <c r="I127" s="365">
        <f>'موازنة 2028 -2029'!M127</f>
        <v>0</v>
      </c>
      <c r="J127" s="147"/>
      <c r="K127" s="147"/>
      <c r="L127" s="147">
        <f t="shared" si="57"/>
        <v>0</v>
      </c>
      <c r="M127" s="365">
        <f>'الاطار الموازنى  راي الجهه عام'!M127</f>
        <v>0</v>
      </c>
      <c r="N127" s="208">
        <f t="shared" si="47"/>
        <v>0</v>
      </c>
      <c r="O127" s="147">
        <f t="shared" si="62"/>
        <v>0</v>
      </c>
      <c r="P127" s="209" t="str">
        <f t="shared" si="48"/>
        <v xml:space="preserve"> </v>
      </c>
      <c r="Q127" s="209" t="str">
        <f t="shared" si="49"/>
        <v xml:space="preserve"> </v>
      </c>
      <c r="R127" s="105">
        <f t="shared" si="54"/>
        <v>0</v>
      </c>
      <c r="S127" s="72">
        <f t="shared" si="50"/>
        <v>0</v>
      </c>
    </row>
    <row r="128" spans="1:19" ht="105.75" customHeight="1" x14ac:dyDescent="0.2">
      <c r="A128" s="364"/>
      <c r="B128" s="365"/>
      <c r="C128" s="365"/>
      <c r="D128" s="365"/>
      <c r="E128" s="147"/>
      <c r="F128" s="147"/>
      <c r="G128" s="49" t="s">
        <v>703</v>
      </c>
      <c r="H128" s="19" t="s">
        <v>99</v>
      </c>
      <c r="I128" s="365">
        <f>'موازنة 2028 -2029'!M128</f>
        <v>0</v>
      </c>
      <c r="J128" s="147"/>
      <c r="K128" s="147"/>
      <c r="L128" s="147">
        <f t="shared" si="57"/>
        <v>0</v>
      </c>
      <c r="M128" s="365">
        <f>'الاطار الموازنى  راي الجهه عام'!M128</f>
        <v>0</v>
      </c>
      <c r="N128" s="208">
        <f t="shared" si="47"/>
        <v>0</v>
      </c>
      <c r="O128" s="147">
        <f t="shared" si="62"/>
        <v>0</v>
      </c>
      <c r="P128" s="209" t="str">
        <f t="shared" si="48"/>
        <v xml:space="preserve"> </v>
      </c>
      <c r="Q128" s="209" t="str">
        <f t="shared" si="49"/>
        <v xml:space="preserve"> </v>
      </c>
      <c r="R128" s="105">
        <f t="shared" si="54"/>
        <v>0</v>
      </c>
      <c r="S128" s="72">
        <f t="shared" si="50"/>
        <v>0</v>
      </c>
    </row>
    <row r="129" spans="1:19" ht="105.75" customHeight="1" x14ac:dyDescent="0.2">
      <c r="A129" s="364"/>
      <c r="B129" s="365"/>
      <c r="C129" s="365"/>
      <c r="D129" s="365"/>
      <c r="E129" s="147"/>
      <c r="F129" s="147"/>
      <c r="G129" s="49" t="s">
        <v>704</v>
      </c>
      <c r="H129" s="19" t="s">
        <v>100</v>
      </c>
      <c r="I129" s="365">
        <f>'موازنة 2028 -2029'!M129</f>
        <v>0</v>
      </c>
      <c r="J129" s="147"/>
      <c r="K129" s="147"/>
      <c r="L129" s="147">
        <f t="shared" si="57"/>
        <v>0</v>
      </c>
      <c r="M129" s="365">
        <f>'الاطار الموازنى  راي الجهه عام'!M129</f>
        <v>0</v>
      </c>
      <c r="N129" s="208">
        <f t="shared" si="47"/>
        <v>0</v>
      </c>
      <c r="O129" s="147">
        <f t="shared" si="62"/>
        <v>0</v>
      </c>
      <c r="P129" s="209" t="str">
        <f t="shared" si="48"/>
        <v xml:space="preserve"> </v>
      </c>
      <c r="Q129" s="209" t="str">
        <f t="shared" si="49"/>
        <v xml:space="preserve"> </v>
      </c>
      <c r="R129" s="105">
        <f t="shared" si="54"/>
        <v>0</v>
      </c>
      <c r="S129" s="72">
        <f t="shared" si="50"/>
        <v>0</v>
      </c>
    </row>
    <row r="130" spans="1:19" ht="105.75" customHeight="1" x14ac:dyDescent="0.2">
      <c r="A130" s="364"/>
      <c r="B130" s="365"/>
      <c r="C130" s="365"/>
      <c r="D130" s="365"/>
      <c r="E130" s="147"/>
      <c r="F130" s="147"/>
      <c r="G130" s="49" t="s">
        <v>705</v>
      </c>
      <c r="H130" s="19" t="s">
        <v>101</v>
      </c>
      <c r="I130" s="365">
        <f>'موازنة 2028 -2029'!M130</f>
        <v>0</v>
      </c>
      <c r="J130" s="147"/>
      <c r="K130" s="147"/>
      <c r="L130" s="147">
        <f t="shared" si="57"/>
        <v>0</v>
      </c>
      <c r="M130" s="365">
        <f>'الاطار الموازنى  راي الجهه عام'!M130</f>
        <v>0</v>
      </c>
      <c r="N130" s="208">
        <f t="shared" si="47"/>
        <v>0</v>
      </c>
      <c r="O130" s="147">
        <f t="shared" si="62"/>
        <v>0</v>
      </c>
      <c r="P130" s="209" t="str">
        <f t="shared" si="48"/>
        <v xml:space="preserve"> </v>
      </c>
      <c r="Q130" s="209" t="str">
        <f t="shared" si="49"/>
        <v xml:space="preserve"> </v>
      </c>
      <c r="R130" s="105">
        <f t="shared" si="54"/>
        <v>0</v>
      </c>
      <c r="S130" s="72">
        <f t="shared" si="50"/>
        <v>0</v>
      </c>
    </row>
    <row r="131" spans="1:19" ht="105.75" customHeight="1" x14ac:dyDescent="0.2">
      <c r="A131" s="364"/>
      <c r="B131" s="365"/>
      <c r="C131" s="365"/>
      <c r="D131" s="365"/>
      <c r="E131" s="147"/>
      <c r="F131" s="147"/>
      <c r="G131" s="49" t="s">
        <v>706</v>
      </c>
      <c r="H131" s="19" t="s">
        <v>102</v>
      </c>
      <c r="I131" s="365">
        <f>'موازنة 2028 -2029'!M131</f>
        <v>0</v>
      </c>
      <c r="J131" s="147"/>
      <c r="K131" s="147"/>
      <c r="L131" s="147">
        <f t="shared" si="57"/>
        <v>0</v>
      </c>
      <c r="M131" s="365">
        <f>'الاطار الموازنى  راي الجهه عام'!M131</f>
        <v>0</v>
      </c>
      <c r="N131" s="208">
        <f t="shared" si="47"/>
        <v>0</v>
      </c>
      <c r="O131" s="147">
        <f t="shared" si="62"/>
        <v>0</v>
      </c>
      <c r="P131" s="209" t="str">
        <f t="shared" si="48"/>
        <v xml:space="preserve"> </v>
      </c>
      <c r="Q131" s="209" t="str">
        <f t="shared" si="49"/>
        <v xml:space="preserve"> </v>
      </c>
      <c r="R131" s="105">
        <f t="shared" si="54"/>
        <v>0</v>
      </c>
      <c r="S131" s="72">
        <f t="shared" si="50"/>
        <v>0</v>
      </c>
    </row>
    <row r="132" spans="1:19" ht="105.75" customHeight="1" x14ac:dyDescent="0.2">
      <c r="A132" s="364"/>
      <c r="B132" s="365"/>
      <c r="C132" s="365"/>
      <c r="D132" s="365"/>
      <c r="E132" s="147"/>
      <c r="F132" s="147"/>
      <c r="G132" s="49" t="s">
        <v>707</v>
      </c>
      <c r="H132" s="19" t="s">
        <v>103</v>
      </c>
      <c r="I132" s="365">
        <f>'موازنة 2028 -2029'!M132</f>
        <v>0</v>
      </c>
      <c r="J132" s="147"/>
      <c r="K132" s="147"/>
      <c r="L132" s="147">
        <f t="shared" si="57"/>
        <v>0</v>
      </c>
      <c r="M132" s="365">
        <f>'الاطار الموازنى  راي الجهه عام'!M132</f>
        <v>0</v>
      </c>
      <c r="N132" s="208">
        <f t="shared" si="47"/>
        <v>0</v>
      </c>
      <c r="O132" s="147">
        <f t="shared" si="62"/>
        <v>0</v>
      </c>
      <c r="P132" s="209" t="str">
        <f t="shared" si="48"/>
        <v xml:space="preserve"> </v>
      </c>
      <c r="Q132" s="209" t="str">
        <f t="shared" si="49"/>
        <v xml:space="preserve"> </v>
      </c>
      <c r="R132" s="105">
        <f t="shared" si="54"/>
        <v>0</v>
      </c>
      <c r="S132" s="72">
        <f t="shared" si="50"/>
        <v>0</v>
      </c>
    </row>
    <row r="133" spans="1:19" ht="105.75" customHeight="1" x14ac:dyDescent="0.2">
      <c r="A133" s="364"/>
      <c r="B133" s="365"/>
      <c r="C133" s="365"/>
      <c r="D133" s="365"/>
      <c r="E133" s="147"/>
      <c r="F133" s="147"/>
      <c r="G133" s="49" t="s">
        <v>708</v>
      </c>
      <c r="H133" s="19" t="s">
        <v>104</v>
      </c>
      <c r="I133" s="365">
        <f>'موازنة 2028 -2029'!M133</f>
        <v>0</v>
      </c>
      <c r="J133" s="147"/>
      <c r="K133" s="147"/>
      <c r="L133" s="147">
        <f t="shared" si="57"/>
        <v>0</v>
      </c>
      <c r="M133" s="365">
        <f>'الاطار الموازنى  راي الجهه عام'!M133</f>
        <v>0</v>
      </c>
      <c r="N133" s="208">
        <f t="shared" si="47"/>
        <v>0</v>
      </c>
      <c r="O133" s="147">
        <f t="shared" si="62"/>
        <v>0</v>
      </c>
      <c r="P133" s="209" t="str">
        <f t="shared" si="48"/>
        <v xml:space="preserve"> </v>
      </c>
      <c r="Q133" s="209" t="str">
        <f t="shared" si="49"/>
        <v xml:space="preserve"> </v>
      </c>
      <c r="R133" s="105">
        <f t="shared" si="54"/>
        <v>0</v>
      </c>
      <c r="S133" s="72">
        <f t="shared" si="50"/>
        <v>0</v>
      </c>
    </row>
    <row r="134" spans="1:19" ht="105.75" customHeight="1" x14ac:dyDescent="0.2">
      <c r="A134" s="364"/>
      <c r="B134" s="365"/>
      <c r="C134" s="365"/>
      <c r="D134" s="365"/>
      <c r="E134" s="147"/>
      <c r="F134" s="147"/>
      <c r="G134" s="49" t="s">
        <v>709</v>
      </c>
      <c r="H134" s="19" t="s">
        <v>105</v>
      </c>
      <c r="I134" s="365">
        <f>'موازنة 2028 -2029'!M134</f>
        <v>0</v>
      </c>
      <c r="J134" s="147"/>
      <c r="K134" s="147"/>
      <c r="L134" s="147">
        <f t="shared" si="57"/>
        <v>0</v>
      </c>
      <c r="M134" s="365">
        <f>'الاطار الموازنى  راي الجهه عام'!M134</f>
        <v>0</v>
      </c>
      <c r="N134" s="208">
        <f t="shared" si="47"/>
        <v>0</v>
      </c>
      <c r="O134" s="147">
        <f t="shared" si="62"/>
        <v>0</v>
      </c>
      <c r="P134" s="209" t="str">
        <f t="shared" si="48"/>
        <v xml:space="preserve"> </v>
      </c>
      <c r="Q134" s="209" t="str">
        <f t="shared" si="49"/>
        <v xml:space="preserve"> </v>
      </c>
      <c r="R134" s="105">
        <f t="shared" si="54"/>
        <v>0</v>
      </c>
      <c r="S134" s="72">
        <f t="shared" si="50"/>
        <v>0</v>
      </c>
    </row>
    <row r="135" spans="1:19" ht="105.75" customHeight="1" x14ac:dyDescent="0.2">
      <c r="A135" s="364"/>
      <c r="B135" s="365"/>
      <c r="C135" s="365"/>
      <c r="D135" s="365"/>
      <c r="E135" s="147"/>
      <c r="F135" s="147"/>
      <c r="G135" s="49" t="s">
        <v>710</v>
      </c>
      <c r="H135" s="19" t="s">
        <v>106</v>
      </c>
      <c r="I135" s="365">
        <f>'موازنة 2028 -2029'!M135</f>
        <v>0</v>
      </c>
      <c r="J135" s="147"/>
      <c r="K135" s="147"/>
      <c r="L135" s="147">
        <f t="shared" si="57"/>
        <v>0</v>
      </c>
      <c r="M135" s="365">
        <f>'الاطار الموازنى  راي الجهه عام'!M135</f>
        <v>0</v>
      </c>
      <c r="N135" s="208">
        <f t="shared" si="47"/>
        <v>0</v>
      </c>
      <c r="O135" s="147">
        <f t="shared" si="62"/>
        <v>0</v>
      </c>
      <c r="P135" s="209" t="str">
        <f t="shared" si="48"/>
        <v xml:space="preserve"> </v>
      </c>
      <c r="Q135" s="209" t="str">
        <f t="shared" si="49"/>
        <v xml:space="preserve"> </v>
      </c>
      <c r="R135" s="105">
        <f t="shared" si="54"/>
        <v>0</v>
      </c>
      <c r="S135" s="72">
        <f t="shared" si="50"/>
        <v>0</v>
      </c>
    </row>
    <row r="136" spans="1:19" ht="102.75" customHeight="1" x14ac:dyDescent="0.2">
      <c r="A136" s="364"/>
      <c r="B136" s="365"/>
      <c r="C136" s="365"/>
      <c r="D136" s="365"/>
      <c r="E136" s="147"/>
      <c r="F136" s="147"/>
      <c r="G136" s="49" t="s">
        <v>711</v>
      </c>
      <c r="H136" s="19" t="s">
        <v>107</v>
      </c>
      <c r="I136" s="365">
        <f>'موازنة 2028 -2029'!M136</f>
        <v>20000</v>
      </c>
      <c r="J136" s="147"/>
      <c r="K136" s="147"/>
      <c r="L136" s="147">
        <f t="shared" si="57"/>
        <v>0</v>
      </c>
      <c r="M136" s="365">
        <f>'الاطار الموازنى  راي الجهه عام'!M136</f>
        <v>0</v>
      </c>
      <c r="N136" s="208">
        <f t="shared" si="47"/>
        <v>-20000</v>
      </c>
      <c r="O136" s="147">
        <f t="shared" si="62"/>
        <v>0</v>
      </c>
      <c r="P136" s="209" t="str">
        <f t="shared" si="48"/>
        <v xml:space="preserve"> </v>
      </c>
      <c r="Q136" s="209">
        <f t="shared" si="49"/>
        <v>20000</v>
      </c>
      <c r="R136" s="105">
        <f t="shared" si="54"/>
        <v>0</v>
      </c>
      <c r="S136" s="72">
        <f t="shared" si="50"/>
        <v>20000</v>
      </c>
    </row>
    <row r="137" spans="1:19" ht="105.75" customHeight="1" x14ac:dyDescent="0.2">
      <c r="A137" s="364"/>
      <c r="B137" s="365"/>
      <c r="C137" s="365"/>
      <c r="D137" s="365"/>
      <c r="E137" s="147"/>
      <c r="F137" s="147"/>
      <c r="G137" s="49" t="s">
        <v>712</v>
      </c>
      <c r="H137" s="19" t="s">
        <v>108</v>
      </c>
      <c r="I137" s="365">
        <f>'موازنة 2028 -2029'!M137</f>
        <v>0</v>
      </c>
      <c r="J137" s="147"/>
      <c r="K137" s="147"/>
      <c r="L137" s="147">
        <f t="shared" si="57"/>
        <v>0</v>
      </c>
      <c r="M137" s="365">
        <f>'الاطار الموازنى  راي الجهه عام'!M137</f>
        <v>0</v>
      </c>
      <c r="N137" s="208">
        <f t="shared" si="47"/>
        <v>0</v>
      </c>
      <c r="O137" s="147">
        <f t="shared" si="62"/>
        <v>0</v>
      </c>
      <c r="P137" s="209" t="str">
        <f t="shared" si="48"/>
        <v xml:space="preserve"> </v>
      </c>
      <c r="Q137" s="209" t="str">
        <f t="shared" si="49"/>
        <v xml:space="preserve"> </v>
      </c>
      <c r="R137" s="105">
        <f t="shared" si="54"/>
        <v>0</v>
      </c>
      <c r="S137" s="72">
        <f t="shared" si="50"/>
        <v>0</v>
      </c>
    </row>
    <row r="138" spans="1:19" ht="105.75" customHeight="1" x14ac:dyDescent="0.2">
      <c r="A138" s="364"/>
      <c r="B138" s="365"/>
      <c r="C138" s="365"/>
      <c r="D138" s="365"/>
      <c r="E138" s="147"/>
      <c r="F138" s="147"/>
      <c r="G138" s="49" t="s">
        <v>713</v>
      </c>
      <c r="H138" s="19" t="s">
        <v>109</v>
      </c>
      <c r="I138" s="365">
        <f>'موازنة 2028 -2029'!M138</f>
        <v>0</v>
      </c>
      <c r="J138" s="147"/>
      <c r="K138" s="147"/>
      <c r="L138" s="147">
        <f t="shared" si="57"/>
        <v>0</v>
      </c>
      <c r="M138" s="365">
        <f>'الاطار الموازنى  راي الجهه عام'!M138</f>
        <v>0</v>
      </c>
      <c r="N138" s="208">
        <f t="shared" si="47"/>
        <v>0</v>
      </c>
      <c r="O138" s="147">
        <f t="shared" si="62"/>
        <v>0</v>
      </c>
      <c r="P138" s="209" t="str">
        <f t="shared" si="48"/>
        <v xml:space="preserve"> </v>
      </c>
      <c r="Q138" s="209" t="str">
        <f t="shared" si="49"/>
        <v xml:space="preserve"> </v>
      </c>
      <c r="R138" s="105">
        <f t="shared" si="54"/>
        <v>0</v>
      </c>
      <c r="S138" s="72">
        <f t="shared" si="50"/>
        <v>0</v>
      </c>
    </row>
    <row r="139" spans="1:19" ht="114.75" customHeight="1" x14ac:dyDescent="0.2">
      <c r="A139" s="364"/>
      <c r="B139" s="365"/>
      <c r="C139" s="365"/>
      <c r="D139" s="365"/>
      <c r="E139" s="147"/>
      <c r="F139" s="147"/>
      <c r="G139" s="49" t="s">
        <v>714</v>
      </c>
      <c r="H139" s="19" t="s">
        <v>110</v>
      </c>
      <c r="I139" s="365">
        <f>'موازنة 2028 -2029'!M139</f>
        <v>0</v>
      </c>
      <c r="J139" s="147"/>
      <c r="K139" s="147"/>
      <c r="L139" s="147">
        <f t="shared" si="57"/>
        <v>0</v>
      </c>
      <c r="M139" s="365">
        <f>'الاطار الموازنى  راي الجهه عام'!M139</f>
        <v>0</v>
      </c>
      <c r="N139" s="208">
        <f t="shared" si="47"/>
        <v>0</v>
      </c>
      <c r="O139" s="147">
        <f t="shared" si="62"/>
        <v>0</v>
      </c>
      <c r="P139" s="209" t="str">
        <f t="shared" si="48"/>
        <v xml:space="preserve"> </v>
      </c>
      <c r="Q139" s="209" t="str">
        <f t="shared" si="49"/>
        <v xml:space="preserve"> </v>
      </c>
      <c r="R139" s="105">
        <f t="shared" si="54"/>
        <v>0</v>
      </c>
      <c r="S139" s="72">
        <f t="shared" si="50"/>
        <v>0</v>
      </c>
    </row>
    <row r="140" spans="1:19" ht="105.75" customHeight="1" x14ac:dyDescent="0.2">
      <c r="A140" s="364"/>
      <c r="B140" s="365"/>
      <c r="C140" s="365"/>
      <c r="D140" s="365"/>
      <c r="E140" s="147"/>
      <c r="F140" s="147"/>
      <c r="G140" s="49" t="s">
        <v>715</v>
      </c>
      <c r="H140" s="19" t="s">
        <v>111</v>
      </c>
      <c r="I140" s="365">
        <f>'موازنة 2028 -2029'!M140</f>
        <v>0</v>
      </c>
      <c r="J140" s="147"/>
      <c r="K140" s="147"/>
      <c r="L140" s="147">
        <f t="shared" si="57"/>
        <v>0</v>
      </c>
      <c r="M140" s="365">
        <f>'الاطار الموازنى  راي الجهه عام'!M140</f>
        <v>0</v>
      </c>
      <c r="N140" s="208">
        <f t="shared" si="47"/>
        <v>0</v>
      </c>
      <c r="O140" s="147">
        <f t="shared" si="62"/>
        <v>0</v>
      </c>
      <c r="P140" s="209" t="str">
        <f t="shared" si="48"/>
        <v xml:space="preserve"> </v>
      </c>
      <c r="Q140" s="209" t="str">
        <f t="shared" si="49"/>
        <v xml:space="preserve"> </v>
      </c>
      <c r="R140" s="105">
        <f t="shared" si="54"/>
        <v>0</v>
      </c>
      <c r="S140" s="72">
        <f t="shared" si="50"/>
        <v>0</v>
      </c>
    </row>
    <row r="141" spans="1:19" ht="105.75" customHeight="1" x14ac:dyDescent="0.2">
      <c r="A141" s="364"/>
      <c r="B141" s="365"/>
      <c r="C141" s="365"/>
      <c r="D141" s="365"/>
      <c r="E141" s="147"/>
      <c r="F141" s="147"/>
      <c r="G141" s="49" t="s">
        <v>716</v>
      </c>
      <c r="H141" s="19" t="s">
        <v>112</v>
      </c>
      <c r="I141" s="365">
        <f>'موازنة 2028 -2029'!M141</f>
        <v>0</v>
      </c>
      <c r="J141" s="147"/>
      <c r="K141" s="147"/>
      <c r="L141" s="147">
        <f t="shared" si="57"/>
        <v>0</v>
      </c>
      <c r="M141" s="365">
        <f>'الاطار الموازنى  راي الجهه عام'!M141</f>
        <v>0</v>
      </c>
      <c r="N141" s="208">
        <f t="shared" si="47"/>
        <v>0</v>
      </c>
      <c r="O141" s="147">
        <f t="shared" si="62"/>
        <v>0</v>
      </c>
      <c r="P141" s="209" t="str">
        <f t="shared" si="48"/>
        <v xml:space="preserve"> </v>
      </c>
      <c r="Q141" s="209" t="str">
        <f t="shared" si="49"/>
        <v xml:space="preserve"> </v>
      </c>
      <c r="R141" s="105">
        <f t="shared" si="54"/>
        <v>0</v>
      </c>
      <c r="S141" s="72">
        <f t="shared" si="50"/>
        <v>0</v>
      </c>
    </row>
    <row r="142" spans="1:19" ht="94.5" customHeight="1" x14ac:dyDescent="0.2">
      <c r="A142" s="364"/>
      <c r="B142" s="365"/>
      <c r="C142" s="365"/>
      <c r="D142" s="365"/>
      <c r="E142" s="147"/>
      <c r="F142" s="147"/>
      <c r="G142" s="49" t="s">
        <v>717</v>
      </c>
      <c r="H142" s="19" t="s">
        <v>113</v>
      </c>
      <c r="I142" s="365">
        <f>'موازنة 2028 -2029'!M142</f>
        <v>0</v>
      </c>
      <c r="J142" s="147"/>
      <c r="K142" s="147"/>
      <c r="L142" s="147">
        <f t="shared" si="57"/>
        <v>0</v>
      </c>
      <c r="M142" s="365">
        <f>'الاطار الموازنى  راي الجهه عام'!M142</f>
        <v>0</v>
      </c>
      <c r="N142" s="208">
        <f t="shared" si="47"/>
        <v>0</v>
      </c>
      <c r="O142" s="147">
        <f t="shared" si="62"/>
        <v>0</v>
      </c>
      <c r="P142" s="209" t="str">
        <f t="shared" si="48"/>
        <v xml:space="preserve"> </v>
      </c>
      <c r="Q142" s="209" t="str">
        <f t="shared" si="49"/>
        <v xml:space="preserve"> </v>
      </c>
      <c r="R142" s="105">
        <f t="shared" si="54"/>
        <v>0</v>
      </c>
      <c r="S142" s="72">
        <f t="shared" si="50"/>
        <v>0</v>
      </c>
    </row>
    <row r="143" spans="1:19" ht="105.75" customHeight="1" x14ac:dyDescent="0.2">
      <c r="A143" s="364"/>
      <c r="B143" s="365"/>
      <c r="C143" s="365"/>
      <c r="D143" s="365"/>
      <c r="E143" s="147"/>
      <c r="F143" s="147"/>
      <c r="G143" s="49" t="s">
        <v>718</v>
      </c>
      <c r="H143" s="19" t="s">
        <v>114</v>
      </c>
      <c r="I143" s="365">
        <f>'موازنة 2028 -2029'!M143</f>
        <v>0</v>
      </c>
      <c r="J143" s="147"/>
      <c r="K143" s="147"/>
      <c r="L143" s="147">
        <f t="shared" si="57"/>
        <v>0</v>
      </c>
      <c r="M143" s="365">
        <f>'الاطار الموازنى  راي الجهه عام'!M143</f>
        <v>0</v>
      </c>
      <c r="N143" s="208">
        <f t="shared" si="47"/>
        <v>0</v>
      </c>
      <c r="O143" s="147">
        <f t="shared" si="62"/>
        <v>0</v>
      </c>
      <c r="P143" s="209" t="str">
        <f t="shared" si="48"/>
        <v xml:space="preserve"> </v>
      </c>
      <c r="Q143" s="209" t="str">
        <f t="shared" si="49"/>
        <v xml:space="preserve"> </v>
      </c>
      <c r="R143" s="105">
        <f t="shared" si="54"/>
        <v>0</v>
      </c>
      <c r="S143" s="72">
        <f t="shared" si="50"/>
        <v>0</v>
      </c>
    </row>
    <row r="144" spans="1:19" ht="105.75" customHeight="1" x14ac:dyDescent="0.2">
      <c r="A144" s="364"/>
      <c r="B144" s="365"/>
      <c r="C144" s="365"/>
      <c r="D144" s="365"/>
      <c r="E144" s="147"/>
      <c r="F144" s="147"/>
      <c r="G144" s="49" t="s">
        <v>719</v>
      </c>
      <c r="H144" s="19" t="s">
        <v>115</v>
      </c>
      <c r="I144" s="365">
        <f>'موازنة 2028 -2029'!M144</f>
        <v>0</v>
      </c>
      <c r="J144" s="147"/>
      <c r="K144" s="147"/>
      <c r="L144" s="147">
        <f t="shared" si="57"/>
        <v>0</v>
      </c>
      <c r="M144" s="365">
        <f>'الاطار الموازنى  راي الجهه عام'!M144</f>
        <v>0</v>
      </c>
      <c r="N144" s="208">
        <f t="shared" si="47"/>
        <v>0</v>
      </c>
      <c r="O144" s="147">
        <f t="shared" si="62"/>
        <v>0</v>
      </c>
      <c r="P144" s="209" t="str">
        <f t="shared" si="48"/>
        <v xml:space="preserve"> </v>
      </c>
      <c r="Q144" s="209" t="str">
        <f t="shared" si="49"/>
        <v xml:space="preserve"> </v>
      </c>
      <c r="R144" s="105">
        <f t="shared" si="54"/>
        <v>0</v>
      </c>
      <c r="S144" s="72">
        <f t="shared" si="50"/>
        <v>0</v>
      </c>
    </row>
    <row r="145" spans="1:19" ht="105.75" customHeight="1" x14ac:dyDescent="0.2">
      <c r="A145" s="364"/>
      <c r="B145" s="365"/>
      <c r="C145" s="365"/>
      <c r="D145" s="365"/>
      <c r="E145" s="147"/>
      <c r="F145" s="147"/>
      <c r="G145" s="49" t="s">
        <v>720</v>
      </c>
      <c r="H145" s="19" t="s">
        <v>116</v>
      </c>
      <c r="I145" s="365">
        <f>'موازنة 2028 -2029'!M145</f>
        <v>0</v>
      </c>
      <c r="J145" s="147"/>
      <c r="K145" s="147"/>
      <c r="L145" s="147">
        <f t="shared" si="57"/>
        <v>0</v>
      </c>
      <c r="M145" s="365">
        <f>'الاطار الموازنى  راي الجهه عام'!M145</f>
        <v>0</v>
      </c>
      <c r="N145" s="208">
        <f t="shared" si="47"/>
        <v>0</v>
      </c>
      <c r="O145" s="147">
        <f t="shared" si="62"/>
        <v>0</v>
      </c>
      <c r="P145" s="209" t="str">
        <f t="shared" si="48"/>
        <v xml:space="preserve"> </v>
      </c>
      <c r="Q145" s="209" t="str">
        <f t="shared" si="49"/>
        <v xml:space="preserve"> </v>
      </c>
      <c r="R145" s="105">
        <f t="shared" si="54"/>
        <v>0</v>
      </c>
      <c r="S145" s="72">
        <f t="shared" si="50"/>
        <v>0</v>
      </c>
    </row>
    <row r="146" spans="1:19" ht="105.75" customHeight="1" x14ac:dyDescent="0.2">
      <c r="A146" s="364"/>
      <c r="B146" s="365"/>
      <c r="C146" s="365"/>
      <c r="D146" s="365"/>
      <c r="E146" s="147"/>
      <c r="F146" s="147"/>
      <c r="G146" s="49" t="s">
        <v>721</v>
      </c>
      <c r="H146" s="19" t="s">
        <v>117</v>
      </c>
      <c r="I146" s="365">
        <f>'موازنة 2028 -2029'!M146</f>
        <v>0</v>
      </c>
      <c r="J146" s="147"/>
      <c r="K146" s="147"/>
      <c r="L146" s="147">
        <f t="shared" si="57"/>
        <v>0</v>
      </c>
      <c r="M146" s="365">
        <f>'الاطار الموازنى  راي الجهه عام'!M146</f>
        <v>0</v>
      </c>
      <c r="N146" s="208">
        <f t="shared" si="47"/>
        <v>0</v>
      </c>
      <c r="O146" s="147">
        <f t="shared" si="62"/>
        <v>0</v>
      </c>
      <c r="P146" s="209" t="str">
        <f t="shared" si="48"/>
        <v xml:space="preserve"> </v>
      </c>
      <c r="Q146" s="209" t="str">
        <f t="shared" si="49"/>
        <v xml:space="preserve"> </v>
      </c>
      <c r="R146" s="105">
        <f t="shared" si="54"/>
        <v>0</v>
      </c>
      <c r="S146" s="72">
        <f t="shared" si="50"/>
        <v>0</v>
      </c>
    </row>
    <row r="147" spans="1:19" ht="105.75" customHeight="1" x14ac:dyDescent="0.2">
      <c r="A147" s="364"/>
      <c r="B147" s="365"/>
      <c r="C147" s="365"/>
      <c r="D147" s="365"/>
      <c r="E147" s="147"/>
      <c r="F147" s="147"/>
      <c r="G147" s="49" t="s">
        <v>722</v>
      </c>
      <c r="H147" s="19" t="s">
        <v>118</v>
      </c>
      <c r="I147" s="365">
        <f>'موازنة 2028 -2029'!M147</f>
        <v>0</v>
      </c>
      <c r="J147" s="147"/>
      <c r="K147" s="147"/>
      <c r="L147" s="147">
        <f t="shared" si="57"/>
        <v>0</v>
      </c>
      <c r="M147" s="365">
        <f>'الاطار الموازنى  راي الجهه عام'!M147</f>
        <v>0</v>
      </c>
      <c r="N147" s="208">
        <f t="shared" si="47"/>
        <v>0</v>
      </c>
      <c r="O147" s="147">
        <f t="shared" si="62"/>
        <v>0</v>
      </c>
      <c r="P147" s="209" t="str">
        <f t="shared" si="48"/>
        <v xml:space="preserve"> </v>
      </c>
      <c r="Q147" s="209" t="str">
        <f t="shared" si="49"/>
        <v xml:space="preserve"> </v>
      </c>
      <c r="R147" s="105">
        <f t="shared" si="54"/>
        <v>0</v>
      </c>
      <c r="S147" s="72">
        <f t="shared" si="50"/>
        <v>0</v>
      </c>
    </row>
    <row r="148" spans="1:19" ht="105" customHeight="1" x14ac:dyDescent="0.2">
      <c r="A148" s="379"/>
      <c r="B148" s="379"/>
      <c r="C148" s="379"/>
      <c r="D148" s="379"/>
      <c r="E148" s="158"/>
      <c r="F148" s="158"/>
      <c r="G148" s="50" t="s">
        <v>723</v>
      </c>
      <c r="H148" s="20" t="s">
        <v>119</v>
      </c>
      <c r="I148" s="379">
        <f>'موازنة 2028 -2029'!M148</f>
        <v>0</v>
      </c>
      <c r="J148" s="158"/>
      <c r="K148" s="158"/>
      <c r="L148" s="158">
        <f t="shared" si="57"/>
        <v>0</v>
      </c>
      <c r="M148" s="379">
        <f>'الاطار الموازنى  راي الجهه عام'!M148</f>
        <v>0</v>
      </c>
      <c r="N148" s="218">
        <f t="shared" si="47"/>
        <v>0</v>
      </c>
      <c r="O148" s="158">
        <f t="shared" si="62"/>
        <v>0</v>
      </c>
      <c r="P148" s="219" t="str">
        <f t="shared" si="48"/>
        <v xml:space="preserve"> </v>
      </c>
      <c r="Q148" s="219" t="str">
        <f t="shared" si="49"/>
        <v xml:space="preserve"> </v>
      </c>
      <c r="R148" s="113">
        <f t="shared" si="54"/>
        <v>0</v>
      </c>
      <c r="S148" s="72">
        <f t="shared" si="50"/>
        <v>0</v>
      </c>
    </row>
    <row r="149" spans="1:19" ht="105.75" customHeight="1" x14ac:dyDescent="0.2">
      <c r="A149" s="364"/>
      <c r="B149" s="365"/>
      <c r="C149" s="365"/>
      <c r="D149" s="365"/>
      <c r="E149" s="147"/>
      <c r="F149" s="147"/>
      <c r="G149" s="49" t="s">
        <v>724</v>
      </c>
      <c r="H149" s="19" t="s">
        <v>120</v>
      </c>
      <c r="I149" s="365">
        <f>'موازنة 2028 -2029'!M149</f>
        <v>0</v>
      </c>
      <c r="J149" s="147"/>
      <c r="K149" s="147"/>
      <c r="L149" s="147">
        <f t="shared" si="57"/>
        <v>0</v>
      </c>
      <c r="M149" s="365">
        <f>'الاطار الموازنى  راي الجهه عام'!M149</f>
        <v>0</v>
      </c>
      <c r="N149" s="208">
        <f t="shared" ref="N149:N218" si="63">M149-I149</f>
        <v>0</v>
      </c>
      <c r="O149" s="147"/>
      <c r="P149" s="209" t="str">
        <f t="shared" ref="P149:P218" si="64">IF(O149&gt;I149,O149-I149," ")</f>
        <v xml:space="preserve"> </v>
      </c>
      <c r="Q149" s="209" t="str">
        <f t="shared" ref="Q149:Q218" si="65">IF(I149&gt;O149,I149-O149," ")</f>
        <v xml:space="preserve"> </v>
      </c>
      <c r="R149" s="105">
        <f t="shared" si="54"/>
        <v>0</v>
      </c>
      <c r="S149" s="72">
        <f t="shared" ref="S149:S218" si="66">SUM(A149+B149+C149+D149+E149+F149+I149+J149+K149+L149+M149+O149)</f>
        <v>0</v>
      </c>
    </row>
    <row r="150" spans="1:19" ht="105.75" customHeight="1" thickBot="1" x14ac:dyDescent="0.25">
      <c r="A150" s="391"/>
      <c r="B150" s="379"/>
      <c r="C150" s="379"/>
      <c r="D150" s="379"/>
      <c r="E150" s="158"/>
      <c r="F150" s="158"/>
      <c r="G150" s="50" t="s">
        <v>725</v>
      </c>
      <c r="H150" s="20" t="s">
        <v>121</v>
      </c>
      <c r="I150" s="379">
        <f>'موازنة 2028 -2029'!M150</f>
        <v>0</v>
      </c>
      <c r="J150" s="158"/>
      <c r="K150" s="158"/>
      <c r="L150" s="158">
        <f t="shared" si="57"/>
        <v>0</v>
      </c>
      <c r="M150" s="379">
        <f>'الاطار الموازنى  راي الجهه عام'!M150</f>
        <v>0</v>
      </c>
      <c r="N150" s="218">
        <f t="shared" si="63"/>
        <v>0</v>
      </c>
      <c r="O150" s="158"/>
      <c r="P150" s="219" t="str">
        <f t="shared" si="64"/>
        <v xml:space="preserve"> </v>
      </c>
      <c r="Q150" s="219" t="str">
        <f t="shared" si="65"/>
        <v xml:space="preserve"> </v>
      </c>
      <c r="R150" s="113">
        <f t="shared" si="54"/>
        <v>0</v>
      </c>
      <c r="S150" s="72">
        <f t="shared" si="66"/>
        <v>0</v>
      </c>
    </row>
    <row r="151" spans="1:19" s="1" customFormat="1" ht="102.75" customHeight="1" thickBot="1" x14ac:dyDescent="0.25">
      <c r="A151" s="360">
        <f t="shared" ref="A151:L151" si="67">SUM(A112:A150)</f>
        <v>0</v>
      </c>
      <c r="B151" s="368">
        <f t="shared" si="67"/>
        <v>0</v>
      </c>
      <c r="C151" s="368">
        <f t="shared" si="67"/>
        <v>0</v>
      </c>
      <c r="D151" s="368">
        <f t="shared" si="67"/>
        <v>0</v>
      </c>
      <c r="E151" s="150">
        <f t="shared" si="67"/>
        <v>0</v>
      </c>
      <c r="F151" s="150">
        <f t="shared" si="67"/>
        <v>0</v>
      </c>
      <c r="G151" s="51"/>
      <c r="H151" s="5" t="s">
        <v>122</v>
      </c>
      <c r="I151" s="368">
        <f>'موازنة 2028 -2029'!M151</f>
        <v>54000</v>
      </c>
      <c r="J151" s="150">
        <f t="shared" si="67"/>
        <v>0</v>
      </c>
      <c r="K151" s="150">
        <f t="shared" si="67"/>
        <v>0</v>
      </c>
      <c r="L151" s="150">
        <f t="shared" si="67"/>
        <v>0</v>
      </c>
      <c r="M151" s="368">
        <f>'الاطار الموازنى  راي الجهه عام'!M151</f>
        <v>0</v>
      </c>
      <c r="N151" s="212">
        <f t="shared" si="63"/>
        <v>-54000</v>
      </c>
      <c r="O151" s="150">
        <f t="shared" ref="O151" si="68">SUM(O112:O150)</f>
        <v>0</v>
      </c>
      <c r="P151" s="150" t="str">
        <f t="shared" si="64"/>
        <v xml:space="preserve"> </v>
      </c>
      <c r="Q151" s="150">
        <f t="shared" si="65"/>
        <v>54000</v>
      </c>
      <c r="R151" s="107">
        <f t="shared" si="54"/>
        <v>0</v>
      </c>
      <c r="S151" s="72">
        <f t="shared" si="66"/>
        <v>54000</v>
      </c>
    </row>
    <row r="152" spans="1:19" s="1" customFormat="1" ht="94.5" customHeight="1" x14ac:dyDescent="0.2">
      <c r="A152" s="394"/>
      <c r="B152" s="395"/>
      <c r="C152" s="395"/>
      <c r="D152" s="395"/>
      <c r="E152" s="170"/>
      <c r="F152" s="170"/>
      <c r="G152" s="48" t="s">
        <v>726</v>
      </c>
      <c r="H152" s="21" t="s">
        <v>123</v>
      </c>
      <c r="I152" s="395">
        <f>'موازنة 2028 -2029'!M152</f>
        <v>0</v>
      </c>
      <c r="J152" s="170"/>
      <c r="K152" s="170"/>
      <c r="L152" s="170">
        <f t="shared" si="57"/>
        <v>0</v>
      </c>
      <c r="M152" s="395">
        <f>'الاطار الموازنى  راي الجهه عام'!M152</f>
        <v>0</v>
      </c>
      <c r="N152" s="229">
        <f t="shared" si="63"/>
        <v>0</v>
      </c>
      <c r="O152" s="170"/>
      <c r="P152" s="170" t="str">
        <f t="shared" si="64"/>
        <v xml:space="preserve"> </v>
      </c>
      <c r="Q152" s="170" t="str">
        <f t="shared" si="65"/>
        <v xml:space="preserve"> </v>
      </c>
      <c r="R152" s="120"/>
      <c r="S152" s="72">
        <f>S163</f>
        <v>790000</v>
      </c>
    </row>
    <row r="153" spans="1:19" ht="95.25" customHeight="1" x14ac:dyDescent="0.2">
      <c r="A153" s="365"/>
      <c r="B153" s="365"/>
      <c r="C153" s="365"/>
      <c r="D153" s="365"/>
      <c r="E153" s="147"/>
      <c r="F153" s="147"/>
      <c r="G153" s="49" t="s">
        <v>727</v>
      </c>
      <c r="H153" s="19" t="s">
        <v>124</v>
      </c>
      <c r="I153" s="365">
        <f>'موازنة 2028 -2029'!M153</f>
        <v>3000</v>
      </c>
      <c r="J153" s="147"/>
      <c r="K153" s="147"/>
      <c r="L153" s="147">
        <f t="shared" si="57"/>
        <v>0</v>
      </c>
      <c r="M153" s="365">
        <f>'الاطار الموازنى  راي الجهه عام'!M153</f>
        <v>0</v>
      </c>
      <c r="N153" s="208">
        <f t="shared" si="63"/>
        <v>-3000</v>
      </c>
      <c r="O153" s="147">
        <f t="shared" ref="O153:O156" si="69">M153</f>
        <v>0</v>
      </c>
      <c r="P153" s="209" t="str">
        <f t="shared" si="64"/>
        <v xml:space="preserve"> </v>
      </c>
      <c r="Q153" s="209">
        <f t="shared" si="65"/>
        <v>3000</v>
      </c>
      <c r="R153" s="105">
        <f t="shared" ref="R153:R222" si="70">IF(O153=0,,O153/I153)</f>
        <v>0</v>
      </c>
      <c r="S153" s="72">
        <f t="shared" si="66"/>
        <v>3000</v>
      </c>
    </row>
    <row r="154" spans="1:19" ht="94.5" customHeight="1" x14ac:dyDescent="0.2">
      <c r="A154" s="365"/>
      <c r="B154" s="365"/>
      <c r="C154" s="365"/>
      <c r="D154" s="365"/>
      <c r="E154" s="147"/>
      <c r="F154" s="147"/>
      <c r="G154" s="49" t="s">
        <v>728</v>
      </c>
      <c r="H154" s="19" t="s">
        <v>125</v>
      </c>
      <c r="I154" s="365">
        <f>'موازنة 2028 -2029'!M154</f>
        <v>2000</v>
      </c>
      <c r="J154" s="147"/>
      <c r="K154" s="147"/>
      <c r="L154" s="147">
        <f t="shared" si="57"/>
        <v>0</v>
      </c>
      <c r="M154" s="365">
        <f>'الاطار الموازنى  راي الجهه عام'!M154</f>
        <v>0</v>
      </c>
      <c r="N154" s="208">
        <f t="shared" si="63"/>
        <v>-2000</v>
      </c>
      <c r="O154" s="147">
        <f t="shared" si="69"/>
        <v>0</v>
      </c>
      <c r="P154" s="209" t="str">
        <f t="shared" si="64"/>
        <v xml:space="preserve"> </v>
      </c>
      <c r="Q154" s="209">
        <f t="shared" si="65"/>
        <v>2000</v>
      </c>
      <c r="R154" s="105">
        <f t="shared" si="70"/>
        <v>0</v>
      </c>
      <c r="S154" s="72">
        <f t="shared" si="66"/>
        <v>2000</v>
      </c>
    </row>
    <row r="155" spans="1:19" ht="105.75" customHeight="1" x14ac:dyDescent="0.2">
      <c r="A155" s="365"/>
      <c r="B155" s="365"/>
      <c r="C155" s="365"/>
      <c r="D155" s="365"/>
      <c r="E155" s="147"/>
      <c r="F155" s="147"/>
      <c r="G155" s="49" t="s">
        <v>729</v>
      </c>
      <c r="H155" s="19" t="s">
        <v>126</v>
      </c>
      <c r="I155" s="365">
        <f>'موازنة 2028 -2029'!M155</f>
        <v>0</v>
      </c>
      <c r="J155" s="147"/>
      <c r="K155" s="147"/>
      <c r="L155" s="147">
        <f t="shared" si="57"/>
        <v>0</v>
      </c>
      <c r="M155" s="365">
        <f>'الاطار الموازنى  راي الجهه عام'!M155</f>
        <v>0</v>
      </c>
      <c r="N155" s="208">
        <f t="shared" si="63"/>
        <v>0</v>
      </c>
      <c r="O155" s="147">
        <f t="shared" si="69"/>
        <v>0</v>
      </c>
      <c r="P155" s="209" t="str">
        <f t="shared" si="64"/>
        <v xml:space="preserve"> </v>
      </c>
      <c r="Q155" s="209" t="str">
        <f t="shared" si="65"/>
        <v xml:space="preserve"> </v>
      </c>
      <c r="R155" s="105">
        <f t="shared" si="70"/>
        <v>0</v>
      </c>
      <c r="S155" s="72">
        <f t="shared" si="66"/>
        <v>0</v>
      </c>
    </row>
    <row r="156" spans="1:19" ht="92.25" customHeight="1" x14ac:dyDescent="0.2">
      <c r="A156" s="365"/>
      <c r="B156" s="365"/>
      <c r="C156" s="365"/>
      <c r="D156" s="365"/>
      <c r="E156" s="147"/>
      <c r="F156" s="147"/>
      <c r="G156" s="49" t="s">
        <v>730</v>
      </c>
      <c r="H156" s="19" t="s">
        <v>127</v>
      </c>
      <c r="I156" s="365">
        <f>'موازنة 2028 -2029'!M156</f>
        <v>7000</v>
      </c>
      <c r="J156" s="147"/>
      <c r="K156" s="147"/>
      <c r="L156" s="147">
        <f t="shared" si="57"/>
        <v>0</v>
      </c>
      <c r="M156" s="365">
        <f>'الاطار الموازنى  راي الجهه عام'!M156</f>
        <v>0</v>
      </c>
      <c r="N156" s="208">
        <f t="shared" si="63"/>
        <v>-7000</v>
      </c>
      <c r="O156" s="147">
        <f t="shared" si="69"/>
        <v>0</v>
      </c>
      <c r="P156" s="209" t="str">
        <f t="shared" si="64"/>
        <v xml:space="preserve"> </v>
      </c>
      <c r="Q156" s="209">
        <f t="shared" si="65"/>
        <v>7000</v>
      </c>
      <c r="R156" s="105">
        <f t="shared" si="70"/>
        <v>0</v>
      </c>
      <c r="S156" s="72">
        <f t="shared" si="66"/>
        <v>7000</v>
      </c>
    </row>
    <row r="157" spans="1:19" ht="92.25" customHeight="1" x14ac:dyDescent="0.2">
      <c r="A157" s="365"/>
      <c r="B157" s="365"/>
      <c r="C157" s="365"/>
      <c r="D157" s="365"/>
      <c r="E157" s="147"/>
      <c r="F157" s="147"/>
      <c r="G157" s="49" t="s">
        <v>731</v>
      </c>
      <c r="H157" s="19" t="s">
        <v>128</v>
      </c>
      <c r="I157" s="365">
        <f>'موازنة 2028 -2029'!M157</f>
        <v>6000</v>
      </c>
      <c r="J157" s="147"/>
      <c r="K157" s="147"/>
      <c r="L157" s="147">
        <f t="shared" ref="L157:L226" si="71">K157*2</f>
        <v>0</v>
      </c>
      <c r="M157" s="365">
        <f>'الاطار الموازنى  راي الجهه عام'!M157</f>
        <v>0</v>
      </c>
      <c r="N157" s="208">
        <f t="shared" si="63"/>
        <v>-6000</v>
      </c>
      <c r="O157" s="147"/>
      <c r="P157" s="209" t="str">
        <f t="shared" si="64"/>
        <v xml:space="preserve"> </v>
      </c>
      <c r="Q157" s="209">
        <f t="shared" si="65"/>
        <v>6000</v>
      </c>
      <c r="R157" s="105">
        <f t="shared" si="70"/>
        <v>0</v>
      </c>
      <c r="S157" s="72">
        <f t="shared" si="66"/>
        <v>6000</v>
      </c>
    </row>
    <row r="158" spans="1:19" ht="94.5" customHeight="1" x14ac:dyDescent="0.2">
      <c r="A158" s="365"/>
      <c r="B158" s="365"/>
      <c r="C158" s="365"/>
      <c r="D158" s="365"/>
      <c r="E158" s="147"/>
      <c r="F158" s="147"/>
      <c r="G158" s="49" t="s">
        <v>732</v>
      </c>
      <c r="H158" s="19" t="s">
        <v>129</v>
      </c>
      <c r="I158" s="365">
        <f>'موازنة 2028 -2029'!M158</f>
        <v>0</v>
      </c>
      <c r="J158" s="147"/>
      <c r="K158" s="147"/>
      <c r="L158" s="147">
        <f t="shared" si="71"/>
        <v>0</v>
      </c>
      <c r="M158" s="365">
        <f>'الاطار الموازنى  راي الجهه عام'!M158</f>
        <v>0</v>
      </c>
      <c r="N158" s="208">
        <f t="shared" si="63"/>
        <v>0</v>
      </c>
      <c r="O158" s="147"/>
      <c r="P158" s="209" t="str">
        <f t="shared" si="64"/>
        <v xml:space="preserve"> </v>
      </c>
      <c r="Q158" s="209" t="str">
        <f t="shared" si="65"/>
        <v xml:space="preserve"> </v>
      </c>
      <c r="R158" s="105">
        <f t="shared" si="70"/>
        <v>0</v>
      </c>
      <c r="S158" s="72">
        <f t="shared" si="66"/>
        <v>0</v>
      </c>
    </row>
    <row r="159" spans="1:19" ht="95.25" customHeight="1" x14ac:dyDescent="0.2">
      <c r="A159" s="365"/>
      <c r="B159" s="365"/>
      <c r="C159" s="365"/>
      <c r="D159" s="365"/>
      <c r="E159" s="147"/>
      <c r="F159" s="147"/>
      <c r="G159" s="49" t="s">
        <v>733</v>
      </c>
      <c r="H159" s="19" t="s">
        <v>130</v>
      </c>
      <c r="I159" s="365">
        <f>'موازنة 2028 -2029'!M159</f>
        <v>20000</v>
      </c>
      <c r="J159" s="147"/>
      <c r="K159" s="147"/>
      <c r="L159" s="147">
        <f t="shared" si="71"/>
        <v>0</v>
      </c>
      <c r="M159" s="365">
        <f>'الاطار الموازنى  راي الجهه عام'!M159</f>
        <v>0</v>
      </c>
      <c r="N159" s="208">
        <f t="shared" si="63"/>
        <v>-20000</v>
      </c>
      <c r="O159" s="147"/>
      <c r="P159" s="209" t="str">
        <f t="shared" si="64"/>
        <v xml:space="preserve"> </v>
      </c>
      <c r="Q159" s="209">
        <f t="shared" si="65"/>
        <v>20000</v>
      </c>
      <c r="R159" s="105">
        <f t="shared" si="70"/>
        <v>0</v>
      </c>
      <c r="S159" s="72">
        <f t="shared" si="66"/>
        <v>20000</v>
      </c>
    </row>
    <row r="160" spans="1:19" ht="94.5" customHeight="1" x14ac:dyDescent="0.2">
      <c r="A160" s="364"/>
      <c r="B160" s="365"/>
      <c r="C160" s="365"/>
      <c r="D160" s="365"/>
      <c r="E160" s="147"/>
      <c r="F160" s="147"/>
      <c r="G160" s="49">
        <v>3112010708</v>
      </c>
      <c r="H160" s="19" t="s">
        <v>1098</v>
      </c>
      <c r="I160" s="365">
        <f>'موازنة 2028 -2029'!M160</f>
        <v>339000</v>
      </c>
      <c r="J160" s="147"/>
      <c r="K160" s="147"/>
      <c r="L160" s="147">
        <f t="shared" si="71"/>
        <v>0</v>
      </c>
      <c r="M160" s="365">
        <f>'الاطار الموازنى  راي الجهه عام'!M160</f>
        <v>0</v>
      </c>
      <c r="N160" s="208">
        <f t="shared" si="63"/>
        <v>-339000</v>
      </c>
      <c r="O160" s="147"/>
      <c r="P160" s="209" t="str">
        <f t="shared" si="64"/>
        <v xml:space="preserve"> </v>
      </c>
      <c r="Q160" s="209">
        <f t="shared" si="65"/>
        <v>339000</v>
      </c>
      <c r="R160" s="105">
        <f t="shared" si="70"/>
        <v>0</v>
      </c>
      <c r="S160" s="72">
        <f t="shared" si="66"/>
        <v>339000</v>
      </c>
    </row>
    <row r="161" spans="1:19" ht="94.5" customHeight="1" x14ac:dyDescent="0.2">
      <c r="A161" s="364"/>
      <c r="B161" s="365"/>
      <c r="C161" s="365"/>
      <c r="D161" s="365"/>
      <c r="E161" s="147"/>
      <c r="F161" s="147"/>
      <c r="G161" s="49">
        <v>3112010709</v>
      </c>
      <c r="H161" s="19" t="s">
        <v>1099</v>
      </c>
      <c r="I161" s="365">
        <f>'موازنة 2028 -2029'!M161</f>
        <v>413000</v>
      </c>
      <c r="J161" s="147"/>
      <c r="K161" s="147"/>
      <c r="L161" s="147">
        <f>K161*2</f>
        <v>0</v>
      </c>
      <c r="M161" s="365">
        <f>'الاطار الموازنى  راي الجهه عام'!M161</f>
        <v>0</v>
      </c>
      <c r="N161" s="208">
        <f t="shared" si="63"/>
        <v>-413000</v>
      </c>
      <c r="O161" s="147"/>
      <c r="P161" s="209" t="str">
        <f t="shared" si="64"/>
        <v xml:space="preserve"> </v>
      </c>
      <c r="Q161" s="209">
        <f t="shared" si="65"/>
        <v>413000</v>
      </c>
      <c r="R161" s="105">
        <f t="shared" si="70"/>
        <v>0</v>
      </c>
      <c r="S161" s="72">
        <f t="shared" si="66"/>
        <v>413000</v>
      </c>
    </row>
    <row r="162" spans="1:19" ht="105.75" customHeight="1" thickBot="1" x14ac:dyDescent="0.25">
      <c r="A162" s="366"/>
      <c r="B162" s="367"/>
      <c r="C162" s="367"/>
      <c r="D162" s="367"/>
      <c r="E162" s="149"/>
      <c r="F162" s="149"/>
      <c r="G162" s="81">
        <v>3112010710</v>
      </c>
      <c r="H162" s="78" t="s">
        <v>1100</v>
      </c>
      <c r="I162" s="367">
        <f>'موازنة 2028 -2029'!M162</f>
        <v>0</v>
      </c>
      <c r="J162" s="149"/>
      <c r="K162" s="149"/>
      <c r="L162" s="149">
        <f t="shared" si="71"/>
        <v>0</v>
      </c>
      <c r="M162" s="367">
        <f>'الاطار الموازنى  راي الجهه عام'!M162</f>
        <v>0</v>
      </c>
      <c r="N162" s="210">
        <f t="shared" si="63"/>
        <v>0</v>
      </c>
      <c r="O162" s="149"/>
      <c r="P162" s="211" t="str">
        <f t="shared" si="64"/>
        <v xml:space="preserve"> </v>
      </c>
      <c r="Q162" s="211" t="str">
        <f t="shared" si="65"/>
        <v xml:space="preserve"> </v>
      </c>
      <c r="R162" s="106">
        <f t="shared" si="70"/>
        <v>0</v>
      </c>
      <c r="S162" s="72">
        <f t="shared" si="66"/>
        <v>0</v>
      </c>
    </row>
    <row r="163" spans="1:19" s="1" customFormat="1" ht="92.25" customHeight="1" thickBot="1" x14ac:dyDescent="0.25">
      <c r="A163" s="360">
        <f t="shared" ref="A163:F163" si="72">SUM(A153:A162)</f>
        <v>0</v>
      </c>
      <c r="B163" s="368">
        <f t="shared" si="72"/>
        <v>0</v>
      </c>
      <c r="C163" s="368">
        <f t="shared" si="72"/>
        <v>0</v>
      </c>
      <c r="D163" s="368">
        <f t="shared" si="72"/>
        <v>0</v>
      </c>
      <c r="E163" s="150">
        <f t="shared" si="72"/>
        <v>0</v>
      </c>
      <c r="F163" s="150">
        <f t="shared" si="72"/>
        <v>0</v>
      </c>
      <c r="G163" s="51"/>
      <c r="H163" s="5" t="s">
        <v>131</v>
      </c>
      <c r="I163" s="368">
        <f>'موازنة 2028 -2029'!M163</f>
        <v>790000</v>
      </c>
      <c r="J163" s="150">
        <f t="shared" ref="J163:L163" si="73">SUM(J153:J162)</f>
        <v>0</v>
      </c>
      <c r="K163" s="150">
        <f t="shared" si="73"/>
        <v>0</v>
      </c>
      <c r="L163" s="150">
        <f t="shared" si="73"/>
        <v>0</v>
      </c>
      <c r="M163" s="368">
        <f>'الاطار الموازنى  راي الجهه عام'!M163</f>
        <v>0</v>
      </c>
      <c r="N163" s="212">
        <f t="shared" si="63"/>
        <v>-790000</v>
      </c>
      <c r="O163" s="150">
        <f t="shared" ref="O163" si="74">SUM(O153:O162)</f>
        <v>0</v>
      </c>
      <c r="P163" s="150" t="str">
        <f t="shared" si="64"/>
        <v xml:space="preserve"> </v>
      </c>
      <c r="Q163" s="150">
        <f t="shared" si="65"/>
        <v>790000</v>
      </c>
      <c r="R163" s="107">
        <f t="shared" si="70"/>
        <v>0</v>
      </c>
      <c r="S163" s="72">
        <f t="shared" si="66"/>
        <v>790000</v>
      </c>
    </row>
    <row r="164" spans="1:19" s="2" customFormat="1" ht="84.75" customHeight="1" thickBot="1" x14ac:dyDescent="0.25">
      <c r="A164" s="369">
        <f t="shared" ref="A164:F164" si="75">A163+A151+A108+A89+A88+A85+A78</f>
        <v>0</v>
      </c>
      <c r="B164" s="370">
        <f t="shared" si="75"/>
        <v>0</v>
      </c>
      <c r="C164" s="370">
        <f t="shared" si="75"/>
        <v>0</v>
      </c>
      <c r="D164" s="370">
        <f t="shared" si="75"/>
        <v>0</v>
      </c>
      <c r="E164" s="151">
        <f t="shared" si="75"/>
        <v>0</v>
      </c>
      <c r="F164" s="151">
        <f t="shared" si="75"/>
        <v>0</v>
      </c>
      <c r="G164" s="52"/>
      <c r="H164" s="7" t="s">
        <v>132</v>
      </c>
      <c r="I164" s="370">
        <f>'موازنة 2028 -2029'!M164</f>
        <v>18107000</v>
      </c>
      <c r="J164" s="151">
        <f>J163+J151+J108+J89+J88+J85+J78</f>
        <v>0</v>
      </c>
      <c r="K164" s="151">
        <f>K163+K151+K108+K89+K88+K85+K78</f>
        <v>0</v>
      </c>
      <c r="L164" s="151">
        <f t="shared" si="71"/>
        <v>0</v>
      </c>
      <c r="M164" s="370">
        <f>'الاطار الموازنى  راي الجهه عام'!M164</f>
        <v>0</v>
      </c>
      <c r="N164" s="213">
        <f t="shared" si="63"/>
        <v>-18107000</v>
      </c>
      <c r="O164" s="151">
        <f>O163+O151+O108+O89+O88+O85+O78</f>
        <v>0</v>
      </c>
      <c r="P164" s="151" t="str">
        <f t="shared" si="64"/>
        <v xml:space="preserve"> </v>
      </c>
      <c r="Q164" s="151">
        <f t="shared" si="65"/>
        <v>18107000</v>
      </c>
      <c r="R164" s="108">
        <f t="shared" si="70"/>
        <v>0</v>
      </c>
      <c r="S164" s="72">
        <f t="shared" si="66"/>
        <v>18107000</v>
      </c>
    </row>
    <row r="165" spans="1:19" s="1" customFormat="1" ht="92.25" customHeight="1" x14ac:dyDescent="0.2">
      <c r="A165" s="378" t="e">
        <f>A164/A847</f>
        <v>#DIV/0!</v>
      </c>
      <c r="B165" s="378" t="e">
        <f t="shared" ref="B165:F165" si="76">B164/B847</f>
        <v>#DIV/0!</v>
      </c>
      <c r="C165" s="378" t="e">
        <f t="shared" si="76"/>
        <v>#DIV/0!</v>
      </c>
      <c r="D165" s="378" t="e">
        <f t="shared" si="76"/>
        <v>#DIV/0!</v>
      </c>
      <c r="E165" s="294" t="e">
        <f t="shared" si="76"/>
        <v>#DIV/0!</v>
      </c>
      <c r="F165" s="294" t="e">
        <f t="shared" si="76"/>
        <v>#DIV/0!</v>
      </c>
      <c r="G165" s="311"/>
      <c r="H165" s="312" t="s">
        <v>1136</v>
      </c>
      <c r="I165" s="435">
        <f>'موازنة 2028 -2029'!M165</f>
        <v>0.33149039781776907</v>
      </c>
      <c r="J165" s="313" t="e">
        <f t="shared" ref="J165:O165" si="77">J164/J847</f>
        <v>#DIV/0!</v>
      </c>
      <c r="K165" s="313" t="e">
        <f t="shared" si="77"/>
        <v>#DIV/0!</v>
      </c>
      <c r="L165" s="313" t="e">
        <f t="shared" si="77"/>
        <v>#DIV/0!</v>
      </c>
      <c r="M165" s="435" t="e">
        <f>'الاطار الموازنى  راي الجهه عام'!M165</f>
        <v>#DIV/0!</v>
      </c>
      <c r="N165" s="313">
        <f t="shared" si="77"/>
        <v>0.33149039781776907</v>
      </c>
      <c r="O165" s="313" t="e">
        <f t="shared" si="77"/>
        <v>#DIV/0!</v>
      </c>
      <c r="P165" s="313"/>
      <c r="Q165" s="314"/>
      <c r="R165" s="315"/>
      <c r="S165" s="72">
        <v>1</v>
      </c>
    </row>
    <row r="166" spans="1:19" s="2" customFormat="1" ht="96.75" customHeight="1" x14ac:dyDescent="0.2">
      <c r="A166" s="371"/>
      <c r="B166" s="372"/>
      <c r="C166" s="372"/>
      <c r="D166" s="372"/>
      <c r="E166" s="152"/>
      <c r="F166" s="152"/>
      <c r="G166" s="53" t="s">
        <v>734</v>
      </c>
      <c r="H166" s="22" t="s">
        <v>133</v>
      </c>
      <c r="I166" s="372">
        <f>'موازنة 2028 -2029'!M166</f>
        <v>0</v>
      </c>
      <c r="J166" s="152"/>
      <c r="K166" s="152"/>
      <c r="L166" s="152">
        <f t="shared" si="71"/>
        <v>0</v>
      </c>
      <c r="M166" s="372">
        <f>'الاطار الموازنى  راي الجهه عام'!M166</f>
        <v>0</v>
      </c>
      <c r="N166" s="214">
        <f t="shared" si="63"/>
        <v>0</v>
      </c>
      <c r="O166" s="152"/>
      <c r="P166" s="152" t="str">
        <f t="shared" si="64"/>
        <v xml:space="preserve"> </v>
      </c>
      <c r="Q166" s="152" t="str">
        <f t="shared" si="65"/>
        <v xml:space="preserve"> </v>
      </c>
      <c r="R166" s="109"/>
      <c r="S166" s="72">
        <f>S172</f>
        <v>3702000</v>
      </c>
    </row>
    <row r="167" spans="1:19" ht="112.5" customHeight="1" x14ac:dyDescent="0.2">
      <c r="A167" s="365"/>
      <c r="B167" s="365"/>
      <c r="C167" s="365"/>
      <c r="D167" s="365"/>
      <c r="E167" s="147"/>
      <c r="F167" s="147"/>
      <c r="G167" s="49">
        <v>3112020101</v>
      </c>
      <c r="H167" s="19" t="s">
        <v>134</v>
      </c>
      <c r="I167" s="365">
        <f>'موازنة 2028 -2029'!M167</f>
        <v>1278000</v>
      </c>
      <c r="J167" s="147"/>
      <c r="K167" s="147"/>
      <c r="L167" s="147">
        <f>K167*2</f>
        <v>0</v>
      </c>
      <c r="M167" s="365">
        <f>'الاطار الموازنى  راي الجهه عام'!M167</f>
        <v>0</v>
      </c>
      <c r="N167" s="208">
        <f t="shared" si="63"/>
        <v>-1278000</v>
      </c>
      <c r="O167" s="147"/>
      <c r="P167" s="209" t="str">
        <f t="shared" si="64"/>
        <v xml:space="preserve"> </v>
      </c>
      <c r="Q167" s="209">
        <f t="shared" si="65"/>
        <v>1278000</v>
      </c>
      <c r="R167" s="105">
        <f t="shared" si="70"/>
        <v>0</v>
      </c>
      <c r="S167" s="72">
        <f t="shared" si="66"/>
        <v>1278000</v>
      </c>
    </row>
    <row r="168" spans="1:19" ht="107.25" customHeight="1" x14ac:dyDescent="0.2">
      <c r="A168" s="365"/>
      <c r="B168" s="365"/>
      <c r="C168" s="365"/>
      <c r="D168" s="365"/>
      <c r="E168" s="147"/>
      <c r="F168" s="147"/>
      <c r="G168" s="49">
        <v>3112020201</v>
      </c>
      <c r="H168" s="19" t="s">
        <v>135</v>
      </c>
      <c r="I168" s="365">
        <f>'موازنة 2028 -2029'!M168</f>
        <v>785000</v>
      </c>
      <c r="J168" s="147"/>
      <c r="K168" s="147"/>
      <c r="L168" s="147">
        <f t="shared" si="71"/>
        <v>0</v>
      </c>
      <c r="M168" s="365">
        <f>'الاطار الموازنى  راي الجهه عام'!M168</f>
        <v>0</v>
      </c>
      <c r="N168" s="208">
        <f t="shared" si="63"/>
        <v>-785000</v>
      </c>
      <c r="O168" s="147"/>
      <c r="P168" s="209" t="str">
        <f t="shared" si="64"/>
        <v xml:space="preserve"> </v>
      </c>
      <c r="Q168" s="209">
        <f t="shared" si="65"/>
        <v>785000</v>
      </c>
      <c r="R168" s="105">
        <f t="shared" si="70"/>
        <v>0</v>
      </c>
      <c r="S168" s="72">
        <f t="shared" si="66"/>
        <v>785000</v>
      </c>
    </row>
    <row r="169" spans="1:19" ht="107.25" customHeight="1" x14ac:dyDescent="0.2">
      <c r="A169" s="365"/>
      <c r="B169" s="365"/>
      <c r="C169" s="365"/>
      <c r="D169" s="365"/>
      <c r="E169" s="147"/>
      <c r="F169" s="147"/>
      <c r="G169" s="49">
        <v>3112020301</v>
      </c>
      <c r="H169" s="19" t="s">
        <v>136</v>
      </c>
      <c r="I169" s="365">
        <f>'موازنة 2028 -2029'!M169</f>
        <v>1589000</v>
      </c>
      <c r="J169" s="147"/>
      <c r="K169" s="147"/>
      <c r="L169" s="147">
        <f>K169*2</f>
        <v>0</v>
      </c>
      <c r="M169" s="365">
        <f>'الاطار الموازنى  راي الجهه عام'!M169</f>
        <v>0</v>
      </c>
      <c r="N169" s="208">
        <f t="shared" si="63"/>
        <v>-1589000</v>
      </c>
      <c r="O169" s="147"/>
      <c r="P169" s="209" t="str">
        <f t="shared" si="64"/>
        <v xml:space="preserve"> </v>
      </c>
      <c r="Q169" s="209">
        <f t="shared" si="65"/>
        <v>1589000</v>
      </c>
      <c r="R169" s="105">
        <f t="shared" si="70"/>
        <v>0</v>
      </c>
      <c r="S169" s="72">
        <f t="shared" si="66"/>
        <v>1589000</v>
      </c>
    </row>
    <row r="170" spans="1:19" ht="110.25" customHeight="1" x14ac:dyDescent="0.2">
      <c r="A170" s="365"/>
      <c r="B170" s="365"/>
      <c r="C170" s="365"/>
      <c r="D170" s="365"/>
      <c r="E170" s="147"/>
      <c r="F170" s="147"/>
      <c r="G170" s="49">
        <v>3112020401</v>
      </c>
      <c r="H170" s="19" t="s">
        <v>137</v>
      </c>
      <c r="I170" s="365">
        <f>'موازنة 2028 -2029'!M170</f>
        <v>50000</v>
      </c>
      <c r="J170" s="147"/>
      <c r="K170" s="147"/>
      <c r="L170" s="147">
        <f>K170*2</f>
        <v>0</v>
      </c>
      <c r="M170" s="365">
        <f>'الاطار الموازنى  راي الجهه عام'!M170</f>
        <v>0</v>
      </c>
      <c r="N170" s="208">
        <f t="shared" si="63"/>
        <v>-50000</v>
      </c>
      <c r="O170" s="147">
        <f t="shared" ref="O170" si="78">M170</f>
        <v>0</v>
      </c>
      <c r="P170" s="209" t="str">
        <f t="shared" si="64"/>
        <v xml:space="preserve"> </v>
      </c>
      <c r="Q170" s="209">
        <f t="shared" si="65"/>
        <v>50000</v>
      </c>
      <c r="R170" s="105">
        <f t="shared" si="70"/>
        <v>0</v>
      </c>
      <c r="S170" s="72">
        <f t="shared" si="66"/>
        <v>50000</v>
      </c>
    </row>
    <row r="171" spans="1:19" ht="105.75" customHeight="1" thickBot="1" x14ac:dyDescent="0.25">
      <c r="A171" s="391"/>
      <c r="B171" s="379"/>
      <c r="C171" s="379"/>
      <c r="D171" s="379"/>
      <c r="E171" s="158"/>
      <c r="F171" s="158"/>
      <c r="G171" s="50">
        <v>3112020501</v>
      </c>
      <c r="H171" s="20" t="s">
        <v>138</v>
      </c>
      <c r="I171" s="379">
        <f>'موازنة 2028 -2029'!M171</f>
        <v>0</v>
      </c>
      <c r="J171" s="158"/>
      <c r="K171" s="158"/>
      <c r="L171" s="158">
        <f t="shared" si="71"/>
        <v>0</v>
      </c>
      <c r="M171" s="379">
        <f>'الاطار الموازنى  راي الجهه عام'!M171</f>
        <v>0</v>
      </c>
      <c r="N171" s="218">
        <f t="shared" si="63"/>
        <v>0</v>
      </c>
      <c r="O171" s="158"/>
      <c r="P171" s="219" t="str">
        <f t="shared" si="64"/>
        <v xml:space="preserve"> </v>
      </c>
      <c r="Q171" s="219" t="str">
        <f t="shared" si="65"/>
        <v xml:space="preserve"> </v>
      </c>
      <c r="R171" s="113">
        <f t="shared" si="70"/>
        <v>0</v>
      </c>
      <c r="S171" s="72">
        <f t="shared" si="66"/>
        <v>0</v>
      </c>
    </row>
    <row r="172" spans="1:19" s="2" customFormat="1" ht="92.25" customHeight="1" thickBot="1" x14ac:dyDescent="0.25">
      <c r="A172" s="376">
        <f t="shared" ref="A172:F172" si="79">SUM(A167:A171)</f>
        <v>0</v>
      </c>
      <c r="B172" s="377">
        <f t="shared" si="79"/>
        <v>0</v>
      </c>
      <c r="C172" s="377">
        <f t="shared" si="79"/>
        <v>0</v>
      </c>
      <c r="D172" s="377">
        <f t="shared" si="79"/>
        <v>0</v>
      </c>
      <c r="E172" s="157">
        <f t="shared" si="79"/>
        <v>0</v>
      </c>
      <c r="F172" s="157">
        <f t="shared" si="79"/>
        <v>0</v>
      </c>
      <c r="G172" s="57"/>
      <c r="H172" s="7" t="s">
        <v>552</v>
      </c>
      <c r="I172" s="377">
        <f>'موازنة 2028 -2029'!M172</f>
        <v>3702000</v>
      </c>
      <c r="J172" s="157">
        <f t="shared" ref="J172:L172" si="80">SUM(J167:J171)</f>
        <v>0</v>
      </c>
      <c r="K172" s="157">
        <f t="shared" si="80"/>
        <v>0</v>
      </c>
      <c r="L172" s="157">
        <f t="shared" si="80"/>
        <v>0</v>
      </c>
      <c r="M172" s="377">
        <f>'الاطار الموازنى  راي الجهه عام'!M172</f>
        <v>0</v>
      </c>
      <c r="N172" s="217">
        <f t="shared" si="63"/>
        <v>-3702000</v>
      </c>
      <c r="O172" s="157">
        <f t="shared" ref="O172" si="81">SUM(O167:O171)</f>
        <v>0</v>
      </c>
      <c r="P172" s="157" t="str">
        <f t="shared" si="64"/>
        <v xml:space="preserve"> </v>
      </c>
      <c r="Q172" s="157">
        <f t="shared" si="65"/>
        <v>3702000</v>
      </c>
      <c r="R172" s="112">
        <f t="shared" si="70"/>
        <v>0</v>
      </c>
      <c r="S172" s="72">
        <f t="shared" si="66"/>
        <v>3702000</v>
      </c>
    </row>
    <row r="173" spans="1:19" s="2" customFormat="1" ht="96.75" customHeight="1" x14ac:dyDescent="0.2">
      <c r="A173" s="389"/>
      <c r="B173" s="390"/>
      <c r="C173" s="390"/>
      <c r="D173" s="390"/>
      <c r="E173" s="166"/>
      <c r="F173" s="166"/>
      <c r="G173" s="53" t="s">
        <v>735</v>
      </c>
      <c r="H173" s="26" t="s">
        <v>139</v>
      </c>
      <c r="I173" s="390">
        <f>'موازنة 2028 -2029'!M173</f>
        <v>0</v>
      </c>
      <c r="J173" s="166"/>
      <c r="K173" s="166"/>
      <c r="L173" s="166">
        <f t="shared" si="71"/>
        <v>0</v>
      </c>
      <c r="M173" s="390">
        <f>'الاطار الموازنى  راي الجهه عام'!M173</f>
        <v>0</v>
      </c>
      <c r="N173" s="228">
        <f t="shared" si="63"/>
        <v>0</v>
      </c>
      <c r="O173" s="166"/>
      <c r="P173" s="166" t="str">
        <f t="shared" si="64"/>
        <v xml:space="preserve"> </v>
      </c>
      <c r="Q173" s="166" t="str">
        <f t="shared" si="65"/>
        <v xml:space="preserve"> </v>
      </c>
      <c r="R173" s="119"/>
      <c r="S173" s="72">
        <f>S183+S188</f>
        <v>5016000</v>
      </c>
    </row>
    <row r="174" spans="1:19" ht="107.25" customHeight="1" x14ac:dyDescent="0.2">
      <c r="A174" s="365"/>
      <c r="B174" s="365"/>
      <c r="C174" s="365"/>
      <c r="D174" s="365"/>
      <c r="E174" s="147"/>
      <c r="F174" s="147"/>
      <c r="G174" s="49">
        <v>3112030101</v>
      </c>
      <c r="H174" s="19" t="s">
        <v>140</v>
      </c>
      <c r="I174" s="365">
        <f>'موازنة 2028 -2029'!M174</f>
        <v>2440000</v>
      </c>
      <c r="J174" s="147"/>
      <c r="K174" s="147"/>
      <c r="L174" s="147">
        <f t="shared" si="71"/>
        <v>0</v>
      </c>
      <c r="M174" s="365">
        <f>'الاطار الموازنى  راي الجهه عام'!M174</f>
        <v>0</v>
      </c>
      <c r="N174" s="208">
        <f t="shared" si="63"/>
        <v>-2440000</v>
      </c>
      <c r="O174" s="147">
        <f t="shared" ref="O174:O175" si="82">M174</f>
        <v>0</v>
      </c>
      <c r="P174" s="209" t="str">
        <f t="shared" si="64"/>
        <v xml:space="preserve"> </v>
      </c>
      <c r="Q174" s="209">
        <f t="shared" si="65"/>
        <v>2440000</v>
      </c>
      <c r="R174" s="105">
        <f t="shared" si="70"/>
        <v>0</v>
      </c>
      <c r="S174" s="72">
        <f t="shared" si="66"/>
        <v>2440000</v>
      </c>
    </row>
    <row r="175" spans="1:19" ht="110.25" customHeight="1" x14ac:dyDescent="0.2">
      <c r="A175" s="365"/>
      <c r="B175" s="365"/>
      <c r="C175" s="365"/>
      <c r="D175" s="365"/>
      <c r="E175" s="147"/>
      <c r="F175" s="147"/>
      <c r="G175" s="49">
        <v>3112030201</v>
      </c>
      <c r="H175" s="19" t="s">
        <v>141</v>
      </c>
      <c r="I175" s="365">
        <f>'موازنة 2028 -2029'!M175</f>
        <v>610000</v>
      </c>
      <c r="J175" s="147"/>
      <c r="K175" s="147"/>
      <c r="L175" s="147">
        <f t="shared" si="71"/>
        <v>0</v>
      </c>
      <c r="M175" s="365">
        <f>'الاطار الموازنى  راي الجهه عام'!M175</f>
        <v>0</v>
      </c>
      <c r="N175" s="208">
        <f t="shared" si="63"/>
        <v>-610000</v>
      </c>
      <c r="O175" s="147">
        <f t="shared" si="82"/>
        <v>0</v>
      </c>
      <c r="P175" s="209" t="str">
        <f t="shared" si="64"/>
        <v xml:space="preserve"> </v>
      </c>
      <c r="Q175" s="209">
        <f t="shared" si="65"/>
        <v>610000</v>
      </c>
      <c r="R175" s="105">
        <f t="shared" si="70"/>
        <v>0</v>
      </c>
      <c r="S175" s="72">
        <f t="shared" si="66"/>
        <v>610000</v>
      </c>
    </row>
    <row r="176" spans="1:19" ht="107.25" customHeight="1" x14ac:dyDescent="0.2">
      <c r="A176" s="365"/>
      <c r="B176" s="365"/>
      <c r="C176" s="365"/>
      <c r="D176" s="365"/>
      <c r="E176" s="147"/>
      <c r="F176" s="147"/>
      <c r="G176" s="49">
        <v>311203301</v>
      </c>
      <c r="H176" s="19" t="s">
        <v>142</v>
      </c>
      <c r="I176" s="365">
        <f>'موازنة 2028 -2029'!M176</f>
        <v>261000</v>
      </c>
      <c r="J176" s="147"/>
      <c r="K176" s="147"/>
      <c r="L176" s="147">
        <f t="shared" si="71"/>
        <v>0</v>
      </c>
      <c r="M176" s="365">
        <f>'الاطار الموازنى  راي الجهه عام'!M176</f>
        <v>0</v>
      </c>
      <c r="N176" s="208">
        <f t="shared" si="63"/>
        <v>-261000</v>
      </c>
      <c r="O176" s="147"/>
      <c r="P176" s="209" t="str">
        <f t="shared" si="64"/>
        <v xml:space="preserve"> </v>
      </c>
      <c r="Q176" s="209">
        <f t="shared" si="65"/>
        <v>261000</v>
      </c>
      <c r="R176" s="105">
        <f t="shared" si="70"/>
        <v>0</v>
      </c>
      <c r="S176" s="72">
        <f t="shared" si="66"/>
        <v>261000</v>
      </c>
    </row>
    <row r="177" spans="1:19" ht="105.75" customHeight="1" x14ac:dyDescent="0.2">
      <c r="A177" s="365"/>
      <c r="B177" s="365"/>
      <c r="C177" s="365"/>
      <c r="D177" s="365"/>
      <c r="E177" s="147"/>
      <c r="F177" s="147"/>
      <c r="G177" s="49">
        <v>3112030401</v>
      </c>
      <c r="H177" s="19" t="s">
        <v>143</v>
      </c>
      <c r="I177" s="365">
        <f>'موازنة 2028 -2029'!M177</f>
        <v>0</v>
      </c>
      <c r="J177" s="147"/>
      <c r="K177" s="147"/>
      <c r="L177" s="147">
        <f t="shared" si="71"/>
        <v>0</v>
      </c>
      <c r="M177" s="365">
        <f>'الاطار الموازنى  راي الجهه عام'!M177</f>
        <v>0</v>
      </c>
      <c r="N177" s="208">
        <f t="shared" si="63"/>
        <v>0</v>
      </c>
      <c r="O177" s="147"/>
      <c r="P177" s="209" t="str">
        <f t="shared" si="64"/>
        <v xml:space="preserve"> </v>
      </c>
      <c r="Q177" s="209" t="str">
        <f t="shared" si="65"/>
        <v xml:space="preserve"> </v>
      </c>
      <c r="R177" s="105">
        <f t="shared" si="70"/>
        <v>0</v>
      </c>
      <c r="S177" s="72">
        <f t="shared" si="66"/>
        <v>0</v>
      </c>
    </row>
    <row r="178" spans="1:19" ht="105" customHeight="1" x14ac:dyDescent="0.2">
      <c r="A178" s="365"/>
      <c r="B178" s="365"/>
      <c r="C178" s="365"/>
      <c r="D178" s="365"/>
      <c r="E178" s="147"/>
      <c r="F178" s="147"/>
      <c r="G178" s="49">
        <v>3112030501</v>
      </c>
      <c r="H178" s="19" t="s">
        <v>144</v>
      </c>
      <c r="I178" s="365">
        <f>'موازنة 2028 -2029'!M178</f>
        <v>203000</v>
      </c>
      <c r="J178" s="147"/>
      <c r="K178" s="147"/>
      <c r="L178" s="147">
        <f t="shared" si="71"/>
        <v>0</v>
      </c>
      <c r="M178" s="365">
        <f>'الاطار الموازنى  راي الجهه عام'!M178</f>
        <v>0</v>
      </c>
      <c r="N178" s="208">
        <f t="shared" si="63"/>
        <v>-203000</v>
      </c>
      <c r="O178" s="147"/>
      <c r="P178" s="209" t="str">
        <f t="shared" si="64"/>
        <v xml:space="preserve"> </v>
      </c>
      <c r="Q178" s="209">
        <f t="shared" si="65"/>
        <v>203000</v>
      </c>
      <c r="R178" s="105">
        <f t="shared" si="70"/>
        <v>0</v>
      </c>
      <c r="S178" s="72">
        <f t="shared" si="66"/>
        <v>203000</v>
      </c>
    </row>
    <row r="179" spans="1:19" ht="105.75" customHeight="1" x14ac:dyDescent="0.2">
      <c r="A179" s="364"/>
      <c r="B179" s="365"/>
      <c r="C179" s="365"/>
      <c r="D179" s="365"/>
      <c r="E179" s="147"/>
      <c r="F179" s="147"/>
      <c r="G179" s="49">
        <v>3112030601</v>
      </c>
      <c r="H179" s="19" t="s">
        <v>145</v>
      </c>
      <c r="I179" s="365">
        <f>'موازنة 2028 -2029'!M179</f>
        <v>0</v>
      </c>
      <c r="J179" s="147"/>
      <c r="K179" s="147"/>
      <c r="L179" s="147">
        <f t="shared" si="71"/>
        <v>0</v>
      </c>
      <c r="M179" s="365">
        <f>'الاطار الموازنى  راي الجهه عام'!M179</f>
        <v>0</v>
      </c>
      <c r="N179" s="208">
        <f t="shared" si="63"/>
        <v>0</v>
      </c>
      <c r="O179" s="147"/>
      <c r="P179" s="209" t="str">
        <f t="shared" si="64"/>
        <v xml:space="preserve"> </v>
      </c>
      <c r="Q179" s="209" t="str">
        <f t="shared" si="65"/>
        <v xml:space="preserve"> </v>
      </c>
      <c r="R179" s="105">
        <f t="shared" si="70"/>
        <v>0</v>
      </c>
      <c r="S179" s="72">
        <f t="shared" si="66"/>
        <v>0</v>
      </c>
    </row>
    <row r="180" spans="1:19" ht="96.75" customHeight="1" x14ac:dyDescent="0.2">
      <c r="A180" s="391"/>
      <c r="B180" s="379"/>
      <c r="C180" s="379"/>
      <c r="D180" s="379"/>
      <c r="E180" s="158"/>
      <c r="F180" s="158"/>
      <c r="G180" s="50">
        <v>3112030701</v>
      </c>
      <c r="H180" s="11" t="s">
        <v>1105</v>
      </c>
      <c r="I180" s="379">
        <f>'موازنة 2028 -2029'!M180</f>
        <v>17000</v>
      </c>
      <c r="J180" s="158"/>
      <c r="K180" s="158"/>
      <c r="L180" s="158">
        <f t="shared" si="71"/>
        <v>0</v>
      </c>
      <c r="M180" s="379">
        <f>'الاطار الموازنى  راي الجهه عام'!M180</f>
        <v>0</v>
      </c>
      <c r="N180" s="218">
        <f t="shared" si="63"/>
        <v>-17000</v>
      </c>
      <c r="O180" s="158"/>
      <c r="P180" s="219" t="str">
        <f t="shared" si="64"/>
        <v xml:space="preserve"> </v>
      </c>
      <c r="Q180" s="219">
        <f t="shared" si="65"/>
        <v>17000</v>
      </c>
      <c r="R180" s="113">
        <f t="shared" si="70"/>
        <v>0</v>
      </c>
      <c r="S180" s="72">
        <f t="shared" si="66"/>
        <v>17000</v>
      </c>
    </row>
    <row r="181" spans="1:19" ht="105.75" customHeight="1" x14ac:dyDescent="0.2">
      <c r="A181" s="391"/>
      <c r="B181" s="379"/>
      <c r="C181" s="379"/>
      <c r="D181" s="379"/>
      <c r="E181" s="158"/>
      <c r="F181" s="158"/>
      <c r="G181" s="50">
        <v>3112030801</v>
      </c>
      <c r="H181" s="11" t="s">
        <v>611</v>
      </c>
      <c r="I181" s="379">
        <f>'موازنة 2028 -2029'!M181</f>
        <v>0</v>
      </c>
      <c r="J181" s="158"/>
      <c r="K181" s="158"/>
      <c r="L181" s="158">
        <f t="shared" si="71"/>
        <v>0</v>
      </c>
      <c r="M181" s="379">
        <f>'الاطار الموازنى  راي الجهه عام'!M181</f>
        <v>0</v>
      </c>
      <c r="N181" s="218">
        <f t="shared" si="63"/>
        <v>0</v>
      </c>
      <c r="O181" s="158"/>
      <c r="P181" s="219" t="str">
        <f t="shared" si="64"/>
        <v xml:space="preserve"> </v>
      </c>
      <c r="Q181" s="219" t="str">
        <f t="shared" si="65"/>
        <v xml:space="preserve"> </v>
      </c>
      <c r="R181" s="113">
        <f t="shared" si="70"/>
        <v>0</v>
      </c>
      <c r="S181" s="72">
        <f t="shared" si="66"/>
        <v>0</v>
      </c>
    </row>
    <row r="182" spans="1:19" ht="105.75" customHeight="1" thickBot="1" x14ac:dyDescent="0.25">
      <c r="A182" s="391"/>
      <c r="B182" s="379"/>
      <c r="C182" s="379"/>
      <c r="D182" s="379"/>
      <c r="E182" s="158"/>
      <c r="F182" s="158"/>
      <c r="G182" s="50">
        <v>3112030901</v>
      </c>
      <c r="H182" s="11" t="s">
        <v>612</v>
      </c>
      <c r="I182" s="379">
        <f>'موازنة 2028 -2029'!M182</f>
        <v>0</v>
      </c>
      <c r="J182" s="158"/>
      <c r="K182" s="158"/>
      <c r="L182" s="158">
        <f t="shared" si="71"/>
        <v>0</v>
      </c>
      <c r="M182" s="379">
        <f>'الاطار الموازنى  راي الجهه عام'!M182</f>
        <v>0</v>
      </c>
      <c r="N182" s="218">
        <f t="shared" si="63"/>
        <v>0</v>
      </c>
      <c r="O182" s="158"/>
      <c r="P182" s="219" t="str">
        <f t="shared" si="64"/>
        <v xml:space="preserve"> </v>
      </c>
      <c r="Q182" s="219" t="str">
        <f t="shared" si="65"/>
        <v xml:space="preserve"> </v>
      </c>
      <c r="R182" s="113">
        <f t="shared" si="70"/>
        <v>0</v>
      </c>
      <c r="S182" s="72">
        <f t="shared" si="66"/>
        <v>0</v>
      </c>
    </row>
    <row r="183" spans="1:19" s="2" customFormat="1" ht="99.75" customHeight="1" thickBot="1" x14ac:dyDescent="0.25">
      <c r="A183" s="376">
        <f t="shared" ref="A183:L183" si="83">SUM(A174:A182)</f>
        <v>0</v>
      </c>
      <c r="B183" s="377">
        <f t="shared" si="83"/>
        <v>0</v>
      </c>
      <c r="C183" s="377">
        <f t="shared" si="83"/>
        <v>0</v>
      </c>
      <c r="D183" s="377">
        <f t="shared" si="83"/>
        <v>0</v>
      </c>
      <c r="E183" s="157">
        <f t="shared" si="83"/>
        <v>0</v>
      </c>
      <c r="F183" s="157">
        <f t="shared" si="83"/>
        <v>0</v>
      </c>
      <c r="G183" s="57"/>
      <c r="H183" s="7" t="s">
        <v>146</v>
      </c>
      <c r="I183" s="377">
        <f>'موازنة 2028 -2029'!M183</f>
        <v>3531000</v>
      </c>
      <c r="J183" s="157">
        <f t="shared" si="83"/>
        <v>0</v>
      </c>
      <c r="K183" s="157">
        <f t="shared" si="83"/>
        <v>0</v>
      </c>
      <c r="L183" s="157">
        <f t="shared" si="83"/>
        <v>0</v>
      </c>
      <c r="M183" s="377">
        <f>'الاطار الموازنى  راي الجهه عام'!M183</f>
        <v>0</v>
      </c>
      <c r="N183" s="217">
        <f t="shared" si="63"/>
        <v>-3531000</v>
      </c>
      <c r="O183" s="157">
        <f t="shared" ref="O183" si="84">SUM(O174:O182)</f>
        <v>0</v>
      </c>
      <c r="P183" s="157" t="str">
        <f t="shared" si="64"/>
        <v xml:space="preserve"> </v>
      </c>
      <c r="Q183" s="157">
        <f t="shared" si="65"/>
        <v>3531000</v>
      </c>
      <c r="R183" s="112">
        <f t="shared" si="70"/>
        <v>0</v>
      </c>
      <c r="S183" s="72">
        <f t="shared" si="66"/>
        <v>3531000</v>
      </c>
    </row>
    <row r="184" spans="1:19" ht="105.75" customHeight="1" x14ac:dyDescent="0.2">
      <c r="A184" s="353"/>
      <c r="B184" s="354"/>
      <c r="C184" s="354"/>
      <c r="D184" s="354"/>
      <c r="E184" s="137"/>
      <c r="F184" s="137"/>
      <c r="G184" s="79" t="s">
        <v>736</v>
      </c>
      <c r="H184" s="84" t="s">
        <v>147</v>
      </c>
      <c r="I184" s="354">
        <f>'موازنة 2028 -2029'!M184</f>
        <v>0</v>
      </c>
      <c r="J184" s="137"/>
      <c r="K184" s="137"/>
      <c r="L184" s="137">
        <f t="shared" si="71"/>
        <v>0</v>
      </c>
      <c r="M184" s="354">
        <f>'الاطار الموازنى  راي الجهه عام'!M184</f>
        <v>0</v>
      </c>
      <c r="N184" s="207">
        <f t="shared" si="63"/>
        <v>0</v>
      </c>
      <c r="O184" s="137"/>
      <c r="P184" s="137" t="str">
        <f t="shared" si="64"/>
        <v xml:space="preserve"> </v>
      </c>
      <c r="Q184" s="137" t="str">
        <f t="shared" si="65"/>
        <v xml:space="preserve"> </v>
      </c>
      <c r="R184" s="97"/>
      <c r="S184" s="72">
        <f t="shared" si="66"/>
        <v>0</v>
      </c>
    </row>
    <row r="185" spans="1:19" ht="112.5" customHeight="1" x14ac:dyDescent="0.2">
      <c r="A185" s="399"/>
      <c r="B185" s="399"/>
      <c r="C185" s="399"/>
      <c r="D185" s="399"/>
      <c r="E185" s="171"/>
      <c r="F185" s="171"/>
      <c r="G185" s="62">
        <v>3112980101</v>
      </c>
      <c r="H185" s="27" t="s">
        <v>148</v>
      </c>
      <c r="I185" s="399">
        <f>'موازنة 2028 -2029'!M185</f>
        <v>1362000</v>
      </c>
      <c r="J185" s="171"/>
      <c r="K185" s="171"/>
      <c r="L185" s="171">
        <f t="shared" si="71"/>
        <v>0</v>
      </c>
      <c r="M185" s="399">
        <f>'الاطار الموازنى  راي الجهه عام'!M185</f>
        <v>0</v>
      </c>
      <c r="N185" s="232">
        <f t="shared" si="63"/>
        <v>-1362000</v>
      </c>
      <c r="O185" s="171">
        <f t="shared" ref="O185:O186" si="85">M185</f>
        <v>0</v>
      </c>
      <c r="P185" s="233" t="str">
        <f t="shared" si="64"/>
        <v xml:space="preserve"> </v>
      </c>
      <c r="Q185" s="233">
        <f t="shared" si="65"/>
        <v>1362000</v>
      </c>
      <c r="R185" s="122">
        <f t="shared" si="70"/>
        <v>0</v>
      </c>
      <c r="S185" s="72">
        <f t="shared" si="66"/>
        <v>1362000</v>
      </c>
    </row>
    <row r="186" spans="1:19" ht="112.5" customHeight="1" x14ac:dyDescent="0.2">
      <c r="A186" s="365"/>
      <c r="B186" s="365"/>
      <c r="C186" s="365"/>
      <c r="D186" s="365"/>
      <c r="E186" s="147"/>
      <c r="F186" s="147"/>
      <c r="G186" s="49">
        <v>3112980201</v>
      </c>
      <c r="H186" s="28" t="s">
        <v>149</v>
      </c>
      <c r="I186" s="365">
        <f>'موازنة 2028 -2029'!M186</f>
        <v>123000</v>
      </c>
      <c r="J186" s="147"/>
      <c r="K186" s="147"/>
      <c r="L186" s="147">
        <f t="shared" si="71"/>
        <v>0</v>
      </c>
      <c r="M186" s="365">
        <f>'الاطار الموازنى  راي الجهه عام'!M186</f>
        <v>0</v>
      </c>
      <c r="N186" s="208">
        <f t="shared" si="63"/>
        <v>-123000</v>
      </c>
      <c r="O186" s="147">
        <f t="shared" si="85"/>
        <v>0</v>
      </c>
      <c r="P186" s="209" t="str">
        <f t="shared" si="64"/>
        <v xml:space="preserve"> </v>
      </c>
      <c r="Q186" s="209">
        <f t="shared" si="65"/>
        <v>123000</v>
      </c>
      <c r="R186" s="105">
        <f t="shared" si="70"/>
        <v>0</v>
      </c>
      <c r="S186" s="72">
        <f t="shared" si="66"/>
        <v>123000</v>
      </c>
    </row>
    <row r="187" spans="1:19" ht="105.75" customHeight="1" thickBot="1" x14ac:dyDescent="0.25">
      <c r="A187" s="391"/>
      <c r="B187" s="379"/>
      <c r="C187" s="379"/>
      <c r="D187" s="379"/>
      <c r="E187" s="158"/>
      <c r="F187" s="158"/>
      <c r="G187" s="50">
        <v>3112980301</v>
      </c>
      <c r="H187" s="29" t="s">
        <v>150</v>
      </c>
      <c r="I187" s="379">
        <f>'موازنة 2028 -2029'!M187</f>
        <v>0</v>
      </c>
      <c r="J187" s="158"/>
      <c r="K187" s="158"/>
      <c r="L187" s="158">
        <f t="shared" si="71"/>
        <v>0</v>
      </c>
      <c r="M187" s="379">
        <f>'الاطار الموازنى  راي الجهه عام'!M187</f>
        <v>0</v>
      </c>
      <c r="N187" s="218">
        <f t="shared" si="63"/>
        <v>0</v>
      </c>
      <c r="O187" s="158"/>
      <c r="P187" s="219" t="str">
        <f t="shared" si="64"/>
        <v xml:space="preserve"> </v>
      </c>
      <c r="Q187" s="219" t="str">
        <f t="shared" si="65"/>
        <v xml:space="preserve"> </v>
      </c>
      <c r="R187" s="113">
        <f t="shared" si="70"/>
        <v>0</v>
      </c>
      <c r="S187" s="72">
        <f t="shared" si="66"/>
        <v>0</v>
      </c>
    </row>
    <row r="188" spans="1:19" s="2" customFormat="1" ht="117.75" customHeight="1" thickBot="1" x14ac:dyDescent="0.25">
      <c r="A188" s="376">
        <f t="shared" ref="A188:L188" si="86">SUM(A185:A187)</f>
        <v>0</v>
      </c>
      <c r="B188" s="377">
        <f t="shared" si="86"/>
        <v>0</v>
      </c>
      <c r="C188" s="377">
        <f t="shared" si="86"/>
        <v>0</v>
      </c>
      <c r="D188" s="377">
        <f t="shared" si="86"/>
        <v>0</v>
      </c>
      <c r="E188" s="157">
        <f t="shared" si="86"/>
        <v>0</v>
      </c>
      <c r="F188" s="157">
        <f t="shared" si="86"/>
        <v>0</v>
      </c>
      <c r="G188" s="57"/>
      <c r="H188" s="7" t="s">
        <v>151</v>
      </c>
      <c r="I188" s="377">
        <f>'موازنة 2028 -2029'!M188</f>
        <v>1485000</v>
      </c>
      <c r="J188" s="157">
        <f t="shared" si="86"/>
        <v>0</v>
      </c>
      <c r="K188" s="157">
        <f t="shared" si="86"/>
        <v>0</v>
      </c>
      <c r="L188" s="157">
        <f t="shared" si="86"/>
        <v>0</v>
      </c>
      <c r="M188" s="377">
        <f>'الاطار الموازنى  راي الجهه عام'!M188</f>
        <v>0</v>
      </c>
      <c r="N188" s="217">
        <f t="shared" si="63"/>
        <v>-1485000</v>
      </c>
      <c r="O188" s="157">
        <f t="shared" ref="O188" si="87">SUM(O185:O187)</f>
        <v>0</v>
      </c>
      <c r="P188" s="157" t="str">
        <f t="shared" si="64"/>
        <v xml:space="preserve"> </v>
      </c>
      <c r="Q188" s="157">
        <f t="shared" si="65"/>
        <v>1485000</v>
      </c>
      <c r="R188" s="112">
        <f t="shared" si="70"/>
        <v>0</v>
      </c>
      <c r="S188" s="72">
        <f t="shared" si="66"/>
        <v>1485000</v>
      </c>
    </row>
    <row r="189" spans="1:19" s="3" customFormat="1" ht="112.5" customHeight="1" thickBot="1" x14ac:dyDescent="0.25">
      <c r="A189" s="382">
        <f t="shared" ref="A189:L189" si="88">A188+A183+A172+A164</f>
        <v>0</v>
      </c>
      <c r="B189" s="383">
        <f t="shared" si="88"/>
        <v>0</v>
      </c>
      <c r="C189" s="383">
        <f t="shared" si="88"/>
        <v>0</v>
      </c>
      <c r="D189" s="383">
        <f t="shared" si="88"/>
        <v>0</v>
      </c>
      <c r="E189" s="161">
        <f t="shared" si="88"/>
        <v>0</v>
      </c>
      <c r="F189" s="161">
        <f t="shared" si="88"/>
        <v>0</v>
      </c>
      <c r="G189" s="42"/>
      <c r="H189" s="8" t="s">
        <v>152</v>
      </c>
      <c r="I189" s="383">
        <f>'موازنة 2028 -2029'!M189</f>
        <v>26825000</v>
      </c>
      <c r="J189" s="161">
        <f t="shared" si="88"/>
        <v>0</v>
      </c>
      <c r="K189" s="161">
        <f t="shared" si="88"/>
        <v>0</v>
      </c>
      <c r="L189" s="161">
        <f t="shared" si="88"/>
        <v>0</v>
      </c>
      <c r="M189" s="383">
        <f>'الاطار الموازنى  راي الجهه عام'!M189</f>
        <v>0</v>
      </c>
      <c r="N189" s="222">
        <f t="shared" si="63"/>
        <v>-26825000</v>
      </c>
      <c r="O189" s="161">
        <f t="shared" ref="O189" si="89">O188+O183+O172+O164</f>
        <v>0</v>
      </c>
      <c r="P189" s="161" t="str">
        <f t="shared" si="64"/>
        <v xml:space="preserve"> </v>
      </c>
      <c r="Q189" s="161">
        <f t="shared" si="65"/>
        <v>26825000</v>
      </c>
      <c r="R189" s="115">
        <f t="shared" si="70"/>
        <v>0</v>
      </c>
      <c r="S189" s="72">
        <f t="shared" si="66"/>
        <v>26825000</v>
      </c>
    </row>
    <row r="190" spans="1:19" s="3" customFormat="1" ht="105.75" customHeight="1" thickBot="1" x14ac:dyDescent="0.25">
      <c r="A190" s="400"/>
      <c r="B190" s="401"/>
      <c r="C190" s="401"/>
      <c r="D190" s="401"/>
      <c r="E190" s="172"/>
      <c r="F190" s="172"/>
      <c r="G190" s="71">
        <v>3112990101</v>
      </c>
      <c r="H190" s="9" t="s">
        <v>153</v>
      </c>
      <c r="I190" s="401">
        <f>'موازنة 2028 -2029'!M190</f>
        <v>0</v>
      </c>
      <c r="J190" s="172"/>
      <c r="K190" s="172"/>
      <c r="L190" s="172">
        <f t="shared" si="71"/>
        <v>0</v>
      </c>
      <c r="M190" s="401">
        <f>'الاطار الموازنى  راي الجهه عام'!M190</f>
        <v>0</v>
      </c>
      <c r="N190" s="223">
        <f t="shared" si="63"/>
        <v>0</v>
      </c>
      <c r="O190" s="172"/>
      <c r="P190" s="224" t="str">
        <f t="shared" si="64"/>
        <v xml:space="preserve"> </v>
      </c>
      <c r="Q190" s="224" t="str">
        <f t="shared" si="65"/>
        <v xml:space="preserve"> </v>
      </c>
      <c r="R190" s="116">
        <f t="shared" si="70"/>
        <v>0</v>
      </c>
      <c r="S190" s="72">
        <f t="shared" si="66"/>
        <v>0</v>
      </c>
    </row>
    <row r="191" spans="1:19" s="3" customFormat="1" ht="112.5" customHeight="1" thickBot="1" x14ac:dyDescent="0.25">
      <c r="A191" s="402">
        <f t="shared" ref="A191:F191" si="90">A189-A190</f>
        <v>0</v>
      </c>
      <c r="B191" s="403">
        <f t="shared" si="90"/>
        <v>0</v>
      </c>
      <c r="C191" s="403">
        <f t="shared" si="90"/>
        <v>0</v>
      </c>
      <c r="D191" s="403">
        <f t="shared" si="90"/>
        <v>0</v>
      </c>
      <c r="E191" s="185">
        <f t="shared" si="90"/>
        <v>0</v>
      </c>
      <c r="F191" s="185">
        <f t="shared" si="90"/>
        <v>0</v>
      </c>
      <c r="G191" s="284"/>
      <c r="H191" s="285" t="s">
        <v>154</v>
      </c>
      <c r="I191" s="403">
        <f>'موازنة 2028 -2029'!M191</f>
        <v>26825000</v>
      </c>
      <c r="J191" s="185">
        <f>J189-J190</f>
        <v>0</v>
      </c>
      <c r="K191" s="185">
        <f>K189-K190</f>
        <v>0</v>
      </c>
      <c r="L191" s="185">
        <f>L189-L190</f>
        <v>0</v>
      </c>
      <c r="M191" s="403">
        <f>'الاطار الموازنى  راي الجهه عام'!M191</f>
        <v>0</v>
      </c>
      <c r="N191" s="247">
        <f t="shared" si="63"/>
        <v>-26825000</v>
      </c>
      <c r="O191" s="185">
        <f>O189-O190</f>
        <v>0</v>
      </c>
      <c r="P191" s="185" t="str">
        <f t="shared" si="64"/>
        <v xml:space="preserve"> </v>
      </c>
      <c r="Q191" s="185">
        <f t="shared" si="65"/>
        <v>26825000</v>
      </c>
      <c r="R191" s="128">
        <f t="shared" si="70"/>
        <v>0</v>
      </c>
      <c r="S191" s="72">
        <f t="shared" si="66"/>
        <v>26825000</v>
      </c>
    </row>
    <row r="192" spans="1:19" s="277" customFormat="1" ht="96.75" customHeight="1" x14ac:dyDescent="0.2">
      <c r="A192" s="404"/>
      <c r="B192" s="405"/>
      <c r="C192" s="406" t="e">
        <f>(C191-A191)/A191</f>
        <v>#DIV/0!</v>
      </c>
      <c r="D192" s="406" t="e">
        <f>(D191-B191)/B191</f>
        <v>#DIV/0!</v>
      </c>
      <c r="E192" s="287" t="e">
        <f>(E191-C191)/C191</f>
        <v>#DIV/0!</v>
      </c>
      <c r="F192" s="288" t="e">
        <f>(F191-D191)/D191</f>
        <v>#DIV/0!</v>
      </c>
      <c r="G192" s="290"/>
      <c r="H192" s="292" t="s">
        <v>1137</v>
      </c>
      <c r="I192" s="378" t="e">
        <f>'موازنة 2028 -2029'!M192</f>
        <v>#VALUE!</v>
      </c>
      <c r="J192" s="296"/>
      <c r="K192" s="296"/>
      <c r="L192" s="297"/>
      <c r="M192" s="378">
        <f>'الاطار الموازنى  راي الجهه عام'!M192</f>
        <v>-1</v>
      </c>
      <c r="N192" s="299"/>
      <c r="O192" s="294" t="e">
        <f>(O191-J191)/J191</f>
        <v>#DIV/0!</v>
      </c>
      <c r="P192" s="296"/>
      <c r="Q192" s="297"/>
      <c r="R192" s="300"/>
      <c r="S192" s="276">
        <v>1</v>
      </c>
    </row>
    <row r="193" spans="1:19" s="1" customFormat="1" ht="110.25" customHeight="1" x14ac:dyDescent="0.2">
      <c r="A193" s="407" t="e">
        <f>A191/$A$845</f>
        <v>#DIV/0!</v>
      </c>
      <c r="B193" s="408" t="e">
        <f>B191/$B$845</f>
        <v>#DIV/0!</v>
      </c>
      <c r="C193" s="408" t="e">
        <f>C191/$C$845</f>
        <v>#DIV/0!</v>
      </c>
      <c r="D193" s="408" t="e">
        <f>D191/$D$845</f>
        <v>#DIV/0!</v>
      </c>
      <c r="E193" s="286" t="e">
        <f>E191/$E$845</f>
        <v>#DIV/0!</v>
      </c>
      <c r="F193" s="289" t="e">
        <f>F191/$F$845</f>
        <v>#DIV/0!</v>
      </c>
      <c r="G193" s="291"/>
      <c r="H193" s="293" t="s">
        <v>1133</v>
      </c>
      <c r="I193" s="448" t="e">
        <f>'موازنة 2028 -2029'!M193</f>
        <v>#DIV/0!</v>
      </c>
      <c r="J193" s="295" t="e">
        <f>J191/$J$845</f>
        <v>#DIV/0!</v>
      </c>
      <c r="K193" s="295" t="e">
        <f>K191/$K$845</f>
        <v>#DIV/0!</v>
      </c>
      <c r="L193" s="298" t="e">
        <f>L191/$L$845</f>
        <v>#DIV/0!</v>
      </c>
      <c r="M193" s="448" t="e">
        <f>'الاطار الموازنى  راي الجهه عام'!M193</f>
        <v>#DIV/0!</v>
      </c>
      <c r="N193" s="298"/>
      <c r="O193" s="295" t="e">
        <f>O191/$O$845</f>
        <v>#DIV/0!</v>
      </c>
      <c r="P193" s="295"/>
      <c r="Q193" s="302"/>
      <c r="R193" s="301"/>
      <c r="S193" s="72"/>
    </row>
    <row r="194" spans="1:19" s="1" customFormat="1" ht="90" customHeight="1" x14ac:dyDescent="0.2">
      <c r="A194" s="407" t="e">
        <f>A191/$A$847</f>
        <v>#DIV/0!</v>
      </c>
      <c r="B194" s="408" t="e">
        <f>B191/$B$847</f>
        <v>#DIV/0!</v>
      </c>
      <c r="C194" s="408" t="e">
        <f>C191/$C$847</f>
        <v>#DIV/0!</v>
      </c>
      <c r="D194" s="408" t="e">
        <f>D191/$D$847</f>
        <v>#DIV/0!</v>
      </c>
      <c r="E194" s="286" t="e">
        <f>E191/$E$847</f>
        <v>#DIV/0!</v>
      </c>
      <c r="F194" s="289" t="e">
        <f>F191/$F$847</f>
        <v>#DIV/0!</v>
      </c>
      <c r="G194" s="291"/>
      <c r="H194" s="293" t="s">
        <v>1134</v>
      </c>
      <c r="I194" s="448">
        <f>'موازنة 2028 -2029'!M194</f>
        <v>0.49109349541401975</v>
      </c>
      <c r="J194" s="295" t="e">
        <f>J191/$J$847</f>
        <v>#DIV/0!</v>
      </c>
      <c r="K194" s="295" t="e">
        <f>K191/$K$847</f>
        <v>#DIV/0!</v>
      </c>
      <c r="L194" s="298" t="e">
        <f>L191/$L$847</f>
        <v>#DIV/0!</v>
      </c>
      <c r="M194" s="448" t="e">
        <f>'الاطار الموازنى  راي الجهه عام'!M194</f>
        <v>#DIV/0!</v>
      </c>
      <c r="N194" s="298"/>
      <c r="O194" s="295" t="e">
        <f>O191/$O$847</f>
        <v>#DIV/0!</v>
      </c>
      <c r="P194" s="295"/>
      <c r="Q194" s="302"/>
      <c r="R194" s="301"/>
      <c r="S194" s="72">
        <v>1</v>
      </c>
    </row>
    <row r="195" spans="1:19" s="1" customFormat="1" ht="96.75" customHeight="1" x14ac:dyDescent="0.2">
      <c r="A195" s="409" t="e">
        <f t="shared" ref="A195:F195" si="91">A847/A191</f>
        <v>#DIV/0!</v>
      </c>
      <c r="B195" s="409" t="e">
        <f t="shared" si="91"/>
        <v>#DIV/0!</v>
      </c>
      <c r="C195" s="409" t="e">
        <f t="shared" si="91"/>
        <v>#DIV/0!</v>
      </c>
      <c r="D195" s="409" t="e">
        <f t="shared" si="91"/>
        <v>#DIV/0!</v>
      </c>
      <c r="E195" s="306" t="e">
        <f t="shared" si="91"/>
        <v>#DIV/0!</v>
      </c>
      <c r="F195" s="306" t="e">
        <f t="shared" si="91"/>
        <v>#DIV/0!</v>
      </c>
      <c r="G195" s="307"/>
      <c r="H195" s="308" t="s">
        <v>1140</v>
      </c>
      <c r="I195" s="449">
        <f>'موازنة 2028 -2029'!M195</f>
        <v>2.0362721342031689</v>
      </c>
      <c r="J195" s="309" t="e">
        <f>J847/J191</f>
        <v>#DIV/0!</v>
      </c>
      <c r="K195" s="309" t="e">
        <f>K847/K191</f>
        <v>#DIV/0!</v>
      </c>
      <c r="L195" s="310" t="e">
        <f>L847/L191</f>
        <v>#DIV/0!</v>
      </c>
      <c r="M195" s="449" t="e">
        <f>'الاطار الموازنى  راي الجهه عام'!M195</f>
        <v>#DIV/0!</v>
      </c>
      <c r="N195" s="310"/>
      <c r="O195" s="309" t="e">
        <f>O847/O191</f>
        <v>#DIV/0!</v>
      </c>
      <c r="P195" s="303"/>
      <c r="Q195" s="304"/>
      <c r="R195" s="305"/>
      <c r="S195" s="72">
        <v>1</v>
      </c>
    </row>
    <row r="196" spans="1:19" s="1" customFormat="1" ht="127.5" customHeight="1" x14ac:dyDescent="0.2">
      <c r="A196" s="410" t="e">
        <f t="shared" ref="A196:F196" si="92">A848/A191</f>
        <v>#DIV/0!</v>
      </c>
      <c r="B196" s="410" t="e">
        <f t="shared" si="92"/>
        <v>#DIV/0!</v>
      </c>
      <c r="C196" s="410" t="e">
        <f t="shared" si="92"/>
        <v>#DIV/0!</v>
      </c>
      <c r="D196" s="410" t="e">
        <f t="shared" si="92"/>
        <v>#DIV/0!</v>
      </c>
      <c r="E196" s="321" t="e">
        <f t="shared" si="92"/>
        <v>#DIV/0!</v>
      </c>
      <c r="F196" s="321" t="e">
        <f t="shared" si="92"/>
        <v>#DIV/0!</v>
      </c>
      <c r="G196" s="322"/>
      <c r="H196" s="323" t="s">
        <v>1139</v>
      </c>
      <c r="I196" s="450">
        <f>'موازنة 2028 -2029'!M196</f>
        <v>0.87787511649580618</v>
      </c>
      <c r="J196" s="324" t="e">
        <f>J848/J191</f>
        <v>#DIV/0!</v>
      </c>
      <c r="K196" s="324" t="e">
        <f>K848/K191</f>
        <v>#DIV/0!</v>
      </c>
      <c r="L196" s="325" t="e">
        <f>L848/L191</f>
        <v>#DIV/0!</v>
      </c>
      <c r="M196" s="450" t="e">
        <f>'الاطار الموازنى  راي الجهه عام'!M196</f>
        <v>#DIV/0!</v>
      </c>
      <c r="N196" s="325"/>
      <c r="O196" s="324" t="e">
        <f>O848/O191</f>
        <v>#DIV/0!</v>
      </c>
      <c r="P196" s="295"/>
      <c r="Q196" s="302"/>
      <c r="R196" s="301"/>
      <c r="S196" s="72">
        <v>1</v>
      </c>
    </row>
    <row r="197" spans="1:19" s="3" customFormat="1" ht="123.75" customHeight="1" x14ac:dyDescent="0.2">
      <c r="A197" s="387"/>
      <c r="B197" s="388"/>
      <c r="C197" s="388"/>
      <c r="D197" s="388"/>
      <c r="E197" s="165"/>
      <c r="F197" s="165"/>
      <c r="G197" s="59" t="s">
        <v>737</v>
      </c>
      <c r="H197" s="10" t="s">
        <v>155</v>
      </c>
      <c r="I197" s="388">
        <f>'موازنة 2028 -2029'!M197</f>
        <v>0</v>
      </c>
      <c r="J197" s="165"/>
      <c r="K197" s="165"/>
      <c r="L197" s="165">
        <f t="shared" si="71"/>
        <v>0</v>
      </c>
      <c r="M197" s="388">
        <f>'الاطار الموازنى  راي الجهه عام'!M197</f>
        <v>0</v>
      </c>
      <c r="N197" s="227">
        <f t="shared" si="63"/>
        <v>0</v>
      </c>
      <c r="O197" s="165"/>
      <c r="P197" s="165" t="str">
        <f t="shared" si="64"/>
        <v xml:space="preserve"> </v>
      </c>
      <c r="Q197" s="165" t="str">
        <f t="shared" si="65"/>
        <v xml:space="preserve"> </v>
      </c>
      <c r="R197" s="118"/>
      <c r="S197" s="72">
        <f>S382</f>
        <v>10693000</v>
      </c>
    </row>
    <row r="198" spans="1:19" s="2" customFormat="1" ht="123.75" customHeight="1" x14ac:dyDescent="0.2">
      <c r="A198" s="389"/>
      <c r="B198" s="390"/>
      <c r="C198" s="390"/>
      <c r="D198" s="390"/>
      <c r="E198" s="166"/>
      <c r="F198" s="166"/>
      <c r="G198" s="60" t="s">
        <v>738</v>
      </c>
      <c r="H198" s="25" t="s">
        <v>156</v>
      </c>
      <c r="I198" s="390">
        <f>'موازنة 2028 -2029'!M198</f>
        <v>0</v>
      </c>
      <c r="J198" s="166"/>
      <c r="K198" s="166"/>
      <c r="L198" s="166">
        <f t="shared" si="71"/>
        <v>0</v>
      </c>
      <c r="M198" s="390">
        <f>'الاطار الموازنى  راي الجهه عام'!M198</f>
        <v>0</v>
      </c>
      <c r="N198" s="228">
        <f t="shared" si="63"/>
        <v>0</v>
      </c>
      <c r="O198" s="166"/>
      <c r="P198" s="166" t="str">
        <f t="shared" si="64"/>
        <v xml:space="preserve"> </v>
      </c>
      <c r="Q198" s="166" t="str">
        <f t="shared" si="65"/>
        <v xml:space="preserve"> </v>
      </c>
      <c r="R198" s="119"/>
      <c r="S198" s="72">
        <f>S286</f>
        <v>7429000</v>
      </c>
    </row>
    <row r="199" spans="1:19" s="1" customFormat="1" ht="123.75" customHeight="1" x14ac:dyDescent="0.2">
      <c r="A199" s="357"/>
      <c r="B199" s="373"/>
      <c r="C199" s="373"/>
      <c r="D199" s="373"/>
      <c r="E199" s="155"/>
      <c r="F199" s="155"/>
      <c r="G199" s="54" t="s">
        <v>739</v>
      </c>
      <c r="H199" s="18" t="s">
        <v>157</v>
      </c>
      <c r="I199" s="373">
        <f>'موازنة 2028 -2029'!M199</f>
        <v>0</v>
      </c>
      <c r="J199" s="155"/>
      <c r="K199" s="155"/>
      <c r="L199" s="155">
        <f t="shared" si="71"/>
        <v>0</v>
      </c>
      <c r="M199" s="373">
        <f>'الاطار الموازنى  راي الجهه عام'!M199</f>
        <v>0</v>
      </c>
      <c r="N199" s="215">
        <f t="shared" si="63"/>
        <v>0</v>
      </c>
      <c r="O199" s="155"/>
      <c r="P199" s="155" t="str">
        <f t="shared" si="64"/>
        <v xml:space="preserve"> </v>
      </c>
      <c r="Q199" s="155" t="str">
        <f t="shared" si="65"/>
        <v xml:space="preserve"> </v>
      </c>
      <c r="R199" s="110"/>
      <c r="S199" s="72">
        <f>S209</f>
        <v>2091000</v>
      </c>
    </row>
    <row r="200" spans="1:19" ht="105.75" customHeight="1" x14ac:dyDescent="0.2">
      <c r="A200" s="364"/>
      <c r="B200" s="365"/>
      <c r="C200" s="365"/>
      <c r="D200" s="365"/>
      <c r="E200" s="147"/>
      <c r="F200" s="147"/>
      <c r="G200" s="49" t="s">
        <v>740</v>
      </c>
      <c r="H200" s="19" t="s">
        <v>158</v>
      </c>
      <c r="I200" s="365">
        <f>'موازنة 2028 -2029'!M200</f>
        <v>0</v>
      </c>
      <c r="J200" s="147"/>
      <c r="K200" s="147"/>
      <c r="L200" s="147">
        <f t="shared" si="71"/>
        <v>0</v>
      </c>
      <c r="M200" s="365">
        <f>'الاطار الموازنى  راي الجهه عام'!M200</f>
        <v>0</v>
      </c>
      <c r="N200" s="208">
        <f t="shared" si="63"/>
        <v>0</v>
      </c>
      <c r="O200" s="147"/>
      <c r="P200" s="209" t="str">
        <f t="shared" si="64"/>
        <v xml:space="preserve"> </v>
      </c>
      <c r="Q200" s="209" t="str">
        <f t="shared" si="65"/>
        <v xml:space="preserve"> </v>
      </c>
      <c r="R200" s="105">
        <f t="shared" si="70"/>
        <v>0</v>
      </c>
      <c r="S200" s="72">
        <f t="shared" si="66"/>
        <v>0</v>
      </c>
    </row>
    <row r="201" spans="1:19" ht="125.25" customHeight="1" x14ac:dyDescent="0.2">
      <c r="A201" s="365"/>
      <c r="B201" s="365"/>
      <c r="C201" s="365"/>
      <c r="D201" s="365"/>
      <c r="E201" s="147"/>
      <c r="F201" s="147"/>
      <c r="G201" s="49" t="s">
        <v>741</v>
      </c>
      <c r="H201" s="19" t="s">
        <v>159</v>
      </c>
      <c r="I201" s="365">
        <f>'موازنة 2028 -2029'!M201</f>
        <v>304000</v>
      </c>
      <c r="J201" s="147"/>
      <c r="K201" s="147"/>
      <c r="L201" s="147">
        <f t="shared" si="71"/>
        <v>0</v>
      </c>
      <c r="M201" s="365">
        <f>'الاطار الموازنى  راي الجهه عام'!M201</f>
        <v>0</v>
      </c>
      <c r="N201" s="208">
        <f t="shared" si="63"/>
        <v>-304000</v>
      </c>
      <c r="O201" s="147">
        <f t="shared" ref="O201:O208" si="93">M201</f>
        <v>0</v>
      </c>
      <c r="P201" s="209" t="str">
        <f t="shared" si="64"/>
        <v xml:space="preserve"> </v>
      </c>
      <c r="Q201" s="209">
        <f t="shared" si="65"/>
        <v>304000</v>
      </c>
      <c r="R201" s="105">
        <f t="shared" si="70"/>
        <v>0</v>
      </c>
      <c r="S201" s="72">
        <f t="shared" si="66"/>
        <v>304000</v>
      </c>
    </row>
    <row r="202" spans="1:19" ht="123.75" customHeight="1" x14ac:dyDescent="0.2">
      <c r="A202" s="365"/>
      <c r="B202" s="365"/>
      <c r="C202" s="365"/>
      <c r="D202" s="365"/>
      <c r="E202" s="147"/>
      <c r="F202" s="147"/>
      <c r="G202" s="49" t="s">
        <v>742</v>
      </c>
      <c r="H202" s="19" t="s">
        <v>160</v>
      </c>
      <c r="I202" s="365">
        <f>'موازنة 2028 -2029'!M202</f>
        <v>30000</v>
      </c>
      <c r="J202" s="147"/>
      <c r="K202" s="147"/>
      <c r="L202" s="147">
        <f t="shared" si="71"/>
        <v>0</v>
      </c>
      <c r="M202" s="365">
        <f>'الاطار الموازنى  راي الجهه عام'!M202</f>
        <v>0</v>
      </c>
      <c r="N202" s="208">
        <f t="shared" si="63"/>
        <v>-30000</v>
      </c>
      <c r="O202" s="147">
        <f t="shared" si="93"/>
        <v>0</v>
      </c>
      <c r="P202" s="209" t="str">
        <f t="shared" si="64"/>
        <v xml:space="preserve"> </v>
      </c>
      <c r="Q202" s="209">
        <f t="shared" si="65"/>
        <v>30000</v>
      </c>
      <c r="R202" s="105">
        <f t="shared" si="70"/>
        <v>0</v>
      </c>
      <c r="S202" s="72">
        <f t="shared" si="66"/>
        <v>30000</v>
      </c>
    </row>
    <row r="203" spans="1:19" ht="105.75" customHeight="1" x14ac:dyDescent="0.2">
      <c r="A203" s="365"/>
      <c r="B203" s="365"/>
      <c r="C203" s="365"/>
      <c r="D203" s="365"/>
      <c r="E203" s="147"/>
      <c r="F203" s="147"/>
      <c r="G203" s="49" t="s">
        <v>743</v>
      </c>
      <c r="H203" s="19" t="s">
        <v>161</v>
      </c>
      <c r="I203" s="365">
        <f>'موازنة 2028 -2029'!M203</f>
        <v>0</v>
      </c>
      <c r="J203" s="147"/>
      <c r="K203" s="147"/>
      <c r="L203" s="147">
        <f t="shared" si="71"/>
        <v>0</v>
      </c>
      <c r="M203" s="365">
        <f>'الاطار الموازنى  راي الجهه عام'!M203</f>
        <v>0</v>
      </c>
      <c r="N203" s="208">
        <f t="shared" si="63"/>
        <v>0</v>
      </c>
      <c r="O203" s="147">
        <f t="shared" si="93"/>
        <v>0</v>
      </c>
      <c r="P203" s="209" t="str">
        <f t="shared" si="64"/>
        <v xml:space="preserve"> </v>
      </c>
      <c r="Q203" s="209" t="str">
        <f t="shared" si="65"/>
        <v xml:space="preserve"> </v>
      </c>
      <c r="R203" s="105">
        <f t="shared" si="70"/>
        <v>0</v>
      </c>
      <c r="S203" s="72">
        <f t="shared" si="66"/>
        <v>0</v>
      </c>
    </row>
    <row r="204" spans="1:19" ht="112.5" customHeight="1" x14ac:dyDescent="0.2">
      <c r="A204" s="365"/>
      <c r="B204" s="365"/>
      <c r="C204" s="365"/>
      <c r="D204" s="365"/>
      <c r="E204" s="147"/>
      <c r="F204" s="147"/>
      <c r="G204" s="49" t="s">
        <v>744</v>
      </c>
      <c r="H204" s="19" t="s">
        <v>162</v>
      </c>
      <c r="I204" s="365">
        <f>'موازنة 2028 -2029'!M204</f>
        <v>455000</v>
      </c>
      <c r="J204" s="147"/>
      <c r="K204" s="147"/>
      <c r="L204" s="147">
        <f t="shared" si="71"/>
        <v>0</v>
      </c>
      <c r="M204" s="365">
        <f>'الاطار الموازنى  راي الجهه عام'!M204</f>
        <v>0</v>
      </c>
      <c r="N204" s="208">
        <f t="shared" si="63"/>
        <v>-455000</v>
      </c>
      <c r="O204" s="147">
        <f t="shared" si="93"/>
        <v>0</v>
      </c>
      <c r="P204" s="209" t="str">
        <f t="shared" si="64"/>
        <v xml:space="preserve"> </v>
      </c>
      <c r="Q204" s="209">
        <f t="shared" si="65"/>
        <v>455000</v>
      </c>
      <c r="R204" s="105">
        <f t="shared" si="70"/>
        <v>0</v>
      </c>
      <c r="S204" s="72">
        <f t="shared" si="66"/>
        <v>455000</v>
      </c>
    </row>
    <row r="205" spans="1:19" ht="107.25" customHeight="1" x14ac:dyDescent="0.2">
      <c r="A205" s="365"/>
      <c r="B205" s="365"/>
      <c r="C205" s="365"/>
      <c r="D205" s="365"/>
      <c r="E205" s="147"/>
      <c r="F205" s="147"/>
      <c r="G205" s="49" t="s">
        <v>745</v>
      </c>
      <c r="H205" s="19" t="s">
        <v>163</v>
      </c>
      <c r="I205" s="365">
        <f>'موازنة 2028 -2029'!M205</f>
        <v>216000</v>
      </c>
      <c r="J205" s="147"/>
      <c r="K205" s="147"/>
      <c r="L205" s="147">
        <f t="shared" si="71"/>
        <v>0</v>
      </c>
      <c r="M205" s="365">
        <f>'الاطار الموازنى  راي الجهه عام'!M205</f>
        <v>0</v>
      </c>
      <c r="N205" s="208">
        <f t="shared" si="63"/>
        <v>-216000</v>
      </c>
      <c r="O205" s="147">
        <f t="shared" si="93"/>
        <v>0</v>
      </c>
      <c r="P205" s="209" t="str">
        <f t="shared" si="64"/>
        <v xml:space="preserve"> </v>
      </c>
      <c r="Q205" s="209">
        <f t="shared" si="65"/>
        <v>216000</v>
      </c>
      <c r="R205" s="105">
        <f t="shared" si="70"/>
        <v>0</v>
      </c>
      <c r="S205" s="72">
        <f t="shared" si="66"/>
        <v>216000</v>
      </c>
    </row>
    <row r="206" spans="1:19" ht="107.25" customHeight="1" x14ac:dyDescent="0.2">
      <c r="A206" s="365"/>
      <c r="B206" s="365"/>
      <c r="C206" s="365"/>
      <c r="D206" s="365"/>
      <c r="E206" s="147"/>
      <c r="F206" s="147"/>
      <c r="G206" s="49" t="s">
        <v>746</v>
      </c>
      <c r="H206" s="19" t="s">
        <v>164</v>
      </c>
      <c r="I206" s="365">
        <f>'موازنة 2028 -2029'!M206</f>
        <v>8000</v>
      </c>
      <c r="J206" s="147"/>
      <c r="K206" s="147"/>
      <c r="L206" s="147">
        <f t="shared" si="71"/>
        <v>0</v>
      </c>
      <c r="M206" s="365">
        <f>'الاطار الموازنى  راي الجهه عام'!M206</f>
        <v>0</v>
      </c>
      <c r="N206" s="208">
        <f t="shared" si="63"/>
        <v>-8000</v>
      </c>
      <c r="O206" s="147">
        <f t="shared" si="93"/>
        <v>0</v>
      </c>
      <c r="P206" s="209" t="str">
        <f t="shared" si="64"/>
        <v xml:space="preserve"> </v>
      </c>
      <c r="Q206" s="209">
        <f t="shared" si="65"/>
        <v>8000</v>
      </c>
      <c r="R206" s="105">
        <f t="shared" si="70"/>
        <v>0</v>
      </c>
      <c r="S206" s="72">
        <f t="shared" si="66"/>
        <v>8000</v>
      </c>
    </row>
    <row r="207" spans="1:19" ht="105" customHeight="1" x14ac:dyDescent="0.2">
      <c r="A207" s="365"/>
      <c r="B207" s="365"/>
      <c r="C207" s="365"/>
      <c r="D207" s="365"/>
      <c r="E207" s="147"/>
      <c r="F207" s="147"/>
      <c r="G207" s="49" t="s">
        <v>747</v>
      </c>
      <c r="H207" s="19" t="s">
        <v>165</v>
      </c>
      <c r="I207" s="365">
        <f>'موازنة 2028 -2029'!M207</f>
        <v>15000</v>
      </c>
      <c r="J207" s="147"/>
      <c r="K207" s="147"/>
      <c r="L207" s="147">
        <f t="shared" si="71"/>
        <v>0</v>
      </c>
      <c r="M207" s="365">
        <f>'الاطار الموازنى  راي الجهه عام'!M207</f>
        <v>0</v>
      </c>
      <c r="N207" s="208">
        <f t="shared" si="63"/>
        <v>-15000</v>
      </c>
      <c r="O207" s="147">
        <f t="shared" si="93"/>
        <v>0</v>
      </c>
      <c r="P207" s="209" t="str">
        <f t="shared" si="64"/>
        <v xml:space="preserve"> </v>
      </c>
      <c r="Q207" s="209">
        <f t="shared" si="65"/>
        <v>15000</v>
      </c>
      <c r="R207" s="105">
        <f t="shared" si="70"/>
        <v>0</v>
      </c>
      <c r="S207" s="72">
        <f t="shared" si="66"/>
        <v>15000</v>
      </c>
    </row>
    <row r="208" spans="1:19" ht="110.25" customHeight="1" thickBot="1" x14ac:dyDescent="0.25">
      <c r="A208" s="379"/>
      <c r="B208" s="379"/>
      <c r="C208" s="379"/>
      <c r="D208" s="379"/>
      <c r="E208" s="158"/>
      <c r="F208" s="158"/>
      <c r="G208" s="50" t="s">
        <v>748</v>
      </c>
      <c r="H208" s="19" t="s">
        <v>166</v>
      </c>
      <c r="I208" s="379">
        <f>'موازنة 2028 -2029'!M208</f>
        <v>1063000</v>
      </c>
      <c r="J208" s="158"/>
      <c r="K208" s="158"/>
      <c r="L208" s="158">
        <f t="shared" si="71"/>
        <v>0</v>
      </c>
      <c r="M208" s="379">
        <f>'الاطار الموازنى  راي الجهه عام'!M208</f>
        <v>0</v>
      </c>
      <c r="N208" s="218">
        <f t="shared" si="63"/>
        <v>-1063000</v>
      </c>
      <c r="O208" s="158">
        <f t="shared" si="93"/>
        <v>0</v>
      </c>
      <c r="P208" s="219" t="str">
        <f t="shared" si="64"/>
        <v xml:space="preserve"> </v>
      </c>
      <c r="Q208" s="219">
        <f t="shared" si="65"/>
        <v>1063000</v>
      </c>
      <c r="R208" s="113">
        <f t="shared" si="70"/>
        <v>0</v>
      </c>
      <c r="S208" s="72">
        <f t="shared" si="66"/>
        <v>1063000</v>
      </c>
    </row>
    <row r="209" spans="1:19" s="1" customFormat="1" ht="107.25" customHeight="1" thickBot="1" x14ac:dyDescent="0.25">
      <c r="A209" s="360">
        <f t="shared" ref="A209:F209" si="94">SUM(A200:A208)</f>
        <v>0</v>
      </c>
      <c r="B209" s="368">
        <f t="shared" si="94"/>
        <v>0</v>
      </c>
      <c r="C209" s="368">
        <f t="shared" si="94"/>
        <v>0</v>
      </c>
      <c r="D209" s="368">
        <f t="shared" si="94"/>
        <v>0</v>
      </c>
      <c r="E209" s="150">
        <f t="shared" si="94"/>
        <v>0</v>
      </c>
      <c r="F209" s="150">
        <f t="shared" si="94"/>
        <v>0</v>
      </c>
      <c r="G209" s="51"/>
      <c r="H209" s="5" t="s">
        <v>167</v>
      </c>
      <c r="I209" s="368">
        <f>'موازنة 2028 -2029'!M209</f>
        <v>2091000</v>
      </c>
      <c r="J209" s="150">
        <f t="shared" ref="J209:L209" si="95">SUM(J200:J208)</f>
        <v>0</v>
      </c>
      <c r="K209" s="150">
        <f t="shared" si="95"/>
        <v>0</v>
      </c>
      <c r="L209" s="150">
        <f t="shared" si="95"/>
        <v>0</v>
      </c>
      <c r="M209" s="368">
        <f>'الاطار الموازنى  راي الجهه عام'!M209</f>
        <v>0</v>
      </c>
      <c r="N209" s="212">
        <f t="shared" si="63"/>
        <v>-2091000</v>
      </c>
      <c r="O209" s="150">
        <f t="shared" ref="O209" si="96">SUM(O200:O208)</f>
        <v>0</v>
      </c>
      <c r="P209" s="150" t="str">
        <f t="shared" si="64"/>
        <v xml:space="preserve"> </v>
      </c>
      <c r="Q209" s="150">
        <f t="shared" si="65"/>
        <v>2091000</v>
      </c>
      <c r="R209" s="107">
        <f t="shared" si="70"/>
        <v>0</v>
      </c>
      <c r="S209" s="72">
        <f t="shared" si="66"/>
        <v>2091000</v>
      </c>
    </row>
    <row r="210" spans="1:19" s="1" customFormat="1" ht="105.75" customHeight="1" x14ac:dyDescent="0.2">
      <c r="A210" s="394"/>
      <c r="B210" s="395"/>
      <c r="C210" s="395"/>
      <c r="D210" s="395"/>
      <c r="E210" s="170"/>
      <c r="F210" s="170"/>
      <c r="G210" s="48" t="s">
        <v>749</v>
      </c>
      <c r="H210" s="18" t="s">
        <v>168</v>
      </c>
      <c r="I210" s="395">
        <f>'موازنة 2028 -2029'!M210</f>
        <v>0</v>
      </c>
      <c r="J210" s="170"/>
      <c r="K210" s="170"/>
      <c r="L210" s="170">
        <f t="shared" si="71"/>
        <v>0</v>
      </c>
      <c r="M210" s="395">
        <f>'الاطار الموازنى  راي الجهه عام'!M210</f>
        <v>0</v>
      </c>
      <c r="N210" s="229">
        <f t="shared" si="63"/>
        <v>0</v>
      </c>
      <c r="O210" s="170"/>
      <c r="P210" s="170" t="str">
        <f t="shared" si="64"/>
        <v xml:space="preserve"> </v>
      </c>
      <c r="Q210" s="170" t="str">
        <f t="shared" si="65"/>
        <v xml:space="preserve"> </v>
      </c>
      <c r="R210" s="120"/>
      <c r="S210" s="72">
        <f>S213</f>
        <v>0</v>
      </c>
    </row>
    <row r="211" spans="1:19" ht="105.75" customHeight="1" x14ac:dyDescent="0.2">
      <c r="A211" s="364"/>
      <c r="B211" s="365"/>
      <c r="C211" s="365"/>
      <c r="D211" s="365"/>
      <c r="E211" s="147"/>
      <c r="F211" s="147"/>
      <c r="G211" s="49" t="s">
        <v>750</v>
      </c>
      <c r="H211" s="19" t="s">
        <v>169</v>
      </c>
      <c r="I211" s="365">
        <f>'موازنة 2028 -2029'!M211</f>
        <v>0</v>
      </c>
      <c r="J211" s="147"/>
      <c r="K211" s="147"/>
      <c r="L211" s="147">
        <f t="shared" si="71"/>
        <v>0</v>
      </c>
      <c r="M211" s="365">
        <f>'الاطار الموازنى  راي الجهه عام'!M211</f>
        <v>0</v>
      </c>
      <c r="N211" s="208">
        <f t="shared" si="63"/>
        <v>0</v>
      </c>
      <c r="O211" s="147"/>
      <c r="P211" s="209" t="str">
        <f t="shared" si="64"/>
        <v xml:space="preserve"> </v>
      </c>
      <c r="Q211" s="209" t="str">
        <f t="shared" si="65"/>
        <v xml:space="preserve"> </v>
      </c>
      <c r="R211" s="105">
        <f t="shared" si="70"/>
        <v>0</v>
      </c>
      <c r="S211" s="72">
        <f t="shared" si="66"/>
        <v>0</v>
      </c>
    </row>
    <row r="212" spans="1:19" ht="105.75" customHeight="1" thickBot="1" x14ac:dyDescent="0.25">
      <c r="A212" s="391"/>
      <c r="B212" s="379"/>
      <c r="C212" s="379"/>
      <c r="D212" s="379"/>
      <c r="E212" s="158"/>
      <c r="F212" s="158"/>
      <c r="G212" s="50" t="s">
        <v>751</v>
      </c>
      <c r="H212" s="19" t="s">
        <v>170</v>
      </c>
      <c r="I212" s="379">
        <f>'موازنة 2028 -2029'!M212</f>
        <v>0</v>
      </c>
      <c r="J212" s="158"/>
      <c r="K212" s="158"/>
      <c r="L212" s="158">
        <f t="shared" si="71"/>
        <v>0</v>
      </c>
      <c r="M212" s="379">
        <f>'الاطار الموازنى  راي الجهه عام'!M212</f>
        <v>0</v>
      </c>
      <c r="N212" s="218">
        <f t="shared" si="63"/>
        <v>0</v>
      </c>
      <c r="O212" s="158"/>
      <c r="P212" s="219" t="str">
        <f t="shared" si="64"/>
        <v xml:space="preserve"> </v>
      </c>
      <c r="Q212" s="219" t="str">
        <f t="shared" si="65"/>
        <v xml:space="preserve"> </v>
      </c>
      <c r="R212" s="113">
        <f t="shared" si="70"/>
        <v>0</v>
      </c>
      <c r="S212" s="72">
        <f t="shared" si="66"/>
        <v>0</v>
      </c>
    </row>
    <row r="213" spans="1:19" s="1" customFormat="1" ht="102.75" customHeight="1" thickBot="1" x14ac:dyDescent="0.25">
      <c r="A213" s="360">
        <f t="shared" ref="A213:L213" si="97">SUM(A211:A212)</f>
        <v>0</v>
      </c>
      <c r="B213" s="368">
        <f t="shared" si="97"/>
        <v>0</v>
      </c>
      <c r="C213" s="368">
        <f t="shared" si="97"/>
        <v>0</v>
      </c>
      <c r="D213" s="368">
        <f t="shared" si="97"/>
        <v>0</v>
      </c>
      <c r="E213" s="150">
        <f t="shared" si="97"/>
        <v>0</v>
      </c>
      <c r="F213" s="150">
        <f t="shared" si="97"/>
        <v>0</v>
      </c>
      <c r="G213" s="51"/>
      <c r="H213" s="5" t="s">
        <v>171</v>
      </c>
      <c r="I213" s="368">
        <f>'موازنة 2028 -2029'!M213</f>
        <v>0</v>
      </c>
      <c r="J213" s="150">
        <f t="shared" si="97"/>
        <v>0</v>
      </c>
      <c r="K213" s="150">
        <f t="shared" si="97"/>
        <v>0</v>
      </c>
      <c r="L213" s="150">
        <f t="shared" si="97"/>
        <v>0</v>
      </c>
      <c r="M213" s="368">
        <f>'الاطار الموازنى  راي الجهه عام'!M213</f>
        <v>0</v>
      </c>
      <c r="N213" s="212">
        <f t="shared" si="63"/>
        <v>0</v>
      </c>
      <c r="O213" s="150">
        <f t="shared" ref="O213" si="98">SUM(O211:O212)</f>
        <v>0</v>
      </c>
      <c r="P213" s="150" t="str">
        <f t="shared" si="64"/>
        <v xml:space="preserve"> </v>
      </c>
      <c r="Q213" s="150" t="str">
        <f t="shared" si="65"/>
        <v xml:space="preserve"> </v>
      </c>
      <c r="R213" s="107">
        <f t="shared" si="70"/>
        <v>0</v>
      </c>
      <c r="S213" s="72">
        <f t="shared" si="66"/>
        <v>0</v>
      </c>
    </row>
    <row r="214" spans="1:19" s="1" customFormat="1" ht="105.75" customHeight="1" x14ac:dyDescent="0.2">
      <c r="A214" s="394"/>
      <c r="B214" s="395"/>
      <c r="C214" s="395"/>
      <c r="D214" s="395"/>
      <c r="E214" s="167"/>
      <c r="F214" s="167"/>
      <c r="G214" s="48">
        <v>3113010301</v>
      </c>
      <c r="H214" s="18" t="s">
        <v>172</v>
      </c>
      <c r="I214" s="395">
        <f>'موازنة 2028 -2029'!M214</f>
        <v>0</v>
      </c>
      <c r="J214" s="167"/>
      <c r="K214" s="167"/>
      <c r="L214" s="167">
        <f t="shared" si="71"/>
        <v>0</v>
      </c>
      <c r="M214" s="395">
        <f>'الاطار الموازنى  راي الجهه عام'!M214</f>
        <v>0</v>
      </c>
      <c r="N214" s="229">
        <f t="shared" si="63"/>
        <v>0</v>
      </c>
      <c r="O214" s="167"/>
      <c r="P214" s="170" t="str">
        <f t="shared" si="64"/>
        <v xml:space="preserve"> </v>
      </c>
      <c r="Q214" s="170" t="str">
        <f t="shared" si="65"/>
        <v xml:space="preserve"> </v>
      </c>
      <c r="R214" s="120">
        <f t="shared" si="70"/>
        <v>0</v>
      </c>
      <c r="S214" s="72">
        <f t="shared" si="66"/>
        <v>0</v>
      </c>
    </row>
    <row r="215" spans="1:19" s="1" customFormat="1" ht="123.75" customHeight="1" x14ac:dyDescent="0.2">
      <c r="A215" s="357"/>
      <c r="B215" s="373"/>
      <c r="C215" s="373"/>
      <c r="D215" s="373"/>
      <c r="E215" s="155"/>
      <c r="F215" s="155"/>
      <c r="G215" s="54" t="s">
        <v>752</v>
      </c>
      <c r="H215" s="18" t="s">
        <v>173</v>
      </c>
      <c r="I215" s="373">
        <f>'موازنة 2028 -2029'!M215</f>
        <v>0</v>
      </c>
      <c r="J215" s="155"/>
      <c r="K215" s="155"/>
      <c r="L215" s="155">
        <f t="shared" si="71"/>
        <v>0</v>
      </c>
      <c r="M215" s="373">
        <f>'الاطار الموازنى  راي الجهه عام'!M215</f>
        <v>0</v>
      </c>
      <c r="N215" s="215">
        <f t="shared" si="63"/>
        <v>0</v>
      </c>
      <c r="O215" s="155"/>
      <c r="P215" s="155" t="str">
        <f t="shared" si="64"/>
        <v xml:space="preserve"> </v>
      </c>
      <c r="Q215" s="155" t="str">
        <f t="shared" si="65"/>
        <v xml:space="preserve"> </v>
      </c>
      <c r="R215" s="110"/>
      <c r="S215" s="72">
        <f>S225</f>
        <v>221000</v>
      </c>
    </row>
    <row r="216" spans="1:19" ht="97.5" customHeight="1" x14ac:dyDescent="0.2">
      <c r="A216" s="365"/>
      <c r="B216" s="365"/>
      <c r="C216" s="365"/>
      <c r="D216" s="365"/>
      <c r="E216" s="147"/>
      <c r="F216" s="147"/>
      <c r="G216" s="49" t="s">
        <v>753</v>
      </c>
      <c r="H216" s="19" t="s">
        <v>174</v>
      </c>
      <c r="I216" s="365">
        <f>'موازنة 2028 -2029'!M216</f>
        <v>91000</v>
      </c>
      <c r="J216" s="147"/>
      <c r="K216" s="147"/>
      <c r="L216" s="147">
        <f t="shared" si="71"/>
        <v>0</v>
      </c>
      <c r="M216" s="365">
        <f>'الاطار الموازنى  راي الجهه عام'!M216</f>
        <v>0</v>
      </c>
      <c r="N216" s="208">
        <f t="shared" si="63"/>
        <v>-91000</v>
      </c>
      <c r="O216" s="147">
        <f t="shared" ref="O216:O221" si="99">M216</f>
        <v>0</v>
      </c>
      <c r="P216" s="209" t="str">
        <f t="shared" si="64"/>
        <v xml:space="preserve"> </v>
      </c>
      <c r="Q216" s="209">
        <f t="shared" si="65"/>
        <v>91000</v>
      </c>
      <c r="R216" s="105">
        <f t="shared" si="70"/>
        <v>0</v>
      </c>
      <c r="S216" s="72">
        <f t="shared" si="66"/>
        <v>91000</v>
      </c>
    </row>
    <row r="217" spans="1:19" ht="105.75" customHeight="1" x14ac:dyDescent="0.2">
      <c r="A217" s="365"/>
      <c r="B217" s="365"/>
      <c r="C217" s="365"/>
      <c r="D217" s="365"/>
      <c r="E217" s="147"/>
      <c r="F217" s="147"/>
      <c r="G217" s="49" t="s">
        <v>754</v>
      </c>
      <c r="H217" s="19" t="s">
        <v>175</v>
      </c>
      <c r="I217" s="365">
        <f>'موازنة 2028 -2029'!M217</f>
        <v>0</v>
      </c>
      <c r="J217" s="147"/>
      <c r="K217" s="147"/>
      <c r="L217" s="147">
        <f t="shared" si="71"/>
        <v>0</v>
      </c>
      <c r="M217" s="365">
        <f>'الاطار الموازنى  راي الجهه عام'!M217</f>
        <v>0</v>
      </c>
      <c r="N217" s="208">
        <f t="shared" si="63"/>
        <v>0</v>
      </c>
      <c r="O217" s="147">
        <f t="shared" si="99"/>
        <v>0</v>
      </c>
      <c r="P217" s="209" t="str">
        <f t="shared" si="64"/>
        <v xml:space="preserve"> </v>
      </c>
      <c r="Q217" s="209" t="str">
        <f t="shared" si="65"/>
        <v xml:space="preserve"> </v>
      </c>
      <c r="R217" s="105">
        <f t="shared" si="70"/>
        <v>0</v>
      </c>
      <c r="S217" s="72">
        <f t="shared" si="66"/>
        <v>0</v>
      </c>
    </row>
    <row r="218" spans="1:19" ht="102.75" customHeight="1" x14ac:dyDescent="0.2">
      <c r="A218" s="365"/>
      <c r="B218" s="365"/>
      <c r="C218" s="365"/>
      <c r="D218" s="365"/>
      <c r="E218" s="147"/>
      <c r="F218" s="147"/>
      <c r="G218" s="49" t="s">
        <v>755</v>
      </c>
      <c r="H218" s="19" t="s">
        <v>176</v>
      </c>
      <c r="I218" s="365">
        <f>'موازنة 2028 -2029'!M218</f>
        <v>50000</v>
      </c>
      <c r="J218" s="147"/>
      <c r="K218" s="147"/>
      <c r="L218" s="147">
        <f t="shared" si="71"/>
        <v>0</v>
      </c>
      <c r="M218" s="365">
        <f>'الاطار الموازنى  راي الجهه عام'!M218</f>
        <v>0</v>
      </c>
      <c r="N218" s="208">
        <f t="shared" si="63"/>
        <v>-50000</v>
      </c>
      <c r="O218" s="147">
        <f t="shared" si="99"/>
        <v>0</v>
      </c>
      <c r="P218" s="209" t="str">
        <f t="shared" si="64"/>
        <v xml:space="preserve"> </v>
      </c>
      <c r="Q218" s="209">
        <f t="shared" si="65"/>
        <v>50000</v>
      </c>
      <c r="R218" s="105">
        <f t="shared" si="70"/>
        <v>0</v>
      </c>
      <c r="S218" s="72">
        <f t="shared" si="66"/>
        <v>50000</v>
      </c>
    </row>
    <row r="219" spans="1:19" ht="105.75" customHeight="1" x14ac:dyDescent="0.2">
      <c r="A219" s="365"/>
      <c r="B219" s="365"/>
      <c r="C219" s="365"/>
      <c r="D219" s="365"/>
      <c r="E219" s="147"/>
      <c r="F219" s="147"/>
      <c r="G219" s="49" t="s">
        <v>756</v>
      </c>
      <c r="H219" s="19" t="s">
        <v>177</v>
      </c>
      <c r="I219" s="365">
        <f>'موازنة 2028 -2029'!M219</f>
        <v>0</v>
      </c>
      <c r="J219" s="147"/>
      <c r="K219" s="147"/>
      <c r="L219" s="147">
        <f t="shared" si="71"/>
        <v>0</v>
      </c>
      <c r="M219" s="365">
        <f>'الاطار الموازنى  راي الجهه عام'!M219</f>
        <v>0</v>
      </c>
      <c r="N219" s="208">
        <f t="shared" ref="N219:N282" si="100">M219-I219</f>
        <v>0</v>
      </c>
      <c r="O219" s="147">
        <f t="shared" si="99"/>
        <v>0</v>
      </c>
      <c r="P219" s="209" t="str">
        <f t="shared" ref="P219:P282" si="101">IF(O219&gt;I219,O219-I219," ")</f>
        <v xml:space="preserve"> </v>
      </c>
      <c r="Q219" s="209" t="str">
        <f t="shared" ref="Q219:Q282" si="102">IF(I219&gt;O219,I219-O219," ")</f>
        <v xml:space="preserve"> </v>
      </c>
      <c r="R219" s="105">
        <f t="shared" si="70"/>
        <v>0</v>
      </c>
      <c r="S219" s="72">
        <f t="shared" ref="S219:S281" si="103">SUM(A219+B219+C219+D219+E219+F219+I219+J219+K219+L219+M219+O219)</f>
        <v>0</v>
      </c>
    </row>
    <row r="220" spans="1:19" ht="110.25" customHeight="1" x14ac:dyDescent="0.2">
      <c r="A220" s="365"/>
      <c r="B220" s="365"/>
      <c r="C220" s="365"/>
      <c r="D220" s="365"/>
      <c r="E220" s="147"/>
      <c r="F220" s="147"/>
      <c r="G220" s="49" t="s">
        <v>757</v>
      </c>
      <c r="H220" s="19" t="s">
        <v>178</v>
      </c>
      <c r="I220" s="365">
        <f>'موازنة 2028 -2029'!M220</f>
        <v>50000</v>
      </c>
      <c r="J220" s="147"/>
      <c r="K220" s="147"/>
      <c r="L220" s="147">
        <f t="shared" si="71"/>
        <v>0</v>
      </c>
      <c r="M220" s="365">
        <f>'الاطار الموازنى  راي الجهه عام'!M220</f>
        <v>0</v>
      </c>
      <c r="N220" s="208">
        <f t="shared" si="100"/>
        <v>-50000</v>
      </c>
      <c r="O220" s="147">
        <f t="shared" si="99"/>
        <v>0</v>
      </c>
      <c r="P220" s="209" t="str">
        <f t="shared" si="101"/>
        <v xml:space="preserve"> </v>
      </c>
      <c r="Q220" s="209">
        <f t="shared" si="102"/>
        <v>50000</v>
      </c>
      <c r="R220" s="105">
        <f t="shared" si="70"/>
        <v>0</v>
      </c>
      <c r="S220" s="72">
        <f t="shared" si="103"/>
        <v>50000</v>
      </c>
    </row>
    <row r="221" spans="1:19" ht="107.25" customHeight="1" x14ac:dyDescent="0.2">
      <c r="A221" s="365"/>
      <c r="B221" s="365"/>
      <c r="C221" s="365"/>
      <c r="D221" s="365"/>
      <c r="E221" s="147"/>
      <c r="F221" s="147"/>
      <c r="G221" s="49" t="s">
        <v>758</v>
      </c>
      <c r="H221" s="19" t="s">
        <v>179</v>
      </c>
      <c r="I221" s="365">
        <f>'موازنة 2028 -2029'!M221</f>
        <v>30000</v>
      </c>
      <c r="J221" s="147"/>
      <c r="K221" s="147"/>
      <c r="L221" s="147">
        <f t="shared" si="71"/>
        <v>0</v>
      </c>
      <c r="M221" s="365">
        <f>'الاطار الموازنى  راي الجهه عام'!M221</f>
        <v>0</v>
      </c>
      <c r="N221" s="208">
        <f t="shared" si="100"/>
        <v>-30000</v>
      </c>
      <c r="O221" s="147">
        <f t="shared" si="99"/>
        <v>0</v>
      </c>
      <c r="P221" s="209" t="str">
        <f t="shared" si="101"/>
        <v xml:space="preserve"> </v>
      </c>
      <c r="Q221" s="209">
        <f t="shared" si="102"/>
        <v>30000</v>
      </c>
      <c r="R221" s="105">
        <f t="shared" si="70"/>
        <v>0</v>
      </c>
      <c r="S221" s="72">
        <f t="shared" si="103"/>
        <v>30000</v>
      </c>
    </row>
    <row r="222" spans="1:19" ht="105.75" customHeight="1" x14ac:dyDescent="0.2">
      <c r="A222" s="364"/>
      <c r="B222" s="365"/>
      <c r="C222" s="365"/>
      <c r="D222" s="365"/>
      <c r="E222" s="147"/>
      <c r="F222" s="147"/>
      <c r="G222" s="49" t="s">
        <v>759</v>
      </c>
      <c r="H222" s="19" t="s">
        <v>180</v>
      </c>
      <c r="I222" s="365">
        <f>'موازنة 2028 -2029'!M222</f>
        <v>0</v>
      </c>
      <c r="J222" s="147"/>
      <c r="K222" s="147"/>
      <c r="L222" s="147">
        <f t="shared" si="71"/>
        <v>0</v>
      </c>
      <c r="M222" s="365">
        <f>'الاطار الموازنى  راي الجهه عام'!M222</f>
        <v>0</v>
      </c>
      <c r="N222" s="208">
        <f t="shared" si="100"/>
        <v>0</v>
      </c>
      <c r="O222" s="147"/>
      <c r="P222" s="209" t="str">
        <f t="shared" si="101"/>
        <v xml:space="preserve"> </v>
      </c>
      <c r="Q222" s="209" t="str">
        <f t="shared" si="102"/>
        <v xml:space="preserve"> </v>
      </c>
      <c r="R222" s="105">
        <f t="shared" si="70"/>
        <v>0</v>
      </c>
      <c r="S222" s="72">
        <f t="shared" si="103"/>
        <v>0</v>
      </c>
    </row>
    <row r="223" spans="1:19" ht="105.75" customHeight="1" x14ac:dyDescent="0.2">
      <c r="A223" s="391"/>
      <c r="B223" s="379"/>
      <c r="C223" s="379"/>
      <c r="D223" s="379"/>
      <c r="E223" s="158"/>
      <c r="F223" s="158"/>
      <c r="G223" s="50" t="s">
        <v>760</v>
      </c>
      <c r="H223" s="19" t="s">
        <v>181</v>
      </c>
      <c r="I223" s="379">
        <f>'موازنة 2028 -2029'!M223</f>
        <v>0</v>
      </c>
      <c r="J223" s="158"/>
      <c r="K223" s="158"/>
      <c r="L223" s="158">
        <f t="shared" si="71"/>
        <v>0</v>
      </c>
      <c r="M223" s="379">
        <f>'الاطار الموازنى  راي الجهه عام'!M223</f>
        <v>0</v>
      </c>
      <c r="N223" s="218">
        <f t="shared" si="100"/>
        <v>0</v>
      </c>
      <c r="O223" s="158"/>
      <c r="P223" s="219" t="str">
        <f t="shared" si="101"/>
        <v xml:space="preserve"> </v>
      </c>
      <c r="Q223" s="219" t="str">
        <f t="shared" si="102"/>
        <v xml:space="preserve"> </v>
      </c>
      <c r="R223" s="113">
        <f t="shared" ref="R223:R286" si="104">IF(O223=0,,O223/I223)</f>
        <v>0</v>
      </c>
      <c r="S223" s="72">
        <f t="shared" si="103"/>
        <v>0</v>
      </c>
    </row>
    <row r="224" spans="1:19" ht="105.75" customHeight="1" thickBot="1" x14ac:dyDescent="0.25">
      <c r="A224" s="391"/>
      <c r="B224" s="379"/>
      <c r="C224" s="379"/>
      <c r="D224" s="379"/>
      <c r="E224" s="158"/>
      <c r="F224" s="158"/>
      <c r="G224" s="50" t="s">
        <v>761</v>
      </c>
      <c r="H224" s="19" t="s">
        <v>182</v>
      </c>
      <c r="I224" s="379">
        <f>'موازنة 2028 -2029'!M224</f>
        <v>0</v>
      </c>
      <c r="J224" s="158"/>
      <c r="K224" s="158"/>
      <c r="L224" s="158">
        <f t="shared" si="71"/>
        <v>0</v>
      </c>
      <c r="M224" s="379">
        <f>'الاطار الموازنى  راي الجهه عام'!M224</f>
        <v>0</v>
      </c>
      <c r="N224" s="218">
        <f t="shared" si="100"/>
        <v>0</v>
      </c>
      <c r="O224" s="158"/>
      <c r="P224" s="219" t="str">
        <f t="shared" si="101"/>
        <v xml:space="preserve"> </v>
      </c>
      <c r="Q224" s="219" t="str">
        <f t="shared" si="102"/>
        <v xml:space="preserve"> </v>
      </c>
      <c r="R224" s="113">
        <f t="shared" si="104"/>
        <v>0</v>
      </c>
      <c r="S224" s="72">
        <f t="shared" si="103"/>
        <v>0</v>
      </c>
    </row>
    <row r="225" spans="1:19" s="1" customFormat="1" ht="112.5" customHeight="1" x14ac:dyDescent="0.2">
      <c r="A225" s="392">
        <f t="shared" ref="A225:F225" si="105">SUM(A216:A224)</f>
        <v>0</v>
      </c>
      <c r="B225" s="393">
        <f t="shared" si="105"/>
        <v>0</v>
      </c>
      <c r="C225" s="393">
        <f t="shared" si="105"/>
        <v>0</v>
      </c>
      <c r="D225" s="393">
        <f t="shared" si="105"/>
        <v>0</v>
      </c>
      <c r="E225" s="316">
        <f t="shared" si="105"/>
        <v>0</v>
      </c>
      <c r="F225" s="316">
        <f t="shared" si="105"/>
        <v>0</v>
      </c>
      <c r="G225" s="317"/>
      <c r="H225" s="318" t="s">
        <v>183</v>
      </c>
      <c r="I225" s="393">
        <f>'موازنة 2028 -2029'!M225</f>
        <v>221000</v>
      </c>
      <c r="J225" s="316">
        <f t="shared" ref="J225:L225" si="106">SUM(J216:J224)</f>
        <v>0</v>
      </c>
      <c r="K225" s="316">
        <f t="shared" si="106"/>
        <v>0</v>
      </c>
      <c r="L225" s="316">
        <f t="shared" si="106"/>
        <v>0</v>
      </c>
      <c r="M225" s="393">
        <f>'الاطار الموازنى  راي الجهه عام'!M225</f>
        <v>0</v>
      </c>
      <c r="N225" s="319">
        <f t="shared" si="100"/>
        <v>-221000</v>
      </c>
      <c r="O225" s="316">
        <f t="shared" ref="O225" si="107">SUM(O216:O224)</f>
        <v>0</v>
      </c>
      <c r="P225" s="316" t="str">
        <f t="shared" si="101"/>
        <v xml:space="preserve"> </v>
      </c>
      <c r="Q225" s="316">
        <f t="shared" si="102"/>
        <v>221000</v>
      </c>
      <c r="R225" s="320">
        <f t="shared" si="104"/>
        <v>0</v>
      </c>
      <c r="S225" s="72">
        <f t="shared" si="103"/>
        <v>221000</v>
      </c>
    </row>
    <row r="226" spans="1:19" s="1" customFormat="1" ht="126" customHeight="1" x14ac:dyDescent="0.2">
      <c r="A226" s="394"/>
      <c r="B226" s="395"/>
      <c r="C226" s="395"/>
      <c r="D226" s="395"/>
      <c r="E226" s="170"/>
      <c r="F226" s="170"/>
      <c r="G226" s="48" t="s">
        <v>762</v>
      </c>
      <c r="H226" s="21" t="s">
        <v>184</v>
      </c>
      <c r="I226" s="395">
        <f>'موازنة 2028 -2029'!M226</f>
        <v>0</v>
      </c>
      <c r="J226" s="170"/>
      <c r="K226" s="170"/>
      <c r="L226" s="170">
        <f t="shared" si="71"/>
        <v>0</v>
      </c>
      <c r="M226" s="395">
        <f>'الاطار الموازنى  راي الجهه عام'!M226</f>
        <v>0</v>
      </c>
      <c r="N226" s="229">
        <f t="shared" si="100"/>
        <v>0</v>
      </c>
      <c r="O226" s="170"/>
      <c r="P226" s="170" t="str">
        <f t="shared" si="101"/>
        <v xml:space="preserve"> </v>
      </c>
      <c r="Q226" s="170" t="str">
        <f t="shared" si="102"/>
        <v xml:space="preserve"> </v>
      </c>
      <c r="R226" s="120"/>
      <c r="S226" s="72">
        <f>S239</f>
        <v>731000</v>
      </c>
    </row>
    <row r="227" spans="1:19" ht="105.75" customHeight="1" x14ac:dyDescent="0.2">
      <c r="A227" s="364"/>
      <c r="B227" s="365"/>
      <c r="C227" s="365"/>
      <c r="D227" s="365"/>
      <c r="E227" s="147"/>
      <c r="F227" s="147"/>
      <c r="G227" s="49" t="s">
        <v>763</v>
      </c>
      <c r="H227" s="19" t="s">
        <v>185</v>
      </c>
      <c r="I227" s="365">
        <f>'موازنة 2028 -2029'!M227</f>
        <v>0</v>
      </c>
      <c r="J227" s="147"/>
      <c r="K227" s="147"/>
      <c r="L227" s="147">
        <f t="shared" ref="L227:L291" si="108">K227*2</f>
        <v>0</v>
      </c>
      <c r="M227" s="365">
        <f>'الاطار الموازنى  راي الجهه عام'!M227</f>
        <v>0</v>
      </c>
      <c r="N227" s="208">
        <f t="shared" si="100"/>
        <v>0</v>
      </c>
      <c r="O227" s="147"/>
      <c r="P227" s="209" t="str">
        <f t="shared" si="101"/>
        <v xml:space="preserve"> </v>
      </c>
      <c r="Q227" s="209" t="str">
        <f t="shared" si="102"/>
        <v xml:space="preserve"> </v>
      </c>
      <c r="R227" s="105">
        <f t="shared" si="104"/>
        <v>0</v>
      </c>
      <c r="S227" s="72">
        <f t="shared" si="103"/>
        <v>0</v>
      </c>
    </row>
    <row r="228" spans="1:19" ht="105.75" customHeight="1" x14ac:dyDescent="0.2">
      <c r="A228" s="364"/>
      <c r="B228" s="365"/>
      <c r="C228" s="365"/>
      <c r="D228" s="365"/>
      <c r="E228" s="147"/>
      <c r="F228" s="147"/>
      <c r="G228" s="49" t="s">
        <v>764</v>
      </c>
      <c r="H228" s="19" t="s">
        <v>186</v>
      </c>
      <c r="I228" s="365">
        <f>'موازنة 2028 -2029'!M228</f>
        <v>0</v>
      </c>
      <c r="J228" s="147"/>
      <c r="K228" s="147"/>
      <c r="L228" s="147">
        <f t="shared" si="108"/>
        <v>0</v>
      </c>
      <c r="M228" s="365">
        <f>'الاطار الموازنى  راي الجهه عام'!M228</f>
        <v>0</v>
      </c>
      <c r="N228" s="208">
        <f t="shared" si="100"/>
        <v>0</v>
      </c>
      <c r="O228" s="147"/>
      <c r="P228" s="209" t="str">
        <f t="shared" si="101"/>
        <v xml:space="preserve"> </v>
      </c>
      <c r="Q228" s="209" t="str">
        <f t="shared" si="102"/>
        <v xml:space="preserve"> </v>
      </c>
      <c r="R228" s="105">
        <f t="shared" si="104"/>
        <v>0</v>
      </c>
      <c r="S228" s="72">
        <f t="shared" si="103"/>
        <v>0</v>
      </c>
    </row>
    <row r="229" spans="1:19" ht="99.75" customHeight="1" x14ac:dyDescent="0.2">
      <c r="A229" s="365"/>
      <c r="B229" s="365"/>
      <c r="C229" s="365"/>
      <c r="D229" s="365"/>
      <c r="E229" s="147"/>
      <c r="F229" s="147"/>
      <c r="G229" s="49" t="s">
        <v>765</v>
      </c>
      <c r="H229" s="19" t="s">
        <v>187</v>
      </c>
      <c r="I229" s="365">
        <f>'موازنة 2028 -2029'!M229</f>
        <v>91000</v>
      </c>
      <c r="J229" s="147"/>
      <c r="K229" s="147"/>
      <c r="L229" s="147">
        <f t="shared" si="108"/>
        <v>0</v>
      </c>
      <c r="M229" s="365">
        <f>'الاطار الموازنى  راي الجهه عام'!M229</f>
        <v>0</v>
      </c>
      <c r="N229" s="208">
        <f t="shared" si="100"/>
        <v>-91000</v>
      </c>
      <c r="O229" s="147">
        <f t="shared" ref="O229:O238" si="109">M229</f>
        <v>0</v>
      </c>
      <c r="P229" s="209" t="str">
        <f t="shared" si="101"/>
        <v xml:space="preserve"> </v>
      </c>
      <c r="Q229" s="209">
        <f t="shared" si="102"/>
        <v>91000</v>
      </c>
      <c r="R229" s="105">
        <f t="shared" si="104"/>
        <v>0</v>
      </c>
      <c r="S229" s="72">
        <f t="shared" si="103"/>
        <v>91000</v>
      </c>
    </row>
    <row r="230" spans="1:19" ht="95.25" customHeight="1" x14ac:dyDescent="0.2">
      <c r="A230" s="365"/>
      <c r="B230" s="365"/>
      <c r="C230" s="365"/>
      <c r="D230" s="365"/>
      <c r="E230" s="147"/>
      <c r="F230" s="147"/>
      <c r="G230" s="49" t="s">
        <v>766</v>
      </c>
      <c r="H230" s="19" t="s">
        <v>188</v>
      </c>
      <c r="I230" s="365">
        <f>'موازنة 2028 -2029'!M230</f>
        <v>15000</v>
      </c>
      <c r="J230" s="147"/>
      <c r="K230" s="147"/>
      <c r="L230" s="147">
        <f t="shared" si="108"/>
        <v>0</v>
      </c>
      <c r="M230" s="365">
        <f>'الاطار الموازنى  راي الجهه عام'!M230</f>
        <v>0</v>
      </c>
      <c r="N230" s="208">
        <f t="shared" si="100"/>
        <v>-15000</v>
      </c>
      <c r="O230" s="147">
        <f t="shared" si="109"/>
        <v>0</v>
      </c>
      <c r="P230" s="209" t="str">
        <f t="shared" si="101"/>
        <v xml:space="preserve"> </v>
      </c>
      <c r="Q230" s="209">
        <f t="shared" si="102"/>
        <v>15000</v>
      </c>
      <c r="R230" s="105">
        <f t="shared" si="104"/>
        <v>0</v>
      </c>
      <c r="S230" s="72">
        <f t="shared" si="103"/>
        <v>15000</v>
      </c>
    </row>
    <row r="231" spans="1:19" ht="99.75" customHeight="1" x14ac:dyDescent="0.2">
      <c r="A231" s="365"/>
      <c r="B231" s="365"/>
      <c r="C231" s="365"/>
      <c r="D231" s="365"/>
      <c r="E231" s="147"/>
      <c r="F231" s="147"/>
      <c r="G231" s="49" t="s">
        <v>767</v>
      </c>
      <c r="H231" s="19" t="s">
        <v>189</v>
      </c>
      <c r="I231" s="365">
        <f>'موازنة 2028 -2029'!M231</f>
        <v>144000</v>
      </c>
      <c r="J231" s="147"/>
      <c r="K231" s="147"/>
      <c r="L231" s="147">
        <f t="shared" si="108"/>
        <v>0</v>
      </c>
      <c r="M231" s="365">
        <f>'الاطار الموازنى  راي الجهه عام'!M231</f>
        <v>0</v>
      </c>
      <c r="N231" s="208">
        <f t="shared" si="100"/>
        <v>-144000</v>
      </c>
      <c r="O231" s="147">
        <f t="shared" si="109"/>
        <v>0</v>
      </c>
      <c r="P231" s="209" t="str">
        <f t="shared" si="101"/>
        <v xml:space="preserve"> </v>
      </c>
      <c r="Q231" s="209">
        <f t="shared" si="102"/>
        <v>144000</v>
      </c>
      <c r="R231" s="105">
        <f t="shared" si="104"/>
        <v>0</v>
      </c>
      <c r="S231" s="72">
        <f t="shared" si="103"/>
        <v>144000</v>
      </c>
    </row>
    <row r="232" spans="1:19" ht="105.75" customHeight="1" x14ac:dyDescent="0.2">
      <c r="A232" s="365"/>
      <c r="B232" s="365"/>
      <c r="C232" s="365"/>
      <c r="D232" s="365"/>
      <c r="E232" s="147"/>
      <c r="F232" s="147"/>
      <c r="G232" s="49" t="s">
        <v>768</v>
      </c>
      <c r="H232" s="19" t="s">
        <v>190</v>
      </c>
      <c r="I232" s="365">
        <f>'موازنة 2028 -2029'!M232</f>
        <v>0</v>
      </c>
      <c r="J232" s="147"/>
      <c r="K232" s="147"/>
      <c r="L232" s="147">
        <f t="shared" si="108"/>
        <v>0</v>
      </c>
      <c r="M232" s="365">
        <f>'الاطار الموازنى  راي الجهه عام'!M232</f>
        <v>0</v>
      </c>
      <c r="N232" s="208">
        <f t="shared" si="100"/>
        <v>0</v>
      </c>
      <c r="O232" s="147">
        <f t="shared" si="109"/>
        <v>0</v>
      </c>
      <c r="P232" s="209" t="str">
        <f t="shared" si="101"/>
        <v xml:space="preserve"> </v>
      </c>
      <c r="Q232" s="209" t="str">
        <f t="shared" si="102"/>
        <v xml:space="preserve"> </v>
      </c>
      <c r="R232" s="105">
        <f t="shared" si="104"/>
        <v>0</v>
      </c>
      <c r="S232" s="72">
        <f t="shared" si="103"/>
        <v>0</v>
      </c>
    </row>
    <row r="233" spans="1:19" ht="107.25" customHeight="1" x14ac:dyDescent="0.2">
      <c r="A233" s="365"/>
      <c r="B233" s="365"/>
      <c r="C233" s="365"/>
      <c r="D233" s="365"/>
      <c r="E233" s="147"/>
      <c r="F233" s="147"/>
      <c r="G233" s="49" t="s">
        <v>769</v>
      </c>
      <c r="H233" s="19" t="s">
        <v>191</v>
      </c>
      <c r="I233" s="365">
        <f>'موازنة 2028 -2029'!M233</f>
        <v>15000</v>
      </c>
      <c r="J233" s="147"/>
      <c r="K233" s="147"/>
      <c r="L233" s="147">
        <f t="shared" si="108"/>
        <v>0</v>
      </c>
      <c r="M233" s="365">
        <f>'الاطار الموازنى  راي الجهه عام'!M233</f>
        <v>0</v>
      </c>
      <c r="N233" s="208">
        <f t="shared" si="100"/>
        <v>-15000</v>
      </c>
      <c r="O233" s="147">
        <f t="shared" si="109"/>
        <v>0</v>
      </c>
      <c r="P233" s="209" t="str">
        <f t="shared" si="101"/>
        <v xml:space="preserve"> </v>
      </c>
      <c r="Q233" s="209">
        <f t="shared" si="102"/>
        <v>15000</v>
      </c>
      <c r="R233" s="105">
        <f t="shared" si="104"/>
        <v>0</v>
      </c>
      <c r="S233" s="72">
        <f t="shared" si="103"/>
        <v>15000</v>
      </c>
    </row>
    <row r="234" spans="1:19" ht="105.75" customHeight="1" x14ac:dyDescent="0.2">
      <c r="A234" s="365"/>
      <c r="B234" s="365"/>
      <c r="C234" s="365"/>
      <c r="D234" s="365"/>
      <c r="E234" s="147"/>
      <c r="F234" s="147"/>
      <c r="G234" s="49" t="s">
        <v>770</v>
      </c>
      <c r="H234" s="19" t="s">
        <v>192</v>
      </c>
      <c r="I234" s="365">
        <f>'موازنة 2028 -2029'!M234</f>
        <v>0</v>
      </c>
      <c r="J234" s="147"/>
      <c r="K234" s="147"/>
      <c r="L234" s="147">
        <f t="shared" si="108"/>
        <v>0</v>
      </c>
      <c r="M234" s="365">
        <f>'الاطار الموازنى  راي الجهه عام'!M234</f>
        <v>0</v>
      </c>
      <c r="N234" s="208">
        <f t="shared" si="100"/>
        <v>0</v>
      </c>
      <c r="O234" s="147">
        <f t="shared" si="109"/>
        <v>0</v>
      </c>
      <c r="P234" s="209" t="str">
        <f t="shared" si="101"/>
        <v xml:space="preserve"> </v>
      </c>
      <c r="Q234" s="209" t="str">
        <f t="shared" si="102"/>
        <v xml:space="preserve"> </v>
      </c>
      <c r="R234" s="105">
        <f t="shared" si="104"/>
        <v>0</v>
      </c>
      <c r="S234" s="72">
        <f t="shared" si="103"/>
        <v>0</v>
      </c>
    </row>
    <row r="235" spans="1:19" ht="105.75" customHeight="1" x14ac:dyDescent="0.2">
      <c r="A235" s="365"/>
      <c r="B235" s="365"/>
      <c r="C235" s="365"/>
      <c r="D235" s="365"/>
      <c r="E235" s="147"/>
      <c r="F235" s="147"/>
      <c r="G235" s="49" t="s">
        <v>771</v>
      </c>
      <c r="H235" s="19" t="s">
        <v>193</v>
      </c>
      <c r="I235" s="365">
        <f>'موازنة 2028 -2029'!M235</f>
        <v>0</v>
      </c>
      <c r="J235" s="147"/>
      <c r="K235" s="147"/>
      <c r="L235" s="147">
        <f t="shared" si="108"/>
        <v>0</v>
      </c>
      <c r="M235" s="365">
        <f>'الاطار الموازنى  راي الجهه عام'!M235</f>
        <v>0</v>
      </c>
      <c r="N235" s="208">
        <f t="shared" si="100"/>
        <v>0</v>
      </c>
      <c r="O235" s="147">
        <f t="shared" si="109"/>
        <v>0</v>
      </c>
      <c r="P235" s="209" t="str">
        <f t="shared" si="101"/>
        <v xml:space="preserve"> </v>
      </c>
      <c r="Q235" s="209" t="str">
        <f t="shared" si="102"/>
        <v xml:space="preserve"> </v>
      </c>
      <c r="R235" s="105">
        <f t="shared" si="104"/>
        <v>0</v>
      </c>
      <c r="S235" s="72">
        <f t="shared" si="103"/>
        <v>0</v>
      </c>
    </row>
    <row r="236" spans="1:19" ht="105.75" customHeight="1" x14ac:dyDescent="0.2">
      <c r="A236" s="365"/>
      <c r="B236" s="365"/>
      <c r="C236" s="365"/>
      <c r="D236" s="365"/>
      <c r="E236" s="147"/>
      <c r="F236" s="147"/>
      <c r="G236" s="49" t="s">
        <v>772</v>
      </c>
      <c r="H236" s="19" t="s">
        <v>194</v>
      </c>
      <c r="I236" s="365">
        <f>'موازنة 2028 -2029'!M236</f>
        <v>0</v>
      </c>
      <c r="J236" s="147"/>
      <c r="K236" s="147"/>
      <c r="L236" s="147">
        <f t="shared" si="108"/>
        <v>0</v>
      </c>
      <c r="M236" s="365">
        <f>'الاطار الموازنى  راي الجهه عام'!M236</f>
        <v>0</v>
      </c>
      <c r="N236" s="208">
        <f t="shared" si="100"/>
        <v>0</v>
      </c>
      <c r="O236" s="147">
        <f t="shared" si="109"/>
        <v>0</v>
      </c>
      <c r="P236" s="209" t="str">
        <f t="shared" si="101"/>
        <v xml:space="preserve"> </v>
      </c>
      <c r="Q236" s="209" t="str">
        <f t="shared" si="102"/>
        <v xml:space="preserve"> </v>
      </c>
      <c r="R236" s="105">
        <f t="shared" si="104"/>
        <v>0</v>
      </c>
      <c r="S236" s="72">
        <f t="shared" si="103"/>
        <v>0</v>
      </c>
    </row>
    <row r="237" spans="1:19" ht="120" customHeight="1" x14ac:dyDescent="0.2">
      <c r="A237" s="365"/>
      <c r="B237" s="365"/>
      <c r="C237" s="365"/>
      <c r="D237" s="365"/>
      <c r="E237" s="147"/>
      <c r="F237" s="147"/>
      <c r="G237" s="49" t="s">
        <v>773</v>
      </c>
      <c r="H237" s="19" t="s">
        <v>195</v>
      </c>
      <c r="I237" s="365">
        <f>'موازنة 2028 -2029'!M237</f>
        <v>286000</v>
      </c>
      <c r="J237" s="147"/>
      <c r="K237" s="147"/>
      <c r="L237" s="147">
        <f t="shared" si="108"/>
        <v>0</v>
      </c>
      <c r="M237" s="365">
        <f>'الاطار الموازنى  راي الجهه عام'!M237</f>
        <v>0</v>
      </c>
      <c r="N237" s="208">
        <f t="shared" si="100"/>
        <v>-286000</v>
      </c>
      <c r="O237" s="147"/>
      <c r="P237" s="209" t="str">
        <f t="shared" si="101"/>
        <v xml:space="preserve"> </v>
      </c>
      <c r="Q237" s="209">
        <f t="shared" si="102"/>
        <v>286000</v>
      </c>
      <c r="R237" s="105">
        <f t="shared" si="104"/>
        <v>0</v>
      </c>
      <c r="S237" s="72">
        <f t="shared" si="103"/>
        <v>286000</v>
      </c>
    </row>
    <row r="238" spans="1:19" ht="132.75" customHeight="1" thickBot="1" x14ac:dyDescent="0.25">
      <c r="A238" s="379"/>
      <c r="B238" s="379"/>
      <c r="C238" s="379"/>
      <c r="D238" s="379"/>
      <c r="E238" s="158"/>
      <c r="F238" s="158"/>
      <c r="G238" s="50" t="s">
        <v>774</v>
      </c>
      <c r="H238" s="19" t="s">
        <v>196</v>
      </c>
      <c r="I238" s="379">
        <f>'موازنة 2028 -2029'!M238</f>
        <v>180000</v>
      </c>
      <c r="J238" s="158"/>
      <c r="K238" s="158"/>
      <c r="L238" s="158">
        <f t="shared" si="108"/>
        <v>0</v>
      </c>
      <c r="M238" s="379">
        <f>'الاطار الموازنى  راي الجهه عام'!M238</f>
        <v>0</v>
      </c>
      <c r="N238" s="218">
        <f t="shared" si="100"/>
        <v>-180000</v>
      </c>
      <c r="O238" s="158">
        <f t="shared" si="109"/>
        <v>0</v>
      </c>
      <c r="P238" s="219" t="str">
        <f t="shared" si="101"/>
        <v xml:space="preserve"> </v>
      </c>
      <c r="Q238" s="219">
        <f t="shared" si="102"/>
        <v>180000</v>
      </c>
      <c r="R238" s="113">
        <f t="shared" si="104"/>
        <v>0</v>
      </c>
      <c r="S238" s="72">
        <f t="shared" si="103"/>
        <v>180000</v>
      </c>
    </row>
    <row r="239" spans="1:19" s="1" customFormat="1" ht="140.25" customHeight="1" thickBot="1" x14ac:dyDescent="0.25">
      <c r="A239" s="360">
        <f t="shared" ref="A239:L239" si="110">SUM(A227:A238)</f>
        <v>0</v>
      </c>
      <c r="B239" s="368">
        <f t="shared" si="110"/>
        <v>0</v>
      </c>
      <c r="C239" s="368">
        <f t="shared" si="110"/>
        <v>0</v>
      </c>
      <c r="D239" s="368">
        <f t="shared" si="110"/>
        <v>0</v>
      </c>
      <c r="E239" s="150">
        <f t="shared" si="110"/>
        <v>0</v>
      </c>
      <c r="F239" s="150">
        <f t="shared" si="110"/>
        <v>0</v>
      </c>
      <c r="G239" s="51"/>
      <c r="H239" s="5" t="s">
        <v>197</v>
      </c>
      <c r="I239" s="368">
        <f>'موازنة 2028 -2029'!M239</f>
        <v>731000</v>
      </c>
      <c r="J239" s="150">
        <f t="shared" si="110"/>
        <v>0</v>
      </c>
      <c r="K239" s="150">
        <f t="shared" si="110"/>
        <v>0</v>
      </c>
      <c r="L239" s="150">
        <f t="shared" si="110"/>
        <v>0</v>
      </c>
      <c r="M239" s="368">
        <f>'الاطار الموازنى  راي الجهه عام'!M239</f>
        <v>0</v>
      </c>
      <c r="N239" s="212">
        <f t="shared" si="100"/>
        <v>-731000</v>
      </c>
      <c r="O239" s="150">
        <f t="shared" ref="O239" si="111">SUM(O227:O238)</f>
        <v>0</v>
      </c>
      <c r="P239" s="150" t="str">
        <f t="shared" si="101"/>
        <v xml:space="preserve"> </v>
      </c>
      <c r="Q239" s="150">
        <f t="shared" si="102"/>
        <v>731000</v>
      </c>
      <c r="R239" s="107">
        <f t="shared" si="104"/>
        <v>0</v>
      </c>
      <c r="S239" s="72">
        <f t="shared" si="103"/>
        <v>731000</v>
      </c>
    </row>
    <row r="240" spans="1:19" s="1" customFormat="1" ht="126" customHeight="1" x14ac:dyDescent="0.2">
      <c r="A240" s="357"/>
      <c r="B240" s="373"/>
      <c r="C240" s="373"/>
      <c r="D240" s="373"/>
      <c r="E240" s="155"/>
      <c r="F240" s="155"/>
      <c r="G240" s="54" t="s">
        <v>775</v>
      </c>
      <c r="H240" s="18" t="s">
        <v>198</v>
      </c>
      <c r="I240" s="373">
        <f>'موازنة 2028 -2029'!M240</f>
        <v>0</v>
      </c>
      <c r="J240" s="155"/>
      <c r="K240" s="155"/>
      <c r="L240" s="155">
        <f t="shared" si="108"/>
        <v>0</v>
      </c>
      <c r="M240" s="373">
        <f>'الاطار الموازنى  راي الجهه عام'!M240</f>
        <v>0</v>
      </c>
      <c r="N240" s="215">
        <f t="shared" si="100"/>
        <v>0</v>
      </c>
      <c r="O240" s="155"/>
      <c r="P240" s="155" t="str">
        <f t="shared" si="101"/>
        <v xml:space="preserve"> </v>
      </c>
      <c r="Q240" s="155" t="str">
        <f t="shared" si="102"/>
        <v xml:space="preserve"> </v>
      </c>
      <c r="R240" s="110"/>
      <c r="S240" s="72">
        <f>S246</f>
        <v>7000</v>
      </c>
    </row>
    <row r="241" spans="1:19" ht="105.75" customHeight="1" x14ac:dyDescent="0.2">
      <c r="A241" s="364"/>
      <c r="B241" s="365"/>
      <c r="C241" s="365"/>
      <c r="D241" s="365"/>
      <c r="E241" s="147"/>
      <c r="F241" s="147"/>
      <c r="G241" s="49" t="s">
        <v>776</v>
      </c>
      <c r="H241" s="19" t="s">
        <v>199</v>
      </c>
      <c r="I241" s="365">
        <f>'موازنة 2028 -2029'!M241</f>
        <v>0</v>
      </c>
      <c r="J241" s="147"/>
      <c r="K241" s="147"/>
      <c r="L241" s="147">
        <f t="shared" si="108"/>
        <v>0</v>
      </c>
      <c r="M241" s="365">
        <f>'الاطار الموازنى  راي الجهه عام'!M241</f>
        <v>0</v>
      </c>
      <c r="N241" s="208">
        <f t="shared" si="100"/>
        <v>0</v>
      </c>
      <c r="O241" s="147"/>
      <c r="P241" s="209" t="str">
        <f t="shared" si="101"/>
        <v xml:space="preserve"> </v>
      </c>
      <c r="Q241" s="209" t="str">
        <f t="shared" si="102"/>
        <v xml:space="preserve"> </v>
      </c>
      <c r="R241" s="105">
        <f t="shared" si="104"/>
        <v>0</v>
      </c>
      <c r="S241" s="72">
        <f t="shared" si="103"/>
        <v>0</v>
      </c>
    </row>
    <row r="242" spans="1:19" ht="105.75" customHeight="1" x14ac:dyDescent="0.2">
      <c r="A242" s="364"/>
      <c r="B242" s="365"/>
      <c r="C242" s="365"/>
      <c r="D242" s="365"/>
      <c r="E242" s="147"/>
      <c r="F242" s="147"/>
      <c r="G242" s="49" t="s">
        <v>777</v>
      </c>
      <c r="H242" s="19" t="s">
        <v>200</v>
      </c>
      <c r="I242" s="365">
        <f>'موازنة 2028 -2029'!M242</f>
        <v>0</v>
      </c>
      <c r="J242" s="147"/>
      <c r="K242" s="147"/>
      <c r="L242" s="147">
        <f t="shared" si="108"/>
        <v>0</v>
      </c>
      <c r="M242" s="365">
        <f>'الاطار الموازنى  راي الجهه عام'!M242</f>
        <v>0</v>
      </c>
      <c r="N242" s="208">
        <f t="shared" si="100"/>
        <v>0</v>
      </c>
      <c r="O242" s="147"/>
      <c r="P242" s="209" t="str">
        <f t="shared" si="101"/>
        <v xml:space="preserve"> </v>
      </c>
      <c r="Q242" s="209" t="str">
        <f t="shared" si="102"/>
        <v xml:space="preserve"> </v>
      </c>
      <c r="R242" s="105">
        <f t="shared" si="104"/>
        <v>0</v>
      </c>
      <c r="S242" s="72">
        <f t="shared" si="103"/>
        <v>0</v>
      </c>
    </row>
    <row r="243" spans="1:19" ht="126" customHeight="1" x14ac:dyDescent="0.2">
      <c r="A243" s="364"/>
      <c r="B243" s="365"/>
      <c r="C243" s="365"/>
      <c r="D243" s="365"/>
      <c r="E243" s="147"/>
      <c r="F243" s="147"/>
      <c r="G243" s="49" t="s">
        <v>778</v>
      </c>
      <c r="H243" s="19" t="s">
        <v>201</v>
      </c>
      <c r="I243" s="365">
        <f>'موازنة 2028 -2029'!M243</f>
        <v>0</v>
      </c>
      <c r="J243" s="147"/>
      <c r="K243" s="147"/>
      <c r="L243" s="147">
        <f t="shared" si="108"/>
        <v>0</v>
      </c>
      <c r="M243" s="365">
        <f>'الاطار الموازنى  راي الجهه عام'!M243</f>
        <v>0</v>
      </c>
      <c r="N243" s="208">
        <f t="shared" si="100"/>
        <v>0</v>
      </c>
      <c r="O243" s="147"/>
      <c r="P243" s="209" t="str">
        <f t="shared" si="101"/>
        <v xml:space="preserve"> </v>
      </c>
      <c r="Q243" s="209" t="str">
        <f t="shared" si="102"/>
        <v xml:space="preserve"> </v>
      </c>
      <c r="R243" s="105">
        <f t="shared" si="104"/>
        <v>0</v>
      </c>
      <c r="S243" s="72">
        <f t="shared" si="103"/>
        <v>0</v>
      </c>
    </row>
    <row r="244" spans="1:19" ht="126" customHeight="1" x14ac:dyDescent="0.2">
      <c r="A244" s="365"/>
      <c r="B244" s="365"/>
      <c r="C244" s="365"/>
      <c r="D244" s="365"/>
      <c r="E244" s="147"/>
      <c r="F244" s="147"/>
      <c r="G244" s="49" t="s">
        <v>779</v>
      </c>
      <c r="H244" s="19" t="s">
        <v>202</v>
      </c>
      <c r="I244" s="365">
        <f>'موازنة 2028 -2029'!M244</f>
        <v>7000</v>
      </c>
      <c r="J244" s="147"/>
      <c r="K244" s="147"/>
      <c r="L244" s="147">
        <f t="shared" si="108"/>
        <v>0</v>
      </c>
      <c r="M244" s="365">
        <f>'الاطار الموازنى  راي الجهه عام'!M244</f>
        <v>0</v>
      </c>
      <c r="N244" s="208">
        <f t="shared" si="100"/>
        <v>-7000</v>
      </c>
      <c r="O244" s="147"/>
      <c r="P244" s="209" t="str">
        <f t="shared" si="101"/>
        <v xml:space="preserve"> </v>
      </c>
      <c r="Q244" s="209">
        <f t="shared" si="102"/>
        <v>7000</v>
      </c>
      <c r="R244" s="105">
        <f t="shared" si="104"/>
        <v>0</v>
      </c>
      <c r="S244" s="72">
        <f t="shared" si="103"/>
        <v>7000</v>
      </c>
    </row>
    <row r="245" spans="1:19" ht="105.75" customHeight="1" thickBot="1" x14ac:dyDescent="0.25">
      <c r="A245" s="391"/>
      <c r="B245" s="379"/>
      <c r="C245" s="379"/>
      <c r="D245" s="379"/>
      <c r="E245" s="158"/>
      <c r="F245" s="158"/>
      <c r="G245" s="50" t="s">
        <v>780</v>
      </c>
      <c r="H245" s="19" t="s">
        <v>203</v>
      </c>
      <c r="I245" s="379">
        <f>'موازنة 2028 -2029'!M245</f>
        <v>0</v>
      </c>
      <c r="J245" s="158"/>
      <c r="K245" s="158"/>
      <c r="L245" s="158">
        <f t="shared" si="108"/>
        <v>0</v>
      </c>
      <c r="M245" s="379">
        <f>'الاطار الموازنى  راي الجهه عام'!M245</f>
        <v>0</v>
      </c>
      <c r="N245" s="218">
        <f t="shared" si="100"/>
        <v>0</v>
      </c>
      <c r="O245" s="158"/>
      <c r="P245" s="219" t="str">
        <f t="shared" si="101"/>
        <v xml:space="preserve"> </v>
      </c>
      <c r="Q245" s="219" t="str">
        <f t="shared" si="102"/>
        <v xml:space="preserve"> </v>
      </c>
      <c r="R245" s="113">
        <f t="shared" si="104"/>
        <v>0</v>
      </c>
      <c r="S245" s="72">
        <f t="shared" si="103"/>
        <v>0</v>
      </c>
    </row>
    <row r="246" spans="1:19" s="1" customFormat="1" ht="137.25" customHeight="1" thickBot="1" x14ac:dyDescent="0.25">
      <c r="A246" s="360">
        <f t="shared" ref="A246:L246" si="112">SUM(A241:A245)</f>
        <v>0</v>
      </c>
      <c r="B246" s="368">
        <f t="shared" si="112"/>
        <v>0</v>
      </c>
      <c r="C246" s="368">
        <f t="shared" si="112"/>
        <v>0</v>
      </c>
      <c r="D246" s="368">
        <f t="shared" si="112"/>
        <v>0</v>
      </c>
      <c r="E246" s="150">
        <f t="shared" si="112"/>
        <v>0</v>
      </c>
      <c r="F246" s="150">
        <f t="shared" si="112"/>
        <v>0</v>
      </c>
      <c r="G246" s="51"/>
      <c r="H246" s="5" t="s">
        <v>204</v>
      </c>
      <c r="I246" s="368">
        <f>'موازنة 2028 -2029'!M246</f>
        <v>7000</v>
      </c>
      <c r="J246" s="150">
        <f t="shared" si="112"/>
        <v>0</v>
      </c>
      <c r="K246" s="150">
        <f t="shared" si="112"/>
        <v>0</v>
      </c>
      <c r="L246" s="150">
        <f t="shared" si="112"/>
        <v>0</v>
      </c>
      <c r="M246" s="368">
        <f>'الاطار الموازنى  راي الجهه عام'!M246</f>
        <v>0</v>
      </c>
      <c r="N246" s="212">
        <f t="shared" si="100"/>
        <v>-7000</v>
      </c>
      <c r="O246" s="150">
        <f t="shared" ref="O246" si="113">SUM(O241:O245)</f>
        <v>0</v>
      </c>
      <c r="P246" s="150" t="str">
        <f t="shared" si="101"/>
        <v xml:space="preserve"> </v>
      </c>
      <c r="Q246" s="150">
        <f t="shared" si="102"/>
        <v>7000</v>
      </c>
      <c r="R246" s="107">
        <f t="shared" si="104"/>
        <v>0</v>
      </c>
      <c r="S246" s="72">
        <f t="shared" si="103"/>
        <v>7000</v>
      </c>
    </row>
    <row r="247" spans="1:19" s="1" customFormat="1" ht="126" customHeight="1" x14ac:dyDescent="0.2">
      <c r="A247" s="357"/>
      <c r="B247" s="373"/>
      <c r="C247" s="373"/>
      <c r="D247" s="373"/>
      <c r="E247" s="155"/>
      <c r="F247" s="155"/>
      <c r="G247" s="54" t="s">
        <v>781</v>
      </c>
      <c r="H247" s="18" t="s">
        <v>205</v>
      </c>
      <c r="I247" s="373">
        <f>'موازنة 2028 -2029'!M247</f>
        <v>0</v>
      </c>
      <c r="J247" s="155"/>
      <c r="K247" s="155"/>
      <c r="L247" s="155">
        <f t="shared" si="108"/>
        <v>0</v>
      </c>
      <c r="M247" s="373">
        <f>'الاطار الموازنى  راي الجهه عام'!M247</f>
        <v>0</v>
      </c>
      <c r="N247" s="215">
        <f t="shared" si="100"/>
        <v>0</v>
      </c>
      <c r="O247" s="155"/>
      <c r="P247" s="155" t="str">
        <f t="shared" si="101"/>
        <v xml:space="preserve"> </v>
      </c>
      <c r="Q247" s="155" t="str">
        <f t="shared" si="102"/>
        <v xml:space="preserve"> </v>
      </c>
      <c r="R247" s="110"/>
      <c r="S247" s="72">
        <f>S257</f>
        <v>425000</v>
      </c>
    </row>
    <row r="248" spans="1:19" ht="105.75" customHeight="1" x14ac:dyDescent="0.2">
      <c r="A248" s="364"/>
      <c r="B248" s="365"/>
      <c r="C248" s="365"/>
      <c r="D248" s="365"/>
      <c r="E248" s="147"/>
      <c r="F248" s="147"/>
      <c r="G248" s="49" t="s">
        <v>782</v>
      </c>
      <c r="H248" s="19" t="s">
        <v>206</v>
      </c>
      <c r="I248" s="365">
        <f>'موازنة 2028 -2029'!M248</f>
        <v>0</v>
      </c>
      <c r="J248" s="147"/>
      <c r="K248" s="147"/>
      <c r="L248" s="147">
        <f t="shared" si="108"/>
        <v>0</v>
      </c>
      <c r="M248" s="365">
        <f>'الاطار الموازنى  راي الجهه عام'!M248</f>
        <v>0</v>
      </c>
      <c r="N248" s="208">
        <f t="shared" si="100"/>
        <v>0</v>
      </c>
      <c r="O248" s="147"/>
      <c r="P248" s="209" t="str">
        <f t="shared" si="101"/>
        <v xml:space="preserve"> </v>
      </c>
      <c r="Q248" s="209" t="str">
        <f t="shared" si="102"/>
        <v xml:space="preserve"> </v>
      </c>
      <c r="R248" s="105">
        <f t="shared" si="104"/>
        <v>0</v>
      </c>
      <c r="S248" s="72">
        <f t="shared" si="103"/>
        <v>0</v>
      </c>
    </row>
    <row r="249" spans="1:19" ht="105.75" customHeight="1" x14ac:dyDescent="0.2">
      <c r="A249" s="364"/>
      <c r="B249" s="365"/>
      <c r="C249" s="365"/>
      <c r="D249" s="365"/>
      <c r="E249" s="147"/>
      <c r="F249" s="147"/>
      <c r="G249" s="49" t="s">
        <v>783</v>
      </c>
      <c r="H249" s="19" t="s">
        <v>207</v>
      </c>
      <c r="I249" s="365">
        <f>'موازنة 2028 -2029'!M249</f>
        <v>0</v>
      </c>
      <c r="J249" s="147"/>
      <c r="K249" s="147"/>
      <c r="L249" s="147">
        <f t="shared" si="108"/>
        <v>0</v>
      </c>
      <c r="M249" s="365">
        <f>'الاطار الموازنى  راي الجهه عام'!M249</f>
        <v>0</v>
      </c>
      <c r="N249" s="208">
        <f t="shared" si="100"/>
        <v>0</v>
      </c>
      <c r="O249" s="147"/>
      <c r="P249" s="209" t="str">
        <f t="shared" si="101"/>
        <v xml:space="preserve"> </v>
      </c>
      <c r="Q249" s="209" t="str">
        <f t="shared" si="102"/>
        <v xml:space="preserve"> </v>
      </c>
      <c r="R249" s="105">
        <f t="shared" si="104"/>
        <v>0</v>
      </c>
      <c r="S249" s="72">
        <f t="shared" si="103"/>
        <v>0</v>
      </c>
    </row>
    <row r="250" spans="1:19" ht="126" customHeight="1" x14ac:dyDescent="0.2">
      <c r="A250" s="364"/>
      <c r="B250" s="365"/>
      <c r="C250" s="365"/>
      <c r="D250" s="365"/>
      <c r="E250" s="147"/>
      <c r="F250" s="147"/>
      <c r="G250" s="49" t="s">
        <v>784</v>
      </c>
      <c r="H250" s="19" t="s">
        <v>208</v>
      </c>
      <c r="I250" s="365">
        <f>'موازنة 2028 -2029'!M250</f>
        <v>45000</v>
      </c>
      <c r="J250" s="147"/>
      <c r="K250" s="147"/>
      <c r="L250" s="147">
        <f>K250</f>
        <v>0</v>
      </c>
      <c r="M250" s="365">
        <f>'الاطار الموازنى  راي الجهه عام'!M250</f>
        <v>0</v>
      </c>
      <c r="N250" s="208">
        <f t="shared" si="100"/>
        <v>-45000</v>
      </c>
      <c r="O250" s="147"/>
      <c r="P250" s="209" t="str">
        <f t="shared" si="101"/>
        <v xml:space="preserve"> </v>
      </c>
      <c r="Q250" s="209">
        <f t="shared" si="102"/>
        <v>45000</v>
      </c>
      <c r="R250" s="105">
        <f t="shared" si="104"/>
        <v>0</v>
      </c>
      <c r="S250" s="72">
        <f t="shared" si="103"/>
        <v>45000</v>
      </c>
    </row>
    <row r="251" spans="1:19" ht="105.75" customHeight="1" x14ac:dyDescent="0.2">
      <c r="A251" s="364"/>
      <c r="B251" s="365"/>
      <c r="C251" s="365"/>
      <c r="D251" s="365"/>
      <c r="E251" s="147"/>
      <c r="F251" s="147"/>
      <c r="G251" s="49" t="s">
        <v>785</v>
      </c>
      <c r="H251" s="19" t="s">
        <v>209</v>
      </c>
      <c r="I251" s="365">
        <f>'موازنة 2028 -2029'!M251</f>
        <v>0</v>
      </c>
      <c r="J251" s="147"/>
      <c r="K251" s="147"/>
      <c r="L251" s="147">
        <f t="shared" si="108"/>
        <v>0</v>
      </c>
      <c r="M251" s="365">
        <f>'الاطار الموازنى  راي الجهه عام'!M251</f>
        <v>0</v>
      </c>
      <c r="N251" s="208">
        <f t="shared" si="100"/>
        <v>0</v>
      </c>
      <c r="O251" s="147"/>
      <c r="P251" s="209" t="str">
        <f t="shared" si="101"/>
        <v xml:space="preserve"> </v>
      </c>
      <c r="Q251" s="209" t="str">
        <f t="shared" si="102"/>
        <v xml:space="preserve"> </v>
      </c>
      <c r="R251" s="105">
        <f t="shared" si="104"/>
        <v>0</v>
      </c>
      <c r="S251" s="72">
        <f t="shared" si="103"/>
        <v>0</v>
      </c>
    </row>
    <row r="252" spans="1:19" ht="105.75" customHeight="1" x14ac:dyDescent="0.2">
      <c r="A252" s="364"/>
      <c r="B252" s="365"/>
      <c r="C252" s="365"/>
      <c r="D252" s="365"/>
      <c r="E252" s="147"/>
      <c r="F252" s="147"/>
      <c r="G252" s="49" t="s">
        <v>786</v>
      </c>
      <c r="H252" s="19" t="s">
        <v>210</v>
      </c>
      <c r="I252" s="365">
        <f>'موازنة 2028 -2029'!M252</f>
        <v>0</v>
      </c>
      <c r="J252" s="147"/>
      <c r="K252" s="147"/>
      <c r="L252" s="147">
        <f t="shared" si="108"/>
        <v>0</v>
      </c>
      <c r="M252" s="365">
        <f>'الاطار الموازنى  راي الجهه عام'!M252</f>
        <v>0</v>
      </c>
      <c r="N252" s="208">
        <f t="shared" si="100"/>
        <v>0</v>
      </c>
      <c r="O252" s="147"/>
      <c r="P252" s="209" t="str">
        <f t="shared" si="101"/>
        <v xml:space="preserve"> </v>
      </c>
      <c r="Q252" s="209" t="str">
        <f t="shared" si="102"/>
        <v xml:space="preserve"> </v>
      </c>
      <c r="R252" s="105">
        <f t="shared" si="104"/>
        <v>0</v>
      </c>
      <c r="S252" s="72">
        <f t="shared" si="103"/>
        <v>0</v>
      </c>
    </row>
    <row r="253" spans="1:19" ht="112.5" customHeight="1" x14ac:dyDescent="0.2">
      <c r="A253" s="365"/>
      <c r="B253" s="365"/>
      <c r="C253" s="365"/>
      <c r="D253" s="365"/>
      <c r="E253" s="147"/>
      <c r="F253" s="147"/>
      <c r="G253" s="49" t="s">
        <v>787</v>
      </c>
      <c r="H253" s="19" t="s">
        <v>211</v>
      </c>
      <c r="I253" s="365">
        <f>'موازنة 2028 -2029'!M253</f>
        <v>380000</v>
      </c>
      <c r="J253" s="147"/>
      <c r="K253" s="147"/>
      <c r="L253" s="147">
        <f t="shared" si="108"/>
        <v>0</v>
      </c>
      <c r="M253" s="365">
        <f>'الاطار الموازنى  راي الجهه عام'!M253</f>
        <v>0</v>
      </c>
      <c r="N253" s="208">
        <f t="shared" si="100"/>
        <v>-380000</v>
      </c>
      <c r="O253" s="147"/>
      <c r="P253" s="209" t="str">
        <f t="shared" si="101"/>
        <v xml:space="preserve"> </v>
      </c>
      <c r="Q253" s="209">
        <f t="shared" si="102"/>
        <v>380000</v>
      </c>
      <c r="R253" s="105">
        <f t="shared" si="104"/>
        <v>0</v>
      </c>
      <c r="S253" s="72">
        <f t="shared" si="103"/>
        <v>380000</v>
      </c>
    </row>
    <row r="254" spans="1:19" ht="105.75" customHeight="1" x14ac:dyDescent="0.2">
      <c r="A254" s="364"/>
      <c r="B254" s="365"/>
      <c r="C254" s="365"/>
      <c r="D254" s="365"/>
      <c r="E254" s="147"/>
      <c r="F254" s="147"/>
      <c r="G254" s="49" t="s">
        <v>788</v>
      </c>
      <c r="H254" s="19" t="s">
        <v>212</v>
      </c>
      <c r="I254" s="365">
        <f>'موازنة 2028 -2029'!M254</f>
        <v>0</v>
      </c>
      <c r="J254" s="147"/>
      <c r="K254" s="147"/>
      <c r="L254" s="147">
        <f t="shared" si="108"/>
        <v>0</v>
      </c>
      <c r="M254" s="365">
        <f>'الاطار الموازنى  راي الجهه عام'!M254</f>
        <v>0</v>
      </c>
      <c r="N254" s="208">
        <f t="shared" si="100"/>
        <v>0</v>
      </c>
      <c r="O254" s="147">
        <f t="shared" ref="O254:O256" si="114">M254</f>
        <v>0</v>
      </c>
      <c r="P254" s="209" t="str">
        <f t="shared" si="101"/>
        <v xml:space="preserve"> </v>
      </c>
      <c r="Q254" s="209" t="str">
        <f t="shared" si="102"/>
        <v xml:space="preserve"> </v>
      </c>
      <c r="R254" s="105">
        <f t="shared" si="104"/>
        <v>0</v>
      </c>
      <c r="S254" s="72">
        <f t="shared" si="103"/>
        <v>0</v>
      </c>
    </row>
    <row r="255" spans="1:19" ht="105.75" customHeight="1" x14ac:dyDescent="0.2">
      <c r="A255" s="364"/>
      <c r="B255" s="365"/>
      <c r="C255" s="365"/>
      <c r="D255" s="365"/>
      <c r="E255" s="147"/>
      <c r="F255" s="147"/>
      <c r="G255" s="49" t="s">
        <v>789</v>
      </c>
      <c r="H255" s="19" t="s">
        <v>213</v>
      </c>
      <c r="I255" s="365">
        <f>'موازنة 2028 -2029'!M255</f>
        <v>0</v>
      </c>
      <c r="J255" s="147"/>
      <c r="K255" s="147"/>
      <c r="L255" s="147">
        <f t="shared" si="108"/>
        <v>0</v>
      </c>
      <c r="M255" s="365">
        <f>'الاطار الموازنى  راي الجهه عام'!M255</f>
        <v>0</v>
      </c>
      <c r="N255" s="208">
        <f t="shared" si="100"/>
        <v>0</v>
      </c>
      <c r="O255" s="147">
        <f t="shared" si="114"/>
        <v>0</v>
      </c>
      <c r="P255" s="209" t="str">
        <f t="shared" si="101"/>
        <v xml:space="preserve"> </v>
      </c>
      <c r="Q255" s="209" t="str">
        <f t="shared" si="102"/>
        <v xml:space="preserve"> </v>
      </c>
      <c r="R255" s="105">
        <f t="shared" si="104"/>
        <v>0</v>
      </c>
      <c r="S255" s="72">
        <f t="shared" si="103"/>
        <v>0</v>
      </c>
    </row>
    <row r="256" spans="1:19" ht="126" customHeight="1" thickBot="1" x14ac:dyDescent="0.25">
      <c r="A256" s="391"/>
      <c r="B256" s="379"/>
      <c r="C256" s="379"/>
      <c r="D256" s="379"/>
      <c r="E256" s="158"/>
      <c r="F256" s="158"/>
      <c r="G256" s="50" t="s">
        <v>790</v>
      </c>
      <c r="H256" s="19" t="s">
        <v>214</v>
      </c>
      <c r="I256" s="379">
        <f>'موازنة 2028 -2029'!M256</f>
        <v>0</v>
      </c>
      <c r="J256" s="158"/>
      <c r="K256" s="158"/>
      <c r="L256" s="158">
        <f t="shared" si="108"/>
        <v>0</v>
      </c>
      <c r="M256" s="379">
        <f>'الاطار الموازنى  راي الجهه عام'!M256</f>
        <v>0</v>
      </c>
      <c r="N256" s="218">
        <f t="shared" si="100"/>
        <v>0</v>
      </c>
      <c r="O256" s="158">
        <f t="shared" si="114"/>
        <v>0</v>
      </c>
      <c r="P256" s="219" t="str">
        <f t="shared" si="101"/>
        <v xml:space="preserve"> </v>
      </c>
      <c r="Q256" s="219" t="str">
        <f t="shared" si="102"/>
        <v xml:space="preserve"> </v>
      </c>
      <c r="R256" s="113">
        <f t="shared" si="104"/>
        <v>0</v>
      </c>
      <c r="S256" s="72">
        <f t="shared" si="103"/>
        <v>0</v>
      </c>
    </row>
    <row r="257" spans="1:19" s="1" customFormat="1" ht="90" customHeight="1" x14ac:dyDescent="0.2">
      <c r="A257" s="392">
        <f t="shared" ref="A257:L257" si="115">SUM(A248:A256)</f>
        <v>0</v>
      </c>
      <c r="B257" s="393">
        <f t="shared" si="115"/>
        <v>0</v>
      </c>
      <c r="C257" s="393">
        <f t="shared" si="115"/>
        <v>0</v>
      </c>
      <c r="D257" s="393">
        <f t="shared" si="115"/>
        <v>0</v>
      </c>
      <c r="E257" s="316">
        <f t="shared" si="115"/>
        <v>0</v>
      </c>
      <c r="F257" s="316">
        <f t="shared" si="115"/>
        <v>0</v>
      </c>
      <c r="G257" s="317"/>
      <c r="H257" s="318" t="s">
        <v>215</v>
      </c>
      <c r="I257" s="393">
        <f>'موازنة 2028 -2029'!M257</f>
        <v>425000</v>
      </c>
      <c r="J257" s="316">
        <f t="shared" si="115"/>
        <v>0</v>
      </c>
      <c r="K257" s="316">
        <f t="shared" si="115"/>
        <v>0</v>
      </c>
      <c r="L257" s="316">
        <f t="shared" si="115"/>
        <v>0</v>
      </c>
      <c r="M257" s="393">
        <f>'الاطار الموازنى  راي الجهه عام'!M257</f>
        <v>0</v>
      </c>
      <c r="N257" s="319">
        <f t="shared" si="100"/>
        <v>-425000</v>
      </c>
      <c r="O257" s="316">
        <f t="shared" ref="O257" si="116">SUM(O248:O256)</f>
        <v>0</v>
      </c>
      <c r="P257" s="316" t="str">
        <f t="shared" si="101"/>
        <v xml:space="preserve"> </v>
      </c>
      <c r="Q257" s="316">
        <f t="shared" si="102"/>
        <v>425000</v>
      </c>
      <c r="R257" s="320">
        <f t="shared" si="104"/>
        <v>0</v>
      </c>
      <c r="S257" s="72">
        <f t="shared" si="103"/>
        <v>425000</v>
      </c>
    </row>
    <row r="258" spans="1:19" s="1" customFormat="1" ht="92.25" customHeight="1" x14ac:dyDescent="0.2">
      <c r="A258" s="394"/>
      <c r="B258" s="395"/>
      <c r="C258" s="395"/>
      <c r="D258" s="395"/>
      <c r="E258" s="170"/>
      <c r="F258" s="170"/>
      <c r="G258" s="48" t="s">
        <v>791</v>
      </c>
      <c r="H258" s="21" t="s">
        <v>216</v>
      </c>
      <c r="I258" s="395">
        <f>'موازنة 2028 -2029'!M258</f>
        <v>0</v>
      </c>
      <c r="J258" s="170"/>
      <c r="K258" s="170"/>
      <c r="L258" s="170">
        <f t="shared" si="108"/>
        <v>0</v>
      </c>
      <c r="M258" s="395">
        <f>'الاطار الموازنى  راي الجهه عام'!M258</f>
        <v>0</v>
      </c>
      <c r="N258" s="229">
        <f t="shared" si="100"/>
        <v>0</v>
      </c>
      <c r="O258" s="170"/>
      <c r="P258" s="169" t="str">
        <f t="shared" si="101"/>
        <v xml:space="preserve"> </v>
      </c>
      <c r="Q258" s="169" t="str">
        <f t="shared" si="102"/>
        <v xml:space="preserve"> </v>
      </c>
      <c r="R258" s="120"/>
      <c r="S258" s="72">
        <f>S281</f>
        <v>584000</v>
      </c>
    </row>
    <row r="259" spans="1:19" ht="105.75" customHeight="1" x14ac:dyDescent="0.2">
      <c r="A259" s="364"/>
      <c r="B259" s="364"/>
      <c r="C259" s="364"/>
      <c r="D259" s="364"/>
      <c r="E259" s="146"/>
      <c r="F259" s="146"/>
      <c r="G259" s="64" t="s">
        <v>792</v>
      </c>
      <c r="H259" s="19" t="s">
        <v>217</v>
      </c>
      <c r="I259" s="364">
        <f>'موازنة 2028 -2029'!M259</f>
        <v>0</v>
      </c>
      <c r="J259" s="146"/>
      <c r="K259" s="146"/>
      <c r="L259" s="146">
        <f t="shared" si="108"/>
        <v>0</v>
      </c>
      <c r="M259" s="364">
        <f>'الاطار الموازنى  راي الجهه عام'!M259</f>
        <v>0</v>
      </c>
      <c r="N259" s="235">
        <f t="shared" si="100"/>
        <v>0</v>
      </c>
      <c r="O259" s="146"/>
      <c r="P259" s="236" t="str">
        <f t="shared" si="101"/>
        <v xml:space="preserve"> </v>
      </c>
      <c r="Q259" s="236" t="str">
        <f t="shared" si="102"/>
        <v xml:space="preserve"> </v>
      </c>
      <c r="R259" s="105">
        <f t="shared" si="104"/>
        <v>0</v>
      </c>
      <c r="S259" s="72">
        <f t="shared" si="103"/>
        <v>0</v>
      </c>
    </row>
    <row r="260" spans="1:19" ht="102.75" customHeight="1" x14ac:dyDescent="0.2">
      <c r="A260" s="364"/>
      <c r="B260" s="364"/>
      <c r="C260" s="364"/>
      <c r="D260" s="364"/>
      <c r="E260" s="146"/>
      <c r="F260" s="146"/>
      <c r="G260" s="64" t="s">
        <v>793</v>
      </c>
      <c r="H260" s="19" t="s">
        <v>218</v>
      </c>
      <c r="I260" s="414">
        <f>'موازنة 2028 -2029'!M260</f>
        <v>220000</v>
      </c>
      <c r="J260" s="146"/>
      <c r="K260" s="146"/>
      <c r="L260" s="146">
        <f t="shared" si="108"/>
        <v>0</v>
      </c>
      <c r="M260" s="364">
        <f>'الاطار الموازنى  راي الجهه عام'!M260</f>
        <v>0</v>
      </c>
      <c r="N260" s="235">
        <f t="shared" si="100"/>
        <v>-220000</v>
      </c>
      <c r="O260" s="146">
        <f t="shared" ref="O260:O279" si="117">M260</f>
        <v>0</v>
      </c>
      <c r="P260" s="236" t="str">
        <f t="shared" si="101"/>
        <v xml:space="preserve"> </v>
      </c>
      <c r="Q260" s="236">
        <f t="shared" si="102"/>
        <v>220000</v>
      </c>
      <c r="R260" s="105">
        <f t="shared" si="104"/>
        <v>0</v>
      </c>
      <c r="S260" s="72">
        <f t="shared" si="103"/>
        <v>220000</v>
      </c>
    </row>
    <row r="261" spans="1:19" ht="105" customHeight="1" x14ac:dyDescent="0.2">
      <c r="A261" s="365"/>
      <c r="B261" s="365"/>
      <c r="C261" s="365"/>
      <c r="D261" s="365"/>
      <c r="E261" s="146"/>
      <c r="F261" s="147"/>
      <c r="G261" s="49" t="s">
        <v>794</v>
      </c>
      <c r="H261" s="19" t="s">
        <v>219</v>
      </c>
      <c r="I261" s="414">
        <f>'موازنة 2028 -2029'!M261</f>
        <v>200000</v>
      </c>
      <c r="J261" s="146"/>
      <c r="K261" s="146"/>
      <c r="L261" s="146">
        <f t="shared" si="108"/>
        <v>0</v>
      </c>
      <c r="M261" s="364">
        <f>'الاطار الموازنى  راي الجهه عام'!M261</f>
        <v>0</v>
      </c>
      <c r="N261" s="235">
        <f t="shared" si="100"/>
        <v>-200000</v>
      </c>
      <c r="O261" s="146">
        <f t="shared" si="117"/>
        <v>0</v>
      </c>
      <c r="P261" s="236" t="str">
        <f t="shared" si="101"/>
        <v xml:space="preserve"> </v>
      </c>
      <c r="Q261" s="236">
        <f t="shared" si="102"/>
        <v>200000</v>
      </c>
      <c r="R261" s="105">
        <f t="shared" si="104"/>
        <v>0</v>
      </c>
      <c r="S261" s="72">
        <f t="shared" si="103"/>
        <v>200000</v>
      </c>
    </row>
    <row r="262" spans="1:19" ht="105.75" customHeight="1" x14ac:dyDescent="0.2">
      <c r="A262" s="365"/>
      <c r="B262" s="365"/>
      <c r="C262" s="365"/>
      <c r="D262" s="365"/>
      <c r="E262" s="147"/>
      <c r="F262" s="147"/>
      <c r="G262" s="49" t="s">
        <v>795</v>
      </c>
      <c r="H262" s="19" t="s">
        <v>220</v>
      </c>
      <c r="I262" s="414">
        <f>'موازنة 2028 -2029'!M262</f>
        <v>0</v>
      </c>
      <c r="J262" s="146"/>
      <c r="K262" s="147"/>
      <c r="L262" s="147">
        <f t="shared" si="108"/>
        <v>0</v>
      </c>
      <c r="M262" s="365">
        <f>'الاطار الموازنى  راي الجهه عام'!M262</f>
        <v>0</v>
      </c>
      <c r="N262" s="208">
        <f t="shared" si="100"/>
        <v>0</v>
      </c>
      <c r="O262" s="147">
        <f t="shared" si="117"/>
        <v>0</v>
      </c>
      <c r="P262" s="236" t="str">
        <f t="shared" si="101"/>
        <v xml:space="preserve"> </v>
      </c>
      <c r="Q262" s="236" t="str">
        <f t="shared" si="102"/>
        <v xml:space="preserve"> </v>
      </c>
      <c r="R262" s="105">
        <f t="shared" si="104"/>
        <v>0</v>
      </c>
      <c r="S262" s="72">
        <f t="shared" si="103"/>
        <v>0</v>
      </c>
    </row>
    <row r="263" spans="1:19" ht="99.75" customHeight="1" x14ac:dyDescent="0.2">
      <c r="A263" s="365"/>
      <c r="B263" s="365"/>
      <c r="C263" s="365"/>
      <c r="D263" s="365"/>
      <c r="E263" s="147"/>
      <c r="F263" s="147"/>
      <c r="G263" s="49" t="s">
        <v>796</v>
      </c>
      <c r="H263" s="19" t="s">
        <v>221</v>
      </c>
      <c r="I263" s="414">
        <f>'موازنة 2028 -2029'!M263</f>
        <v>8000</v>
      </c>
      <c r="J263" s="349"/>
      <c r="K263" s="147"/>
      <c r="L263" s="147">
        <f t="shared" si="108"/>
        <v>0</v>
      </c>
      <c r="M263" s="365">
        <f>'الاطار الموازنى  راي الجهه عام'!M263</f>
        <v>0</v>
      </c>
      <c r="N263" s="208">
        <f t="shared" si="100"/>
        <v>-8000</v>
      </c>
      <c r="O263" s="147"/>
      <c r="P263" s="236" t="str">
        <f t="shared" si="101"/>
        <v xml:space="preserve"> </v>
      </c>
      <c r="Q263" s="236">
        <f t="shared" si="102"/>
        <v>8000</v>
      </c>
      <c r="R263" s="105">
        <f t="shared" si="104"/>
        <v>0</v>
      </c>
      <c r="S263" s="72">
        <f t="shared" si="103"/>
        <v>8000</v>
      </c>
    </row>
    <row r="264" spans="1:19" ht="107.25" customHeight="1" x14ac:dyDescent="0.2">
      <c r="A264" s="365"/>
      <c r="B264" s="365"/>
      <c r="C264" s="365"/>
      <c r="D264" s="365"/>
      <c r="E264" s="147"/>
      <c r="F264" s="147"/>
      <c r="G264" s="49" t="s">
        <v>797</v>
      </c>
      <c r="H264" s="19" t="s">
        <v>222</v>
      </c>
      <c r="I264" s="414">
        <f>'موازنة 2028 -2029'!M264</f>
        <v>0</v>
      </c>
      <c r="J264" s="349"/>
      <c r="K264" s="147"/>
      <c r="L264" s="147">
        <f t="shared" si="108"/>
        <v>0</v>
      </c>
      <c r="M264" s="365">
        <f>'الاطار الموازنى  راي الجهه عام'!M264</f>
        <v>0</v>
      </c>
      <c r="N264" s="208">
        <f t="shared" si="100"/>
        <v>0</v>
      </c>
      <c r="O264" s="147">
        <f t="shared" si="117"/>
        <v>0</v>
      </c>
      <c r="P264" s="236" t="str">
        <f t="shared" si="101"/>
        <v xml:space="preserve"> </v>
      </c>
      <c r="Q264" s="236" t="str">
        <f t="shared" si="102"/>
        <v xml:space="preserve"> </v>
      </c>
      <c r="R264" s="105">
        <f t="shared" si="104"/>
        <v>0</v>
      </c>
      <c r="S264" s="72">
        <f t="shared" si="103"/>
        <v>0</v>
      </c>
    </row>
    <row r="265" spans="1:19" ht="105.75" customHeight="1" x14ac:dyDescent="0.2">
      <c r="A265" s="365"/>
      <c r="B265" s="365"/>
      <c r="C265" s="365"/>
      <c r="D265" s="365"/>
      <c r="E265" s="147"/>
      <c r="F265" s="147"/>
      <c r="G265" s="49" t="s">
        <v>798</v>
      </c>
      <c r="H265" s="19" t="s">
        <v>223</v>
      </c>
      <c r="I265" s="414">
        <f>'موازنة 2028 -2029'!M265</f>
        <v>0</v>
      </c>
      <c r="J265" s="349"/>
      <c r="K265" s="147"/>
      <c r="L265" s="147">
        <f t="shared" si="108"/>
        <v>0</v>
      </c>
      <c r="M265" s="365">
        <f>'الاطار الموازنى  راي الجهه عام'!M265</f>
        <v>0</v>
      </c>
      <c r="N265" s="208">
        <f t="shared" si="100"/>
        <v>0</v>
      </c>
      <c r="O265" s="147">
        <f t="shared" si="117"/>
        <v>0</v>
      </c>
      <c r="P265" s="236" t="str">
        <f t="shared" si="101"/>
        <v xml:space="preserve"> </v>
      </c>
      <c r="Q265" s="236" t="str">
        <f t="shared" si="102"/>
        <v xml:space="preserve"> </v>
      </c>
      <c r="R265" s="105">
        <f t="shared" si="104"/>
        <v>0</v>
      </c>
      <c r="S265" s="72">
        <f t="shared" si="103"/>
        <v>0</v>
      </c>
    </row>
    <row r="266" spans="1:19" ht="105.75" customHeight="1" x14ac:dyDescent="0.2">
      <c r="A266" s="365"/>
      <c r="B266" s="365"/>
      <c r="C266" s="365"/>
      <c r="D266" s="365"/>
      <c r="E266" s="147"/>
      <c r="F266" s="147"/>
      <c r="G266" s="49" t="s">
        <v>799</v>
      </c>
      <c r="H266" s="19" t="s">
        <v>224</v>
      </c>
      <c r="I266" s="414">
        <f>'موازنة 2028 -2029'!M266</f>
        <v>0</v>
      </c>
      <c r="J266" s="349"/>
      <c r="K266" s="147"/>
      <c r="L266" s="147">
        <f t="shared" si="108"/>
        <v>0</v>
      </c>
      <c r="M266" s="365">
        <f>'الاطار الموازنى  راي الجهه عام'!M266</f>
        <v>0</v>
      </c>
      <c r="N266" s="208">
        <f t="shared" si="100"/>
        <v>0</v>
      </c>
      <c r="O266" s="147">
        <f t="shared" si="117"/>
        <v>0</v>
      </c>
      <c r="P266" s="236" t="str">
        <f t="shared" si="101"/>
        <v xml:space="preserve"> </v>
      </c>
      <c r="Q266" s="236" t="str">
        <f t="shared" si="102"/>
        <v xml:space="preserve"> </v>
      </c>
      <c r="R266" s="105">
        <f t="shared" si="104"/>
        <v>0</v>
      </c>
      <c r="S266" s="72">
        <f t="shared" si="103"/>
        <v>0</v>
      </c>
    </row>
    <row r="267" spans="1:19" ht="105.75" customHeight="1" x14ac:dyDescent="0.2">
      <c r="A267" s="365"/>
      <c r="B267" s="365"/>
      <c r="C267" s="365"/>
      <c r="D267" s="365"/>
      <c r="E267" s="147"/>
      <c r="F267" s="147"/>
      <c r="G267" s="49" t="s">
        <v>800</v>
      </c>
      <c r="H267" s="19" t="s">
        <v>225</v>
      </c>
      <c r="I267" s="414">
        <f>'موازنة 2028 -2029'!M267</f>
        <v>0</v>
      </c>
      <c r="J267" s="349"/>
      <c r="K267" s="147"/>
      <c r="L267" s="147">
        <f t="shared" si="108"/>
        <v>0</v>
      </c>
      <c r="M267" s="365">
        <f>'الاطار الموازنى  راي الجهه عام'!M267</f>
        <v>0</v>
      </c>
      <c r="N267" s="208">
        <f t="shared" si="100"/>
        <v>0</v>
      </c>
      <c r="O267" s="147">
        <f t="shared" si="117"/>
        <v>0</v>
      </c>
      <c r="P267" s="236" t="str">
        <f t="shared" si="101"/>
        <v xml:space="preserve"> </v>
      </c>
      <c r="Q267" s="236" t="str">
        <f t="shared" si="102"/>
        <v xml:space="preserve"> </v>
      </c>
      <c r="R267" s="105">
        <f t="shared" si="104"/>
        <v>0</v>
      </c>
      <c r="S267" s="72">
        <f t="shared" si="103"/>
        <v>0</v>
      </c>
    </row>
    <row r="268" spans="1:19" ht="105.75" customHeight="1" x14ac:dyDescent="0.2">
      <c r="A268" s="365"/>
      <c r="B268" s="365"/>
      <c r="C268" s="365"/>
      <c r="D268" s="365"/>
      <c r="E268" s="147"/>
      <c r="F268" s="147"/>
      <c r="G268" s="49" t="s">
        <v>801</v>
      </c>
      <c r="H268" s="19" t="s">
        <v>226</v>
      </c>
      <c r="I268" s="414">
        <f>'موازنة 2028 -2029'!M268</f>
        <v>0</v>
      </c>
      <c r="J268" s="349"/>
      <c r="K268" s="147"/>
      <c r="L268" s="147">
        <f t="shared" si="108"/>
        <v>0</v>
      </c>
      <c r="M268" s="365">
        <f>'الاطار الموازنى  راي الجهه عام'!M268</f>
        <v>0</v>
      </c>
      <c r="N268" s="208">
        <f t="shared" si="100"/>
        <v>0</v>
      </c>
      <c r="O268" s="147">
        <f t="shared" si="117"/>
        <v>0</v>
      </c>
      <c r="P268" s="236" t="str">
        <f t="shared" si="101"/>
        <v xml:space="preserve"> </v>
      </c>
      <c r="Q268" s="236" t="str">
        <f t="shared" si="102"/>
        <v xml:space="preserve"> </v>
      </c>
      <c r="R268" s="105">
        <f t="shared" si="104"/>
        <v>0</v>
      </c>
      <c r="S268" s="72">
        <f t="shared" si="103"/>
        <v>0</v>
      </c>
    </row>
    <row r="269" spans="1:19" ht="105.75" customHeight="1" x14ac:dyDescent="0.2">
      <c r="A269" s="365"/>
      <c r="B269" s="365"/>
      <c r="C269" s="365"/>
      <c r="D269" s="365"/>
      <c r="E269" s="147"/>
      <c r="F269" s="147"/>
      <c r="G269" s="49" t="s">
        <v>802</v>
      </c>
      <c r="H269" s="19" t="s">
        <v>227</v>
      </c>
      <c r="I269" s="414">
        <f>'موازنة 2028 -2029'!M269</f>
        <v>0</v>
      </c>
      <c r="J269" s="349"/>
      <c r="K269" s="147"/>
      <c r="L269" s="147">
        <f t="shared" si="108"/>
        <v>0</v>
      </c>
      <c r="M269" s="365">
        <f>'الاطار الموازنى  راي الجهه عام'!M269</f>
        <v>0</v>
      </c>
      <c r="N269" s="208">
        <f t="shared" si="100"/>
        <v>0</v>
      </c>
      <c r="O269" s="147">
        <f t="shared" si="117"/>
        <v>0</v>
      </c>
      <c r="P269" s="236" t="str">
        <f t="shared" si="101"/>
        <v xml:space="preserve"> </v>
      </c>
      <c r="Q269" s="236" t="str">
        <f t="shared" si="102"/>
        <v xml:space="preserve"> </v>
      </c>
      <c r="R269" s="105">
        <f t="shared" si="104"/>
        <v>0</v>
      </c>
      <c r="S269" s="72">
        <f t="shared" si="103"/>
        <v>0</v>
      </c>
    </row>
    <row r="270" spans="1:19" ht="105.75" customHeight="1" x14ac:dyDescent="0.2">
      <c r="A270" s="365"/>
      <c r="B270" s="365"/>
      <c r="C270" s="365"/>
      <c r="D270" s="365"/>
      <c r="E270" s="147"/>
      <c r="F270" s="147"/>
      <c r="G270" s="49" t="s">
        <v>803</v>
      </c>
      <c r="H270" s="19" t="s">
        <v>228</v>
      </c>
      <c r="I270" s="414">
        <f>'موازنة 2028 -2029'!M270</f>
        <v>0</v>
      </c>
      <c r="J270" s="349"/>
      <c r="K270" s="147"/>
      <c r="L270" s="147">
        <f t="shared" si="108"/>
        <v>0</v>
      </c>
      <c r="M270" s="365">
        <f>'الاطار الموازنى  راي الجهه عام'!M270</f>
        <v>0</v>
      </c>
      <c r="N270" s="208">
        <f t="shared" si="100"/>
        <v>0</v>
      </c>
      <c r="O270" s="147">
        <f t="shared" si="117"/>
        <v>0</v>
      </c>
      <c r="P270" s="236" t="str">
        <f t="shared" si="101"/>
        <v xml:space="preserve"> </v>
      </c>
      <c r="Q270" s="236" t="str">
        <f t="shared" si="102"/>
        <v xml:space="preserve"> </v>
      </c>
      <c r="R270" s="105">
        <f t="shared" si="104"/>
        <v>0</v>
      </c>
      <c r="S270" s="72">
        <f t="shared" si="103"/>
        <v>0</v>
      </c>
    </row>
    <row r="271" spans="1:19" ht="114.75" customHeight="1" x14ac:dyDescent="0.2">
      <c r="A271" s="365"/>
      <c r="B271" s="365"/>
      <c r="C271" s="365"/>
      <c r="D271" s="365"/>
      <c r="E271" s="147"/>
      <c r="F271" s="147"/>
      <c r="G271" s="49" t="s">
        <v>804</v>
      </c>
      <c r="H271" s="19" t="s">
        <v>229</v>
      </c>
      <c r="I271" s="414">
        <f>'موازنة 2028 -2029'!M271</f>
        <v>137000</v>
      </c>
      <c r="J271" s="349"/>
      <c r="K271" s="147"/>
      <c r="L271" s="147">
        <f t="shared" si="108"/>
        <v>0</v>
      </c>
      <c r="M271" s="365">
        <f>'الاطار الموازنى  راي الجهه عام'!M271</f>
        <v>0</v>
      </c>
      <c r="N271" s="208">
        <f t="shared" si="100"/>
        <v>-137000</v>
      </c>
      <c r="O271" s="147"/>
      <c r="P271" s="236" t="str">
        <f t="shared" si="101"/>
        <v xml:space="preserve"> </v>
      </c>
      <c r="Q271" s="236">
        <f t="shared" si="102"/>
        <v>137000</v>
      </c>
      <c r="R271" s="105">
        <f t="shared" si="104"/>
        <v>0</v>
      </c>
      <c r="S271" s="72">
        <f t="shared" si="103"/>
        <v>137000</v>
      </c>
    </row>
    <row r="272" spans="1:19" ht="107.25" customHeight="1" x14ac:dyDescent="0.2">
      <c r="A272" s="365"/>
      <c r="B272" s="365"/>
      <c r="C272" s="365"/>
      <c r="D272" s="365"/>
      <c r="E272" s="147"/>
      <c r="F272" s="147"/>
      <c r="G272" s="49" t="s">
        <v>805</v>
      </c>
      <c r="H272" s="19" t="s">
        <v>230</v>
      </c>
      <c r="I272" s="414">
        <f>'موازنة 2028 -2029'!M272</f>
        <v>10000</v>
      </c>
      <c r="J272" s="349"/>
      <c r="K272" s="147"/>
      <c r="L272" s="147">
        <f t="shared" si="108"/>
        <v>0</v>
      </c>
      <c r="M272" s="365">
        <f>'الاطار الموازنى  راي الجهه عام'!M272</f>
        <v>0</v>
      </c>
      <c r="N272" s="208">
        <f t="shared" si="100"/>
        <v>-10000</v>
      </c>
      <c r="O272" s="147">
        <f t="shared" si="117"/>
        <v>0</v>
      </c>
      <c r="P272" s="236" t="str">
        <f t="shared" si="101"/>
        <v xml:space="preserve"> </v>
      </c>
      <c r="Q272" s="236">
        <f t="shared" si="102"/>
        <v>10000</v>
      </c>
      <c r="R272" s="105">
        <f t="shared" si="104"/>
        <v>0</v>
      </c>
      <c r="S272" s="72">
        <f t="shared" si="103"/>
        <v>10000</v>
      </c>
    </row>
    <row r="273" spans="1:19" ht="105.75" customHeight="1" x14ac:dyDescent="0.2">
      <c r="A273" s="364"/>
      <c r="B273" s="365"/>
      <c r="C273" s="365"/>
      <c r="D273" s="365"/>
      <c r="E273" s="147"/>
      <c r="F273" s="147"/>
      <c r="G273" s="49" t="s">
        <v>806</v>
      </c>
      <c r="H273" s="19" t="s">
        <v>231</v>
      </c>
      <c r="I273" s="365">
        <f>'موازنة 2028 -2029'!M273</f>
        <v>0</v>
      </c>
      <c r="J273" s="147"/>
      <c r="K273" s="147"/>
      <c r="L273" s="147">
        <f t="shared" si="108"/>
        <v>0</v>
      </c>
      <c r="M273" s="365">
        <f>'الاطار الموازنى  راي الجهه عام'!M273</f>
        <v>0</v>
      </c>
      <c r="N273" s="208">
        <f t="shared" si="100"/>
        <v>0</v>
      </c>
      <c r="O273" s="147">
        <f t="shared" si="117"/>
        <v>0</v>
      </c>
      <c r="P273" s="236" t="str">
        <f t="shared" si="101"/>
        <v xml:space="preserve"> </v>
      </c>
      <c r="Q273" s="236" t="str">
        <f t="shared" si="102"/>
        <v xml:space="preserve"> </v>
      </c>
      <c r="R273" s="105">
        <f t="shared" si="104"/>
        <v>0</v>
      </c>
      <c r="S273" s="72">
        <f t="shared" si="103"/>
        <v>0</v>
      </c>
    </row>
    <row r="274" spans="1:19" ht="105.75" customHeight="1" x14ac:dyDescent="0.2">
      <c r="A274" s="364"/>
      <c r="B274" s="365"/>
      <c r="C274" s="365"/>
      <c r="D274" s="365"/>
      <c r="E274" s="147"/>
      <c r="F274" s="147"/>
      <c r="G274" s="49" t="s">
        <v>807</v>
      </c>
      <c r="H274" s="19" t="s">
        <v>232</v>
      </c>
      <c r="I274" s="365">
        <f>'موازنة 2028 -2029'!M274</f>
        <v>0</v>
      </c>
      <c r="J274" s="147"/>
      <c r="K274" s="147"/>
      <c r="L274" s="147">
        <f t="shared" si="108"/>
        <v>0</v>
      </c>
      <c r="M274" s="365">
        <f>'الاطار الموازنى  راي الجهه عام'!M274</f>
        <v>0</v>
      </c>
      <c r="N274" s="208">
        <f t="shared" si="100"/>
        <v>0</v>
      </c>
      <c r="O274" s="147">
        <f t="shared" si="117"/>
        <v>0</v>
      </c>
      <c r="P274" s="236" t="str">
        <f t="shared" si="101"/>
        <v xml:space="preserve"> </v>
      </c>
      <c r="Q274" s="236" t="str">
        <f t="shared" si="102"/>
        <v xml:space="preserve"> </v>
      </c>
      <c r="R274" s="105">
        <f t="shared" si="104"/>
        <v>0</v>
      </c>
      <c r="S274" s="72">
        <f t="shared" si="103"/>
        <v>0</v>
      </c>
    </row>
    <row r="275" spans="1:19" ht="105.75" customHeight="1" x14ac:dyDescent="0.2">
      <c r="A275" s="364"/>
      <c r="B275" s="365"/>
      <c r="C275" s="365"/>
      <c r="D275" s="365"/>
      <c r="E275" s="147"/>
      <c r="F275" s="147"/>
      <c r="G275" s="49" t="s">
        <v>808</v>
      </c>
      <c r="H275" s="19" t="s">
        <v>233</v>
      </c>
      <c r="I275" s="365">
        <f>'موازنة 2028 -2029'!M275</f>
        <v>0</v>
      </c>
      <c r="J275" s="147"/>
      <c r="K275" s="147"/>
      <c r="L275" s="147">
        <f t="shared" si="108"/>
        <v>0</v>
      </c>
      <c r="M275" s="365">
        <f>'الاطار الموازنى  راي الجهه عام'!M275</f>
        <v>0</v>
      </c>
      <c r="N275" s="208">
        <f t="shared" si="100"/>
        <v>0</v>
      </c>
      <c r="O275" s="147">
        <f t="shared" si="117"/>
        <v>0</v>
      </c>
      <c r="P275" s="236" t="str">
        <f t="shared" si="101"/>
        <v xml:space="preserve"> </v>
      </c>
      <c r="Q275" s="236" t="str">
        <f t="shared" si="102"/>
        <v xml:space="preserve"> </v>
      </c>
      <c r="R275" s="105">
        <f t="shared" si="104"/>
        <v>0</v>
      </c>
      <c r="S275" s="72">
        <f t="shared" si="103"/>
        <v>0</v>
      </c>
    </row>
    <row r="276" spans="1:19" ht="105.75" customHeight="1" x14ac:dyDescent="0.2">
      <c r="A276" s="364"/>
      <c r="B276" s="365"/>
      <c r="C276" s="365"/>
      <c r="D276" s="365"/>
      <c r="E276" s="147"/>
      <c r="F276" s="147"/>
      <c r="G276" s="49" t="s">
        <v>809</v>
      </c>
      <c r="H276" s="19" t="s">
        <v>234</v>
      </c>
      <c r="I276" s="365">
        <f>'موازنة 2028 -2029'!M276</f>
        <v>0</v>
      </c>
      <c r="J276" s="147"/>
      <c r="K276" s="147"/>
      <c r="L276" s="147">
        <f t="shared" si="108"/>
        <v>0</v>
      </c>
      <c r="M276" s="365">
        <f>'الاطار الموازنى  راي الجهه عام'!M276</f>
        <v>0</v>
      </c>
      <c r="N276" s="208">
        <f t="shared" si="100"/>
        <v>0</v>
      </c>
      <c r="O276" s="147">
        <f t="shared" si="117"/>
        <v>0</v>
      </c>
      <c r="P276" s="236" t="str">
        <f t="shared" si="101"/>
        <v xml:space="preserve"> </v>
      </c>
      <c r="Q276" s="236" t="str">
        <f t="shared" si="102"/>
        <v xml:space="preserve"> </v>
      </c>
      <c r="R276" s="105">
        <f t="shared" si="104"/>
        <v>0</v>
      </c>
      <c r="S276" s="72">
        <f t="shared" si="103"/>
        <v>0</v>
      </c>
    </row>
    <row r="277" spans="1:19" ht="105.75" customHeight="1" x14ac:dyDescent="0.2">
      <c r="A277" s="364"/>
      <c r="B277" s="365"/>
      <c r="C277" s="365"/>
      <c r="D277" s="365"/>
      <c r="E277" s="147"/>
      <c r="F277" s="147"/>
      <c r="G277" s="49" t="s">
        <v>810</v>
      </c>
      <c r="H277" s="19" t="s">
        <v>235</v>
      </c>
      <c r="I277" s="365">
        <f>'موازنة 2028 -2029'!M277</f>
        <v>0</v>
      </c>
      <c r="J277" s="147"/>
      <c r="K277" s="147"/>
      <c r="L277" s="147">
        <f t="shared" si="108"/>
        <v>0</v>
      </c>
      <c r="M277" s="365">
        <f>'الاطار الموازنى  راي الجهه عام'!M277</f>
        <v>0</v>
      </c>
      <c r="N277" s="208">
        <f t="shared" si="100"/>
        <v>0</v>
      </c>
      <c r="O277" s="147">
        <f t="shared" si="117"/>
        <v>0</v>
      </c>
      <c r="P277" s="236" t="str">
        <f t="shared" si="101"/>
        <v xml:space="preserve"> </v>
      </c>
      <c r="Q277" s="236" t="str">
        <f t="shared" si="102"/>
        <v xml:space="preserve"> </v>
      </c>
      <c r="R277" s="105">
        <f t="shared" si="104"/>
        <v>0</v>
      </c>
      <c r="S277" s="72">
        <f t="shared" si="103"/>
        <v>0</v>
      </c>
    </row>
    <row r="278" spans="1:19" ht="105.75" customHeight="1" x14ac:dyDescent="0.2">
      <c r="A278" s="364"/>
      <c r="B278" s="365"/>
      <c r="C278" s="365"/>
      <c r="D278" s="365"/>
      <c r="E278" s="147"/>
      <c r="F278" s="147"/>
      <c r="G278" s="49" t="s">
        <v>811</v>
      </c>
      <c r="H278" s="19" t="s">
        <v>614</v>
      </c>
      <c r="I278" s="365">
        <f>'موازنة 2028 -2029'!M278</f>
        <v>0</v>
      </c>
      <c r="J278" s="147"/>
      <c r="K278" s="147"/>
      <c r="L278" s="147">
        <f t="shared" si="108"/>
        <v>0</v>
      </c>
      <c r="M278" s="365">
        <f>'الاطار الموازنى  راي الجهه عام'!M278</f>
        <v>0</v>
      </c>
      <c r="N278" s="208">
        <f t="shared" si="100"/>
        <v>0</v>
      </c>
      <c r="O278" s="147">
        <f t="shared" si="117"/>
        <v>0</v>
      </c>
      <c r="P278" s="236" t="str">
        <f t="shared" si="101"/>
        <v xml:space="preserve"> </v>
      </c>
      <c r="Q278" s="236" t="str">
        <f t="shared" si="102"/>
        <v xml:space="preserve"> </v>
      </c>
      <c r="R278" s="105">
        <f t="shared" si="104"/>
        <v>0</v>
      </c>
      <c r="S278" s="72">
        <f t="shared" si="103"/>
        <v>0</v>
      </c>
    </row>
    <row r="279" spans="1:19" ht="105.75" customHeight="1" x14ac:dyDescent="0.2">
      <c r="A279" s="364"/>
      <c r="B279" s="365"/>
      <c r="C279" s="365"/>
      <c r="D279" s="365"/>
      <c r="E279" s="147"/>
      <c r="F279" s="147"/>
      <c r="G279" s="49" t="s">
        <v>1091</v>
      </c>
      <c r="H279" s="19" t="s">
        <v>1093</v>
      </c>
      <c r="I279" s="365">
        <f>'موازنة 2028 -2029'!M279</f>
        <v>0</v>
      </c>
      <c r="J279" s="147"/>
      <c r="K279" s="147"/>
      <c r="L279" s="147">
        <f t="shared" si="108"/>
        <v>0</v>
      </c>
      <c r="M279" s="365">
        <f>'الاطار الموازنى  راي الجهه عام'!M279</f>
        <v>0</v>
      </c>
      <c r="N279" s="208">
        <f t="shared" si="100"/>
        <v>0</v>
      </c>
      <c r="O279" s="147">
        <f t="shared" si="117"/>
        <v>0</v>
      </c>
      <c r="P279" s="236" t="str">
        <f t="shared" si="101"/>
        <v xml:space="preserve"> </v>
      </c>
      <c r="Q279" s="236" t="str">
        <f t="shared" si="102"/>
        <v xml:space="preserve"> </v>
      </c>
      <c r="R279" s="105">
        <f t="shared" si="104"/>
        <v>0</v>
      </c>
      <c r="S279" s="72">
        <f t="shared" si="103"/>
        <v>0</v>
      </c>
    </row>
    <row r="280" spans="1:19" ht="92.25" customHeight="1" thickBot="1" x14ac:dyDescent="0.25">
      <c r="A280" s="366"/>
      <c r="B280" s="367"/>
      <c r="C280" s="367"/>
      <c r="D280" s="367"/>
      <c r="E280" s="149"/>
      <c r="F280" s="149"/>
      <c r="G280" s="81" t="s">
        <v>1092</v>
      </c>
      <c r="H280" s="78" t="s">
        <v>1094</v>
      </c>
      <c r="I280" s="367">
        <f>'موازنة 2028 -2029'!M280</f>
        <v>9000</v>
      </c>
      <c r="J280" s="149"/>
      <c r="K280" s="149"/>
      <c r="L280" s="149">
        <f t="shared" si="108"/>
        <v>0</v>
      </c>
      <c r="M280" s="367">
        <f>'الاطار الموازنى  راي الجهه عام'!M280</f>
        <v>0</v>
      </c>
      <c r="N280" s="210">
        <f t="shared" si="100"/>
        <v>-9000</v>
      </c>
      <c r="O280" s="149"/>
      <c r="P280" s="237" t="str">
        <f t="shared" si="101"/>
        <v xml:space="preserve"> </v>
      </c>
      <c r="Q280" s="237">
        <f t="shared" si="102"/>
        <v>9000</v>
      </c>
      <c r="R280" s="106">
        <f t="shared" si="104"/>
        <v>0</v>
      </c>
      <c r="S280" s="72">
        <f t="shared" si="103"/>
        <v>9000</v>
      </c>
    </row>
    <row r="281" spans="1:19" s="1" customFormat="1" ht="97.5" customHeight="1" thickBot="1" x14ac:dyDescent="0.25">
      <c r="A281" s="360">
        <f t="shared" ref="A281:L281" si="118">SUM(A259:A280)</f>
        <v>0</v>
      </c>
      <c r="B281" s="368">
        <f t="shared" si="118"/>
        <v>0</v>
      </c>
      <c r="C281" s="411">
        <f t="shared" si="118"/>
        <v>0</v>
      </c>
      <c r="D281" s="368">
        <f t="shared" si="118"/>
        <v>0</v>
      </c>
      <c r="E281" s="173">
        <f t="shared" si="118"/>
        <v>0</v>
      </c>
      <c r="F281" s="150">
        <f t="shared" si="118"/>
        <v>0</v>
      </c>
      <c r="G281" s="51"/>
      <c r="H281" s="5" t="s">
        <v>236</v>
      </c>
      <c r="I281" s="368">
        <f>'موازنة 2028 -2029'!M281</f>
        <v>584000</v>
      </c>
      <c r="J281" s="150">
        <f t="shared" si="118"/>
        <v>0</v>
      </c>
      <c r="K281" s="150">
        <f t="shared" si="118"/>
        <v>0</v>
      </c>
      <c r="L281" s="150">
        <f t="shared" si="118"/>
        <v>0</v>
      </c>
      <c r="M281" s="368">
        <f>'الاطار الموازنى  راي الجهه عام'!M281</f>
        <v>0</v>
      </c>
      <c r="N281" s="212">
        <f t="shared" si="100"/>
        <v>-584000</v>
      </c>
      <c r="O281" s="150">
        <f t="shared" ref="O281" si="119">SUM(O259:O280)</f>
        <v>0</v>
      </c>
      <c r="P281" s="143" t="str">
        <f t="shared" si="101"/>
        <v xml:space="preserve"> </v>
      </c>
      <c r="Q281" s="143">
        <f t="shared" si="102"/>
        <v>584000</v>
      </c>
      <c r="R281" s="107">
        <f t="shared" si="104"/>
        <v>0</v>
      </c>
      <c r="S281" s="72">
        <f t="shared" si="103"/>
        <v>584000</v>
      </c>
    </row>
    <row r="282" spans="1:19" s="1" customFormat="1" ht="92.25" customHeight="1" x14ac:dyDescent="0.2">
      <c r="A282" s="412"/>
      <c r="B282" s="412"/>
      <c r="C282" s="412"/>
      <c r="D282" s="413"/>
      <c r="E282" s="174"/>
      <c r="F282" s="174"/>
      <c r="G282" s="65">
        <v>3113010900</v>
      </c>
      <c r="H282" s="21" t="s">
        <v>1101</v>
      </c>
      <c r="I282" s="451">
        <f>'موازنة 2028 -2029'!M282</f>
        <v>0</v>
      </c>
      <c r="J282" s="174"/>
      <c r="K282" s="174"/>
      <c r="L282" s="234">
        <f t="shared" si="108"/>
        <v>0</v>
      </c>
      <c r="M282" s="412">
        <f>'الاطار الموازنى  راي الجهه عام'!M282</f>
        <v>0</v>
      </c>
      <c r="N282" s="229">
        <f t="shared" si="100"/>
        <v>0</v>
      </c>
      <c r="O282" s="174"/>
      <c r="P282" s="174" t="str">
        <f t="shared" si="101"/>
        <v xml:space="preserve"> </v>
      </c>
      <c r="Q282" s="174" t="str">
        <f t="shared" si="102"/>
        <v xml:space="preserve"> </v>
      </c>
      <c r="R282" s="120"/>
      <c r="S282" s="72">
        <f>S285</f>
        <v>3370000</v>
      </c>
    </row>
    <row r="283" spans="1:19" ht="92.25" customHeight="1" x14ac:dyDescent="0.2">
      <c r="A283" s="364"/>
      <c r="B283" s="364"/>
      <c r="C283" s="364"/>
      <c r="D283" s="414"/>
      <c r="E283" s="146"/>
      <c r="F283" s="146"/>
      <c r="G283" s="64">
        <v>3113010901</v>
      </c>
      <c r="H283" s="19" t="s">
        <v>1102</v>
      </c>
      <c r="I283" s="414">
        <f>'موازنة 2028 -2029'!M283</f>
        <v>1895000</v>
      </c>
      <c r="J283" s="146"/>
      <c r="K283" s="146"/>
      <c r="L283" s="175">
        <f t="shared" si="108"/>
        <v>0</v>
      </c>
      <c r="M283" s="364">
        <f>'الاطار الموازنى  راي الجهه عام'!M283</f>
        <v>0</v>
      </c>
      <c r="N283" s="208">
        <f t="shared" ref="N283:N349" si="120">M283-I283</f>
        <v>-1895000</v>
      </c>
      <c r="O283" s="146">
        <f t="shared" ref="O283" si="121">M283</f>
        <v>0</v>
      </c>
      <c r="P283" s="236" t="str">
        <f t="shared" ref="P283:P349" si="122">IF(O283&gt;I283,O283-I283," ")</f>
        <v xml:space="preserve"> </v>
      </c>
      <c r="Q283" s="236">
        <f t="shared" ref="Q283:Q349" si="123">IF(I283&gt;O283,I283-O283," ")</f>
        <v>1895000</v>
      </c>
      <c r="R283" s="105">
        <f t="shared" si="104"/>
        <v>0</v>
      </c>
      <c r="S283" s="72">
        <f t="shared" ref="S283:S348" si="124">SUM(A283+B283+C283+D283+E283+F283+I283+J283+K283+L283+M283+O283)</f>
        <v>1895000</v>
      </c>
    </row>
    <row r="284" spans="1:19" ht="92.25" customHeight="1" thickBot="1" x14ac:dyDescent="0.25">
      <c r="A284" s="366"/>
      <c r="B284" s="366"/>
      <c r="C284" s="366"/>
      <c r="D284" s="415"/>
      <c r="E284" s="148"/>
      <c r="F284" s="148"/>
      <c r="G284" s="85">
        <v>3113010902</v>
      </c>
      <c r="H284" s="78" t="s">
        <v>1103</v>
      </c>
      <c r="I284" s="415">
        <f>'موازنة 2028 -2029'!M284</f>
        <v>1475000</v>
      </c>
      <c r="J284" s="148"/>
      <c r="K284" s="148"/>
      <c r="L284" s="176">
        <f t="shared" si="108"/>
        <v>0</v>
      </c>
      <c r="M284" s="366">
        <f>'الاطار الموازنى  راي الجهه عام'!M284</f>
        <v>0</v>
      </c>
      <c r="N284" s="210">
        <f t="shared" si="120"/>
        <v>-1475000</v>
      </c>
      <c r="O284" s="148"/>
      <c r="P284" s="237" t="str">
        <f t="shared" si="122"/>
        <v xml:space="preserve"> </v>
      </c>
      <c r="Q284" s="237">
        <f t="shared" si="123"/>
        <v>1475000</v>
      </c>
      <c r="R284" s="106">
        <f t="shared" si="104"/>
        <v>0</v>
      </c>
      <c r="S284" s="72">
        <f t="shared" si="124"/>
        <v>1475000</v>
      </c>
    </row>
    <row r="285" spans="1:19" s="1" customFormat="1" ht="87.75" customHeight="1" thickBot="1" x14ac:dyDescent="0.25">
      <c r="A285" s="360">
        <f t="shared" ref="A285:L285" si="125">SUM(A283:A284)</f>
        <v>0</v>
      </c>
      <c r="B285" s="360">
        <f t="shared" si="125"/>
        <v>0</v>
      </c>
      <c r="C285" s="360">
        <f t="shared" si="125"/>
        <v>0</v>
      </c>
      <c r="D285" s="416">
        <f t="shared" si="125"/>
        <v>0</v>
      </c>
      <c r="E285" s="143">
        <f t="shared" si="125"/>
        <v>0</v>
      </c>
      <c r="F285" s="150">
        <f t="shared" si="125"/>
        <v>0</v>
      </c>
      <c r="G285" s="51"/>
      <c r="H285" s="5" t="s">
        <v>1104</v>
      </c>
      <c r="I285" s="368">
        <f>'موازنة 2028 -2029'!M285</f>
        <v>3370000</v>
      </c>
      <c r="J285" s="150">
        <f t="shared" si="125"/>
        <v>0</v>
      </c>
      <c r="K285" s="150">
        <f t="shared" si="125"/>
        <v>0</v>
      </c>
      <c r="L285" s="150">
        <f t="shared" si="125"/>
        <v>0</v>
      </c>
      <c r="M285" s="368">
        <f>'الاطار الموازنى  راي الجهه عام'!M285</f>
        <v>0</v>
      </c>
      <c r="N285" s="212">
        <f t="shared" si="120"/>
        <v>-3370000</v>
      </c>
      <c r="O285" s="150">
        <f t="shared" ref="O285" si="126">SUM(O283:O284)</f>
        <v>0</v>
      </c>
      <c r="P285" s="150" t="str">
        <f t="shared" si="122"/>
        <v xml:space="preserve"> </v>
      </c>
      <c r="Q285" s="150">
        <f t="shared" si="123"/>
        <v>3370000</v>
      </c>
      <c r="R285" s="107">
        <f t="shared" si="104"/>
        <v>0</v>
      </c>
      <c r="S285" s="72">
        <f t="shared" si="124"/>
        <v>3370000</v>
      </c>
    </row>
    <row r="286" spans="1:19" s="2" customFormat="1" ht="90" customHeight="1" thickBot="1" x14ac:dyDescent="0.25">
      <c r="A286" s="369">
        <f t="shared" ref="A286:L286" si="127">A285+A281+A257+A246+A239+A225+A214+A213+A209</f>
        <v>0</v>
      </c>
      <c r="B286" s="370">
        <f t="shared" si="127"/>
        <v>0</v>
      </c>
      <c r="C286" s="370">
        <f t="shared" si="127"/>
        <v>0</v>
      </c>
      <c r="D286" s="370">
        <f t="shared" si="127"/>
        <v>0</v>
      </c>
      <c r="E286" s="151">
        <f t="shared" si="127"/>
        <v>0</v>
      </c>
      <c r="F286" s="151">
        <f t="shared" si="127"/>
        <v>0</v>
      </c>
      <c r="G286" s="52"/>
      <c r="H286" s="7" t="s">
        <v>237</v>
      </c>
      <c r="I286" s="370">
        <f>'موازنة 2028 -2029'!M286</f>
        <v>7429000</v>
      </c>
      <c r="J286" s="151">
        <f t="shared" si="127"/>
        <v>0</v>
      </c>
      <c r="K286" s="151">
        <f t="shared" si="127"/>
        <v>0</v>
      </c>
      <c r="L286" s="151">
        <f t="shared" si="127"/>
        <v>0</v>
      </c>
      <c r="M286" s="370">
        <f>'الاطار الموازنى  راي الجهه عام'!M286</f>
        <v>0</v>
      </c>
      <c r="N286" s="213">
        <f t="shared" si="120"/>
        <v>-7429000</v>
      </c>
      <c r="O286" s="151">
        <f t="shared" ref="O286" si="128">O285+O281+O257+O246+O239+O225+O214+O213+O209</f>
        <v>0</v>
      </c>
      <c r="P286" s="151" t="str">
        <f t="shared" si="122"/>
        <v xml:space="preserve"> </v>
      </c>
      <c r="Q286" s="151">
        <f t="shared" si="123"/>
        <v>7429000</v>
      </c>
      <c r="R286" s="108">
        <f t="shared" si="104"/>
        <v>0</v>
      </c>
      <c r="S286" s="72">
        <f t="shared" si="124"/>
        <v>7429000</v>
      </c>
    </row>
    <row r="287" spans="1:19" s="1" customFormat="1" ht="92.25" customHeight="1" thickBot="1" x14ac:dyDescent="0.25">
      <c r="A287" s="361" t="e">
        <f>A286/$A$847</f>
        <v>#DIV/0!</v>
      </c>
      <c r="B287" s="396" t="e">
        <f>B286/$B$847</f>
        <v>#DIV/0!</v>
      </c>
      <c r="C287" s="396" t="e">
        <f>C286/$C$847</f>
        <v>#DIV/0!</v>
      </c>
      <c r="D287" s="396" t="e">
        <f>D286/$D$847</f>
        <v>#DIV/0!</v>
      </c>
      <c r="E287" s="270" t="e">
        <f>E286/$E$847</f>
        <v>#DIV/0!</v>
      </c>
      <c r="F287" s="270" t="e">
        <f>F286/$F$847</f>
        <v>#DIV/0!</v>
      </c>
      <c r="G287" s="266"/>
      <c r="H287" s="267" t="s">
        <v>1136</v>
      </c>
      <c r="I287" s="396">
        <f>'موازنة 2028 -2029'!M287</f>
        <v>0.1360049795873533</v>
      </c>
      <c r="J287" s="270" t="e">
        <f>J286/$J$847</f>
        <v>#DIV/0!</v>
      </c>
      <c r="K287" s="270" t="e">
        <f>K286/$K$847</f>
        <v>#DIV/0!</v>
      </c>
      <c r="L287" s="270" t="e">
        <f>L286/$L$847</f>
        <v>#DIV/0!</v>
      </c>
      <c r="M287" s="396" t="e">
        <f>'الاطار الموازنى  راي الجهه عام'!M287</f>
        <v>#DIV/0!</v>
      </c>
      <c r="N287" s="270"/>
      <c r="O287" s="270" t="e">
        <f>O286/$O$847</f>
        <v>#DIV/0!</v>
      </c>
      <c r="P287" s="270"/>
      <c r="Q287" s="265"/>
      <c r="R287" s="268"/>
      <c r="S287" s="72">
        <v>1</v>
      </c>
    </row>
    <row r="288" spans="1:19" s="2" customFormat="1" ht="92.25" customHeight="1" x14ac:dyDescent="0.2">
      <c r="A288" s="389"/>
      <c r="B288" s="390"/>
      <c r="C288" s="390"/>
      <c r="D288" s="390"/>
      <c r="E288" s="166"/>
      <c r="F288" s="166"/>
      <c r="G288" s="60" t="s">
        <v>812</v>
      </c>
      <c r="H288" s="17" t="s">
        <v>238</v>
      </c>
      <c r="I288" s="390">
        <f>'موازنة 2028 -2029'!M288</f>
        <v>0</v>
      </c>
      <c r="J288" s="166"/>
      <c r="K288" s="166"/>
      <c r="L288" s="166">
        <f t="shared" si="108"/>
        <v>0</v>
      </c>
      <c r="M288" s="390">
        <f>'الاطار الموازنى  راي الجهه عام'!M288</f>
        <v>0</v>
      </c>
      <c r="N288" s="228">
        <f t="shared" si="120"/>
        <v>0</v>
      </c>
      <c r="O288" s="166"/>
      <c r="P288" s="166" t="str">
        <f t="shared" si="122"/>
        <v xml:space="preserve"> </v>
      </c>
      <c r="Q288" s="166" t="str">
        <f t="shared" si="123"/>
        <v xml:space="preserve"> </v>
      </c>
      <c r="R288" s="119"/>
      <c r="S288" s="72">
        <f>S308</f>
        <v>3083000</v>
      </c>
    </row>
    <row r="289" spans="1:19" s="1" customFormat="1" ht="92.25" customHeight="1" x14ac:dyDescent="0.2">
      <c r="A289" s="357"/>
      <c r="B289" s="373"/>
      <c r="C289" s="373"/>
      <c r="D289" s="373"/>
      <c r="E289" s="155"/>
      <c r="F289" s="155"/>
      <c r="G289" s="54" t="s">
        <v>813</v>
      </c>
      <c r="H289" s="18" t="s">
        <v>239</v>
      </c>
      <c r="I289" s="373">
        <f>'موازنة 2028 -2029'!M289</f>
        <v>0</v>
      </c>
      <c r="J289" s="155"/>
      <c r="K289" s="155"/>
      <c r="L289" s="155">
        <f t="shared" si="108"/>
        <v>0</v>
      </c>
      <c r="M289" s="373">
        <f>'الاطار الموازنى  راي الجهه عام'!M289</f>
        <v>0</v>
      </c>
      <c r="N289" s="215">
        <f t="shared" si="120"/>
        <v>0</v>
      </c>
      <c r="O289" s="155"/>
      <c r="P289" s="155" t="str">
        <f t="shared" si="122"/>
        <v xml:space="preserve"> </v>
      </c>
      <c r="Q289" s="155" t="str">
        <f t="shared" si="123"/>
        <v xml:space="preserve"> </v>
      </c>
      <c r="R289" s="110"/>
      <c r="S289" s="72">
        <f>S298</f>
        <v>3083000</v>
      </c>
    </row>
    <row r="290" spans="1:19" ht="99.75" customHeight="1" x14ac:dyDescent="0.2">
      <c r="A290" s="365"/>
      <c r="B290" s="365"/>
      <c r="C290" s="365"/>
      <c r="D290" s="365"/>
      <c r="E290" s="147"/>
      <c r="F290" s="147"/>
      <c r="G290" s="49" t="s">
        <v>814</v>
      </c>
      <c r="H290" s="19" t="s">
        <v>240</v>
      </c>
      <c r="I290" s="365">
        <f>'موازنة 2028 -2029'!M290</f>
        <v>860000</v>
      </c>
      <c r="J290" s="147"/>
      <c r="K290" s="147"/>
      <c r="L290" s="147">
        <f t="shared" si="108"/>
        <v>0</v>
      </c>
      <c r="M290" s="365">
        <f>'الاطار الموازنى  راي الجهه عام'!M290</f>
        <v>0</v>
      </c>
      <c r="N290" s="208">
        <f t="shared" si="120"/>
        <v>-860000</v>
      </c>
      <c r="O290" s="147">
        <f t="shared" ref="O290:O294" si="129">M290</f>
        <v>0</v>
      </c>
      <c r="P290" s="209" t="str">
        <f t="shared" si="122"/>
        <v xml:space="preserve"> </v>
      </c>
      <c r="Q290" s="209">
        <f t="shared" si="123"/>
        <v>860000</v>
      </c>
      <c r="R290" s="105">
        <f t="shared" ref="R290:R354" si="130">IF(O290=0,,O290/I290)</f>
        <v>0</v>
      </c>
      <c r="S290" s="72">
        <f t="shared" si="124"/>
        <v>860000</v>
      </c>
    </row>
    <row r="291" spans="1:19" ht="97.5" customHeight="1" x14ac:dyDescent="0.2">
      <c r="A291" s="365"/>
      <c r="B291" s="365"/>
      <c r="C291" s="365"/>
      <c r="D291" s="365"/>
      <c r="E291" s="147"/>
      <c r="F291" s="147"/>
      <c r="G291" s="49" t="s">
        <v>815</v>
      </c>
      <c r="H291" s="19" t="s">
        <v>241</v>
      </c>
      <c r="I291" s="365">
        <f>'موازنة 2028 -2029'!M291</f>
        <v>973000</v>
      </c>
      <c r="J291" s="147"/>
      <c r="K291" s="147"/>
      <c r="L291" s="147">
        <f t="shared" si="108"/>
        <v>0</v>
      </c>
      <c r="M291" s="365">
        <f>'الاطار الموازنى  راي الجهه عام'!M291</f>
        <v>0</v>
      </c>
      <c r="N291" s="208">
        <f t="shared" si="120"/>
        <v>-973000</v>
      </c>
      <c r="O291" s="147">
        <f t="shared" si="129"/>
        <v>0</v>
      </c>
      <c r="P291" s="209" t="str">
        <f t="shared" si="122"/>
        <v xml:space="preserve"> </v>
      </c>
      <c r="Q291" s="209">
        <f t="shared" si="123"/>
        <v>973000</v>
      </c>
      <c r="R291" s="105">
        <f t="shared" si="130"/>
        <v>0</v>
      </c>
      <c r="S291" s="72">
        <f t="shared" si="124"/>
        <v>973000</v>
      </c>
    </row>
    <row r="292" spans="1:19" ht="95.25" customHeight="1" x14ac:dyDescent="0.2">
      <c r="A292" s="365"/>
      <c r="B292" s="365"/>
      <c r="C292" s="365"/>
      <c r="D292" s="365"/>
      <c r="E292" s="147"/>
      <c r="F292" s="147"/>
      <c r="G292" s="49" t="s">
        <v>816</v>
      </c>
      <c r="H292" s="19" t="s">
        <v>242</v>
      </c>
      <c r="I292" s="365">
        <f>'موازنة 2028 -2029'!M292</f>
        <v>340000</v>
      </c>
      <c r="J292" s="147"/>
      <c r="K292" s="147"/>
      <c r="L292" s="147">
        <f t="shared" ref="L292:L356" si="131">K292*2</f>
        <v>0</v>
      </c>
      <c r="M292" s="365">
        <f>'الاطار الموازنى  راي الجهه عام'!M292</f>
        <v>0</v>
      </c>
      <c r="N292" s="208">
        <f t="shared" si="120"/>
        <v>-340000</v>
      </c>
      <c r="O292" s="147">
        <f t="shared" si="129"/>
        <v>0</v>
      </c>
      <c r="P292" s="209" t="str">
        <f t="shared" si="122"/>
        <v xml:space="preserve"> </v>
      </c>
      <c r="Q292" s="209">
        <f t="shared" si="123"/>
        <v>340000</v>
      </c>
      <c r="R292" s="105">
        <f t="shared" si="130"/>
        <v>0</v>
      </c>
      <c r="S292" s="72">
        <f t="shared" si="124"/>
        <v>340000</v>
      </c>
    </row>
    <row r="293" spans="1:19" ht="97.5" customHeight="1" x14ac:dyDescent="0.2">
      <c r="A293" s="365"/>
      <c r="B293" s="365"/>
      <c r="C293" s="365"/>
      <c r="D293" s="365"/>
      <c r="E293" s="147"/>
      <c r="F293" s="147"/>
      <c r="G293" s="49" t="s">
        <v>817</v>
      </c>
      <c r="H293" s="19" t="s">
        <v>243</v>
      </c>
      <c r="I293" s="365">
        <f>'موازنة 2028 -2029'!M293</f>
        <v>10000</v>
      </c>
      <c r="J293" s="147"/>
      <c r="K293" s="147"/>
      <c r="L293" s="147">
        <f t="shared" si="131"/>
        <v>0</v>
      </c>
      <c r="M293" s="365">
        <f>'الاطار الموازنى  راي الجهه عام'!M293</f>
        <v>0</v>
      </c>
      <c r="N293" s="208">
        <f t="shared" si="120"/>
        <v>-10000</v>
      </c>
      <c r="O293" s="147">
        <f t="shared" si="129"/>
        <v>0</v>
      </c>
      <c r="P293" s="209" t="str">
        <f t="shared" si="122"/>
        <v xml:space="preserve"> </v>
      </c>
      <c r="Q293" s="209">
        <f t="shared" si="123"/>
        <v>10000</v>
      </c>
      <c r="R293" s="105">
        <f t="shared" si="130"/>
        <v>0</v>
      </c>
      <c r="S293" s="72">
        <f t="shared" si="124"/>
        <v>10000</v>
      </c>
    </row>
    <row r="294" spans="1:19" ht="90" customHeight="1" x14ac:dyDescent="0.2">
      <c r="A294" s="365"/>
      <c r="B294" s="365"/>
      <c r="C294" s="365"/>
      <c r="D294" s="365"/>
      <c r="E294" s="147"/>
      <c r="F294" s="147"/>
      <c r="G294" s="49" t="s">
        <v>818</v>
      </c>
      <c r="H294" s="19" t="s">
        <v>244</v>
      </c>
      <c r="I294" s="365">
        <f>'موازنة 2028 -2029'!M294</f>
        <v>900000</v>
      </c>
      <c r="J294" s="147"/>
      <c r="K294" s="147"/>
      <c r="L294" s="147">
        <f t="shared" si="131"/>
        <v>0</v>
      </c>
      <c r="M294" s="365">
        <f>'الاطار الموازنى  راي الجهه عام'!M294</f>
        <v>0</v>
      </c>
      <c r="N294" s="208">
        <f t="shared" si="120"/>
        <v>-900000</v>
      </c>
      <c r="O294" s="147">
        <f t="shared" si="129"/>
        <v>0</v>
      </c>
      <c r="P294" s="209" t="str">
        <f t="shared" si="122"/>
        <v xml:space="preserve"> </v>
      </c>
      <c r="Q294" s="209">
        <f t="shared" si="123"/>
        <v>900000</v>
      </c>
      <c r="R294" s="105">
        <f t="shared" si="130"/>
        <v>0</v>
      </c>
      <c r="S294" s="72">
        <f t="shared" si="124"/>
        <v>900000</v>
      </c>
    </row>
    <row r="295" spans="1:19" ht="90" customHeight="1" x14ac:dyDescent="0.2">
      <c r="A295" s="364"/>
      <c r="B295" s="365"/>
      <c r="C295" s="365"/>
      <c r="D295" s="365"/>
      <c r="E295" s="147"/>
      <c r="F295" s="147"/>
      <c r="G295" s="49" t="s">
        <v>819</v>
      </c>
      <c r="H295" s="19" t="s">
        <v>245</v>
      </c>
      <c r="I295" s="365">
        <f>'موازنة 2028 -2029'!M295</f>
        <v>0</v>
      </c>
      <c r="J295" s="147"/>
      <c r="K295" s="147"/>
      <c r="L295" s="147">
        <f t="shared" si="131"/>
        <v>0</v>
      </c>
      <c r="M295" s="365">
        <f>'الاطار الموازنى  راي الجهه عام'!M295</f>
        <v>0</v>
      </c>
      <c r="N295" s="208">
        <f t="shared" si="120"/>
        <v>0</v>
      </c>
      <c r="O295" s="147"/>
      <c r="P295" s="209" t="str">
        <f t="shared" si="122"/>
        <v xml:space="preserve"> </v>
      </c>
      <c r="Q295" s="209" t="str">
        <f t="shared" si="123"/>
        <v xml:space="preserve"> </v>
      </c>
      <c r="R295" s="105">
        <f t="shared" si="130"/>
        <v>0</v>
      </c>
      <c r="S295" s="72">
        <f t="shared" si="124"/>
        <v>0</v>
      </c>
    </row>
    <row r="296" spans="1:19" ht="90" customHeight="1" x14ac:dyDescent="0.2">
      <c r="A296" s="364"/>
      <c r="B296" s="365"/>
      <c r="C296" s="365"/>
      <c r="D296" s="365"/>
      <c r="E296" s="147"/>
      <c r="F296" s="147"/>
      <c r="G296" s="49" t="s">
        <v>820</v>
      </c>
      <c r="H296" s="19" t="s">
        <v>246</v>
      </c>
      <c r="I296" s="365">
        <f>'موازنة 2028 -2029'!M296</f>
        <v>0</v>
      </c>
      <c r="J296" s="147"/>
      <c r="K296" s="147"/>
      <c r="L296" s="147">
        <f t="shared" si="131"/>
        <v>0</v>
      </c>
      <c r="M296" s="365">
        <f>'الاطار الموازنى  راي الجهه عام'!M296</f>
        <v>0</v>
      </c>
      <c r="N296" s="208">
        <f t="shared" si="120"/>
        <v>0</v>
      </c>
      <c r="O296" s="147"/>
      <c r="P296" s="209" t="str">
        <f t="shared" si="122"/>
        <v xml:space="preserve"> </v>
      </c>
      <c r="Q296" s="209" t="str">
        <f t="shared" si="123"/>
        <v xml:space="preserve"> </v>
      </c>
      <c r="R296" s="105">
        <f t="shared" si="130"/>
        <v>0</v>
      </c>
      <c r="S296" s="72">
        <f t="shared" si="124"/>
        <v>0</v>
      </c>
    </row>
    <row r="297" spans="1:19" ht="105.75" customHeight="1" thickBot="1" x14ac:dyDescent="0.25">
      <c r="A297" s="391"/>
      <c r="B297" s="379"/>
      <c r="C297" s="379"/>
      <c r="D297" s="379"/>
      <c r="E297" s="158"/>
      <c r="F297" s="158"/>
      <c r="G297" s="50" t="s">
        <v>821</v>
      </c>
      <c r="H297" s="19" t="s">
        <v>247</v>
      </c>
      <c r="I297" s="379">
        <f>'موازنة 2028 -2029'!M297</f>
        <v>0</v>
      </c>
      <c r="J297" s="158"/>
      <c r="K297" s="158"/>
      <c r="L297" s="158">
        <f t="shared" si="131"/>
        <v>0</v>
      </c>
      <c r="M297" s="379">
        <f>'الاطار الموازنى  راي الجهه عام'!M297</f>
        <v>0</v>
      </c>
      <c r="N297" s="218">
        <f t="shared" si="120"/>
        <v>0</v>
      </c>
      <c r="O297" s="158"/>
      <c r="P297" s="219" t="str">
        <f t="shared" si="122"/>
        <v xml:space="preserve"> </v>
      </c>
      <c r="Q297" s="219" t="str">
        <f t="shared" si="123"/>
        <v xml:space="preserve"> </v>
      </c>
      <c r="R297" s="113">
        <f t="shared" si="130"/>
        <v>0</v>
      </c>
      <c r="S297" s="72">
        <f t="shared" si="124"/>
        <v>0</v>
      </c>
    </row>
    <row r="298" spans="1:19" s="1" customFormat="1" ht="132.75" customHeight="1" x14ac:dyDescent="0.2">
      <c r="A298" s="392">
        <f t="shared" ref="A298:F298" si="132">SUM(A290:A297)</f>
        <v>0</v>
      </c>
      <c r="B298" s="393">
        <f t="shared" si="132"/>
        <v>0</v>
      </c>
      <c r="C298" s="393">
        <f t="shared" si="132"/>
        <v>0</v>
      </c>
      <c r="D298" s="393">
        <f t="shared" si="132"/>
        <v>0</v>
      </c>
      <c r="E298" s="316">
        <f t="shared" si="132"/>
        <v>0</v>
      </c>
      <c r="F298" s="316">
        <f t="shared" si="132"/>
        <v>0</v>
      </c>
      <c r="G298" s="317"/>
      <c r="H298" s="318" t="s">
        <v>167</v>
      </c>
      <c r="I298" s="393">
        <f>'موازنة 2028 -2029'!M298</f>
        <v>3083000</v>
      </c>
      <c r="J298" s="316">
        <f t="shared" ref="J298:L298" si="133">SUM(J290:J297)</f>
        <v>0</v>
      </c>
      <c r="K298" s="316">
        <f t="shared" si="133"/>
        <v>0</v>
      </c>
      <c r="L298" s="316">
        <f t="shared" si="133"/>
        <v>0</v>
      </c>
      <c r="M298" s="393">
        <f>'الاطار الموازنى  راي الجهه عام'!M298</f>
        <v>0</v>
      </c>
      <c r="N298" s="319">
        <f t="shared" si="120"/>
        <v>-3083000</v>
      </c>
      <c r="O298" s="316">
        <f t="shared" ref="O298" si="134">SUM(O290:O297)</f>
        <v>0</v>
      </c>
      <c r="P298" s="316" t="str">
        <f t="shared" si="122"/>
        <v xml:space="preserve"> </v>
      </c>
      <c r="Q298" s="316">
        <f t="shared" si="123"/>
        <v>3083000</v>
      </c>
      <c r="R298" s="320">
        <f t="shared" si="130"/>
        <v>0</v>
      </c>
      <c r="S298" s="72">
        <f t="shared" si="124"/>
        <v>3083000</v>
      </c>
    </row>
    <row r="299" spans="1:19" s="1" customFormat="1" ht="121.5" customHeight="1" x14ac:dyDescent="0.2">
      <c r="A299" s="394"/>
      <c r="B299" s="395"/>
      <c r="C299" s="395"/>
      <c r="D299" s="395"/>
      <c r="E299" s="170"/>
      <c r="F299" s="170"/>
      <c r="G299" s="48" t="s">
        <v>829</v>
      </c>
      <c r="H299" s="21" t="s">
        <v>248</v>
      </c>
      <c r="I299" s="395">
        <f>'موازنة 2028 -2029'!M299</f>
        <v>0</v>
      </c>
      <c r="J299" s="170"/>
      <c r="K299" s="170"/>
      <c r="L299" s="170">
        <f t="shared" si="131"/>
        <v>0</v>
      </c>
      <c r="M299" s="395">
        <f>'الاطار الموازنى  راي الجهه عام'!M299</f>
        <v>0</v>
      </c>
      <c r="N299" s="229">
        <f t="shared" si="120"/>
        <v>0</v>
      </c>
      <c r="O299" s="170"/>
      <c r="P299" s="170" t="str">
        <f t="shared" si="122"/>
        <v xml:space="preserve"> </v>
      </c>
      <c r="Q299" s="170" t="str">
        <f t="shared" si="123"/>
        <v xml:space="preserve"> </v>
      </c>
      <c r="R299" s="120"/>
      <c r="S299" s="72">
        <f>S307</f>
        <v>0</v>
      </c>
    </row>
    <row r="300" spans="1:19" ht="105.75" customHeight="1" x14ac:dyDescent="0.2">
      <c r="A300" s="364"/>
      <c r="B300" s="365"/>
      <c r="C300" s="365"/>
      <c r="D300" s="365"/>
      <c r="E300" s="147"/>
      <c r="F300" s="147"/>
      <c r="G300" s="49" t="s">
        <v>822</v>
      </c>
      <c r="H300" s="19" t="s">
        <v>249</v>
      </c>
      <c r="I300" s="365">
        <f>'موازنة 2028 -2029'!M300</f>
        <v>0</v>
      </c>
      <c r="J300" s="147"/>
      <c r="K300" s="147"/>
      <c r="L300" s="147">
        <f t="shared" si="131"/>
        <v>0</v>
      </c>
      <c r="M300" s="365">
        <f>'الاطار الموازنى  راي الجهه عام'!M300</f>
        <v>0</v>
      </c>
      <c r="N300" s="208">
        <f t="shared" si="120"/>
        <v>0</v>
      </c>
      <c r="O300" s="147"/>
      <c r="P300" s="209" t="str">
        <f t="shared" si="122"/>
        <v xml:space="preserve"> </v>
      </c>
      <c r="Q300" s="209" t="str">
        <f t="shared" si="123"/>
        <v xml:space="preserve"> </v>
      </c>
      <c r="R300" s="105">
        <f t="shared" si="130"/>
        <v>0</v>
      </c>
      <c r="S300" s="72">
        <f t="shared" si="124"/>
        <v>0</v>
      </c>
    </row>
    <row r="301" spans="1:19" ht="105.75" customHeight="1" x14ac:dyDescent="0.2">
      <c r="A301" s="364"/>
      <c r="B301" s="365"/>
      <c r="C301" s="365"/>
      <c r="D301" s="365"/>
      <c r="E301" s="147"/>
      <c r="F301" s="147"/>
      <c r="G301" s="49" t="s">
        <v>823</v>
      </c>
      <c r="H301" s="19" t="s">
        <v>250</v>
      </c>
      <c r="I301" s="365">
        <f>'موازنة 2028 -2029'!M301</f>
        <v>0</v>
      </c>
      <c r="J301" s="147"/>
      <c r="K301" s="147"/>
      <c r="L301" s="147">
        <f t="shared" si="131"/>
        <v>0</v>
      </c>
      <c r="M301" s="365">
        <f>'الاطار الموازنى  راي الجهه عام'!M301</f>
        <v>0</v>
      </c>
      <c r="N301" s="208">
        <f t="shared" si="120"/>
        <v>0</v>
      </c>
      <c r="O301" s="147"/>
      <c r="P301" s="209" t="str">
        <f t="shared" si="122"/>
        <v xml:space="preserve"> </v>
      </c>
      <c r="Q301" s="209" t="str">
        <f t="shared" si="123"/>
        <v xml:space="preserve"> </v>
      </c>
      <c r="R301" s="105">
        <f t="shared" si="130"/>
        <v>0</v>
      </c>
      <c r="S301" s="72">
        <f t="shared" si="124"/>
        <v>0</v>
      </c>
    </row>
    <row r="302" spans="1:19" ht="105.75" customHeight="1" x14ac:dyDescent="0.2">
      <c r="A302" s="364"/>
      <c r="B302" s="365"/>
      <c r="C302" s="365"/>
      <c r="D302" s="365"/>
      <c r="E302" s="147"/>
      <c r="F302" s="147"/>
      <c r="G302" s="49" t="s">
        <v>824</v>
      </c>
      <c r="H302" s="19" t="s">
        <v>251</v>
      </c>
      <c r="I302" s="365">
        <f>'موازنة 2028 -2029'!M302</f>
        <v>0</v>
      </c>
      <c r="J302" s="147"/>
      <c r="K302" s="147"/>
      <c r="L302" s="147">
        <f t="shared" si="131"/>
        <v>0</v>
      </c>
      <c r="M302" s="365">
        <f>'الاطار الموازنى  راي الجهه عام'!M302</f>
        <v>0</v>
      </c>
      <c r="N302" s="208">
        <f t="shared" si="120"/>
        <v>0</v>
      </c>
      <c r="O302" s="147"/>
      <c r="P302" s="209" t="str">
        <f t="shared" si="122"/>
        <v xml:space="preserve"> </v>
      </c>
      <c r="Q302" s="209" t="str">
        <f t="shared" si="123"/>
        <v xml:space="preserve"> </v>
      </c>
      <c r="R302" s="105">
        <f t="shared" si="130"/>
        <v>0</v>
      </c>
      <c r="S302" s="72">
        <f t="shared" si="124"/>
        <v>0</v>
      </c>
    </row>
    <row r="303" spans="1:19" ht="105.75" customHeight="1" x14ac:dyDescent="0.2">
      <c r="A303" s="364"/>
      <c r="B303" s="365"/>
      <c r="C303" s="365"/>
      <c r="D303" s="365"/>
      <c r="E303" s="147"/>
      <c r="F303" s="147"/>
      <c r="G303" s="49" t="s">
        <v>825</v>
      </c>
      <c r="H303" s="19" t="s">
        <v>252</v>
      </c>
      <c r="I303" s="365">
        <f>'موازنة 2028 -2029'!M303</f>
        <v>0</v>
      </c>
      <c r="J303" s="147"/>
      <c r="K303" s="147"/>
      <c r="L303" s="147">
        <f t="shared" si="131"/>
        <v>0</v>
      </c>
      <c r="M303" s="365">
        <f>'الاطار الموازنى  راي الجهه عام'!M303</f>
        <v>0</v>
      </c>
      <c r="N303" s="208">
        <f t="shared" si="120"/>
        <v>0</v>
      </c>
      <c r="O303" s="147"/>
      <c r="P303" s="209" t="str">
        <f t="shared" si="122"/>
        <v xml:space="preserve"> </v>
      </c>
      <c r="Q303" s="209" t="str">
        <f t="shared" si="123"/>
        <v xml:space="preserve"> </v>
      </c>
      <c r="R303" s="105">
        <f t="shared" si="130"/>
        <v>0</v>
      </c>
      <c r="S303" s="72">
        <f t="shared" si="124"/>
        <v>0</v>
      </c>
    </row>
    <row r="304" spans="1:19" ht="105.75" customHeight="1" x14ac:dyDescent="0.2">
      <c r="A304" s="364"/>
      <c r="B304" s="365"/>
      <c r="C304" s="365"/>
      <c r="D304" s="365"/>
      <c r="E304" s="147"/>
      <c r="F304" s="147"/>
      <c r="G304" s="49" t="s">
        <v>826</v>
      </c>
      <c r="H304" s="19" t="s">
        <v>253</v>
      </c>
      <c r="I304" s="365">
        <f>'موازنة 2028 -2029'!M304</f>
        <v>0</v>
      </c>
      <c r="J304" s="147"/>
      <c r="K304" s="147"/>
      <c r="L304" s="147">
        <f t="shared" si="131"/>
        <v>0</v>
      </c>
      <c r="M304" s="365">
        <f>'الاطار الموازنى  راي الجهه عام'!M304</f>
        <v>0</v>
      </c>
      <c r="N304" s="208">
        <f t="shared" si="120"/>
        <v>0</v>
      </c>
      <c r="O304" s="147"/>
      <c r="P304" s="209" t="str">
        <f t="shared" si="122"/>
        <v xml:space="preserve"> </v>
      </c>
      <c r="Q304" s="209" t="str">
        <f t="shared" si="123"/>
        <v xml:space="preserve"> </v>
      </c>
      <c r="R304" s="105">
        <f t="shared" si="130"/>
        <v>0</v>
      </c>
      <c r="S304" s="72">
        <f t="shared" si="124"/>
        <v>0</v>
      </c>
    </row>
    <row r="305" spans="1:19" ht="105.75" customHeight="1" x14ac:dyDescent="0.2">
      <c r="A305" s="364"/>
      <c r="B305" s="365"/>
      <c r="C305" s="365"/>
      <c r="D305" s="365"/>
      <c r="E305" s="147"/>
      <c r="F305" s="147"/>
      <c r="G305" s="49" t="s">
        <v>827</v>
      </c>
      <c r="H305" s="19" t="s">
        <v>254</v>
      </c>
      <c r="I305" s="365">
        <f>'موازنة 2028 -2029'!M305</f>
        <v>0</v>
      </c>
      <c r="J305" s="147"/>
      <c r="K305" s="147"/>
      <c r="L305" s="147">
        <f t="shared" si="131"/>
        <v>0</v>
      </c>
      <c r="M305" s="365">
        <f>'الاطار الموازنى  راي الجهه عام'!M305</f>
        <v>0</v>
      </c>
      <c r="N305" s="208">
        <f t="shared" si="120"/>
        <v>0</v>
      </c>
      <c r="O305" s="147"/>
      <c r="P305" s="209" t="str">
        <f t="shared" si="122"/>
        <v xml:space="preserve"> </v>
      </c>
      <c r="Q305" s="209" t="str">
        <f t="shared" si="123"/>
        <v xml:space="preserve"> </v>
      </c>
      <c r="R305" s="105">
        <f t="shared" si="130"/>
        <v>0</v>
      </c>
      <c r="S305" s="72">
        <f t="shared" si="124"/>
        <v>0</v>
      </c>
    </row>
    <row r="306" spans="1:19" ht="95.25" customHeight="1" thickBot="1" x14ac:dyDescent="0.25">
      <c r="A306" s="379"/>
      <c r="B306" s="379"/>
      <c r="C306" s="379"/>
      <c r="D306" s="379"/>
      <c r="E306" s="158"/>
      <c r="F306" s="158"/>
      <c r="G306" s="50" t="s">
        <v>828</v>
      </c>
      <c r="H306" s="19" t="s">
        <v>255</v>
      </c>
      <c r="I306" s="379">
        <f>'موازنة 2028 -2029'!M306</f>
        <v>0</v>
      </c>
      <c r="J306" s="158"/>
      <c r="K306" s="158"/>
      <c r="L306" s="158">
        <f t="shared" si="131"/>
        <v>0</v>
      </c>
      <c r="M306" s="379">
        <f>'الاطار الموازنى  راي الجهه عام'!M306</f>
        <v>0</v>
      </c>
      <c r="N306" s="218">
        <f t="shared" si="120"/>
        <v>0</v>
      </c>
      <c r="O306" s="158">
        <f>M306</f>
        <v>0</v>
      </c>
      <c r="P306" s="219" t="str">
        <f t="shared" si="122"/>
        <v xml:space="preserve"> </v>
      </c>
      <c r="Q306" s="219" t="str">
        <f t="shared" si="123"/>
        <v xml:space="preserve"> </v>
      </c>
      <c r="R306" s="113">
        <f t="shared" si="130"/>
        <v>0</v>
      </c>
      <c r="S306" s="72">
        <f t="shared" si="124"/>
        <v>0</v>
      </c>
    </row>
    <row r="307" spans="1:19" s="1" customFormat="1" ht="97.5" customHeight="1" thickBot="1" x14ac:dyDescent="0.25">
      <c r="A307" s="360">
        <f t="shared" ref="A307:L307" si="135">SUM(A300:A306)</f>
        <v>0</v>
      </c>
      <c r="B307" s="368">
        <f t="shared" si="135"/>
        <v>0</v>
      </c>
      <c r="C307" s="368">
        <f t="shared" si="135"/>
        <v>0</v>
      </c>
      <c r="D307" s="368">
        <f t="shared" si="135"/>
        <v>0</v>
      </c>
      <c r="E307" s="150">
        <f t="shared" si="135"/>
        <v>0</v>
      </c>
      <c r="F307" s="150">
        <f t="shared" si="135"/>
        <v>0</v>
      </c>
      <c r="G307" s="51"/>
      <c r="H307" s="5" t="s">
        <v>171</v>
      </c>
      <c r="I307" s="368">
        <f>'موازنة 2028 -2029'!M307</f>
        <v>0</v>
      </c>
      <c r="J307" s="150">
        <f t="shared" si="135"/>
        <v>0</v>
      </c>
      <c r="K307" s="150">
        <f t="shared" si="135"/>
        <v>0</v>
      </c>
      <c r="L307" s="150">
        <f t="shared" si="135"/>
        <v>0</v>
      </c>
      <c r="M307" s="368">
        <f>'الاطار الموازنى  راي الجهه عام'!M307</f>
        <v>0</v>
      </c>
      <c r="N307" s="212">
        <f t="shared" si="120"/>
        <v>0</v>
      </c>
      <c r="O307" s="150">
        <f t="shared" ref="O307" si="136">SUM(O300:O306)</f>
        <v>0</v>
      </c>
      <c r="P307" s="150" t="str">
        <f t="shared" si="122"/>
        <v xml:space="preserve"> </v>
      </c>
      <c r="Q307" s="150" t="str">
        <f t="shared" si="123"/>
        <v xml:space="preserve"> </v>
      </c>
      <c r="R307" s="107">
        <f t="shared" si="130"/>
        <v>0</v>
      </c>
      <c r="S307" s="72">
        <f t="shared" si="124"/>
        <v>0</v>
      </c>
    </row>
    <row r="308" spans="1:19" s="2" customFormat="1" ht="105" customHeight="1" thickBot="1" x14ac:dyDescent="0.25">
      <c r="A308" s="369">
        <f t="shared" ref="A308:L308" si="137">A298+A307</f>
        <v>0</v>
      </c>
      <c r="B308" s="370">
        <f t="shared" si="137"/>
        <v>0</v>
      </c>
      <c r="C308" s="370">
        <f t="shared" si="137"/>
        <v>0</v>
      </c>
      <c r="D308" s="370">
        <f t="shared" si="137"/>
        <v>0</v>
      </c>
      <c r="E308" s="151">
        <f t="shared" si="137"/>
        <v>0</v>
      </c>
      <c r="F308" s="151">
        <f t="shared" si="137"/>
        <v>0</v>
      </c>
      <c r="G308" s="52"/>
      <c r="H308" s="7" t="s">
        <v>256</v>
      </c>
      <c r="I308" s="370">
        <f>'موازنة 2028 -2029'!M308</f>
        <v>3083000</v>
      </c>
      <c r="J308" s="151">
        <f t="shared" si="137"/>
        <v>0</v>
      </c>
      <c r="K308" s="151">
        <f t="shared" si="137"/>
        <v>0</v>
      </c>
      <c r="L308" s="151">
        <f t="shared" si="137"/>
        <v>0</v>
      </c>
      <c r="M308" s="370">
        <f>'الاطار الموازنى  راي الجهه عام'!M308</f>
        <v>0</v>
      </c>
      <c r="N308" s="213">
        <f t="shared" si="120"/>
        <v>-3083000</v>
      </c>
      <c r="O308" s="151">
        <f t="shared" ref="O308" si="138">O298+O307</f>
        <v>0</v>
      </c>
      <c r="P308" s="151" t="str">
        <f t="shared" si="122"/>
        <v xml:space="preserve"> </v>
      </c>
      <c r="Q308" s="151">
        <f t="shared" si="123"/>
        <v>3083000</v>
      </c>
      <c r="R308" s="108">
        <f t="shared" si="130"/>
        <v>0</v>
      </c>
      <c r="S308" s="72">
        <f t="shared" si="124"/>
        <v>3083000</v>
      </c>
    </row>
    <row r="309" spans="1:19" s="2" customFormat="1" ht="105.75" customHeight="1" x14ac:dyDescent="0.2">
      <c r="A309" s="389"/>
      <c r="B309" s="390"/>
      <c r="C309" s="390"/>
      <c r="D309" s="390"/>
      <c r="E309" s="166"/>
      <c r="F309" s="166"/>
      <c r="G309" s="60" t="s">
        <v>830</v>
      </c>
      <c r="H309" s="25" t="s">
        <v>257</v>
      </c>
      <c r="I309" s="390">
        <f>'موازنة 2028 -2029'!M309</f>
        <v>0</v>
      </c>
      <c r="J309" s="166"/>
      <c r="K309" s="166"/>
      <c r="L309" s="166">
        <f t="shared" si="131"/>
        <v>0</v>
      </c>
      <c r="M309" s="390">
        <f>'الاطار الموازنى  راي الجهه عام'!M309</f>
        <v>0</v>
      </c>
      <c r="N309" s="228">
        <f t="shared" si="120"/>
        <v>0</v>
      </c>
      <c r="O309" s="166"/>
      <c r="P309" s="166" t="str">
        <f t="shared" si="122"/>
        <v xml:space="preserve"> </v>
      </c>
      <c r="Q309" s="166" t="str">
        <f t="shared" si="123"/>
        <v xml:space="preserve"> </v>
      </c>
      <c r="R309" s="119"/>
      <c r="S309" s="72">
        <f>S321</f>
        <v>0</v>
      </c>
    </row>
    <row r="310" spans="1:19" s="1" customFormat="1" ht="105.75" customHeight="1" x14ac:dyDescent="0.2">
      <c r="A310" s="357"/>
      <c r="B310" s="373"/>
      <c r="C310" s="373"/>
      <c r="D310" s="373"/>
      <c r="E310" s="155"/>
      <c r="F310" s="155"/>
      <c r="G310" s="54" t="s">
        <v>831</v>
      </c>
      <c r="H310" s="18" t="s">
        <v>258</v>
      </c>
      <c r="I310" s="373">
        <f>'موازنة 2028 -2029'!M310</f>
        <v>0</v>
      </c>
      <c r="J310" s="155"/>
      <c r="K310" s="155"/>
      <c r="L310" s="155">
        <f t="shared" si="131"/>
        <v>0</v>
      </c>
      <c r="M310" s="373">
        <f>'الاطار الموازنى  راي الجهه عام'!M310</f>
        <v>0</v>
      </c>
      <c r="N310" s="215">
        <f t="shared" si="120"/>
        <v>0</v>
      </c>
      <c r="O310" s="155"/>
      <c r="P310" s="155" t="str">
        <f t="shared" si="122"/>
        <v xml:space="preserve"> </v>
      </c>
      <c r="Q310" s="155" t="str">
        <f t="shared" si="123"/>
        <v xml:space="preserve"> </v>
      </c>
      <c r="R310" s="110"/>
      <c r="S310" s="72">
        <f>S315</f>
        <v>0</v>
      </c>
    </row>
    <row r="311" spans="1:19" ht="105.75" customHeight="1" x14ac:dyDescent="0.2">
      <c r="A311" s="364"/>
      <c r="B311" s="365"/>
      <c r="C311" s="365"/>
      <c r="D311" s="365"/>
      <c r="E311" s="147"/>
      <c r="F311" s="147"/>
      <c r="G311" s="49" t="s">
        <v>832</v>
      </c>
      <c r="H311" s="19" t="s">
        <v>259</v>
      </c>
      <c r="I311" s="365">
        <f>'موازنة 2028 -2029'!M311</f>
        <v>0</v>
      </c>
      <c r="J311" s="147"/>
      <c r="K311" s="147"/>
      <c r="L311" s="147">
        <f t="shared" si="131"/>
        <v>0</v>
      </c>
      <c r="M311" s="365">
        <f>'الاطار الموازنى  راي الجهه عام'!M311</f>
        <v>0</v>
      </c>
      <c r="N311" s="208">
        <f t="shared" si="120"/>
        <v>0</v>
      </c>
      <c r="O311" s="147"/>
      <c r="P311" s="209" t="str">
        <f t="shared" si="122"/>
        <v xml:space="preserve"> </v>
      </c>
      <c r="Q311" s="209" t="str">
        <f t="shared" si="123"/>
        <v xml:space="preserve"> </v>
      </c>
      <c r="R311" s="105">
        <f t="shared" si="130"/>
        <v>0</v>
      </c>
      <c r="S311" s="72">
        <f t="shared" si="124"/>
        <v>0</v>
      </c>
    </row>
    <row r="312" spans="1:19" ht="105.75" customHeight="1" x14ac:dyDescent="0.2">
      <c r="A312" s="364"/>
      <c r="B312" s="365"/>
      <c r="C312" s="365"/>
      <c r="D312" s="365"/>
      <c r="E312" s="147"/>
      <c r="F312" s="147"/>
      <c r="G312" s="49" t="s">
        <v>833</v>
      </c>
      <c r="H312" s="19" t="s">
        <v>260</v>
      </c>
      <c r="I312" s="365">
        <f>'موازنة 2028 -2029'!M312</f>
        <v>0</v>
      </c>
      <c r="J312" s="147"/>
      <c r="K312" s="147"/>
      <c r="L312" s="147">
        <f t="shared" si="131"/>
        <v>0</v>
      </c>
      <c r="M312" s="365">
        <f>'الاطار الموازنى  راي الجهه عام'!M312</f>
        <v>0</v>
      </c>
      <c r="N312" s="208">
        <f t="shared" si="120"/>
        <v>0</v>
      </c>
      <c r="O312" s="147"/>
      <c r="P312" s="209" t="str">
        <f t="shared" si="122"/>
        <v xml:space="preserve"> </v>
      </c>
      <c r="Q312" s="209" t="str">
        <f t="shared" si="123"/>
        <v xml:space="preserve"> </v>
      </c>
      <c r="R312" s="105">
        <f t="shared" si="130"/>
        <v>0</v>
      </c>
      <c r="S312" s="72">
        <f t="shared" si="124"/>
        <v>0</v>
      </c>
    </row>
    <row r="313" spans="1:19" ht="105.75" customHeight="1" x14ac:dyDescent="0.2">
      <c r="A313" s="364"/>
      <c r="B313" s="365"/>
      <c r="C313" s="365"/>
      <c r="D313" s="365"/>
      <c r="E313" s="147"/>
      <c r="F313" s="147"/>
      <c r="G313" s="49" t="s">
        <v>834</v>
      </c>
      <c r="H313" s="19" t="s">
        <v>261</v>
      </c>
      <c r="I313" s="365">
        <f>'موازنة 2028 -2029'!M313</f>
        <v>0</v>
      </c>
      <c r="J313" s="147"/>
      <c r="K313" s="147"/>
      <c r="L313" s="147">
        <f t="shared" si="131"/>
        <v>0</v>
      </c>
      <c r="M313" s="365">
        <f>'الاطار الموازنى  راي الجهه عام'!M313</f>
        <v>0</v>
      </c>
      <c r="N313" s="208">
        <f t="shared" si="120"/>
        <v>0</v>
      </c>
      <c r="O313" s="147"/>
      <c r="P313" s="209" t="str">
        <f t="shared" si="122"/>
        <v xml:space="preserve"> </v>
      </c>
      <c r="Q313" s="209" t="str">
        <f t="shared" si="123"/>
        <v xml:space="preserve"> </v>
      </c>
      <c r="R313" s="105">
        <f t="shared" si="130"/>
        <v>0</v>
      </c>
      <c r="S313" s="72">
        <f t="shared" si="124"/>
        <v>0</v>
      </c>
    </row>
    <row r="314" spans="1:19" ht="105.75" customHeight="1" thickBot="1" x14ac:dyDescent="0.25">
      <c r="A314" s="391"/>
      <c r="B314" s="379"/>
      <c r="C314" s="379"/>
      <c r="D314" s="379"/>
      <c r="E314" s="158"/>
      <c r="F314" s="158"/>
      <c r="G314" s="50" t="s">
        <v>835</v>
      </c>
      <c r="H314" s="19" t="s">
        <v>262</v>
      </c>
      <c r="I314" s="379">
        <f>'موازنة 2028 -2029'!M314</f>
        <v>0</v>
      </c>
      <c r="J314" s="158"/>
      <c r="K314" s="158"/>
      <c r="L314" s="158">
        <f t="shared" si="131"/>
        <v>0</v>
      </c>
      <c r="M314" s="379">
        <f>'الاطار الموازنى  راي الجهه عام'!M314</f>
        <v>0</v>
      </c>
      <c r="N314" s="218">
        <f t="shared" si="120"/>
        <v>0</v>
      </c>
      <c r="O314" s="158"/>
      <c r="P314" s="219" t="str">
        <f t="shared" si="122"/>
        <v xml:space="preserve"> </v>
      </c>
      <c r="Q314" s="219" t="str">
        <f t="shared" si="123"/>
        <v xml:space="preserve"> </v>
      </c>
      <c r="R314" s="113">
        <f t="shared" si="130"/>
        <v>0</v>
      </c>
      <c r="S314" s="72">
        <f t="shared" si="124"/>
        <v>0</v>
      </c>
    </row>
    <row r="315" spans="1:19" s="1" customFormat="1" ht="110.25" customHeight="1" thickBot="1" x14ac:dyDescent="0.25">
      <c r="A315" s="360">
        <f t="shared" ref="A315:L315" si="139">SUM(A311:A314)</f>
        <v>0</v>
      </c>
      <c r="B315" s="368">
        <f t="shared" si="139"/>
        <v>0</v>
      </c>
      <c r="C315" s="368">
        <f t="shared" si="139"/>
        <v>0</v>
      </c>
      <c r="D315" s="368">
        <f t="shared" si="139"/>
        <v>0</v>
      </c>
      <c r="E315" s="150">
        <f t="shared" si="139"/>
        <v>0</v>
      </c>
      <c r="F315" s="150">
        <f t="shared" si="139"/>
        <v>0</v>
      </c>
      <c r="G315" s="51"/>
      <c r="H315" s="5" t="s">
        <v>167</v>
      </c>
      <c r="I315" s="368">
        <f>'موازنة 2028 -2029'!M315</f>
        <v>0</v>
      </c>
      <c r="J315" s="150">
        <f t="shared" si="139"/>
        <v>0</v>
      </c>
      <c r="K315" s="150">
        <f t="shared" si="139"/>
        <v>0</v>
      </c>
      <c r="L315" s="150">
        <f t="shared" si="139"/>
        <v>0</v>
      </c>
      <c r="M315" s="368">
        <f>'الاطار الموازنى  راي الجهه عام'!M315</f>
        <v>0</v>
      </c>
      <c r="N315" s="212">
        <f t="shared" si="120"/>
        <v>0</v>
      </c>
      <c r="O315" s="150">
        <f t="shared" ref="O315" si="140">SUM(O311:O314)</f>
        <v>0</v>
      </c>
      <c r="P315" s="150" t="str">
        <f t="shared" si="122"/>
        <v xml:space="preserve"> </v>
      </c>
      <c r="Q315" s="150" t="str">
        <f t="shared" si="123"/>
        <v xml:space="preserve"> </v>
      </c>
      <c r="R315" s="107">
        <f t="shared" si="130"/>
        <v>0</v>
      </c>
      <c r="S315" s="72">
        <f t="shared" si="124"/>
        <v>0</v>
      </c>
    </row>
    <row r="316" spans="1:19" s="1" customFormat="1" ht="105.75" customHeight="1" x14ac:dyDescent="0.2">
      <c r="A316" s="357"/>
      <c r="B316" s="373"/>
      <c r="C316" s="373"/>
      <c r="D316" s="373"/>
      <c r="E316" s="155"/>
      <c r="F316" s="155"/>
      <c r="G316" s="54" t="s">
        <v>836</v>
      </c>
      <c r="H316" s="18" t="s">
        <v>263</v>
      </c>
      <c r="I316" s="373">
        <f>'موازنة 2028 -2029'!M316</f>
        <v>0</v>
      </c>
      <c r="J316" s="155"/>
      <c r="K316" s="155"/>
      <c r="L316" s="155">
        <f t="shared" si="131"/>
        <v>0</v>
      </c>
      <c r="M316" s="373">
        <f>'الاطار الموازنى  راي الجهه عام'!M316</f>
        <v>0</v>
      </c>
      <c r="N316" s="215">
        <f t="shared" si="120"/>
        <v>0</v>
      </c>
      <c r="O316" s="155"/>
      <c r="P316" s="155" t="str">
        <f t="shared" si="122"/>
        <v xml:space="preserve"> </v>
      </c>
      <c r="Q316" s="155" t="str">
        <f t="shared" si="123"/>
        <v xml:space="preserve"> </v>
      </c>
      <c r="R316" s="110"/>
      <c r="S316" s="72">
        <f>S320</f>
        <v>0</v>
      </c>
    </row>
    <row r="317" spans="1:19" ht="105.75" customHeight="1" x14ac:dyDescent="0.2">
      <c r="A317" s="364"/>
      <c r="B317" s="365"/>
      <c r="C317" s="365"/>
      <c r="D317" s="365"/>
      <c r="E317" s="147"/>
      <c r="F317" s="147"/>
      <c r="G317" s="49" t="s">
        <v>837</v>
      </c>
      <c r="H317" s="19" t="s">
        <v>264</v>
      </c>
      <c r="I317" s="365">
        <f>'موازنة 2028 -2029'!M317</f>
        <v>0</v>
      </c>
      <c r="J317" s="147"/>
      <c r="K317" s="147"/>
      <c r="L317" s="147">
        <f t="shared" si="131"/>
        <v>0</v>
      </c>
      <c r="M317" s="365">
        <f>'الاطار الموازنى  راي الجهه عام'!M317</f>
        <v>0</v>
      </c>
      <c r="N317" s="208">
        <f t="shared" si="120"/>
        <v>0</v>
      </c>
      <c r="O317" s="147"/>
      <c r="P317" s="209" t="str">
        <f t="shared" si="122"/>
        <v xml:space="preserve"> </v>
      </c>
      <c r="Q317" s="209" t="str">
        <f t="shared" si="123"/>
        <v xml:space="preserve"> </v>
      </c>
      <c r="R317" s="105">
        <f t="shared" si="130"/>
        <v>0</v>
      </c>
      <c r="S317" s="72">
        <f t="shared" si="124"/>
        <v>0</v>
      </c>
    </row>
    <row r="318" spans="1:19" ht="105.75" customHeight="1" x14ac:dyDescent="0.2">
      <c r="A318" s="364"/>
      <c r="B318" s="365"/>
      <c r="C318" s="365"/>
      <c r="D318" s="365"/>
      <c r="E318" s="147"/>
      <c r="F318" s="147"/>
      <c r="G318" s="49" t="s">
        <v>838</v>
      </c>
      <c r="H318" s="19" t="s">
        <v>265</v>
      </c>
      <c r="I318" s="365">
        <f>'موازنة 2028 -2029'!M318</f>
        <v>0</v>
      </c>
      <c r="J318" s="147"/>
      <c r="K318" s="147"/>
      <c r="L318" s="147">
        <f t="shared" si="131"/>
        <v>0</v>
      </c>
      <c r="M318" s="365">
        <f>'الاطار الموازنى  راي الجهه عام'!M318</f>
        <v>0</v>
      </c>
      <c r="N318" s="208">
        <f t="shared" si="120"/>
        <v>0</v>
      </c>
      <c r="O318" s="147"/>
      <c r="P318" s="209" t="str">
        <f t="shared" si="122"/>
        <v xml:space="preserve"> </v>
      </c>
      <c r="Q318" s="209" t="str">
        <f t="shared" si="123"/>
        <v xml:space="preserve"> </v>
      </c>
      <c r="R318" s="105">
        <f t="shared" si="130"/>
        <v>0</v>
      </c>
      <c r="S318" s="72">
        <f t="shared" si="124"/>
        <v>0</v>
      </c>
    </row>
    <row r="319" spans="1:19" ht="105.75" customHeight="1" thickBot="1" x14ac:dyDescent="0.25">
      <c r="A319" s="391"/>
      <c r="B319" s="379"/>
      <c r="C319" s="379"/>
      <c r="D319" s="379"/>
      <c r="E319" s="158"/>
      <c r="F319" s="158"/>
      <c r="G319" s="50" t="s">
        <v>839</v>
      </c>
      <c r="H319" s="19" t="s">
        <v>1123</v>
      </c>
      <c r="I319" s="379">
        <f>'موازنة 2028 -2029'!M319</f>
        <v>0</v>
      </c>
      <c r="J319" s="158"/>
      <c r="K319" s="158"/>
      <c r="L319" s="158">
        <f t="shared" si="131"/>
        <v>0</v>
      </c>
      <c r="M319" s="379">
        <f>'الاطار الموازنى  راي الجهه عام'!M319</f>
        <v>0</v>
      </c>
      <c r="N319" s="218">
        <f t="shared" si="120"/>
        <v>0</v>
      </c>
      <c r="O319" s="158"/>
      <c r="P319" s="219" t="str">
        <f t="shared" si="122"/>
        <v xml:space="preserve"> </v>
      </c>
      <c r="Q319" s="219" t="str">
        <f t="shared" si="123"/>
        <v xml:space="preserve"> </v>
      </c>
      <c r="R319" s="113">
        <f t="shared" si="130"/>
        <v>0</v>
      </c>
      <c r="S319" s="72">
        <f t="shared" si="124"/>
        <v>0</v>
      </c>
    </row>
    <row r="320" spans="1:19" s="1" customFormat="1" ht="114.75" customHeight="1" thickBot="1" x14ac:dyDescent="0.25">
      <c r="A320" s="360">
        <f t="shared" ref="A320:L320" si="141">SUM(A317:A319)</f>
        <v>0</v>
      </c>
      <c r="B320" s="368">
        <f t="shared" si="141"/>
        <v>0</v>
      </c>
      <c r="C320" s="368">
        <f t="shared" si="141"/>
        <v>0</v>
      </c>
      <c r="D320" s="368">
        <f t="shared" si="141"/>
        <v>0</v>
      </c>
      <c r="E320" s="150">
        <f t="shared" si="141"/>
        <v>0</v>
      </c>
      <c r="F320" s="150">
        <f t="shared" si="141"/>
        <v>0</v>
      </c>
      <c r="G320" s="51"/>
      <c r="H320" s="5" t="s">
        <v>171</v>
      </c>
      <c r="I320" s="368">
        <f>'موازنة 2028 -2029'!M320</f>
        <v>0</v>
      </c>
      <c r="J320" s="150">
        <f t="shared" si="141"/>
        <v>0</v>
      </c>
      <c r="K320" s="150">
        <f t="shared" si="141"/>
        <v>0</v>
      </c>
      <c r="L320" s="150">
        <f t="shared" si="141"/>
        <v>0</v>
      </c>
      <c r="M320" s="368">
        <f>'الاطار الموازنى  راي الجهه عام'!M320</f>
        <v>0</v>
      </c>
      <c r="N320" s="212">
        <f t="shared" si="120"/>
        <v>0</v>
      </c>
      <c r="O320" s="150">
        <f t="shared" ref="O320" si="142">SUM(O317:O319)</f>
        <v>0</v>
      </c>
      <c r="P320" s="150" t="str">
        <f t="shared" si="122"/>
        <v xml:space="preserve"> </v>
      </c>
      <c r="Q320" s="150" t="str">
        <f t="shared" si="123"/>
        <v xml:space="preserve"> </v>
      </c>
      <c r="R320" s="107">
        <f t="shared" si="130"/>
        <v>0</v>
      </c>
      <c r="S320" s="72">
        <f t="shared" si="124"/>
        <v>0</v>
      </c>
    </row>
    <row r="321" spans="1:19" s="2" customFormat="1" ht="120" customHeight="1" thickBot="1" x14ac:dyDescent="0.25">
      <c r="A321" s="417">
        <f t="shared" ref="A321:L321" si="143">A315+A320</f>
        <v>0</v>
      </c>
      <c r="B321" s="418">
        <f t="shared" si="143"/>
        <v>0</v>
      </c>
      <c r="C321" s="418">
        <f t="shared" si="143"/>
        <v>0</v>
      </c>
      <c r="D321" s="418">
        <f t="shared" si="143"/>
        <v>0</v>
      </c>
      <c r="E321" s="178">
        <f t="shared" si="143"/>
        <v>0</v>
      </c>
      <c r="F321" s="178">
        <f t="shared" si="143"/>
        <v>0</v>
      </c>
      <c r="G321" s="86"/>
      <c r="H321" s="87" t="s">
        <v>266</v>
      </c>
      <c r="I321" s="418">
        <f>'موازنة 2028 -2029'!M321</f>
        <v>0</v>
      </c>
      <c r="J321" s="178">
        <f t="shared" si="143"/>
        <v>0</v>
      </c>
      <c r="K321" s="238">
        <f t="shared" si="143"/>
        <v>0</v>
      </c>
      <c r="L321" s="238">
        <f t="shared" si="143"/>
        <v>0</v>
      </c>
      <c r="M321" s="453">
        <f>'الاطار الموازنى  راي الجهه عام'!M321</f>
        <v>0</v>
      </c>
      <c r="N321" s="239">
        <f t="shared" si="120"/>
        <v>0</v>
      </c>
      <c r="O321" s="238">
        <f t="shared" ref="O321" si="144">O315+O320</f>
        <v>0</v>
      </c>
      <c r="P321" s="238" t="str">
        <f t="shared" si="122"/>
        <v xml:space="preserve"> </v>
      </c>
      <c r="Q321" s="238" t="str">
        <f t="shared" si="123"/>
        <v xml:space="preserve"> </v>
      </c>
      <c r="R321" s="123">
        <f t="shared" si="130"/>
        <v>0</v>
      </c>
      <c r="S321" s="72">
        <f t="shared" si="124"/>
        <v>0</v>
      </c>
    </row>
    <row r="322" spans="1:19" s="2" customFormat="1" ht="121.5" customHeight="1" thickTop="1" x14ac:dyDescent="0.2">
      <c r="A322" s="371"/>
      <c r="B322" s="372"/>
      <c r="C322" s="372"/>
      <c r="D322" s="372"/>
      <c r="E322" s="152"/>
      <c r="F322" s="152"/>
      <c r="G322" s="53" t="s">
        <v>840</v>
      </c>
      <c r="H322" s="22" t="s">
        <v>267</v>
      </c>
      <c r="I322" s="372">
        <f>'موازنة 2028 -2029'!M322</f>
        <v>0</v>
      </c>
      <c r="J322" s="152"/>
      <c r="K322" s="152"/>
      <c r="L322" s="152">
        <f t="shared" si="131"/>
        <v>0</v>
      </c>
      <c r="M322" s="372">
        <f>'الاطار الموازنى  راي الجهه عام'!M322</f>
        <v>0</v>
      </c>
      <c r="N322" s="214">
        <f t="shared" si="120"/>
        <v>0</v>
      </c>
      <c r="O322" s="152"/>
      <c r="P322" s="152" t="str">
        <f t="shared" si="122"/>
        <v xml:space="preserve"> </v>
      </c>
      <c r="Q322" s="152" t="str">
        <f t="shared" si="123"/>
        <v xml:space="preserve"> </v>
      </c>
      <c r="R322" s="109"/>
      <c r="S322" s="72">
        <f>S330</f>
        <v>30000</v>
      </c>
    </row>
    <row r="323" spans="1:19" s="1" customFormat="1" ht="90" customHeight="1" x14ac:dyDescent="0.2">
      <c r="A323" s="357"/>
      <c r="B323" s="373"/>
      <c r="C323" s="373"/>
      <c r="D323" s="373"/>
      <c r="E323" s="155"/>
      <c r="F323" s="155"/>
      <c r="G323" s="54" t="s">
        <v>841</v>
      </c>
      <c r="H323" s="18" t="s">
        <v>268</v>
      </c>
      <c r="I323" s="373">
        <f>'موازنة 2028 -2029'!M323</f>
        <v>0</v>
      </c>
      <c r="J323" s="155"/>
      <c r="K323" s="155"/>
      <c r="L323" s="155">
        <f t="shared" si="131"/>
        <v>0</v>
      </c>
      <c r="M323" s="373">
        <f>'الاطار الموازنى  راي الجهه عام'!M323</f>
        <v>0</v>
      </c>
      <c r="N323" s="215">
        <f t="shared" si="120"/>
        <v>0</v>
      </c>
      <c r="O323" s="155"/>
      <c r="P323" s="155" t="str">
        <f t="shared" si="122"/>
        <v xml:space="preserve"> </v>
      </c>
      <c r="Q323" s="155" t="str">
        <f t="shared" si="123"/>
        <v xml:space="preserve"> </v>
      </c>
      <c r="R323" s="110"/>
      <c r="S323" s="72">
        <f>S328</f>
        <v>0</v>
      </c>
    </row>
    <row r="324" spans="1:19" ht="105.75" customHeight="1" x14ac:dyDescent="0.2">
      <c r="A324" s="364"/>
      <c r="B324" s="365"/>
      <c r="C324" s="365"/>
      <c r="D324" s="365"/>
      <c r="E324" s="147"/>
      <c r="F324" s="147"/>
      <c r="G324" s="49" t="s">
        <v>842</v>
      </c>
      <c r="H324" s="19" t="s">
        <v>269</v>
      </c>
      <c r="I324" s="365">
        <f>'موازنة 2028 -2029'!M324</f>
        <v>0</v>
      </c>
      <c r="J324" s="147"/>
      <c r="K324" s="147"/>
      <c r="L324" s="147">
        <f t="shared" si="131"/>
        <v>0</v>
      </c>
      <c r="M324" s="365">
        <f>'الاطار الموازنى  راي الجهه عام'!M324</f>
        <v>0</v>
      </c>
      <c r="N324" s="208">
        <f t="shared" si="120"/>
        <v>0</v>
      </c>
      <c r="O324" s="147"/>
      <c r="P324" s="209" t="str">
        <f t="shared" si="122"/>
        <v xml:space="preserve"> </v>
      </c>
      <c r="Q324" s="209" t="str">
        <f t="shared" si="123"/>
        <v xml:space="preserve"> </v>
      </c>
      <c r="R324" s="105">
        <f t="shared" si="130"/>
        <v>0</v>
      </c>
      <c r="S324" s="72">
        <f t="shared" si="124"/>
        <v>0</v>
      </c>
    </row>
    <row r="325" spans="1:19" ht="105.75" customHeight="1" x14ac:dyDescent="0.2">
      <c r="A325" s="364"/>
      <c r="B325" s="365"/>
      <c r="C325" s="365"/>
      <c r="D325" s="365"/>
      <c r="E325" s="147"/>
      <c r="F325" s="147"/>
      <c r="G325" s="49" t="s">
        <v>843</v>
      </c>
      <c r="H325" s="19" t="s">
        <v>270</v>
      </c>
      <c r="I325" s="365">
        <f>'موازنة 2028 -2029'!M325</f>
        <v>0</v>
      </c>
      <c r="J325" s="147"/>
      <c r="K325" s="147"/>
      <c r="L325" s="147">
        <f t="shared" si="131"/>
        <v>0</v>
      </c>
      <c r="M325" s="365">
        <f>'الاطار الموازنى  راي الجهه عام'!M325</f>
        <v>0</v>
      </c>
      <c r="N325" s="208">
        <f t="shared" si="120"/>
        <v>0</v>
      </c>
      <c r="O325" s="147"/>
      <c r="P325" s="209" t="str">
        <f t="shared" si="122"/>
        <v xml:space="preserve"> </v>
      </c>
      <c r="Q325" s="209" t="str">
        <f t="shared" si="123"/>
        <v xml:space="preserve"> </v>
      </c>
      <c r="R325" s="105">
        <f t="shared" si="130"/>
        <v>0</v>
      </c>
      <c r="S325" s="72">
        <f t="shared" si="124"/>
        <v>0</v>
      </c>
    </row>
    <row r="326" spans="1:19" ht="90" customHeight="1" x14ac:dyDescent="0.2">
      <c r="A326" s="364"/>
      <c r="B326" s="365"/>
      <c r="C326" s="365"/>
      <c r="D326" s="365"/>
      <c r="E326" s="147"/>
      <c r="F326" s="147"/>
      <c r="G326" s="49" t="s">
        <v>844</v>
      </c>
      <c r="H326" s="19" t="s">
        <v>271</v>
      </c>
      <c r="I326" s="365">
        <f>'موازنة 2028 -2029'!M326</f>
        <v>0</v>
      </c>
      <c r="J326" s="147"/>
      <c r="K326" s="147"/>
      <c r="L326" s="147">
        <f t="shared" si="131"/>
        <v>0</v>
      </c>
      <c r="M326" s="365">
        <f>'الاطار الموازنى  راي الجهه عام'!M326</f>
        <v>0</v>
      </c>
      <c r="N326" s="208">
        <f t="shared" si="120"/>
        <v>0</v>
      </c>
      <c r="O326" s="147"/>
      <c r="P326" s="209" t="str">
        <f t="shared" si="122"/>
        <v xml:space="preserve"> </v>
      </c>
      <c r="Q326" s="209" t="str">
        <f t="shared" si="123"/>
        <v xml:space="preserve"> </v>
      </c>
      <c r="R326" s="105">
        <f t="shared" si="130"/>
        <v>0</v>
      </c>
      <c r="S326" s="72">
        <f t="shared" si="124"/>
        <v>0</v>
      </c>
    </row>
    <row r="327" spans="1:19" ht="90" customHeight="1" thickBot="1" x14ac:dyDescent="0.25">
      <c r="A327" s="391"/>
      <c r="B327" s="379"/>
      <c r="C327" s="379"/>
      <c r="D327" s="379"/>
      <c r="E327" s="158"/>
      <c r="F327" s="158"/>
      <c r="G327" s="50" t="s">
        <v>845</v>
      </c>
      <c r="H327" s="19" t="s">
        <v>272</v>
      </c>
      <c r="I327" s="379">
        <f>'موازنة 2028 -2029'!M327</f>
        <v>0</v>
      </c>
      <c r="J327" s="158"/>
      <c r="K327" s="158"/>
      <c r="L327" s="158">
        <f t="shared" si="131"/>
        <v>0</v>
      </c>
      <c r="M327" s="379">
        <f>'الاطار الموازنى  راي الجهه عام'!M327</f>
        <v>0</v>
      </c>
      <c r="N327" s="218">
        <f t="shared" si="120"/>
        <v>0</v>
      </c>
      <c r="O327" s="158"/>
      <c r="P327" s="219" t="str">
        <f t="shared" si="122"/>
        <v xml:space="preserve"> </v>
      </c>
      <c r="Q327" s="219" t="str">
        <f t="shared" si="123"/>
        <v xml:space="preserve"> </v>
      </c>
      <c r="R327" s="113">
        <f t="shared" si="130"/>
        <v>0</v>
      </c>
      <c r="S327" s="72">
        <f t="shared" si="124"/>
        <v>0</v>
      </c>
    </row>
    <row r="328" spans="1:19" s="1" customFormat="1" ht="90" customHeight="1" thickBot="1" x14ac:dyDescent="0.25">
      <c r="A328" s="360">
        <f t="shared" ref="A328:L328" si="145">SUM(A324:A327)</f>
        <v>0</v>
      </c>
      <c r="B328" s="368">
        <f t="shared" si="145"/>
        <v>0</v>
      </c>
      <c r="C328" s="368">
        <f t="shared" si="145"/>
        <v>0</v>
      </c>
      <c r="D328" s="368">
        <f t="shared" si="145"/>
        <v>0</v>
      </c>
      <c r="E328" s="150">
        <f t="shared" si="145"/>
        <v>0</v>
      </c>
      <c r="F328" s="150">
        <f t="shared" si="145"/>
        <v>0</v>
      </c>
      <c r="G328" s="51"/>
      <c r="H328" s="5" t="s">
        <v>167</v>
      </c>
      <c r="I328" s="368">
        <f>'موازنة 2028 -2029'!M328</f>
        <v>0</v>
      </c>
      <c r="J328" s="150">
        <f t="shared" si="145"/>
        <v>0</v>
      </c>
      <c r="K328" s="150">
        <f t="shared" si="145"/>
        <v>0</v>
      </c>
      <c r="L328" s="150">
        <f t="shared" si="145"/>
        <v>0</v>
      </c>
      <c r="M328" s="368">
        <f>'الاطار الموازنى  راي الجهه عام'!M328</f>
        <v>0</v>
      </c>
      <c r="N328" s="212">
        <f t="shared" si="120"/>
        <v>0</v>
      </c>
      <c r="O328" s="150">
        <f t="shared" ref="O328" si="146">SUM(O324:O327)</f>
        <v>0</v>
      </c>
      <c r="P328" s="150" t="str">
        <f t="shared" si="122"/>
        <v xml:space="preserve"> </v>
      </c>
      <c r="Q328" s="150" t="str">
        <f t="shared" si="123"/>
        <v xml:space="preserve"> </v>
      </c>
      <c r="R328" s="107">
        <f t="shared" si="130"/>
        <v>0</v>
      </c>
      <c r="S328" s="72">
        <f t="shared" si="124"/>
        <v>0</v>
      </c>
    </row>
    <row r="329" spans="1:19" s="1" customFormat="1" ht="97.5" customHeight="1" thickBot="1" x14ac:dyDescent="0.25">
      <c r="A329" s="375"/>
      <c r="B329" s="375"/>
      <c r="C329" s="375"/>
      <c r="D329" s="375"/>
      <c r="E329" s="156"/>
      <c r="F329" s="156"/>
      <c r="G329" s="55">
        <v>3113040201</v>
      </c>
      <c r="H329" s="18" t="s">
        <v>273</v>
      </c>
      <c r="I329" s="375">
        <f>'موازنة 2028 -2029'!M329</f>
        <v>30000</v>
      </c>
      <c r="J329" s="156"/>
      <c r="K329" s="156"/>
      <c r="L329" s="156">
        <f t="shared" si="131"/>
        <v>0</v>
      </c>
      <c r="M329" s="375">
        <f>'الاطار الموازنى  راي الجهه عام'!M329</f>
        <v>0</v>
      </c>
      <c r="N329" s="216">
        <f t="shared" si="120"/>
        <v>-30000</v>
      </c>
      <c r="O329" s="156">
        <f>M329</f>
        <v>0</v>
      </c>
      <c r="P329" s="154" t="str">
        <f t="shared" si="122"/>
        <v xml:space="preserve"> </v>
      </c>
      <c r="Q329" s="154">
        <f t="shared" si="123"/>
        <v>30000</v>
      </c>
      <c r="R329" s="111">
        <f t="shared" si="130"/>
        <v>0</v>
      </c>
      <c r="S329" s="72">
        <f t="shared" si="124"/>
        <v>30000</v>
      </c>
    </row>
    <row r="330" spans="1:19" s="2" customFormat="1" ht="99.75" customHeight="1" thickBot="1" x14ac:dyDescent="0.25">
      <c r="A330" s="376">
        <f t="shared" ref="A330:L330" si="147">A329+A328</f>
        <v>0</v>
      </c>
      <c r="B330" s="377">
        <f t="shared" si="147"/>
        <v>0</v>
      </c>
      <c r="C330" s="377">
        <f t="shared" si="147"/>
        <v>0</v>
      </c>
      <c r="D330" s="377">
        <f t="shared" si="147"/>
        <v>0</v>
      </c>
      <c r="E330" s="157">
        <f t="shared" si="147"/>
        <v>0</v>
      </c>
      <c r="F330" s="157">
        <f t="shared" si="147"/>
        <v>0</v>
      </c>
      <c r="G330" s="57"/>
      <c r="H330" s="7" t="s">
        <v>274</v>
      </c>
      <c r="I330" s="377">
        <f>'موازنة 2028 -2029'!M330</f>
        <v>30000</v>
      </c>
      <c r="J330" s="157">
        <f t="shared" si="147"/>
        <v>0</v>
      </c>
      <c r="K330" s="157">
        <f t="shared" si="147"/>
        <v>0</v>
      </c>
      <c r="L330" s="157">
        <f t="shared" si="147"/>
        <v>0</v>
      </c>
      <c r="M330" s="377">
        <f>'الاطار الموازنى  راي الجهه عام'!M330</f>
        <v>0</v>
      </c>
      <c r="N330" s="217">
        <f t="shared" si="120"/>
        <v>-30000</v>
      </c>
      <c r="O330" s="157">
        <f t="shared" ref="O330" si="148">O329+O328</f>
        <v>0</v>
      </c>
      <c r="P330" s="157" t="str">
        <f t="shared" si="122"/>
        <v xml:space="preserve"> </v>
      </c>
      <c r="Q330" s="157">
        <f t="shared" si="123"/>
        <v>30000</v>
      </c>
      <c r="R330" s="112">
        <f t="shared" si="130"/>
        <v>0</v>
      </c>
      <c r="S330" s="72">
        <f t="shared" si="124"/>
        <v>30000</v>
      </c>
    </row>
    <row r="331" spans="1:19" s="1" customFormat="1" ht="107.25" customHeight="1" thickBot="1" x14ac:dyDescent="0.25">
      <c r="A331" s="361" t="e">
        <f>A330/$A$847</f>
        <v>#DIV/0!</v>
      </c>
      <c r="B331" s="396" t="e">
        <f>B330/$B$847</f>
        <v>#DIV/0!</v>
      </c>
      <c r="C331" s="396" t="e">
        <f>C330/$C$847</f>
        <v>#DIV/0!</v>
      </c>
      <c r="D331" s="396" t="e">
        <f>D330/$D$847</f>
        <v>#DIV/0!</v>
      </c>
      <c r="E331" s="270" t="e">
        <f>E330/$E$847</f>
        <v>#DIV/0!</v>
      </c>
      <c r="F331" s="270" t="e">
        <f>F330/$F$847</f>
        <v>#DIV/0!</v>
      </c>
      <c r="G331" s="266"/>
      <c r="H331" s="267" t="s">
        <v>1136</v>
      </c>
      <c r="I331" s="396">
        <f>'موازنة 2028 -2029'!M331</f>
        <v>5.49219193380078E-4</v>
      </c>
      <c r="J331" s="270" t="e">
        <f>J330/$J$847</f>
        <v>#DIV/0!</v>
      </c>
      <c r="K331" s="270" t="e">
        <f>K330/$K$847</f>
        <v>#DIV/0!</v>
      </c>
      <c r="L331" s="270" t="e">
        <f>L330/$L$847</f>
        <v>#DIV/0!</v>
      </c>
      <c r="M331" s="396" t="e">
        <f>'الاطار الموازنى  راي الجهه عام'!M331</f>
        <v>#DIV/0!</v>
      </c>
      <c r="N331" s="270"/>
      <c r="O331" s="270" t="e">
        <f>O330/$O$847</f>
        <v>#DIV/0!</v>
      </c>
      <c r="P331" s="270"/>
      <c r="Q331" s="265"/>
      <c r="R331" s="268"/>
      <c r="S331" s="72">
        <v>1</v>
      </c>
    </row>
    <row r="332" spans="1:19" s="2" customFormat="1" ht="105.75" customHeight="1" x14ac:dyDescent="0.2">
      <c r="A332" s="389"/>
      <c r="B332" s="390"/>
      <c r="C332" s="390"/>
      <c r="D332" s="390"/>
      <c r="E332" s="166"/>
      <c r="F332" s="166"/>
      <c r="G332" s="60" t="s">
        <v>846</v>
      </c>
      <c r="H332" s="25" t="s">
        <v>275</v>
      </c>
      <c r="I332" s="390">
        <f>'موازنة 2028 -2029'!M332</f>
        <v>0</v>
      </c>
      <c r="J332" s="166"/>
      <c r="K332" s="166"/>
      <c r="L332" s="166">
        <f t="shared" si="131"/>
        <v>0</v>
      </c>
      <c r="M332" s="390">
        <f>'الاطار الموازنى  راي الجهه عام'!M332</f>
        <v>0</v>
      </c>
      <c r="N332" s="228">
        <f t="shared" si="120"/>
        <v>0</v>
      </c>
      <c r="O332" s="166"/>
      <c r="P332" s="166" t="str">
        <f t="shared" si="122"/>
        <v xml:space="preserve"> </v>
      </c>
      <c r="Q332" s="166" t="str">
        <f t="shared" si="123"/>
        <v xml:space="preserve"> </v>
      </c>
      <c r="R332" s="119"/>
      <c r="S332" s="72">
        <f>S335</f>
        <v>0</v>
      </c>
    </row>
    <row r="333" spans="1:19" s="1" customFormat="1" ht="105.75" customHeight="1" x14ac:dyDescent="0.2">
      <c r="A333" s="357"/>
      <c r="B333" s="373"/>
      <c r="C333" s="373"/>
      <c r="D333" s="373"/>
      <c r="E333" s="153"/>
      <c r="F333" s="153"/>
      <c r="G333" s="54">
        <v>3113050101</v>
      </c>
      <c r="H333" s="18" t="s">
        <v>276</v>
      </c>
      <c r="I333" s="373">
        <f>'موازنة 2028 -2029'!M333</f>
        <v>0</v>
      </c>
      <c r="J333" s="153"/>
      <c r="K333" s="153"/>
      <c r="L333" s="153">
        <f t="shared" si="131"/>
        <v>0</v>
      </c>
      <c r="M333" s="373">
        <f>'الاطار الموازنى  راي الجهه عام'!M333</f>
        <v>0</v>
      </c>
      <c r="N333" s="215">
        <f t="shared" si="120"/>
        <v>0</v>
      </c>
      <c r="O333" s="153"/>
      <c r="P333" s="155" t="str">
        <f t="shared" si="122"/>
        <v xml:space="preserve"> </v>
      </c>
      <c r="Q333" s="155" t="str">
        <f t="shared" si="123"/>
        <v xml:space="preserve"> </v>
      </c>
      <c r="R333" s="110">
        <f t="shared" si="130"/>
        <v>0</v>
      </c>
      <c r="S333" s="72">
        <f t="shared" si="124"/>
        <v>0</v>
      </c>
    </row>
    <row r="334" spans="1:19" s="1" customFormat="1" ht="105.75" customHeight="1" thickBot="1" x14ac:dyDescent="0.25">
      <c r="A334" s="374"/>
      <c r="B334" s="375"/>
      <c r="C334" s="375"/>
      <c r="D334" s="375"/>
      <c r="E334" s="156"/>
      <c r="F334" s="156"/>
      <c r="G334" s="55">
        <v>3113050201</v>
      </c>
      <c r="H334" s="18" t="s">
        <v>277</v>
      </c>
      <c r="I334" s="375">
        <f>'موازنة 2028 -2029'!M334</f>
        <v>0</v>
      </c>
      <c r="J334" s="156"/>
      <c r="K334" s="156"/>
      <c r="L334" s="156">
        <f t="shared" si="131"/>
        <v>0</v>
      </c>
      <c r="M334" s="375">
        <f>'الاطار الموازنى  راي الجهه عام'!M334</f>
        <v>0</v>
      </c>
      <c r="N334" s="216">
        <f t="shared" si="120"/>
        <v>0</v>
      </c>
      <c r="O334" s="156"/>
      <c r="P334" s="154" t="str">
        <f t="shared" si="122"/>
        <v xml:space="preserve"> </v>
      </c>
      <c r="Q334" s="154" t="str">
        <f t="shared" si="123"/>
        <v xml:space="preserve"> </v>
      </c>
      <c r="R334" s="111">
        <f t="shared" si="130"/>
        <v>0</v>
      </c>
      <c r="S334" s="72">
        <f t="shared" si="124"/>
        <v>0</v>
      </c>
    </row>
    <row r="335" spans="1:19" s="2" customFormat="1" ht="122.25" customHeight="1" thickBot="1" x14ac:dyDescent="0.25">
      <c r="A335" s="376">
        <f t="shared" ref="A335:L335" si="149">SUM(A333:A334)</f>
        <v>0</v>
      </c>
      <c r="B335" s="377">
        <f t="shared" si="149"/>
        <v>0</v>
      </c>
      <c r="C335" s="377">
        <f t="shared" si="149"/>
        <v>0</v>
      </c>
      <c r="D335" s="377">
        <f t="shared" si="149"/>
        <v>0</v>
      </c>
      <c r="E335" s="157">
        <f t="shared" si="149"/>
        <v>0</v>
      </c>
      <c r="F335" s="157">
        <f t="shared" si="149"/>
        <v>0</v>
      </c>
      <c r="G335" s="57"/>
      <c r="H335" s="7" t="s">
        <v>278</v>
      </c>
      <c r="I335" s="377">
        <f>'موازنة 2028 -2029'!M335</f>
        <v>0</v>
      </c>
      <c r="J335" s="157">
        <f t="shared" si="149"/>
        <v>0</v>
      </c>
      <c r="K335" s="157">
        <f t="shared" si="149"/>
        <v>0</v>
      </c>
      <c r="L335" s="157">
        <f t="shared" si="149"/>
        <v>0</v>
      </c>
      <c r="M335" s="377">
        <f>'الاطار الموازنى  راي الجهه عام'!M335</f>
        <v>0</v>
      </c>
      <c r="N335" s="217">
        <f t="shared" si="120"/>
        <v>0</v>
      </c>
      <c r="O335" s="157">
        <f t="shared" ref="O335" si="150">SUM(O333:O334)</f>
        <v>0</v>
      </c>
      <c r="P335" s="157" t="str">
        <f t="shared" si="122"/>
        <v xml:space="preserve"> </v>
      </c>
      <c r="Q335" s="157" t="str">
        <f t="shared" si="123"/>
        <v xml:space="preserve"> </v>
      </c>
      <c r="R335" s="112">
        <f t="shared" si="130"/>
        <v>0</v>
      </c>
      <c r="S335" s="72">
        <f t="shared" si="124"/>
        <v>0</v>
      </c>
    </row>
    <row r="336" spans="1:19" s="2" customFormat="1" ht="121.5" customHeight="1" x14ac:dyDescent="0.2">
      <c r="A336" s="389"/>
      <c r="B336" s="390"/>
      <c r="C336" s="390"/>
      <c r="D336" s="390"/>
      <c r="E336" s="166"/>
      <c r="F336" s="166"/>
      <c r="G336" s="60" t="s">
        <v>847</v>
      </c>
      <c r="H336" s="25" t="s">
        <v>279</v>
      </c>
      <c r="I336" s="390">
        <f>'موازنة 2028 -2029'!M336</f>
        <v>0</v>
      </c>
      <c r="J336" s="166"/>
      <c r="K336" s="166"/>
      <c r="L336" s="166">
        <f t="shared" si="131"/>
        <v>0</v>
      </c>
      <c r="M336" s="390">
        <f>'الاطار الموازنى  راي الجهه عام'!M336</f>
        <v>0</v>
      </c>
      <c r="N336" s="228">
        <f t="shared" si="120"/>
        <v>0</v>
      </c>
      <c r="O336" s="166"/>
      <c r="P336" s="166" t="str">
        <f t="shared" si="122"/>
        <v xml:space="preserve"> </v>
      </c>
      <c r="Q336" s="166" t="str">
        <f t="shared" si="123"/>
        <v xml:space="preserve"> </v>
      </c>
      <c r="R336" s="119"/>
      <c r="S336" s="72">
        <f>S358</f>
        <v>151000</v>
      </c>
    </row>
    <row r="337" spans="1:19" s="1" customFormat="1" ht="105.75" customHeight="1" x14ac:dyDescent="0.2">
      <c r="A337" s="357"/>
      <c r="B337" s="373"/>
      <c r="C337" s="373"/>
      <c r="D337" s="373"/>
      <c r="E337" s="155"/>
      <c r="F337" s="155"/>
      <c r="G337" s="54" t="s">
        <v>848</v>
      </c>
      <c r="H337" s="18" t="s">
        <v>280</v>
      </c>
      <c r="I337" s="373">
        <f>'موازنة 2028 -2029'!M337</f>
        <v>0</v>
      </c>
      <c r="J337" s="155"/>
      <c r="K337" s="155"/>
      <c r="L337" s="155">
        <f t="shared" si="131"/>
        <v>0</v>
      </c>
      <c r="M337" s="373">
        <f>'الاطار الموازنى  راي الجهه عام'!M337</f>
        <v>0</v>
      </c>
      <c r="N337" s="215">
        <f t="shared" si="120"/>
        <v>0</v>
      </c>
      <c r="O337" s="155"/>
      <c r="P337" s="155" t="str">
        <f t="shared" si="122"/>
        <v xml:space="preserve"> </v>
      </c>
      <c r="Q337" s="155" t="str">
        <f t="shared" si="123"/>
        <v xml:space="preserve"> </v>
      </c>
      <c r="R337" s="110"/>
      <c r="S337" s="72">
        <f>S341</f>
        <v>0</v>
      </c>
    </row>
    <row r="338" spans="1:19" ht="105.75" customHeight="1" x14ac:dyDescent="0.2">
      <c r="A338" s="364"/>
      <c r="B338" s="365"/>
      <c r="C338" s="365"/>
      <c r="D338" s="365"/>
      <c r="E338" s="147"/>
      <c r="F338" s="147"/>
      <c r="G338" s="49" t="s">
        <v>849</v>
      </c>
      <c r="H338" s="19" t="s">
        <v>281</v>
      </c>
      <c r="I338" s="365">
        <f>'موازنة 2028 -2029'!M338</f>
        <v>0</v>
      </c>
      <c r="J338" s="147"/>
      <c r="K338" s="147"/>
      <c r="L338" s="147">
        <f t="shared" si="131"/>
        <v>0</v>
      </c>
      <c r="M338" s="365">
        <f>'الاطار الموازنى  راي الجهه عام'!M338</f>
        <v>0</v>
      </c>
      <c r="N338" s="208">
        <f t="shared" si="120"/>
        <v>0</v>
      </c>
      <c r="O338" s="147"/>
      <c r="P338" s="209" t="str">
        <f t="shared" si="122"/>
        <v xml:space="preserve"> </v>
      </c>
      <c r="Q338" s="209" t="str">
        <f t="shared" si="123"/>
        <v xml:space="preserve"> </v>
      </c>
      <c r="R338" s="105">
        <f t="shared" si="130"/>
        <v>0</v>
      </c>
      <c r="S338" s="72">
        <f t="shared" si="124"/>
        <v>0</v>
      </c>
    </row>
    <row r="339" spans="1:19" ht="105.75" customHeight="1" x14ac:dyDescent="0.2">
      <c r="A339" s="364"/>
      <c r="B339" s="365"/>
      <c r="C339" s="365"/>
      <c r="D339" s="365"/>
      <c r="E339" s="147"/>
      <c r="F339" s="147"/>
      <c r="G339" s="49" t="s">
        <v>850</v>
      </c>
      <c r="H339" s="19" t="s">
        <v>282</v>
      </c>
      <c r="I339" s="365">
        <f>'موازنة 2028 -2029'!M339</f>
        <v>0</v>
      </c>
      <c r="J339" s="147"/>
      <c r="K339" s="147"/>
      <c r="L339" s="147">
        <f t="shared" si="131"/>
        <v>0</v>
      </c>
      <c r="M339" s="365">
        <f>'الاطار الموازنى  راي الجهه عام'!M339</f>
        <v>0</v>
      </c>
      <c r="N339" s="208">
        <f t="shared" si="120"/>
        <v>0</v>
      </c>
      <c r="O339" s="147"/>
      <c r="P339" s="209" t="str">
        <f t="shared" si="122"/>
        <v xml:space="preserve"> </v>
      </c>
      <c r="Q339" s="209" t="str">
        <f t="shared" si="123"/>
        <v xml:space="preserve"> </v>
      </c>
      <c r="R339" s="105">
        <f t="shared" si="130"/>
        <v>0</v>
      </c>
      <c r="S339" s="72">
        <f t="shared" si="124"/>
        <v>0</v>
      </c>
    </row>
    <row r="340" spans="1:19" ht="105.75" customHeight="1" thickBot="1" x14ac:dyDescent="0.25">
      <c r="A340" s="391"/>
      <c r="B340" s="379"/>
      <c r="C340" s="379"/>
      <c r="D340" s="379"/>
      <c r="E340" s="158"/>
      <c r="F340" s="158"/>
      <c r="G340" s="50" t="s">
        <v>851</v>
      </c>
      <c r="H340" s="19" t="s">
        <v>283</v>
      </c>
      <c r="I340" s="379">
        <f>'موازنة 2028 -2029'!M340</f>
        <v>0</v>
      </c>
      <c r="J340" s="158"/>
      <c r="K340" s="158"/>
      <c r="L340" s="158">
        <f t="shared" si="131"/>
        <v>0</v>
      </c>
      <c r="M340" s="379">
        <f>'الاطار الموازنى  راي الجهه عام'!M340</f>
        <v>0</v>
      </c>
      <c r="N340" s="218">
        <f t="shared" si="120"/>
        <v>0</v>
      </c>
      <c r="O340" s="158"/>
      <c r="P340" s="219" t="str">
        <f t="shared" si="122"/>
        <v xml:space="preserve"> </v>
      </c>
      <c r="Q340" s="219" t="str">
        <f t="shared" si="123"/>
        <v xml:space="preserve"> </v>
      </c>
      <c r="R340" s="113">
        <f t="shared" si="130"/>
        <v>0</v>
      </c>
      <c r="S340" s="72">
        <f t="shared" si="124"/>
        <v>0</v>
      </c>
    </row>
    <row r="341" spans="1:19" s="1" customFormat="1" ht="117.75" customHeight="1" thickBot="1" x14ac:dyDescent="0.25">
      <c r="A341" s="360">
        <f t="shared" ref="A341:L341" si="151">SUM(A338:A340)</f>
        <v>0</v>
      </c>
      <c r="B341" s="368">
        <f t="shared" si="151"/>
        <v>0</v>
      </c>
      <c r="C341" s="368">
        <f t="shared" si="151"/>
        <v>0</v>
      </c>
      <c r="D341" s="368">
        <f t="shared" si="151"/>
        <v>0</v>
      </c>
      <c r="E341" s="150">
        <f t="shared" si="151"/>
        <v>0</v>
      </c>
      <c r="F341" s="150">
        <f t="shared" si="151"/>
        <v>0</v>
      </c>
      <c r="G341" s="51"/>
      <c r="H341" s="5" t="s">
        <v>167</v>
      </c>
      <c r="I341" s="368">
        <f>'موازنة 2028 -2029'!M341</f>
        <v>0</v>
      </c>
      <c r="J341" s="150">
        <f t="shared" si="151"/>
        <v>0</v>
      </c>
      <c r="K341" s="150">
        <f t="shared" si="151"/>
        <v>0</v>
      </c>
      <c r="L341" s="150">
        <f t="shared" si="151"/>
        <v>0</v>
      </c>
      <c r="M341" s="368">
        <f>'الاطار الموازنى  راي الجهه عام'!M341</f>
        <v>0</v>
      </c>
      <c r="N341" s="212">
        <f t="shared" si="120"/>
        <v>0</v>
      </c>
      <c r="O341" s="150">
        <f t="shared" ref="O341" si="152">SUM(O338:O340)</f>
        <v>0</v>
      </c>
      <c r="P341" s="150" t="str">
        <f t="shared" si="122"/>
        <v xml:space="preserve"> </v>
      </c>
      <c r="Q341" s="150" t="str">
        <f t="shared" si="123"/>
        <v xml:space="preserve"> </v>
      </c>
      <c r="R341" s="107">
        <f t="shared" si="130"/>
        <v>0</v>
      </c>
      <c r="S341" s="72">
        <f t="shared" si="124"/>
        <v>0</v>
      </c>
    </row>
    <row r="342" spans="1:19" s="1" customFormat="1" ht="121.5" customHeight="1" x14ac:dyDescent="0.2">
      <c r="A342" s="357"/>
      <c r="B342" s="373"/>
      <c r="C342" s="373"/>
      <c r="D342" s="373"/>
      <c r="E342" s="155"/>
      <c r="F342" s="155"/>
      <c r="G342" s="54" t="s">
        <v>852</v>
      </c>
      <c r="H342" s="18" t="s">
        <v>284</v>
      </c>
      <c r="I342" s="373">
        <f>'موازنة 2028 -2029'!M342</f>
        <v>0</v>
      </c>
      <c r="J342" s="155"/>
      <c r="K342" s="155"/>
      <c r="L342" s="155">
        <f t="shared" si="131"/>
        <v>0</v>
      </c>
      <c r="M342" s="373">
        <f>'الاطار الموازنى  راي الجهه عام'!M342</f>
        <v>0</v>
      </c>
      <c r="N342" s="215">
        <f t="shared" si="120"/>
        <v>0</v>
      </c>
      <c r="O342" s="155"/>
      <c r="P342" s="155" t="str">
        <f t="shared" si="122"/>
        <v xml:space="preserve"> </v>
      </c>
      <c r="Q342" s="155" t="str">
        <f t="shared" si="123"/>
        <v xml:space="preserve"> </v>
      </c>
      <c r="R342" s="110"/>
      <c r="S342" s="72">
        <f>S348</f>
        <v>151000</v>
      </c>
    </row>
    <row r="343" spans="1:19" ht="105.75" customHeight="1" x14ac:dyDescent="0.2">
      <c r="A343" s="364"/>
      <c r="B343" s="365"/>
      <c r="C343" s="365"/>
      <c r="D343" s="365"/>
      <c r="E343" s="147"/>
      <c r="F343" s="147"/>
      <c r="G343" s="49" t="s">
        <v>853</v>
      </c>
      <c r="H343" s="19" t="s">
        <v>285</v>
      </c>
      <c r="I343" s="365">
        <f>'موازنة 2028 -2029'!M343</f>
        <v>0</v>
      </c>
      <c r="J343" s="147"/>
      <c r="K343" s="147"/>
      <c r="L343" s="147">
        <f t="shared" si="131"/>
        <v>0</v>
      </c>
      <c r="M343" s="365">
        <f>'الاطار الموازنى  راي الجهه عام'!M343</f>
        <v>0</v>
      </c>
      <c r="N343" s="208">
        <f t="shared" si="120"/>
        <v>0</v>
      </c>
      <c r="O343" s="147"/>
      <c r="P343" s="209" t="str">
        <f t="shared" si="122"/>
        <v xml:space="preserve"> </v>
      </c>
      <c r="Q343" s="209" t="str">
        <f t="shared" si="123"/>
        <v xml:space="preserve"> </v>
      </c>
      <c r="R343" s="105">
        <f t="shared" si="130"/>
        <v>0</v>
      </c>
      <c r="S343" s="72">
        <f t="shared" si="124"/>
        <v>0</v>
      </c>
    </row>
    <row r="344" spans="1:19" ht="140.25" customHeight="1" x14ac:dyDescent="0.2">
      <c r="A344" s="365"/>
      <c r="B344" s="365"/>
      <c r="C344" s="365"/>
      <c r="D344" s="365"/>
      <c r="E344" s="147"/>
      <c r="F344" s="147"/>
      <c r="G344" s="49" t="s">
        <v>854</v>
      </c>
      <c r="H344" s="19" t="s">
        <v>286</v>
      </c>
      <c r="I344" s="365">
        <f>'موازنة 2028 -2029'!M344</f>
        <v>136000</v>
      </c>
      <c r="J344" s="147"/>
      <c r="K344" s="147"/>
      <c r="L344" s="147">
        <f t="shared" si="131"/>
        <v>0</v>
      </c>
      <c r="M344" s="365">
        <f>'الاطار الموازنى  راي الجهه عام'!M344</f>
        <v>0</v>
      </c>
      <c r="N344" s="208">
        <f t="shared" si="120"/>
        <v>-136000</v>
      </c>
      <c r="O344" s="147">
        <f t="shared" ref="O344:O347" si="153">M344</f>
        <v>0</v>
      </c>
      <c r="P344" s="209" t="str">
        <f t="shared" si="122"/>
        <v xml:space="preserve"> </v>
      </c>
      <c r="Q344" s="209">
        <f t="shared" si="123"/>
        <v>136000</v>
      </c>
      <c r="R344" s="105">
        <f t="shared" si="130"/>
        <v>0</v>
      </c>
      <c r="S344" s="72">
        <f t="shared" si="124"/>
        <v>136000</v>
      </c>
    </row>
    <row r="345" spans="1:19" ht="114.75" customHeight="1" x14ac:dyDescent="0.2">
      <c r="A345" s="365"/>
      <c r="B345" s="365"/>
      <c r="C345" s="365"/>
      <c r="D345" s="365"/>
      <c r="E345" s="147"/>
      <c r="F345" s="147"/>
      <c r="G345" s="49" t="s">
        <v>855</v>
      </c>
      <c r="H345" s="19" t="s">
        <v>287</v>
      </c>
      <c r="I345" s="365">
        <f>'موازنة 2028 -2029'!M345</f>
        <v>15000</v>
      </c>
      <c r="J345" s="147"/>
      <c r="K345" s="147"/>
      <c r="L345" s="147">
        <f t="shared" si="131"/>
        <v>0</v>
      </c>
      <c r="M345" s="365">
        <f>'الاطار الموازنى  راي الجهه عام'!M345</f>
        <v>0</v>
      </c>
      <c r="N345" s="208">
        <f t="shared" si="120"/>
        <v>-15000</v>
      </c>
      <c r="O345" s="147">
        <f t="shared" si="153"/>
        <v>0</v>
      </c>
      <c r="P345" s="209" t="str">
        <f t="shared" si="122"/>
        <v xml:space="preserve"> </v>
      </c>
      <c r="Q345" s="209">
        <f t="shared" si="123"/>
        <v>15000</v>
      </c>
      <c r="R345" s="105">
        <f t="shared" si="130"/>
        <v>0</v>
      </c>
      <c r="S345" s="72">
        <f t="shared" si="124"/>
        <v>15000</v>
      </c>
    </row>
    <row r="346" spans="1:19" ht="105.75" customHeight="1" x14ac:dyDescent="0.2">
      <c r="A346" s="391"/>
      <c r="B346" s="379"/>
      <c r="C346" s="379"/>
      <c r="D346" s="379"/>
      <c r="E346" s="158"/>
      <c r="F346" s="158"/>
      <c r="G346" s="50" t="s">
        <v>1095</v>
      </c>
      <c r="H346" s="19" t="s">
        <v>1096</v>
      </c>
      <c r="I346" s="379">
        <f>'موازنة 2028 -2029'!M346</f>
        <v>0</v>
      </c>
      <c r="J346" s="158"/>
      <c r="K346" s="158"/>
      <c r="L346" s="158">
        <f t="shared" si="131"/>
        <v>0</v>
      </c>
      <c r="M346" s="379">
        <f>'الاطار الموازنى  راي الجهه عام'!M346</f>
        <v>0</v>
      </c>
      <c r="N346" s="218">
        <f t="shared" si="120"/>
        <v>0</v>
      </c>
      <c r="O346" s="158">
        <f t="shared" si="153"/>
        <v>0</v>
      </c>
      <c r="P346" s="219" t="str">
        <f t="shared" si="122"/>
        <v xml:space="preserve"> </v>
      </c>
      <c r="Q346" s="219" t="str">
        <f t="shared" si="123"/>
        <v xml:space="preserve"> </v>
      </c>
      <c r="R346" s="113">
        <f t="shared" si="130"/>
        <v>0</v>
      </c>
      <c r="S346" s="72">
        <f t="shared" si="124"/>
        <v>0</v>
      </c>
    </row>
    <row r="347" spans="1:19" ht="105.75" customHeight="1" thickBot="1" x14ac:dyDescent="0.25">
      <c r="A347" s="397"/>
      <c r="B347" s="398"/>
      <c r="C347" s="398"/>
      <c r="D347" s="398"/>
      <c r="E347" s="168"/>
      <c r="F347" s="168"/>
      <c r="G347" s="50">
        <v>3113060205</v>
      </c>
      <c r="H347" s="709" t="s">
        <v>1184</v>
      </c>
      <c r="I347" s="379">
        <f>'موازنة 2028 -2029'!M347</f>
        <v>0</v>
      </c>
      <c r="J347" s="168"/>
      <c r="K347" s="168"/>
      <c r="L347" s="168"/>
      <c r="M347" s="379">
        <f>'الاطار الموازنى  راي الجهه عام'!M347</f>
        <v>0</v>
      </c>
      <c r="N347" s="218">
        <f t="shared" si="120"/>
        <v>0</v>
      </c>
      <c r="O347" s="168">
        <f t="shared" si="153"/>
        <v>0</v>
      </c>
      <c r="P347" s="219" t="str">
        <f t="shared" si="122"/>
        <v xml:space="preserve"> </v>
      </c>
      <c r="Q347" s="219" t="str">
        <f t="shared" si="123"/>
        <v xml:space="preserve"> </v>
      </c>
      <c r="R347" s="113">
        <f t="shared" si="130"/>
        <v>0</v>
      </c>
    </row>
    <row r="348" spans="1:19" s="1" customFormat="1" ht="117.75" customHeight="1" thickBot="1" x14ac:dyDescent="0.25">
      <c r="A348" s="360">
        <f t="shared" ref="A348:F348" si="154">SUM(A343:A346)</f>
        <v>0</v>
      </c>
      <c r="B348" s="368">
        <f t="shared" si="154"/>
        <v>0</v>
      </c>
      <c r="C348" s="368">
        <f t="shared" si="154"/>
        <v>0</v>
      </c>
      <c r="D348" s="368">
        <f t="shared" si="154"/>
        <v>0</v>
      </c>
      <c r="E348" s="150">
        <f t="shared" si="154"/>
        <v>0</v>
      </c>
      <c r="F348" s="150">
        <f t="shared" si="154"/>
        <v>0</v>
      </c>
      <c r="G348" s="51"/>
      <c r="H348" s="5" t="s">
        <v>171</v>
      </c>
      <c r="I348" s="368">
        <f>SUM(I343:I347)</f>
        <v>151000</v>
      </c>
      <c r="J348" s="368">
        <f t="shared" ref="J348:M348" si="155">SUM(J343:J347)</f>
        <v>0</v>
      </c>
      <c r="K348" s="368">
        <f t="shared" si="155"/>
        <v>0</v>
      </c>
      <c r="L348" s="368">
        <f t="shared" si="155"/>
        <v>0</v>
      </c>
      <c r="M348" s="368">
        <f t="shared" si="155"/>
        <v>0</v>
      </c>
      <c r="N348" s="212">
        <f t="shared" si="120"/>
        <v>-151000</v>
      </c>
      <c r="O348" s="150">
        <f t="shared" ref="O348" si="156">SUM(O343:O347)</f>
        <v>0</v>
      </c>
      <c r="P348" s="150" t="str">
        <f t="shared" si="122"/>
        <v xml:space="preserve"> </v>
      </c>
      <c r="Q348" s="150">
        <f t="shared" si="123"/>
        <v>151000</v>
      </c>
      <c r="R348" s="107">
        <f t="shared" si="130"/>
        <v>0</v>
      </c>
      <c r="S348" s="72">
        <f t="shared" si="124"/>
        <v>151000</v>
      </c>
    </row>
    <row r="349" spans="1:19" s="1" customFormat="1" ht="105.75" customHeight="1" x14ac:dyDescent="0.2">
      <c r="A349" s="394"/>
      <c r="B349" s="395"/>
      <c r="C349" s="395"/>
      <c r="D349" s="395"/>
      <c r="E349" s="170"/>
      <c r="F349" s="170"/>
      <c r="G349" s="48" t="s">
        <v>856</v>
      </c>
      <c r="H349" s="21" t="s">
        <v>288</v>
      </c>
      <c r="I349" s="395">
        <f>'موازنة 2028 -2029'!M349</f>
        <v>0</v>
      </c>
      <c r="J349" s="170"/>
      <c r="K349" s="170"/>
      <c r="L349" s="170">
        <f t="shared" si="131"/>
        <v>0</v>
      </c>
      <c r="M349" s="395">
        <f>'الاطار الموازنى  راي الجهه عام'!M349</f>
        <v>0</v>
      </c>
      <c r="N349" s="229">
        <f t="shared" si="120"/>
        <v>0</v>
      </c>
      <c r="O349" s="170"/>
      <c r="P349" s="170" t="str">
        <f t="shared" si="122"/>
        <v xml:space="preserve"> </v>
      </c>
      <c r="Q349" s="170" t="str">
        <f t="shared" si="123"/>
        <v xml:space="preserve"> </v>
      </c>
      <c r="R349" s="120"/>
      <c r="S349" s="72">
        <f>S357</f>
        <v>0</v>
      </c>
    </row>
    <row r="350" spans="1:19" ht="105.75" customHeight="1" x14ac:dyDescent="0.2">
      <c r="A350" s="364"/>
      <c r="B350" s="365"/>
      <c r="C350" s="365"/>
      <c r="D350" s="365"/>
      <c r="E350" s="147"/>
      <c r="F350" s="147"/>
      <c r="G350" s="49" t="s">
        <v>857</v>
      </c>
      <c r="H350" s="19" t="s">
        <v>289</v>
      </c>
      <c r="I350" s="365">
        <f>'موازنة 2028 -2029'!M350</f>
        <v>0</v>
      </c>
      <c r="J350" s="147"/>
      <c r="K350" s="147"/>
      <c r="L350" s="147">
        <f t="shared" si="131"/>
        <v>0</v>
      </c>
      <c r="M350" s="365">
        <f>'الاطار الموازنى  راي الجهه عام'!M350</f>
        <v>0</v>
      </c>
      <c r="N350" s="208">
        <f t="shared" ref="N350:N417" si="157">M350-I350</f>
        <v>0</v>
      </c>
      <c r="O350" s="147"/>
      <c r="P350" s="209" t="str">
        <f t="shared" ref="P350:P417" si="158">IF(O350&gt;I350,O350-I350," ")</f>
        <v xml:space="preserve"> </v>
      </c>
      <c r="Q350" s="209" t="str">
        <f t="shared" ref="Q350:Q417" si="159">IF(I350&gt;O350,I350-O350," ")</f>
        <v xml:space="preserve"> </v>
      </c>
      <c r="R350" s="105">
        <f t="shared" si="130"/>
        <v>0</v>
      </c>
      <c r="S350" s="72">
        <f t="shared" ref="S350:S417" si="160">SUM(A350+B350+C350+D350+E350+F350+I350+J350+K350+L350+M350+O350)</f>
        <v>0</v>
      </c>
    </row>
    <row r="351" spans="1:19" ht="105.75" customHeight="1" x14ac:dyDescent="0.2">
      <c r="A351" s="364"/>
      <c r="B351" s="365"/>
      <c r="C351" s="365"/>
      <c r="D351" s="365"/>
      <c r="E351" s="147"/>
      <c r="F351" s="147"/>
      <c r="G351" s="49" t="s">
        <v>858</v>
      </c>
      <c r="H351" s="19" t="s">
        <v>290</v>
      </c>
      <c r="I351" s="365">
        <f>'موازنة 2028 -2029'!M351</f>
        <v>0</v>
      </c>
      <c r="J351" s="147"/>
      <c r="K351" s="147"/>
      <c r="L351" s="147">
        <f t="shared" si="131"/>
        <v>0</v>
      </c>
      <c r="M351" s="365">
        <f>'الاطار الموازنى  راي الجهه عام'!M351</f>
        <v>0</v>
      </c>
      <c r="N351" s="208">
        <f t="shared" si="157"/>
        <v>0</v>
      </c>
      <c r="O351" s="147"/>
      <c r="P351" s="209" t="str">
        <f t="shared" si="158"/>
        <v xml:space="preserve"> </v>
      </c>
      <c r="Q351" s="209" t="str">
        <f t="shared" si="159"/>
        <v xml:space="preserve"> </v>
      </c>
      <c r="R351" s="105">
        <f t="shared" si="130"/>
        <v>0</v>
      </c>
      <c r="S351" s="72">
        <f t="shared" si="160"/>
        <v>0</v>
      </c>
    </row>
    <row r="352" spans="1:19" ht="105.75" customHeight="1" x14ac:dyDescent="0.2">
      <c r="A352" s="364"/>
      <c r="B352" s="365"/>
      <c r="C352" s="365"/>
      <c r="D352" s="365"/>
      <c r="E352" s="147"/>
      <c r="F352" s="147"/>
      <c r="G352" s="49" t="s">
        <v>859</v>
      </c>
      <c r="H352" s="19" t="s">
        <v>291</v>
      </c>
      <c r="I352" s="365">
        <f>'موازنة 2028 -2029'!M352</f>
        <v>0</v>
      </c>
      <c r="J352" s="147"/>
      <c r="K352" s="147"/>
      <c r="L352" s="147">
        <f t="shared" si="131"/>
        <v>0</v>
      </c>
      <c r="M352" s="365">
        <f>'الاطار الموازنى  راي الجهه عام'!M352</f>
        <v>0</v>
      </c>
      <c r="N352" s="208">
        <f t="shared" si="157"/>
        <v>0</v>
      </c>
      <c r="O352" s="147"/>
      <c r="P352" s="209" t="str">
        <f t="shared" si="158"/>
        <v xml:space="preserve"> </v>
      </c>
      <c r="Q352" s="209" t="str">
        <f t="shared" si="159"/>
        <v xml:space="preserve"> </v>
      </c>
      <c r="R352" s="105">
        <f t="shared" si="130"/>
        <v>0</v>
      </c>
      <c r="S352" s="72">
        <f t="shared" si="160"/>
        <v>0</v>
      </c>
    </row>
    <row r="353" spans="1:19" ht="105.75" customHeight="1" x14ac:dyDescent="0.2">
      <c r="A353" s="364"/>
      <c r="B353" s="365"/>
      <c r="C353" s="365"/>
      <c r="D353" s="365"/>
      <c r="E353" s="147"/>
      <c r="F353" s="147"/>
      <c r="G353" s="49" t="s">
        <v>860</v>
      </c>
      <c r="H353" s="19" t="s">
        <v>292</v>
      </c>
      <c r="I353" s="365">
        <f>'موازنة 2028 -2029'!M353</f>
        <v>0</v>
      </c>
      <c r="J353" s="147"/>
      <c r="K353" s="147"/>
      <c r="L353" s="147">
        <f t="shared" si="131"/>
        <v>0</v>
      </c>
      <c r="M353" s="365">
        <f>'الاطار الموازنى  راي الجهه عام'!M353</f>
        <v>0</v>
      </c>
      <c r="N353" s="208">
        <f t="shared" si="157"/>
        <v>0</v>
      </c>
      <c r="O353" s="147"/>
      <c r="P353" s="209" t="str">
        <f t="shared" si="158"/>
        <v xml:space="preserve"> </v>
      </c>
      <c r="Q353" s="209" t="str">
        <f t="shared" si="159"/>
        <v xml:space="preserve"> </v>
      </c>
      <c r="R353" s="105">
        <f t="shared" si="130"/>
        <v>0</v>
      </c>
      <c r="S353" s="72">
        <f t="shared" si="160"/>
        <v>0</v>
      </c>
    </row>
    <row r="354" spans="1:19" ht="105.75" customHeight="1" x14ac:dyDescent="0.2">
      <c r="A354" s="364"/>
      <c r="B354" s="365"/>
      <c r="C354" s="365"/>
      <c r="D354" s="365"/>
      <c r="E354" s="147"/>
      <c r="F354" s="147"/>
      <c r="G354" s="49" t="s">
        <v>861</v>
      </c>
      <c r="H354" s="19" t="s">
        <v>293</v>
      </c>
      <c r="I354" s="365">
        <f>'موازنة 2028 -2029'!M354</f>
        <v>0</v>
      </c>
      <c r="J354" s="147"/>
      <c r="K354" s="147"/>
      <c r="L354" s="147">
        <f t="shared" si="131"/>
        <v>0</v>
      </c>
      <c r="M354" s="365">
        <f>'الاطار الموازنى  راي الجهه عام'!M354</f>
        <v>0</v>
      </c>
      <c r="N354" s="208">
        <f t="shared" si="157"/>
        <v>0</v>
      </c>
      <c r="O354" s="147"/>
      <c r="P354" s="209" t="str">
        <f t="shared" si="158"/>
        <v xml:space="preserve"> </v>
      </c>
      <c r="Q354" s="209" t="str">
        <f t="shared" si="159"/>
        <v xml:space="preserve"> </v>
      </c>
      <c r="R354" s="105">
        <f t="shared" si="130"/>
        <v>0</v>
      </c>
      <c r="S354" s="72">
        <f t="shared" si="160"/>
        <v>0</v>
      </c>
    </row>
    <row r="355" spans="1:19" ht="105.75" customHeight="1" x14ac:dyDescent="0.2">
      <c r="A355" s="364"/>
      <c r="B355" s="365"/>
      <c r="C355" s="365"/>
      <c r="D355" s="365"/>
      <c r="E355" s="147"/>
      <c r="F355" s="147"/>
      <c r="G355" s="49" t="s">
        <v>862</v>
      </c>
      <c r="H355" s="19" t="s">
        <v>615</v>
      </c>
      <c r="I355" s="365">
        <f>'موازنة 2028 -2029'!M355</f>
        <v>0</v>
      </c>
      <c r="J355" s="147"/>
      <c r="K355" s="147"/>
      <c r="L355" s="147">
        <f t="shared" si="131"/>
        <v>0</v>
      </c>
      <c r="M355" s="365">
        <f>'الاطار الموازنى  راي الجهه عام'!M355</f>
        <v>0</v>
      </c>
      <c r="N355" s="208">
        <f t="shared" si="157"/>
        <v>0</v>
      </c>
      <c r="O355" s="147"/>
      <c r="P355" s="209" t="str">
        <f t="shared" si="158"/>
        <v xml:space="preserve"> </v>
      </c>
      <c r="Q355" s="209" t="str">
        <f t="shared" si="159"/>
        <v xml:space="preserve"> </v>
      </c>
      <c r="R355" s="105">
        <f t="shared" ref="R355:R422" si="161">IF(O355=0,,O355/I355)</f>
        <v>0</v>
      </c>
      <c r="S355" s="72">
        <f t="shared" si="160"/>
        <v>0</v>
      </c>
    </row>
    <row r="356" spans="1:19" ht="105.75" customHeight="1" thickBot="1" x14ac:dyDescent="0.25">
      <c r="A356" s="366"/>
      <c r="B356" s="367"/>
      <c r="C356" s="367"/>
      <c r="D356" s="367"/>
      <c r="E356" s="149"/>
      <c r="F356" s="149"/>
      <c r="G356" s="81" t="s">
        <v>863</v>
      </c>
      <c r="H356" s="78" t="s">
        <v>616</v>
      </c>
      <c r="I356" s="367">
        <f>'موازنة 2028 -2029'!M356</f>
        <v>0</v>
      </c>
      <c r="J356" s="149"/>
      <c r="K356" s="149"/>
      <c r="L356" s="149">
        <f t="shared" si="131"/>
        <v>0</v>
      </c>
      <c r="M356" s="367">
        <f>'الاطار الموازنى  راي الجهه عام'!M356</f>
        <v>0</v>
      </c>
      <c r="N356" s="210">
        <f t="shared" si="157"/>
        <v>0</v>
      </c>
      <c r="O356" s="149"/>
      <c r="P356" s="211" t="str">
        <f t="shared" si="158"/>
        <v xml:space="preserve"> </v>
      </c>
      <c r="Q356" s="211" t="str">
        <f t="shared" si="159"/>
        <v xml:space="preserve"> </v>
      </c>
      <c r="R356" s="106">
        <f t="shared" si="161"/>
        <v>0</v>
      </c>
      <c r="S356" s="72">
        <f t="shared" si="160"/>
        <v>0</v>
      </c>
    </row>
    <row r="357" spans="1:19" s="1" customFormat="1" ht="102.75" customHeight="1" thickBot="1" x14ac:dyDescent="0.25">
      <c r="A357" s="360">
        <f t="shared" ref="A357:F357" si="162">SUM(A350:A356)</f>
        <v>0</v>
      </c>
      <c r="B357" s="368">
        <f t="shared" si="162"/>
        <v>0</v>
      </c>
      <c r="C357" s="368">
        <f t="shared" si="162"/>
        <v>0</v>
      </c>
      <c r="D357" s="368">
        <f t="shared" si="162"/>
        <v>0</v>
      </c>
      <c r="E357" s="150">
        <f t="shared" si="162"/>
        <v>0</v>
      </c>
      <c r="F357" s="150">
        <f t="shared" si="162"/>
        <v>0</v>
      </c>
      <c r="G357" s="51"/>
      <c r="H357" s="5" t="s">
        <v>294</v>
      </c>
      <c r="I357" s="368">
        <f>'موازنة 2028 -2029'!M357</f>
        <v>0</v>
      </c>
      <c r="J357" s="150">
        <f t="shared" ref="J357:L357" si="163">SUM(J350:J356)</f>
        <v>0</v>
      </c>
      <c r="K357" s="150">
        <f t="shared" si="163"/>
        <v>0</v>
      </c>
      <c r="L357" s="150">
        <f t="shared" si="163"/>
        <v>0</v>
      </c>
      <c r="M357" s="368">
        <f>'الاطار الموازنى  راي الجهه عام'!M357</f>
        <v>0</v>
      </c>
      <c r="N357" s="212">
        <f t="shared" si="157"/>
        <v>0</v>
      </c>
      <c r="O357" s="150">
        <f t="shared" ref="O357" si="164">SUM(O350:O356)</f>
        <v>0</v>
      </c>
      <c r="P357" s="150" t="str">
        <f t="shared" si="158"/>
        <v xml:space="preserve"> </v>
      </c>
      <c r="Q357" s="150" t="str">
        <f t="shared" si="159"/>
        <v xml:space="preserve"> </v>
      </c>
      <c r="R357" s="107">
        <f t="shared" si="161"/>
        <v>0</v>
      </c>
      <c r="S357" s="72">
        <f t="shared" si="160"/>
        <v>0</v>
      </c>
    </row>
    <row r="358" spans="1:19" s="2" customFormat="1" ht="102.75" customHeight="1" thickBot="1" x14ac:dyDescent="0.25">
      <c r="A358" s="376">
        <f t="shared" ref="A358:K358" si="165">A341+A348+A357</f>
        <v>0</v>
      </c>
      <c r="B358" s="377">
        <f t="shared" si="165"/>
        <v>0</v>
      </c>
      <c r="C358" s="377">
        <f t="shared" si="165"/>
        <v>0</v>
      </c>
      <c r="D358" s="377">
        <f t="shared" si="165"/>
        <v>0</v>
      </c>
      <c r="E358" s="157">
        <f t="shared" si="165"/>
        <v>0</v>
      </c>
      <c r="F358" s="157">
        <f t="shared" si="165"/>
        <v>0</v>
      </c>
      <c r="G358" s="57"/>
      <c r="H358" s="7" t="s">
        <v>295</v>
      </c>
      <c r="I358" s="377">
        <f>'موازنة 2028 -2029'!M358</f>
        <v>151000</v>
      </c>
      <c r="J358" s="157">
        <f t="shared" si="165"/>
        <v>0</v>
      </c>
      <c r="K358" s="157">
        <f t="shared" si="165"/>
        <v>0</v>
      </c>
      <c r="L358" s="157">
        <f t="shared" ref="L358:L425" si="166">K358*2</f>
        <v>0</v>
      </c>
      <c r="M358" s="377">
        <f>'الاطار الموازنى  راي الجهه عام'!M358</f>
        <v>0</v>
      </c>
      <c r="N358" s="217">
        <f t="shared" si="157"/>
        <v>-151000</v>
      </c>
      <c r="O358" s="157">
        <f t="shared" ref="O358" si="167">O341+O348+O357</f>
        <v>0</v>
      </c>
      <c r="P358" s="157" t="str">
        <f t="shared" si="158"/>
        <v xml:space="preserve"> </v>
      </c>
      <c r="Q358" s="157">
        <f t="shared" si="159"/>
        <v>151000</v>
      </c>
      <c r="R358" s="112">
        <f t="shared" si="161"/>
        <v>0</v>
      </c>
      <c r="S358" s="72">
        <f t="shared" si="160"/>
        <v>151000</v>
      </c>
    </row>
    <row r="359" spans="1:19" s="2" customFormat="1" ht="105.75" customHeight="1" x14ac:dyDescent="0.2">
      <c r="A359" s="419"/>
      <c r="B359" s="420"/>
      <c r="C359" s="420"/>
      <c r="D359" s="420"/>
      <c r="E359" s="179"/>
      <c r="F359" s="179"/>
      <c r="G359" s="67">
        <v>3113070101</v>
      </c>
      <c r="H359" s="30" t="s">
        <v>296</v>
      </c>
      <c r="I359" s="420">
        <f>'موازنة 2028 -2029'!M359</f>
        <v>0</v>
      </c>
      <c r="J359" s="179"/>
      <c r="K359" s="179"/>
      <c r="L359" s="179">
        <f t="shared" si="166"/>
        <v>0</v>
      </c>
      <c r="M359" s="420">
        <f>'الاطار الموازنى  راي الجهه عام'!M359</f>
        <v>0</v>
      </c>
      <c r="N359" s="240">
        <f t="shared" si="157"/>
        <v>0</v>
      </c>
      <c r="O359" s="179"/>
      <c r="P359" s="241" t="str">
        <f t="shared" si="158"/>
        <v xml:space="preserve"> </v>
      </c>
      <c r="Q359" s="241" t="str">
        <f t="shared" si="159"/>
        <v xml:space="preserve"> </v>
      </c>
      <c r="R359" s="124">
        <f t="shared" si="161"/>
        <v>0</v>
      </c>
      <c r="S359" s="72">
        <f t="shared" si="160"/>
        <v>0</v>
      </c>
    </row>
    <row r="360" spans="1:19" s="2" customFormat="1" ht="105.75" customHeight="1" x14ac:dyDescent="0.2">
      <c r="A360" s="389"/>
      <c r="B360" s="390"/>
      <c r="C360" s="390"/>
      <c r="D360" s="390"/>
      <c r="E360" s="180"/>
      <c r="F360" s="180"/>
      <c r="G360" s="60">
        <v>3113080101</v>
      </c>
      <c r="H360" s="17" t="s">
        <v>297</v>
      </c>
      <c r="I360" s="390">
        <f>'موازنة 2028 -2029'!M360</f>
        <v>0</v>
      </c>
      <c r="J360" s="180"/>
      <c r="K360" s="180"/>
      <c r="L360" s="180">
        <f t="shared" si="166"/>
        <v>0</v>
      </c>
      <c r="M360" s="390">
        <f>'الاطار الموازنى  راي الجهه عام'!M360</f>
        <v>0</v>
      </c>
      <c r="N360" s="228">
        <f t="shared" si="157"/>
        <v>0</v>
      </c>
      <c r="O360" s="180"/>
      <c r="P360" s="166" t="str">
        <f t="shared" si="158"/>
        <v xml:space="preserve"> </v>
      </c>
      <c r="Q360" s="166" t="str">
        <f t="shared" si="159"/>
        <v xml:space="preserve"> </v>
      </c>
      <c r="R360" s="119">
        <f t="shared" si="161"/>
        <v>0</v>
      </c>
      <c r="S360" s="72">
        <f t="shared" si="160"/>
        <v>0</v>
      </c>
    </row>
    <row r="361" spans="1:19" s="2" customFormat="1" ht="105.75" customHeight="1" x14ac:dyDescent="0.2">
      <c r="A361" s="389"/>
      <c r="B361" s="390"/>
      <c r="C361" s="390"/>
      <c r="D361" s="390"/>
      <c r="E361" s="166"/>
      <c r="F361" s="166"/>
      <c r="G361" s="60" t="s">
        <v>864</v>
      </c>
      <c r="H361" s="17" t="s">
        <v>298</v>
      </c>
      <c r="I361" s="390">
        <f>'موازنة 2028 -2029'!M361</f>
        <v>0</v>
      </c>
      <c r="J361" s="166"/>
      <c r="K361" s="166"/>
      <c r="L361" s="166">
        <f t="shared" si="166"/>
        <v>0</v>
      </c>
      <c r="M361" s="390">
        <f>'الاطار الموازنى  راي الجهه عام'!M361</f>
        <v>0</v>
      </c>
      <c r="N361" s="228">
        <f t="shared" si="157"/>
        <v>0</v>
      </c>
      <c r="O361" s="166"/>
      <c r="P361" s="166" t="str">
        <f t="shared" si="158"/>
        <v xml:space="preserve"> </v>
      </c>
      <c r="Q361" s="166" t="str">
        <f t="shared" si="159"/>
        <v xml:space="preserve"> </v>
      </c>
      <c r="R361" s="119"/>
      <c r="S361" s="72">
        <f>S378</f>
        <v>0</v>
      </c>
    </row>
    <row r="362" spans="1:19" s="1" customFormat="1" ht="105.75" customHeight="1" x14ac:dyDescent="0.2">
      <c r="A362" s="357"/>
      <c r="B362" s="373"/>
      <c r="C362" s="373"/>
      <c r="D362" s="373"/>
      <c r="E362" s="155"/>
      <c r="F362" s="155"/>
      <c r="G362" s="54">
        <v>3113090100</v>
      </c>
      <c r="H362" s="18" t="s">
        <v>572</v>
      </c>
      <c r="I362" s="373">
        <f>'موازنة 2028 -2029'!M362</f>
        <v>0</v>
      </c>
      <c r="J362" s="155"/>
      <c r="K362" s="155"/>
      <c r="L362" s="155"/>
      <c r="M362" s="373">
        <f>'الاطار الموازنى  راي الجهه عام'!M362</f>
        <v>0</v>
      </c>
      <c r="N362" s="215"/>
      <c r="O362" s="155"/>
      <c r="P362" s="155" t="str">
        <f t="shared" si="158"/>
        <v xml:space="preserve"> </v>
      </c>
      <c r="Q362" s="155" t="str">
        <f t="shared" si="159"/>
        <v xml:space="preserve"> </v>
      </c>
      <c r="R362" s="110"/>
      <c r="S362" s="72">
        <f>S368</f>
        <v>0</v>
      </c>
    </row>
    <row r="363" spans="1:19" ht="105.75" customHeight="1" x14ac:dyDescent="0.2">
      <c r="A363" s="364"/>
      <c r="B363" s="365"/>
      <c r="C363" s="365"/>
      <c r="D363" s="365"/>
      <c r="E363" s="147"/>
      <c r="F363" s="147"/>
      <c r="G363" s="49" t="s">
        <v>865</v>
      </c>
      <c r="H363" s="19" t="s">
        <v>573</v>
      </c>
      <c r="I363" s="365">
        <f>'موازنة 2028 -2029'!M363</f>
        <v>0</v>
      </c>
      <c r="J363" s="147"/>
      <c r="K363" s="147"/>
      <c r="L363" s="147">
        <f t="shared" si="166"/>
        <v>0</v>
      </c>
      <c r="M363" s="365">
        <f>'الاطار الموازنى  راي الجهه عام'!M363</f>
        <v>0</v>
      </c>
      <c r="N363" s="208">
        <f t="shared" si="157"/>
        <v>0</v>
      </c>
      <c r="O363" s="147"/>
      <c r="P363" s="209" t="str">
        <f t="shared" si="158"/>
        <v xml:space="preserve"> </v>
      </c>
      <c r="Q363" s="209" t="str">
        <f t="shared" si="159"/>
        <v xml:space="preserve"> </v>
      </c>
      <c r="R363" s="105">
        <f t="shared" si="161"/>
        <v>0</v>
      </c>
      <c r="S363" s="72">
        <f t="shared" si="160"/>
        <v>0</v>
      </c>
    </row>
    <row r="364" spans="1:19" ht="105.75" customHeight="1" x14ac:dyDescent="0.2">
      <c r="A364" s="364"/>
      <c r="B364" s="365"/>
      <c r="C364" s="365"/>
      <c r="D364" s="365"/>
      <c r="E364" s="147"/>
      <c r="F364" s="147"/>
      <c r="G364" s="49" t="s">
        <v>866</v>
      </c>
      <c r="H364" s="19" t="s">
        <v>574</v>
      </c>
      <c r="I364" s="365">
        <f>'موازنة 2028 -2029'!M364</f>
        <v>0</v>
      </c>
      <c r="J364" s="147"/>
      <c r="K364" s="147"/>
      <c r="L364" s="147">
        <f t="shared" si="166"/>
        <v>0</v>
      </c>
      <c r="M364" s="365">
        <f>'الاطار الموازنى  راي الجهه عام'!M364</f>
        <v>0</v>
      </c>
      <c r="N364" s="208">
        <f t="shared" si="157"/>
        <v>0</v>
      </c>
      <c r="O364" s="147"/>
      <c r="P364" s="209" t="str">
        <f t="shared" si="158"/>
        <v xml:space="preserve"> </v>
      </c>
      <c r="Q364" s="209" t="str">
        <f t="shared" si="159"/>
        <v xml:space="preserve"> </v>
      </c>
      <c r="R364" s="105">
        <f t="shared" si="161"/>
        <v>0</v>
      </c>
      <c r="S364" s="72">
        <f t="shared" si="160"/>
        <v>0</v>
      </c>
    </row>
    <row r="365" spans="1:19" ht="105.75" customHeight="1" x14ac:dyDescent="0.2">
      <c r="A365" s="364"/>
      <c r="B365" s="365"/>
      <c r="C365" s="365"/>
      <c r="D365" s="365"/>
      <c r="E365" s="147"/>
      <c r="F365" s="147"/>
      <c r="G365" s="49" t="s">
        <v>867</v>
      </c>
      <c r="H365" s="19" t="s">
        <v>575</v>
      </c>
      <c r="I365" s="365">
        <f>'موازنة 2028 -2029'!M365</f>
        <v>0</v>
      </c>
      <c r="J365" s="147"/>
      <c r="K365" s="147"/>
      <c r="L365" s="147">
        <f t="shared" si="166"/>
        <v>0</v>
      </c>
      <c r="M365" s="365">
        <f>'الاطار الموازنى  راي الجهه عام'!M365</f>
        <v>0</v>
      </c>
      <c r="N365" s="208">
        <f t="shared" si="157"/>
        <v>0</v>
      </c>
      <c r="O365" s="147"/>
      <c r="P365" s="209" t="str">
        <f t="shared" si="158"/>
        <v xml:space="preserve"> </v>
      </c>
      <c r="Q365" s="209" t="str">
        <f t="shared" si="159"/>
        <v xml:space="preserve"> </v>
      </c>
      <c r="R365" s="105">
        <f t="shared" si="161"/>
        <v>0</v>
      </c>
      <c r="S365" s="72">
        <f t="shared" si="160"/>
        <v>0</v>
      </c>
    </row>
    <row r="366" spans="1:19" ht="105.75" customHeight="1" x14ac:dyDescent="0.2">
      <c r="A366" s="364"/>
      <c r="B366" s="365"/>
      <c r="C366" s="365"/>
      <c r="D366" s="365"/>
      <c r="E366" s="147"/>
      <c r="F366" s="147"/>
      <c r="G366" s="49" t="s">
        <v>868</v>
      </c>
      <c r="H366" s="19" t="s">
        <v>576</v>
      </c>
      <c r="I366" s="365">
        <f>'موازنة 2028 -2029'!M366</f>
        <v>0</v>
      </c>
      <c r="J366" s="147"/>
      <c r="K366" s="147"/>
      <c r="L366" s="147">
        <f t="shared" si="166"/>
        <v>0</v>
      </c>
      <c r="M366" s="365">
        <f>'الاطار الموازنى  راي الجهه عام'!M366</f>
        <v>0</v>
      </c>
      <c r="N366" s="208">
        <f t="shared" si="157"/>
        <v>0</v>
      </c>
      <c r="O366" s="147"/>
      <c r="P366" s="209" t="str">
        <f t="shared" si="158"/>
        <v xml:space="preserve"> </v>
      </c>
      <c r="Q366" s="209" t="str">
        <f t="shared" si="159"/>
        <v xml:space="preserve"> </v>
      </c>
      <c r="R366" s="105">
        <f t="shared" si="161"/>
        <v>0</v>
      </c>
      <c r="S366" s="72">
        <f t="shared" si="160"/>
        <v>0</v>
      </c>
    </row>
    <row r="367" spans="1:19" ht="105.75" customHeight="1" thickBot="1" x14ac:dyDescent="0.25">
      <c r="A367" s="391"/>
      <c r="B367" s="379"/>
      <c r="C367" s="379"/>
      <c r="D367" s="379"/>
      <c r="E367" s="158"/>
      <c r="F367" s="158"/>
      <c r="G367" s="50" t="s">
        <v>869</v>
      </c>
      <c r="H367" s="20" t="s">
        <v>577</v>
      </c>
      <c r="I367" s="379">
        <f>'موازنة 2028 -2029'!M367</f>
        <v>0</v>
      </c>
      <c r="J367" s="158"/>
      <c r="K367" s="158"/>
      <c r="L367" s="158">
        <f t="shared" si="166"/>
        <v>0</v>
      </c>
      <c r="M367" s="379">
        <f>'الاطار الموازنى  راي الجهه عام'!M367</f>
        <v>0</v>
      </c>
      <c r="N367" s="218">
        <f t="shared" si="157"/>
        <v>0</v>
      </c>
      <c r="O367" s="158"/>
      <c r="P367" s="219" t="str">
        <f t="shared" si="158"/>
        <v xml:space="preserve"> </v>
      </c>
      <c r="Q367" s="219" t="str">
        <f t="shared" si="159"/>
        <v xml:space="preserve"> </v>
      </c>
      <c r="R367" s="113">
        <f t="shared" si="161"/>
        <v>0</v>
      </c>
      <c r="S367" s="72">
        <f t="shared" si="160"/>
        <v>0</v>
      </c>
    </row>
    <row r="368" spans="1:19" s="1" customFormat="1" ht="99.75" customHeight="1" thickBot="1" x14ac:dyDescent="0.25">
      <c r="A368" s="360">
        <f t="shared" ref="A368:L368" si="168">SUM(A363:A367)</f>
        <v>0</v>
      </c>
      <c r="B368" s="368">
        <f t="shared" si="168"/>
        <v>0</v>
      </c>
      <c r="C368" s="368">
        <f t="shared" si="168"/>
        <v>0</v>
      </c>
      <c r="D368" s="368">
        <f t="shared" si="168"/>
        <v>0</v>
      </c>
      <c r="E368" s="150">
        <f t="shared" si="168"/>
        <v>0</v>
      </c>
      <c r="F368" s="150">
        <f t="shared" si="168"/>
        <v>0</v>
      </c>
      <c r="G368" s="51"/>
      <c r="H368" s="5" t="s">
        <v>167</v>
      </c>
      <c r="I368" s="368">
        <f>'موازنة 2028 -2029'!M368</f>
        <v>0</v>
      </c>
      <c r="J368" s="150">
        <f t="shared" si="168"/>
        <v>0</v>
      </c>
      <c r="K368" s="150">
        <f t="shared" si="168"/>
        <v>0</v>
      </c>
      <c r="L368" s="150">
        <f t="shared" si="168"/>
        <v>0</v>
      </c>
      <c r="M368" s="368">
        <f>'الاطار الموازنى  راي الجهه عام'!M368</f>
        <v>0</v>
      </c>
      <c r="N368" s="212">
        <f t="shared" si="157"/>
        <v>0</v>
      </c>
      <c r="O368" s="150">
        <f t="shared" ref="O368" si="169">SUM(O363:O367)</f>
        <v>0</v>
      </c>
      <c r="P368" s="150" t="str">
        <f t="shared" si="158"/>
        <v xml:space="preserve"> </v>
      </c>
      <c r="Q368" s="150" t="str">
        <f t="shared" si="159"/>
        <v xml:space="preserve"> </v>
      </c>
      <c r="R368" s="107">
        <f t="shared" si="161"/>
        <v>0</v>
      </c>
      <c r="S368" s="72">
        <f t="shared" si="160"/>
        <v>0</v>
      </c>
    </row>
    <row r="369" spans="1:19" s="1" customFormat="1" ht="105.75" customHeight="1" x14ac:dyDescent="0.2">
      <c r="A369" s="394"/>
      <c r="B369" s="395"/>
      <c r="C369" s="395"/>
      <c r="D369" s="395"/>
      <c r="E369" s="170"/>
      <c r="F369" s="170"/>
      <c r="G369" s="48" t="s">
        <v>870</v>
      </c>
      <c r="H369" s="21" t="s">
        <v>578</v>
      </c>
      <c r="I369" s="395">
        <f>'موازنة 2028 -2029'!M369</f>
        <v>0</v>
      </c>
      <c r="J369" s="170"/>
      <c r="K369" s="170"/>
      <c r="L369" s="170"/>
      <c r="M369" s="395">
        <f>'الاطار الموازنى  راي الجهه عام'!M369</f>
        <v>0</v>
      </c>
      <c r="N369" s="229"/>
      <c r="O369" s="170"/>
      <c r="P369" s="170" t="str">
        <f t="shared" si="158"/>
        <v xml:space="preserve"> </v>
      </c>
      <c r="Q369" s="170" t="str">
        <f t="shared" si="159"/>
        <v xml:space="preserve"> </v>
      </c>
      <c r="R369" s="120"/>
      <c r="S369" s="72">
        <f>S376</f>
        <v>0</v>
      </c>
    </row>
    <row r="370" spans="1:19" ht="105.75" customHeight="1" x14ac:dyDescent="0.2">
      <c r="A370" s="364"/>
      <c r="B370" s="365"/>
      <c r="C370" s="365"/>
      <c r="D370" s="365"/>
      <c r="E370" s="147"/>
      <c r="F370" s="147"/>
      <c r="G370" s="49" t="s">
        <v>871</v>
      </c>
      <c r="H370" s="19" t="s">
        <v>579</v>
      </c>
      <c r="I370" s="365">
        <f>'موازنة 2028 -2029'!M370</f>
        <v>0</v>
      </c>
      <c r="J370" s="147"/>
      <c r="K370" s="147"/>
      <c r="L370" s="147">
        <f t="shared" si="166"/>
        <v>0</v>
      </c>
      <c r="M370" s="365">
        <f>'الاطار الموازنى  راي الجهه عام'!M370</f>
        <v>0</v>
      </c>
      <c r="N370" s="208">
        <f t="shared" si="157"/>
        <v>0</v>
      </c>
      <c r="O370" s="147"/>
      <c r="P370" s="209" t="str">
        <f t="shared" si="158"/>
        <v xml:space="preserve"> </v>
      </c>
      <c r="Q370" s="209" t="str">
        <f t="shared" si="159"/>
        <v xml:space="preserve"> </v>
      </c>
      <c r="R370" s="105">
        <f t="shared" si="161"/>
        <v>0</v>
      </c>
      <c r="S370" s="72">
        <f t="shared" si="160"/>
        <v>0</v>
      </c>
    </row>
    <row r="371" spans="1:19" ht="105.75" customHeight="1" x14ac:dyDescent="0.2">
      <c r="A371" s="364"/>
      <c r="B371" s="365"/>
      <c r="C371" s="365"/>
      <c r="D371" s="365"/>
      <c r="E371" s="147"/>
      <c r="F371" s="147"/>
      <c r="G371" s="49" t="s">
        <v>872</v>
      </c>
      <c r="H371" s="19" t="s">
        <v>580</v>
      </c>
      <c r="I371" s="365">
        <f>'موازنة 2028 -2029'!M371</f>
        <v>0</v>
      </c>
      <c r="J371" s="147"/>
      <c r="K371" s="147"/>
      <c r="L371" s="147">
        <f t="shared" si="166"/>
        <v>0</v>
      </c>
      <c r="M371" s="365">
        <f>'الاطار الموازنى  راي الجهه عام'!M371</f>
        <v>0</v>
      </c>
      <c r="N371" s="208">
        <f t="shared" si="157"/>
        <v>0</v>
      </c>
      <c r="O371" s="147"/>
      <c r="P371" s="209" t="str">
        <f t="shared" si="158"/>
        <v xml:space="preserve"> </v>
      </c>
      <c r="Q371" s="209" t="str">
        <f t="shared" si="159"/>
        <v xml:space="preserve"> </v>
      </c>
      <c r="R371" s="105">
        <f t="shared" si="161"/>
        <v>0</v>
      </c>
      <c r="S371" s="72">
        <f t="shared" si="160"/>
        <v>0</v>
      </c>
    </row>
    <row r="372" spans="1:19" ht="105.75" customHeight="1" x14ac:dyDescent="0.2">
      <c r="A372" s="364"/>
      <c r="B372" s="365"/>
      <c r="C372" s="365"/>
      <c r="D372" s="365"/>
      <c r="E372" s="147"/>
      <c r="F372" s="147"/>
      <c r="G372" s="49" t="s">
        <v>873</v>
      </c>
      <c r="H372" s="19" t="s">
        <v>581</v>
      </c>
      <c r="I372" s="365">
        <f>'موازنة 2028 -2029'!M372</f>
        <v>0</v>
      </c>
      <c r="J372" s="147"/>
      <c r="K372" s="147"/>
      <c r="L372" s="147">
        <f t="shared" si="166"/>
        <v>0</v>
      </c>
      <c r="M372" s="365">
        <f>'الاطار الموازنى  راي الجهه عام'!M372</f>
        <v>0</v>
      </c>
      <c r="N372" s="208">
        <f t="shared" si="157"/>
        <v>0</v>
      </c>
      <c r="O372" s="147"/>
      <c r="P372" s="209" t="str">
        <f t="shared" si="158"/>
        <v xml:space="preserve"> </v>
      </c>
      <c r="Q372" s="209" t="str">
        <f t="shared" si="159"/>
        <v xml:space="preserve"> </v>
      </c>
      <c r="R372" s="105">
        <f t="shared" si="161"/>
        <v>0</v>
      </c>
      <c r="S372" s="72">
        <f t="shared" si="160"/>
        <v>0</v>
      </c>
    </row>
    <row r="373" spans="1:19" ht="105.75" customHeight="1" x14ac:dyDescent="0.2">
      <c r="A373" s="364"/>
      <c r="B373" s="365"/>
      <c r="C373" s="365"/>
      <c r="D373" s="365"/>
      <c r="E373" s="147"/>
      <c r="F373" s="147"/>
      <c r="G373" s="49" t="s">
        <v>874</v>
      </c>
      <c r="H373" s="19" t="s">
        <v>582</v>
      </c>
      <c r="I373" s="365">
        <f>'موازنة 2028 -2029'!M373</f>
        <v>0</v>
      </c>
      <c r="J373" s="147"/>
      <c r="K373" s="147"/>
      <c r="L373" s="147">
        <f t="shared" si="166"/>
        <v>0</v>
      </c>
      <c r="M373" s="365">
        <f>'الاطار الموازنى  راي الجهه عام'!M373</f>
        <v>0</v>
      </c>
      <c r="N373" s="208">
        <f t="shared" si="157"/>
        <v>0</v>
      </c>
      <c r="O373" s="147"/>
      <c r="P373" s="209" t="str">
        <f t="shared" si="158"/>
        <v xml:space="preserve"> </v>
      </c>
      <c r="Q373" s="209" t="str">
        <f t="shared" si="159"/>
        <v xml:space="preserve"> </v>
      </c>
      <c r="R373" s="105">
        <f t="shared" si="161"/>
        <v>0</v>
      </c>
      <c r="S373" s="72">
        <f t="shared" si="160"/>
        <v>0</v>
      </c>
    </row>
    <row r="374" spans="1:19" ht="105.75" customHeight="1" x14ac:dyDescent="0.2">
      <c r="A374" s="364"/>
      <c r="B374" s="365"/>
      <c r="C374" s="365"/>
      <c r="D374" s="365"/>
      <c r="E374" s="147"/>
      <c r="F374" s="147"/>
      <c r="G374" s="49" t="s">
        <v>875</v>
      </c>
      <c r="H374" s="19" t="s">
        <v>583</v>
      </c>
      <c r="I374" s="365">
        <f>'موازنة 2028 -2029'!M374</f>
        <v>0</v>
      </c>
      <c r="J374" s="147"/>
      <c r="K374" s="147"/>
      <c r="L374" s="147">
        <f t="shared" si="166"/>
        <v>0</v>
      </c>
      <c r="M374" s="365">
        <f>'الاطار الموازنى  راي الجهه عام'!M374</f>
        <v>0</v>
      </c>
      <c r="N374" s="208">
        <f t="shared" si="157"/>
        <v>0</v>
      </c>
      <c r="O374" s="147"/>
      <c r="P374" s="209" t="str">
        <f t="shared" si="158"/>
        <v xml:space="preserve"> </v>
      </c>
      <c r="Q374" s="209" t="str">
        <f t="shared" si="159"/>
        <v xml:space="preserve"> </v>
      </c>
      <c r="R374" s="105">
        <f t="shared" si="161"/>
        <v>0</v>
      </c>
      <c r="S374" s="72">
        <f t="shared" si="160"/>
        <v>0</v>
      </c>
    </row>
    <row r="375" spans="1:19" ht="105.75" customHeight="1" thickBot="1" x14ac:dyDescent="0.25">
      <c r="A375" s="391"/>
      <c r="B375" s="379"/>
      <c r="C375" s="379"/>
      <c r="D375" s="379"/>
      <c r="E375" s="158"/>
      <c r="F375" s="158"/>
      <c r="G375" s="50" t="s">
        <v>876</v>
      </c>
      <c r="H375" s="20" t="s">
        <v>584</v>
      </c>
      <c r="I375" s="379">
        <f>'موازنة 2028 -2029'!M375</f>
        <v>0</v>
      </c>
      <c r="J375" s="158"/>
      <c r="K375" s="158"/>
      <c r="L375" s="158">
        <f t="shared" si="166"/>
        <v>0</v>
      </c>
      <c r="M375" s="379">
        <f>'الاطار الموازنى  راي الجهه عام'!M375</f>
        <v>0</v>
      </c>
      <c r="N375" s="218">
        <f t="shared" si="157"/>
        <v>0</v>
      </c>
      <c r="O375" s="158"/>
      <c r="P375" s="219" t="str">
        <f t="shared" si="158"/>
        <v xml:space="preserve"> </v>
      </c>
      <c r="Q375" s="219" t="str">
        <f t="shared" si="159"/>
        <v xml:space="preserve"> </v>
      </c>
      <c r="R375" s="113">
        <f t="shared" si="161"/>
        <v>0</v>
      </c>
      <c r="S375" s="72">
        <f t="shared" si="160"/>
        <v>0</v>
      </c>
    </row>
    <row r="376" spans="1:19" s="1" customFormat="1" ht="107.25" customHeight="1" thickBot="1" x14ac:dyDescent="0.25">
      <c r="A376" s="360">
        <f t="shared" ref="A376:L376" si="170">SUM(A370:A375)</f>
        <v>0</v>
      </c>
      <c r="B376" s="368">
        <f t="shared" si="170"/>
        <v>0</v>
      </c>
      <c r="C376" s="368">
        <f t="shared" si="170"/>
        <v>0</v>
      </c>
      <c r="D376" s="368">
        <f t="shared" si="170"/>
        <v>0</v>
      </c>
      <c r="E376" s="150">
        <f t="shared" si="170"/>
        <v>0</v>
      </c>
      <c r="F376" s="150">
        <f t="shared" si="170"/>
        <v>0</v>
      </c>
      <c r="G376" s="51"/>
      <c r="H376" s="5" t="s">
        <v>171</v>
      </c>
      <c r="I376" s="368">
        <f>'موازنة 2028 -2029'!M376</f>
        <v>0</v>
      </c>
      <c r="J376" s="150">
        <f t="shared" si="170"/>
        <v>0</v>
      </c>
      <c r="K376" s="150">
        <f t="shared" si="170"/>
        <v>0</v>
      </c>
      <c r="L376" s="150">
        <f t="shared" si="170"/>
        <v>0</v>
      </c>
      <c r="M376" s="368">
        <f>'الاطار الموازنى  راي الجهه عام'!M376</f>
        <v>0</v>
      </c>
      <c r="N376" s="212">
        <f t="shared" si="157"/>
        <v>0</v>
      </c>
      <c r="O376" s="150">
        <f t="shared" ref="O376" si="171">SUM(O370:O375)</f>
        <v>0</v>
      </c>
      <c r="P376" s="150" t="str">
        <f t="shared" si="158"/>
        <v xml:space="preserve"> </v>
      </c>
      <c r="Q376" s="150" t="str">
        <f t="shared" si="159"/>
        <v xml:space="preserve"> </v>
      </c>
      <c r="R376" s="107">
        <f t="shared" si="161"/>
        <v>0</v>
      </c>
      <c r="S376" s="72">
        <f t="shared" si="160"/>
        <v>0</v>
      </c>
    </row>
    <row r="377" spans="1:19" s="1" customFormat="1" ht="105.75" customHeight="1" thickBot="1" x14ac:dyDescent="0.25">
      <c r="A377" s="394"/>
      <c r="B377" s="395"/>
      <c r="C377" s="395"/>
      <c r="D377" s="395"/>
      <c r="E377" s="167"/>
      <c r="F377" s="167"/>
      <c r="G377" s="48">
        <v>3113090300</v>
      </c>
      <c r="H377" s="21" t="s">
        <v>1097</v>
      </c>
      <c r="I377" s="395">
        <f>'موازنة 2028 -2029'!M377</f>
        <v>0</v>
      </c>
      <c r="J377" s="167"/>
      <c r="K377" s="167"/>
      <c r="L377" s="167">
        <f t="shared" si="166"/>
        <v>0</v>
      </c>
      <c r="M377" s="395">
        <f>'الاطار الموازنى  راي الجهه عام'!M377</f>
        <v>0</v>
      </c>
      <c r="N377" s="229">
        <f t="shared" si="157"/>
        <v>0</v>
      </c>
      <c r="O377" s="167"/>
      <c r="P377" s="170" t="str">
        <f t="shared" si="158"/>
        <v xml:space="preserve"> </v>
      </c>
      <c r="Q377" s="170" t="str">
        <f t="shared" si="159"/>
        <v xml:space="preserve"> </v>
      </c>
      <c r="R377" s="120">
        <f t="shared" si="161"/>
        <v>0</v>
      </c>
      <c r="S377" s="72">
        <f t="shared" si="160"/>
        <v>0</v>
      </c>
    </row>
    <row r="378" spans="1:19" s="2" customFormat="1" ht="112.5" customHeight="1" thickBot="1" x14ac:dyDescent="0.25">
      <c r="A378" s="376">
        <f t="shared" ref="A378:L378" si="172">A368+A376+A377</f>
        <v>0</v>
      </c>
      <c r="B378" s="377">
        <f t="shared" si="172"/>
        <v>0</v>
      </c>
      <c r="C378" s="377">
        <f t="shared" si="172"/>
        <v>0</v>
      </c>
      <c r="D378" s="377">
        <f t="shared" si="172"/>
        <v>0</v>
      </c>
      <c r="E378" s="157">
        <f t="shared" si="172"/>
        <v>0</v>
      </c>
      <c r="F378" s="157">
        <f t="shared" si="172"/>
        <v>0</v>
      </c>
      <c r="G378" s="57"/>
      <c r="H378" s="7" t="s">
        <v>323</v>
      </c>
      <c r="I378" s="377">
        <f>'موازنة 2028 -2029'!M378</f>
        <v>0</v>
      </c>
      <c r="J378" s="157">
        <f t="shared" si="172"/>
        <v>0</v>
      </c>
      <c r="K378" s="157">
        <f t="shared" si="172"/>
        <v>0</v>
      </c>
      <c r="L378" s="157">
        <f t="shared" si="172"/>
        <v>0</v>
      </c>
      <c r="M378" s="377">
        <f>'الاطار الموازنى  راي الجهه عام'!M378</f>
        <v>0</v>
      </c>
      <c r="N378" s="217">
        <f t="shared" si="157"/>
        <v>0</v>
      </c>
      <c r="O378" s="157">
        <f t="shared" ref="O378" si="173">O368+O376+O377</f>
        <v>0</v>
      </c>
      <c r="P378" s="157" t="str">
        <f t="shared" si="158"/>
        <v xml:space="preserve"> </v>
      </c>
      <c r="Q378" s="157" t="str">
        <f t="shared" si="159"/>
        <v xml:space="preserve"> </v>
      </c>
      <c r="R378" s="112">
        <f t="shared" si="161"/>
        <v>0</v>
      </c>
      <c r="S378" s="72">
        <f t="shared" si="160"/>
        <v>0</v>
      </c>
    </row>
    <row r="379" spans="1:19" s="3" customFormat="1" ht="105.75" customHeight="1" thickBot="1" x14ac:dyDescent="0.25">
      <c r="A379" s="382"/>
      <c r="B379" s="383"/>
      <c r="C379" s="383"/>
      <c r="D379" s="383"/>
      <c r="E379" s="162"/>
      <c r="F379" s="162"/>
      <c r="G379" s="42">
        <v>3113980101</v>
      </c>
      <c r="H379" s="8" t="s">
        <v>299</v>
      </c>
      <c r="I379" s="383">
        <f>'موازنة 2028 -2029'!M379</f>
        <v>0</v>
      </c>
      <c r="J379" s="162"/>
      <c r="K379" s="162"/>
      <c r="L379" s="162">
        <f t="shared" si="166"/>
        <v>0</v>
      </c>
      <c r="M379" s="383">
        <f>'الاطار الموازنى  راي الجهه عام'!M379</f>
        <v>0</v>
      </c>
      <c r="N379" s="222">
        <f t="shared" si="157"/>
        <v>0</v>
      </c>
      <c r="O379" s="162"/>
      <c r="P379" s="161" t="str">
        <f t="shared" si="158"/>
        <v xml:space="preserve"> </v>
      </c>
      <c r="Q379" s="161" t="str">
        <f t="shared" si="159"/>
        <v xml:space="preserve"> </v>
      </c>
      <c r="R379" s="115">
        <f t="shared" si="161"/>
        <v>0</v>
      </c>
      <c r="S379" s="72">
        <f t="shared" si="160"/>
        <v>0</v>
      </c>
    </row>
    <row r="380" spans="1:19" s="3" customFormat="1" ht="117.75" customHeight="1" thickBot="1" x14ac:dyDescent="0.25">
      <c r="A380" s="382">
        <f t="shared" ref="A380:L380" si="174">A379+A361+A360+A359+A358+A335+A330+A321+A308+A286</f>
        <v>0</v>
      </c>
      <c r="B380" s="383">
        <f t="shared" si="174"/>
        <v>0</v>
      </c>
      <c r="C380" s="383">
        <f t="shared" si="174"/>
        <v>0</v>
      </c>
      <c r="D380" s="383">
        <f t="shared" si="174"/>
        <v>0</v>
      </c>
      <c r="E380" s="161">
        <f t="shared" si="174"/>
        <v>0</v>
      </c>
      <c r="F380" s="161">
        <f t="shared" si="174"/>
        <v>0</v>
      </c>
      <c r="G380" s="58"/>
      <c r="H380" s="9" t="s">
        <v>300</v>
      </c>
      <c r="I380" s="383">
        <f>'موازنة 2028 -2029'!M380</f>
        <v>10693000</v>
      </c>
      <c r="J380" s="161">
        <f t="shared" si="174"/>
        <v>0</v>
      </c>
      <c r="K380" s="161">
        <f t="shared" si="174"/>
        <v>0</v>
      </c>
      <c r="L380" s="161">
        <f t="shared" si="174"/>
        <v>0</v>
      </c>
      <c r="M380" s="383">
        <f>'الاطار الموازنى  راي الجهه عام'!M380</f>
        <v>0</v>
      </c>
      <c r="N380" s="222">
        <f t="shared" si="157"/>
        <v>-10693000</v>
      </c>
      <c r="O380" s="161">
        <f t="shared" ref="O380" si="175">O379+O361+O360+O359+O358+O335+O330+O321+O308+O286</f>
        <v>0</v>
      </c>
      <c r="P380" s="161" t="str">
        <f t="shared" si="158"/>
        <v xml:space="preserve"> </v>
      </c>
      <c r="Q380" s="161">
        <f t="shared" si="159"/>
        <v>10693000</v>
      </c>
      <c r="R380" s="115">
        <f t="shared" si="161"/>
        <v>0</v>
      </c>
      <c r="S380" s="72">
        <f t="shared" si="160"/>
        <v>10693000</v>
      </c>
    </row>
    <row r="381" spans="1:19" s="3" customFormat="1" ht="105.75" customHeight="1" thickBot="1" x14ac:dyDescent="0.25">
      <c r="A381" s="400"/>
      <c r="B381" s="401"/>
      <c r="C381" s="401"/>
      <c r="D381" s="401"/>
      <c r="E381" s="172"/>
      <c r="F381" s="172"/>
      <c r="G381" s="42">
        <v>3113990101</v>
      </c>
      <c r="H381" s="9" t="s">
        <v>51</v>
      </c>
      <c r="I381" s="401">
        <f>'موازنة 2028 -2029'!M381</f>
        <v>0</v>
      </c>
      <c r="J381" s="172"/>
      <c r="K381" s="172"/>
      <c r="L381" s="172">
        <f t="shared" si="166"/>
        <v>0</v>
      </c>
      <c r="M381" s="401">
        <f>'الاطار الموازنى  راي الجهه عام'!M381</f>
        <v>0</v>
      </c>
      <c r="N381" s="223">
        <f t="shared" si="157"/>
        <v>0</v>
      </c>
      <c r="O381" s="172"/>
      <c r="P381" s="224" t="str">
        <f t="shared" si="158"/>
        <v xml:space="preserve"> </v>
      </c>
      <c r="Q381" s="224" t="str">
        <f t="shared" si="159"/>
        <v xml:space="preserve"> </v>
      </c>
      <c r="R381" s="116">
        <f t="shared" si="161"/>
        <v>0</v>
      </c>
      <c r="S381" s="72">
        <f t="shared" si="160"/>
        <v>0</v>
      </c>
    </row>
    <row r="382" spans="1:19" s="3" customFormat="1" ht="132.75" customHeight="1" thickBot="1" x14ac:dyDescent="0.25">
      <c r="A382" s="382">
        <f t="shared" ref="A382:L382" si="176">A380-A381</f>
        <v>0</v>
      </c>
      <c r="B382" s="383">
        <f t="shared" si="176"/>
        <v>0</v>
      </c>
      <c r="C382" s="383">
        <f t="shared" si="176"/>
        <v>0</v>
      </c>
      <c r="D382" s="383">
        <f t="shared" si="176"/>
        <v>0</v>
      </c>
      <c r="E382" s="161">
        <f t="shared" si="176"/>
        <v>0</v>
      </c>
      <c r="F382" s="161">
        <f t="shared" si="176"/>
        <v>0</v>
      </c>
      <c r="G382" s="58"/>
      <c r="H382" s="9" t="s">
        <v>602</v>
      </c>
      <c r="I382" s="383">
        <f>'موازنة 2028 -2029'!M382</f>
        <v>10693000</v>
      </c>
      <c r="J382" s="161">
        <f t="shared" si="176"/>
        <v>0</v>
      </c>
      <c r="K382" s="161">
        <f t="shared" si="176"/>
        <v>0</v>
      </c>
      <c r="L382" s="161">
        <f t="shared" si="176"/>
        <v>0</v>
      </c>
      <c r="M382" s="383">
        <f>'الاطار الموازنى  راي الجهه عام'!M382</f>
        <v>0</v>
      </c>
      <c r="N382" s="222">
        <f t="shared" si="157"/>
        <v>-10693000</v>
      </c>
      <c r="O382" s="161">
        <f t="shared" ref="O382" si="177">O380-O381</f>
        <v>0</v>
      </c>
      <c r="P382" s="161" t="str">
        <f t="shared" si="158"/>
        <v xml:space="preserve"> </v>
      </c>
      <c r="Q382" s="161">
        <f t="shared" si="159"/>
        <v>10693000</v>
      </c>
      <c r="R382" s="115">
        <f t="shared" si="161"/>
        <v>0</v>
      </c>
      <c r="S382" s="72">
        <f t="shared" si="160"/>
        <v>10693000</v>
      </c>
    </row>
    <row r="383" spans="1:19" s="277" customFormat="1" ht="121.5" customHeight="1" x14ac:dyDescent="0.2">
      <c r="A383" s="421"/>
      <c r="B383" s="422"/>
      <c r="C383" s="423" t="e">
        <f>(C382-A382)/A382</f>
        <v>#DIV/0!</v>
      </c>
      <c r="D383" s="423" t="e">
        <f>(D382-B382)/B382</f>
        <v>#DIV/0!</v>
      </c>
      <c r="E383" s="279" t="e">
        <f>(E382-C382)/C382</f>
        <v>#DIV/0!</v>
      </c>
      <c r="F383" s="279" t="e">
        <f>(F382-D382)/D382</f>
        <v>#DIV/0!</v>
      </c>
      <c r="G383" s="280"/>
      <c r="H383" s="281" t="s">
        <v>1137</v>
      </c>
      <c r="I383" s="386" t="e">
        <f>'موازنة 2028 -2029'!M383</f>
        <v>#VALUE!</v>
      </c>
      <c r="J383" s="278"/>
      <c r="K383" s="278"/>
      <c r="L383" s="278"/>
      <c r="M383" s="423">
        <f>'الاطار الموازنى  راي الجهه عام'!M383</f>
        <v>-1</v>
      </c>
      <c r="N383" s="282"/>
      <c r="O383" s="279" t="e">
        <f>(O382-J382)/J382</f>
        <v>#DIV/0!</v>
      </c>
      <c r="P383" s="278"/>
      <c r="Q383" s="278"/>
      <c r="R383" s="283"/>
      <c r="S383" s="276">
        <v>1</v>
      </c>
    </row>
    <row r="384" spans="1:19" s="1" customFormat="1" ht="102.75" customHeight="1" x14ac:dyDescent="0.2">
      <c r="A384" s="424" t="e">
        <f>A382/$A$847</f>
        <v>#DIV/0!</v>
      </c>
      <c r="B384" s="423" t="e">
        <f>B382/$B$847</f>
        <v>#DIV/0!</v>
      </c>
      <c r="C384" s="423" t="e">
        <f>C382/$C$847</f>
        <v>#DIV/0!</v>
      </c>
      <c r="D384" s="423" t="e">
        <f>D382/$D$847</f>
        <v>#DIV/0!</v>
      </c>
      <c r="E384" s="279" t="e">
        <f>E382/$E$847</f>
        <v>#DIV/0!</v>
      </c>
      <c r="F384" s="279" t="e">
        <f>F382/$F$847</f>
        <v>#DIV/0!</v>
      </c>
      <c r="G384" s="280"/>
      <c r="H384" s="326" t="s">
        <v>1136</v>
      </c>
      <c r="I384" s="423">
        <f>'موازنة 2028 -2029'!M384</f>
        <v>0.1957600278271058</v>
      </c>
      <c r="J384" s="279" t="e">
        <f>J382/$J$847</f>
        <v>#DIV/0!</v>
      </c>
      <c r="K384" s="279" t="e">
        <f>K382/$K$847</f>
        <v>#DIV/0!</v>
      </c>
      <c r="L384" s="279" t="e">
        <f>L382/$L$847</f>
        <v>#DIV/0!</v>
      </c>
      <c r="M384" s="423" t="e">
        <f>'الاطار الموازنى  راي الجهه عام'!M384</f>
        <v>#DIV/0!</v>
      </c>
      <c r="N384" s="279"/>
      <c r="O384" s="279" t="e">
        <f>O382/$O$847</f>
        <v>#DIV/0!</v>
      </c>
      <c r="P384" s="279"/>
      <c r="Q384" s="278"/>
      <c r="R384" s="283"/>
      <c r="S384" s="72">
        <v>1</v>
      </c>
    </row>
    <row r="385" spans="1:19" s="3" customFormat="1" ht="101.25" customHeight="1" x14ac:dyDescent="0.2">
      <c r="A385" s="387"/>
      <c r="B385" s="388"/>
      <c r="C385" s="388"/>
      <c r="D385" s="388"/>
      <c r="E385" s="165"/>
      <c r="F385" s="165"/>
      <c r="G385" s="59" t="s">
        <v>877</v>
      </c>
      <c r="H385" s="10" t="s">
        <v>301</v>
      </c>
      <c r="I385" s="388">
        <f>'موازنة 2028 -2029'!M385</f>
        <v>0</v>
      </c>
      <c r="J385" s="165"/>
      <c r="K385" s="165"/>
      <c r="L385" s="165"/>
      <c r="M385" s="388">
        <f>'الاطار الموازنى  راي الجهه عام'!M385</f>
        <v>0</v>
      </c>
      <c r="N385" s="227"/>
      <c r="O385" s="165"/>
      <c r="P385" s="165" t="str">
        <f t="shared" si="158"/>
        <v xml:space="preserve"> </v>
      </c>
      <c r="Q385" s="165" t="str">
        <f t="shared" si="159"/>
        <v xml:space="preserve"> </v>
      </c>
      <c r="R385" s="118"/>
      <c r="S385" s="72">
        <f>S388</f>
        <v>0</v>
      </c>
    </row>
    <row r="386" spans="1:19" s="2" customFormat="1" ht="101.25" customHeight="1" x14ac:dyDescent="0.2">
      <c r="A386" s="389"/>
      <c r="B386" s="390"/>
      <c r="C386" s="390"/>
      <c r="D386" s="390"/>
      <c r="E386" s="180"/>
      <c r="F386" s="180"/>
      <c r="G386" s="60">
        <v>3114010101</v>
      </c>
      <c r="H386" s="17" t="s">
        <v>554</v>
      </c>
      <c r="I386" s="390">
        <f>'موازنة 2028 -2029'!M386</f>
        <v>0</v>
      </c>
      <c r="J386" s="180"/>
      <c r="K386" s="180"/>
      <c r="L386" s="180">
        <f t="shared" si="166"/>
        <v>0</v>
      </c>
      <c r="M386" s="390">
        <f>'الاطار الموازنى  راي الجهه عام'!M386</f>
        <v>0</v>
      </c>
      <c r="N386" s="228">
        <f t="shared" si="157"/>
        <v>0</v>
      </c>
      <c r="O386" s="180"/>
      <c r="P386" s="166" t="str">
        <f t="shared" si="158"/>
        <v xml:space="preserve"> </v>
      </c>
      <c r="Q386" s="166" t="str">
        <f t="shared" si="159"/>
        <v xml:space="preserve"> </v>
      </c>
      <c r="R386" s="119">
        <f t="shared" si="161"/>
        <v>0</v>
      </c>
      <c r="S386" s="72">
        <f t="shared" si="160"/>
        <v>0</v>
      </c>
    </row>
    <row r="387" spans="1:19" s="2" customFormat="1" ht="105.75" customHeight="1" thickBot="1" x14ac:dyDescent="0.25">
      <c r="A387" s="389"/>
      <c r="B387" s="390"/>
      <c r="C387" s="390"/>
      <c r="D387" s="390"/>
      <c r="E387" s="180"/>
      <c r="F387" s="180"/>
      <c r="G387" s="68">
        <v>3114020101</v>
      </c>
      <c r="H387" s="31" t="s">
        <v>555</v>
      </c>
      <c r="I387" s="390">
        <f>'موازنة 2028 -2029'!M387</f>
        <v>0</v>
      </c>
      <c r="J387" s="180"/>
      <c r="K387" s="180"/>
      <c r="L387" s="180">
        <f t="shared" si="166"/>
        <v>0</v>
      </c>
      <c r="M387" s="390">
        <f>'الاطار الموازنى  راي الجهه عام'!M387</f>
        <v>0</v>
      </c>
      <c r="N387" s="228">
        <f t="shared" si="157"/>
        <v>0</v>
      </c>
      <c r="O387" s="180"/>
      <c r="P387" s="166" t="str">
        <f t="shared" si="158"/>
        <v xml:space="preserve"> </v>
      </c>
      <c r="Q387" s="166" t="str">
        <f t="shared" si="159"/>
        <v xml:space="preserve"> </v>
      </c>
      <c r="R387" s="119">
        <f t="shared" si="161"/>
        <v>0</v>
      </c>
      <c r="S387" s="72">
        <f t="shared" si="160"/>
        <v>0</v>
      </c>
    </row>
    <row r="388" spans="1:19" s="3" customFormat="1" ht="102.75" customHeight="1" thickBot="1" x14ac:dyDescent="0.25">
      <c r="A388" s="382">
        <f t="shared" ref="A388:F388" si="178">SUM(A386:A387)</f>
        <v>0</v>
      </c>
      <c r="B388" s="383">
        <f t="shared" si="178"/>
        <v>0</v>
      </c>
      <c r="C388" s="383">
        <f t="shared" si="178"/>
        <v>0</v>
      </c>
      <c r="D388" s="383">
        <f t="shared" si="178"/>
        <v>0</v>
      </c>
      <c r="E388" s="161">
        <f t="shared" si="178"/>
        <v>0</v>
      </c>
      <c r="F388" s="161">
        <f t="shared" si="178"/>
        <v>0</v>
      </c>
      <c r="G388" s="58"/>
      <c r="H388" s="9" t="s">
        <v>553</v>
      </c>
      <c r="I388" s="383">
        <f>'موازنة 2028 -2029'!M388</f>
        <v>0</v>
      </c>
      <c r="J388" s="161">
        <f t="shared" ref="J388:L388" si="179">SUM(J386:J387)</f>
        <v>0</v>
      </c>
      <c r="K388" s="161">
        <f t="shared" si="179"/>
        <v>0</v>
      </c>
      <c r="L388" s="161">
        <f t="shared" si="179"/>
        <v>0</v>
      </c>
      <c r="M388" s="383">
        <f>'الاطار الموازنى  راي الجهه عام'!M388</f>
        <v>0</v>
      </c>
      <c r="N388" s="222">
        <f t="shared" si="157"/>
        <v>0</v>
      </c>
      <c r="O388" s="161">
        <f t="shared" ref="O388" si="180">SUM(O386:O387)</f>
        <v>0</v>
      </c>
      <c r="P388" s="161" t="str">
        <f t="shared" si="158"/>
        <v xml:space="preserve"> </v>
      </c>
      <c r="Q388" s="161" t="str">
        <f t="shared" si="159"/>
        <v xml:space="preserve"> </v>
      </c>
      <c r="R388" s="115">
        <f t="shared" si="161"/>
        <v>0</v>
      </c>
      <c r="S388" s="72">
        <f t="shared" si="160"/>
        <v>0</v>
      </c>
    </row>
    <row r="389" spans="1:19" s="277" customFormat="1" ht="101.25" customHeight="1" x14ac:dyDescent="0.2">
      <c r="A389" s="421"/>
      <c r="B389" s="422"/>
      <c r="C389" s="423" t="e">
        <f>(C388-A388)/A388</f>
        <v>#DIV/0!</v>
      </c>
      <c r="D389" s="423" t="e">
        <f>(D388-B388)/B388</f>
        <v>#DIV/0!</v>
      </c>
      <c r="E389" s="279" t="e">
        <f>(E388-C388)/C388</f>
        <v>#DIV/0!</v>
      </c>
      <c r="F389" s="279" t="e">
        <f>(F388-D388)/D388</f>
        <v>#DIV/0!</v>
      </c>
      <c r="G389" s="280"/>
      <c r="H389" s="281" t="s">
        <v>1137</v>
      </c>
      <c r="I389" s="386" t="e">
        <f>'موازنة 2028 -2029'!M389</f>
        <v>#VALUE!</v>
      </c>
      <c r="J389" s="278"/>
      <c r="K389" s="278"/>
      <c r="L389" s="278"/>
      <c r="M389" s="423" t="e">
        <f>'الاطار الموازنى  راي الجهه عام'!M389</f>
        <v>#DIV/0!</v>
      </c>
      <c r="N389" s="282"/>
      <c r="O389" s="279" t="e">
        <f>(O388-J388)/J388</f>
        <v>#DIV/0!</v>
      </c>
      <c r="P389" s="278"/>
      <c r="Q389" s="278"/>
      <c r="R389" s="283"/>
      <c r="S389" s="276">
        <v>1</v>
      </c>
    </row>
    <row r="390" spans="1:19" s="1" customFormat="1" ht="101.25" customHeight="1" thickBot="1" x14ac:dyDescent="0.25">
      <c r="A390" s="361" t="e">
        <f>A846/A388</f>
        <v>#DIV/0!</v>
      </c>
      <c r="B390" s="396" t="e">
        <f t="shared" ref="B390:F390" si="181">B846/B388</f>
        <v>#DIV/0!</v>
      </c>
      <c r="C390" s="396" t="e">
        <f t="shared" si="181"/>
        <v>#DIV/0!</v>
      </c>
      <c r="D390" s="396" t="e">
        <f t="shared" si="181"/>
        <v>#DIV/0!</v>
      </c>
      <c r="E390" s="270" t="e">
        <f t="shared" si="181"/>
        <v>#DIV/0!</v>
      </c>
      <c r="F390" s="270" t="e">
        <f t="shared" si="181"/>
        <v>#DIV/0!</v>
      </c>
      <c r="G390" s="266"/>
      <c r="H390" s="267" t="s">
        <v>1138</v>
      </c>
      <c r="I390" s="396" t="e">
        <f>'موازنة 2028 -2029'!M390</f>
        <v>#DIV/0!</v>
      </c>
      <c r="J390" s="270" t="e">
        <f t="shared" ref="J390:O390" si="182">J846/J388</f>
        <v>#DIV/0!</v>
      </c>
      <c r="K390" s="270" t="e">
        <f t="shared" si="182"/>
        <v>#DIV/0!</v>
      </c>
      <c r="L390" s="270" t="e">
        <f t="shared" si="182"/>
        <v>#DIV/0!</v>
      </c>
      <c r="M390" s="396" t="e">
        <f>'الاطار الموازنى  راي الجهه عام'!M390</f>
        <v>#DIV/0!</v>
      </c>
      <c r="N390" s="270" t="e">
        <f t="shared" si="182"/>
        <v>#DIV/0!</v>
      </c>
      <c r="O390" s="270" t="e">
        <f t="shared" si="182"/>
        <v>#DIV/0!</v>
      </c>
      <c r="P390" s="270"/>
      <c r="Q390" s="265"/>
      <c r="R390" s="268"/>
      <c r="S390" s="72">
        <v>1</v>
      </c>
    </row>
    <row r="391" spans="1:19" s="3" customFormat="1" ht="121.5" customHeight="1" x14ac:dyDescent="0.2">
      <c r="A391" s="355"/>
      <c r="B391" s="425"/>
      <c r="C391" s="425"/>
      <c r="D391" s="425"/>
      <c r="E391" s="181"/>
      <c r="F391" s="181"/>
      <c r="G391" s="59" t="s">
        <v>878</v>
      </c>
      <c r="H391" s="10" t="s">
        <v>302</v>
      </c>
      <c r="I391" s="425">
        <f>'موازنة 2028 -2029'!M391</f>
        <v>0</v>
      </c>
      <c r="J391" s="181"/>
      <c r="K391" s="181"/>
      <c r="L391" s="181"/>
      <c r="M391" s="425">
        <f>'الاطار الموازنى  راي الجهه عام'!M391</f>
        <v>0</v>
      </c>
      <c r="N391" s="242"/>
      <c r="O391" s="181"/>
      <c r="P391" s="181" t="str">
        <f t="shared" si="158"/>
        <v xml:space="preserve"> </v>
      </c>
      <c r="Q391" s="181" t="str">
        <f t="shared" si="159"/>
        <v xml:space="preserve"> </v>
      </c>
      <c r="R391" s="125"/>
      <c r="S391" s="72">
        <f>S434</f>
        <v>243000</v>
      </c>
    </row>
    <row r="392" spans="1:19" s="2" customFormat="1" ht="105.75" customHeight="1" x14ac:dyDescent="0.2">
      <c r="A392" s="389"/>
      <c r="B392" s="390"/>
      <c r="C392" s="390"/>
      <c r="D392" s="390"/>
      <c r="E392" s="166"/>
      <c r="F392" s="166"/>
      <c r="G392" s="60" t="s">
        <v>879</v>
      </c>
      <c r="H392" s="25" t="s">
        <v>303</v>
      </c>
      <c r="I392" s="390">
        <f>'موازنة 2028 -2029'!M392</f>
        <v>0</v>
      </c>
      <c r="J392" s="166"/>
      <c r="K392" s="166"/>
      <c r="L392" s="166"/>
      <c r="M392" s="390">
        <f>'الاطار الموازنى  راي الجهه عام'!M392</f>
        <v>0</v>
      </c>
      <c r="N392" s="228"/>
      <c r="O392" s="166"/>
      <c r="P392" s="166" t="str">
        <f t="shared" si="158"/>
        <v xml:space="preserve"> </v>
      </c>
      <c r="Q392" s="166" t="str">
        <f t="shared" si="159"/>
        <v xml:space="preserve"> </v>
      </c>
      <c r="R392" s="119"/>
      <c r="S392" s="72">
        <f>S403</f>
        <v>0</v>
      </c>
    </row>
    <row r="393" spans="1:19" s="1" customFormat="1" ht="105.75" customHeight="1" x14ac:dyDescent="0.2">
      <c r="A393" s="357"/>
      <c r="B393" s="373"/>
      <c r="C393" s="373"/>
      <c r="D393" s="373"/>
      <c r="E393" s="155"/>
      <c r="F393" s="155"/>
      <c r="G393" s="54" t="s">
        <v>880</v>
      </c>
      <c r="H393" s="18" t="s">
        <v>304</v>
      </c>
      <c r="I393" s="373">
        <f>'موازنة 2028 -2029'!M393</f>
        <v>0</v>
      </c>
      <c r="J393" s="155"/>
      <c r="K393" s="155"/>
      <c r="L393" s="155"/>
      <c r="M393" s="373">
        <f>'الاطار الموازنى  راي الجهه عام'!M393</f>
        <v>0</v>
      </c>
      <c r="N393" s="215"/>
      <c r="O393" s="155"/>
      <c r="P393" s="155" t="str">
        <f t="shared" si="158"/>
        <v xml:space="preserve"> </v>
      </c>
      <c r="Q393" s="155" t="str">
        <f t="shared" si="159"/>
        <v xml:space="preserve"> </v>
      </c>
      <c r="R393" s="110"/>
      <c r="S393" s="72">
        <f>S397</f>
        <v>0</v>
      </c>
    </row>
    <row r="394" spans="1:19" ht="105.75" customHeight="1" x14ac:dyDescent="0.2">
      <c r="A394" s="364"/>
      <c r="B394" s="365"/>
      <c r="C394" s="365"/>
      <c r="D394" s="365"/>
      <c r="E394" s="147"/>
      <c r="F394" s="147"/>
      <c r="G394" s="49" t="s">
        <v>881</v>
      </c>
      <c r="H394" s="19" t="s">
        <v>305</v>
      </c>
      <c r="I394" s="365">
        <f>'موازنة 2028 -2029'!M394</f>
        <v>0</v>
      </c>
      <c r="J394" s="147"/>
      <c r="K394" s="147"/>
      <c r="L394" s="147">
        <f t="shared" si="166"/>
        <v>0</v>
      </c>
      <c r="M394" s="365">
        <f>'الاطار الموازنى  راي الجهه عام'!M394</f>
        <v>0</v>
      </c>
      <c r="N394" s="208">
        <f t="shared" si="157"/>
        <v>0</v>
      </c>
      <c r="O394" s="147"/>
      <c r="P394" s="209" t="str">
        <f t="shared" si="158"/>
        <v xml:space="preserve"> </v>
      </c>
      <c r="Q394" s="209" t="str">
        <f t="shared" si="159"/>
        <v xml:space="preserve"> </v>
      </c>
      <c r="R394" s="105">
        <f t="shared" si="161"/>
        <v>0</v>
      </c>
      <c r="S394" s="72">
        <f t="shared" si="160"/>
        <v>0</v>
      </c>
    </row>
    <row r="395" spans="1:19" ht="105.75" customHeight="1" x14ac:dyDescent="0.2">
      <c r="A395" s="364"/>
      <c r="B395" s="365"/>
      <c r="C395" s="365"/>
      <c r="D395" s="365"/>
      <c r="E395" s="147"/>
      <c r="F395" s="147"/>
      <c r="G395" s="49" t="s">
        <v>882</v>
      </c>
      <c r="H395" s="19" t="s">
        <v>306</v>
      </c>
      <c r="I395" s="365">
        <f>'موازنة 2028 -2029'!M395</f>
        <v>0</v>
      </c>
      <c r="J395" s="147"/>
      <c r="K395" s="147"/>
      <c r="L395" s="147">
        <f t="shared" si="166"/>
        <v>0</v>
      </c>
      <c r="M395" s="365">
        <f>'الاطار الموازنى  راي الجهه عام'!M395</f>
        <v>0</v>
      </c>
      <c r="N395" s="208">
        <f t="shared" si="157"/>
        <v>0</v>
      </c>
      <c r="O395" s="147"/>
      <c r="P395" s="209" t="str">
        <f t="shared" si="158"/>
        <v xml:space="preserve"> </v>
      </c>
      <c r="Q395" s="209" t="str">
        <f t="shared" si="159"/>
        <v xml:space="preserve"> </v>
      </c>
      <c r="R395" s="105">
        <f t="shared" si="161"/>
        <v>0</v>
      </c>
      <c r="S395" s="72">
        <f t="shared" si="160"/>
        <v>0</v>
      </c>
    </row>
    <row r="396" spans="1:19" ht="105.75" customHeight="1" thickBot="1" x14ac:dyDescent="0.25">
      <c r="A396" s="391"/>
      <c r="B396" s="379"/>
      <c r="C396" s="379"/>
      <c r="D396" s="379"/>
      <c r="E396" s="158"/>
      <c r="F396" s="158"/>
      <c r="G396" s="50" t="s">
        <v>883</v>
      </c>
      <c r="H396" s="20" t="s">
        <v>307</v>
      </c>
      <c r="I396" s="379">
        <f>'موازنة 2028 -2029'!M396</f>
        <v>0</v>
      </c>
      <c r="J396" s="158"/>
      <c r="K396" s="158"/>
      <c r="L396" s="158">
        <f t="shared" si="166"/>
        <v>0</v>
      </c>
      <c r="M396" s="379">
        <f>'الاطار الموازنى  راي الجهه عام'!M396</f>
        <v>0</v>
      </c>
      <c r="N396" s="218">
        <f t="shared" si="157"/>
        <v>0</v>
      </c>
      <c r="O396" s="158"/>
      <c r="P396" s="219" t="str">
        <f t="shared" si="158"/>
        <v xml:space="preserve"> </v>
      </c>
      <c r="Q396" s="219" t="str">
        <f t="shared" si="159"/>
        <v xml:space="preserve"> </v>
      </c>
      <c r="R396" s="113">
        <f t="shared" si="161"/>
        <v>0</v>
      </c>
      <c r="S396" s="72">
        <f t="shared" si="160"/>
        <v>0</v>
      </c>
    </row>
    <row r="397" spans="1:19" s="1" customFormat="1" ht="112.5" customHeight="1" thickBot="1" x14ac:dyDescent="0.25">
      <c r="A397" s="360">
        <f t="shared" ref="A397:F397" si="183">SUM(A394:A396)</f>
        <v>0</v>
      </c>
      <c r="B397" s="368">
        <f t="shared" si="183"/>
        <v>0</v>
      </c>
      <c r="C397" s="368">
        <f t="shared" si="183"/>
        <v>0</v>
      </c>
      <c r="D397" s="368">
        <f t="shared" si="183"/>
        <v>0</v>
      </c>
      <c r="E397" s="150">
        <f t="shared" si="183"/>
        <v>0</v>
      </c>
      <c r="F397" s="150">
        <f t="shared" si="183"/>
        <v>0</v>
      </c>
      <c r="G397" s="51"/>
      <c r="H397" s="5" t="s">
        <v>167</v>
      </c>
      <c r="I397" s="368">
        <f>'موازنة 2028 -2029'!M397</f>
        <v>0</v>
      </c>
      <c r="J397" s="150">
        <f t="shared" ref="J397:L397" si="184">SUM(J394:J396)</f>
        <v>0</v>
      </c>
      <c r="K397" s="150">
        <f t="shared" si="184"/>
        <v>0</v>
      </c>
      <c r="L397" s="150">
        <f t="shared" si="184"/>
        <v>0</v>
      </c>
      <c r="M397" s="368">
        <f>'الاطار الموازنى  راي الجهه عام'!M397</f>
        <v>0</v>
      </c>
      <c r="N397" s="212">
        <f t="shared" si="157"/>
        <v>0</v>
      </c>
      <c r="O397" s="150">
        <f t="shared" ref="O397" si="185">SUM(O394:O396)</f>
        <v>0</v>
      </c>
      <c r="P397" s="150" t="str">
        <f t="shared" si="158"/>
        <v xml:space="preserve"> </v>
      </c>
      <c r="Q397" s="150" t="str">
        <f t="shared" si="159"/>
        <v xml:space="preserve"> </v>
      </c>
      <c r="R397" s="107">
        <f t="shared" si="161"/>
        <v>0</v>
      </c>
      <c r="S397" s="72">
        <f t="shared" si="160"/>
        <v>0</v>
      </c>
    </row>
    <row r="398" spans="1:19" s="1" customFormat="1" ht="105.75" customHeight="1" x14ac:dyDescent="0.2">
      <c r="A398" s="394"/>
      <c r="B398" s="395"/>
      <c r="C398" s="395"/>
      <c r="D398" s="395"/>
      <c r="E398" s="167"/>
      <c r="F398" s="167"/>
      <c r="G398" s="48">
        <v>3115010201</v>
      </c>
      <c r="H398" s="21" t="s">
        <v>308</v>
      </c>
      <c r="I398" s="395">
        <f>'موازنة 2028 -2029'!M398</f>
        <v>0</v>
      </c>
      <c r="J398" s="167"/>
      <c r="K398" s="167"/>
      <c r="L398" s="167">
        <f t="shared" si="166"/>
        <v>0</v>
      </c>
      <c r="M398" s="395">
        <f>'الاطار الموازنى  راي الجهه عام'!M398</f>
        <v>0</v>
      </c>
      <c r="N398" s="229">
        <f t="shared" si="157"/>
        <v>0</v>
      </c>
      <c r="O398" s="167"/>
      <c r="P398" s="170" t="str">
        <f t="shared" si="158"/>
        <v xml:space="preserve"> </v>
      </c>
      <c r="Q398" s="170" t="str">
        <f t="shared" si="159"/>
        <v xml:space="preserve"> </v>
      </c>
      <c r="R398" s="120">
        <f t="shared" si="161"/>
        <v>0</v>
      </c>
      <c r="S398" s="72">
        <f t="shared" si="160"/>
        <v>0</v>
      </c>
    </row>
    <row r="399" spans="1:19" s="1" customFormat="1" ht="105.75" customHeight="1" x14ac:dyDescent="0.2">
      <c r="A399" s="357"/>
      <c r="B399" s="373"/>
      <c r="C399" s="373"/>
      <c r="D399" s="373"/>
      <c r="E399" s="153"/>
      <c r="F399" s="153"/>
      <c r="G399" s="54">
        <v>3115010301</v>
      </c>
      <c r="H399" s="18" t="s">
        <v>309</v>
      </c>
      <c r="I399" s="373">
        <f>'موازنة 2028 -2029'!M399</f>
        <v>0</v>
      </c>
      <c r="J399" s="153"/>
      <c r="K399" s="153"/>
      <c r="L399" s="153">
        <f t="shared" si="166"/>
        <v>0</v>
      </c>
      <c r="M399" s="373">
        <f>'الاطار الموازنى  راي الجهه عام'!M399</f>
        <v>0</v>
      </c>
      <c r="N399" s="215">
        <f t="shared" si="157"/>
        <v>0</v>
      </c>
      <c r="O399" s="153"/>
      <c r="P399" s="155" t="str">
        <f t="shared" si="158"/>
        <v xml:space="preserve"> </v>
      </c>
      <c r="Q399" s="155" t="str">
        <f t="shared" si="159"/>
        <v xml:space="preserve"> </v>
      </c>
      <c r="R399" s="110">
        <f t="shared" si="161"/>
        <v>0</v>
      </c>
      <c r="S399" s="72">
        <f t="shared" si="160"/>
        <v>0</v>
      </c>
    </row>
    <row r="400" spans="1:19" s="1" customFormat="1" ht="105.75" customHeight="1" x14ac:dyDescent="0.2">
      <c r="A400" s="357"/>
      <c r="B400" s="373"/>
      <c r="C400" s="373"/>
      <c r="D400" s="373"/>
      <c r="E400" s="153"/>
      <c r="F400" s="153"/>
      <c r="G400" s="54">
        <v>3115010401</v>
      </c>
      <c r="H400" s="18" t="s">
        <v>310</v>
      </c>
      <c r="I400" s="373">
        <f>'موازنة 2028 -2029'!M400</f>
        <v>0</v>
      </c>
      <c r="J400" s="153"/>
      <c r="K400" s="153"/>
      <c r="L400" s="153">
        <f t="shared" si="166"/>
        <v>0</v>
      </c>
      <c r="M400" s="373">
        <f>'الاطار الموازنى  راي الجهه عام'!M400</f>
        <v>0</v>
      </c>
      <c r="N400" s="215">
        <f t="shared" si="157"/>
        <v>0</v>
      </c>
      <c r="O400" s="153"/>
      <c r="P400" s="155" t="str">
        <f t="shared" si="158"/>
        <v xml:space="preserve"> </v>
      </c>
      <c r="Q400" s="155" t="str">
        <f t="shared" si="159"/>
        <v xml:space="preserve"> </v>
      </c>
      <c r="R400" s="110">
        <f t="shared" si="161"/>
        <v>0</v>
      </c>
      <c r="S400" s="72">
        <f t="shared" si="160"/>
        <v>0</v>
      </c>
    </row>
    <row r="401" spans="1:19" s="1" customFormat="1" ht="105.75" customHeight="1" x14ac:dyDescent="0.2">
      <c r="A401" s="357"/>
      <c r="B401" s="373"/>
      <c r="C401" s="373"/>
      <c r="D401" s="373"/>
      <c r="E401" s="153"/>
      <c r="F401" s="153"/>
      <c r="G401" s="54">
        <v>3115010501</v>
      </c>
      <c r="H401" s="18" t="s">
        <v>311</v>
      </c>
      <c r="I401" s="373">
        <f>'موازنة 2028 -2029'!M401</f>
        <v>0</v>
      </c>
      <c r="J401" s="153"/>
      <c r="K401" s="153"/>
      <c r="L401" s="153">
        <f t="shared" si="166"/>
        <v>0</v>
      </c>
      <c r="M401" s="373">
        <f>'الاطار الموازنى  راي الجهه عام'!M401</f>
        <v>0</v>
      </c>
      <c r="N401" s="215">
        <f t="shared" si="157"/>
        <v>0</v>
      </c>
      <c r="O401" s="153"/>
      <c r="P401" s="155" t="str">
        <f t="shared" si="158"/>
        <v xml:space="preserve"> </v>
      </c>
      <c r="Q401" s="155" t="str">
        <f t="shared" si="159"/>
        <v xml:space="preserve"> </v>
      </c>
      <c r="R401" s="110">
        <f t="shared" si="161"/>
        <v>0</v>
      </c>
      <c r="S401" s="72">
        <f t="shared" si="160"/>
        <v>0</v>
      </c>
    </row>
    <row r="402" spans="1:19" s="1" customFormat="1" ht="105.75" customHeight="1" thickBot="1" x14ac:dyDescent="0.25">
      <c r="A402" s="357"/>
      <c r="B402" s="373"/>
      <c r="C402" s="373"/>
      <c r="D402" s="373"/>
      <c r="E402" s="153"/>
      <c r="F402" s="153"/>
      <c r="G402" s="55">
        <v>3115010601</v>
      </c>
      <c r="H402" s="23" t="s">
        <v>312</v>
      </c>
      <c r="I402" s="373">
        <f>'موازنة 2028 -2029'!M402</f>
        <v>0</v>
      </c>
      <c r="J402" s="153"/>
      <c r="K402" s="153"/>
      <c r="L402" s="153">
        <f t="shared" si="166"/>
        <v>0</v>
      </c>
      <c r="M402" s="373">
        <f>'الاطار الموازنى  راي الجهه عام'!M402</f>
        <v>0</v>
      </c>
      <c r="N402" s="215">
        <f t="shared" si="157"/>
        <v>0</v>
      </c>
      <c r="O402" s="153"/>
      <c r="P402" s="155" t="str">
        <f t="shared" si="158"/>
        <v xml:space="preserve"> </v>
      </c>
      <c r="Q402" s="155" t="str">
        <f t="shared" si="159"/>
        <v xml:space="preserve"> </v>
      </c>
      <c r="R402" s="110">
        <f t="shared" si="161"/>
        <v>0</v>
      </c>
      <c r="S402" s="72">
        <f t="shared" si="160"/>
        <v>0</v>
      </c>
    </row>
    <row r="403" spans="1:19" s="2" customFormat="1" ht="120" customHeight="1" thickBot="1" x14ac:dyDescent="0.25">
      <c r="A403" s="376">
        <f t="shared" ref="A403:L403" si="186">SUM(A397:A402)</f>
        <v>0</v>
      </c>
      <c r="B403" s="377">
        <f t="shared" si="186"/>
        <v>0</v>
      </c>
      <c r="C403" s="377">
        <f t="shared" si="186"/>
        <v>0</v>
      </c>
      <c r="D403" s="377">
        <f t="shared" si="186"/>
        <v>0</v>
      </c>
      <c r="E403" s="157">
        <f t="shared" si="186"/>
        <v>0</v>
      </c>
      <c r="F403" s="157">
        <f t="shared" si="186"/>
        <v>0</v>
      </c>
      <c r="G403" s="57"/>
      <c r="H403" s="7" t="s">
        <v>237</v>
      </c>
      <c r="I403" s="377">
        <f>'موازنة 2028 -2029'!M403</f>
        <v>0</v>
      </c>
      <c r="J403" s="157">
        <f t="shared" si="186"/>
        <v>0</v>
      </c>
      <c r="K403" s="157">
        <f t="shared" si="186"/>
        <v>0</v>
      </c>
      <c r="L403" s="157">
        <f t="shared" si="186"/>
        <v>0</v>
      </c>
      <c r="M403" s="377">
        <f>'الاطار الموازنى  راي الجهه عام'!M403</f>
        <v>0</v>
      </c>
      <c r="N403" s="217">
        <f t="shared" si="157"/>
        <v>0</v>
      </c>
      <c r="O403" s="157">
        <f t="shared" ref="O403" si="187">SUM(O397:O402)</f>
        <v>0</v>
      </c>
      <c r="P403" s="157" t="str">
        <f t="shared" si="158"/>
        <v xml:space="preserve"> </v>
      </c>
      <c r="Q403" s="157" t="str">
        <f t="shared" si="159"/>
        <v xml:space="preserve"> </v>
      </c>
      <c r="R403" s="112">
        <f t="shared" si="161"/>
        <v>0</v>
      </c>
      <c r="S403" s="72">
        <f t="shared" si="160"/>
        <v>0</v>
      </c>
    </row>
    <row r="404" spans="1:19" s="2" customFormat="1" ht="105.75" customHeight="1" x14ac:dyDescent="0.2">
      <c r="A404" s="389"/>
      <c r="B404" s="390"/>
      <c r="C404" s="390"/>
      <c r="D404" s="390"/>
      <c r="E404" s="180"/>
      <c r="F404" s="180"/>
      <c r="G404" s="53">
        <v>3115020101</v>
      </c>
      <c r="H404" s="22" t="s">
        <v>313</v>
      </c>
      <c r="I404" s="390">
        <f>'موازنة 2028 -2029'!M404</f>
        <v>0</v>
      </c>
      <c r="J404" s="180"/>
      <c r="K404" s="180"/>
      <c r="L404" s="180">
        <f t="shared" si="166"/>
        <v>0</v>
      </c>
      <c r="M404" s="390">
        <f>'الاطار الموازنى  راي الجهه عام'!M404</f>
        <v>0</v>
      </c>
      <c r="N404" s="228">
        <f t="shared" si="157"/>
        <v>0</v>
      </c>
      <c r="O404" s="180"/>
      <c r="P404" s="166" t="str">
        <f t="shared" si="158"/>
        <v xml:space="preserve"> </v>
      </c>
      <c r="Q404" s="166" t="str">
        <f t="shared" si="159"/>
        <v xml:space="preserve"> </v>
      </c>
      <c r="R404" s="119">
        <f t="shared" si="161"/>
        <v>0</v>
      </c>
      <c r="S404" s="72">
        <f t="shared" si="160"/>
        <v>0</v>
      </c>
    </row>
    <row r="405" spans="1:19" s="2" customFormat="1" ht="105.75" customHeight="1" x14ac:dyDescent="0.2">
      <c r="A405" s="389"/>
      <c r="B405" s="390"/>
      <c r="C405" s="390"/>
      <c r="D405" s="390"/>
      <c r="E405" s="180"/>
      <c r="F405" s="180"/>
      <c r="G405" s="60">
        <v>3115030101</v>
      </c>
      <c r="H405" s="17" t="s">
        <v>556</v>
      </c>
      <c r="I405" s="390">
        <f>'موازنة 2028 -2029'!M405</f>
        <v>0</v>
      </c>
      <c r="J405" s="180"/>
      <c r="K405" s="180"/>
      <c r="L405" s="180">
        <f t="shared" si="166"/>
        <v>0</v>
      </c>
      <c r="M405" s="390">
        <f>'الاطار الموازنى  راي الجهه عام'!M405</f>
        <v>0</v>
      </c>
      <c r="N405" s="228">
        <f t="shared" si="157"/>
        <v>0</v>
      </c>
      <c r="O405" s="180"/>
      <c r="P405" s="166" t="str">
        <f t="shared" si="158"/>
        <v xml:space="preserve"> </v>
      </c>
      <c r="Q405" s="166" t="str">
        <f t="shared" si="159"/>
        <v xml:space="preserve"> </v>
      </c>
      <c r="R405" s="119">
        <f t="shared" si="161"/>
        <v>0</v>
      </c>
      <c r="S405" s="72">
        <f t="shared" si="160"/>
        <v>0</v>
      </c>
    </row>
    <row r="406" spans="1:19" s="2" customFormat="1" ht="105.75" customHeight="1" x14ac:dyDescent="0.2">
      <c r="A406" s="389"/>
      <c r="B406" s="390"/>
      <c r="C406" s="390"/>
      <c r="D406" s="390"/>
      <c r="E406" s="166"/>
      <c r="F406" s="166"/>
      <c r="G406" s="60" t="s">
        <v>884</v>
      </c>
      <c r="H406" s="17" t="s">
        <v>314</v>
      </c>
      <c r="I406" s="390">
        <f>'موازنة 2028 -2029'!M406</f>
        <v>0</v>
      </c>
      <c r="J406" s="166"/>
      <c r="K406" s="166"/>
      <c r="L406" s="166"/>
      <c r="M406" s="390">
        <f>'الاطار الموازنى  راي الجهه عام'!M406</f>
        <v>0</v>
      </c>
      <c r="N406" s="228"/>
      <c r="O406" s="166"/>
      <c r="P406" s="166" t="str">
        <f t="shared" si="158"/>
        <v xml:space="preserve"> </v>
      </c>
      <c r="Q406" s="166" t="str">
        <f t="shared" si="159"/>
        <v xml:space="preserve"> </v>
      </c>
      <c r="R406" s="119"/>
      <c r="S406" s="72">
        <f>S418</f>
        <v>0</v>
      </c>
    </row>
    <row r="407" spans="1:19" s="1" customFormat="1" ht="105.75" customHeight="1" x14ac:dyDescent="0.2">
      <c r="A407" s="357"/>
      <c r="B407" s="373"/>
      <c r="C407" s="373"/>
      <c r="D407" s="373"/>
      <c r="E407" s="153"/>
      <c r="F407" s="153"/>
      <c r="G407" s="54">
        <v>3115040101</v>
      </c>
      <c r="H407" s="18" t="s">
        <v>315</v>
      </c>
      <c r="I407" s="373">
        <f>'موازنة 2028 -2029'!M407</f>
        <v>0</v>
      </c>
      <c r="J407" s="153"/>
      <c r="K407" s="153"/>
      <c r="L407" s="153">
        <f t="shared" si="166"/>
        <v>0</v>
      </c>
      <c r="M407" s="373">
        <f>'الاطار الموازنى  راي الجهه عام'!M407</f>
        <v>0</v>
      </c>
      <c r="N407" s="215">
        <f t="shared" si="157"/>
        <v>0</v>
      </c>
      <c r="O407" s="153"/>
      <c r="P407" s="155" t="str">
        <f t="shared" si="158"/>
        <v xml:space="preserve"> </v>
      </c>
      <c r="Q407" s="155" t="str">
        <f t="shared" si="159"/>
        <v xml:space="preserve"> </v>
      </c>
      <c r="R407" s="110">
        <f t="shared" si="161"/>
        <v>0</v>
      </c>
      <c r="S407" s="72">
        <f t="shared" si="160"/>
        <v>0</v>
      </c>
    </row>
    <row r="408" spans="1:19" s="1" customFormat="1" ht="105.75" customHeight="1" x14ac:dyDescent="0.2">
      <c r="A408" s="357"/>
      <c r="B408" s="373"/>
      <c r="C408" s="373"/>
      <c r="D408" s="373"/>
      <c r="E408" s="153"/>
      <c r="F408" s="153"/>
      <c r="G408" s="54">
        <v>3115040201</v>
      </c>
      <c r="H408" s="18" t="s">
        <v>316</v>
      </c>
      <c r="I408" s="373">
        <f>'موازنة 2028 -2029'!M408</f>
        <v>0</v>
      </c>
      <c r="J408" s="153"/>
      <c r="K408" s="153"/>
      <c r="L408" s="153">
        <f t="shared" si="166"/>
        <v>0</v>
      </c>
      <c r="M408" s="373">
        <f>'الاطار الموازنى  راي الجهه عام'!M408</f>
        <v>0</v>
      </c>
      <c r="N408" s="215">
        <f t="shared" si="157"/>
        <v>0</v>
      </c>
      <c r="O408" s="153"/>
      <c r="P408" s="155" t="str">
        <f t="shared" si="158"/>
        <v xml:space="preserve"> </v>
      </c>
      <c r="Q408" s="155" t="str">
        <f t="shared" si="159"/>
        <v xml:space="preserve"> </v>
      </c>
      <c r="R408" s="110">
        <f t="shared" si="161"/>
        <v>0</v>
      </c>
      <c r="S408" s="72">
        <f t="shared" si="160"/>
        <v>0</v>
      </c>
    </row>
    <row r="409" spans="1:19" s="1" customFormat="1" ht="105.75" customHeight="1" x14ac:dyDescent="0.2">
      <c r="A409" s="357"/>
      <c r="B409" s="373"/>
      <c r="C409" s="373"/>
      <c r="D409" s="373"/>
      <c r="E409" s="153"/>
      <c r="F409" s="153"/>
      <c r="G409" s="54">
        <v>3115040301</v>
      </c>
      <c r="H409" s="18" t="s">
        <v>317</v>
      </c>
      <c r="I409" s="373">
        <f>'موازنة 2028 -2029'!M409</f>
        <v>0</v>
      </c>
      <c r="J409" s="153"/>
      <c r="K409" s="153"/>
      <c r="L409" s="153">
        <f t="shared" si="166"/>
        <v>0</v>
      </c>
      <c r="M409" s="373">
        <f>'الاطار الموازنى  راي الجهه عام'!M409</f>
        <v>0</v>
      </c>
      <c r="N409" s="215">
        <f t="shared" si="157"/>
        <v>0</v>
      </c>
      <c r="O409" s="153"/>
      <c r="P409" s="155" t="str">
        <f t="shared" si="158"/>
        <v xml:space="preserve"> </v>
      </c>
      <c r="Q409" s="155" t="str">
        <f t="shared" si="159"/>
        <v xml:space="preserve"> </v>
      </c>
      <c r="R409" s="110">
        <f t="shared" si="161"/>
        <v>0</v>
      </c>
      <c r="S409" s="72">
        <f t="shared" si="160"/>
        <v>0</v>
      </c>
    </row>
    <row r="410" spans="1:19" s="1" customFormat="1" ht="105.75" customHeight="1" x14ac:dyDescent="0.2">
      <c r="A410" s="357"/>
      <c r="B410" s="373"/>
      <c r="C410" s="373"/>
      <c r="D410" s="373"/>
      <c r="E410" s="155"/>
      <c r="F410" s="155"/>
      <c r="G410" s="54" t="s">
        <v>885</v>
      </c>
      <c r="H410" s="18" t="s">
        <v>318</v>
      </c>
      <c r="I410" s="373">
        <f>'موازنة 2028 -2029'!M410</f>
        <v>0</v>
      </c>
      <c r="J410" s="155"/>
      <c r="K410" s="155"/>
      <c r="L410" s="155">
        <f t="shared" si="166"/>
        <v>0</v>
      </c>
      <c r="M410" s="373">
        <f>'الاطار الموازنى  راي الجهه عام'!M410</f>
        <v>0</v>
      </c>
      <c r="N410" s="215">
        <f t="shared" si="157"/>
        <v>0</v>
      </c>
      <c r="O410" s="155"/>
      <c r="P410" s="155" t="str">
        <f t="shared" si="158"/>
        <v xml:space="preserve"> </v>
      </c>
      <c r="Q410" s="155" t="str">
        <f t="shared" si="159"/>
        <v xml:space="preserve"> </v>
      </c>
      <c r="R410" s="110"/>
      <c r="S410" s="72">
        <f>S413</f>
        <v>0</v>
      </c>
    </row>
    <row r="411" spans="1:19" ht="105.75" customHeight="1" x14ac:dyDescent="0.2">
      <c r="A411" s="364"/>
      <c r="B411" s="365"/>
      <c r="C411" s="365"/>
      <c r="D411" s="365"/>
      <c r="E411" s="147"/>
      <c r="F411" s="147"/>
      <c r="G411" s="49" t="s">
        <v>886</v>
      </c>
      <c r="H411" s="19" t="s">
        <v>617</v>
      </c>
      <c r="I411" s="365">
        <f>'موازنة 2028 -2029'!M411</f>
        <v>0</v>
      </c>
      <c r="J411" s="147"/>
      <c r="K411" s="147"/>
      <c r="L411" s="147">
        <f t="shared" si="166"/>
        <v>0</v>
      </c>
      <c r="M411" s="365">
        <f>'الاطار الموازنى  راي الجهه عام'!M411</f>
        <v>0</v>
      </c>
      <c r="N411" s="208">
        <f t="shared" si="157"/>
        <v>0</v>
      </c>
      <c r="O411" s="147"/>
      <c r="P411" s="209" t="str">
        <f t="shared" si="158"/>
        <v xml:space="preserve"> </v>
      </c>
      <c r="Q411" s="209" t="str">
        <f t="shared" si="159"/>
        <v xml:space="preserve"> </v>
      </c>
      <c r="R411" s="105">
        <f t="shared" si="161"/>
        <v>0</v>
      </c>
      <c r="S411" s="72">
        <f t="shared" si="160"/>
        <v>0</v>
      </c>
    </row>
    <row r="412" spans="1:19" ht="105.75" customHeight="1" thickBot="1" x14ac:dyDescent="0.25">
      <c r="A412" s="391"/>
      <c r="B412" s="379"/>
      <c r="C412" s="379"/>
      <c r="D412" s="379"/>
      <c r="E412" s="158"/>
      <c r="F412" s="158"/>
      <c r="G412" s="50" t="s">
        <v>887</v>
      </c>
      <c r="H412" s="19" t="s">
        <v>618</v>
      </c>
      <c r="I412" s="379">
        <f>'موازنة 2028 -2029'!M412</f>
        <v>0</v>
      </c>
      <c r="J412" s="158"/>
      <c r="K412" s="158"/>
      <c r="L412" s="158">
        <f t="shared" si="166"/>
        <v>0</v>
      </c>
      <c r="M412" s="379">
        <f>'الاطار الموازنى  راي الجهه عام'!M412</f>
        <v>0</v>
      </c>
      <c r="N412" s="218">
        <f t="shared" si="157"/>
        <v>0</v>
      </c>
      <c r="O412" s="158"/>
      <c r="P412" s="219" t="str">
        <f t="shared" si="158"/>
        <v xml:space="preserve"> </v>
      </c>
      <c r="Q412" s="219" t="str">
        <f t="shared" si="159"/>
        <v xml:space="preserve"> </v>
      </c>
      <c r="R412" s="113">
        <f t="shared" si="161"/>
        <v>0</v>
      </c>
      <c r="S412" s="72">
        <f t="shared" si="160"/>
        <v>0</v>
      </c>
    </row>
    <row r="413" spans="1:19" s="1" customFormat="1" ht="114.75" customHeight="1" thickBot="1" x14ac:dyDescent="0.25">
      <c r="A413" s="360">
        <f t="shared" ref="A413:L413" si="188">A411+A412</f>
        <v>0</v>
      </c>
      <c r="B413" s="368">
        <f t="shared" si="188"/>
        <v>0</v>
      </c>
      <c r="C413" s="368">
        <f t="shared" si="188"/>
        <v>0</v>
      </c>
      <c r="D413" s="368">
        <f t="shared" si="188"/>
        <v>0</v>
      </c>
      <c r="E413" s="150">
        <f t="shared" si="188"/>
        <v>0</v>
      </c>
      <c r="F413" s="150">
        <f t="shared" si="188"/>
        <v>0</v>
      </c>
      <c r="G413" s="51"/>
      <c r="H413" s="5" t="s">
        <v>183</v>
      </c>
      <c r="I413" s="368">
        <f>'موازنة 2028 -2029'!M413</f>
        <v>0</v>
      </c>
      <c r="J413" s="150">
        <f t="shared" si="188"/>
        <v>0</v>
      </c>
      <c r="K413" s="150">
        <f t="shared" si="188"/>
        <v>0</v>
      </c>
      <c r="L413" s="150">
        <f t="shared" si="188"/>
        <v>0</v>
      </c>
      <c r="M413" s="368">
        <f>'الاطار الموازنى  راي الجهه عام'!M413</f>
        <v>0</v>
      </c>
      <c r="N413" s="212">
        <f t="shared" si="157"/>
        <v>0</v>
      </c>
      <c r="O413" s="150">
        <f t="shared" ref="O413" si="189">O411+O412</f>
        <v>0</v>
      </c>
      <c r="P413" s="150" t="str">
        <f t="shared" si="158"/>
        <v xml:space="preserve"> </v>
      </c>
      <c r="Q413" s="150" t="str">
        <f t="shared" si="159"/>
        <v xml:space="preserve"> </v>
      </c>
      <c r="R413" s="107">
        <f t="shared" si="161"/>
        <v>0</v>
      </c>
      <c r="S413" s="72">
        <f t="shared" si="160"/>
        <v>0</v>
      </c>
    </row>
    <row r="414" spans="1:19" s="1" customFormat="1" ht="105.75" customHeight="1" x14ac:dyDescent="0.2">
      <c r="A414" s="412"/>
      <c r="B414" s="426"/>
      <c r="C414" s="426"/>
      <c r="D414" s="426"/>
      <c r="E414" s="182"/>
      <c r="F414" s="182"/>
      <c r="G414" s="88">
        <v>3115040501</v>
      </c>
      <c r="H414" s="89" t="s">
        <v>319</v>
      </c>
      <c r="I414" s="426">
        <f>'موازنة 2028 -2029'!M414</f>
        <v>0</v>
      </c>
      <c r="J414" s="182"/>
      <c r="K414" s="182"/>
      <c r="L414" s="182">
        <f t="shared" si="166"/>
        <v>0</v>
      </c>
      <c r="M414" s="426">
        <f>'الاطار الموازنى  راي الجهه عام'!M414</f>
        <v>0</v>
      </c>
      <c r="N414" s="243">
        <f t="shared" si="157"/>
        <v>0</v>
      </c>
      <c r="O414" s="182"/>
      <c r="P414" s="244" t="str">
        <f t="shared" si="158"/>
        <v xml:space="preserve"> </v>
      </c>
      <c r="Q414" s="244" t="str">
        <f t="shared" si="159"/>
        <v xml:space="preserve"> </v>
      </c>
      <c r="R414" s="126">
        <f t="shared" si="161"/>
        <v>0</v>
      </c>
      <c r="S414" s="72">
        <f t="shared" si="160"/>
        <v>0</v>
      </c>
    </row>
    <row r="415" spans="1:19" s="1" customFormat="1" ht="105.75" customHeight="1" x14ac:dyDescent="0.2">
      <c r="A415" s="357"/>
      <c r="B415" s="373"/>
      <c r="C415" s="373"/>
      <c r="D415" s="373"/>
      <c r="E415" s="153"/>
      <c r="F415" s="153"/>
      <c r="G415" s="54">
        <v>3115040601</v>
      </c>
      <c r="H415" s="18" t="s">
        <v>619</v>
      </c>
      <c r="I415" s="373">
        <f>'موازنة 2028 -2029'!M415</f>
        <v>0</v>
      </c>
      <c r="J415" s="153"/>
      <c r="K415" s="153"/>
      <c r="L415" s="153">
        <f t="shared" si="166"/>
        <v>0</v>
      </c>
      <c r="M415" s="373">
        <f>'الاطار الموازنى  راي الجهه عام'!M415</f>
        <v>0</v>
      </c>
      <c r="N415" s="215">
        <f t="shared" si="157"/>
        <v>0</v>
      </c>
      <c r="O415" s="153"/>
      <c r="P415" s="155" t="str">
        <f t="shared" si="158"/>
        <v xml:space="preserve"> </v>
      </c>
      <c r="Q415" s="155" t="str">
        <f t="shared" si="159"/>
        <v xml:space="preserve"> </v>
      </c>
      <c r="R415" s="110">
        <f t="shared" si="161"/>
        <v>0</v>
      </c>
      <c r="S415" s="72">
        <f t="shared" si="160"/>
        <v>0</v>
      </c>
    </row>
    <row r="416" spans="1:19" s="1" customFormat="1" ht="105.75" customHeight="1" x14ac:dyDescent="0.2">
      <c r="A416" s="357"/>
      <c r="B416" s="373"/>
      <c r="C416" s="373"/>
      <c r="D416" s="373"/>
      <c r="E416" s="153"/>
      <c r="F416" s="153"/>
      <c r="G416" s="54">
        <v>3115040701</v>
      </c>
      <c r="H416" s="18" t="s">
        <v>620</v>
      </c>
      <c r="I416" s="373">
        <f>'موازنة 2028 -2029'!M416</f>
        <v>0</v>
      </c>
      <c r="J416" s="153"/>
      <c r="K416" s="153"/>
      <c r="L416" s="153">
        <f t="shared" si="166"/>
        <v>0</v>
      </c>
      <c r="M416" s="373">
        <f>'الاطار الموازنى  راي الجهه عام'!M416</f>
        <v>0</v>
      </c>
      <c r="N416" s="215">
        <f t="shared" si="157"/>
        <v>0</v>
      </c>
      <c r="O416" s="153"/>
      <c r="P416" s="155" t="str">
        <f t="shared" si="158"/>
        <v xml:space="preserve"> </v>
      </c>
      <c r="Q416" s="155" t="str">
        <f t="shared" si="159"/>
        <v xml:space="preserve"> </v>
      </c>
      <c r="R416" s="110">
        <f t="shared" si="161"/>
        <v>0</v>
      </c>
      <c r="S416" s="72">
        <f t="shared" si="160"/>
        <v>0</v>
      </c>
    </row>
    <row r="417" spans="1:19" s="1" customFormat="1" ht="105.75" customHeight="1" thickBot="1" x14ac:dyDescent="0.25">
      <c r="A417" s="427"/>
      <c r="B417" s="428"/>
      <c r="C417" s="428"/>
      <c r="D417" s="428"/>
      <c r="E417" s="183"/>
      <c r="F417" s="183"/>
      <c r="G417" s="90">
        <v>3115040801</v>
      </c>
      <c r="H417" s="91" t="s">
        <v>621</v>
      </c>
      <c r="I417" s="428">
        <f>'موازنة 2028 -2029'!M417</f>
        <v>0</v>
      </c>
      <c r="J417" s="183"/>
      <c r="K417" s="183"/>
      <c r="L417" s="183">
        <f t="shared" si="166"/>
        <v>0</v>
      </c>
      <c r="M417" s="428">
        <f>'الاطار الموازنى  راي الجهه عام'!M417</f>
        <v>0</v>
      </c>
      <c r="N417" s="245">
        <f t="shared" si="157"/>
        <v>0</v>
      </c>
      <c r="O417" s="183"/>
      <c r="P417" s="246" t="str">
        <f t="shared" si="158"/>
        <v xml:space="preserve"> </v>
      </c>
      <c r="Q417" s="246" t="str">
        <f t="shared" si="159"/>
        <v xml:space="preserve"> </v>
      </c>
      <c r="R417" s="127">
        <f t="shared" si="161"/>
        <v>0</v>
      </c>
      <c r="S417" s="72">
        <f t="shared" si="160"/>
        <v>0</v>
      </c>
    </row>
    <row r="418" spans="1:19" s="2" customFormat="1" ht="105" customHeight="1" thickBot="1" x14ac:dyDescent="0.25">
      <c r="A418" s="376">
        <f t="shared" ref="A418:L418" si="190">A407+A408+A409+A413+A414+A415+A416+A417</f>
        <v>0</v>
      </c>
      <c r="B418" s="377">
        <f t="shared" si="190"/>
        <v>0</v>
      </c>
      <c r="C418" s="377">
        <f t="shared" si="190"/>
        <v>0</v>
      </c>
      <c r="D418" s="377">
        <f t="shared" si="190"/>
        <v>0</v>
      </c>
      <c r="E418" s="157">
        <f t="shared" si="190"/>
        <v>0</v>
      </c>
      <c r="F418" s="157">
        <f t="shared" si="190"/>
        <v>0</v>
      </c>
      <c r="G418" s="57"/>
      <c r="H418" s="7" t="s">
        <v>274</v>
      </c>
      <c r="I418" s="377">
        <f>'موازنة 2028 -2029'!M418</f>
        <v>0</v>
      </c>
      <c r="J418" s="157">
        <f t="shared" si="190"/>
        <v>0</v>
      </c>
      <c r="K418" s="157">
        <f t="shared" si="190"/>
        <v>0</v>
      </c>
      <c r="L418" s="157">
        <f t="shared" si="190"/>
        <v>0</v>
      </c>
      <c r="M418" s="377">
        <f>'الاطار الموازنى  راي الجهه عام'!M418</f>
        <v>0</v>
      </c>
      <c r="N418" s="217">
        <f t="shared" ref="N418:N484" si="191">M418-I418</f>
        <v>0</v>
      </c>
      <c r="O418" s="157">
        <f t="shared" ref="O418" si="192">O407+O408+O409+O413+O414+O415+O416+O417</f>
        <v>0</v>
      </c>
      <c r="P418" s="157" t="str">
        <f t="shared" ref="P418:P484" si="193">IF(O418&gt;I418,O418-I418," ")</f>
        <v xml:space="preserve"> </v>
      </c>
      <c r="Q418" s="157" t="str">
        <f t="shared" ref="Q418:Q484" si="194">IF(I418&gt;O418,I418-O418," ")</f>
        <v xml:space="preserve"> </v>
      </c>
      <c r="R418" s="112">
        <f t="shared" si="161"/>
        <v>0</v>
      </c>
      <c r="S418" s="72">
        <f t="shared" ref="S418:S484" si="195">SUM(A418+B418+C418+D418+E418+F418+I418+J418+K418+L418+M418+O418)</f>
        <v>0</v>
      </c>
    </row>
    <row r="419" spans="1:19" s="2" customFormat="1" ht="105.75" customHeight="1" x14ac:dyDescent="0.2">
      <c r="A419" s="389"/>
      <c r="B419" s="390"/>
      <c r="C419" s="390"/>
      <c r="D419" s="390"/>
      <c r="E419" s="180"/>
      <c r="F419" s="180"/>
      <c r="G419" s="53">
        <v>3115050101</v>
      </c>
      <c r="H419" s="22" t="s">
        <v>557</v>
      </c>
      <c r="I419" s="390">
        <f>'موازنة 2028 -2029'!M419</f>
        <v>0</v>
      </c>
      <c r="J419" s="180"/>
      <c r="K419" s="180"/>
      <c r="L419" s="180">
        <f t="shared" si="166"/>
        <v>0</v>
      </c>
      <c r="M419" s="390">
        <f>'الاطار الموازنى  راي الجهه عام'!M419</f>
        <v>0</v>
      </c>
      <c r="N419" s="228">
        <f t="shared" si="191"/>
        <v>0</v>
      </c>
      <c r="O419" s="180"/>
      <c r="P419" s="166" t="str">
        <f t="shared" si="193"/>
        <v xml:space="preserve"> </v>
      </c>
      <c r="Q419" s="166" t="str">
        <f t="shared" si="194"/>
        <v xml:space="preserve"> </v>
      </c>
      <c r="R419" s="119">
        <f t="shared" si="161"/>
        <v>0</v>
      </c>
      <c r="S419" s="72">
        <f t="shared" si="195"/>
        <v>0</v>
      </c>
    </row>
    <row r="420" spans="1:19" s="2" customFormat="1" ht="121.5" customHeight="1" x14ac:dyDescent="0.2">
      <c r="A420" s="389"/>
      <c r="B420" s="390"/>
      <c r="C420" s="390"/>
      <c r="D420" s="390"/>
      <c r="E420" s="166"/>
      <c r="F420" s="166"/>
      <c r="G420" s="60">
        <v>3115060000</v>
      </c>
      <c r="H420" s="17" t="s">
        <v>558</v>
      </c>
      <c r="I420" s="390">
        <f>'موازنة 2028 -2029'!M420</f>
        <v>0</v>
      </c>
      <c r="J420" s="166"/>
      <c r="K420" s="166"/>
      <c r="L420" s="166"/>
      <c r="M420" s="390">
        <f>'الاطار الموازنى  راي الجهه عام'!M420</f>
        <v>0</v>
      </c>
      <c r="N420" s="228"/>
      <c r="O420" s="166"/>
      <c r="P420" s="166" t="str">
        <f t="shared" si="193"/>
        <v xml:space="preserve"> </v>
      </c>
      <c r="Q420" s="166" t="str">
        <f t="shared" si="194"/>
        <v xml:space="preserve"> </v>
      </c>
      <c r="R420" s="119"/>
      <c r="S420" s="72">
        <f>S423</f>
        <v>83000</v>
      </c>
    </row>
    <row r="421" spans="1:19" s="1" customFormat="1" ht="105.75" customHeight="1" x14ac:dyDescent="0.2">
      <c r="A421" s="357"/>
      <c r="B421" s="373"/>
      <c r="C421" s="373"/>
      <c r="D421" s="373"/>
      <c r="E421" s="153"/>
      <c r="F421" s="153"/>
      <c r="G421" s="54">
        <v>3115060101</v>
      </c>
      <c r="H421" s="18" t="s">
        <v>888</v>
      </c>
      <c r="I421" s="373">
        <f>'موازنة 2028 -2029'!M421</f>
        <v>0</v>
      </c>
      <c r="J421" s="153"/>
      <c r="K421" s="153"/>
      <c r="L421" s="153">
        <f t="shared" si="166"/>
        <v>0</v>
      </c>
      <c r="M421" s="373">
        <f>'الاطار الموازنى  راي الجهه عام'!M421</f>
        <v>0</v>
      </c>
      <c r="N421" s="215">
        <f t="shared" si="191"/>
        <v>0</v>
      </c>
      <c r="O421" s="153"/>
      <c r="P421" s="155" t="str">
        <f t="shared" si="193"/>
        <v xml:space="preserve"> </v>
      </c>
      <c r="Q421" s="155" t="str">
        <f t="shared" si="194"/>
        <v xml:space="preserve"> </v>
      </c>
      <c r="R421" s="110">
        <f t="shared" si="161"/>
        <v>0</v>
      </c>
      <c r="S421" s="72">
        <f t="shared" si="195"/>
        <v>0</v>
      </c>
    </row>
    <row r="422" spans="1:19" s="1" customFormat="1" ht="105" customHeight="1" thickBot="1" x14ac:dyDescent="0.25">
      <c r="A422" s="373"/>
      <c r="B422" s="373"/>
      <c r="C422" s="373"/>
      <c r="D422" s="373"/>
      <c r="E422" s="153"/>
      <c r="F422" s="153"/>
      <c r="G422" s="54">
        <v>3115060201</v>
      </c>
      <c r="H422" s="18" t="s">
        <v>889</v>
      </c>
      <c r="I422" s="373">
        <f>'موازنة 2028 -2029'!M422</f>
        <v>83000</v>
      </c>
      <c r="J422" s="153"/>
      <c r="K422" s="153"/>
      <c r="L422" s="153">
        <f t="shared" si="166"/>
        <v>0</v>
      </c>
      <c r="M422" s="373">
        <f>'الاطار الموازنى  راي الجهه عام'!M422</f>
        <v>0</v>
      </c>
      <c r="N422" s="215">
        <f t="shared" si="191"/>
        <v>-83000</v>
      </c>
      <c r="O422" s="153">
        <f>M422</f>
        <v>0</v>
      </c>
      <c r="P422" s="155" t="str">
        <f t="shared" si="193"/>
        <v xml:space="preserve"> </v>
      </c>
      <c r="Q422" s="155">
        <f t="shared" si="194"/>
        <v>83000</v>
      </c>
      <c r="R422" s="110">
        <f t="shared" si="161"/>
        <v>0</v>
      </c>
      <c r="S422" s="72">
        <f t="shared" si="195"/>
        <v>83000</v>
      </c>
    </row>
    <row r="423" spans="1:19" s="2" customFormat="1" ht="107.25" customHeight="1" thickBot="1" x14ac:dyDescent="0.25">
      <c r="A423" s="376">
        <f t="shared" ref="A423:L423" si="196">A421+A422</f>
        <v>0</v>
      </c>
      <c r="B423" s="377">
        <f t="shared" si="196"/>
        <v>0</v>
      </c>
      <c r="C423" s="377">
        <f t="shared" si="196"/>
        <v>0</v>
      </c>
      <c r="D423" s="377">
        <f t="shared" si="196"/>
        <v>0</v>
      </c>
      <c r="E423" s="157">
        <f t="shared" si="196"/>
        <v>0</v>
      </c>
      <c r="F423" s="157">
        <f t="shared" si="196"/>
        <v>0</v>
      </c>
      <c r="G423" s="57"/>
      <c r="H423" s="7" t="s">
        <v>295</v>
      </c>
      <c r="I423" s="377">
        <f>'موازنة 2028 -2029'!M423</f>
        <v>83000</v>
      </c>
      <c r="J423" s="157">
        <f t="shared" si="196"/>
        <v>0</v>
      </c>
      <c r="K423" s="157">
        <f t="shared" si="196"/>
        <v>0</v>
      </c>
      <c r="L423" s="157">
        <f t="shared" si="196"/>
        <v>0</v>
      </c>
      <c r="M423" s="377">
        <f>'الاطار الموازنى  راي الجهه عام'!M423</f>
        <v>0</v>
      </c>
      <c r="N423" s="217">
        <f t="shared" si="191"/>
        <v>-83000</v>
      </c>
      <c r="O423" s="157">
        <f t="shared" ref="O423" si="197">O421+O422</f>
        <v>0</v>
      </c>
      <c r="P423" s="157" t="str">
        <f t="shared" si="193"/>
        <v xml:space="preserve"> </v>
      </c>
      <c r="Q423" s="157">
        <f t="shared" si="194"/>
        <v>83000</v>
      </c>
      <c r="R423" s="112">
        <f t="shared" ref="R423:R489" si="198">IF(O423=0,,O423/I423)</f>
        <v>0</v>
      </c>
      <c r="S423" s="72">
        <f t="shared" si="195"/>
        <v>83000</v>
      </c>
    </row>
    <row r="424" spans="1:19" s="2" customFormat="1" ht="105.75" customHeight="1" x14ac:dyDescent="0.2">
      <c r="A424" s="389"/>
      <c r="B424" s="390"/>
      <c r="C424" s="390"/>
      <c r="D424" s="390"/>
      <c r="E424" s="180"/>
      <c r="F424" s="180"/>
      <c r="G424" s="60">
        <v>3115070101</v>
      </c>
      <c r="H424" s="17" t="s">
        <v>559</v>
      </c>
      <c r="I424" s="390">
        <f>'موازنة 2028 -2029'!M424</f>
        <v>0</v>
      </c>
      <c r="J424" s="180"/>
      <c r="K424" s="180"/>
      <c r="L424" s="180">
        <f t="shared" si="166"/>
        <v>0</v>
      </c>
      <c r="M424" s="390">
        <f>'الاطار الموازنى  راي الجهه عام'!M424</f>
        <v>0</v>
      </c>
      <c r="N424" s="228">
        <f t="shared" si="191"/>
        <v>0</v>
      </c>
      <c r="O424" s="180"/>
      <c r="P424" s="166" t="str">
        <f t="shared" si="193"/>
        <v xml:space="preserve"> </v>
      </c>
      <c r="Q424" s="166" t="str">
        <f t="shared" si="194"/>
        <v xml:space="preserve"> </v>
      </c>
      <c r="R424" s="119">
        <f t="shared" si="198"/>
        <v>0</v>
      </c>
      <c r="S424" s="72">
        <f t="shared" si="195"/>
        <v>0</v>
      </c>
    </row>
    <row r="425" spans="1:19" s="2" customFormat="1" ht="105.75" customHeight="1" x14ac:dyDescent="0.2">
      <c r="A425" s="389"/>
      <c r="B425" s="390"/>
      <c r="C425" s="390"/>
      <c r="D425" s="390"/>
      <c r="E425" s="180"/>
      <c r="F425" s="180"/>
      <c r="G425" s="60">
        <v>3115080101</v>
      </c>
      <c r="H425" s="17" t="s">
        <v>560</v>
      </c>
      <c r="I425" s="390">
        <f>'موازنة 2028 -2029'!M425</f>
        <v>0</v>
      </c>
      <c r="J425" s="180"/>
      <c r="K425" s="180"/>
      <c r="L425" s="180">
        <f t="shared" si="166"/>
        <v>0</v>
      </c>
      <c r="M425" s="390">
        <f>'الاطار الموازنى  راي الجهه عام'!M425</f>
        <v>0</v>
      </c>
      <c r="N425" s="228">
        <f t="shared" si="191"/>
        <v>0</v>
      </c>
      <c r="O425" s="180"/>
      <c r="P425" s="166" t="str">
        <f t="shared" si="193"/>
        <v xml:space="preserve"> </v>
      </c>
      <c r="Q425" s="166" t="str">
        <f t="shared" si="194"/>
        <v xml:space="preserve"> </v>
      </c>
      <c r="R425" s="119">
        <f t="shared" si="198"/>
        <v>0</v>
      </c>
      <c r="S425" s="72">
        <f t="shared" si="195"/>
        <v>0</v>
      </c>
    </row>
    <row r="426" spans="1:19" s="1" customFormat="1" ht="105.75" customHeight="1" x14ac:dyDescent="0.2">
      <c r="A426" s="357"/>
      <c r="B426" s="373"/>
      <c r="C426" s="373"/>
      <c r="D426" s="373"/>
      <c r="E426" s="155"/>
      <c r="F426" s="155"/>
      <c r="G426" s="54" t="s">
        <v>890</v>
      </c>
      <c r="H426" s="32" t="s">
        <v>561</v>
      </c>
      <c r="I426" s="373">
        <f>'موازنة 2028 -2029'!M426</f>
        <v>0</v>
      </c>
      <c r="J426" s="155"/>
      <c r="K426" s="155"/>
      <c r="L426" s="155"/>
      <c r="M426" s="373">
        <f>'الاطار الموازنى  راي الجهه عام'!M426</f>
        <v>0</v>
      </c>
      <c r="N426" s="215"/>
      <c r="O426" s="155"/>
      <c r="P426" s="155" t="str">
        <f t="shared" si="193"/>
        <v xml:space="preserve"> </v>
      </c>
      <c r="Q426" s="155" t="str">
        <f t="shared" si="194"/>
        <v xml:space="preserve"> </v>
      </c>
      <c r="R426" s="110"/>
      <c r="S426" s="72">
        <f>S430</f>
        <v>0</v>
      </c>
    </row>
    <row r="427" spans="1:19" s="1" customFormat="1" ht="105.75" customHeight="1" x14ac:dyDescent="0.2">
      <c r="A427" s="357"/>
      <c r="B427" s="373"/>
      <c r="C427" s="373"/>
      <c r="D427" s="373"/>
      <c r="E427" s="153"/>
      <c r="F427" s="153"/>
      <c r="G427" s="54">
        <v>3115090101</v>
      </c>
      <c r="H427" s="18" t="s">
        <v>320</v>
      </c>
      <c r="I427" s="373">
        <f>'موازنة 2028 -2029'!M427</f>
        <v>0</v>
      </c>
      <c r="J427" s="153"/>
      <c r="K427" s="153"/>
      <c r="L427" s="153">
        <f t="shared" ref="L427:L491" si="199">K427*2</f>
        <v>0</v>
      </c>
      <c r="M427" s="373">
        <f>'الاطار الموازنى  راي الجهه عام'!M427</f>
        <v>0</v>
      </c>
      <c r="N427" s="215">
        <f t="shared" si="191"/>
        <v>0</v>
      </c>
      <c r="O427" s="153"/>
      <c r="P427" s="155" t="str">
        <f t="shared" si="193"/>
        <v xml:space="preserve"> </v>
      </c>
      <c r="Q427" s="155" t="str">
        <f t="shared" si="194"/>
        <v xml:space="preserve"> </v>
      </c>
      <c r="R427" s="110">
        <f t="shared" si="198"/>
        <v>0</v>
      </c>
      <c r="S427" s="72">
        <f t="shared" si="195"/>
        <v>0</v>
      </c>
    </row>
    <row r="428" spans="1:19" s="1" customFormat="1" ht="105.75" customHeight="1" x14ac:dyDescent="0.2">
      <c r="A428" s="357"/>
      <c r="B428" s="373"/>
      <c r="C428" s="373"/>
      <c r="D428" s="373"/>
      <c r="E428" s="153"/>
      <c r="F428" s="153"/>
      <c r="G428" s="54">
        <v>3115090201</v>
      </c>
      <c r="H428" s="18" t="s">
        <v>321</v>
      </c>
      <c r="I428" s="373">
        <f>'موازنة 2028 -2029'!M428</f>
        <v>0</v>
      </c>
      <c r="J428" s="153"/>
      <c r="K428" s="153"/>
      <c r="L428" s="153">
        <f t="shared" si="199"/>
        <v>0</v>
      </c>
      <c r="M428" s="373">
        <f>'الاطار الموازنى  راي الجهه عام'!M428</f>
        <v>0</v>
      </c>
      <c r="N428" s="215">
        <f t="shared" si="191"/>
        <v>0</v>
      </c>
      <c r="O428" s="153"/>
      <c r="P428" s="155" t="str">
        <f t="shared" si="193"/>
        <v xml:space="preserve"> </v>
      </c>
      <c r="Q428" s="155" t="str">
        <f t="shared" si="194"/>
        <v xml:space="preserve"> </v>
      </c>
      <c r="R428" s="110">
        <f t="shared" si="198"/>
        <v>0</v>
      </c>
      <c r="S428" s="72">
        <f t="shared" si="195"/>
        <v>0</v>
      </c>
    </row>
    <row r="429" spans="1:19" s="1" customFormat="1" ht="105.75" customHeight="1" thickBot="1" x14ac:dyDescent="0.25">
      <c r="A429" s="357"/>
      <c r="B429" s="373"/>
      <c r="C429" s="373"/>
      <c r="D429" s="373"/>
      <c r="E429" s="153"/>
      <c r="F429" s="153"/>
      <c r="G429" s="55">
        <v>3115090301</v>
      </c>
      <c r="H429" s="23" t="s">
        <v>322</v>
      </c>
      <c r="I429" s="373">
        <f>'موازنة 2028 -2029'!M429</f>
        <v>0</v>
      </c>
      <c r="J429" s="153"/>
      <c r="K429" s="153"/>
      <c r="L429" s="153">
        <f t="shared" si="199"/>
        <v>0</v>
      </c>
      <c r="M429" s="373">
        <f>'الاطار الموازنى  راي الجهه عام'!M429</f>
        <v>0</v>
      </c>
      <c r="N429" s="215">
        <f t="shared" si="191"/>
        <v>0</v>
      </c>
      <c r="O429" s="153"/>
      <c r="P429" s="155" t="str">
        <f t="shared" si="193"/>
        <v xml:space="preserve"> </v>
      </c>
      <c r="Q429" s="155" t="str">
        <f t="shared" si="194"/>
        <v xml:space="preserve"> </v>
      </c>
      <c r="R429" s="110">
        <f t="shared" si="198"/>
        <v>0</v>
      </c>
      <c r="S429" s="72">
        <f t="shared" si="195"/>
        <v>0</v>
      </c>
    </row>
    <row r="430" spans="1:19" s="2" customFormat="1" ht="120" customHeight="1" thickBot="1" x14ac:dyDescent="0.25">
      <c r="A430" s="376">
        <f t="shared" ref="A430:F430" si="200">SUM(A427:A429)</f>
        <v>0</v>
      </c>
      <c r="B430" s="377">
        <f t="shared" si="200"/>
        <v>0</v>
      </c>
      <c r="C430" s="377">
        <f t="shared" si="200"/>
        <v>0</v>
      </c>
      <c r="D430" s="377">
        <f t="shared" si="200"/>
        <v>0</v>
      </c>
      <c r="E430" s="157">
        <f t="shared" si="200"/>
        <v>0</v>
      </c>
      <c r="F430" s="157">
        <f t="shared" si="200"/>
        <v>0</v>
      </c>
      <c r="G430" s="57"/>
      <c r="H430" s="7" t="s">
        <v>323</v>
      </c>
      <c r="I430" s="377">
        <f>'موازنة 2028 -2029'!M430</f>
        <v>0</v>
      </c>
      <c r="J430" s="157">
        <f t="shared" ref="J430:L430" si="201">SUM(J427:J429)</f>
        <v>0</v>
      </c>
      <c r="K430" s="157">
        <f t="shared" si="201"/>
        <v>0</v>
      </c>
      <c r="L430" s="157">
        <f t="shared" si="201"/>
        <v>0</v>
      </c>
      <c r="M430" s="377">
        <f>'الاطار الموازنى  راي الجهه عام'!M430</f>
        <v>0</v>
      </c>
      <c r="N430" s="217">
        <f t="shared" si="191"/>
        <v>0</v>
      </c>
      <c r="O430" s="157">
        <f t="shared" ref="O430" si="202">SUM(O427:O429)</f>
        <v>0</v>
      </c>
      <c r="P430" s="157" t="str">
        <f t="shared" si="193"/>
        <v xml:space="preserve"> </v>
      </c>
      <c r="Q430" s="157" t="str">
        <f t="shared" si="194"/>
        <v xml:space="preserve"> </v>
      </c>
      <c r="R430" s="112">
        <f t="shared" si="198"/>
        <v>0</v>
      </c>
      <c r="S430" s="72">
        <f t="shared" si="195"/>
        <v>0</v>
      </c>
    </row>
    <row r="431" spans="1:19" s="2" customFormat="1" ht="121.5" customHeight="1" thickBot="1" x14ac:dyDescent="0.25">
      <c r="A431" s="390"/>
      <c r="B431" s="390"/>
      <c r="C431" s="390"/>
      <c r="D431" s="390"/>
      <c r="E431" s="180"/>
      <c r="F431" s="180"/>
      <c r="G431" s="68">
        <v>3115100101</v>
      </c>
      <c r="H431" s="31" t="s">
        <v>613</v>
      </c>
      <c r="I431" s="390">
        <f>'موازنة 2028 -2029'!M431</f>
        <v>160000</v>
      </c>
      <c r="J431" s="180"/>
      <c r="K431" s="180"/>
      <c r="L431" s="180">
        <f t="shared" si="199"/>
        <v>0</v>
      </c>
      <c r="M431" s="390">
        <f>'الاطار الموازنى  راي الجهه عام'!M431</f>
        <v>0</v>
      </c>
      <c r="N431" s="228">
        <f t="shared" si="191"/>
        <v>-160000</v>
      </c>
      <c r="O431" s="180"/>
      <c r="P431" s="166" t="str">
        <f t="shared" si="193"/>
        <v xml:space="preserve"> </v>
      </c>
      <c r="Q431" s="166">
        <f t="shared" si="194"/>
        <v>160000</v>
      </c>
      <c r="R431" s="119">
        <f t="shared" si="198"/>
        <v>0</v>
      </c>
      <c r="S431" s="72">
        <f t="shared" si="195"/>
        <v>160000</v>
      </c>
    </row>
    <row r="432" spans="1:19" s="3" customFormat="1" ht="102.75" customHeight="1" thickBot="1" x14ac:dyDescent="0.25">
      <c r="A432" s="382">
        <f t="shared" ref="A432:K432" si="203">A430+A425+A424+A423+A419+A418+A405+A404+A403+A431</f>
        <v>0</v>
      </c>
      <c r="B432" s="383">
        <f t="shared" si="203"/>
        <v>0</v>
      </c>
      <c r="C432" s="383">
        <f t="shared" si="203"/>
        <v>0</v>
      </c>
      <c r="D432" s="383">
        <f t="shared" si="203"/>
        <v>0</v>
      </c>
      <c r="E432" s="161">
        <f t="shared" si="203"/>
        <v>0</v>
      </c>
      <c r="F432" s="161">
        <f t="shared" si="203"/>
        <v>0</v>
      </c>
      <c r="G432" s="58"/>
      <c r="H432" s="9" t="s">
        <v>324</v>
      </c>
      <c r="I432" s="383">
        <f>'موازنة 2028 -2029'!M432</f>
        <v>243000</v>
      </c>
      <c r="J432" s="161">
        <f t="shared" si="203"/>
        <v>0</v>
      </c>
      <c r="K432" s="161">
        <f t="shared" si="203"/>
        <v>0</v>
      </c>
      <c r="L432" s="161">
        <f t="shared" si="199"/>
        <v>0</v>
      </c>
      <c r="M432" s="383">
        <f>'الاطار الموازنى  راي الجهه عام'!M432</f>
        <v>0</v>
      </c>
      <c r="N432" s="222">
        <f t="shared" si="191"/>
        <v>-243000</v>
      </c>
      <c r="O432" s="161">
        <f t="shared" ref="O432" si="204">O430+O425+O424+O423+O419+O418+O405+O404+O403+O431</f>
        <v>0</v>
      </c>
      <c r="P432" s="161" t="str">
        <f t="shared" si="193"/>
        <v xml:space="preserve"> </v>
      </c>
      <c r="Q432" s="161">
        <f t="shared" si="194"/>
        <v>243000</v>
      </c>
      <c r="R432" s="115">
        <f t="shared" si="198"/>
        <v>0</v>
      </c>
      <c r="S432" s="72">
        <f t="shared" si="195"/>
        <v>243000</v>
      </c>
    </row>
    <row r="433" spans="1:19" s="3" customFormat="1" ht="123" customHeight="1" thickBot="1" x14ac:dyDescent="0.25">
      <c r="A433" s="400"/>
      <c r="B433" s="401"/>
      <c r="C433" s="401"/>
      <c r="D433" s="401"/>
      <c r="E433" s="172"/>
      <c r="F433" s="172"/>
      <c r="G433" s="42">
        <v>3115990101</v>
      </c>
      <c r="H433" s="9" t="s">
        <v>51</v>
      </c>
      <c r="I433" s="401">
        <f>'موازنة 2028 -2029'!M433</f>
        <v>0</v>
      </c>
      <c r="J433" s="172"/>
      <c r="K433" s="172"/>
      <c r="L433" s="172">
        <f t="shared" si="199"/>
        <v>0</v>
      </c>
      <c r="M433" s="401">
        <f>'الاطار الموازنى  راي الجهه عام'!M433</f>
        <v>0</v>
      </c>
      <c r="N433" s="223">
        <f t="shared" si="191"/>
        <v>0</v>
      </c>
      <c r="O433" s="172"/>
      <c r="P433" s="224" t="str">
        <f t="shared" si="193"/>
        <v xml:space="preserve"> </v>
      </c>
      <c r="Q433" s="224" t="str">
        <f t="shared" si="194"/>
        <v xml:space="preserve"> </v>
      </c>
      <c r="R433" s="116">
        <f t="shared" si="198"/>
        <v>0</v>
      </c>
      <c r="S433" s="72">
        <f t="shared" si="195"/>
        <v>0</v>
      </c>
    </row>
    <row r="434" spans="1:19" s="3" customFormat="1" ht="112.5" customHeight="1" thickBot="1" x14ac:dyDescent="0.25">
      <c r="A434" s="382">
        <f t="shared" ref="A434:L434" si="205">A432-A433</f>
        <v>0</v>
      </c>
      <c r="B434" s="383">
        <f t="shared" si="205"/>
        <v>0</v>
      </c>
      <c r="C434" s="383">
        <f t="shared" si="205"/>
        <v>0</v>
      </c>
      <c r="D434" s="383">
        <f t="shared" si="205"/>
        <v>0</v>
      </c>
      <c r="E434" s="161">
        <f t="shared" si="205"/>
        <v>0</v>
      </c>
      <c r="F434" s="161">
        <f t="shared" si="205"/>
        <v>0</v>
      </c>
      <c r="G434" s="58"/>
      <c r="H434" s="9" t="s">
        <v>325</v>
      </c>
      <c r="I434" s="383">
        <f>'موازنة 2028 -2029'!M434</f>
        <v>243000</v>
      </c>
      <c r="J434" s="161">
        <f t="shared" si="205"/>
        <v>0</v>
      </c>
      <c r="K434" s="161">
        <f t="shared" si="205"/>
        <v>0</v>
      </c>
      <c r="L434" s="161">
        <f t="shared" si="205"/>
        <v>0</v>
      </c>
      <c r="M434" s="383">
        <f>'الاطار الموازنى  راي الجهه عام'!M434</f>
        <v>0</v>
      </c>
      <c r="N434" s="222">
        <f t="shared" si="191"/>
        <v>-243000</v>
      </c>
      <c r="O434" s="161">
        <f t="shared" ref="O434" si="206">O432-O433</f>
        <v>0</v>
      </c>
      <c r="P434" s="161" t="str">
        <f t="shared" si="193"/>
        <v xml:space="preserve"> </v>
      </c>
      <c r="Q434" s="161">
        <f t="shared" si="194"/>
        <v>243000</v>
      </c>
      <c r="R434" s="115">
        <f t="shared" si="198"/>
        <v>0</v>
      </c>
      <c r="S434" s="72">
        <f t="shared" si="195"/>
        <v>243000</v>
      </c>
    </row>
    <row r="435" spans="1:19" s="277" customFormat="1" ht="121.5" customHeight="1" thickBot="1" x14ac:dyDescent="0.25">
      <c r="A435" s="421"/>
      <c r="B435" s="422"/>
      <c r="C435" s="423" t="e">
        <f>(C434-A434)/A434</f>
        <v>#DIV/0!</v>
      </c>
      <c r="D435" s="423" t="e">
        <f>(D434-B434)/B434</f>
        <v>#DIV/0!</v>
      </c>
      <c r="E435" s="279" t="e">
        <f>(E434-C434)/C434</f>
        <v>#DIV/0!</v>
      </c>
      <c r="F435" s="279" t="e">
        <f>(F434-D434)/D434</f>
        <v>#DIV/0!</v>
      </c>
      <c r="G435" s="280"/>
      <c r="H435" s="281" t="s">
        <v>1137</v>
      </c>
      <c r="I435" s="386" t="e">
        <f>'موازنة 2028 -2029'!M435</f>
        <v>#VALUE!</v>
      </c>
      <c r="J435" s="278"/>
      <c r="K435" s="278"/>
      <c r="L435" s="278"/>
      <c r="M435" s="423">
        <f>'الاطار الموازنى  راي الجهه عام'!M435</f>
        <v>-1</v>
      </c>
      <c r="N435" s="282"/>
      <c r="O435" s="279" t="e">
        <f>(O434-J434)/J434</f>
        <v>#DIV/0!</v>
      </c>
      <c r="P435" s="278"/>
      <c r="Q435" s="278"/>
      <c r="R435" s="283"/>
      <c r="S435" s="276">
        <v>1</v>
      </c>
    </row>
    <row r="436" spans="1:19" s="3" customFormat="1" ht="105.75" customHeight="1" thickBot="1" x14ac:dyDescent="0.25">
      <c r="A436" s="387"/>
      <c r="B436" s="388"/>
      <c r="C436" s="388"/>
      <c r="D436" s="388"/>
      <c r="E436" s="184"/>
      <c r="F436" s="184"/>
      <c r="G436" s="42" t="s">
        <v>1010</v>
      </c>
      <c r="H436" s="9" t="s">
        <v>326</v>
      </c>
      <c r="I436" s="388">
        <f>'موازنة 2028 -2029'!M436</f>
        <v>0</v>
      </c>
      <c r="J436" s="184"/>
      <c r="K436" s="184"/>
      <c r="L436" s="184">
        <f t="shared" si="199"/>
        <v>0</v>
      </c>
      <c r="M436" s="388">
        <f>'الاطار الموازنى  راي الجهه عام'!M436</f>
        <v>0</v>
      </c>
      <c r="N436" s="227">
        <f t="shared" si="191"/>
        <v>0</v>
      </c>
      <c r="O436" s="184"/>
      <c r="P436" s="165" t="str">
        <f t="shared" si="193"/>
        <v xml:space="preserve"> </v>
      </c>
      <c r="Q436" s="165" t="str">
        <f t="shared" si="194"/>
        <v xml:space="preserve"> </v>
      </c>
      <c r="R436" s="118">
        <f t="shared" si="198"/>
        <v>0</v>
      </c>
      <c r="S436" s="72">
        <f t="shared" si="195"/>
        <v>0</v>
      </c>
    </row>
    <row r="437" spans="1:19" s="3" customFormat="1" ht="102.75" customHeight="1" thickBot="1" x14ac:dyDescent="0.25">
      <c r="A437" s="382">
        <f t="shared" ref="A437:F437" si="207">A436+A432+A388+A380+A189+A68</f>
        <v>0</v>
      </c>
      <c r="B437" s="383">
        <f t="shared" si="207"/>
        <v>0</v>
      </c>
      <c r="C437" s="383">
        <f t="shared" si="207"/>
        <v>0</v>
      </c>
      <c r="D437" s="383">
        <f t="shared" si="207"/>
        <v>0</v>
      </c>
      <c r="E437" s="161">
        <f t="shared" si="207"/>
        <v>0</v>
      </c>
      <c r="F437" s="161">
        <f t="shared" si="207"/>
        <v>0</v>
      </c>
      <c r="G437" s="58"/>
      <c r="H437" s="9" t="s">
        <v>327</v>
      </c>
      <c r="I437" s="383">
        <f>'موازنة 2028 -2029'!M437</f>
        <v>40256000</v>
      </c>
      <c r="J437" s="161">
        <f>J436+J432+J388+J380+J189+J68</f>
        <v>0</v>
      </c>
      <c r="K437" s="161">
        <f>K436+K432+K388+K380+K189+K68</f>
        <v>0</v>
      </c>
      <c r="L437" s="161">
        <f>L436+L432+L388+L380+L189+L68</f>
        <v>0</v>
      </c>
      <c r="M437" s="383">
        <f>'الاطار الموازنى  راي الجهه عام'!M437</f>
        <v>0</v>
      </c>
      <c r="N437" s="222">
        <f t="shared" si="191"/>
        <v>-40256000</v>
      </c>
      <c r="O437" s="161">
        <f>O436+O432+O388+O380+O189+O68</f>
        <v>0</v>
      </c>
      <c r="P437" s="161" t="str">
        <f t="shared" si="193"/>
        <v xml:space="preserve"> </v>
      </c>
      <c r="Q437" s="161">
        <f t="shared" si="194"/>
        <v>40256000</v>
      </c>
      <c r="R437" s="115">
        <f t="shared" si="198"/>
        <v>0</v>
      </c>
      <c r="S437" s="72">
        <f t="shared" si="195"/>
        <v>40256000</v>
      </c>
    </row>
    <row r="438" spans="1:19" s="3" customFormat="1" ht="105.75" customHeight="1" thickBot="1" x14ac:dyDescent="0.25">
      <c r="A438" s="400"/>
      <c r="B438" s="401"/>
      <c r="C438" s="401"/>
      <c r="D438" s="401"/>
      <c r="E438" s="172"/>
      <c r="F438" s="172"/>
      <c r="G438" s="42" t="s">
        <v>1011</v>
      </c>
      <c r="H438" s="12" t="s">
        <v>328</v>
      </c>
      <c r="I438" s="401">
        <f>'موازنة 2028 -2029'!M438</f>
        <v>0</v>
      </c>
      <c r="J438" s="172"/>
      <c r="K438" s="172"/>
      <c r="L438" s="172">
        <f t="shared" si="199"/>
        <v>0</v>
      </c>
      <c r="M438" s="401">
        <f>'الاطار الموازنى  راي الجهه عام'!M438</f>
        <v>0</v>
      </c>
      <c r="N438" s="223">
        <f t="shared" si="191"/>
        <v>0</v>
      </c>
      <c r="O438" s="172"/>
      <c r="P438" s="224" t="str">
        <f t="shared" si="193"/>
        <v xml:space="preserve"> </v>
      </c>
      <c r="Q438" s="224" t="str">
        <f t="shared" si="194"/>
        <v xml:space="preserve"> </v>
      </c>
      <c r="R438" s="116">
        <f t="shared" si="198"/>
        <v>0</v>
      </c>
      <c r="S438" s="72">
        <f t="shared" si="195"/>
        <v>0</v>
      </c>
    </row>
    <row r="439" spans="1:19" s="3" customFormat="1" ht="114.75" customHeight="1" thickBot="1" x14ac:dyDescent="0.25">
      <c r="A439" s="382">
        <f t="shared" ref="A439:L439" si="208">A437-A438</f>
        <v>0</v>
      </c>
      <c r="B439" s="383">
        <f t="shared" si="208"/>
        <v>0</v>
      </c>
      <c r="C439" s="383">
        <f t="shared" si="208"/>
        <v>0</v>
      </c>
      <c r="D439" s="383">
        <f t="shared" si="208"/>
        <v>0</v>
      </c>
      <c r="E439" s="161">
        <f t="shared" si="208"/>
        <v>0</v>
      </c>
      <c r="F439" s="161">
        <f t="shared" si="208"/>
        <v>0</v>
      </c>
      <c r="G439" s="58"/>
      <c r="H439" s="9" t="s">
        <v>329</v>
      </c>
      <c r="I439" s="383">
        <f>'موازنة 2028 -2029'!M439</f>
        <v>40256000</v>
      </c>
      <c r="J439" s="161">
        <f t="shared" si="208"/>
        <v>0</v>
      </c>
      <c r="K439" s="161">
        <f t="shared" si="208"/>
        <v>0</v>
      </c>
      <c r="L439" s="161">
        <f t="shared" si="208"/>
        <v>0</v>
      </c>
      <c r="M439" s="383">
        <f>'الاطار الموازنى  راي الجهه عام'!M439</f>
        <v>0</v>
      </c>
      <c r="N439" s="222">
        <f t="shared" si="191"/>
        <v>-40256000</v>
      </c>
      <c r="O439" s="161">
        <f t="shared" ref="O439" si="209">O437-O438</f>
        <v>0</v>
      </c>
      <c r="P439" s="161" t="str">
        <f t="shared" si="193"/>
        <v xml:space="preserve"> </v>
      </c>
      <c r="Q439" s="161">
        <f t="shared" si="194"/>
        <v>40256000</v>
      </c>
      <c r="R439" s="115">
        <f t="shared" si="198"/>
        <v>0</v>
      </c>
      <c r="S439" s="72">
        <f t="shared" si="195"/>
        <v>40256000</v>
      </c>
    </row>
    <row r="440" spans="1:19" s="277" customFormat="1" ht="121.5" customHeight="1" x14ac:dyDescent="0.2">
      <c r="A440" s="421"/>
      <c r="B440" s="422"/>
      <c r="C440" s="423" t="e">
        <f>(C439-A439)/A439</f>
        <v>#DIV/0!</v>
      </c>
      <c r="D440" s="423" t="e">
        <f>(D439-B439)/B439</f>
        <v>#DIV/0!</v>
      </c>
      <c r="E440" s="279" t="e">
        <f>(E439-C439)/C439</f>
        <v>#DIV/0!</v>
      </c>
      <c r="F440" s="279" t="e">
        <f>(F439-D439)/D439</f>
        <v>#DIV/0!</v>
      </c>
      <c r="G440" s="280"/>
      <c r="H440" s="281" t="s">
        <v>1137</v>
      </c>
      <c r="I440" s="386" t="e">
        <f>'موازنة 2028 -2029'!M440</f>
        <v>#VALUE!</v>
      </c>
      <c r="J440" s="278"/>
      <c r="K440" s="278"/>
      <c r="L440" s="278"/>
      <c r="M440" s="423">
        <f>'الاطار الموازنى  راي الجهه عام'!M440</f>
        <v>-1</v>
      </c>
      <c r="N440" s="282"/>
      <c r="O440" s="279" t="e">
        <f>(O439-J439)/J439</f>
        <v>#DIV/0!</v>
      </c>
      <c r="P440" s="278"/>
      <c r="Q440" s="278"/>
      <c r="R440" s="283"/>
      <c r="S440" s="276">
        <v>1</v>
      </c>
    </row>
    <row r="441" spans="1:19" s="3" customFormat="1" ht="121.5" customHeight="1" x14ac:dyDescent="0.2">
      <c r="A441" s="387"/>
      <c r="B441" s="388"/>
      <c r="C441" s="388"/>
      <c r="D441" s="388"/>
      <c r="E441" s="165"/>
      <c r="F441" s="165"/>
      <c r="G441" s="59" t="s">
        <v>985</v>
      </c>
      <c r="H441" s="10" t="s">
        <v>330</v>
      </c>
      <c r="I441" s="388">
        <f>'موازنة 2028 -2029'!M441</f>
        <v>0</v>
      </c>
      <c r="J441" s="165"/>
      <c r="K441" s="165"/>
      <c r="L441" s="165">
        <f t="shared" si="199"/>
        <v>0</v>
      </c>
      <c r="M441" s="388">
        <f>'الاطار الموازنى  راي الجهه عام'!M441</f>
        <v>0</v>
      </c>
      <c r="N441" s="227">
        <f t="shared" si="191"/>
        <v>0</v>
      </c>
      <c r="O441" s="165"/>
      <c r="P441" s="165" t="str">
        <f t="shared" si="193"/>
        <v xml:space="preserve"> </v>
      </c>
      <c r="Q441" s="165" t="str">
        <f t="shared" si="194"/>
        <v xml:space="preserve"> </v>
      </c>
      <c r="R441" s="118"/>
      <c r="S441" s="72">
        <f>S474</f>
        <v>23549000</v>
      </c>
    </row>
    <row r="442" spans="1:19" s="2" customFormat="1" ht="105.75" customHeight="1" x14ac:dyDescent="0.2">
      <c r="A442" s="389"/>
      <c r="B442" s="390"/>
      <c r="C442" s="390"/>
      <c r="D442" s="390"/>
      <c r="E442" s="180"/>
      <c r="F442" s="180"/>
      <c r="G442" s="60">
        <v>5111010101</v>
      </c>
      <c r="H442" s="17" t="s">
        <v>563</v>
      </c>
      <c r="I442" s="390">
        <f>'موازنة 2028 -2029'!M442</f>
        <v>0</v>
      </c>
      <c r="J442" s="180"/>
      <c r="K442" s="180"/>
      <c r="L442" s="180">
        <f t="shared" si="199"/>
        <v>0</v>
      </c>
      <c r="M442" s="390">
        <f>'الاطار الموازنى  راي الجهه عام'!M442</f>
        <v>0</v>
      </c>
      <c r="N442" s="228">
        <f t="shared" si="191"/>
        <v>0</v>
      </c>
      <c r="O442" s="180"/>
      <c r="P442" s="166" t="str">
        <f t="shared" si="193"/>
        <v xml:space="preserve"> </v>
      </c>
      <c r="Q442" s="166" t="str">
        <f t="shared" si="194"/>
        <v xml:space="preserve"> </v>
      </c>
      <c r="R442" s="119">
        <f t="shared" si="198"/>
        <v>0</v>
      </c>
      <c r="S442" s="72">
        <f t="shared" si="195"/>
        <v>0</v>
      </c>
    </row>
    <row r="443" spans="1:19" s="2" customFormat="1" ht="121.5" customHeight="1" x14ac:dyDescent="0.2">
      <c r="A443" s="389"/>
      <c r="B443" s="390"/>
      <c r="C443" s="390"/>
      <c r="D443" s="390"/>
      <c r="E443" s="166"/>
      <c r="F443" s="166"/>
      <c r="G443" s="60" t="s">
        <v>986</v>
      </c>
      <c r="H443" s="17" t="s">
        <v>562</v>
      </c>
      <c r="I443" s="390">
        <f>'موازنة 2028 -2029'!M443</f>
        <v>0</v>
      </c>
      <c r="J443" s="166"/>
      <c r="K443" s="166"/>
      <c r="L443" s="166"/>
      <c r="M443" s="390">
        <f>'الاطار الموازنى  راي الجهه عام'!M443</f>
        <v>0</v>
      </c>
      <c r="N443" s="228"/>
      <c r="O443" s="166"/>
      <c r="P443" s="166" t="str">
        <f t="shared" si="193"/>
        <v xml:space="preserve"> </v>
      </c>
      <c r="Q443" s="166" t="str">
        <f t="shared" si="194"/>
        <v xml:space="preserve"> </v>
      </c>
      <c r="R443" s="119"/>
      <c r="S443" s="72">
        <f>S455</f>
        <v>23549000</v>
      </c>
    </row>
    <row r="444" spans="1:19" s="1" customFormat="1" ht="105.75" customHeight="1" x14ac:dyDescent="0.2">
      <c r="A444" s="357"/>
      <c r="B444" s="373"/>
      <c r="C444" s="373"/>
      <c r="D444" s="373"/>
      <c r="E444" s="155"/>
      <c r="F444" s="155"/>
      <c r="G444" s="54" t="s">
        <v>987</v>
      </c>
      <c r="H444" s="18" t="s">
        <v>331</v>
      </c>
      <c r="I444" s="373">
        <f>'موازنة 2028 -2029'!M444</f>
        <v>0</v>
      </c>
      <c r="J444" s="155"/>
      <c r="K444" s="155"/>
      <c r="L444" s="155"/>
      <c r="M444" s="373">
        <f>'الاطار الموازنى  راي الجهه عام'!M444</f>
        <v>0</v>
      </c>
      <c r="N444" s="215"/>
      <c r="O444" s="155"/>
      <c r="P444" s="155" t="str">
        <f t="shared" si="193"/>
        <v xml:space="preserve"> </v>
      </c>
      <c r="Q444" s="155" t="str">
        <f t="shared" si="194"/>
        <v xml:space="preserve"> </v>
      </c>
      <c r="R444" s="110"/>
      <c r="S444" s="72">
        <f>S453</f>
        <v>0</v>
      </c>
    </row>
    <row r="445" spans="1:19" ht="105.75" customHeight="1" x14ac:dyDescent="0.2">
      <c r="A445" s="364"/>
      <c r="B445" s="365"/>
      <c r="C445" s="365"/>
      <c r="D445" s="365"/>
      <c r="E445" s="147"/>
      <c r="F445" s="147"/>
      <c r="G445" s="49" t="s">
        <v>988</v>
      </c>
      <c r="H445" s="19" t="s">
        <v>332</v>
      </c>
      <c r="I445" s="365">
        <f>'موازنة 2028 -2029'!M445</f>
        <v>0</v>
      </c>
      <c r="J445" s="147"/>
      <c r="K445" s="147"/>
      <c r="L445" s="147">
        <f t="shared" si="199"/>
        <v>0</v>
      </c>
      <c r="M445" s="365">
        <f>'الاطار الموازنى  راي الجهه عام'!M445</f>
        <v>0</v>
      </c>
      <c r="N445" s="208">
        <f t="shared" si="191"/>
        <v>0</v>
      </c>
      <c r="O445" s="147"/>
      <c r="P445" s="209" t="str">
        <f t="shared" si="193"/>
        <v xml:space="preserve"> </v>
      </c>
      <c r="Q445" s="209" t="str">
        <f t="shared" si="194"/>
        <v xml:space="preserve"> </v>
      </c>
      <c r="R445" s="105">
        <f t="shared" si="198"/>
        <v>0</v>
      </c>
      <c r="S445" s="72">
        <f t="shared" si="195"/>
        <v>0</v>
      </c>
    </row>
    <row r="446" spans="1:19" ht="105.75" customHeight="1" x14ac:dyDescent="0.2">
      <c r="A446" s="364"/>
      <c r="B446" s="365"/>
      <c r="C446" s="365"/>
      <c r="D446" s="365"/>
      <c r="E446" s="147"/>
      <c r="F446" s="147"/>
      <c r="G446" s="49" t="s">
        <v>989</v>
      </c>
      <c r="H446" s="19" t="s">
        <v>333</v>
      </c>
      <c r="I446" s="365">
        <f>'موازنة 2028 -2029'!M446</f>
        <v>0</v>
      </c>
      <c r="J446" s="147"/>
      <c r="K446" s="147"/>
      <c r="L446" s="147">
        <f t="shared" si="199"/>
        <v>0</v>
      </c>
      <c r="M446" s="365">
        <f>'الاطار الموازنى  راي الجهه عام'!M446</f>
        <v>0</v>
      </c>
      <c r="N446" s="208">
        <f t="shared" si="191"/>
        <v>0</v>
      </c>
      <c r="O446" s="147"/>
      <c r="P446" s="209" t="str">
        <f t="shared" si="193"/>
        <v xml:space="preserve"> </v>
      </c>
      <c r="Q446" s="209" t="str">
        <f t="shared" si="194"/>
        <v xml:space="preserve"> </v>
      </c>
      <c r="R446" s="105">
        <f t="shared" si="198"/>
        <v>0</v>
      </c>
      <c r="S446" s="72">
        <f t="shared" si="195"/>
        <v>0</v>
      </c>
    </row>
    <row r="447" spans="1:19" ht="105.75" customHeight="1" x14ac:dyDescent="0.2">
      <c r="A447" s="364"/>
      <c r="B447" s="365"/>
      <c r="C447" s="365"/>
      <c r="D447" s="365"/>
      <c r="E447" s="147"/>
      <c r="F447" s="147"/>
      <c r="G447" s="49" t="s">
        <v>990</v>
      </c>
      <c r="H447" s="19" t="s">
        <v>334</v>
      </c>
      <c r="I447" s="365">
        <f>'موازنة 2028 -2029'!M447</f>
        <v>0</v>
      </c>
      <c r="J447" s="147"/>
      <c r="K447" s="147"/>
      <c r="L447" s="147">
        <f t="shared" si="199"/>
        <v>0</v>
      </c>
      <c r="M447" s="365">
        <f>'الاطار الموازنى  راي الجهه عام'!M447</f>
        <v>0</v>
      </c>
      <c r="N447" s="208">
        <f t="shared" si="191"/>
        <v>0</v>
      </c>
      <c r="O447" s="147"/>
      <c r="P447" s="209" t="str">
        <f t="shared" si="193"/>
        <v xml:space="preserve"> </v>
      </c>
      <c r="Q447" s="209" t="str">
        <f t="shared" si="194"/>
        <v xml:space="preserve"> </v>
      </c>
      <c r="R447" s="105">
        <f t="shared" si="198"/>
        <v>0</v>
      </c>
      <c r="S447" s="72">
        <f t="shared" si="195"/>
        <v>0</v>
      </c>
    </row>
    <row r="448" spans="1:19" ht="105.75" customHeight="1" x14ac:dyDescent="0.2">
      <c r="A448" s="364"/>
      <c r="B448" s="365"/>
      <c r="C448" s="365"/>
      <c r="D448" s="365"/>
      <c r="E448" s="147"/>
      <c r="F448" s="147"/>
      <c r="G448" s="49" t="s">
        <v>991</v>
      </c>
      <c r="H448" s="19" t="s">
        <v>335</v>
      </c>
      <c r="I448" s="365">
        <f>'موازنة 2028 -2029'!M448</f>
        <v>0</v>
      </c>
      <c r="J448" s="147"/>
      <c r="K448" s="147"/>
      <c r="L448" s="147">
        <f t="shared" si="199"/>
        <v>0</v>
      </c>
      <c r="M448" s="365">
        <f>'الاطار الموازنى  راي الجهه عام'!M448</f>
        <v>0</v>
      </c>
      <c r="N448" s="208">
        <f t="shared" si="191"/>
        <v>0</v>
      </c>
      <c r="O448" s="147"/>
      <c r="P448" s="209" t="str">
        <f t="shared" si="193"/>
        <v xml:space="preserve"> </v>
      </c>
      <c r="Q448" s="209" t="str">
        <f t="shared" si="194"/>
        <v xml:space="preserve"> </v>
      </c>
      <c r="R448" s="105">
        <f t="shared" si="198"/>
        <v>0</v>
      </c>
      <c r="S448" s="72">
        <f t="shared" si="195"/>
        <v>0</v>
      </c>
    </row>
    <row r="449" spans="1:19" ht="105.75" customHeight="1" x14ac:dyDescent="0.2">
      <c r="A449" s="364"/>
      <c r="B449" s="365"/>
      <c r="C449" s="365"/>
      <c r="D449" s="365"/>
      <c r="E449" s="147"/>
      <c r="F449" s="147"/>
      <c r="G449" s="49" t="s">
        <v>992</v>
      </c>
      <c r="H449" s="19" t="s">
        <v>336</v>
      </c>
      <c r="I449" s="365">
        <f>'موازنة 2028 -2029'!M449</f>
        <v>0</v>
      </c>
      <c r="J449" s="147"/>
      <c r="K449" s="147"/>
      <c r="L449" s="147">
        <f t="shared" si="199"/>
        <v>0</v>
      </c>
      <c r="M449" s="365">
        <f>'الاطار الموازنى  راي الجهه عام'!M449</f>
        <v>0</v>
      </c>
      <c r="N449" s="208">
        <f t="shared" si="191"/>
        <v>0</v>
      </c>
      <c r="O449" s="147"/>
      <c r="P449" s="209" t="str">
        <f t="shared" si="193"/>
        <v xml:space="preserve"> </v>
      </c>
      <c r="Q449" s="209" t="str">
        <f t="shared" si="194"/>
        <v xml:space="preserve"> </v>
      </c>
      <c r="R449" s="105">
        <f t="shared" si="198"/>
        <v>0</v>
      </c>
      <c r="S449" s="72">
        <f t="shared" si="195"/>
        <v>0</v>
      </c>
    </row>
    <row r="450" spans="1:19" ht="105.75" customHeight="1" x14ac:dyDescent="0.2">
      <c r="A450" s="364"/>
      <c r="B450" s="365"/>
      <c r="C450" s="365"/>
      <c r="D450" s="365"/>
      <c r="E450" s="147"/>
      <c r="F450" s="147"/>
      <c r="G450" s="49" t="s">
        <v>993</v>
      </c>
      <c r="H450" s="19" t="s">
        <v>570</v>
      </c>
      <c r="I450" s="365">
        <f>'موازنة 2028 -2029'!M450</f>
        <v>0</v>
      </c>
      <c r="J450" s="147"/>
      <c r="K450" s="147"/>
      <c r="L450" s="147">
        <f t="shared" si="199"/>
        <v>0</v>
      </c>
      <c r="M450" s="365">
        <f>'الاطار الموازنى  راي الجهه عام'!M450</f>
        <v>0</v>
      </c>
      <c r="N450" s="208">
        <f t="shared" si="191"/>
        <v>0</v>
      </c>
      <c r="O450" s="147"/>
      <c r="P450" s="209" t="str">
        <f t="shared" si="193"/>
        <v xml:space="preserve"> </v>
      </c>
      <c r="Q450" s="209" t="str">
        <f t="shared" si="194"/>
        <v xml:space="preserve"> </v>
      </c>
      <c r="R450" s="105">
        <f t="shared" si="198"/>
        <v>0</v>
      </c>
      <c r="S450" s="72">
        <f t="shared" si="195"/>
        <v>0</v>
      </c>
    </row>
    <row r="451" spans="1:19" ht="105.75" customHeight="1" x14ac:dyDescent="0.2">
      <c r="A451" s="364"/>
      <c r="B451" s="365"/>
      <c r="C451" s="365"/>
      <c r="D451" s="365"/>
      <c r="E451" s="147"/>
      <c r="F451" s="147"/>
      <c r="G451" s="49" t="s">
        <v>994</v>
      </c>
      <c r="H451" s="19" t="s">
        <v>571</v>
      </c>
      <c r="I451" s="365">
        <f>'موازنة 2028 -2029'!M451</f>
        <v>0</v>
      </c>
      <c r="J451" s="147"/>
      <c r="K451" s="147"/>
      <c r="L451" s="147">
        <f t="shared" si="199"/>
        <v>0</v>
      </c>
      <c r="M451" s="365">
        <f>'الاطار الموازنى  راي الجهه عام'!M451</f>
        <v>0</v>
      </c>
      <c r="N451" s="208">
        <f t="shared" si="191"/>
        <v>0</v>
      </c>
      <c r="O451" s="147"/>
      <c r="P451" s="209" t="str">
        <f t="shared" si="193"/>
        <v xml:space="preserve"> </v>
      </c>
      <c r="Q451" s="209" t="str">
        <f t="shared" si="194"/>
        <v xml:space="preserve"> </v>
      </c>
      <c r="R451" s="105">
        <f t="shared" si="198"/>
        <v>0</v>
      </c>
      <c r="S451" s="72">
        <f t="shared" si="195"/>
        <v>0</v>
      </c>
    </row>
    <row r="452" spans="1:19" ht="105.75" customHeight="1" thickBot="1" x14ac:dyDescent="0.25">
      <c r="A452" s="364"/>
      <c r="B452" s="365"/>
      <c r="C452" s="365"/>
      <c r="D452" s="365"/>
      <c r="E452" s="147"/>
      <c r="F452" s="147"/>
      <c r="G452" s="50" t="s">
        <v>995</v>
      </c>
      <c r="H452" s="20" t="s">
        <v>569</v>
      </c>
      <c r="I452" s="365">
        <f>'موازنة 2028 -2029'!M452</f>
        <v>0</v>
      </c>
      <c r="J452" s="147"/>
      <c r="K452" s="147"/>
      <c r="L452" s="147">
        <f t="shared" si="199"/>
        <v>0</v>
      </c>
      <c r="M452" s="365">
        <f>'الاطار الموازنى  راي الجهه عام'!M452</f>
        <v>0</v>
      </c>
      <c r="N452" s="208">
        <f t="shared" si="191"/>
        <v>0</v>
      </c>
      <c r="O452" s="147"/>
      <c r="P452" s="209" t="str">
        <f t="shared" si="193"/>
        <v xml:space="preserve"> </v>
      </c>
      <c r="Q452" s="209" t="str">
        <f t="shared" si="194"/>
        <v xml:space="preserve"> </v>
      </c>
      <c r="R452" s="105">
        <f t="shared" si="198"/>
        <v>0</v>
      </c>
      <c r="S452" s="72">
        <f t="shared" si="195"/>
        <v>0</v>
      </c>
    </row>
    <row r="453" spans="1:19" s="1" customFormat="1" ht="127.5" customHeight="1" thickBot="1" x14ac:dyDescent="0.25">
      <c r="A453" s="360">
        <f t="shared" ref="A453:F453" si="210">SUM(A445:A452)</f>
        <v>0</v>
      </c>
      <c r="B453" s="368">
        <f t="shared" si="210"/>
        <v>0</v>
      </c>
      <c r="C453" s="368">
        <f t="shared" si="210"/>
        <v>0</v>
      </c>
      <c r="D453" s="368">
        <f t="shared" si="210"/>
        <v>0</v>
      </c>
      <c r="E453" s="150">
        <f t="shared" si="210"/>
        <v>0</v>
      </c>
      <c r="F453" s="150">
        <f t="shared" si="210"/>
        <v>0</v>
      </c>
      <c r="G453" s="51"/>
      <c r="H453" s="5" t="s">
        <v>167</v>
      </c>
      <c r="I453" s="368">
        <f>'موازنة 2028 -2029'!M453</f>
        <v>0</v>
      </c>
      <c r="J453" s="150">
        <f t="shared" ref="J453:L453" si="211">SUM(J445:J452)</f>
        <v>0</v>
      </c>
      <c r="K453" s="150">
        <f t="shared" si="211"/>
        <v>0</v>
      </c>
      <c r="L453" s="150">
        <f t="shared" si="211"/>
        <v>0</v>
      </c>
      <c r="M453" s="368">
        <f>'الاطار الموازنى  راي الجهه عام'!M453</f>
        <v>0</v>
      </c>
      <c r="N453" s="212">
        <f t="shared" si="191"/>
        <v>0</v>
      </c>
      <c r="O453" s="150">
        <f t="shared" ref="O453" si="212">SUM(O445:O452)</f>
        <v>0</v>
      </c>
      <c r="P453" s="150" t="str">
        <f t="shared" si="193"/>
        <v xml:space="preserve"> </v>
      </c>
      <c r="Q453" s="150" t="str">
        <f t="shared" si="194"/>
        <v xml:space="preserve"> </v>
      </c>
      <c r="R453" s="107">
        <f t="shared" si="198"/>
        <v>0</v>
      </c>
      <c r="S453" s="72">
        <f t="shared" si="195"/>
        <v>0</v>
      </c>
    </row>
    <row r="454" spans="1:19" s="1" customFormat="1" ht="121.5" customHeight="1" thickBot="1" x14ac:dyDescent="0.25">
      <c r="A454" s="373"/>
      <c r="B454" s="373"/>
      <c r="C454" s="373"/>
      <c r="D454" s="373"/>
      <c r="E454" s="153"/>
      <c r="F454" s="153"/>
      <c r="G454" s="56">
        <v>5111020201</v>
      </c>
      <c r="H454" s="33" t="s">
        <v>337</v>
      </c>
      <c r="I454" s="373">
        <f>'موازنة 2028 -2029'!M454</f>
        <v>23549000</v>
      </c>
      <c r="J454" s="153"/>
      <c r="K454" s="153"/>
      <c r="L454" s="153">
        <f t="shared" si="199"/>
        <v>0</v>
      </c>
      <c r="M454" s="373">
        <f>'الاطار الموازنى  راي الجهه عام'!M454</f>
        <v>0</v>
      </c>
      <c r="N454" s="215">
        <f t="shared" si="191"/>
        <v>-23549000</v>
      </c>
      <c r="O454" s="153">
        <f>O569-O439</f>
        <v>0</v>
      </c>
      <c r="P454" s="155" t="str">
        <f t="shared" si="193"/>
        <v xml:space="preserve"> </v>
      </c>
      <c r="Q454" s="155">
        <f t="shared" si="194"/>
        <v>23549000</v>
      </c>
      <c r="R454" s="110">
        <f t="shared" si="198"/>
        <v>0</v>
      </c>
      <c r="S454" s="72">
        <f t="shared" si="195"/>
        <v>23549000</v>
      </c>
    </row>
    <row r="455" spans="1:19" s="2" customFormat="1" ht="110.25" customHeight="1" thickBot="1" x14ac:dyDescent="0.25">
      <c r="A455" s="376">
        <f t="shared" ref="A455:L455" si="213">SUM(A453:A454)</f>
        <v>0</v>
      </c>
      <c r="B455" s="377">
        <f t="shared" si="213"/>
        <v>0</v>
      </c>
      <c r="C455" s="377">
        <f t="shared" si="213"/>
        <v>0</v>
      </c>
      <c r="D455" s="377">
        <f t="shared" si="213"/>
        <v>0</v>
      </c>
      <c r="E455" s="157">
        <f t="shared" si="213"/>
        <v>0</v>
      </c>
      <c r="F455" s="157">
        <f t="shared" si="213"/>
        <v>0</v>
      </c>
      <c r="G455" s="57"/>
      <c r="H455" s="7" t="s">
        <v>256</v>
      </c>
      <c r="I455" s="377">
        <f>'موازنة 2028 -2029'!M455</f>
        <v>23549000</v>
      </c>
      <c r="J455" s="157">
        <f t="shared" si="213"/>
        <v>0</v>
      </c>
      <c r="K455" s="157">
        <f t="shared" si="213"/>
        <v>0</v>
      </c>
      <c r="L455" s="157">
        <f t="shared" si="213"/>
        <v>0</v>
      </c>
      <c r="M455" s="377">
        <f>'الاطار الموازنى  راي الجهه عام'!M455</f>
        <v>0</v>
      </c>
      <c r="N455" s="217">
        <f t="shared" si="191"/>
        <v>-23549000</v>
      </c>
      <c r="O455" s="157">
        <f t="shared" ref="O455" si="214">SUM(O453:O454)</f>
        <v>0</v>
      </c>
      <c r="P455" s="157" t="str">
        <f t="shared" si="193"/>
        <v xml:space="preserve"> </v>
      </c>
      <c r="Q455" s="157">
        <f t="shared" si="194"/>
        <v>23549000</v>
      </c>
      <c r="R455" s="112">
        <f t="shared" si="198"/>
        <v>0</v>
      </c>
      <c r="S455" s="72">
        <f t="shared" si="195"/>
        <v>23549000</v>
      </c>
    </row>
    <row r="456" spans="1:19" s="2" customFormat="1" ht="105.75" customHeight="1" x14ac:dyDescent="0.2">
      <c r="A456" s="389"/>
      <c r="B456" s="390"/>
      <c r="C456" s="390"/>
      <c r="D456" s="390"/>
      <c r="E456" s="166"/>
      <c r="F456" s="166"/>
      <c r="G456" s="53" t="s">
        <v>996</v>
      </c>
      <c r="H456" s="26" t="s">
        <v>564</v>
      </c>
      <c r="I456" s="390">
        <f>'موازنة 2028 -2029'!M456</f>
        <v>0</v>
      </c>
      <c r="J456" s="166"/>
      <c r="K456" s="166"/>
      <c r="L456" s="166"/>
      <c r="M456" s="390">
        <f>'الاطار الموازنى  راي الجهه عام'!M456</f>
        <v>0</v>
      </c>
      <c r="N456" s="228"/>
      <c r="O456" s="166"/>
      <c r="P456" s="166" t="str">
        <f t="shared" si="193"/>
        <v xml:space="preserve"> </v>
      </c>
      <c r="Q456" s="166" t="str">
        <f t="shared" si="194"/>
        <v xml:space="preserve"> </v>
      </c>
      <c r="R456" s="119"/>
      <c r="S456" s="72">
        <f>S473</f>
        <v>0</v>
      </c>
    </row>
    <row r="457" spans="1:19" s="1" customFormat="1" ht="105.75" customHeight="1" x14ac:dyDescent="0.2">
      <c r="A457" s="357"/>
      <c r="B457" s="373"/>
      <c r="C457" s="373"/>
      <c r="D457" s="373"/>
      <c r="E457" s="155"/>
      <c r="F457" s="155"/>
      <c r="G457" s="54" t="s">
        <v>997</v>
      </c>
      <c r="H457" s="18" t="s">
        <v>338</v>
      </c>
      <c r="I457" s="373">
        <f>'موازنة 2028 -2029'!M457</f>
        <v>0</v>
      </c>
      <c r="J457" s="155"/>
      <c r="K457" s="155"/>
      <c r="L457" s="155"/>
      <c r="M457" s="373">
        <f>'الاطار الموازنى  راي الجهه عام'!M457</f>
        <v>0</v>
      </c>
      <c r="N457" s="215"/>
      <c r="O457" s="155"/>
      <c r="P457" s="155" t="str">
        <f t="shared" si="193"/>
        <v xml:space="preserve"> </v>
      </c>
      <c r="Q457" s="155" t="str">
        <f t="shared" si="194"/>
        <v xml:space="preserve"> </v>
      </c>
      <c r="R457" s="110"/>
      <c r="S457" s="72">
        <f>S461</f>
        <v>0</v>
      </c>
    </row>
    <row r="458" spans="1:19" ht="105.75" customHeight="1" x14ac:dyDescent="0.2">
      <c r="A458" s="364"/>
      <c r="B458" s="365"/>
      <c r="C458" s="365"/>
      <c r="D458" s="365"/>
      <c r="E458" s="147"/>
      <c r="F458" s="147"/>
      <c r="G458" s="49" t="s">
        <v>998</v>
      </c>
      <c r="H458" s="19" t="s">
        <v>339</v>
      </c>
      <c r="I458" s="365">
        <f>'موازنة 2028 -2029'!M458</f>
        <v>0</v>
      </c>
      <c r="J458" s="147"/>
      <c r="K458" s="147"/>
      <c r="L458" s="147">
        <f t="shared" si="199"/>
        <v>0</v>
      </c>
      <c r="M458" s="365">
        <f>'الاطار الموازنى  راي الجهه عام'!M458</f>
        <v>0</v>
      </c>
      <c r="N458" s="208">
        <f t="shared" si="191"/>
        <v>0</v>
      </c>
      <c r="O458" s="147"/>
      <c r="P458" s="209" t="str">
        <f t="shared" si="193"/>
        <v xml:space="preserve"> </v>
      </c>
      <c r="Q458" s="209" t="str">
        <f t="shared" si="194"/>
        <v xml:space="preserve"> </v>
      </c>
      <c r="R458" s="105">
        <f t="shared" si="198"/>
        <v>0</v>
      </c>
      <c r="S458" s="72">
        <f t="shared" si="195"/>
        <v>0</v>
      </c>
    </row>
    <row r="459" spans="1:19" ht="105.75" customHeight="1" x14ac:dyDescent="0.2">
      <c r="A459" s="364"/>
      <c r="B459" s="365"/>
      <c r="C459" s="365"/>
      <c r="D459" s="365"/>
      <c r="E459" s="147"/>
      <c r="F459" s="147"/>
      <c r="G459" s="49" t="s">
        <v>999</v>
      </c>
      <c r="H459" s="19" t="s">
        <v>340</v>
      </c>
      <c r="I459" s="365">
        <f>'موازنة 2028 -2029'!M459</f>
        <v>0</v>
      </c>
      <c r="J459" s="147"/>
      <c r="K459" s="147"/>
      <c r="L459" s="147">
        <f t="shared" si="199"/>
        <v>0</v>
      </c>
      <c r="M459" s="365">
        <f>'الاطار الموازنى  راي الجهه عام'!M459</f>
        <v>0</v>
      </c>
      <c r="N459" s="208">
        <f t="shared" si="191"/>
        <v>0</v>
      </c>
      <c r="O459" s="147"/>
      <c r="P459" s="209" t="str">
        <f t="shared" si="193"/>
        <v xml:space="preserve"> </v>
      </c>
      <c r="Q459" s="209" t="str">
        <f t="shared" si="194"/>
        <v xml:space="preserve"> </v>
      </c>
      <c r="R459" s="105">
        <f t="shared" si="198"/>
        <v>0</v>
      </c>
      <c r="S459" s="72">
        <f t="shared" si="195"/>
        <v>0</v>
      </c>
    </row>
    <row r="460" spans="1:19" ht="105.75" customHeight="1" thickBot="1" x14ac:dyDescent="0.25">
      <c r="A460" s="364"/>
      <c r="B460" s="365"/>
      <c r="C460" s="365"/>
      <c r="D460" s="365"/>
      <c r="E460" s="147"/>
      <c r="F460" s="147"/>
      <c r="G460" s="50" t="s">
        <v>1000</v>
      </c>
      <c r="H460" s="20" t="s">
        <v>341</v>
      </c>
      <c r="I460" s="365">
        <f>'موازنة 2028 -2029'!M460</f>
        <v>0</v>
      </c>
      <c r="J460" s="147"/>
      <c r="K460" s="147"/>
      <c r="L460" s="147">
        <f t="shared" si="199"/>
        <v>0</v>
      </c>
      <c r="M460" s="365">
        <f>'الاطار الموازنى  راي الجهه عام'!M460</f>
        <v>0</v>
      </c>
      <c r="N460" s="208">
        <f t="shared" si="191"/>
        <v>0</v>
      </c>
      <c r="O460" s="147"/>
      <c r="P460" s="209" t="str">
        <f t="shared" si="193"/>
        <v xml:space="preserve"> </v>
      </c>
      <c r="Q460" s="209" t="str">
        <f t="shared" si="194"/>
        <v xml:space="preserve"> </v>
      </c>
      <c r="R460" s="105">
        <f t="shared" si="198"/>
        <v>0</v>
      </c>
      <c r="S460" s="72">
        <f t="shared" si="195"/>
        <v>0</v>
      </c>
    </row>
    <row r="461" spans="1:19" s="1" customFormat="1" ht="102.75" customHeight="1" thickBot="1" x14ac:dyDescent="0.25">
      <c r="A461" s="360">
        <f t="shared" ref="A461:L461" si="215">SUM(A458:A460)</f>
        <v>0</v>
      </c>
      <c r="B461" s="368">
        <f t="shared" si="215"/>
        <v>0</v>
      </c>
      <c r="C461" s="368">
        <f t="shared" si="215"/>
        <v>0</v>
      </c>
      <c r="D461" s="368">
        <f t="shared" si="215"/>
        <v>0</v>
      </c>
      <c r="E461" s="150">
        <f t="shared" si="215"/>
        <v>0</v>
      </c>
      <c r="F461" s="150">
        <f t="shared" si="215"/>
        <v>0</v>
      </c>
      <c r="G461" s="51"/>
      <c r="H461" s="5" t="s">
        <v>167</v>
      </c>
      <c r="I461" s="368">
        <f>'موازنة 2028 -2029'!M461</f>
        <v>0</v>
      </c>
      <c r="J461" s="150">
        <f t="shared" si="215"/>
        <v>0</v>
      </c>
      <c r="K461" s="150">
        <f t="shared" si="215"/>
        <v>0</v>
      </c>
      <c r="L461" s="150">
        <f t="shared" si="215"/>
        <v>0</v>
      </c>
      <c r="M461" s="368">
        <f>'الاطار الموازنى  راي الجهه عام'!M461</f>
        <v>0</v>
      </c>
      <c r="N461" s="212">
        <f t="shared" si="191"/>
        <v>0</v>
      </c>
      <c r="O461" s="150">
        <f t="shared" ref="O461" si="216">SUM(O458:O460)</f>
        <v>0</v>
      </c>
      <c r="P461" s="150" t="str">
        <f t="shared" si="193"/>
        <v xml:space="preserve"> </v>
      </c>
      <c r="Q461" s="150" t="str">
        <f t="shared" si="194"/>
        <v xml:space="preserve"> </v>
      </c>
      <c r="R461" s="107">
        <f t="shared" si="198"/>
        <v>0</v>
      </c>
      <c r="S461" s="72">
        <f t="shared" si="195"/>
        <v>0</v>
      </c>
    </row>
    <row r="462" spans="1:19" s="1" customFormat="1" ht="105.75" customHeight="1" x14ac:dyDescent="0.2">
      <c r="A462" s="357"/>
      <c r="B462" s="373"/>
      <c r="C462" s="373"/>
      <c r="D462" s="373"/>
      <c r="E462" s="155"/>
      <c r="F462" s="155"/>
      <c r="G462" s="48" t="s">
        <v>1001</v>
      </c>
      <c r="H462" s="21" t="s">
        <v>342</v>
      </c>
      <c r="I462" s="373">
        <f>'موازنة 2028 -2029'!M462</f>
        <v>0</v>
      </c>
      <c r="J462" s="155"/>
      <c r="K462" s="155"/>
      <c r="L462" s="155"/>
      <c r="M462" s="373">
        <f>'الاطار الموازنى  راي الجهه عام'!M462</f>
        <v>0</v>
      </c>
      <c r="N462" s="215"/>
      <c r="O462" s="155"/>
      <c r="P462" s="155" t="str">
        <f t="shared" si="193"/>
        <v xml:space="preserve"> </v>
      </c>
      <c r="Q462" s="155" t="str">
        <f t="shared" si="194"/>
        <v xml:space="preserve"> </v>
      </c>
      <c r="R462" s="110"/>
      <c r="S462" s="72">
        <f>S466</f>
        <v>0</v>
      </c>
    </row>
    <row r="463" spans="1:19" ht="105.75" customHeight="1" x14ac:dyDescent="0.2">
      <c r="A463" s="364"/>
      <c r="B463" s="365"/>
      <c r="C463" s="365"/>
      <c r="D463" s="365"/>
      <c r="E463" s="147"/>
      <c r="F463" s="147"/>
      <c r="G463" s="49" t="s">
        <v>1002</v>
      </c>
      <c r="H463" s="19" t="s">
        <v>343</v>
      </c>
      <c r="I463" s="365">
        <f>'موازنة 2028 -2029'!M463</f>
        <v>0</v>
      </c>
      <c r="J463" s="147"/>
      <c r="K463" s="147"/>
      <c r="L463" s="147">
        <f t="shared" si="199"/>
        <v>0</v>
      </c>
      <c r="M463" s="365">
        <f>'الاطار الموازنى  راي الجهه عام'!M463</f>
        <v>0</v>
      </c>
      <c r="N463" s="208">
        <f t="shared" si="191"/>
        <v>0</v>
      </c>
      <c r="O463" s="147"/>
      <c r="P463" s="209" t="str">
        <f t="shared" si="193"/>
        <v xml:space="preserve"> </v>
      </c>
      <c r="Q463" s="209" t="str">
        <f t="shared" si="194"/>
        <v xml:space="preserve"> </v>
      </c>
      <c r="R463" s="105">
        <f t="shared" si="198"/>
        <v>0</v>
      </c>
      <c r="S463" s="72">
        <f t="shared" si="195"/>
        <v>0</v>
      </c>
    </row>
    <row r="464" spans="1:19" ht="105.75" customHeight="1" x14ac:dyDescent="0.2">
      <c r="A464" s="364"/>
      <c r="B464" s="365"/>
      <c r="C464" s="365"/>
      <c r="D464" s="365"/>
      <c r="E464" s="147"/>
      <c r="F464" s="147"/>
      <c r="G464" s="49" t="s">
        <v>1003</v>
      </c>
      <c r="H464" s="19" t="s">
        <v>344</v>
      </c>
      <c r="I464" s="365">
        <f>'موازنة 2028 -2029'!M464</f>
        <v>0</v>
      </c>
      <c r="J464" s="147"/>
      <c r="K464" s="147"/>
      <c r="L464" s="147">
        <f t="shared" si="199"/>
        <v>0</v>
      </c>
      <c r="M464" s="365">
        <f>'الاطار الموازنى  راي الجهه عام'!M464</f>
        <v>0</v>
      </c>
      <c r="N464" s="208">
        <f t="shared" si="191"/>
        <v>0</v>
      </c>
      <c r="O464" s="147"/>
      <c r="P464" s="209" t="str">
        <f t="shared" si="193"/>
        <v xml:space="preserve"> </v>
      </c>
      <c r="Q464" s="209" t="str">
        <f t="shared" si="194"/>
        <v xml:space="preserve"> </v>
      </c>
      <c r="R464" s="105">
        <f t="shared" si="198"/>
        <v>0</v>
      </c>
      <c r="S464" s="72">
        <f t="shared" si="195"/>
        <v>0</v>
      </c>
    </row>
    <row r="465" spans="1:19" ht="105.75" customHeight="1" thickBot="1" x14ac:dyDescent="0.25">
      <c r="A465" s="364"/>
      <c r="B465" s="365"/>
      <c r="C465" s="365"/>
      <c r="D465" s="365"/>
      <c r="E465" s="147"/>
      <c r="F465" s="147"/>
      <c r="G465" s="50" t="s">
        <v>1004</v>
      </c>
      <c r="H465" s="20" t="s">
        <v>345</v>
      </c>
      <c r="I465" s="365">
        <f>'موازنة 2028 -2029'!M465</f>
        <v>0</v>
      </c>
      <c r="J465" s="147"/>
      <c r="K465" s="147"/>
      <c r="L465" s="147">
        <f t="shared" si="199"/>
        <v>0</v>
      </c>
      <c r="M465" s="365">
        <f>'الاطار الموازنى  راي الجهه عام'!M465</f>
        <v>0</v>
      </c>
      <c r="N465" s="208">
        <f t="shared" si="191"/>
        <v>0</v>
      </c>
      <c r="O465" s="147"/>
      <c r="P465" s="209" t="str">
        <f t="shared" si="193"/>
        <v xml:space="preserve"> </v>
      </c>
      <c r="Q465" s="209" t="str">
        <f t="shared" si="194"/>
        <v xml:space="preserve"> </v>
      </c>
      <c r="R465" s="105">
        <f t="shared" si="198"/>
        <v>0</v>
      </c>
      <c r="S465" s="72">
        <f t="shared" si="195"/>
        <v>0</v>
      </c>
    </row>
    <row r="466" spans="1:19" s="1" customFormat="1" ht="110.25" customHeight="1" thickBot="1" x14ac:dyDescent="0.25">
      <c r="A466" s="360">
        <f t="shared" ref="A466:L466" si="217">SUM(A463:A465)</f>
        <v>0</v>
      </c>
      <c r="B466" s="368">
        <f t="shared" si="217"/>
        <v>0</v>
      </c>
      <c r="C466" s="368">
        <f t="shared" si="217"/>
        <v>0</v>
      </c>
      <c r="D466" s="368">
        <f t="shared" si="217"/>
        <v>0</v>
      </c>
      <c r="E466" s="150">
        <f t="shared" si="217"/>
        <v>0</v>
      </c>
      <c r="F466" s="150">
        <f t="shared" si="217"/>
        <v>0</v>
      </c>
      <c r="G466" s="51"/>
      <c r="H466" s="5" t="s">
        <v>171</v>
      </c>
      <c r="I466" s="368">
        <f>'موازنة 2028 -2029'!M466</f>
        <v>0</v>
      </c>
      <c r="J466" s="150">
        <f t="shared" si="217"/>
        <v>0</v>
      </c>
      <c r="K466" s="150">
        <f t="shared" si="217"/>
        <v>0</v>
      </c>
      <c r="L466" s="150">
        <f t="shared" si="217"/>
        <v>0</v>
      </c>
      <c r="M466" s="368">
        <f>'الاطار الموازنى  راي الجهه عام'!M466</f>
        <v>0</v>
      </c>
      <c r="N466" s="212">
        <f t="shared" si="191"/>
        <v>0</v>
      </c>
      <c r="O466" s="150">
        <f t="shared" ref="O466" si="218">SUM(O463:O465)</f>
        <v>0</v>
      </c>
      <c r="P466" s="150" t="str">
        <f t="shared" si="193"/>
        <v xml:space="preserve"> </v>
      </c>
      <c r="Q466" s="150" t="str">
        <f t="shared" si="194"/>
        <v xml:space="preserve"> </v>
      </c>
      <c r="R466" s="107">
        <f t="shared" si="198"/>
        <v>0</v>
      </c>
      <c r="S466" s="72">
        <f t="shared" si="195"/>
        <v>0</v>
      </c>
    </row>
    <row r="467" spans="1:19" s="1" customFormat="1" ht="105.75" customHeight="1" x14ac:dyDescent="0.2">
      <c r="A467" s="357"/>
      <c r="B467" s="373"/>
      <c r="C467" s="373"/>
      <c r="D467" s="373"/>
      <c r="E467" s="153"/>
      <c r="F467" s="153"/>
      <c r="G467" s="48">
        <v>5111030301</v>
      </c>
      <c r="H467" s="21" t="s">
        <v>346</v>
      </c>
      <c r="I467" s="373">
        <f>'موازنة 2028 -2029'!M467</f>
        <v>0</v>
      </c>
      <c r="J467" s="153"/>
      <c r="K467" s="153"/>
      <c r="L467" s="153">
        <f t="shared" si="199"/>
        <v>0</v>
      </c>
      <c r="M467" s="373">
        <f>'الاطار الموازنى  راي الجهه عام'!M467</f>
        <v>0</v>
      </c>
      <c r="N467" s="215">
        <f t="shared" si="191"/>
        <v>0</v>
      </c>
      <c r="O467" s="153"/>
      <c r="P467" s="155" t="str">
        <f t="shared" si="193"/>
        <v xml:space="preserve"> </v>
      </c>
      <c r="Q467" s="155" t="str">
        <f t="shared" si="194"/>
        <v xml:space="preserve"> </v>
      </c>
      <c r="R467" s="110">
        <f t="shared" si="198"/>
        <v>0</v>
      </c>
      <c r="S467" s="72">
        <f t="shared" si="195"/>
        <v>0</v>
      </c>
    </row>
    <row r="468" spans="1:19" s="1" customFormat="1" ht="105.75" customHeight="1" x14ac:dyDescent="0.2">
      <c r="A468" s="357"/>
      <c r="B468" s="373"/>
      <c r="C468" s="373"/>
      <c r="D468" s="373"/>
      <c r="E468" s="155"/>
      <c r="F468" s="155"/>
      <c r="G468" s="54" t="s">
        <v>1005</v>
      </c>
      <c r="H468" s="18" t="s">
        <v>347</v>
      </c>
      <c r="I468" s="373">
        <f>'موازنة 2028 -2029'!M468</f>
        <v>0</v>
      </c>
      <c r="J468" s="155"/>
      <c r="K468" s="155"/>
      <c r="L468" s="155"/>
      <c r="M468" s="373">
        <f>'الاطار الموازنى  راي الجهه عام'!M468</f>
        <v>0</v>
      </c>
      <c r="N468" s="215"/>
      <c r="O468" s="155"/>
      <c r="P468" s="155" t="str">
        <f t="shared" si="193"/>
        <v xml:space="preserve"> </v>
      </c>
      <c r="Q468" s="155" t="str">
        <f t="shared" si="194"/>
        <v xml:space="preserve"> </v>
      </c>
      <c r="R468" s="110"/>
      <c r="S468" s="72">
        <f>S472</f>
        <v>0</v>
      </c>
    </row>
    <row r="469" spans="1:19" ht="105.75" customHeight="1" x14ac:dyDescent="0.2">
      <c r="A469" s="364"/>
      <c r="B469" s="365"/>
      <c r="C469" s="365"/>
      <c r="D469" s="365"/>
      <c r="E469" s="147"/>
      <c r="F469" s="147"/>
      <c r="G469" s="49" t="s">
        <v>1006</v>
      </c>
      <c r="H469" s="19" t="s">
        <v>348</v>
      </c>
      <c r="I469" s="365">
        <f>'موازنة 2028 -2029'!M469</f>
        <v>0</v>
      </c>
      <c r="J469" s="147"/>
      <c r="K469" s="147"/>
      <c r="L469" s="147">
        <f t="shared" si="199"/>
        <v>0</v>
      </c>
      <c r="M469" s="365">
        <f>'الاطار الموازنى  راي الجهه عام'!M469</f>
        <v>0</v>
      </c>
      <c r="N469" s="208">
        <f t="shared" si="191"/>
        <v>0</v>
      </c>
      <c r="O469" s="147"/>
      <c r="P469" s="209" t="str">
        <f t="shared" si="193"/>
        <v xml:space="preserve"> </v>
      </c>
      <c r="Q469" s="209" t="str">
        <f t="shared" si="194"/>
        <v xml:space="preserve"> </v>
      </c>
      <c r="R469" s="105">
        <f t="shared" si="198"/>
        <v>0</v>
      </c>
      <c r="S469" s="72">
        <f t="shared" si="195"/>
        <v>0</v>
      </c>
    </row>
    <row r="470" spans="1:19" ht="105.75" customHeight="1" x14ac:dyDescent="0.2">
      <c r="A470" s="364"/>
      <c r="B470" s="365"/>
      <c r="C470" s="365"/>
      <c r="D470" s="365"/>
      <c r="E470" s="147"/>
      <c r="F470" s="147"/>
      <c r="G470" s="49" t="s">
        <v>1007</v>
      </c>
      <c r="H470" s="19" t="s">
        <v>349</v>
      </c>
      <c r="I470" s="365">
        <f>'موازنة 2028 -2029'!M470</f>
        <v>0</v>
      </c>
      <c r="J470" s="147"/>
      <c r="K470" s="147"/>
      <c r="L470" s="147">
        <f t="shared" si="199"/>
        <v>0</v>
      </c>
      <c r="M470" s="365">
        <f>'الاطار الموازنى  راي الجهه عام'!M470</f>
        <v>0</v>
      </c>
      <c r="N470" s="208">
        <f t="shared" si="191"/>
        <v>0</v>
      </c>
      <c r="O470" s="147"/>
      <c r="P470" s="209" t="str">
        <f t="shared" si="193"/>
        <v xml:space="preserve"> </v>
      </c>
      <c r="Q470" s="209" t="str">
        <f t="shared" si="194"/>
        <v xml:space="preserve"> </v>
      </c>
      <c r="R470" s="105">
        <f t="shared" si="198"/>
        <v>0</v>
      </c>
      <c r="S470" s="72">
        <f t="shared" si="195"/>
        <v>0</v>
      </c>
    </row>
    <row r="471" spans="1:19" ht="105.75" customHeight="1" thickBot="1" x14ac:dyDescent="0.25">
      <c r="A471" s="364"/>
      <c r="B471" s="365"/>
      <c r="C471" s="365"/>
      <c r="D471" s="365"/>
      <c r="E471" s="147"/>
      <c r="F471" s="147"/>
      <c r="G471" s="50" t="s">
        <v>1008</v>
      </c>
      <c r="H471" s="20" t="s">
        <v>350</v>
      </c>
      <c r="I471" s="365">
        <f>'موازنة 2028 -2029'!M471</f>
        <v>0</v>
      </c>
      <c r="J471" s="147"/>
      <c r="K471" s="147"/>
      <c r="L471" s="147">
        <f t="shared" si="199"/>
        <v>0</v>
      </c>
      <c r="M471" s="365">
        <f>'الاطار الموازنى  راي الجهه عام'!M471</f>
        <v>0</v>
      </c>
      <c r="N471" s="208">
        <f t="shared" si="191"/>
        <v>0</v>
      </c>
      <c r="O471" s="147"/>
      <c r="P471" s="209" t="str">
        <f t="shared" si="193"/>
        <v xml:space="preserve"> </v>
      </c>
      <c r="Q471" s="209" t="str">
        <f t="shared" si="194"/>
        <v xml:space="preserve"> </v>
      </c>
      <c r="R471" s="105">
        <f t="shared" si="198"/>
        <v>0</v>
      </c>
      <c r="S471" s="72">
        <f t="shared" si="195"/>
        <v>0</v>
      </c>
    </row>
    <row r="472" spans="1:19" s="1" customFormat="1" ht="140.25" customHeight="1" thickBot="1" x14ac:dyDescent="0.25">
      <c r="A472" s="360">
        <f t="shared" ref="A472:L472" si="219">SUM(A469:A471)</f>
        <v>0</v>
      </c>
      <c r="B472" s="368">
        <f t="shared" si="219"/>
        <v>0</v>
      </c>
      <c r="C472" s="368">
        <f t="shared" si="219"/>
        <v>0</v>
      </c>
      <c r="D472" s="368">
        <f t="shared" si="219"/>
        <v>0</v>
      </c>
      <c r="E472" s="150">
        <f t="shared" si="219"/>
        <v>0</v>
      </c>
      <c r="F472" s="150">
        <f t="shared" si="219"/>
        <v>0</v>
      </c>
      <c r="G472" s="51"/>
      <c r="H472" s="5" t="s">
        <v>183</v>
      </c>
      <c r="I472" s="368">
        <f>'موازنة 2028 -2029'!M472</f>
        <v>0</v>
      </c>
      <c r="J472" s="150">
        <f t="shared" si="219"/>
        <v>0</v>
      </c>
      <c r="K472" s="150">
        <f t="shared" si="219"/>
        <v>0</v>
      </c>
      <c r="L472" s="150">
        <f t="shared" si="219"/>
        <v>0</v>
      </c>
      <c r="M472" s="368">
        <f>'الاطار الموازنى  راي الجهه عام'!M472</f>
        <v>0</v>
      </c>
      <c r="N472" s="212">
        <f t="shared" si="191"/>
        <v>0</v>
      </c>
      <c r="O472" s="150">
        <f t="shared" ref="O472" si="220">SUM(O469:O471)</f>
        <v>0</v>
      </c>
      <c r="P472" s="150" t="str">
        <f t="shared" si="193"/>
        <v xml:space="preserve"> </v>
      </c>
      <c r="Q472" s="150" t="str">
        <f t="shared" si="194"/>
        <v xml:space="preserve"> </v>
      </c>
      <c r="R472" s="107">
        <f t="shared" si="198"/>
        <v>0</v>
      </c>
      <c r="S472" s="72">
        <f t="shared" si="195"/>
        <v>0</v>
      </c>
    </row>
    <row r="473" spans="1:19" s="2" customFormat="1" ht="137.25" customHeight="1" thickBot="1" x14ac:dyDescent="0.25">
      <c r="A473" s="376">
        <f t="shared" ref="A473:L473" si="221">A472+A467+A466+A461</f>
        <v>0</v>
      </c>
      <c r="B473" s="377">
        <f t="shared" si="221"/>
        <v>0</v>
      </c>
      <c r="C473" s="377">
        <f t="shared" si="221"/>
        <v>0</v>
      </c>
      <c r="D473" s="377">
        <f t="shared" si="221"/>
        <v>0</v>
      </c>
      <c r="E473" s="157">
        <f t="shared" si="221"/>
        <v>0</v>
      </c>
      <c r="F473" s="157">
        <f t="shared" si="221"/>
        <v>0</v>
      </c>
      <c r="G473" s="57"/>
      <c r="H473" s="7" t="s">
        <v>266</v>
      </c>
      <c r="I473" s="377">
        <f>'موازنة 2028 -2029'!M473</f>
        <v>0</v>
      </c>
      <c r="J473" s="157">
        <f t="shared" si="221"/>
        <v>0</v>
      </c>
      <c r="K473" s="157">
        <f t="shared" si="221"/>
        <v>0</v>
      </c>
      <c r="L473" s="157">
        <f t="shared" si="221"/>
        <v>0</v>
      </c>
      <c r="M473" s="377">
        <f>'الاطار الموازنى  راي الجهه عام'!M473</f>
        <v>0</v>
      </c>
      <c r="N473" s="217">
        <f t="shared" si="191"/>
        <v>0</v>
      </c>
      <c r="O473" s="157">
        <f t="shared" ref="O473" si="222">O472+O467+O466+O461</f>
        <v>0</v>
      </c>
      <c r="P473" s="157" t="str">
        <f t="shared" si="193"/>
        <v xml:space="preserve"> </v>
      </c>
      <c r="Q473" s="157" t="str">
        <f t="shared" si="194"/>
        <v xml:space="preserve"> </v>
      </c>
      <c r="R473" s="112">
        <f t="shared" si="198"/>
        <v>0</v>
      </c>
      <c r="S473" s="72">
        <f t="shared" si="195"/>
        <v>0</v>
      </c>
    </row>
    <row r="474" spans="1:19" s="3" customFormat="1" ht="127.5" customHeight="1" thickBot="1" x14ac:dyDescent="0.25">
      <c r="A474" s="402">
        <f t="shared" ref="A474:F474" si="223">A473+A455+A442</f>
        <v>0</v>
      </c>
      <c r="B474" s="403">
        <f t="shared" si="223"/>
        <v>0</v>
      </c>
      <c r="C474" s="403">
        <f t="shared" si="223"/>
        <v>0</v>
      </c>
      <c r="D474" s="403">
        <f t="shared" si="223"/>
        <v>0</v>
      </c>
      <c r="E474" s="185">
        <f t="shared" si="223"/>
        <v>0</v>
      </c>
      <c r="F474" s="185">
        <f t="shared" si="223"/>
        <v>0</v>
      </c>
      <c r="G474" s="63"/>
      <c r="H474" s="9" t="s">
        <v>351</v>
      </c>
      <c r="I474" s="403">
        <f>'موازنة 2028 -2029'!M474</f>
        <v>23549000</v>
      </c>
      <c r="J474" s="185">
        <f>J473+J455+J442</f>
        <v>0</v>
      </c>
      <c r="K474" s="185">
        <f>K473+K455+K442</f>
        <v>0</v>
      </c>
      <c r="L474" s="185">
        <f t="shared" si="199"/>
        <v>0</v>
      </c>
      <c r="M474" s="403">
        <f>'الاطار الموازنى  راي الجهه عام'!M474</f>
        <v>0</v>
      </c>
      <c r="N474" s="247">
        <f t="shared" si="191"/>
        <v>-23549000</v>
      </c>
      <c r="O474" s="185">
        <f>O473+O455+O442</f>
        <v>0</v>
      </c>
      <c r="P474" s="185" t="str">
        <f t="shared" si="193"/>
        <v xml:space="preserve"> </v>
      </c>
      <c r="Q474" s="185">
        <f t="shared" si="194"/>
        <v>23549000</v>
      </c>
      <c r="R474" s="128">
        <f t="shared" si="198"/>
        <v>0</v>
      </c>
      <c r="S474" s="72">
        <f t="shared" si="195"/>
        <v>23549000</v>
      </c>
    </row>
    <row r="475" spans="1:19" s="277" customFormat="1" ht="121.5" customHeight="1" thickBot="1" x14ac:dyDescent="0.25">
      <c r="A475" s="421"/>
      <c r="B475" s="422"/>
      <c r="C475" s="423" t="e">
        <f>(C474-A474)/A474</f>
        <v>#DIV/0!</v>
      </c>
      <c r="D475" s="423" t="e">
        <f>(D474-B474)/B474</f>
        <v>#DIV/0!</v>
      </c>
      <c r="E475" s="279" t="e">
        <f>(E474-C474)/C474</f>
        <v>#DIV/0!</v>
      </c>
      <c r="F475" s="279" t="e">
        <f>(F474-D474)/D474</f>
        <v>#DIV/0!</v>
      </c>
      <c r="G475" s="280"/>
      <c r="H475" s="281" t="s">
        <v>1137</v>
      </c>
      <c r="I475" s="386" t="e">
        <f>'موازنة 2028 -2029'!M475</f>
        <v>#VALUE!</v>
      </c>
      <c r="J475" s="278"/>
      <c r="K475" s="278"/>
      <c r="L475" s="278"/>
      <c r="M475" s="423">
        <f>'الاطار الموازنى  راي الجهه عام'!M475</f>
        <v>-1</v>
      </c>
      <c r="N475" s="282"/>
      <c r="O475" s="279" t="e">
        <f>(O474-J474)/J474</f>
        <v>#DIV/0!</v>
      </c>
      <c r="P475" s="278"/>
      <c r="Q475" s="278"/>
      <c r="R475" s="283"/>
      <c r="S475" s="276">
        <v>1</v>
      </c>
    </row>
    <row r="476" spans="1:19" s="3" customFormat="1" ht="122.25" customHeight="1" x14ac:dyDescent="0.2">
      <c r="A476" s="429">
        <f t="shared" ref="A476:L476" si="224">A474+A439</f>
        <v>0</v>
      </c>
      <c r="B476" s="430">
        <f t="shared" si="224"/>
        <v>0</v>
      </c>
      <c r="C476" s="430">
        <f t="shared" si="224"/>
        <v>0</v>
      </c>
      <c r="D476" s="430">
        <f t="shared" si="224"/>
        <v>0</v>
      </c>
      <c r="E476" s="327">
        <f t="shared" si="224"/>
        <v>0</v>
      </c>
      <c r="F476" s="327">
        <f t="shared" si="224"/>
        <v>0</v>
      </c>
      <c r="G476" s="328"/>
      <c r="H476" s="329" t="s">
        <v>352</v>
      </c>
      <c r="I476" s="430">
        <f>'موازنة 2028 -2029'!M476</f>
        <v>63805000</v>
      </c>
      <c r="J476" s="327">
        <f t="shared" si="224"/>
        <v>0</v>
      </c>
      <c r="K476" s="327">
        <f t="shared" si="224"/>
        <v>0</v>
      </c>
      <c r="L476" s="327">
        <f t="shared" si="224"/>
        <v>0</v>
      </c>
      <c r="M476" s="430">
        <f>'الاطار الموازنى  راي الجهه عام'!M476</f>
        <v>0</v>
      </c>
      <c r="N476" s="330">
        <f t="shared" si="191"/>
        <v>-63805000</v>
      </c>
      <c r="O476" s="327">
        <f t="shared" ref="O476" si="225">O474+O439</f>
        <v>0</v>
      </c>
      <c r="P476" s="327" t="str">
        <f t="shared" si="193"/>
        <v xml:space="preserve"> </v>
      </c>
      <c r="Q476" s="327">
        <f t="shared" si="194"/>
        <v>63805000</v>
      </c>
      <c r="R476" s="331">
        <f t="shared" si="198"/>
        <v>0</v>
      </c>
      <c r="S476" s="72">
        <f t="shared" si="195"/>
        <v>63805000</v>
      </c>
    </row>
    <row r="477" spans="1:19" s="3" customFormat="1" ht="117" customHeight="1" x14ac:dyDescent="0.2">
      <c r="A477" s="387"/>
      <c r="B477" s="388"/>
      <c r="C477" s="388"/>
      <c r="D477" s="388"/>
      <c r="E477" s="165"/>
      <c r="F477" s="165"/>
      <c r="G477" s="59" t="s">
        <v>942</v>
      </c>
      <c r="H477" s="10" t="s">
        <v>353</v>
      </c>
      <c r="I477" s="388">
        <f>'موازنة 2028 -2029'!M477</f>
        <v>0</v>
      </c>
      <c r="J477" s="165"/>
      <c r="K477" s="165"/>
      <c r="L477" s="165"/>
      <c r="M477" s="388">
        <f>'الاطار الموازنى  راي الجهه عام'!M477</f>
        <v>0</v>
      </c>
      <c r="N477" s="227"/>
      <c r="O477" s="165"/>
      <c r="P477" s="165" t="str">
        <f t="shared" si="193"/>
        <v xml:space="preserve"> </v>
      </c>
      <c r="Q477" s="165" t="str">
        <f t="shared" si="194"/>
        <v xml:space="preserve"> </v>
      </c>
      <c r="R477" s="118"/>
      <c r="S477" s="72">
        <f>S567</f>
        <v>63805000</v>
      </c>
    </row>
    <row r="478" spans="1:19" s="3" customFormat="1" ht="117" customHeight="1" x14ac:dyDescent="0.2">
      <c r="A478" s="355"/>
      <c r="B478" s="425"/>
      <c r="C478" s="425"/>
      <c r="D478" s="425"/>
      <c r="E478" s="181"/>
      <c r="F478" s="181"/>
      <c r="G478" s="69" t="s">
        <v>943</v>
      </c>
      <c r="H478" s="4" t="s">
        <v>354</v>
      </c>
      <c r="I478" s="425">
        <f>'موازنة 2028 -2029'!M478</f>
        <v>0</v>
      </c>
      <c r="J478" s="181"/>
      <c r="K478" s="181"/>
      <c r="L478" s="181"/>
      <c r="M478" s="425">
        <f>'الاطار الموازنى  راي الجهه عام'!M478</f>
        <v>0</v>
      </c>
      <c r="N478" s="242"/>
      <c r="O478" s="181"/>
      <c r="P478" s="181" t="str">
        <f t="shared" si="193"/>
        <v xml:space="preserve"> </v>
      </c>
      <c r="Q478" s="181" t="str">
        <f t="shared" si="194"/>
        <v xml:space="preserve"> </v>
      </c>
      <c r="R478" s="125"/>
      <c r="S478" s="72">
        <f>S521</f>
        <v>54623000</v>
      </c>
    </row>
    <row r="479" spans="1:19" s="2" customFormat="1" ht="117" customHeight="1" x14ac:dyDescent="0.2">
      <c r="A479" s="389"/>
      <c r="B479" s="390"/>
      <c r="C479" s="390"/>
      <c r="D479" s="390"/>
      <c r="E479" s="166"/>
      <c r="F479" s="166"/>
      <c r="G479" s="60" t="s">
        <v>944</v>
      </c>
      <c r="H479" s="17" t="s">
        <v>355</v>
      </c>
      <c r="I479" s="390">
        <f>'موازنة 2028 -2029'!M479</f>
        <v>0</v>
      </c>
      <c r="J479" s="166"/>
      <c r="K479" s="166"/>
      <c r="L479" s="166"/>
      <c r="M479" s="390">
        <f>'الاطار الموازنى  راي الجهه عام'!M479</f>
        <v>0</v>
      </c>
      <c r="N479" s="228"/>
      <c r="O479" s="166"/>
      <c r="P479" s="166" t="str">
        <f t="shared" si="193"/>
        <v xml:space="preserve"> </v>
      </c>
      <c r="Q479" s="166" t="str">
        <f t="shared" si="194"/>
        <v xml:space="preserve"> </v>
      </c>
      <c r="R479" s="119"/>
      <c r="S479" s="72">
        <f>S485</f>
        <v>0</v>
      </c>
    </row>
    <row r="480" spans="1:19" s="1" customFormat="1" ht="105.75" customHeight="1" x14ac:dyDescent="0.2">
      <c r="A480" s="357"/>
      <c r="B480" s="373"/>
      <c r="C480" s="373"/>
      <c r="D480" s="373"/>
      <c r="E480" s="153"/>
      <c r="F480" s="153"/>
      <c r="G480" s="54">
        <v>4111010101</v>
      </c>
      <c r="H480" s="18" t="s">
        <v>356</v>
      </c>
      <c r="I480" s="373">
        <f>'موازنة 2028 -2029'!M480</f>
        <v>0</v>
      </c>
      <c r="J480" s="153"/>
      <c r="K480" s="153"/>
      <c r="L480" s="153">
        <f t="shared" si="199"/>
        <v>0</v>
      </c>
      <c r="M480" s="373">
        <f>'الاطار الموازنى  راي الجهه عام'!M480</f>
        <v>0</v>
      </c>
      <c r="N480" s="215">
        <f t="shared" si="191"/>
        <v>0</v>
      </c>
      <c r="O480" s="153"/>
      <c r="P480" s="155" t="str">
        <f t="shared" si="193"/>
        <v xml:space="preserve"> </v>
      </c>
      <c r="Q480" s="155" t="str">
        <f t="shared" si="194"/>
        <v xml:space="preserve"> </v>
      </c>
      <c r="R480" s="110">
        <f t="shared" si="198"/>
        <v>0</v>
      </c>
      <c r="S480" s="72">
        <f t="shared" si="195"/>
        <v>0</v>
      </c>
    </row>
    <row r="481" spans="1:19" s="1" customFormat="1" ht="105.75" customHeight="1" x14ac:dyDescent="0.2">
      <c r="A481" s="357"/>
      <c r="B481" s="373"/>
      <c r="C481" s="373"/>
      <c r="D481" s="373"/>
      <c r="E481" s="153"/>
      <c r="F481" s="153"/>
      <c r="G481" s="54">
        <v>4111010201</v>
      </c>
      <c r="H481" s="18" t="s">
        <v>357</v>
      </c>
      <c r="I481" s="373">
        <f>'موازنة 2028 -2029'!M481</f>
        <v>0</v>
      </c>
      <c r="J481" s="153"/>
      <c r="K481" s="153"/>
      <c r="L481" s="153">
        <f t="shared" si="199"/>
        <v>0</v>
      </c>
      <c r="M481" s="373">
        <f>'الاطار الموازنى  راي الجهه عام'!M481</f>
        <v>0</v>
      </c>
      <c r="N481" s="215">
        <f t="shared" si="191"/>
        <v>0</v>
      </c>
      <c r="O481" s="153"/>
      <c r="P481" s="155" t="str">
        <f t="shared" si="193"/>
        <v xml:space="preserve"> </v>
      </c>
      <c r="Q481" s="155" t="str">
        <f t="shared" si="194"/>
        <v xml:space="preserve"> </v>
      </c>
      <c r="R481" s="110">
        <f t="shared" si="198"/>
        <v>0</v>
      </c>
      <c r="S481" s="72">
        <f t="shared" si="195"/>
        <v>0</v>
      </c>
    </row>
    <row r="482" spans="1:19" s="1" customFormat="1" ht="105.75" customHeight="1" x14ac:dyDescent="0.2">
      <c r="A482" s="357"/>
      <c r="B482" s="373"/>
      <c r="C482" s="373"/>
      <c r="D482" s="373"/>
      <c r="E482" s="153"/>
      <c r="F482" s="153"/>
      <c r="G482" s="54">
        <v>4111010301</v>
      </c>
      <c r="H482" s="18" t="s">
        <v>358</v>
      </c>
      <c r="I482" s="373">
        <f>'موازنة 2028 -2029'!M482</f>
        <v>0</v>
      </c>
      <c r="J482" s="153"/>
      <c r="K482" s="153"/>
      <c r="L482" s="153">
        <f t="shared" si="199"/>
        <v>0</v>
      </c>
      <c r="M482" s="373">
        <f>'الاطار الموازنى  راي الجهه عام'!M482</f>
        <v>0</v>
      </c>
      <c r="N482" s="215">
        <f t="shared" si="191"/>
        <v>0</v>
      </c>
      <c r="O482" s="153"/>
      <c r="P482" s="155" t="str">
        <f t="shared" si="193"/>
        <v xml:space="preserve"> </v>
      </c>
      <c r="Q482" s="155" t="str">
        <f t="shared" si="194"/>
        <v xml:space="preserve"> </v>
      </c>
      <c r="R482" s="110">
        <f t="shared" si="198"/>
        <v>0</v>
      </c>
      <c r="S482" s="72">
        <f t="shared" si="195"/>
        <v>0</v>
      </c>
    </row>
    <row r="483" spans="1:19" s="1" customFormat="1" ht="105.75" customHeight="1" x14ac:dyDescent="0.2">
      <c r="A483" s="357"/>
      <c r="B483" s="373"/>
      <c r="C483" s="373"/>
      <c r="D483" s="373"/>
      <c r="E483" s="153"/>
      <c r="F483" s="153"/>
      <c r="G483" s="54">
        <v>4111010401</v>
      </c>
      <c r="H483" s="18" t="s">
        <v>359</v>
      </c>
      <c r="I483" s="373">
        <f>'موازنة 2028 -2029'!M483</f>
        <v>0</v>
      </c>
      <c r="J483" s="153"/>
      <c r="K483" s="153"/>
      <c r="L483" s="153">
        <f t="shared" si="199"/>
        <v>0</v>
      </c>
      <c r="M483" s="373">
        <f>'الاطار الموازنى  راي الجهه عام'!M483</f>
        <v>0</v>
      </c>
      <c r="N483" s="215">
        <f t="shared" si="191"/>
        <v>0</v>
      </c>
      <c r="O483" s="153"/>
      <c r="P483" s="155" t="str">
        <f t="shared" si="193"/>
        <v xml:space="preserve"> </v>
      </c>
      <c r="Q483" s="155" t="str">
        <f t="shared" si="194"/>
        <v xml:space="preserve"> </v>
      </c>
      <c r="R483" s="110">
        <f t="shared" si="198"/>
        <v>0</v>
      </c>
      <c r="S483" s="72">
        <f t="shared" si="195"/>
        <v>0</v>
      </c>
    </row>
    <row r="484" spans="1:19" s="1" customFormat="1" ht="117" customHeight="1" thickBot="1" x14ac:dyDescent="0.25">
      <c r="A484" s="357"/>
      <c r="B484" s="373"/>
      <c r="C484" s="373"/>
      <c r="D484" s="373"/>
      <c r="E484" s="153"/>
      <c r="F484" s="153"/>
      <c r="G484" s="55">
        <v>4111010501</v>
      </c>
      <c r="H484" s="23" t="s">
        <v>360</v>
      </c>
      <c r="I484" s="373">
        <f>'موازنة 2028 -2029'!M484</f>
        <v>0</v>
      </c>
      <c r="J484" s="153"/>
      <c r="K484" s="153"/>
      <c r="L484" s="153">
        <f t="shared" si="199"/>
        <v>0</v>
      </c>
      <c r="M484" s="373">
        <f>'الاطار الموازنى  راي الجهه عام'!M484</f>
        <v>0</v>
      </c>
      <c r="N484" s="215">
        <f t="shared" si="191"/>
        <v>0</v>
      </c>
      <c r="O484" s="153"/>
      <c r="P484" s="155" t="str">
        <f t="shared" si="193"/>
        <v xml:space="preserve"> </v>
      </c>
      <c r="Q484" s="155" t="str">
        <f t="shared" si="194"/>
        <v xml:space="preserve"> </v>
      </c>
      <c r="R484" s="110">
        <f t="shared" si="198"/>
        <v>0</v>
      </c>
      <c r="S484" s="72">
        <f t="shared" si="195"/>
        <v>0</v>
      </c>
    </row>
    <row r="485" spans="1:19" s="2" customFormat="1" ht="112.5" customHeight="1" thickBot="1" x14ac:dyDescent="0.25">
      <c r="A485" s="376">
        <f t="shared" ref="A485:F485" si="226">SUM(A480:A484)</f>
        <v>0</v>
      </c>
      <c r="B485" s="377">
        <f t="shared" si="226"/>
        <v>0</v>
      </c>
      <c r="C485" s="377">
        <f t="shared" si="226"/>
        <v>0</v>
      </c>
      <c r="D485" s="377">
        <f t="shared" si="226"/>
        <v>0</v>
      </c>
      <c r="E485" s="157">
        <f t="shared" si="226"/>
        <v>0</v>
      </c>
      <c r="F485" s="157">
        <f t="shared" si="226"/>
        <v>0</v>
      </c>
      <c r="G485" s="57"/>
      <c r="H485" s="7" t="s">
        <v>237</v>
      </c>
      <c r="I485" s="377">
        <f>'موازنة 2028 -2029'!M485</f>
        <v>0</v>
      </c>
      <c r="J485" s="157">
        <f t="shared" ref="J485:L485" si="227">SUM(J480:J484)</f>
        <v>0</v>
      </c>
      <c r="K485" s="157">
        <f t="shared" si="227"/>
        <v>0</v>
      </c>
      <c r="L485" s="157">
        <f t="shared" si="227"/>
        <v>0</v>
      </c>
      <c r="M485" s="377">
        <f>'الاطار الموازنى  راي الجهه عام'!M485</f>
        <v>0</v>
      </c>
      <c r="N485" s="217">
        <f t="shared" ref="N485:N552" si="228">M485-I485</f>
        <v>0</v>
      </c>
      <c r="O485" s="157">
        <f t="shared" ref="O485" si="229">SUM(O480:O484)</f>
        <v>0</v>
      </c>
      <c r="P485" s="157" t="str">
        <f t="shared" ref="P485:P552" si="230">IF(O485&gt;I485,O485-I485," ")</f>
        <v xml:space="preserve"> </v>
      </c>
      <c r="Q485" s="157" t="str">
        <f t="shared" ref="Q485:Q552" si="231">IF(I485&gt;O485,I485-O485," ")</f>
        <v xml:space="preserve"> </v>
      </c>
      <c r="R485" s="112">
        <f t="shared" si="198"/>
        <v>0</v>
      </c>
      <c r="S485" s="72">
        <f t="shared" ref="S485:S552" si="232">SUM(A485+B485+C485+D485+E485+F485+I485+J485+K485+L485+M485+O485)</f>
        <v>0</v>
      </c>
    </row>
    <row r="486" spans="1:19" s="2" customFormat="1" ht="117" customHeight="1" x14ac:dyDescent="0.2">
      <c r="A486" s="389"/>
      <c r="B486" s="390"/>
      <c r="C486" s="390"/>
      <c r="D486" s="390"/>
      <c r="E486" s="166"/>
      <c r="F486" s="166"/>
      <c r="G486" s="53" t="s">
        <v>945</v>
      </c>
      <c r="H486" s="22" t="s">
        <v>361</v>
      </c>
      <c r="I486" s="390">
        <f>'موازنة 2028 -2029'!M486</f>
        <v>0</v>
      </c>
      <c r="J486" s="166"/>
      <c r="K486" s="166"/>
      <c r="L486" s="166"/>
      <c r="M486" s="390">
        <f>'الاطار الموازنى  راي الجهه عام'!M486</f>
        <v>0</v>
      </c>
      <c r="N486" s="228"/>
      <c r="O486" s="166"/>
      <c r="P486" s="166" t="str">
        <f t="shared" si="230"/>
        <v xml:space="preserve"> </v>
      </c>
      <c r="Q486" s="166" t="str">
        <f t="shared" si="231"/>
        <v xml:space="preserve"> </v>
      </c>
      <c r="R486" s="119"/>
      <c r="S486" s="72">
        <f>S492</f>
        <v>0</v>
      </c>
    </row>
    <row r="487" spans="1:19" s="1" customFormat="1" ht="105.75" customHeight="1" x14ac:dyDescent="0.2">
      <c r="A487" s="357"/>
      <c r="B487" s="373"/>
      <c r="C487" s="373"/>
      <c r="D487" s="373"/>
      <c r="E487" s="153"/>
      <c r="F487" s="153"/>
      <c r="G487" s="54">
        <v>4111020101</v>
      </c>
      <c r="H487" s="18" t="s">
        <v>356</v>
      </c>
      <c r="I487" s="373">
        <f>'موازنة 2028 -2029'!M487</f>
        <v>0</v>
      </c>
      <c r="J487" s="153"/>
      <c r="K487" s="153"/>
      <c r="L487" s="153">
        <f t="shared" si="199"/>
        <v>0</v>
      </c>
      <c r="M487" s="373">
        <f>'الاطار الموازنى  راي الجهه عام'!M487</f>
        <v>0</v>
      </c>
      <c r="N487" s="215">
        <f t="shared" si="228"/>
        <v>0</v>
      </c>
      <c r="O487" s="153"/>
      <c r="P487" s="155" t="str">
        <f t="shared" si="230"/>
        <v xml:space="preserve"> </v>
      </c>
      <c r="Q487" s="155" t="str">
        <f t="shared" si="231"/>
        <v xml:space="preserve"> </v>
      </c>
      <c r="R487" s="110">
        <f t="shared" si="198"/>
        <v>0</v>
      </c>
      <c r="S487" s="72">
        <f t="shared" si="232"/>
        <v>0</v>
      </c>
    </row>
    <row r="488" spans="1:19" s="1" customFormat="1" ht="105.75" customHeight="1" x14ac:dyDescent="0.2">
      <c r="A488" s="357"/>
      <c r="B488" s="373"/>
      <c r="C488" s="373"/>
      <c r="D488" s="373"/>
      <c r="E488" s="153"/>
      <c r="F488" s="153"/>
      <c r="G488" s="54">
        <v>4111020201</v>
      </c>
      <c r="H488" s="18" t="s">
        <v>357</v>
      </c>
      <c r="I488" s="373">
        <f>'موازنة 2028 -2029'!M488</f>
        <v>0</v>
      </c>
      <c r="J488" s="153"/>
      <c r="K488" s="153"/>
      <c r="L488" s="153">
        <f t="shared" si="199"/>
        <v>0</v>
      </c>
      <c r="M488" s="373">
        <f>'الاطار الموازنى  راي الجهه عام'!M488</f>
        <v>0</v>
      </c>
      <c r="N488" s="215">
        <f t="shared" si="228"/>
        <v>0</v>
      </c>
      <c r="O488" s="153"/>
      <c r="P488" s="155" t="str">
        <f t="shared" si="230"/>
        <v xml:space="preserve"> </v>
      </c>
      <c r="Q488" s="155" t="str">
        <f t="shared" si="231"/>
        <v xml:space="preserve"> </v>
      </c>
      <c r="R488" s="110">
        <f t="shared" si="198"/>
        <v>0</v>
      </c>
      <c r="S488" s="72">
        <f t="shared" si="232"/>
        <v>0</v>
      </c>
    </row>
    <row r="489" spans="1:19" s="1" customFormat="1" ht="105.75" customHeight="1" x14ac:dyDescent="0.2">
      <c r="A489" s="357"/>
      <c r="B489" s="373"/>
      <c r="C489" s="373"/>
      <c r="D489" s="373"/>
      <c r="E489" s="153"/>
      <c r="F489" s="153"/>
      <c r="G489" s="54">
        <v>4111020301</v>
      </c>
      <c r="H489" s="18" t="s">
        <v>358</v>
      </c>
      <c r="I489" s="373">
        <f>'موازنة 2028 -2029'!M489</f>
        <v>0</v>
      </c>
      <c r="J489" s="153"/>
      <c r="K489" s="153"/>
      <c r="L489" s="153">
        <f t="shared" si="199"/>
        <v>0</v>
      </c>
      <c r="M489" s="373">
        <f>'الاطار الموازنى  راي الجهه عام'!M489</f>
        <v>0</v>
      </c>
      <c r="N489" s="215">
        <f t="shared" si="228"/>
        <v>0</v>
      </c>
      <c r="O489" s="153"/>
      <c r="P489" s="155" t="str">
        <f t="shared" si="230"/>
        <v xml:space="preserve"> </v>
      </c>
      <c r="Q489" s="155" t="str">
        <f t="shared" si="231"/>
        <v xml:space="preserve"> </v>
      </c>
      <c r="R489" s="110">
        <f t="shared" si="198"/>
        <v>0</v>
      </c>
      <c r="S489" s="72">
        <f t="shared" si="232"/>
        <v>0</v>
      </c>
    </row>
    <row r="490" spans="1:19" s="1" customFormat="1" ht="105.75" customHeight="1" x14ac:dyDescent="0.2">
      <c r="A490" s="357"/>
      <c r="B490" s="373"/>
      <c r="C490" s="373"/>
      <c r="D490" s="373"/>
      <c r="E490" s="153"/>
      <c r="F490" s="153"/>
      <c r="G490" s="54">
        <v>4111020401</v>
      </c>
      <c r="H490" s="18" t="s">
        <v>359</v>
      </c>
      <c r="I490" s="373">
        <f>'موازنة 2028 -2029'!M490</f>
        <v>0</v>
      </c>
      <c r="J490" s="153"/>
      <c r="K490" s="153"/>
      <c r="L490" s="153">
        <f t="shared" si="199"/>
        <v>0</v>
      </c>
      <c r="M490" s="373">
        <f>'الاطار الموازنى  راي الجهه عام'!M490</f>
        <v>0</v>
      </c>
      <c r="N490" s="215">
        <f t="shared" si="228"/>
        <v>0</v>
      </c>
      <c r="O490" s="153"/>
      <c r="P490" s="155" t="str">
        <f t="shared" si="230"/>
        <v xml:space="preserve"> </v>
      </c>
      <c r="Q490" s="155" t="str">
        <f t="shared" si="231"/>
        <v xml:space="preserve"> </v>
      </c>
      <c r="R490" s="110">
        <f t="shared" ref="R490:R557" si="233">IF(O490=0,,O490/I490)</f>
        <v>0</v>
      </c>
      <c r="S490" s="72">
        <f t="shared" si="232"/>
        <v>0</v>
      </c>
    </row>
    <row r="491" spans="1:19" s="1" customFormat="1" ht="117" customHeight="1" thickBot="1" x14ac:dyDescent="0.25">
      <c r="A491" s="357"/>
      <c r="B491" s="373"/>
      <c r="C491" s="373"/>
      <c r="D491" s="373"/>
      <c r="E491" s="153"/>
      <c r="F491" s="153"/>
      <c r="G491" s="55">
        <v>4111020501</v>
      </c>
      <c r="H491" s="23" t="s">
        <v>1106</v>
      </c>
      <c r="I491" s="373">
        <f>'موازنة 2028 -2029'!M491</f>
        <v>0</v>
      </c>
      <c r="J491" s="153"/>
      <c r="K491" s="153"/>
      <c r="L491" s="153">
        <f t="shared" si="199"/>
        <v>0</v>
      </c>
      <c r="M491" s="373">
        <f>'الاطار الموازنى  راي الجهه عام'!M491</f>
        <v>0</v>
      </c>
      <c r="N491" s="215">
        <f t="shared" si="228"/>
        <v>0</v>
      </c>
      <c r="O491" s="153"/>
      <c r="P491" s="155" t="str">
        <f t="shared" si="230"/>
        <v xml:space="preserve"> </v>
      </c>
      <c r="Q491" s="155" t="str">
        <f t="shared" si="231"/>
        <v xml:space="preserve"> </v>
      </c>
      <c r="R491" s="110">
        <f t="shared" si="233"/>
        <v>0</v>
      </c>
      <c r="S491" s="72">
        <f t="shared" si="232"/>
        <v>0</v>
      </c>
    </row>
    <row r="492" spans="1:19" s="2" customFormat="1" ht="102.75" customHeight="1" thickBot="1" x14ac:dyDescent="0.25">
      <c r="A492" s="376">
        <f t="shared" ref="A492:F492" si="234">SUM(A487:A491)</f>
        <v>0</v>
      </c>
      <c r="B492" s="377">
        <f t="shared" si="234"/>
        <v>0</v>
      </c>
      <c r="C492" s="377">
        <f t="shared" si="234"/>
        <v>0</v>
      </c>
      <c r="D492" s="377">
        <f t="shared" si="234"/>
        <v>0</v>
      </c>
      <c r="E492" s="157">
        <f t="shared" si="234"/>
        <v>0</v>
      </c>
      <c r="F492" s="157">
        <f t="shared" si="234"/>
        <v>0</v>
      </c>
      <c r="G492" s="57"/>
      <c r="H492" s="7" t="s">
        <v>256</v>
      </c>
      <c r="I492" s="377">
        <f>'موازنة 2028 -2029'!M492</f>
        <v>0</v>
      </c>
      <c r="J492" s="157">
        <f t="shared" ref="J492:L492" si="235">SUM(J487:J491)</f>
        <v>0</v>
      </c>
      <c r="K492" s="157">
        <f t="shared" si="235"/>
        <v>0</v>
      </c>
      <c r="L492" s="157">
        <f t="shared" si="235"/>
        <v>0</v>
      </c>
      <c r="M492" s="377">
        <f>'الاطار الموازنى  راي الجهه عام'!M492</f>
        <v>0</v>
      </c>
      <c r="N492" s="217">
        <f t="shared" si="228"/>
        <v>0</v>
      </c>
      <c r="O492" s="157">
        <f t="shared" ref="O492" si="236">SUM(O487:O491)</f>
        <v>0</v>
      </c>
      <c r="P492" s="157" t="str">
        <f t="shared" si="230"/>
        <v xml:space="preserve"> </v>
      </c>
      <c r="Q492" s="157" t="str">
        <f t="shared" si="231"/>
        <v xml:space="preserve"> </v>
      </c>
      <c r="R492" s="112">
        <f t="shared" si="233"/>
        <v>0</v>
      </c>
      <c r="S492" s="72">
        <f t="shared" si="232"/>
        <v>0</v>
      </c>
    </row>
    <row r="493" spans="1:19" s="2" customFormat="1" ht="105.75" customHeight="1" x14ac:dyDescent="0.2">
      <c r="A493" s="389"/>
      <c r="B493" s="390"/>
      <c r="C493" s="390"/>
      <c r="D493" s="390"/>
      <c r="E493" s="166"/>
      <c r="F493" s="166"/>
      <c r="G493" s="53" t="s">
        <v>946</v>
      </c>
      <c r="H493" s="22" t="s">
        <v>362</v>
      </c>
      <c r="I493" s="390">
        <f>'موازنة 2028 -2029'!M493</f>
        <v>0</v>
      </c>
      <c r="J493" s="166"/>
      <c r="K493" s="166"/>
      <c r="L493" s="166"/>
      <c r="M493" s="390">
        <f>'الاطار الموازنى  راي الجهه عام'!M493</f>
        <v>0</v>
      </c>
      <c r="N493" s="228"/>
      <c r="O493" s="166"/>
      <c r="P493" s="166" t="str">
        <f t="shared" si="230"/>
        <v xml:space="preserve"> </v>
      </c>
      <c r="Q493" s="166" t="str">
        <f t="shared" si="231"/>
        <v xml:space="preserve"> </v>
      </c>
      <c r="R493" s="119"/>
      <c r="S493" s="72">
        <f>S496</f>
        <v>0</v>
      </c>
    </row>
    <row r="494" spans="1:19" s="1" customFormat="1" ht="105.75" customHeight="1" x14ac:dyDescent="0.2">
      <c r="A494" s="357"/>
      <c r="B494" s="373"/>
      <c r="C494" s="373"/>
      <c r="D494" s="373"/>
      <c r="E494" s="153"/>
      <c r="F494" s="153"/>
      <c r="G494" s="54">
        <v>4111030101</v>
      </c>
      <c r="H494" s="18" t="s">
        <v>363</v>
      </c>
      <c r="I494" s="373">
        <f>'موازنة 2028 -2029'!M494</f>
        <v>0</v>
      </c>
      <c r="J494" s="153"/>
      <c r="K494" s="153"/>
      <c r="L494" s="153">
        <f t="shared" ref="L494:L559" si="237">K494*2</f>
        <v>0</v>
      </c>
      <c r="M494" s="373">
        <f>'الاطار الموازنى  راي الجهه عام'!M494</f>
        <v>0</v>
      </c>
      <c r="N494" s="215">
        <f t="shared" si="228"/>
        <v>0</v>
      </c>
      <c r="O494" s="153"/>
      <c r="P494" s="155" t="str">
        <f t="shared" si="230"/>
        <v xml:space="preserve"> </v>
      </c>
      <c r="Q494" s="155" t="str">
        <f t="shared" si="231"/>
        <v xml:space="preserve"> </v>
      </c>
      <c r="R494" s="110">
        <f t="shared" si="233"/>
        <v>0</v>
      </c>
      <c r="S494" s="72">
        <f t="shared" si="232"/>
        <v>0</v>
      </c>
    </row>
    <row r="495" spans="1:19" s="1" customFormat="1" ht="105.75" customHeight="1" thickBot="1" x14ac:dyDescent="0.25">
      <c r="A495" s="357"/>
      <c r="B495" s="373"/>
      <c r="C495" s="373"/>
      <c r="D495" s="373"/>
      <c r="E495" s="153"/>
      <c r="F495" s="153"/>
      <c r="G495" s="55">
        <v>4111030201</v>
      </c>
      <c r="H495" s="23" t="s">
        <v>364</v>
      </c>
      <c r="I495" s="373">
        <f>'موازنة 2028 -2029'!M495</f>
        <v>0</v>
      </c>
      <c r="J495" s="153"/>
      <c r="K495" s="153"/>
      <c r="L495" s="153">
        <f t="shared" si="237"/>
        <v>0</v>
      </c>
      <c r="M495" s="373">
        <f>'الاطار الموازنى  راي الجهه عام'!M495</f>
        <v>0</v>
      </c>
      <c r="N495" s="215">
        <f t="shared" si="228"/>
        <v>0</v>
      </c>
      <c r="O495" s="153"/>
      <c r="P495" s="155" t="str">
        <f t="shared" si="230"/>
        <v xml:space="preserve"> </v>
      </c>
      <c r="Q495" s="155" t="str">
        <f t="shared" si="231"/>
        <v xml:space="preserve"> </v>
      </c>
      <c r="R495" s="110">
        <f t="shared" si="233"/>
        <v>0</v>
      </c>
      <c r="S495" s="72">
        <f t="shared" si="232"/>
        <v>0</v>
      </c>
    </row>
    <row r="496" spans="1:19" s="2" customFormat="1" ht="105" customHeight="1" thickBot="1" x14ac:dyDescent="0.25">
      <c r="A496" s="376">
        <f t="shared" ref="A496:L496" si="238">SUM(A494:A495)</f>
        <v>0</v>
      </c>
      <c r="B496" s="377">
        <f t="shared" si="238"/>
        <v>0</v>
      </c>
      <c r="C496" s="377">
        <f t="shared" si="238"/>
        <v>0</v>
      </c>
      <c r="D496" s="377">
        <f t="shared" si="238"/>
        <v>0</v>
      </c>
      <c r="E496" s="157">
        <f t="shared" si="238"/>
        <v>0</v>
      </c>
      <c r="F496" s="157">
        <f t="shared" si="238"/>
        <v>0</v>
      </c>
      <c r="G496" s="57"/>
      <c r="H496" s="7" t="s">
        <v>266</v>
      </c>
      <c r="I496" s="377">
        <f>'موازنة 2028 -2029'!M496</f>
        <v>0</v>
      </c>
      <c r="J496" s="157">
        <f t="shared" si="238"/>
        <v>0</v>
      </c>
      <c r="K496" s="157">
        <f t="shared" si="238"/>
        <v>0</v>
      </c>
      <c r="L496" s="157">
        <f t="shared" si="238"/>
        <v>0</v>
      </c>
      <c r="M496" s="377">
        <f>'الاطار الموازنى  راي الجهه عام'!M496</f>
        <v>0</v>
      </c>
      <c r="N496" s="217">
        <f t="shared" si="228"/>
        <v>0</v>
      </c>
      <c r="O496" s="157">
        <f t="shared" ref="O496" si="239">SUM(O494:O495)</f>
        <v>0</v>
      </c>
      <c r="P496" s="157" t="str">
        <f t="shared" si="230"/>
        <v xml:space="preserve"> </v>
      </c>
      <c r="Q496" s="157" t="str">
        <f t="shared" si="231"/>
        <v xml:space="preserve"> </v>
      </c>
      <c r="R496" s="112">
        <f t="shared" si="233"/>
        <v>0</v>
      </c>
      <c r="S496" s="72">
        <f t="shared" si="232"/>
        <v>0</v>
      </c>
    </row>
    <row r="497" spans="1:19" s="2" customFormat="1" ht="105.75" customHeight="1" x14ac:dyDescent="0.2">
      <c r="A497" s="389"/>
      <c r="B497" s="390"/>
      <c r="C497" s="390"/>
      <c r="D497" s="390"/>
      <c r="E497" s="166"/>
      <c r="F497" s="166"/>
      <c r="G497" s="53" t="s">
        <v>947</v>
      </c>
      <c r="H497" s="22" t="s">
        <v>365</v>
      </c>
      <c r="I497" s="390">
        <f>'موازنة 2028 -2029'!M497</f>
        <v>0</v>
      </c>
      <c r="J497" s="166"/>
      <c r="K497" s="166"/>
      <c r="L497" s="166"/>
      <c r="M497" s="390">
        <f>'الاطار الموازنى  راي الجهه عام'!M497</f>
        <v>0</v>
      </c>
      <c r="N497" s="228"/>
      <c r="O497" s="166"/>
      <c r="P497" s="166" t="str">
        <f t="shared" si="230"/>
        <v xml:space="preserve"> </v>
      </c>
      <c r="Q497" s="166" t="str">
        <f t="shared" si="231"/>
        <v xml:space="preserve"> </v>
      </c>
      <c r="R497" s="119"/>
      <c r="S497" s="72">
        <f>S504</f>
        <v>54600000</v>
      </c>
    </row>
    <row r="498" spans="1:19" s="1" customFormat="1" ht="105.75" customHeight="1" x14ac:dyDescent="0.2">
      <c r="A498" s="357"/>
      <c r="B498" s="373"/>
      <c r="C498" s="373"/>
      <c r="D498" s="373"/>
      <c r="E498" s="155"/>
      <c r="F498" s="155"/>
      <c r="G498" s="54" t="s">
        <v>948</v>
      </c>
      <c r="H498" s="18" t="s">
        <v>622</v>
      </c>
      <c r="I498" s="373">
        <f>'موازنة 2028 -2029'!M498</f>
        <v>0</v>
      </c>
      <c r="J498" s="155"/>
      <c r="K498" s="155"/>
      <c r="L498" s="155"/>
      <c r="M498" s="373">
        <f>'الاطار الموازنى  راي الجهه عام'!M498</f>
        <v>0</v>
      </c>
      <c r="N498" s="215"/>
      <c r="O498" s="155"/>
      <c r="P498" s="155" t="str">
        <f t="shared" si="230"/>
        <v xml:space="preserve"> </v>
      </c>
      <c r="Q498" s="155" t="str">
        <f t="shared" si="231"/>
        <v xml:space="preserve"> </v>
      </c>
      <c r="R498" s="110"/>
      <c r="S498" s="72">
        <f>S503</f>
        <v>54600000</v>
      </c>
    </row>
    <row r="499" spans="1:19" s="1" customFormat="1" ht="105" customHeight="1" x14ac:dyDescent="0.2">
      <c r="A499" s="365"/>
      <c r="B499" s="365"/>
      <c r="C499" s="365"/>
      <c r="D499" s="365"/>
      <c r="E499" s="147"/>
      <c r="F499" s="147"/>
      <c r="G499" s="49" t="s">
        <v>949</v>
      </c>
      <c r="H499" s="40" t="s">
        <v>623</v>
      </c>
      <c r="I499" s="365">
        <f>'موازنة 2028 -2029'!M499</f>
        <v>54600000</v>
      </c>
      <c r="J499" s="147"/>
      <c r="K499" s="147"/>
      <c r="L499" s="147">
        <f t="shared" si="237"/>
        <v>0</v>
      </c>
      <c r="M499" s="365">
        <f>'الاطار الموازنى  راي الجهه عام'!M499</f>
        <v>0</v>
      </c>
      <c r="N499" s="208">
        <f t="shared" si="228"/>
        <v>-54600000</v>
      </c>
      <c r="O499" s="147">
        <f>M499</f>
        <v>0</v>
      </c>
      <c r="P499" s="209" t="str">
        <f t="shared" si="230"/>
        <v xml:space="preserve"> </v>
      </c>
      <c r="Q499" s="209">
        <f t="shared" si="231"/>
        <v>54600000</v>
      </c>
      <c r="R499" s="105">
        <f t="shared" si="233"/>
        <v>0</v>
      </c>
      <c r="S499" s="72">
        <f t="shared" si="232"/>
        <v>54600000</v>
      </c>
    </row>
    <row r="500" spans="1:19" s="1" customFormat="1" ht="105.75" customHeight="1" x14ac:dyDescent="0.2">
      <c r="A500" s="364"/>
      <c r="B500" s="365"/>
      <c r="C500" s="365"/>
      <c r="D500" s="365"/>
      <c r="E500" s="147"/>
      <c r="F500" s="147"/>
      <c r="G500" s="49">
        <v>4111040102</v>
      </c>
      <c r="H500" s="40" t="s">
        <v>624</v>
      </c>
      <c r="I500" s="365">
        <f>'موازنة 2028 -2029'!M500</f>
        <v>0</v>
      </c>
      <c r="J500" s="147"/>
      <c r="K500" s="147"/>
      <c r="L500" s="147">
        <f t="shared" si="237"/>
        <v>0</v>
      </c>
      <c r="M500" s="365">
        <f>'الاطار الموازنى  راي الجهه عام'!M500</f>
        <v>0</v>
      </c>
      <c r="N500" s="208">
        <f t="shared" si="228"/>
        <v>0</v>
      </c>
      <c r="O500" s="147"/>
      <c r="P500" s="209" t="str">
        <f t="shared" si="230"/>
        <v xml:space="preserve"> </v>
      </c>
      <c r="Q500" s="209" t="str">
        <f t="shared" si="231"/>
        <v xml:space="preserve"> </v>
      </c>
      <c r="R500" s="105">
        <f t="shared" si="233"/>
        <v>0</v>
      </c>
      <c r="S500" s="72">
        <f t="shared" si="232"/>
        <v>0</v>
      </c>
    </row>
    <row r="501" spans="1:19" s="1" customFormat="1" ht="105.75" customHeight="1" x14ac:dyDescent="0.2">
      <c r="A501" s="364"/>
      <c r="B501" s="365"/>
      <c r="C501" s="365"/>
      <c r="D501" s="365"/>
      <c r="E501" s="147"/>
      <c r="F501" s="147"/>
      <c r="G501" s="50">
        <v>4111040103</v>
      </c>
      <c r="H501" s="41" t="s">
        <v>625</v>
      </c>
      <c r="I501" s="365">
        <f>'موازنة 2028 -2029'!M501</f>
        <v>0</v>
      </c>
      <c r="J501" s="147"/>
      <c r="K501" s="147"/>
      <c r="L501" s="147">
        <f t="shared" si="237"/>
        <v>0</v>
      </c>
      <c r="M501" s="365">
        <f>'الاطار الموازنى  راي الجهه عام'!M501</f>
        <v>0</v>
      </c>
      <c r="N501" s="208">
        <f t="shared" si="228"/>
        <v>0</v>
      </c>
      <c r="O501" s="147"/>
      <c r="P501" s="209" t="str">
        <f t="shared" si="230"/>
        <v xml:space="preserve"> </v>
      </c>
      <c r="Q501" s="209" t="str">
        <f t="shared" si="231"/>
        <v xml:space="preserve"> </v>
      </c>
      <c r="R501" s="105">
        <f t="shared" si="233"/>
        <v>0</v>
      </c>
      <c r="S501" s="72">
        <f t="shared" si="232"/>
        <v>0</v>
      </c>
    </row>
    <row r="502" spans="1:19" s="1" customFormat="1" ht="105.75" customHeight="1" thickBot="1" x14ac:dyDescent="0.25">
      <c r="A502" s="397"/>
      <c r="B502" s="398"/>
      <c r="C502" s="398"/>
      <c r="D502" s="398"/>
      <c r="E502" s="168"/>
      <c r="F502" s="168"/>
      <c r="G502" s="61">
        <v>4111040104</v>
      </c>
      <c r="H502" s="711" t="s">
        <v>1185</v>
      </c>
      <c r="I502" s="365">
        <f>'موازنة 2028 -2029'!M502</f>
        <v>0</v>
      </c>
      <c r="J502" s="168"/>
      <c r="K502" s="168"/>
      <c r="L502" s="168"/>
      <c r="M502" s="365">
        <f>'الاطار الموازنى  راي الجهه عام'!M502</f>
        <v>0</v>
      </c>
      <c r="N502" s="208">
        <f t="shared" si="228"/>
        <v>0</v>
      </c>
      <c r="O502" s="168"/>
      <c r="P502" s="209" t="str">
        <f t="shared" si="230"/>
        <v xml:space="preserve"> </v>
      </c>
      <c r="Q502" s="209" t="str">
        <f t="shared" si="231"/>
        <v xml:space="preserve"> </v>
      </c>
      <c r="R502" s="105">
        <f t="shared" si="233"/>
        <v>0</v>
      </c>
      <c r="S502" s="72"/>
    </row>
    <row r="503" spans="1:19" s="1" customFormat="1" ht="102.75" customHeight="1" thickBot="1" x14ac:dyDescent="0.25">
      <c r="A503" s="360">
        <f t="shared" ref="A503:F503" si="240">A499+A500+A501</f>
        <v>0</v>
      </c>
      <c r="B503" s="368">
        <f t="shared" si="240"/>
        <v>0</v>
      </c>
      <c r="C503" s="368">
        <f t="shared" si="240"/>
        <v>0</v>
      </c>
      <c r="D503" s="368">
        <f t="shared" si="240"/>
        <v>0</v>
      </c>
      <c r="E503" s="150">
        <f t="shared" si="240"/>
        <v>0</v>
      </c>
      <c r="F503" s="150">
        <f t="shared" si="240"/>
        <v>0</v>
      </c>
      <c r="G503" s="51"/>
      <c r="H503" s="5" t="s">
        <v>167</v>
      </c>
      <c r="I503" s="368">
        <f>SUM(I499:I502)</f>
        <v>54600000</v>
      </c>
      <c r="J503" s="368">
        <f t="shared" ref="J503:M503" si="241">SUM(J499:J502)</f>
        <v>0</v>
      </c>
      <c r="K503" s="368">
        <f t="shared" si="241"/>
        <v>0</v>
      </c>
      <c r="L503" s="368">
        <f t="shared" si="241"/>
        <v>0</v>
      </c>
      <c r="M503" s="368">
        <f t="shared" si="241"/>
        <v>0</v>
      </c>
      <c r="N503" s="212">
        <f t="shared" si="228"/>
        <v>-54600000</v>
      </c>
      <c r="O503" s="150">
        <f t="shared" ref="O503" si="242">SUM(O499:O502)</f>
        <v>0</v>
      </c>
      <c r="P503" s="150" t="str">
        <f t="shared" si="230"/>
        <v xml:space="preserve"> </v>
      </c>
      <c r="Q503" s="150">
        <f t="shared" si="231"/>
        <v>54600000</v>
      </c>
      <c r="R503" s="107">
        <f t="shared" si="233"/>
        <v>0</v>
      </c>
      <c r="S503" s="72">
        <f t="shared" si="232"/>
        <v>54600000</v>
      </c>
    </row>
    <row r="504" spans="1:19" s="2" customFormat="1" ht="105" customHeight="1" thickBot="1" x14ac:dyDescent="0.25">
      <c r="A504" s="376">
        <f t="shared" ref="A504:L504" si="243">A503</f>
        <v>0</v>
      </c>
      <c r="B504" s="377">
        <f t="shared" si="243"/>
        <v>0</v>
      </c>
      <c r="C504" s="377">
        <f t="shared" si="243"/>
        <v>0</v>
      </c>
      <c r="D504" s="377">
        <f t="shared" si="243"/>
        <v>0</v>
      </c>
      <c r="E504" s="157">
        <f t="shared" si="243"/>
        <v>0</v>
      </c>
      <c r="F504" s="157">
        <f t="shared" si="243"/>
        <v>0</v>
      </c>
      <c r="G504" s="57"/>
      <c r="H504" s="7" t="s">
        <v>274</v>
      </c>
      <c r="I504" s="377">
        <f>'موازنة 2028 -2029'!M504</f>
        <v>54600000</v>
      </c>
      <c r="J504" s="157">
        <f t="shared" si="243"/>
        <v>0</v>
      </c>
      <c r="K504" s="157">
        <f t="shared" si="243"/>
        <v>0</v>
      </c>
      <c r="L504" s="157">
        <f t="shared" si="243"/>
        <v>0</v>
      </c>
      <c r="M504" s="377">
        <f>'الاطار الموازنى  راي الجهه عام'!M504</f>
        <v>0</v>
      </c>
      <c r="N504" s="217">
        <f t="shared" si="228"/>
        <v>-54600000</v>
      </c>
      <c r="O504" s="157">
        <f t="shared" ref="O504" si="244">O503</f>
        <v>0</v>
      </c>
      <c r="P504" s="157" t="str">
        <f t="shared" si="230"/>
        <v xml:space="preserve"> </v>
      </c>
      <c r="Q504" s="157">
        <f t="shared" si="231"/>
        <v>54600000</v>
      </c>
      <c r="R504" s="112">
        <f t="shared" si="233"/>
        <v>0</v>
      </c>
      <c r="S504" s="72">
        <f t="shared" si="232"/>
        <v>54600000</v>
      </c>
    </row>
    <row r="505" spans="1:19" s="2" customFormat="1" ht="105.75" customHeight="1" x14ac:dyDescent="0.2">
      <c r="A505" s="389"/>
      <c r="B505" s="390"/>
      <c r="C505" s="390"/>
      <c r="D505" s="390"/>
      <c r="E505" s="180"/>
      <c r="F505" s="180"/>
      <c r="G505" s="60">
        <v>4111050101</v>
      </c>
      <c r="H505" s="17" t="s">
        <v>366</v>
      </c>
      <c r="I505" s="390">
        <f>'موازنة 2028 -2029'!M505</f>
        <v>0</v>
      </c>
      <c r="J505" s="180"/>
      <c r="K505" s="180"/>
      <c r="L505" s="180">
        <f t="shared" si="237"/>
        <v>0</v>
      </c>
      <c r="M505" s="390">
        <f>'الاطار الموازنى  راي الجهه عام'!M505</f>
        <v>0</v>
      </c>
      <c r="N505" s="228">
        <f t="shared" si="228"/>
        <v>0</v>
      </c>
      <c r="O505" s="180"/>
      <c r="P505" s="166" t="str">
        <f t="shared" si="230"/>
        <v xml:space="preserve"> </v>
      </c>
      <c r="Q505" s="166" t="str">
        <f t="shared" si="231"/>
        <v xml:space="preserve"> </v>
      </c>
      <c r="R505" s="119">
        <f t="shared" si="233"/>
        <v>0</v>
      </c>
      <c r="S505" s="72">
        <f t="shared" si="232"/>
        <v>0</v>
      </c>
    </row>
    <row r="506" spans="1:19" s="2" customFormat="1" ht="105.75" customHeight="1" x14ac:dyDescent="0.2">
      <c r="A506" s="389"/>
      <c r="B506" s="390"/>
      <c r="C506" s="390"/>
      <c r="D506" s="390"/>
      <c r="E506" s="180"/>
      <c r="F506" s="180"/>
      <c r="G506" s="60">
        <v>4111060101</v>
      </c>
      <c r="H506" s="17" t="s">
        <v>367</v>
      </c>
      <c r="I506" s="390">
        <f>'موازنة 2028 -2029'!M506</f>
        <v>0</v>
      </c>
      <c r="J506" s="180"/>
      <c r="K506" s="180"/>
      <c r="L506" s="180">
        <f t="shared" si="237"/>
        <v>0</v>
      </c>
      <c r="M506" s="390">
        <f>'الاطار الموازنى  راي الجهه عام'!M506</f>
        <v>0</v>
      </c>
      <c r="N506" s="228">
        <f t="shared" si="228"/>
        <v>0</v>
      </c>
      <c r="O506" s="180"/>
      <c r="P506" s="166" t="str">
        <f t="shared" si="230"/>
        <v xml:space="preserve"> </v>
      </c>
      <c r="Q506" s="166" t="str">
        <f t="shared" si="231"/>
        <v xml:space="preserve"> </v>
      </c>
      <c r="R506" s="119">
        <f t="shared" si="233"/>
        <v>0</v>
      </c>
      <c r="S506" s="72">
        <f t="shared" si="232"/>
        <v>0</v>
      </c>
    </row>
    <row r="507" spans="1:19" s="2" customFormat="1" ht="105.75" customHeight="1" x14ac:dyDescent="0.2">
      <c r="A507" s="389"/>
      <c r="B507" s="390"/>
      <c r="C507" s="390"/>
      <c r="D507" s="390"/>
      <c r="E507" s="166"/>
      <c r="F507" s="166"/>
      <c r="G507" s="60">
        <v>4111070101</v>
      </c>
      <c r="H507" s="17" t="s">
        <v>368</v>
      </c>
      <c r="I507" s="390">
        <f>'موازنة 2028 -2029'!M507</f>
        <v>0</v>
      </c>
      <c r="J507" s="166"/>
      <c r="K507" s="166"/>
      <c r="L507" s="166"/>
      <c r="M507" s="390">
        <f>'الاطار الموازنى  راي الجهه عام'!M507</f>
        <v>0</v>
      </c>
      <c r="N507" s="228"/>
      <c r="O507" s="166"/>
      <c r="P507" s="166" t="str">
        <f t="shared" si="230"/>
        <v xml:space="preserve"> </v>
      </c>
      <c r="Q507" s="166" t="str">
        <f t="shared" si="231"/>
        <v xml:space="preserve"> </v>
      </c>
      <c r="R507" s="119"/>
      <c r="S507" s="72">
        <f>S520</f>
        <v>23000</v>
      </c>
    </row>
    <row r="508" spans="1:19" s="1" customFormat="1" ht="105.75" customHeight="1" x14ac:dyDescent="0.2">
      <c r="A508" s="357"/>
      <c r="B508" s="373"/>
      <c r="C508" s="373"/>
      <c r="D508" s="373"/>
      <c r="E508" s="155"/>
      <c r="F508" s="155"/>
      <c r="G508" s="54" t="s">
        <v>950</v>
      </c>
      <c r="H508" s="18" t="s">
        <v>369</v>
      </c>
      <c r="I508" s="373">
        <f>'موازنة 2028 -2029'!M508</f>
        <v>0</v>
      </c>
      <c r="J508" s="155"/>
      <c r="K508" s="155"/>
      <c r="L508" s="155"/>
      <c r="M508" s="373">
        <f>'الاطار الموازنى  راي الجهه عام'!M508</f>
        <v>0</v>
      </c>
      <c r="N508" s="215"/>
      <c r="O508" s="155"/>
      <c r="P508" s="155" t="str">
        <f t="shared" si="230"/>
        <v xml:space="preserve"> </v>
      </c>
      <c r="Q508" s="155" t="str">
        <f t="shared" si="231"/>
        <v xml:space="preserve"> </v>
      </c>
      <c r="R508" s="110"/>
      <c r="S508" s="72">
        <f>S512</f>
        <v>0</v>
      </c>
    </row>
    <row r="509" spans="1:19" ht="105.75" customHeight="1" x14ac:dyDescent="0.2">
      <c r="A509" s="364"/>
      <c r="B509" s="365"/>
      <c r="C509" s="365"/>
      <c r="D509" s="365"/>
      <c r="E509" s="147"/>
      <c r="F509" s="147"/>
      <c r="G509" s="49" t="s">
        <v>951</v>
      </c>
      <c r="H509" s="19" t="s">
        <v>370</v>
      </c>
      <c r="I509" s="365">
        <f>'موازنة 2028 -2029'!M509</f>
        <v>0</v>
      </c>
      <c r="J509" s="147"/>
      <c r="K509" s="147"/>
      <c r="L509" s="147">
        <f t="shared" si="237"/>
        <v>0</v>
      </c>
      <c r="M509" s="365">
        <f>'الاطار الموازنى  راي الجهه عام'!M509</f>
        <v>0</v>
      </c>
      <c r="N509" s="208">
        <f t="shared" si="228"/>
        <v>0</v>
      </c>
      <c r="O509" s="147"/>
      <c r="P509" s="209" t="str">
        <f t="shared" si="230"/>
        <v xml:space="preserve"> </v>
      </c>
      <c r="Q509" s="209" t="str">
        <f t="shared" si="231"/>
        <v xml:space="preserve"> </v>
      </c>
      <c r="R509" s="105">
        <f t="shared" si="233"/>
        <v>0</v>
      </c>
      <c r="S509" s="72">
        <f t="shared" si="232"/>
        <v>0</v>
      </c>
    </row>
    <row r="510" spans="1:19" ht="105.75" customHeight="1" x14ac:dyDescent="0.2">
      <c r="A510" s="364"/>
      <c r="B510" s="365"/>
      <c r="C510" s="365"/>
      <c r="D510" s="365"/>
      <c r="E510" s="147"/>
      <c r="F510" s="147"/>
      <c r="G510" s="49" t="s">
        <v>952</v>
      </c>
      <c r="H510" s="19" t="s">
        <v>371</v>
      </c>
      <c r="I510" s="365">
        <f>'موازنة 2028 -2029'!M510</f>
        <v>0</v>
      </c>
      <c r="J510" s="147"/>
      <c r="K510" s="147"/>
      <c r="L510" s="147">
        <f t="shared" si="237"/>
        <v>0</v>
      </c>
      <c r="M510" s="365">
        <f>'الاطار الموازنى  راي الجهه عام'!M510</f>
        <v>0</v>
      </c>
      <c r="N510" s="208">
        <f t="shared" si="228"/>
        <v>0</v>
      </c>
      <c r="O510" s="147"/>
      <c r="P510" s="209" t="str">
        <f t="shared" si="230"/>
        <v xml:space="preserve"> </v>
      </c>
      <c r="Q510" s="209" t="str">
        <f t="shared" si="231"/>
        <v xml:space="preserve"> </v>
      </c>
      <c r="R510" s="105">
        <f t="shared" si="233"/>
        <v>0</v>
      </c>
      <c r="S510" s="72">
        <f t="shared" si="232"/>
        <v>0</v>
      </c>
    </row>
    <row r="511" spans="1:19" ht="105.75" customHeight="1" thickBot="1" x14ac:dyDescent="0.25">
      <c r="A511" s="364"/>
      <c r="B511" s="365"/>
      <c r="C511" s="365"/>
      <c r="D511" s="365"/>
      <c r="E511" s="147"/>
      <c r="F511" s="147"/>
      <c r="G511" s="50" t="s">
        <v>953</v>
      </c>
      <c r="H511" s="20" t="s">
        <v>372</v>
      </c>
      <c r="I511" s="365">
        <f>'موازنة 2028 -2029'!M511</f>
        <v>0</v>
      </c>
      <c r="J511" s="147"/>
      <c r="K511" s="147"/>
      <c r="L511" s="147">
        <f t="shared" si="237"/>
        <v>0</v>
      </c>
      <c r="M511" s="365">
        <f>'الاطار الموازنى  راي الجهه عام'!M511</f>
        <v>0</v>
      </c>
      <c r="N511" s="208">
        <f t="shared" si="228"/>
        <v>0</v>
      </c>
      <c r="O511" s="147"/>
      <c r="P511" s="209" t="str">
        <f t="shared" si="230"/>
        <v xml:space="preserve"> </v>
      </c>
      <c r="Q511" s="209" t="str">
        <f t="shared" si="231"/>
        <v xml:space="preserve"> </v>
      </c>
      <c r="R511" s="105">
        <f t="shared" si="233"/>
        <v>0</v>
      </c>
      <c r="S511" s="72">
        <f t="shared" si="232"/>
        <v>0</v>
      </c>
    </row>
    <row r="512" spans="1:19" s="1" customFormat="1" ht="102.75" customHeight="1" thickBot="1" x14ac:dyDescent="0.25">
      <c r="A512" s="360">
        <f t="shared" ref="A512:L512" si="245">SUM(A509:A511)</f>
        <v>0</v>
      </c>
      <c r="B512" s="368">
        <f t="shared" si="245"/>
        <v>0</v>
      </c>
      <c r="C512" s="368">
        <f t="shared" si="245"/>
        <v>0</v>
      </c>
      <c r="D512" s="368">
        <f t="shared" si="245"/>
        <v>0</v>
      </c>
      <c r="E512" s="150">
        <f t="shared" si="245"/>
        <v>0</v>
      </c>
      <c r="F512" s="150">
        <f t="shared" si="245"/>
        <v>0</v>
      </c>
      <c r="G512" s="51"/>
      <c r="H512" s="5" t="s">
        <v>167</v>
      </c>
      <c r="I512" s="368">
        <f>'موازنة 2028 -2029'!M512</f>
        <v>0</v>
      </c>
      <c r="J512" s="150">
        <f t="shared" si="245"/>
        <v>0</v>
      </c>
      <c r="K512" s="150">
        <f t="shared" si="245"/>
        <v>0</v>
      </c>
      <c r="L512" s="150">
        <f t="shared" si="245"/>
        <v>0</v>
      </c>
      <c r="M512" s="368">
        <f>'الاطار الموازنى  راي الجهه عام'!M512</f>
        <v>0</v>
      </c>
      <c r="N512" s="212">
        <f t="shared" si="228"/>
        <v>0</v>
      </c>
      <c r="O512" s="150">
        <f t="shared" ref="O512" si="246">SUM(O509:O511)</f>
        <v>0</v>
      </c>
      <c r="P512" s="150" t="str">
        <f t="shared" si="230"/>
        <v xml:space="preserve"> </v>
      </c>
      <c r="Q512" s="150" t="str">
        <f t="shared" si="231"/>
        <v xml:space="preserve"> </v>
      </c>
      <c r="R512" s="107">
        <f t="shared" si="233"/>
        <v>0</v>
      </c>
      <c r="S512" s="72">
        <f t="shared" si="232"/>
        <v>0</v>
      </c>
    </row>
    <row r="513" spans="1:19" s="1" customFormat="1" ht="105.75" customHeight="1" x14ac:dyDescent="0.2">
      <c r="A513" s="357"/>
      <c r="B513" s="373"/>
      <c r="C513" s="373"/>
      <c r="D513" s="373"/>
      <c r="E513" s="153"/>
      <c r="F513" s="153"/>
      <c r="G513" s="48">
        <v>4111070201</v>
      </c>
      <c r="H513" s="21" t="s">
        <v>373</v>
      </c>
      <c r="I513" s="373">
        <f>'موازنة 2028 -2029'!M513</f>
        <v>0</v>
      </c>
      <c r="J513" s="153"/>
      <c r="K513" s="153"/>
      <c r="L513" s="153">
        <f t="shared" si="237"/>
        <v>0</v>
      </c>
      <c r="M513" s="373">
        <f>'الاطار الموازنى  راي الجهه عام'!M513</f>
        <v>0</v>
      </c>
      <c r="N513" s="215">
        <f t="shared" si="228"/>
        <v>0</v>
      </c>
      <c r="O513" s="153"/>
      <c r="P513" s="155" t="str">
        <f t="shared" si="230"/>
        <v xml:space="preserve"> </v>
      </c>
      <c r="Q513" s="155" t="str">
        <f t="shared" si="231"/>
        <v xml:space="preserve"> </v>
      </c>
      <c r="R513" s="110">
        <f t="shared" si="233"/>
        <v>0</v>
      </c>
      <c r="S513" s="72">
        <f t="shared" si="232"/>
        <v>0</v>
      </c>
    </row>
    <row r="514" spans="1:19" s="1" customFormat="1" ht="105.75" customHeight="1" x14ac:dyDescent="0.2">
      <c r="A514" s="357"/>
      <c r="B514" s="373"/>
      <c r="C514" s="373"/>
      <c r="D514" s="373"/>
      <c r="E514" s="153"/>
      <c r="F514" s="153"/>
      <c r="G514" s="54">
        <v>4111070301</v>
      </c>
      <c r="H514" s="18" t="s">
        <v>374</v>
      </c>
      <c r="I514" s="373">
        <f>'موازنة 2028 -2029'!M514</f>
        <v>0</v>
      </c>
      <c r="J514" s="153"/>
      <c r="K514" s="153"/>
      <c r="L514" s="153">
        <f t="shared" si="237"/>
        <v>0</v>
      </c>
      <c r="M514" s="373">
        <f>'الاطار الموازنى  راي الجهه عام'!M514</f>
        <v>0</v>
      </c>
      <c r="N514" s="215">
        <f t="shared" si="228"/>
        <v>0</v>
      </c>
      <c r="O514" s="153"/>
      <c r="P514" s="155" t="str">
        <f t="shared" si="230"/>
        <v xml:space="preserve"> </v>
      </c>
      <c r="Q514" s="155" t="str">
        <f t="shared" si="231"/>
        <v xml:space="preserve"> </v>
      </c>
      <c r="R514" s="110">
        <f t="shared" si="233"/>
        <v>0</v>
      </c>
      <c r="S514" s="72">
        <f t="shared" si="232"/>
        <v>0</v>
      </c>
    </row>
    <row r="515" spans="1:19" s="1" customFormat="1" ht="105.75" customHeight="1" x14ac:dyDescent="0.2">
      <c r="A515" s="357"/>
      <c r="B515" s="373"/>
      <c r="C515" s="373"/>
      <c r="D515" s="373"/>
      <c r="E515" s="153"/>
      <c r="F515" s="153"/>
      <c r="G515" s="54">
        <v>4111070401</v>
      </c>
      <c r="H515" s="18" t="s">
        <v>375</v>
      </c>
      <c r="I515" s="373">
        <f>'موازنة 2028 -2029'!M515</f>
        <v>0</v>
      </c>
      <c r="J515" s="153"/>
      <c r="K515" s="153"/>
      <c r="L515" s="153">
        <f t="shared" si="237"/>
        <v>0</v>
      </c>
      <c r="M515" s="373">
        <f>'الاطار الموازنى  راي الجهه عام'!M515</f>
        <v>0</v>
      </c>
      <c r="N515" s="215">
        <f t="shared" si="228"/>
        <v>0</v>
      </c>
      <c r="O515" s="153"/>
      <c r="P515" s="155" t="str">
        <f t="shared" si="230"/>
        <v xml:space="preserve"> </v>
      </c>
      <c r="Q515" s="155" t="str">
        <f t="shared" si="231"/>
        <v xml:space="preserve"> </v>
      </c>
      <c r="R515" s="110">
        <f t="shared" si="233"/>
        <v>0</v>
      </c>
      <c r="S515" s="72">
        <f t="shared" si="232"/>
        <v>0</v>
      </c>
    </row>
    <row r="516" spans="1:19" s="1" customFormat="1" ht="105.75" customHeight="1" thickBot="1" x14ac:dyDescent="0.25">
      <c r="A516" s="374"/>
      <c r="B516" s="375"/>
      <c r="C516" s="375"/>
      <c r="D516" s="375"/>
      <c r="E516" s="154"/>
      <c r="F516" s="154"/>
      <c r="G516" s="55">
        <v>4111070500</v>
      </c>
      <c r="H516" s="23" t="s">
        <v>376</v>
      </c>
      <c r="I516" s="375">
        <f>'موازنة 2028 -2029'!M516</f>
        <v>0</v>
      </c>
      <c r="J516" s="154"/>
      <c r="K516" s="154"/>
      <c r="L516" s="154"/>
      <c r="M516" s="375">
        <f>'الاطار الموازنى  راي الجهه عام'!M516</f>
        <v>0</v>
      </c>
      <c r="N516" s="216"/>
      <c r="O516" s="154"/>
      <c r="P516" s="154" t="str">
        <f t="shared" si="230"/>
        <v xml:space="preserve"> </v>
      </c>
      <c r="Q516" s="154" t="str">
        <f t="shared" si="231"/>
        <v xml:space="preserve"> </v>
      </c>
      <c r="R516" s="111"/>
      <c r="S516" s="72">
        <f>S519</f>
        <v>23000</v>
      </c>
    </row>
    <row r="517" spans="1:19" ht="105.75" customHeight="1" x14ac:dyDescent="0.2">
      <c r="A517" s="353"/>
      <c r="B517" s="354"/>
      <c r="C517" s="354"/>
      <c r="D517" s="354"/>
      <c r="E517" s="145"/>
      <c r="F517" s="145"/>
      <c r="G517" s="79" t="s">
        <v>954</v>
      </c>
      <c r="H517" s="80" t="s">
        <v>626</v>
      </c>
      <c r="I517" s="354">
        <f>'موازنة 2028 -2029'!M517</f>
        <v>23000</v>
      </c>
      <c r="J517" s="145"/>
      <c r="K517" s="145"/>
      <c r="L517" s="145">
        <f t="shared" si="237"/>
        <v>0</v>
      </c>
      <c r="M517" s="354">
        <f>'الاطار الموازنى  راي الجهه عام'!M517</f>
        <v>0</v>
      </c>
      <c r="N517" s="207">
        <f t="shared" si="228"/>
        <v>-23000</v>
      </c>
      <c r="O517" s="145">
        <f>M517</f>
        <v>0</v>
      </c>
      <c r="P517" s="137" t="str">
        <f t="shared" si="230"/>
        <v xml:space="preserve"> </v>
      </c>
      <c r="Q517" s="137">
        <f t="shared" si="231"/>
        <v>23000</v>
      </c>
      <c r="R517" s="97">
        <f t="shared" si="233"/>
        <v>0</v>
      </c>
      <c r="S517" s="72">
        <f t="shared" si="232"/>
        <v>23000</v>
      </c>
    </row>
    <row r="518" spans="1:19" ht="105.75" customHeight="1" thickBot="1" x14ac:dyDescent="0.25">
      <c r="A518" s="366"/>
      <c r="B518" s="367"/>
      <c r="C518" s="367"/>
      <c r="D518" s="367"/>
      <c r="E518" s="149"/>
      <c r="F518" s="149"/>
      <c r="G518" s="81">
        <v>4111070502</v>
      </c>
      <c r="H518" s="78" t="s">
        <v>627</v>
      </c>
      <c r="I518" s="367">
        <f>'موازنة 2028 -2029'!M518</f>
        <v>0</v>
      </c>
      <c r="J518" s="149"/>
      <c r="K518" s="149"/>
      <c r="L518" s="149">
        <f t="shared" si="237"/>
        <v>0</v>
      </c>
      <c r="M518" s="367">
        <f>'الاطار الموازنى  راي الجهه عام'!M518</f>
        <v>0</v>
      </c>
      <c r="N518" s="210">
        <f t="shared" si="228"/>
        <v>0</v>
      </c>
      <c r="O518" s="149"/>
      <c r="P518" s="211" t="str">
        <f t="shared" si="230"/>
        <v xml:space="preserve"> </v>
      </c>
      <c r="Q518" s="211" t="str">
        <f t="shared" si="231"/>
        <v xml:space="preserve"> </v>
      </c>
      <c r="R518" s="106">
        <f t="shared" si="233"/>
        <v>0</v>
      </c>
      <c r="S518" s="72">
        <f t="shared" si="232"/>
        <v>0</v>
      </c>
    </row>
    <row r="519" spans="1:19" s="1" customFormat="1" ht="110.25" customHeight="1" thickBot="1" x14ac:dyDescent="0.25">
      <c r="A519" s="360">
        <f t="shared" ref="A519:L519" si="247">A517+A518</f>
        <v>0</v>
      </c>
      <c r="B519" s="368">
        <f t="shared" si="247"/>
        <v>0</v>
      </c>
      <c r="C519" s="368">
        <f t="shared" si="247"/>
        <v>0</v>
      </c>
      <c r="D519" s="368">
        <f t="shared" si="247"/>
        <v>0</v>
      </c>
      <c r="E519" s="150">
        <f t="shared" si="247"/>
        <v>0</v>
      </c>
      <c r="F519" s="150">
        <f t="shared" si="247"/>
        <v>0</v>
      </c>
      <c r="G519" s="51"/>
      <c r="H519" s="5" t="s">
        <v>197</v>
      </c>
      <c r="I519" s="368">
        <f>'موازنة 2028 -2029'!M519</f>
        <v>23000</v>
      </c>
      <c r="J519" s="150">
        <f t="shared" si="247"/>
        <v>0</v>
      </c>
      <c r="K519" s="150">
        <f t="shared" si="247"/>
        <v>0</v>
      </c>
      <c r="L519" s="150">
        <f t="shared" si="247"/>
        <v>0</v>
      </c>
      <c r="M519" s="368">
        <f>'الاطار الموازنى  راي الجهه عام'!M519</f>
        <v>0</v>
      </c>
      <c r="N519" s="212">
        <f t="shared" si="228"/>
        <v>-23000</v>
      </c>
      <c r="O519" s="150">
        <f t="shared" ref="O519" si="248">O517+O518</f>
        <v>0</v>
      </c>
      <c r="P519" s="150" t="str">
        <f t="shared" si="230"/>
        <v xml:space="preserve"> </v>
      </c>
      <c r="Q519" s="150">
        <f t="shared" si="231"/>
        <v>23000</v>
      </c>
      <c r="R519" s="107">
        <f t="shared" si="233"/>
        <v>0</v>
      </c>
      <c r="S519" s="72">
        <f t="shared" si="232"/>
        <v>23000</v>
      </c>
    </row>
    <row r="520" spans="1:19" s="2" customFormat="1" ht="112.5" customHeight="1" thickBot="1" x14ac:dyDescent="0.25">
      <c r="A520" s="431">
        <f t="shared" ref="A520:L520" si="249">A512+A513+A514+A515+A519</f>
        <v>0</v>
      </c>
      <c r="B520" s="432">
        <f t="shared" si="249"/>
        <v>0</v>
      </c>
      <c r="C520" s="432">
        <f t="shared" si="249"/>
        <v>0</v>
      </c>
      <c r="D520" s="432">
        <f t="shared" si="249"/>
        <v>0</v>
      </c>
      <c r="E520" s="186">
        <f t="shared" si="249"/>
        <v>0</v>
      </c>
      <c r="F520" s="186">
        <f t="shared" si="249"/>
        <v>0</v>
      </c>
      <c r="G520" s="70"/>
      <c r="H520" s="7" t="s">
        <v>377</v>
      </c>
      <c r="I520" s="432">
        <f>'موازنة 2028 -2029'!M520</f>
        <v>23000</v>
      </c>
      <c r="J520" s="186">
        <f t="shared" si="249"/>
        <v>0</v>
      </c>
      <c r="K520" s="186">
        <f t="shared" si="249"/>
        <v>0</v>
      </c>
      <c r="L520" s="186">
        <f t="shared" si="249"/>
        <v>0</v>
      </c>
      <c r="M520" s="432">
        <f>'الاطار الموازنى  راي الجهه عام'!M520</f>
        <v>0</v>
      </c>
      <c r="N520" s="248">
        <f t="shared" si="228"/>
        <v>-23000</v>
      </c>
      <c r="O520" s="186">
        <f t="shared" ref="O520" si="250">O512+O513+O514+O515+O519</f>
        <v>0</v>
      </c>
      <c r="P520" s="186" t="str">
        <f t="shared" si="230"/>
        <v xml:space="preserve"> </v>
      </c>
      <c r="Q520" s="186">
        <f t="shared" si="231"/>
        <v>23000</v>
      </c>
      <c r="R520" s="129">
        <f t="shared" si="233"/>
        <v>0</v>
      </c>
      <c r="S520" s="72">
        <f t="shared" si="232"/>
        <v>23000</v>
      </c>
    </row>
    <row r="521" spans="1:19" s="3" customFormat="1" ht="112.5" customHeight="1" thickBot="1" x14ac:dyDescent="0.25">
      <c r="A521" s="382">
        <f t="shared" ref="A521:L521" si="251">A520+A506+A505+A504+A496+A492+A485</f>
        <v>0</v>
      </c>
      <c r="B521" s="383">
        <f t="shared" si="251"/>
        <v>0</v>
      </c>
      <c r="C521" s="383">
        <f t="shared" si="251"/>
        <v>0</v>
      </c>
      <c r="D521" s="383">
        <f t="shared" si="251"/>
        <v>0</v>
      </c>
      <c r="E521" s="161">
        <f t="shared" si="251"/>
        <v>0</v>
      </c>
      <c r="F521" s="161">
        <f t="shared" si="251"/>
        <v>0</v>
      </c>
      <c r="G521" s="58"/>
      <c r="H521" s="9" t="s">
        <v>378</v>
      </c>
      <c r="I521" s="383">
        <f>'موازنة 2028 -2029'!M521</f>
        <v>54623000</v>
      </c>
      <c r="J521" s="161">
        <f t="shared" si="251"/>
        <v>0</v>
      </c>
      <c r="K521" s="161">
        <f t="shared" si="251"/>
        <v>0</v>
      </c>
      <c r="L521" s="161">
        <f t="shared" si="251"/>
        <v>0</v>
      </c>
      <c r="M521" s="383">
        <f>'الاطار الموازنى  راي الجهه عام'!M521</f>
        <v>0</v>
      </c>
      <c r="N521" s="222">
        <f t="shared" si="228"/>
        <v>-54623000</v>
      </c>
      <c r="O521" s="161">
        <f t="shared" ref="O521" si="252">O520+O506+O505+O504+O496+O492+O485</f>
        <v>0</v>
      </c>
      <c r="P521" s="161" t="str">
        <f t="shared" si="230"/>
        <v xml:space="preserve"> </v>
      </c>
      <c r="Q521" s="161">
        <f t="shared" si="231"/>
        <v>54623000</v>
      </c>
      <c r="R521" s="115">
        <f t="shared" si="233"/>
        <v>0</v>
      </c>
      <c r="S521" s="72">
        <f t="shared" si="232"/>
        <v>54623000</v>
      </c>
    </row>
    <row r="522" spans="1:19" s="277" customFormat="1" ht="117" customHeight="1" x14ac:dyDescent="0.2">
      <c r="A522" s="421"/>
      <c r="B522" s="422"/>
      <c r="C522" s="423" t="e">
        <f>(C521-A521)/A521</f>
        <v>#DIV/0!</v>
      </c>
      <c r="D522" s="423" t="e">
        <f>(D521-B521)/B521</f>
        <v>#DIV/0!</v>
      </c>
      <c r="E522" s="279" t="e">
        <f>(E521-C521)/C521</f>
        <v>#DIV/0!</v>
      </c>
      <c r="F522" s="279" t="e">
        <f>(F521-D521)/D521</f>
        <v>#DIV/0!</v>
      </c>
      <c r="G522" s="280"/>
      <c r="H522" s="281" t="s">
        <v>1137</v>
      </c>
      <c r="I522" s="386" t="e">
        <f>'موازنة 2028 -2029'!M522</f>
        <v>#VALUE!</v>
      </c>
      <c r="J522" s="278"/>
      <c r="K522" s="278"/>
      <c r="L522" s="278"/>
      <c r="M522" s="423">
        <f>'الاطار الموازنى  راي الجهه عام'!M522</f>
        <v>-1</v>
      </c>
      <c r="N522" s="282"/>
      <c r="O522" s="279" t="e">
        <f>(O521-J521)/J521</f>
        <v>#DIV/0!</v>
      </c>
      <c r="P522" s="278"/>
      <c r="Q522" s="278"/>
      <c r="R522" s="283"/>
      <c r="S522" s="276">
        <v>1</v>
      </c>
    </row>
    <row r="523" spans="1:19" s="3" customFormat="1" ht="105.75" customHeight="1" x14ac:dyDescent="0.2">
      <c r="A523" s="387"/>
      <c r="B523" s="388"/>
      <c r="C523" s="388"/>
      <c r="D523" s="388"/>
      <c r="E523" s="165"/>
      <c r="F523" s="165"/>
      <c r="G523" s="59" t="s">
        <v>955</v>
      </c>
      <c r="H523" s="10" t="s">
        <v>379</v>
      </c>
      <c r="I523" s="388">
        <f>'موازنة 2028 -2029'!M523</f>
        <v>0</v>
      </c>
      <c r="J523" s="165"/>
      <c r="K523" s="165"/>
      <c r="L523" s="165"/>
      <c r="M523" s="388">
        <f>'الاطار الموازنى  راي الجهه عام'!M523</f>
        <v>0</v>
      </c>
      <c r="N523" s="227"/>
      <c r="O523" s="165"/>
      <c r="P523" s="165" t="str">
        <f t="shared" si="230"/>
        <v xml:space="preserve"> </v>
      </c>
      <c r="Q523" s="165" t="str">
        <f t="shared" si="231"/>
        <v xml:space="preserve"> </v>
      </c>
      <c r="R523" s="118"/>
      <c r="S523" s="72">
        <f>S534</f>
        <v>337000</v>
      </c>
    </row>
    <row r="524" spans="1:19" s="2" customFormat="1" ht="105.75" customHeight="1" x14ac:dyDescent="0.2">
      <c r="A524" s="389"/>
      <c r="B524" s="390"/>
      <c r="C524" s="390"/>
      <c r="D524" s="390"/>
      <c r="E524" s="166"/>
      <c r="F524" s="166"/>
      <c r="G524" s="60" t="s">
        <v>956</v>
      </c>
      <c r="H524" s="25" t="s">
        <v>380</v>
      </c>
      <c r="I524" s="390">
        <f>'موازنة 2028 -2029'!M524</f>
        <v>0</v>
      </c>
      <c r="J524" s="166"/>
      <c r="K524" s="166"/>
      <c r="L524" s="166"/>
      <c r="M524" s="390">
        <f>'الاطار الموازنى  راي الجهه عام'!M524</f>
        <v>0</v>
      </c>
      <c r="N524" s="228"/>
      <c r="O524" s="166"/>
      <c r="P524" s="166" t="str">
        <f t="shared" si="230"/>
        <v xml:space="preserve"> </v>
      </c>
      <c r="Q524" s="166" t="str">
        <f t="shared" si="231"/>
        <v xml:space="preserve"> </v>
      </c>
      <c r="R524" s="119"/>
      <c r="S524" s="72">
        <f>S528</f>
        <v>337000</v>
      </c>
    </row>
    <row r="525" spans="1:19" s="1" customFormat="1" ht="105.75" customHeight="1" x14ac:dyDescent="0.2">
      <c r="A525" s="357"/>
      <c r="B525" s="373"/>
      <c r="C525" s="373"/>
      <c r="D525" s="373"/>
      <c r="E525" s="153"/>
      <c r="F525" s="153"/>
      <c r="G525" s="54">
        <v>4112010101</v>
      </c>
      <c r="H525" s="18" t="s">
        <v>381</v>
      </c>
      <c r="I525" s="373">
        <f>'موازنة 2028 -2029'!M525</f>
        <v>0</v>
      </c>
      <c r="J525" s="153"/>
      <c r="K525" s="153"/>
      <c r="L525" s="153">
        <f t="shared" si="237"/>
        <v>0</v>
      </c>
      <c r="M525" s="373">
        <f>'الاطار الموازنى  راي الجهه عام'!M525</f>
        <v>0</v>
      </c>
      <c r="N525" s="215">
        <f t="shared" si="228"/>
        <v>0</v>
      </c>
      <c r="O525" s="153"/>
      <c r="P525" s="155" t="str">
        <f t="shared" si="230"/>
        <v xml:space="preserve"> </v>
      </c>
      <c r="Q525" s="155" t="str">
        <f t="shared" si="231"/>
        <v xml:space="preserve"> </v>
      </c>
      <c r="R525" s="110">
        <f t="shared" si="233"/>
        <v>0</v>
      </c>
      <c r="S525" s="72">
        <f t="shared" si="232"/>
        <v>0</v>
      </c>
    </row>
    <row r="526" spans="1:19" s="1" customFormat="1" ht="105.75" customHeight="1" x14ac:dyDescent="0.2">
      <c r="A526" s="357"/>
      <c r="B526" s="373"/>
      <c r="C526" s="373"/>
      <c r="D526" s="373"/>
      <c r="E526" s="153"/>
      <c r="F526" s="153"/>
      <c r="G526" s="54">
        <v>4112010201</v>
      </c>
      <c r="H526" s="18" t="s">
        <v>382</v>
      </c>
      <c r="I526" s="373">
        <f>'موازنة 2028 -2029'!M526</f>
        <v>337000</v>
      </c>
      <c r="J526" s="153"/>
      <c r="K526" s="153"/>
      <c r="L526" s="153">
        <f t="shared" si="237"/>
        <v>0</v>
      </c>
      <c r="M526" s="373">
        <f>'الاطار الموازنى  راي الجهه عام'!M526</f>
        <v>0</v>
      </c>
      <c r="N526" s="215">
        <f t="shared" si="228"/>
        <v>-337000</v>
      </c>
      <c r="O526" s="153">
        <f>M526</f>
        <v>0</v>
      </c>
      <c r="P526" s="155" t="str">
        <f t="shared" si="230"/>
        <v xml:space="preserve"> </v>
      </c>
      <c r="Q526" s="155">
        <f t="shared" si="231"/>
        <v>337000</v>
      </c>
      <c r="R526" s="110">
        <f t="shared" si="233"/>
        <v>0</v>
      </c>
      <c r="S526" s="72">
        <f t="shared" si="232"/>
        <v>337000</v>
      </c>
    </row>
    <row r="527" spans="1:19" s="1" customFormat="1" ht="105.75" customHeight="1" thickBot="1" x14ac:dyDescent="0.25">
      <c r="A527" s="357"/>
      <c r="B527" s="373"/>
      <c r="C527" s="373"/>
      <c r="D527" s="373"/>
      <c r="E527" s="153"/>
      <c r="F527" s="153"/>
      <c r="G527" s="55">
        <v>4112010301</v>
      </c>
      <c r="H527" s="23" t="s">
        <v>383</v>
      </c>
      <c r="I527" s="373">
        <f>'موازنة 2028 -2029'!M527</f>
        <v>0</v>
      </c>
      <c r="J527" s="153"/>
      <c r="K527" s="153"/>
      <c r="L527" s="153">
        <f t="shared" si="237"/>
        <v>0</v>
      </c>
      <c r="M527" s="373">
        <f>'الاطار الموازنى  راي الجهه عام'!M527</f>
        <v>0</v>
      </c>
      <c r="N527" s="215">
        <f t="shared" si="228"/>
        <v>0</v>
      </c>
      <c r="O527" s="153"/>
      <c r="P527" s="155" t="str">
        <f t="shared" si="230"/>
        <v xml:space="preserve"> </v>
      </c>
      <c r="Q527" s="155" t="str">
        <f t="shared" si="231"/>
        <v xml:space="preserve"> </v>
      </c>
      <c r="R527" s="110">
        <f t="shared" si="233"/>
        <v>0</v>
      </c>
      <c r="S527" s="72">
        <f t="shared" si="232"/>
        <v>0</v>
      </c>
    </row>
    <row r="528" spans="1:19" s="2" customFormat="1" ht="99.75" customHeight="1" thickBot="1" x14ac:dyDescent="0.25">
      <c r="A528" s="376">
        <f t="shared" ref="A528:F528" si="253">SUM(A525:A527)</f>
        <v>0</v>
      </c>
      <c r="B528" s="377">
        <f t="shared" si="253"/>
        <v>0</v>
      </c>
      <c r="C528" s="377">
        <f t="shared" si="253"/>
        <v>0</v>
      </c>
      <c r="D528" s="377">
        <f t="shared" si="253"/>
        <v>0</v>
      </c>
      <c r="E528" s="157">
        <f t="shared" si="253"/>
        <v>0</v>
      </c>
      <c r="F528" s="157">
        <f t="shared" si="253"/>
        <v>0</v>
      </c>
      <c r="G528" s="57"/>
      <c r="H528" s="7" t="s">
        <v>237</v>
      </c>
      <c r="I528" s="377">
        <f>'موازنة 2028 -2029'!M528</f>
        <v>337000</v>
      </c>
      <c r="J528" s="157">
        <f t="shared" ref="J528:L528" si="254">SUM(J525:J527)</f>
        <v>0</v>
      </c>
      <c r="K528" s="157">
        <f t="shared" si="254"/>
        <v>0</v>
      </c>
      <c r="L528" s="157">
        <f t="shared" si="254"/>
        <v>0</v>
      </c>
      <c r="M528" s="377">
        <f>'الاطار الموازنى  راي الجهه عام'!M528</f>
        <v>0</v>
      </c>
      <c r="N528" s="217">
        <f t="shared" si="228"/>
        <v>-337000</v>
      </c>
      <c r="O528" s="157">
        <f t="shared" ref="O528" si="255">SUM(O525:O527)</f>
        <v>0</v>
      </c>
      <c r="P528" s="157" t="str">
        <f t="shared" si="230"/>
        <v xml:space="preserve"> </v>
      </c>
      <c r="Q528" s="157">
        <f t="shared" si="231"/>
        <v>337000</v>
      </c>
      <c r="R528" s="112">
        <f t="shared" si="233"/>
        <v>0</v>
      </c>
      <c r="S528" s="72">
        <f t="shared" si="232"/>
        <v>337000</v>
      </c>
    </row>
    <row r="529" spans="1:19" s="2" customFormat="1" ht="105.75" customHeight="1" x14ac:dyDescent="0.2">
      <c r="A529" s="389"/>
      <c r="B529" s="390"/>
      <c r="C529" s="390"/>
      <c r="D529" s="390"/>
      <c r="E529" s="166"/>
      <c r="F529" s="166"/>
      <c r="G529" s="53" t="s">
        <v>957</v>
      </c>
      <c r="H529" s="26" t="s">
        <v>384</v>
      </c>
      <c r="I529" s="390">
        <f>'موازنة 2028 -2029'!M529</f>
        <v>0</v>
      </c>
      <c r="J529" s="166"/>
      <c r="K529" s="166"/>
      <c r="L529" s="166"/>
      <c r="M529" s="390">
        <f>'الاطار الموازنى  راي الجهه عام'!M529</f>
        <v>0</v>
      </c>
      <c r="N529" s="228"/>
      <c r="O529" s="166"/>
      <c r="P529" s="166" t="str">
        <f t="shared" si="230"/>
        <v xml:space="preserve"> </v>
      </c>
      <c r="Q529" s="166" t="str">
        <f t="shared" si="231"/>
        <v xml:space="preserve"> </v>
      </c>
      <c r="R529" s="119"/>
      <c r="S529" s="72">
        <f>S533</f>
        <v>0</v>
      </c>
    </row>
    <row r="530" spans="1:19" s="1" customFormat="1" ht="105.75" customHeight="1" x14ac:dyDescent="0.2">
      <c r="A530" s="357"/>
      <c r="B530" s="373"/>
      <c r="C530" s="373"/>
      <c r="D530" s="373"/>
      <c r="E530" s="153"/>
      <c r="F530" s="153"/>
      <c r="G530" s="54">
        <v>4112020101</v>
      </c>
      <c r="H530" s="18" t="s">
        <v>385</v>
      </c>
      <c r="I530" s="373">
        <f>'موازنة 2028 -2029'!M530</f>
        <v>0</v>
      </c>
      <c r="J530" s="153"/>
      <c r="K530" s="153"/>
      <c r="L530" s="153">
        <f t="shared" si="237"/>
        <v>0</v>
      </c>
      <c r="M530" s="373">
        <f>'الاطار الموازنى  راي الجهه عام'!M530</f>
        <v>0</v>
      </c>
      <c r="N530" s="215">
        <f t="shared" si="228"/>
        <v>0</v>
      </c>
      <c r="O530" s="153"/>
      <c r="P530" s="155" t="str">
        <f t="shared" si="230"/>
        <v xml:space="preserve"> </v>
      </c>
      <c r="Q530" s="155" t="str">
        <f t="shared" si="231"/>
        <v xml:space="preserve"> </v>
      </c>
      <c r="R530" s="110">
        <f t="shared" si="233"/>
        <v>0</v>
      </c>
      <c r="S530" s="72">
        <f t="shared" si="232"/>
        <v>0</v>
      </c>
    </row>
    <row r="531" spans="1:19" s="1" customFormat="1" ht="105.75" customHeight="1" x14ac:dyDescent="0.2">
      <c r="A531" s="357"/>
      <c r="B531" s="373"/>
      <c r="C531" s="373"/>
      <c r="D531" s="373"/>
      <c r="E531" s="153"/>
      <c r="F531" s="153"/>
      <c r="G531" s="54">
        <v>4112020201</v>
      </c>
      <c r="H531" s="18" t="s">
        <v>386</v>
      </c>
      <c r="I531" s="373">
        <f>'موازنة 2028 -2029'!M531</f>
        <v>0</v>
      </c>
      <c r="J531" s="153"/>
      <c r="K531" s="153"/>
      <c r="L531" s="153">
        <f t="shared" si="237"/>
        <v>0</v>
      </c>
      <c r="M531" s="373">
        <f>'الاطار الموازنى  راي الجهه عام'!M531</f>
        <v>0</v>
      </c>
      <c r="N531" s="215">
        <f t="shared" si="228"/>
        <v>0</v>
      </c>
      <c r="O531" s="153"/>
      <c r="P531" s="155" t="str">
        <f t="shared" si="230"/>
        <v xml:space="preserve"> </v>
      </c>
      <c r="Q531" s="155" t="str">
        <f t="shared" si="231"/>
        <v xml:space="preserve"> </v>
      </c>
      <c r="R531" s="110">
        <f t="shared" si="233"/>
        <v>0</v>
      </c>
      <c r="S531" s="72">
        <f t="shared" si="232"/>
        <v>0</v>
      </c>
    </row>
    <row r="532" spans="1:19" s="1" customFormat="1" ht="105.75" customHeight="1" thickBot="1" x14ac:dyDescent="0.25">
      <c r="A532" s="357"/>
      <c r="B532" s="373"/>
      <c r="C532" s="373"/>
      <c r="D532" s="373"/>
      <c r="E532" s="153"/>
      <c r="F532" s="153"/>
      <c r="G532" s="55">
        <v>4112020301</v>
      </c>
      <c r="H532" s="23" t="s">
        <v>387</v>
      </c>
      <c r="I532" s="373">
        <f>'موازنة 2028 -2029'!M532</f>
        <v>0</v>
      </c>
      <c r="J532" s="153"/>
      <c r="K532" s="153"/>
      <c r="L532" s="153">
        <f t="shared" si="237"/>
        <v>0</v>
      </c>
      <c r="M532" s="373">
        <f>'الاطار الموازنى  راي الجهه عام'!M532</f>
        <v>0</v>
      </c>
      <c r="N532" s="215">
        <f t="shared" si="228"/>
        <v>0</v>
      </c>
      <c r="O532" s="153"/>
      <c r="P532" s="155" t="str">
        <f t="shared" si="230"/>
        <v xml:space="preserve"> </v>
      </c>
      <c r="Q532" s="155" t="str">
        <f t="shared" si="231"/>
        <v xml:space="preserve"> </v>
      </c>
      <c r="R532" s="110">
        <f t="shared" si="233"/>
        <v>0</v>
      </c>
      <c r="S532" s="72">
        <f t="shared" si="232"/>
        <v>0</v>
      </c>
    </row>
    <row r="533" spans="1:19" s="2" customFormat="1" ht="114.75" customHeight="1" thickBot="1" x14ac:dyDescent="0.25">
      <c r="A533" s="376">
        <f t="shared" ref="A533:L533" si="256">SUM(A530:A532)</f>
        <v>0</v>
      </c>
      <c r="B533" s="377">
        <f t="shared" si="256"/>
        <v>0</v>
      </c>
      <c r="C533" s="377">
        <f t="shared" si="256"/>
        <v>0</v>
      </c>
      <c r="D533" s="377">
        <f t="shared" si="256"/>
        <v>0</v>
      </c>
      <c r="E533" s="157">
        <f t="shared" si="256"/>
        <v>0</v>
      </c>
      <c r="F533" s="157">
        <f t="shared" si="256"/>
        <v>0</v>
      </c>
      <c r="G533" s="57"/>
      <c r="H533" s="7" t="s">
        <v>256</v>
      </c>
      <c r="I533" s="377">
        <f>'موازنة 2028 -2029'!M533</f>
        <v>0</v>
      </c>
      <c r="J533" s="157">
        <f t="shared" si="256"/>
        <v>0</v>
      </c>
      <c r="K533" s="157">
        <f t="shared" si="256"/>
        <v>0</v>
      </c>
      <c r="L533" s="157">
        <f t="shared" si="256"/>
        <v>0</v>
      </c>
      <c r="M533" s="377">
        <f>'الاطار الموازنى  راي الجهه عام'!M533</f>
        <v>0</v>
      </c>
      <c r="N533" s="217">
        <f t="shared" si="228"/>
        <v>0</v>
      </c>
      <c r="O533" s="157">
        <f t="shared" ref="O533" si="257">SUM(O530:O532)</f>
        <v>0</v>
      </c>
      <c r="P533" s="157" t="str">
        <f t="shared" si="230"/>
        <v xml:space="preserve"> </v>
      </c>
      <c r="Q533" s="157" t="str">
        <f t="shared" si="231"/>
        <v xml:space="preserve"> </v>
      </c>
      <c r="R533" s="112">
        <f t="shared" si="233"/>
        <v>0</v>
      </c>
      <c r="S533" s="72">
        <f t="shared" si="232"/>
        <v>0</v>
      </c>
    </row>
    <row r="534" spans="1:19" s="3" customFormat="1" ht="114.75" customHeight="1" thickBot="1" x14ac:dyDescent="0.25">
      <c r="A534" s="382">
        <f t="shared" ref="A534:L534" si="258">A533+A528</f>
        <v>0</v>
      </c>
      <c r="B534" s="383">
        <f t="shared" si="258"/>
        <v>0</v>
      </c>
      <c r="C534" s="383">
        <f t="shared" si="258"/>
        <v>0</v>
      </c>
      <c r="D534" s="383">
        <f t="shared" si="258"/>
        <v>0</v>
      </c>
      <c r="E534" s="161">
        <f t="shared" si="258"/>
        <v>0</v>
      </c>
      <c r="F534" s="161">
        <f t="shared" si="258"/>
        <v>0</v>
      </c>
      <c r="G534" s="58"/>
      <c r="H534" s="9" t="s">
        <v>388</v>
      </c>
      <c r="I534" s="383">
        <f>'موازنة 2028 -2029'!M534</f>
        <v>337000</v>
      </c>
      <c r="J534" s="161">
        <f t="shared" si="258"/>
        <v>0</v>
      </c>
      <c r="K534" s="161">
        <f t="shared" si="258"/>
        <v>0</v>
      </c>
      <c r="L534" s="161">
        <f t="shared" si="258"/>
        <v>0</v>
      </c>
      <c r="M534" s="383">
        <f>'الاطار الموازنى  راي الجهه عام'!M534</f>
        <v>0</v>
      </c>
      <c r="N534" s="222">
        <f t="shared" si="228"/>
        <v>-337000</v>
      </c>
      <c r="O534" s="161">
        <f t="shared" ref="O534" si="259">O533+O528</f>
        <v>0</v>
      </c>
      <c r="P534" s="161" t="str">
        <f t="shared" si="230"/>
        <v xml:space="preserve"> </v>
      </c>
      <c r="Q534" s="161">
        <f t="shared" si="231"/>
        <v>337000</v>
      </c>
      <c r="R534" s="115">
        <f t="shared" si="233"/>
        <v>0</v>
      </c>
      <c r="S534" s="72">
        <f t="shared" si="232"/>
        <v>337000</v>
      </c>
    </row>
    <row r="535" spans="1:19" s="277" customFormat="1" ht="117" customHeight="1" x14ac:dyDescent="0.2">
      <c r="A535" s="433"/>
      <c r="B535" s="434"/>
      <c r="C535" s="435" t="e">
        <f>(C534-A534)/A534</f>
        <v>#DIV/0!</v>
      </c>
      <c r="D535" s="435" t="e">
        <f>(D534-B534)/B534</f>
        <v>#DIV/0!</v>
      </c>
      <c r="E535" s="313" t="e">
        <f>(E534-C534)/C534</f>
        <v>#DIV/0!</v>
      </c>
      <c r="F535" s="313" t="e">
        <f>(F534-D534)/D534</f>
        <v>#DIV/0!</v>
      </c>
      <c r="G535" s="311"/>
      <c r="H535" s="292" t="s">
        <v>1137</v>
      </c>
      <c r="I535" s="435" t="e">
        <f>'موازنة 2028 -2029'!M535</f>
        <v>#VALUE!</v>
      </c>
      <c r="J535" s="314"/>
      <c r="K535" s="314"/>
      <c r="L535" s="314"/>
      <c r="M535" s="435">
        <f>'الاطار الموازنى  راي الجهه عام'!M535</f>
        <v>-1</v>
      </c>
      <c r="N535" s="332"/>
      <c r="O535" s="313" t="e">
        <f>(O534-J534)/J534</f>
        <v>#DIV/0!</v>
      </c>
      <c r="P535" s="314"/>
      <c r="Q535" s="314"/>
      <c r="R535" s="315"/>
      <c r="S535" s="276">
        <v>1</v>
      </c>
    </row>
    <row r="536" spans="1:19" s="3" customFormat="1" ht="105.75" customHeight="1" x14ac:dyDescent="0.2">
      <c r="A536" s="387"/>
      <c r="B536" s="388"/>
      <c r="C536" s="388"/>
      <c r="D536" s="388"/>
      <c r="E536" s="165"/>
      <c r="F536" s="165"/>
      <c r="G536" s="59" t="s">
        <v>958</v>
      </c>
      <c r="H536" s="10" t="s">
        <v>389</v>
      </c>
      <c r="I536" s="388">
        <f>'موازنة 2028 -2029'!M536</f>
        <v>0</v>
      </c>
      <c r="J536" s="165"/>
      <c r="K536" s="165"/>
      <c r="L536" s="165"/>
      <c r="M536" s="388">
        <f>'الاطار الموازنى  راي الجهه عام'!M536</f>
        <v>0</v>
      </c>
      <c r="N536" s="227"/>
      <c r="O536" s="165"/>
      <c r="P536" s="165" t="str">
        <f t="shared" si="230"/>
        <v xml:space="preserve"> </v>
      </c>
      <c r="Q536" s="165" t="str">
        <f t="shared" si="231"/>
        <v xml:space="preserve"> </v>
      </c>
      <c r="R536" s="118"/>
      <c r="S536" s="72">
        <f>S547</f>
        <v>4250000</v>
      </c>
    </row>
    <row r="537" spans="1:19" s="2" customFormat="1" ht="105.75" customHeight="1" x14ac:dyDescent="0.2">
      <c r="A537" s="389"/>
      <c r="B537" s="390"/>
      <c r="C537" s="390"/>
      <c r="D537" s="390"/>
      <c r="E537" s="180"/>
      <c r="F537" s="180"/>
      <c r="G537" s="60">
        <v>4113010101</v>
      </c>
      <c r="H537" s="17" t="s">
        <v>390</v>
      </c>
      <c r="I537" s="390">
        <f>'موازنة 2028 -2029'!M537</f>
        <v>0</v>
      </c>
      <c r="J537" s="180"/>
      <c r="K537" s="180"/>
      <c r="L537" s="180">
        <f t="shared" si="237"/>
        <v>0</v>
      </c>
      <c r="M537" s="390">
        <f>'الاطار الموازنى  راي الجهه عام'!M537</f>
        <v>0</v>
      </c>
      <c r="N537" s="228">
        <f t="shared" si="228"/>
        <v>0</v>
      </c>
      <c r="O537" s="180"/>
      <c r="P537" s="166" t="str">
        <f t="shared" si="230"/>
        <v xml:space="preserve"> </v>
      </c>
      <c r="Q537" s="166" t="str">
        <f t="shared" si="231"/>
        <v xml:space="preserve"> </v>
      </c>
      <c r="R537" s="119">
        <f t="shared" si="233"/>
        <v>0</v>
      </c>
      <c r="S537" s="72">
        <f t="shared" si="232"/>
        <v>0</v>
      </c>
    </row>
    <row r="538" spans="1:19" s="2" customFormat="1" ht="105.75" customHeight="1" x14ac:dyDescent="0.2">
      <c r="A538" s="389"/>
      <c r="B538" s="390"/>
      <c r="C538" s="390"/>
      <c r="D538" s="390"/>
      <c r="E538" s="180"/>
      <c r="F538" s="180"/>
      <c r="G538" s="60">
        <v>4113020101</v>
      </c>
      <c r="H538" s="17" t="s">
        <v>391</v>
      </c>
      <c r="I538" s="390">
        <f>'موازنة 2028 -2029'!M538</f>
        <v>0</v>
      </c>
      <c r="J538" s="180"/>
      <c r="K538" s="180"/>
      <c r="L538" s="180">
        <f t="shared" si="237"/>
        <v>0</v>
      </c>
      <c r="M538" s="390">
        <f>'الاطار الموازنى  راي الجهه عام'!M538</f>
        <v>0</v>
      </c>
      <c r="N538" s="228">
        <f t="shared" si="228"/>
        <v>0</v>
      </c>
      <c r="O538" s="180"/>
      <c r="P538" s="166" t="str">
        <f t="shared" si="230"/>
        <v xml:space="preserve"> </v>
      </c>
      <c r="Q538" s="166" t="str">
        <f t="shared" si="231"/>
        <v xml:space="preserve"> </v>
      </c>
      <c r="R538" s="119">
        <f t="shared" si="233"/>
        <v>0</v>
      </c>
      <c r="S538" s="72">
        <f t="shared" si="232"/>
        <v>0</v>
      </c>
    </row>
    <row r="539" spans="1:19" s="2" customFormat="1" ht="105.75" customHeight="1" x14ac:dyDescent="0.2">
      <c r="A539" s="389"/>
      <c r="B539" s="390"/>
      <c r="C539" s="390"/>
      <c r="D539" s="390"/>
      <c r="E539" s="166"/>
      <c r="F539" s="166"/>
      <c r="G539" s="60" t="s">
        <v>959</v>
      </c>
      <c r="H539" s="17" t="s">
        <v>392</v>
      </c>
      <c r="I539" s="390">
        <f>'موازنة 2028 -2029'!M539</f>
        <v>0</v>
      </c>
      <c r="J539" s="166"/>
      <c r="K539" s="166"/>
      <c r="L539" s="166"/>
      <c r="M539" s="390">
        <f>'الاطار الموازنى  راي الجهه عام'!M539</f>
        <v>0</v>
      </c>
      <c r="N539" s="228"/>
      <c r="O539" s="166"/>
      <c r="P539" s="166" t="str">
        <f t="shared" si="230"/>
        <v xml:space="preserve"> </v>
      </c>
      <c r="Q539" s="166" t="str">
        <f t="shared" si="231"/>
        <v xml:space="preserve"> </v>
      </c>
      <c r="R539" s="119"/>
      <c r="S539" s="72">
        <f>S544</f>
        <v>4250000</v>
      </c>
    </row>
    <row r="540" spans="1:19" s="1" customFormat="1" ht="105.75" customHeight="1" x14ac:dyDescent="0.2">
      <c r="A540" s="357"/>
      <c r="B540" s="373"/>
      <c r="C540" s="373"/>
      <c r="D540" s="373"/>
      <c r="E540" s="153"/>
      <c r="F540" s="153"/>
      <c r="G540" s="54">
        <v>4113030101</v>
      </c>
      <c r="H540" s="18" t="s">
        <v>393</v>
      </c>
      <c r="I540" s="373">
        <f>'موازنة 2028 -2029'!M540</f>
        <v>0</v>
      </c>
      <c r="J540" s="153"/>
      <c r="K540" s="153"/>
      <c r="L540" s="153">
        <f t="shared" si="237"/>
        <v>0</v>
      </c>
      <c r="M540" s="373">
        <f>'الاطار الموازنى  راي الجهه عام'!M540</f>
        <v>0</v>
      </c>
      <c r="N540" s="215">
        <f t="shared" si="228"/>
        <v>0</v>
      </c>
      <c r="O540" s="153"/>
      <c r="P540" s="155" t="str">
        <f t="shared" si="230"/>
        <v xml:space="preserve"> </v>
      </c>
      <c r="Q540" s="155" t="str">
        <f t="shared" si="231"/>
        <v xml:space="preserve"> </v>
      </c>
      <c r="R540" s="110">
        <f t="shared" si="233"/>
        <v>0</v>
      </c>
      <c r="S540" s="72">
        <f t="shared" si="232"/>
        <v>0</v>
      </c>
    </row>
    <row r="541" spans="1:19" s="1" customFormat="1" ht="105.75" customHeight="1" x14ac:dyDescent="0.2">
      <c r="A541" s="357"/>
      <c r="B541" s="373"/>
      <c r="C541" s="373"/>
      <c r="D541" s="373"/>
      <c r="E541" s="153"/>
      <c r="F541" s="153"/>
      <c r="G541" s="54">
        <v>4113030201</v>
      </c>
      <c r="H541" s="18" t="s">
        <v>394</v>
      </c>
      <c r="I541" s="373">
        <f>'موازنة 2028 -2029'!M541</f>
        <v>0</v>
      </c>
      <c r="J541" s="153"/>
      <c r="K541" s="153"/>
      <c r="L541" s="153">
        <f t="shared" si="237"/>
        <v>0</v>
      </c>
      <c r="M541" s="373">
        <f>'الاطار الموازنى  راي الجهه عام'!M541</f>
        <v>0</v>
      </c>
      <c r="N541" s="215">
        <f t="shared" si="228"/>
        <v>0</v>
      </c>
      <c r="O541" s="153"/>
      <c r="P541" s="155" t="str">
        <f t="shared" si="230"/>
        <v xml:space="preserve"> </v>
      </c>
      <c r="Q541" s="155" t="str">
        <f t="shared" si="231"/>
        <v xml:space="preserve"> </v>
      </c>
      <c r="R541" s="110">
        <f t="shared" si="233"/>
        <v>0</v>
      </c>
      <c r="S541" s="72">
        <f t="shared" si="232"/>
        <v>0</v>
      </c>
    </row>
    <row r="542" spans="1:19" s="1" customFormat="1" ht="105.75" customHeight="1" x14ac:dyDescent="0.2">
      <c r="A542" s="357"/>
      <c r="B542" s="373"/>
      <c r="C542" s="373"/>
      <c r="D542" s="373"/>
      <c r="E542" s="153"/>
      <c r="F542" s="153"/>
      <c r="G542" s="54">
        <v>4113030301</v>
      </c>
      <c r="H542" s="18" t="s">
        <v>395</v>
      </c>
      <c r="I542" s="373">
        <f>'موازنة 2028 -2029'!M542</f>
        <v>0</v>
      </c>
      <c r="J542" s="153"/>
      <c r="K542" s="153"/>
      <c r="L542" s="153">
        <f t="shared" si="237"/>
        <v>0</v>
      </c>
      <c r="M542" s="373">
        <f>'الاطار الموازنى  راي الجهه عام'!M542</f>
        <v>0</v>
      </c>
      <c r="N542" s="215">
        <f t="shared" si="228"/>
        <v>0</v>
      </c>
      <c r="O542" s="153"/>
      <c r="P542" s="155" t="str">
        <f t="shared" si="230"/>
        <v xml:space="preserve"> </v>
      </c>
      <c r="Q542" s="155" t="str">
        <f t="shared" si="231"/>
        <v xml:space="preserve"> </v>
      </c>
      <c r="R542" s="110">
        <f t="shared" si="233"/>
        <v>0</v>
      </c>
      <c r="S542" s="72">
        <f t="shared" si="232"/>
        <v>0</v>
      </c>
    </row>
    <row r="543" spans="1:19" s="1" customFormat="1" ht="105.75" customHeight="1" thickBot="1" x14ac:dyDescent="0.25">
      <c r="A543" s="357"/>
      <c r="B543" s="373"/>
      <c r="C543" s="373"/>
      <c r="D543" s="373"/>
      <c r="E543" s="153"/>
      <c r="F543" s="153"/>
      <c r="G543" s="55">
        <v>4113030401</v>
      </c>
      <c r="H543" s="23" t="s">
        <v>396</v>
      </c>
      <c r="I543" s="373">
        <f>'موازنة 2028 -2029'!M543</f>
        <v>4250000</v>
      </c>
      <c r="J543" s="153"/>
      <c r="K543" s="153"/>
      <c r="L543" s="153">
        <f t="shared" si="237"/>
        <v>0</v>
      </c>
      <c r="M543" s="373">
        <f>'الاطار الموازنى  راي الجهه عام'!M543</f>
        <v>0</v>
      </c>
      <c r="N543" s="215">
        <f t="shared" si="228"/>
        <v>-4250000</v>
      </c>
      <c r="O543" s="153">
        <f>M543</f>
        <v>0</v>
      </c>
      <c r="P543" s="155" t="str">
        <f t="shared" si="230"/>
        <v xml:space="preserve"> </v>
      </c>
      <c r="Q543" s="155">
        <f t="shared" si="231"/>
        <v>4250000</v>
      </c>
      <c r="R543" s="110">
        <f t="shared" si="233"/>
        <v>0</v>
      </c>
      <c r="S543" s="72">
        <f t="shared" si="232"/>
        <v>4250000</v>
      </c>
    </row>
    <row r="544" spans="1:19" s="2" customFormat="1" ht="107.25" customHeight="1" thickBot="1" x14ac:dyDescent="0.25">
      <c r="A544" s="376">
        <f t="shared" ref="A544:F544" si="260">SUM(A540:A543)</f>
        <v>0</v>
      </c>
      <c r="B544" s="377">
        <f t="shared" si="260"/>
        <v>0</v>
      </c>
      <c r="C544" s="377">
        <f t="shared" si="260"/>
        <v>0</v>
      </c>
      <c r="D544" s="377">
        <f t="shared" si="260"/>
        <v>0</v>
      </c>
      <c r="E544" s="157">
        <f t="shared" si="260"/>
        <v>0</v>
      </c>
      <c r="F544" s="157">
        <f t="shared" si="260"/>
        <v>0</v>
      </c>
      <c r="G544" s="57"/>
      <c r="H544" s="7" t="s">
        <v>266</v>
      </c>
      <c r="I544" s="377">
        <f>'موازنة 2028 -2029'!M544</f>
        <v>4250000</v>
      </c>
      <c r="J544" s="157">
        <f t="shared" ref="J544:L544" si="261">SUM(J540:J543)</f>
        <v>0</v>
      </c>
      <c r="K544" s="157">
        <f t="shared" si="261"/>
        <v>0</v>
      </c>
      <c r="L544" s="157">
        <f t="shared" si="261"/>
        <v>0</v>
      </c>
      <c r="M544" s="377">
        <f>'الاطار الموازنى  راي الجهه عام'!M544</f>
        <v>0</v>
      </c>
      <c r="N544" s="217">
        <f t="shared" si="228"/>
        <v>-4250000</v>
      </c>
      <c r="O544" s="157">
        <f t="shared" ref="O544" si="262">SUM(O540:O543)</f>
        <v>0</v>
      </c>
      <c r="P544" s="157" t="str">
        <f t="shared" si="230"/>
        <v xml:space="preserve"> </v>
      </c>
      <c r="Q544" s="157">
        <f t="shared" si="231"/>
        <v>4250000</v>
      </c>
      <c r="R544" s="112">
        <f t="shared" si="233"/>
        <v>0</v>
      </c>
      <c r="S544" s="72">
        <f t="shared" si="232"/>
        <v>4250000</v>
      </c>
    </row>
    <row r="545" spans="1:19" s="2" customFormat="1" ht="105.75" customHeight="1" x14ac:dyDescent="0.2">
      <c r="A545" s="389"/>
      <c r="B545" s="390"/>
      <c r="C545" s="390"/>
      <c r="D545" s="390"/>
      <c r="E545" s="180"/>
      <c r="F545" s="180"/>
      <c r="G545" s="53">
        <v>4113040101</v>
      </c>
      <c r="H545" s="22" t="s">
        <v>397</v>
      </c>
      <c r="I545" s="390">
        <f>'موازنة 2028 -2029'!M545</f>
        <v>0</v>
      </c>
      <c r="J545" s="180"/>
      <c r="K545" s="180"/>
      <c r="L545" s="180">
        <f t="shared" si="237"/>
        <v>0</v>
      </c>
      <c r="M545" s="390">
        <f>'الاطار الموازنى  راي الجهه عام'!M545</f>
        <v>0</v>
      </c>
      <c r="N545" s="228">
        <f t="shared" si="228"/>
        <v>0</v>
      </c>
      <c r="O545" s="180"/>
      <c r="P545" s="166" t="str">
        <f t="shared" si="230"/>
        <v xml:space="preserve"> </v>
      </c>
      <c r="Q545" s="166" t="str">
        <f t="shared" si="231"/>
        <v xml:space="preserve"> </v>
      </c>
      <c r="R545" s="119">
        <f t="shared" si="233"/>
        <v>0</v>
      </c>
      <c r="S545" s="72">
        <f t="shared" si="232"/>
        <v>0</v>
      </c>
    </row>
    <row r="546" spans="1:19" s="2" customFormat="1" ht="105.75" customHeight="1" thickBot="1" x14ac:dyDescent="0.25">
      <c r="A546" s="436"/>
      <c r="B546" s="437"/>
      <c r="C546" s="437"/>
      <c r="D546" s="437"/>
      <c r="E546" s="187"/>
      <c r="F546" s="187"/>
      <c r="G546" s="68">
        <v>4113050101</v>
      </c>
      <c r="H546" s="31" t="s">
        <v>398</v>
      </c>
      <c r="I546" s="437">
        <f>'موازنة 2028 -2029'!M546</f>
        <v>0</v>
      </c>
      <c r="J546" s="187"/>
      <c r="K546" s="187"/>
      <c r="L546" s="187">
        <f t="shared" si="237"/>
        <v>0</v>
      </c>
      <c r="M546" s="437">
        <f>'الاطار الموازنى  راي الجهه عام'!M546</f>
        <v>0</v>
      </c>
      <c r="N546" s="249">
        <f t="shared" si="228"/>
        <v>0</v>
      </c>
      <c r="O546" s="187"/>
      <c r="P546" s="250" t="str">
        <f t="shared" si="230"/>
        <v xml:space="preserve"> </v>
      </c>
      <c r="Q546" s="250" t="str">
        <f t="shared" si="231"/>
        <v xml:space="preserve"> </v>
      </c>
      <c r="R546" s="130">
        <f t="shared" si="233"/>
        <v>0</v>
      </c>
      <c r="S546" s="72">
        <f t="shared" si="232"/>
        <v>0</v>
      </c>
    </row>
    <row r="547" spans="1:19" s="3" customFormat="1" ht="114.75" customHeight="1" thickBot="1" x14ac:dyDescent="0.25">
      <c r="A547" s="382">
        <f t="shared" ref="A547:L547" si="263">A546+A545+A544+A538+A537</f>
        <v>0</v>
      </c>
      <c r="B547" s="383">
        <f t="shared" si="263"/>
        <v>0</v>
      </c>
      <c r="C547" s="383">
        <f t="shared" si="263"/>
        <v>0</v>
      </c>
      <c r="D547" s="383">
        <f t="shared" si="263"/>
        <v>0</v>
      </c>
      <c r="E547" s="161">
        <f t="shared" si="263"/>
        <v>0</v>
      </c>
      <c r="F547" s="161">
        <f t="shared" si="263"/>
        <v>0</v>
      </c>
      <c r="G547" s="58"/>
      <c r="H547" s="9" t="s">
        <v>399</v>
      </c>
      <c r="I547" s="383">
        <f>'موازنة 2028 -2029'!M547</f>
        <v>4250000</v>
      </c>
      <c r="J547" s="161">
        <f t="shared" si="263"/>
        <v>0</v>
      </c>
      <c r="K547" s="161">
        <f t="shared" si="263"/>
        <v>0</v>
      </c>
      <c r="L547" s="161">
        <f t="shared" si="263"/>
        <v>0</v>
      </c>
      <c r="M547" s="383">
        <f>'الاطار الموازنى  راي الجهه عام'!M547</f>
        <v>0</v>
      </c>
      <c r="N547" s="222">
        <f t="shared" si="228"/>
        <v>-4250000</v>
      </c>
      <c r="O547" s="161">
        <f t="shared" ref="O547" si="264">O546+O545+O544+O538+O537</f>
        <v>0</v>
      </c>
      <c r="P547" s="161" t="str">
        <f t="shared" si="230"/>
        <v xml:space="preserve"> </v>
      </c>
      <c r="Q547" s="161">
        <f t="shared" si="231"/>
        <v>4250000</v>
      </c>
      <c r="R547" s="115">
        <f t="shared" si="233"/>
        <v>0</v>
      </c>
      <c r="S547" s="72">
        <f t="shared" si="232"/>
        <v>4250000</v>
      </c>
    </row>
    <row r="548" spans="1:19" s="277" customFormat="1" ht="117" customHeight="1" x14ac:dyDescent="0.2">
      <c r="A548" s="421"/>
      <c r="B548" s="422"/>
      <c r="C548" s="423" t="e">
        <f>(C547-A547)/A547</f>
        <v>#DIV/0!</v>
      </c>
      <c r="D548" s="423" t="e">
        <f>(D547-B547)/B547</f>
        <v>#DIV/0!</v>
      </c>
      <c r="E548" s="279" t="e">
        <f>(E547-C547)/C547</f>
        <v>#DIV/0!</v>
      </c>
      <c r="F548" s="279" t="e">
        <f>(F547-D547)/D547</f>
        <v>#DIV/0!</v>
      </c>
      <c r="G548" s="280"/>
      <c r="H548" s="281" t="s">
        <v>1137</v>
      </c>
      <c r="I548" s="386" t="e">
        <f>'موازنة 2028 -2029'!M548</f>
        <v>#VALUE!</v>
      </c>
      <c r="J548" s="278"/>
      <c r="K548" s="278"/>
      <c r="L548" s="278"/>
      <c r="M548" s="423">
        <f>'الاطار الموازنى  راي الجهه عام'!M548</f>
        <v>-1</v>
      </c>
      <c r="N548" s="282"/>
      <c r="O548" s="279" t="e">
        <f>(O547-J547)/J547</f>
        <v>#DIV/0!</v>
      </c>
      <c r="P548" s="278"/>
      <c r="Q548" s="278"/>
      <c r="R548" s="283"/>
      <c r="S548" s="276">
        <v>1</v>
      </c>
    </row>
    <row r="549" spans="1:19" s="3" customFormat="1" ht="105.75" customHeight="1" x14ac:dyDescent="0.2">
      <c r="A549" s="387"/>
      <c r="B549" s="388"/>
      <c r="C549" s="388"/>
      <c r="D549" s="388"/>
      <c r="E549" s="165"/>
      <c r="F549" s="165"/>
      <c r="G549" s="59" t="s">
        <v>960</v>
      </c>
      <c r="H549" s="10" t="s">
        <v>400</v>
      </c>
      <c r="I549" s="388">
        <f>'موازنة 2028 -2029'!M549</f>
        <v>0</v>
      </c>
      <c r="J549" s="165"/>
      <c r="K549" s="165"/>
      <c r="L549" s="165"/>
      <c r="M549" s="388">
        <f>'الاطار الموازنى  راي الجهه عام'!M549</f>
        <v>0</v>
      </c>
      <c r="N549" s="227"/>
      <c r="O549" s="165"/>
      <c r="P549" s="165" t="str">
        <f t="shared" si="230"/>
        <v xml:space="preserve"> </v>
      </c>
      <c r="Q549" s="165" t="str">
        <f t="shared" si="231"/>
        <v xml:space="preserve"> </v>
      </c>
      <c r="R549" s="118"/>
      <c r="S549" s="72">
        <f>S565</f>
        <v>4595000</v>
      </c>
    </row>
    <row r="550" spans="1:19" s="2" customFormat="1" ht="105.75" customHeight="1" x14ac:dyDescent="0.2">
      <c r="A550" s="389"/>
      <c r="B550" s="390"/>
      <c r="C550" s="390"/>
      <c r="D550" s="390"/>
      <c r="E550" s="180"/>
      <c r="F550" s="180"/>
      <c r="G550" s="60">
        <v>4114010101</v>
      </c>
      <c r="H550" s="17" t="s">
        <v>401</v>
      </c>
      <c r="I550" s="390">
        <f>'موازنة 2028 -2029'!M550</f>
        <v>0</v>
      </c>
      <c r="J550" s="180"/>
      <c r="K550" s="180"/>
      <c r="L550" s="180">
        <f t="shared" si="237"/>
        <v>0</v>
      </c>
      <c r="M550" s="390">
        <f>'الاطار الموازنى  راي الجهه عام'!M550</f>
        <v>0</v>
      </c>
      <c r="N550" s="228">
        <f t="shared" si="228"/>
        <v>0</v>
      </c>
      <c r="O550" s="180"/>
      <c r="P550" s="166" t="str">
        <f t="shared" si="230"/>
        <v xml:space="preserve"> </v>
      </c>
      <c r="Q550" s="166" t="str">
        <f t="shared" si="231"/>
        <v xml:space="preserve"> </v>
      </c>
      <c r="R550" s="119">
        <f t="shared" si="233"/>
        <v>0</v>
      </c>
      <c r="S550" s="72">
        <f t="shared" si="232"/>
        <v>0</v>
      </c>
    </row>
    <row r="551" spans="1:19" s="2" customFormat="1" ht="105.75" customHeight="1" x14ac:dyDescent="0.2">
      <c r="A551" s="389"/>
      <c r="B551" s="390"/>
      <c r="C551" s="390"/>
      <c r="D551" s="390"/>
      <c r="E551" s="180"/>
      <c r="F551" s="180"/>
      <c r="G551" s="60">
        <v>4114020101</v>
      </c>
      <c r="H551" s="17" t="s">
        <v>402</v>
      </c>
      <c r="I551" s="390">
        <f>'موازنة 2028 -2029'!M551</f>
        <v>0</v>
      </c>
      <c r="J551" s="180"/>
      <c r="K551" s="180"/>
      <c r="L551" s="180">
        <f t="shared" si="237"/>
        <v>0</v>
      </c>
      <c r="M551" s="390">
        <f>'الاطار الموازنى  راي الجهه عام'!M551</f>
        <v>0</v>
      </c>
      <c r="N551" s="228">
        <f t="shared" si="228"/>
        <v>0</v>
      </c>
      <c r="O551" s="180"/>
      <c r="P551" s="166" t="str">
        <f t="shared" si="230"/>
        <v xml:space="preserve"> </v>
      </c>
      <c r="Q551" s="166" t="str">
        <f t="shared" si="231"/>
        <v xml:space="preserve"> </v>
      </c>
      <c r="R551" s="119">
        <f t="shared" si="233"/>
        <v>0</v>
      </c>
      <c r="S551" s="72">
        <f t="shared" si="232"/>
        <v>0</v>
      </c>
    </row>
    <row r="552" spans="1:19" s="2" customFormat="1" ht="105.75" customHeight="1" x14ac:dyDescent="0.2">
      <c r="A552" s="389"/>
      <c r="B552" s="390"/>
      <c r="C552" s="390"/>
      <c r="D552" s="390"/>
      <c r="E552" s="180"/>
      <c r="F552" s="180"/>
      <c r="G552" s="60">
        <v>4114030101</v>
      </c>
      <c r="H552" s="17" t="s">
        <v>403</v>
      </c>
      <c r="I552" s="390">
        <f>'موازنة 2028 -2029'!M552</f>
        <v>0</v>
      </c>
      <c r="J552" s="180"/>
      <c r="K552" s="180"/>
      <c r="L552" s="180">
        <f t="shared" si="237"/>
        <v>0</v>
      </c>
      <c r="M552" s="390">
        <f>'الاطار الموازنى  راي الجهه عام'!M552</f>
        <v>0</v>
      </c>
      <c r="N552" s="228">
        <f t="shared" si="228"/>
        <v>0</v>
      </c>
      <c r="O552" s="180"/>
      <c r="P552" s="166" t="str">
        <f t="shared" si="230"/>
        <v xml:space="preserve"> </v>
      </c>
      <c r="Q552" s="166" t="str">
        <f t="shared" si="231"/>
        <v xml:space="preserve"> </v>
      </c>
      <c r="R552" s="119">
        <f t="shared" si="233"/>
        <v>0</v>
      </c>
      <c r="S552" s="72">
        <f t="shared" si="232"/>
        <v>0</v>
      </c>
    </row>
    <row r="553" spans="1:19" s="2" customFormat="1" ht="105.75" customHeight="1" x14ac:dyDescent="0.2">
      <c r="A553" s="389"/>
      <c r="B553" s="390"/>
      <c r="C553" s="390"/>
      <c r="D553" s="390"/>
      <c r="E553" s="166"/>
      <c r="F553" s="166"/>
      <c r="G553" s="60" t="s">
        <v>961</v>
      </c>
      <c r="H553" s="17" t="s">
        <v>404</v>
      </c>
      <c r="I553" s="390">
        <f>'موازنة 2028 -2029'!M553</f>
        <v>0</v>
      </c>
      <c r="J553" s="166"/>
      <c r="K553" s="166"/>
      <c r="L553" s="166"/>
      <c r="M553" s="390">
        <f>'الاطار الموازنى  راي الجهه عام'!M553</f>
        <v>0</v>
      </c>
      <c r="N553" s="228"/>
      <c r="O553" s="166"/>
      <c r="P553" s="166" t="str">
        <f t="shared" ref="P553:P618" si="265">IF(O553&gt;I553,O553-I553," ")</f>
        <v xml:space="preserve"> </v>
      </c>
      <c r="Q553" s="166" t="str">
        <f t="shared" ref="Q553:Q618" si="266">IF(I553&gt;O553,I553-O553," ")</f>
        <v xml:space="preserve"> </v>
      </c>
      <c r="R553" s="119"/>
      <c r="S553" s="72">
        <f>S560</f>
        <v>195000</v>
      </c>
    </row>
    <row r="554" spans="1:19" s="1" customFormat="1" ht="105.75" customHeight="1" x14ac:dyDescent="0.2">
      <c r="A554" s="357"/>
      <c r="B554" s="373"/>
      <c r="C554" s="373"/>
      <c r="D554" s="373"/>
      <c r="E554" s="153"/>
      <c r="F554" s="153"/>
      <c r="G554" s="54">
        <v>4114040101</v>
      </c>
      <c r="H554" s="18" t="s">
        <v>405</v>
      </c>
      <c r="I554" s="373">
        <f>'موازنة 2028 -2029'!M554</f>
        <v>0</v>
      </c>
      <c r="J554" s="153"/>
      <c r="K554" s="153"/>
      <c r="L554" s="153">
        <f t="shared" si="237"/>
        <v>0</v>
      </c>
      <c r="M554" s="373">
        <f>'الاطار الموازنى  راي الجهه عام'!M554</f>
        <v>0</v>
      </c>
      <c r="N554" s="215">
        <f t="shared" ref="N554:N618" si="267">M554-I554</f>
        <v>0</v>
      </c>
      <c r="O554" s="153"/>
      <c r="P554" s="155" t="str">
        <f t="shared" si="265"/>
        <v xml:space="preserve"> </v>
      </c>
      <c r="Q554" s="155" t="str">
        <f t="shared" si="266"/>
        <v xml:space="preserve"> </v>
      </c>
      <c r="R554" s="110">
        <f t="shared" si="233"/>
        <v>0</v>
      </c>
      <c r="S554" s="72">
        <f t="shared" ref="S554:S618" si="268">SUM(A554+B554+C554+D554+E554+F554+I554+J554+K554+L554+M554+O554)</f>
        <v>0</v>
      </c>
    </row>
    <row r="555" spans="1:19" s="1" customFormat="1" ht="105.75" customHeight="1" x14ac:dyDescent="0.2">
      <c r="A555" s="357"/>
      <c r="B555" s="373"/>
      <c r="C555" s="373"/>
      <c r="D555" s="373"/>
      <c r="E555" s="153"/>
      <c r="F555" s="153"/>
      <c r="G555" s="54">
        <v>4114040201</v>
      </c>
      <c r="H555" s="18" t="s">
        <v>1124</v>
      </c>
      <c r="I555" s="373">
        <f>'موازنة 2028 -2029'!M555</f>
        <v>0</v>
      </c>
      <c r="J555" s="153"/>
      <c r="K555" s="153"/>
      <c r="L555" s="153">
        <f t="shared" si="237"/>
        <v>0</v>
      </c>
      <c r="M555" s="373">
        <f>'الاطار الموازنى  راي الجهه عام'!M555</f>
        <v>0</v>
      </c>
      <c r="N555" s="215">
        <f t="shared" si="267"/>
        <v>0</v>
      </c>
      <c r="O555" s="153"/>
      <c r="P555" s="155" t="str">
        <f t="shared" si="265"/>
        <v xml:space="preserve"> </v>
      </c>
      <c r="Q555" s="155" t="str">
        <f t="shared" si="266"/>
        <v xml:space="preserve"> </v>
      </c>
      <c r="R555" s="110">
        <f t="shared" si="233"/>
        <v>0</v>
      </c>
      <c r="S555" s="72">
        <f t="shared" si="268"/>
        <v>0</v>
      </c>
    </row>
    <row r="556" spans="1:19" s="1" customFormat="1" ht="105.75" customHeight="1" x14ac:dyDescent="0.2">
      <c r="A556" s="357"/>
      <c r="B556" s="373"/>
      <c r="C556" s="373"/>
      <c r="D556" s="373"/>
      <c r="E556" s="153"/>
      <c r="F556" s="153"/>
      <c r="G556" s="54">
        <v>4114040301</v>
      </c>
      <c r="H556" s="18" t="s">
        <v>406</v>
      </c>
      <c r="I556" s="373">
        <f>'موازنة 2028 -2029'!M556</f>
        <v>0</v>
      </c>
      <c r="J556" s="153"/>
      <c r="K556" s="153"/>
      <c r="L556" s="153">
        <f t="shared" si="237"/>
        <v>0</v>
      </c>
      <c r="M556" s="373">
        <f>'الاطار الموازنى  راي الجهه عام'!M556</f>
        <v>0</v>
      </c>
      <c r="N556" s="215">
        <f t="shared" si="267"/>
        <v>0</v>
      </c>
      <c r="O556" s="153">
        <f t="shared" ref="O556:O558" si="269">M556</f>
        <v>0</v>
      </c>
      <c r="P556" s="155" t="str">
        <f t="shared" si="265"/>
        <v xml:space="preserve"> </v>
      </c>
      <c r="Q556" s="155" t="str">
        <f t="shared" si="266"/>
        <v xml:space="preserve"> </v>
      </c>
      <c r="R556" s="110">
        <f t="shared" si="233"/>
        <v>0</v>
      </c>
      <c r="S556" s="72">
        <f t="shared" si="268"/>
        <v>0</v>
      </c>
    </row>
    <row r="557" spans="1:19" s="1" customFormat="1" ht="105.75" customHeight="1" x14ac:dyDescent="0.2">
      <c r="A557" s="357"/>
      <c r="B557" s="373"/>
      <c r="C557" s="373"/>
      <c r="D557" s="373"/>
      <c r="E557" s="153"/>
      <c r="F557" s="153"/>
      <c r="G557" s="54">
        <v>4114040401</v>
      </c>
      <c r="H557" s="18" t="s">
        <v>407</v>
      </c>
      <c r="I557" s="373">
        <f>'موازنة 2028 -2029'!M557</f>
        <v>0</v>
      </c>
      <c r="J557" s="153"/>
      <c r="K557" s="153"/>
      <c r="L557" s="153">
        <f t="shared" si="237"/>
        <v>0</v>
      </c>
      <c r="M557" s="373">
        <f>'الاطار الموازنى  راي الجهه عام'!M557</f>
        <v>0</v>
      </c>
      <c r="N557" s="215">
        <f t="shared" si="267"/>
        <v>0</v>
      </c>
      <c r="O557" s="153">
        <f t="shared" si="269"/>
        <v>0</v>
      </c>
      <c r="P557" s="155" t="str">
        <f t="shared" si="265"/>
        <v xml:space="preserve"> </v>
      </c>
      <c r="Q557" s="155" t="str">
        <f t="shared" si="266"/>
        <v xml:space="preserve"> </v>
      </c>
      <c r="R557" s="110">
        <f t="shared" si="233"/>
        <v>0</v>
      </c>
      <c r="S557" s="72">
        <f t="shared" si="268"/>
        <v>0</v>
      </c>
    </row>
    <row r="558" spans="1:19" s="1" customFormat="1" ht="105.75" customHeight="1" x14ac:dyDescent="0.2">
      <c r="A558" s="357"/>
      <c r="B558" s="373"/>
      <c r="C558" s="373"/>
      <c r="D558" s="373"/>
      <c r="E558" s="153"/>
      <c r="F558" s="153"/>
      <c r="G558" s="54">
        <v>4114040501</v>
      </c>
      <c r="H558" s="18" t="s">
        <v>408</v>
      </c>
      <c r="I558" s="373">
        <f>'موازنة 2028 -2029'!M558</f>
        <v>195000</v>
      </c>
      <c r="J558" s="153"/>
      <c r="K558" s="153"/>
      <c r="L558" s="153">
        <f>K558*2</f>
        <v>0</v>
      </c>
      <c r="M558" s="373">
        <f>'الاطار الموازنى  راي الجهه عام'!M558</f>
        <v>0</v>
      </c>
      <c r="N558" s="215">
        <f t="shared" si="267"/>
        <v>-195000</v>
      </c>
      <c r="O558" s="153">
        <f t="shared" si="269"/>
        <v>0</v>
      </c>
      <c r="P558" s="155" t="str">
        <f t="shared" si="265"/>
        <v xml:space="preserve"> </v>
      </c>
      <c r="Q558" s="155">
        <f t="shared" si="266"/>
        <v>195000</v>
      </c>
      <c r="R558" s="110">
        <f t="shared" ref="R558:R622" si="270">IF(O558=0,,O558/I558)</f>
        <v>0</v>
      </c>
      <c r="S558" s="72">
        <f t="shared" si="268"/>
        <v>195000</v>
      </c>
    </row>
    <row r="559" spans="1:19" s="1" customFormat="1" ht="105.75" customHeight="1" thickBot="1" x14ac:dyDescent="0.25">
      <c r="A559" s="357"/>
      <c r="B559" s="373"/>
      <c r="C559" s="373"/>
      <c r="D559" s="373"/>
      <c r="E559" s="153"/>
      <c r="F559" s="153"/>
      <c r="G559" s="55">
        <v>4114040601</v>
      </c>
      <c r="H559" s="23" t="s">
        <v>409</v>
      </c>
      <c r="I559" s="373">
        <f>'موازنة 2028 -2029'!M559</f>
        <v>0</v>
      </c>
      <c r="J559" s="153"/>
      <c r="K559" s="153"/>
      <c r="L559" s="153">
        <f t="shared" si="237"/>
        <v>0</v>
      </c>
      <c r="M559" s="373">
        <f>'الاطار الموازنى  راي الجهه عام'!M559</f>
        <v>0</v>
      </c>
      <c r="N559" s="215">
        <f t="shared" si="267"/>
        <v>0</v>
      </c>
      <c r="O559" s="153"/>
      <c r="P559" s="155" t="str">
        <f t="shared" si="265"/>
        <v xml:space="preserve"> </v>
      </c>
      <c r="Q559" s="155" t="str">
        <f t="shared" si="266"/>
        <v xml:space="preserve"> </v>
      </c>
      <c r="R559" s="110">
        <f t="shared" si="270"/>
        <v>0</v>
      </c>
      <c r="S559" s="72">
        <f t="shared" si="268"/>
        <v>0</v>
      </c>
    </row>
    <row r="560" spans="1:19" s="2" customFormat="1" ht="110.25" customHeight="1" thickBot="1" x14ac:dyDescent="0.25">
      <c r="A560" s="376">
        <f t="shared" ref="A560:F560" si="271">SUM(A554:A559)</f>
        <v>0</v>
      </c>
      <c r="B560" s="377">
        <f t="shared" si="271"/>
        <v>0</v>
      </c>
      <c r="C560" s="377">
        <f t="shared" si="271"/>
        <v>0</v>
      </c>
      <c r="D560" s="377">
        <f t="shared" si="271"/>
        <v>0</v>
      </c>
      <c r="E560" s="157">
        <f t="shared" si="271"/>
        <v>0</v>
      </c>
      <c r="F560" s="157">
        <f t="shared" si="271"/>
        <v>0</v>
      </c>
      <c r="G560" s="57"/>
      <c r="H560" s="7" t="s">
        <v>274</v>
      </c>
      <c r="I560" s="377">
        <f>'موازنة 2028 -2029'!M560</f>
        <v>195000</v>
      </c>
      <c r="J560" s="157">
        <f t="shared" ref="J560:L560" si="272">SUM(J554:J559)</f>
        <v>0</v>
      </c>
      <c r="K560" s="157">
        <f t="shared" si="272"/>
        <v>0</v>
      </c>
      <c r="L560" s="157">
        <f t="shared" si="272"/>
        <v>0</v>
      </c>
      <c r="M560" s="377">
        <f>'الاطار الموازنى  راي الجهه عام'!M560</f>
        <v>0</v>
      </c>
      <c r="N560" s="217">
        <f t="shared" si="267"/>
        <v>-195000</v>
      </c>
      <c r="O560" s="157">
        <f t="shared" ref="O560" si="273">SUM(O554:O559)</f>
        <v>0</v>
      </c>
      <c r="P560" s="157" t="str">
        <f t="shared" si="265"/>
        <v xml:space="preserve"> </v>
      </c>
      <c r="Q560" s="157">
        <f t="shared" si="266"/>
        <v>195000</v>
      </c>
      <c r="R560" s="112">
        <f t="shared" si="270"/>
        <v>0</v>
      </c>
      <c r="S560" s="72">
        <f t="shared" si="268"/>
        <v>195000</v>
      </c>
    </row>
    <row r="561" spans="1:19" s="2" customFormat="1" ht="105.75" customHeight="1" x14ac:dyDescent="0.2">
      <c r="A561" s="389"/>
      <c r="B561" s="390"/>
      <c r="C561" s="390"/>
      <c r="D561" s="390"/>
      <c r="E561" s="180"/>
      <c r="F561" s="180"/>
      <c r="G561" s="53">
        <v>4114050101</v>
      </c>
      <c r="H561" s="22" t="s">
        <v>410</v>
      </c>
      <c r="I561" s="390">
        <f>'موازنة 2028 -2029'!M561</f>
        <v>150000</v>
      </c>
      <c r="J561" s="180"/>
      <c r="K561" s="180"/>
      <c r="L561" s="180">
        <f t="shared" ref="L561:L625" si="274">K561*2</f>
        <v>0</v>
      </c>
      <c r="M561" s="390">
        <f>'الاطار الموازنى  راي الجهه عام'!M561</f>
        <v>0</v>
      </c>
      <c r="N561" s="228">
        <f t="shared" si="267"/>
        <v>-150000</v>
      </c>
      <c r="O561" s="180">
        <f t="shared" ref="O561:O564" si="275">M561</f>
        <v>0</v>
      </c>
      <c r="P561" s="166" t="str">
        <f t="shared" si="265"/>
        <v xml:space="preserve"> </v>
      </c>
      <c r="Q561" s="166">
        <f t="shared" si="266"/>
        <v>150000</v>
      </c>
      <c r="R561" s="119">
        <f t="shared" si="270"/>
        <v>0</v>
      </c>
      <c r="S561" s="72">
        <f t="shared" si="268"/>
        <v>150000</v>
      </c>
    </row>
    <row r="562" spans="1:19" s="2" customFormat="1" ht="105.75" customHeight="1" x14ac:dyDescent="0.2">
      <c r="A562" s="389"/>
      <c r="B562" s="390"/>
      <c r="C562" s="390"/>
      <c r="D562" s="390"/>
      <c r="E562" s="180"/>
      <c r="F562" s="180"/>
      <c r="G562" s="60">
        <v>4114060101</v>
      </c>
      <c r="H562" s="17" t="s">
        <v>411</v>
      </c>
      <c r="I562" s="390">
        <f>'موازنة 2028 -2029'!M562</f>
        <v>4250000</v>
      </c>
      <c r="J562" s="180"/>
      <c r="K562" s="180"/>
      <c r="L562" s="180">
        <f t="shared" si="274"/>
        <v>0</v>
      </c>
      <c r="M562" s="390">
        <f>'الاطار الموازنى  راي الجهه عام'!M562</f>
        <v>0</v>
      </c>
      <c r="N562" s="228">
        <f t="shared" si="267"/>
        <v>-4250000</v>
      </c>
      <c r="O562" s="180">
        <f t="shared" si="275"/>
        <v>0</v>
      </c>
      <c r="P562" s="166" t="str">
        <f t="shared" si="265"/>
        <v xml:space="preserve"> </v>
      </c>
      <c r="Q562" s="166">
        <f t="shared" si="266"/>
        <v>4250000</v>
      </c>
      <c r="R562" s="119">
        <f t="shared" si="270"/>
        <v>0</v>
      </c>
      <c r="S562" s="72">
        <f t="shared" si="268"/>
        <v>4250000</v>
      </c>
    </row>
    <row r="563" spans="1:19" s="2" customFormat="1" ht="105.75" customHeight="1" x14ac:dyDescent="0.2">
      <c r="A563" s="389"/>
      <c r="B563" s="390"/>
      <c r="C563" s="390"/>
      <c r="D563" s="390"/>
      <c r="E563" s="180"/>
      <c r="F563" s="180"/>
      <c r="G563" s="60">
        <v>4114070101</v>
      </c>
      <c r="H563" s="17" t="s">
        <v>412</v>
      </c>
      <c r="I563" s="390">
        <f>'موازنة 2028 -2029'!M563</f>
        <v>0</v>
      </c>
      <c r="J563" s="180">
        <v>0</v>
      </c>
      <c r="K563" s="180"/>
      <c r="L563" s="180">
        <f t="shared" si="274"/>
        <v>0</v>
      </c>
      <c r="M563" s="390">
        <f>'الاطار الموازنى  راي الجهه عام'!M563</f>
        <v>0</v>
      </c>
      <c r="N563" s="228">
        <f t="shared" si="267"/>
        <v>0</v>
      </c>
      <c r="O563" s="180">
        <f t="shared" si="275"/>
        <v>0</v>
      </c>
      <c r="P563" s="166" t="str">
        <f t="shared" si="265"/>
        <v xml:space="preserve"> </v>
      </c>
      <c r="Q563" s="166" t="str">
        <f t="shared" si="266"/>
        <v xml:space="preserve"> </v>
      </c>
      <c r="R563" s="119">
        <f t="shared" si="270"/>
        <v>0</v>
      </c>
      <c r="S563" s="72">
        <f t="shared" si="268"/>
        <v>0</v>
      </c>
    </row>
    <row r="564" spans="1:19" s="2" customFormat="1" ht="93" customHeight="1" thickBot="1" x14ac:dyDescent="0.25">
      <c r="A564" s="389"/>
      <c r="B564" s="390"/>
      <c r="C564" s="390"/>
      <c r="D564" s="390"/>
      <c r="E564" s="180"/>
      <c r="F564" s="180"/>
      <c r="G564" s="68">
        <v>4114080101</v>
      </c>
      <c r="H564" s="31" t="s">
        <v>413</v>
      </c>
      <c r="I564" s="390">
        <f>'موازنة 2028 -2029'!M564</f>
        <v>0</v>
      </c>
      <c r="J564" s="180"/>
      <c r="K564" s="180"/>
      <c r="L564" s="180">
        <f t="shared" si="274"/>
        <v>0</v>
      </c>
      <c r="M564" s="390">
        <f>'الاطار الموازنى  راي الجهه عام'!M564</f>
        <v>0</v>
      </c>
      <c r="N564" s="228">
        <f t="shared" si="267"/>
        <v>0</v>
      </c>
      <c r="O564" s="180">
        <f t="shared" si="275"/>
        <v>0</v>
      </c>
      <c r="P564" s="166" t="str">
        <f t="shared" si="265"/>
        <v xml:space="preserve"> </v>
      </c>
      <c r="Q564" s="166" t="str">
        <f t="shared" si="266"/>
        <v xml:space="preserve"> </v>
      </c>
      <c r="R564" s="119">
        <f t="shared" si="270"/>
        <v>0</v>
      </c>
      <c r="S564" s="72">
        <f t="shared" si="268"/>
        <v>0</v>
      </c>
    </row>
    <row r="565" spans="1:19" s="3" customFormat="1" ht="105" customHeight="1" thickBot="1" x14ac:dyDescent="0.25">
      <c r="A565" s="382">
        <f t="shared" ref="A565:L565" si="276">A564+A563+A562+A561+A560+A552+A551+A550</f>
        <v>0</v>
      </c>
      <c r="B565" s="383">
        <f t="shared" si="276"/>
        <v>0</v>
      </c>
      <c r="C565" s="383">
        <f t="shared" si="276"/>
        <v>0</v>
      </c>
      <c r="D565" s="383">
        <f t="shared" si="276"/>
        <v>0</v>
      </c>
      <c r="E565" s="161">
        <f t="shared" si="276"/>
        <v>0</v>
      </c>
      <c r="F565" s="161">
        <f t="shared" si="276"/>
        <v>0</v>
      </c>
      <c r="G565" s="58"/>
      <c r="H565" s="9" t="s">
        <v>414</v>
      </c>
      <c r="I565" s="383">
        <f>'موازنة 2028 -2029'!M565</f>
        <v>4595000</v>
      </c>
      <c r="J565" s="161">
        <f t="shared" si="276"/>
        <v>0</v>
      </c>
      <c r="K565" s="161">
        <f t="shared" si="276"/>
        <v>0</v>
      </c>
      <c r="L565" s="161">
        <f t="shared" si="276"/>
        <v>0</v>
      </c>
      <c r="M565" s="383">
        <f>'الاطار الموازنى  راي الجهه عام'!M565</f>
        <v>0</v>
      </c>
      <c r="N565" s="222">
        <f t="shared" si="267"/>
        <v>-4595000</v>
      </c>
      <c r="O565" s="161">
        <f t="shared" ref="O565" si="277">O564+O563+O562+O561+O560+O552+O551+O550</f>
        <v>0</v>
      </c>
      <c r="P565" s="161" t="str">
        <f t="shared" si="265"/>
        <v xml:space="preserve"> </v>
      </c>
      <c r="Q565" s="161">
        <f t="shared" si="266"/>
        <v>4595000</v>
      </c>
      <c r="R565" s="115">
        <f t="shared" si="270"/>
        <v>0</v>
      </c>
      <c r="S565" s="72">
        <f t="shared" si="268"/>
        <v>4595000</v>
      </c>
    </row>
    <row r="566" spans="1:19" s="277" customFormat="1" ht="105.75" customHeight="1" thickBot="1" x14ac:dyDescent="0.25">
      <c r="A566" s="421"/>
      <c r="B566" s="422"/>
      <c r="C566" s="423" t="e">
        <f>(C565-A565)/A565</f>
        <v>#DIV/0!</v>
      </c>
      <c r="D566" s="423" t="e">
        <f>(D565-B565)/B565</f>
        <v>#DIV/0!</v>
      </c>
      <c r="E566" s="279" t="e">
        <f>(E565-C565)/C565</f>
        <v>#DIV/0!</v>
      </c>
      <c r="F566" s="279" t="e">
        <f>(F565-D565)/D565</f>
        <v>#DIV/0!</v>
      </c>
      <c r="G566" s="280"/>
      <c r="H566" s="281" t="s">
        <v>1137</v>
      </c>
      <c r="I566" s="386" t="e">
        <f>'موازنة 2028 -2029'!M566</f>
        <v>#VALUE!</v>
      </c>
      <c r="J566" s="278"/>
      <c r="K566" s="278"/>
      <c r="L566" s="278"/>
      <c r="M566" s="423">
        <f>'الاطار الموازنى  راي الجهه عام'!M566</f>
        <v>-1</v>
      </c>
      <c r="N566" s="282"/>
      <c r="O566" s="279" t="e">
        <f>(O565-J565)/J565</f>
        <v>#DIV/0!</v>
      </c>
      <c r="P566" s="278"/>
      <c r="Q566" s="278"/>
      <c r="R566" s="283"/>
      <c r="S566" s="276">
        <v>1</v>
      </c>
    </row>
    <row r="567" spans="1:19" s="3" customFormat="1" ht="97.5" customHeight="1" thickBot="1" x14ac:dyDescent="0.25">
      <c r="A567" s="382">
        <f t="shared" ref="A567:L567" si="278">A565+A547+A534+A521</f>
        <v>0</v>
      </c>
      <c r="B567" s="383">
        <f t="shared" si="278"/>
        <v>0</v>
      </c>
      <c r="C567" s="383">
        <f t="shared" si="278"/>
        <v>0</v>
      </c>
      <c r="D567" s="383">
        <f t="shared" si="278"/>
        <v>0</v>
      </c>
      <c r="E567" s="161">
        <f t="shared" si="278"/>
        <v>0</v>
      </c>
      <c r="F567" s="161">
        <f t="shared" si="278"/>
        <v>0</v>
      </c>
      <c r="G567" s="58"/>
      <c r="H567" s="9" t="s">
        <v>415</v>
      </c>
      <c r="I567" s="383">
        <f>'موازنة 2028 -2029'!M567</f>
        <v>63805000</v>
      </c>
      <c r="J567" s="161">
        <f t="shared" si="278"/>
        <v>0</v>
      </c>
      <c r="K567" s="161">
        <f t="shared" si="278"/>
        <v>0</v>
      </c>
      <c r="L567" s="161">
        <f t="shared" si="278"/>
        <v>0</v>
      </c>
      <c r="M567" s="383">
        <f>'الاطار الموازنى  راي الجهه عام'!M567</f>
        <v>0</v>
      </c>
      <c r="N567" s="222">
        <f t="shared" si="267"/>
        <v>-63805000</v>
      </c>
      <c r="O567" s="161">
        <f t="shared" ref="O567" si="279">O565+O547+O534+O521</f>
        <v>0</v>
      </c>
      <c r="P567" s="161" t="str">
        <f t="shared" si="265"/>
        <v xml:space="preserve"> </v>
      </c>
      <c r="Q567" s="161">
        <f t="shared" si="266"/>
        <v>63805000</v>
      </c>
      <c r="R567" s="115">
        <f t="shared" si="270"/>
        <v>0</v>
      </c>
      <c r="S567" s="72">
        <f t="shared" si="268"/>
        <v>63805000</v>
      </c>
    </row>
    <row r="568" spans="1:19" s="3" customFormat="1" ht="99.75" customHeight="1" thickBot="1" x14ac:dyDescent="0.25">
      <c r="A568" s="188">
        <f t="shared" ref="A568:F568" si="280">IF(A567-A439&lt;0,A439-A567,0)</f>
        <v>0</v>
      </c>
      <c r="B568" s="189">
        <f t="shared" si="280"/>
        <v>0</v>
      </c>
      <c r="C568" s="189">
        <f t="shared" si="280"/>
        <v>0</v>
      </c>
      <c r="D568" s="189">
        <f t="shared" si="280"/>
        <v>0</v>
      </c>
      <c r="E568" s="189">
        <f t="shared" si="280"/>
        <v>0</v>
      </c>
      <c r="F568" s="189">
        <f t="shared" si="280"/>
        <v>0</v>
      </c>
      <c r="G568" s="42" t="s">
        <v>1009</v>
      </c>
      <c r="H568" s="9" t="s">
        <v>416</v>
      </c>
      <c r="I568" s="189">
        <f>'موازنة 2028 -2029'!M568</f>
        <v>0</v>
      </c>
      <c r="J568" s="189">
        <f>IF(J567-J439&lt;0,J439-J567,0)</f>
        <v>0</v>
      </c>
      <c r="K568" s="189">
        <f>IF(K567-K439&lt;0,K439-K567,0)</f>
        <v>0</v>
      </c>
      <c r="L568" s="189">
        <f>IF(L567-L439&lt;0,L439-L567,0)</f>
        <v>0</v>
      </c>
      <c r="M568" s="189">
        <f>'الاطار الموازنى  راي الجهه عام'!M568</f>
        <v>0</v>
      </c>
      <c r="N568" s="251">
        <f t="shared" si="267"/>
        <v>0</v>
      </c>
      <c r="O568" s="189">
        <f>IF(O567-O439&lt;0,O439-O567,0)</f>
        <v>0</v>
      </c>
      <c r="P568" s="189" t="str">
        <f t="shared" si="265"/>
        <v xml:space="preserve"> </v>
      </c>
      <c r="Q568" s="189" t="str">
        <f t="shared" si="266"/>
        <v xml:space="preserve"> </v>
      </c>
      <c r="R568" s="131">
        <f t="shared" si="270"/>
        <v>0</v>
      </c>
      <c r="S568" s="72">
        <f t="shared" si="268"/>
        <v>0</v>
      </c>
    </row>
    <row r="569" spans="1:19" s="3" customFormat="1" ht="99.75" customHeight="1" thickBot="1" x14ac:dyDescent="0.25">
      <c r="A569" s="382">
        <f t="shared" ref="A569:L569" si="281">SUM(A567:A568)</f>
        <v>0</v>
      </c>
      <c r="B569" s="383">
        <f t="shared" si="281"/>
        <v>0</v>
      </c>
      <c r="C569" s="383">
        <f t="shared" si="281"/>
        <v>0</v>
      </c>
      <c r="D569" s="383">
        <f t="shared" si="281"/>
        <v>0</v>
      </c>
      <c r="E569" s="161">
        <f t="shared" si="281"/>
        <v>0</v>
      </c>
      <c r="F569" s="161">
        <f t="shared" si="281"/>
        <v>0</v>
      </c>
      <c r="G569" s="58"/>
      <c r="H569" s="9" t="s">
        <v>352</v>
      </c>
      <c r="I569" s="383">
        <f>'موازنة 2028 -2029'!M569</f>
        <v>63805000</v>
      </c>
      <c r="J569" s="161">
        <f t="shared" si="281"/>
        <v>0</v>
      </c>
      <c r="K569" s="161">
        <f t="shared" si="281"/>
        <v>0</v>
      </c>
      <c r="L569" s="161">
        <f t="shared" si="281"/>
        <v>0</v>
      </c>
      <c r="M569" s="383">
        <f>'الاطار الموازنى  راي الجهه عام'!M569</f>
        <v>0</v>
      </c>
      <c r="N569" s="222">
        <f t="shared" si="267"/>
        <v>-63805000</v>
      </c>
      <c r="O569" s="161">
        <f t="shared" ref="O569" si="282">SUM(O567:O568)</f>
        <v>0</v>
      </c>
      <c r="P569" s="161" t="str">
        <f t="shared" si="265"/>
        <v xml:space="preserve"> </v>
      </c>
      <c r="Q569" s="161">
        <f t="shared" si="266"/>
        <v>63805000</v>
      </c>
      <c r="R569" s="115">
        <f t="shared" si="270"/>
        <v>0</v>
      </c>
      <c r="S569" s="72">
        <f t="shared" si="268"/>
        <v>63805000</v>
      </c>
    </row>
    <row r="570" spans="1:19" s="334" customFormat="1" ht="105.75" customHeight="1" x14ac:dyDescent="0.2">
      <c r="A570" s="421"/>
      <c r="B570" s="422"/>
      <c r="C570" s="423" t="e">
        <f>(C569-A569)/A569</f>
        <v>#DIV/0!</v>
      </c>
      <c r="D570" s="423" t="e">
        <f>(D569-B569)/B569</f>
        <v>#DIV/0!</v>
      </c>
      <c r="E570" s="279" t="e">
        <f>(E569-C569)/C569</f>
        <v>#DIV/0!</v>
      </c>
      <c r="F570" s="279" t="e">
        <f>(F569-D569)/D569</f>
        <v>#DIV/0!</v>
      </c>
      <c r="G570" s="280"/>
      <c r="H570" s="281" t="s">
        <v>1137</v>
      </c>
      <c r="I570" s="423" t="e">
        <f>'موازنة 2028 -2029'!M570</f>
        <v>#VALUE!</v>
      </c>
      <c r="J570" s="278"/>
      <c r="K570" s="278"/>
      <c r="L570" s="278"/>
      <c r="M570" s="423">
        <f>'الاطار الموازنى  راي الجهه عام'!M570</f>
        <v>-1</v>
      </c>
      <c r="N570" s="282"/>
      <c r="O570" s="279" t="e">
        <f>(O569-J569)/J569</f>
        <v>#DIV/0!</v>
      </c>
      <c r="P570" s="278"/>
      <c r="Q570" s="278"/>
      <c r="R570" s="283"/>
      <c r="S570" s="333">
        <v>1</v>
      </c>
    </row>
    <row r="571" spans="1:19" s="3" customFormat="1" ht="105.75" customHeight="1" x14ac:dyDescent="0.2">
      <c r="A571" s="438"/>
      <c r="B571" s="439"/>
      <c r="C571" s="439"/>
      <c r="D571" s="439"/>
      <c r="E571" s="190"/>
      <c r="F571" s="190"/>
      <c r="G571" s="59" t="s">
        <v>891</v>
      </c>
      <c r="H571" s="10" t="s">
        <v>417</v>
      </c>
      <c r="I571" s="439">
        <f>'موازنة 2028 -2029'!M571</f>
        <v>0</v>
      </c>
      <c r="J571" s="190"/>
      <c r="K571" s="190"/>
      <c r="L571" s="190"/>
      <c r="M571" s="439">
        <f>'الاطار الموازنى  راي الجهه عام'!M571</f>
        <v>0</v>
      </c>
      <c r="N571" s="252"/>
      <c r="O571" s="190"/>
      <c r="P571" s="190"/>
      <c r="Q571" s="190"/>
      <c r="R571" s="132"/>
      <c r="S571" s="72">
        <f>S633</f>
        <v>1000000</v>
      </c>
    </row>
    <row r="572" spans="1:19" s="3" customFormat="1" ht="105.75" customHeight="1" x14ac:dyDescent="0.2">
      <c r="A572" s="355"/>
      <c r="B572" s="425"/>
      <c r="C572" s="425"/>
      <c r="D572" s="425"/>
      <c r="E572" s="181"/>
      <c r="F572" s="181"/>
      <c r="G572" s="69" t="s">
        <v>892</v>
      </c>
      <c r="H572" s="4" t="s">
        <v>418</v>
      </c>
      <c r="I572" s="425">
        <f>'موازنة 2028 -2029'!M572</f>
        <v>0</v>
      </c>
      <c r="J572" s="181"/>
      <c r="K572" s="181"/>
      <c r="L572" s="181"/>
      <c r="M572" s="425">
        <f>'الاطار الموازنى  راي الجهه عام'!M572</f>
        <v>0</v>
      </c>
      <c r="N572" s="242"/>
      <c r="O572" s="181"/>
      <c r="P572" s="181" t="str">
        <f t="shared" si="265"/>
        <v xml:space="preserve"> </v>
      </c>
      <c r="Q572" s="181" t="str">
        <f t="shared" si="266"/>
        <v xml:space="preserve"> </v>
      </c>
      <c r="R572" s="125"/>
      <c r="S572" s="72">
        <f>S615</f>
        <v>1000000</v>
      </c>
    </row>
    <row r="573" spans="1:19" s="2" customFormat="1" ht="105.75" customHeight="1" x14ac:dyDescent="0.2">
      <c r="A573" s="389"/>
      <c r="B573" s="390"/>
      <c r="C573" s="390"/>
      <c r="D573" s="390"/>
      <c r="E573" s="166"/>
      <c r="F573" s="166"/>
      <c r="G573" s="60" t="s">
        <v>893</v>
      </c>
      <c r="H573" s="17" t="s">
        <v>419</v>
      </c>
      <c r="I573" s="390">
        <f>'موازنة 2028 -2029'!M573</f>
        <v>0</v>
      </c>
      <c r="J573" s="166"/>
      <c r="K573" s="166"/>
      <c r="L573" s="166"/>
      <c r="M573" s="390">
        <f>'الاطار الموازنى  راي الجهه عام'!M573</f>
        <v>0</v>
      </c>
      <c r="N573" s="228"/>
      <c r="O573" s="166"/>
      <c r="P573" s="166" t="str">
        <f t="shared" si="265"/>
        <v xml:space="preserve"> </v>
      </c>
      <c r="Q573" s="166" t="str">
        <f t="shared" si="266"/>
        <v xml:space="preserve"> </v>
      </c>
      <c r="R573" s="119"/>
      <c r="S573" s="72">
        <f>S586</f>
        <v>0</v>
      </c>
    </row>
    <row r="574" spans="1:19" s="1" customFormat="1" ht="105.75" customHeight="1" x14ac:dyDescent="0.2">
      <c r="A574" s="357"/>
      <c r="B574" s="373"/>
      <c r="C574" s="373"/>
      <c r="D574" s="373"/>
      <c r="E574" s="155"/>
      <c r="F574" s="155"/>
      <c r="G574" s="54" t="s">
        <v>894</v>
      </c>
      <c r="H574" s="18" t="s">
        <v>420</v>
      </c>
      <c r="I574" s="373">
        <f>'موازنة 2028 -2029'!M574</f>
        <v>0</v>
      </c>
      <c r="J574" s="155"/>
      <c r="K574" s="155"/>
      <c r="L574" s="155"/>
      <c r="M574" s="373">
        <f>'الاطار الموازنى  راي الجهه عام'!M574</f>
        <v>0</v>
      </c>
      <c r="N574" s="215"/>
      <c r="O574" s="155"/>
      <c r="P574" s="155" t="str">
        <f t="shared" si="265"/>
        <v xml:space="preserve"> </v>
      </c>
      <c r="Q574" s="155" t="str">
        <f t="shared" si="266"/>
        <v xml:space="preserve"> </v>
      </c>
      <c r="R574" s="110"/>
      <c r="S574" s="72">
        <f>S577</f>
        <v>0</v>
      </c>
    </row>
    <row r="575" spans="1:19" ht="105.75" customHeight="1" x14ac:dyDescent="0.2">
      <c r="A575" s="364"/>
      <c r="B575" s="365"/>
      <c r="C575" s="365"/>
      <c r="D575" s="365"/>
      <c r="E575" s="147"/>
      <c r="F575" s="147"/>
      <c r="G575" s="49" t="s">
        <v>895</v>
      </c>
      <c r="H575" s="34" t="s">
        <v>421</v>
      </c>
      <c r="I575" s="365">
        <f>'موازنة 2028 -2029'!M575</f>
        <v>0</v>
      </c>
      <c r="J575" s="147"/>
      <c r="K575" s="147"/>
      <c r="L575" s="147">
        <f t="shared" si="274"/>
        <v>0</v>
      </c>
      <c r="M575" s="365">
        <f>'الاطار الموازنى  راي الجهه عام'!M575</f>
        <v>0</v>
      </c>
      <c r="N575" s="208">
        <f t="shared" si="267"/>
        <v>0</v>
      </c>
      <c r="O575" s="147">
        <f>M575</f>
        <v>0</v>
      </c>
      <c r="P575" s="209" t="str">
        <f t="shared" si="265"/>
        <v xml:space="preserve"> </v>
      </c>
      <c r="Q575" s="209" t="str">
        <f t="shared" si="266"/>
        <v xml:space="preserve"> </v>
      </c>
      <c r="R575" s="105">
        <f t="shared" si="270"/>
        <v>0</v>
      </c>
      <c r="S575" s="72">
        <f t="shared" si="268"/>
        <v>0</v>
      </c>
    </row>
    <row r="576" spans="1:19" ht="105.75" customHeight="1" thickBot="1" x14ac:dyDescent="0.25">
      <c r="A576" s="391"/>
      <c r="B576" s="379"/>
      <c r="C576" s="379"/>
      <c r="D576" s="379"/>
      <c r="E576" s="158"/>
      <c r="F576" s="158"/>
      <c r="G576" s="50" t="s">
        <v>896</v>
      </c>
      <c r="H576" s="35" t="s">
        <v>422</v>
      </c>
      <c r="I576" s="379">
        <f>'موازنة 2028 -2029'!M576</f>
        <v>0</v>
      </c>
      <c r="J576" s="158"/>
      <c r="K576" s="158"/>
      <c r="L576" s="158">
        <f t="shared" si="274"/>
        <v>0</v>
      </c>
      <c r="M576" s="379">
        <f>'الاطار الموازنى  راي الجهه عام'!M576</f>
        <v>0</v>
      </c>
      <c r="N576" s="218">
        <f t="shared" si="267"/>
        <v>0</v>
      </c>
      <c r="O576" s="158"/>
      <c r="P576" s="219" t="str">
        <f t="shared" si="265"/>
        <v xml:space="preserve"> </v>
      </c>
      <c r="Q576" s="219" t="str">
        <f t="shared" si="266"/>
        <v xml:space="preserve"> </v>
      </c>
      <c r="R576" s="113">
        <f t="shared" si="270"/>
        <v>0</v>
      </c>
      <c r="S576" s="72">
        <f t="shared" si="268"/>
        <v>0</v>
      </c>
    </row>
    <row r="577" spans="1:19" s="1" customFormat="1" ht="110.25" customHeight="1" thickBot="1" x14ac:dyDescent="0.25">
      <c r="A577" s="360">
        <f t="shared" ref="A577:F577" si="283">SUM(A575:A576)</f>
        <v>0</v>
      </c>
      <c r="B577" s="368">
        <f t="shared" si="283"/>
        <v>0</v>
      </c>
      <c r="C577" s="368">
        <f t="shared" si="283"/>
        <v>0</v>
      </c>
      <c r="D577" s="368">
        <f t="shared" si="283"/>
        <v>0</v>
      </c>
      <c r="E577" s="150">
        <f t="shared" si="283"/>
        <v>0</v>
      </c>
      <c r="F577" s="150">
        <f t="shared" si="283"/>
        <v>0</v>
      </c>
      <c r="G577" s="51"/>
      <c r="H577" s="5" t="s">
        <v>167</v>
      </c>
      <c r="I577" s="368">
        <f>'موازنة 2028 -2029'!M577</f>
        <v>0</v>
      </c>
      <c r="J577" s="150">
        <f t="shared" ref="J577:L577" si="284">SUM(J575:J576)</f>
        <v>0</v>
      </c>
      <c r="K577" s="150">
        <f t="shared" si="284"/>
        <v>0</v>
      </c>
      <c r="L577" s="150">
        <f t="shared" si="284"/>
        <v>0</v>
      </c>
      <c r="M577" s="368">
        <f>'الاطار الموازنى  راي الجهه عام'!M577</f>
        <v>0</v>
      </c>
      <c r="N577" s="212">
        <f t="shared" si="267"/>
        <v>0</v>
      </c>
      <c r="O577" s="150">
        <f t="shared" ref="O577" si="285">SUM(O575:O576)</f>
        <v>0</v>
      </c>
      <c r="P577" s="150" t="str">
        <f t="shared" si="265"/>
        <v xml:space="preserve"> </v>
      </c>
      <c r="Q577" s="150" t="str">
        <f t="shared" si="266"/>
        <v xml:space="preserve"> </v>
      </c>
      <c r="R577" s="107">
        <f t="shared" si="270"/>
        <v>0</v>
      </c>
      <c r="S577" s="72">
        <f t="shared" si="268"/>
        <v>0</v>
      </c>
    </row>
    <row r="578" spans="1:19" s="1" customFormat="1" ht="105.75" customHeight="1" x14ac:dyDescent="0.2">
      <c r="A578" s="394"/>
      <c r="B578" s="395"/>
      <c r="C578" s="395"/>
      <c r="D578" s="395"/>
      <c r="E578" s="170"/>
      <c r="F578" s="170"/>
      <c r="G578" s="48" t="s">
        <v>897</v>
      </c>
      <c r="H578" s="21" t="s">
        <v>423</v>
      </c>
      <c r="I578" s="395">
        <f>'موازنة 2028 -2029'!M578</f>
        <v>0</v>
      </c>
      <c r="J578" s="170"/>
      <c r="K578" s="170"/>
      <c r="L578" s="170"/>
      <c r="M578" s="395">
        <f>'الاطار الموازنى  راي الجهه عام'!M578</f>
        <v>0</v>
      </c>
      <c r="N578" s="229"/>
      <c r="O578" s="170"/>
      <c r="P578" s="170" t="str">
        <f t="shared" si="265"/>
        <v xml:space="preserve"> </v>
      </c>
      <c r="Q578" s="170" t="str">
        <f t="shared" si="266"/>
        <v xml:space="preserve"> </v>
      </c>
      <c r="R578" s="120"/>
      <c r="S578" s="72">
        <f>S581</f>
        <v>0</v>
      </c>
    </row>
    <row r="579" spans="1:19" ht="105" customHeight="1" x14ac:dyDescent="0.2">
      <c r="A579" s="365"/>
      <c r="B579" s="365"/>
      <c r="C579" s="365"/>
      <c r="D579" s="365"/>
      <c r="E579" s="147"/>
      <c r="F579" s="147"/>
      <c r="G579" s="49" t="s">
        <v>898</v>
      </c>
      <c r="H579" s="34" t="s">
        <v>421</v>
      </c>
      <c r="I579" s="365">
        <f>'موازنة 2028 -2029'!M579</f>
        <v>0</v>
      </c>
      <c r="J579" s="147"/>
      <c r="K579" s="147"/>
      <c r="L579" s="147">
        <f t="shared" si="274"/>
        <v>0</v>
      </c>
      <c r="M579" s="365">
        <f>'الاطار الموازنى  راي الجهه عام'!M579</f>
        <v>0</v>
      </c>
      <c r="N579" s="208">
        <f t="shared" si="267"/>
        <v>0</v>
      </c>
      <c r="O579" s="147">
        <f>M579</f>
        <v>0</v>
      </c>
      <c r="P579" s="209" t="str">
        <f t="shared" si="265"/>
        <v xml:space="preserve"> </v>
      </c>
      <c r="Q579" s="209" t="str">
        <f t="shared" si="266"/>
        <v xml:space="preserve"> </v>
      </c>
      <c r="R579" s="105">
        <f t="shared" si="270"/>
        <v>0</v>
      </c>
      <c r="S579" s="72">
        <f t="shared" si="268"/>
        <v>0</v>
      </c>
    </row>
    <row r="580" spans="1:19" ht="105.75" customHeight="1" thickBot="1" x14ac:dyDescent="0.25">
      <c r="A580" s="364"/>
      <c r="B580" s="365"/>
      <c r="C580" s="365"/>
      <c r="D580" s="365"/>
      <c r="E580" s="147"/>
      <c r="F580" s="147"/>
      <c r="G580" s="50" t="s">
        <v>899</v>
      </c>
      <c r="H580" s="35" t="s">
        <v>422</v>
      </c>
      <c r="I580" s="365">
        <f>'موازنة 2028 -2029'!M580</f>
        <v>0</v>
      </c>
      <c r="J580" s="147"/>
      <c r="K580" s="147"/>
      <c r="L580" s="147">
        <f t="shared" si="274"/>
        <v>0</v>
      </c>
      <c r="M580" s="365">
        <f>'الاطار الموازنى  راي الجهه عام'!M580</f>
        <v>0</v>
      </c>
      <c r="N580" s="208">
        <f t="shared" si="267"/>
        <v>0</v>
      </c>
      <c r="O580" s="147"/>
      <c r="P580" s="209" t="str">
        <f t="shared" si="265"/>
        <v xml:space="preserve"> </v>
      </c>
      <c r="Q580" s="209" t="str">
        <f t="shared" si="266"/>
        <v xml:space="preserve"> </v>
      </c>
      <c r="R580" s="105">
        <f t="shared" si="270"/>
        <v>0</v>
      </c>
      <c r="S580" s="72">
        <f t="shared" si="268"/>
        <v>0</v>
      </c>
    </row>
    <row r="581" spans="1:19" s="1" customFormat="1" ht="102.75" customHeight="1" thickBot="1" x14ac:dyDescent="0.25">
      <c r="A581" s="360">
        <f t="shared" ref="A581:L581" si="286">SUM(A579:A580)</f>
        <v>0</v>
      </c>
      <c r="B581" s="368">
        <f t="shared" si="286"/>
        <v>0</v>
      </c>
      <c r="C581" s="368">
        <f t="shared" si="286"/>
        <v>0</v>
      </c>
      <c r="D581" s="368">
        <f t="shared" si="286"/>
        <v>0</v>
      </c>
      <c r="E581" s="150">
        <f t="shared" si="286"/>
        <v>0</v>
      </c>
      <c r="F581" s="150">
        <f t="shared" si="286"/>
        <v>0</v>
      </c>
      <c r="G581" s="51"/>
      <c r="H581" s="5" t="s">
        <v>171</v>
      </c>
      <c r="I581" s="368">
        <f>'موازنة 2028 -2029'!M581</f>
        <v>0</v>
      </c>
      <c r="J581" s="150">
        <f t="shared" si="286"/>
        <v>0</v>
      </c>
      <c r="K581" s="150">
        <f t="shared" si="286"/>
        <v>0</v>
      </c>
      <c r="L581" s="150">
        <f t="shared" si="286"/>
        <v>0</v>
      </c>
      <c r="M581" s="368">
        <f>'الاطار الموازنى  راي الجهه عام'!M581</f>
        <v>0</v>
      </c>
      <c r="N581" s="212">
        <f t="shared" si="267"/>
        <v>0</v>
      </c>
      <c r="O581" s="150">
        <f t="shared" ref="O581" si="287">SUM(O579:O580)</f>
        <v>0</v>
      </c>
      <c r="P581" s="150" t="str">
        <f t="shared" si="265"/>
        <v xml:space="preserve"> </v>
      </c>
      <c r="Q581" s="150" t="str">
        <f t="shared" si="266"/>
        <v xml:space="preserve"> </v>
      </c>
      <c r="R581" s="107">
        <f t="shared" si="270"/>
        <v>0</v>
      </c>
      <c r="S581" s="72">
        <f t="shared" si="268"/>
        <v>0</v>
      </c>
    </row>
    <row r="582" spans="1:19" s="1" customFormat="1" ht="105.75" customHeight="1" x14ac:dyDescent="0.2">
      <c r="A582" s="357"/>
      <c r="B582" s="373"/>
      <c r="C582" s="373"/>
      <c r="D582" s="373"/>
      <c r="E582" s="155"/>
      <c r="F582" s="155"/>
      <c r="G582" s="48" t="s">
        <v>900</v>
      </c>
      <c r="H582" s="21" t="s">
        <v>424</v>
      </c>
      <c r="I582" s="373">
        <f>'موازنة 2028 -2029'!M582</f>
        <v>0</v>
      </c>
      <c r="J582" s="155"/>
      <c r="K582" s="155"/>
      <c r="L582" s="155"/>
      <c r="M582" s="373">
        <f>'الاطار الموازنى  راي الجهه عام'!M582</f>
        <v>0</v>
      </c>
      <c r="N582" s="215"/>
      <c r="O582" s="155"/>
      <c r="P582" s="155" t="str">
        <f t="shared" si="265"/>
        <v xml:space="preserve"> </v>
      </c>
      <c r="Q582" s="155" t="str">
        <f t="shared" si="266"/>
        <v xml:space="preserve"> </v>
      </c>
      <c r="R582" s="110"/>
      <c r="S582" s="72">
        <f>S585</f>
        <v>0</v>
      </c>
    </row>
    <row r="583" spans="1:19" ht="105.75" customHeight="1" x14ac:dyDescent="0.2">
      <c r="A583" s="364"/>
      <c r="B583" s="365"/>
      <c r="C583" s="365"/>
      <c r="D583" s="365"/>
      <c r="E583" s="147"/>
      <c r="F583" s="147"/>
      <c r="G583" s="49" t="s">
        <v>901</v>
      </c>
      <c r="H583" s="34" t="s">
        <v>421</v>
      </c>
      <c r="I583" s="365">
        <f>'موازنة 2028 -2029'!M583</f>
        <v>0</v>
      </c>
      <c r="J583" s="147"/>
      <c r="K583" s="147"/>
      <c r="L583" s="147">
        <f t="shared" si="274"/>
        <v>0</v>
      </c>
      <c r="M583" s="365">
        <f>'الاطار الموازنى  راي الجهه عام'!M583</f>
        <v>0</v>
      </c>
      <c r="N583" s="208">
        <f t="shared" si="267"/>
        <v>0</v>
      </c>
      <c r="O583" s="147"/>
      <c r="P583" s="209" t="str">
        <f t="shared" si="265"/>
        <v xml:space="preserve"> </v>
      </c>
      <c r="Q583" s="209" t="str">
        <f t="shared" si="266"/>
        <v xml:space="preserve"> </v>
      </c>
      <c r="R583" s="105">
        <f t="shared" si="270"/>
        <v>0</v>
      </c>
      <c r="S583" s="72">
        <f t="shared" si="268"/>
        <v>0</v>
      </c>
    </row>
    <row r="584" spans="1:19" ht="105.75" customHeight="1" thickBot="1" x14ac:dyDescent="0.25">
      <c r="A584" s="364"/>
      <c r="B584" s="365"/>
      <c r="C584" s="365"/>
      <c r="D584" s="365"/>
      <c r="E584" s="147"/>
      <c r="F584" s="147"/>
      <c r="G584" s="50" t="s">
        <v>902</v>
      </c>
      <c r="H584" s="35" t="s">
        <v>422</v>
      </c>
      <c r="I584" s="365">
        <f>'موازنة 2028 -2029'!M584</f>
        <v>0</v>
      </c>
      <c r="J584" s="147"/>
      <c r="K584" s="147"/>
      <c r="L584" s="147">
        <f t="shared" si="274"/>
        <v>0</v>
      </c>
      <c r="M584" s="365">
        <f>'الاطار الموازنى  راي الجهه عام'!M584</f>
        <v>0</v>
      </c>
      <c r="N584" s="208">
        <f t="shared" si="267"/>
        <v>0</v>
      </c>
      <c r="O584" s="147"/>
      <c r="P584" s="209" t="str">
        <f t="shared" si="265"/>
        <v xml:space="preserve"> </v>
      </c>
      <c r="Q584" s="209" t="str">
        <f t="shared" si="266"/>
        <v xml:space="preserve"> </v>
      </c>
      <c r="R584" s="105">
        <f t="shared" si="270"/>
        <v>0</v>
      </c>
      <c r="S584" s="72">
        <f t="shared" si="268"/>
        <v>0</v>
      </c>
    </row>
    <row r="585" spans="1:19" s="1" customFormat="1" ht="97.5" customHeight="1" thickBot="1" x14ac:dyDescent="0.25">
      <c r="A585" s="360">
        <f t="shared" ref="A585:L585" si="288">SUM(A583:A584)</f>
        <v>0</v>
      </c>
      <c r="B585" s="368">
        <f t="shared" si="288"/>
        <v>0</v>
      </c>
      <c r="C585" s="368">
        <f t="shared" si="288"/>
        <v>0</v>
      </c>
      <c r="D585" s="368">
        <f t="shared" si="288"/>
        <v>0</v>
      </c>
      <c r="E585" s="150">
        <f t="shared" si="288"/>
        <v>0</v>
      </c>
      <c r="F585" s="150">
        <f t="shared" si="288"/>
        <v>0</v>
      </c>
      <c r="G585" s="51"/>
      <c r="H585" s="5" t="s">
        <v>294</v>
      </c>
      <c r="I585" s="368">
        <f>'موازنة 2028 -2029'!M585</f>
        <v>0</v>
      </c>
      <c r="J585" s="150">
        <f t="shared" si="288"/>
        <v>0</v>
      </c>
      <c r="K585" s="150">
        <f t="shared" si="288"/>
        <v>0</v>
      </c>
      <c r="L585" s="150">
        <f t="shared" si="288"/>
        <v>0</v>
      </c>
      <c r="M585" s="368">
        <f>'الاطار الموازنى  راي الجهه عام'!M585</f>
        <v>0</v>
      </c>
      <c r="N585" s="212">
        <f t="shared" si="267"/>
        <v>0</v>
      </c>
      <c r="O585" s="150">
        <f t="shared" ref="O585" si="289">SUM(O583:O584)</f>
        <v>0</v>
      </c>
      <c r="P585" s="150" t="str">
        <f t="shared" si="265"/>
        <v xml:space="preserve"> </v>
      </c>
      <c r="Q585" s="150" t="str">
        <f t="shared" si="266"/>
        <v xml:space="preserve"> </v>
      </c>
      <c r="R585" s="107">
        <f t="shared" si="270"/>
        <v>0</v>
      </c>
      <c r="S585" s="72">
        <f t="shared" si="268"/>
        <v>0</v>
      </c>
    </row>
    <row r="586" spans="1:19" s="2" customFormat="1" ht="97.5" customHeight="1" thickBot="1" x14ac:dyDescent="0.25">
      <c r="A586" s="376">
        <f t="shared" ref="A586:L586" si="290">A585+A581+A577</f>
        <v>0</v>
      </c>
      <c r="B586" s="377">
        <f t="shared" si="290"/>
        <v>0</v>
      </c>
      <c r="C586" s="377">
        <f t="shared" si="290"/>
        <v>0</v>
      </c>
      <c r="D586" s="377">
        <f t="shared" si="290"/>
        <v>0</v>
      </c>
      <c r="E586" s="157">
        <f t="shared" si="290"/>
        <v>0</v>
      </c>
      <c r="F586" s="157">
        <f t="shared" si="290"/>
        <v>0</v>
      </c>
      <c r="G586" s="57"/>
      <c r="H586" s="7" t="s">
        <v>425</v>
      </c>
      <c r="I586" s="377">
        <f>'موازنة 2028 -2029'!M586</f>
        <v>0</v>
      </c>
      <c r="J586" s="157">
        <f t="shared" si="290"/>
        <v>0</v>
      </c>
      <c r="K586" s="157">
        <f t="shared" si="290"/>
        <v>0</v>
      </c>
      <c r="L586" s="157">
        <f t="shared" si="290"/>
        <v>0</v>
      </c>
      <c r="M586" s="377">
        <f>'الاطار الموازنى  راي الجهه عام'!M586</f>
        <v>0</v>
      </c>
      <c r="N586" s="217">
        <f t="shared" si="267"/>
        <v>0</v>
      </c>
      <c r="O586" s="157">
        <f t="shared" ref="O586" si="291">O585+O581+O577</f>
        <v>0</v>
      </c>
      <c r="P586" s="157" t="str">
        <f t="shared" si="265"/>
        <v xml:space="preserve"> </v>
      </c>
      <c r="Q586" s="157" t="str">
        <f t="shared" si="266"/>
        <v xml:space="preserve"> </v>
      </c>
      <c r="R586" s="112">
        <f t="shared" si="270"/>
        <v>0</v>
      </c>
      <c r="S586" s="72">
        <f t="shared" si="268"/>
        <v>0</v>
      </c>
    </row>
    <row r="587" spans="1:19" s="2" customFormat="1" ht="105.75" customHeight="1" x14ac:dyDescent="0.2">
      <c r="A587" s="371"/>
      <c r="B587" s="372"/>
      <c r="C587" s="372"/>
      <c r="D587" s="372"/>
      <c r="E587" s="152"/>
      <c r="F587" s="152"/>
      <c r="G587" s="53" t="s">
        <v>903</v>
      </c>
      <c r="H587" s="22" t="s">
        <v>426</v>
      </c>
      <c r="I587" s="372">
        <f>'موازنة 2028 -2029'!M587</f>
        <v>0</v>
      </c>
      <c r="J587" s="152"/>
      <c r="K587" s="152"/>
      <c r="L587" s="152"/>
      <c r="M587" s="372">
        <f>'الاطار الموازنى  راي الجهه عام'!M587</f>
        <v>0</v>
      </c>
      <c r="N587" s="214"/>
      <c r="O587" s="152"/>
      <c r="P587" s="152" t="str">
        <f t="shared" si="265"/>
        <v xml:space="preserve"> </v>
      </c>
      <c r="Q587" s="152" t="str">
        <f t="shared" si="266"/>
        <v xml:space="preserve"> </v>
      </c>
      <c r="R587" s="109"/>
      <c r="S587" s="72">
        <f>S608</f>
        <v>1000000</v>
      </c>
    </row>
    <row r="588" spans="1:19" s="1" customFormat="1" ht="105.75" customHeight="1" x14ac:dyDescent="0.2">
      <c r="A588" s="394"/>
      <c r="B588" s="395"/>
      <c r="C588" s="395"/>
      <c r="D588" s="395"/>
      <c r="E588" s="170"/>
      <c r="F588" s="170"/>
      <c r="G588" s="48" t="s">
        <v>904</v>
      </c>
      <c r="H588" s="18" t="s">
        <v>427</v>
      </c>
      <c r="I588" s="395">
        <f>'موازنة 2028 -2029'!M588</f>
        <v>0</v>
      </c>
      <c r="J588" s="170"/>
      <c r="K588" s="170"/>
      <c r="L588" s="170"/>
      <c r="M588" s="395">
        <f>'الاطار الموازنى  راي الجهه عام'!M588</f>
        <v>0</v>
      </c>
      <c r="N588" s="229"/>
      <c r="O588" s="170"/>
      <c r="P588" s="170" t="str">
        <f t="shared" si="265"/>
        <v xml:space="preserve"> </v>
      </c>
      <c r="Q588" s="170" t="str">
        <f t="shared" si="266"/>
        <v xml:space="preserve"> </v>
      </c>
      <c r="R588" s="120"/>
      <c r="S588" s="72">
        <f>S591</f>
        <v>0</v>
      </c>
    </row>
    <row r="589" spans="1:19" ht="105.75" customHeight="1" x14ac:dyDescent="0.2">
      <c r="A589" s="364"/>
      <c r="B589" s="365"/>
      <c r="C589" s="365"/>
      <c r="D589" s="365"/>
      <c r="E589" s="147"/>
      <c r="F589" s="147"/>
      <c r="G589" s="49" t="s">
        <v>905</v>
      </c>
      <c r="H589" s="34" t="s">
        <v>421</v>
      </c>
      <c r="I589" s="365">
        <f>'موازنة 2028 -2029'!M589</f>
        <v>0</v>
      </c>
      <c r="J589" s="147"/>
      <c r="K589" s="147"/>
      <c r="L589" s="147">
        <f t="shared" si="274"/>
        <v>0</v>
      </c>
      <c r="M589" s="365">
        <f>'الاطار الموازنى  راي الجهه عام'!M589</f>
        <v>0</v>
      </c>
      <c r="N589" s="208">
        <f t="shared" si="267"/>
        <v>0</v>
      </c>
      <c r="O589" s="147"/>
      <c r="P589" s="209" t="str">
        <f t="shared" si="265"/>
        <v xml:space="preserve"> </v>
      </c>
      <c r="Q589" s="209" t="str">
        <f t="shared" si="266"/>
        <v xml:space="preserve"> </v>
      </c>
      <c r="R589" s="105">
        <f t="shared" si="270"/>
        <v>0</v>
      </c>
      <c r="S589" s="72">
        <f t="shared" si="268"/>
        <v>0</v>
      </c>
    </row>
    <row r="590" spans="1:19" ht="105.75" customHeight="1" thickBot="1" x14ac:dyDescent="0.25">
      <c r="A590" s="364"/>
      <c r="B590" s="365"/>
      <c r="C590" s="365"/>
      <c r="D590" s="365"/>
      <c r="E590" s="147"/>
      <c r="F590" s="147"/>
      <c r="G590" s="50" t="s">
        <v>906</v>
      </c>
      <c r="H590" s="35" t="s">
        <v>422</v>
      </c>
      <c r="I590" s="365">
        <f>'موازنة 2028 -2029'!M590</f>
        <v>0</v>
      </c>
      <c r="J590" s="147"/>
      <c r="K590" s="147"/>
      <c r="L590" s="147">
        <f t="shared" si="274"/>
        <v>0</v>
      </c>
      <c r="M590" s="365">
        <f>'الاطار الموازنى  راي الجهه عام'!M590</f>
        <v>0</v>
      </c>
      <c r="N590" s="208">
        <f t="shared" si="267"/>
        <v>0</v>
      </c>
      <c r="O590" s="147"/>
      <c r="P590" s="209" t="str">
        <f t="shared" si="265"/>
        <v xml:space="preserve"> </v>
      </c>
      <c r="Q590" s="209" t="str">
        <f t="shared" si="266"/>
        <v xml:space="preserve"> </v>
      </c>
      <c r="R590" s="105">
        <f t="shared" si="270"/>
        <v>0</v>
      </c>
      <c r="S590" s="72">
        <f t="shared" si="268"/>
        <v>0</v>
      </c>
    </row>
    <row r="591" spans="1:19" s="1" customFormat="1" ht="105" customHeight="1" thickBot="1" x14ac:dyDescent="0.25">
      <c r="A591" s="360">
        <f t="shared" ref="A591:F591" si="292">SUM(A589:A590)</f>
        <v>0</v>
      </c>
      <c r="B591" s="368">
        <f t="shared" si="292"/>
        <v>0</v>
      </c>
      <c r="C591" s="368">
        <f t="shared" si="292"/>
        <v>0</v>
      </c>
      <c r="D591" s="368">
        <f t="shared" si="292"/>
        <v>0</v>
      </c>
      <c r="E591" s="150">
        <f t="shared" si="292"/>
        <v>0</v>
      </c>
      <c r="F591" s="150">
        <f t="shared" si="292"/>
        <v>0</v>
      </c>
      <c r="G591" s="51"/>
      <c r="H591" s="5" t="s">
        <v>167</v>
      </c>
      <c r="I591" s="368">
        <f>'موازنة 2028 -2029'!M591</f>
        <v>0</v>
      </c>
      <c r="J591" s="150">
        <f t="shared" ref="J591:L591" si="293">SUM(J589:J590)</f>
        <v>0</v>
      </c>
      <c r="K591" s="150">
        <f t="shared" si="293"/>
        <v>0</v>
      </c>
      <c r="L591" s="150">
        <f t="shared" si="293"/>
        <v>0</v>
      </c>
      <c r="M591" s="368">
        <f>'الاطار الموازنى  راي الجهه عام'!M591</f>
        <v>0</v>
      </c>
      <c r="N591" s="212">
        <f t="shared" si="267"/>
        <v>0</v>
      </c>
      <c r="O591" s="150">
        <f t="shared" ref="O591" si="294">SUM(O589:O590)</f>
        <v>0</v>
      </c>
      <c r="P591" s="150" t="str">
        <f t="shared" si="265"/>
        <v xml:space="preserve"> </v>
      </c>
      <c r="Q591" s="150" t="str">
        <f t="shared" si="266"/>
        <v xml:space="preserve"> </v>
      </c>
      <c r="R591" s="107">
        <f t="shared" si="270"/>
        <v>0</v>
      </c>
      <c r="S591" s="72">
        <f t="shared" si="268"/>
        <v>0</v>
      </c>
    </row>
    <row r="592" spans="1:19" s="1" customFormat="1" ht="105.75" customHeight="1" x14ac:dyDescent="0.2">
      <c r="A592" s="357"/>
      <c r="B592" s="373"/>
      <c r="C592" s="373"/>
      <c r="D592" s="373"/>
      <c r="E592" s="155"/>
      <c r="F592" s="155"/>
      <c r="G592" s="48" t="s">
        <v>907</v>
      </c>
      <c r="H592" s="21" t="s">
        <v>428</v>
      </c>
      <c r="I592" s="373">
        <f>'موازنة 2028 -2029'!M592</f>
        <v>0</v>
      </c>
      <c r="J592" s="155"/>
      <c r="K592" s="155"/>
      <c r="L592" s="155"/>
      <c r="M592" s="373">
        <f>'الاطار الموازنى  راي الجهه عام'!M592</f>
        <v>0</v>
      </c>
      <c r="N592" s="215"/>
      <c r="O592" s="155"/>
      <c r="P592" s="155" t="str">
        <f t="shared" si="265"/>
        <v xml:space="preserve"> </v>
      </c>
      <c r="Q592" s="155" t="str">
        <f t="shared" si="266"/>
        <v xml:space="preserve"> </v>
      </c>
      <c r="R592" s="110"/>
      <c r="S592" s="72">
        <f>S595</f>
        <v>0</v>
      </c>
    </row>
    <row r="593" spans="1:19" ht="105.75" customHeight="1" x14ac:dyDescent="0.2">
      <c r="A593" s="364"/>
      <c r="B593" s="365"/>
      <c r="C593" s="365"/>
      <c r="D593" s="365"/>
      <c r="E593" s="147"/>
      <c r="F593" s="147"/>
      <c r="G593" s="49" t="s">
        <v>908</v>
      </c>
      <c r="H593" s="34" t="s">
        <v>421</v>
      </c>
      <c r="I593" s="365">
        <f>'موازنة 2028 -2029'!M593</f>
        <v>0</v>
      </c>
      <c r="J593" s="147"/>
      <c r="K593" s="147"/>
      <c r="L593" s="147">
        <f t="shared" si="274"/>
        <v>0</v>
      </c>
      <c r="M593" s="365">
        <f>'الاطار الموازنى  راي الجهه عام'!M593</f>
        <v>0</v>
      </c>
      <c r="N593" s="208">
        <f t="shared" si="267"/>
        <v>0</v>
      </c>
      <c r="O593" s="147">
        <f>M593</f>
        <v>0</v>
      </c>
      <c r="P593" s="209" t="str">
        <f t="shared" si="265"/>
        <v xml:space="preserve"> </v>
      </c>
      <c r="Q593" s="209" t="str">
        <f t="shared" si="266"/>
        <v xml:space="preserve"> </v>
      </c>
      <c r="R593" s="105">
        <f t="shared" si="270"/>
        <v>0</v>
      </c>
      <c r="S593" s="72">
        <f t="shared" si="268"/>
        <v>0</v>
      </c>
    </row>
    <row r="594" spans="1:19" ht="105.75" customHeight="1" thickBot="1" x14ac:dyDescent="0.25">
      <c r="A594" s="364"/>
      <c r="B594" s="365"/>
      <c r="C594" s="365"/>
      <c r="D594" s="365"/>
      <c r="E594" s="147"/>
      <c r="F594" s="147"/>
      <c r="G594" s="50" t="s">
        <v>909</v>
      </c>
      <c r="H594" s="35" t="s">
        <v>422</v>
      </c>
      <c r="I594" s="365">
        <f>'موازنة 2028 -2029'!M594</f>
        <v>0</v>
      </c>
      <c r="J594" s="147"/>
      <c r="K594" s="147"/>
      <c r="L594" s="147">
        <f t="shared" si="274"/>
        <v>0</v>
      </c>
      <c r="M594" s="365">
        <f>'الاطار الموازنى  راي الجهه عام'!M594</f>
        <v>0</v>
      </c>
      <c r="N594" s="208">
        <f t="shared" si="267"/>
        <v>0</v>
      </c>
      <c r="O594" s="147"/>
      <c r="P594" s="209" t="str">
        <f t="shared" si="265"/>
        <v xml:space="preserve"> </v>
      </c>
      <c r="Q594" s="209" t="str">
        <f t="shared" si="266"/>
        <v xml:space="preserve"> </v>
      </c>
      <c r="R594" s="105">
        <f t="shared" si="270"/>
        <v>0</v>
      </c>
      <c r="S594" s="72">
        <f t="shared" si="268"/>
        <v>0</v>
      </c>
    </row>
    <row r="595" spans="1:19" s="1" customFormat="1" ht="107.25" customHeight="1" thickBot="1" x14ac:dyDescent="0.25">
      <c r="A595" s="360">
        <f t="shared" ref="A595:L595" si="295">SUM(A593:A594)</f>
        <v>0</v>
      </c>
      <c r="B595" s="368">
        <f t="shared" si="295"/>
        <v>0</v>
      </c>
      <c r="C595" s="368">
        <f t="shared" si="295"/>
        <v>0</v>
      </c>
      <c r="D595" s="368">
        <f t="shared" si="295"/>
        <v>0</v>
      </c>
      <c r="E595" s="150">
        <f t="shared" si="295"/>
        <v>0</v>
      </c>
      <c r="F595" s="150">
        <f t="shared" si="295"/>
        <v>0</v>
      </c>
      <c r="G595" s="51"/>
      <c r="H595" s="5" t="s">
        <v>171</v>
      </c>
      <c r="I595" s="368">
        <f>'موازنة 2028 -2029'!M595</f>
        <v>0</v>
      </c>
      <c r="J595" s="150">
        <f t="shared" si="295"/>
        <v>0</v>
      </c>
      <c r="K595" s="150">
        <f t="shared" si="295"/>
        <v>0</v>
      </c>
      <c r="L595" s="150">
        <f t="shared" si="295"/>
        <v>0</v>
      </c>
      <c r="M595" s="368">
        <f>'الاطار الموازنى  راي الجهه عام'!M595</f>
        <v>0</v>
      </c>
      <c r="N595" s="212">
        <f t="shared" si="267"/>
        <v>0</v>
      </c>
      <c r="O595" s="150">
        <f t="shared" ref="O595" si="296">SUM(O593:O594)</f>
        <v>0</v>
      </c>
      <c r="P595" s="150" t="str">
        <f t="shared" si="265"/>
        <v xml:space="preserve"> </v>
      </c>
      <c r="Q595" s="150" t="str">
        <f t="shared" si="266"/>
        <v xml:space="preserve"> </v>
      </c>
      <c r="R595" s="107">
        <f t="shared" si="270"/>
        <v>0</v>
      </c>
      <c r="S595" s="72">
        <f t="shared" si="268"/>
        <v>0</v>
      </c>
    </row>
    <row r="596" spans="1:19" s="1" customFormat="1" ht="105.75" customHeight="1" x14ac:dyDescent="0.2">
      <c r="A596" s="357"/>
      <c r="B596" s="373"/>
      <c r="C596" s="373"/>
      <c r="D596" s="373"/>
      <c r="E596" s="155"/>
      <c r="F596" s="155"/>
      <c r="G596" s="48" t="s">
        <v>910</v>
      </c>
      <c r="H596" s="21" t="s">
        <v>429</v>
      </c>
      <c r="I596" s="373">
        <f>'موازنة 2028 -2029'!M596</f>
        <v>0</v>
      </c>
      <c r="J596" s="155"/>
      <c r="K596" s="155"/>
      <c r="L596" s="155"/>
      <c r="M596" s="373">
        <f>'الاطار الموازنى  راي الجهه عام'!M596</f>
        <v>0</v>
      </c>
      <c r="N596" s="215"/>
      <c r="O596" s="155"/>
      <c r="P596" s="155" t="str">
        <f t="shared" si="265"/>
        <v xml:space="preserve"> </v>
      </c>
      <c r="Q596" s="155" t="str">
        <f t="shared" si="266"/>
        <v xml:space="preserve"> </v>
      </c>
      <c r="R596" s="110"/>
      <c r="S596" s="72">
        <f>S599</f>
        <v>0</v>
      </c>
    </row>
    <row r="597" spans="1:19" ht="105.75" customHeight="1" x14ac:dyDescent="0.2">
      <c r="A597" s="364"/>
      <c r="B597" s="365"/>
      <c r="C597" s="365"/>
      <c r="D597" s="365"/>
      <c r="E597" s="147"/>
      <c r="F597" s="147"/>
      <c r="G597" s="49" t="s">
        <v>911</v>
      </c>
      <c r="H597" s="34" t="s">
        <v>421</v>
      </c>
      <c r="I597" s="365">
        <f>'موازنة 2028 -2029'!M597</f>
        <v>0</v>
      </c>
      <c r="J597" s="147"/>
      <c r="K597" s="147"/>
      <c r="L597" s="147">
        <f t="shared" si="274"/>
        <v>0</v>
      </c>
      <c r="M597" s="365">
        <f>'الاطار الموازنى  راي الجهه عام'!M597</f>
        <v>0</v>
      </c>
      <c r="N597" s="208">
        <f t="shared" si="267"/>
        <v>0</v>
      </c>
      <c r="O597" s="147"/>
      <c r="P597" s="209" t="str">
        <f t="shared" si="265"/>
        <v xml:space="preserve"> </v>
      </c>
      <c r="Q597" s="209" t="str">
        <f t="shared" si="266"/>
        <v xml:space="preserve"> </v>
      </c>
      <c r="R597" s="105">
        <f t="shared" si="270"/>
        <v>0</v>
      </c>
      <c r="S597" s="72">
        <f t="shared" si="268"/>
        <v>0</v>
      </c>
    </row>
    <row r="598" spans="1:19" ht="105.75" customHeight="1" thickBot="1" x14ac:dyDescent="0.25">
      <c r="A598" s="364"/>
      <c r="B598" s="365"/>
      <c r="C598" s="365"/>
      <c r="D598" s="365"/>
      <c r="E598" s="147"/>
      <c r="F598" s="147"/>
      <c r="G598" s="50" t="s">
        <v>912</v>
      </c>
      <c r="H598" s="35" t="s">
        <v>422</v>
      </c>
      <c r="I598" s="365">
        <f>'موازنة 2028 -2029'!M598</f>
        <v>0</v>
      </c>
      <c r="J598" s="147"/>
      <c r="K598" s="147"/>
      <c r="L598" s="147">
        <f t="shared" si="274"/>
        <v>0</v>
      </c>
      <c r="M598" s="365">
        <f>'الاطار الموازنى  راي الجهه عام'!M598</f>
        <v>0</v>
      </c>
      <c r="N598" s="208">
        <f t="shared" si="267"/>
        <v>0</v>
      </c>
      <c r="O598" s="147"/>
      <c r="P598" s="209" t="str">
        <f t="shared" si="265"/>
        <v xml:space="preserve"> </v>
      </c>
      <c r="Q598" s="209" t="str">
        <f t="shared" si="266"/>
        <v xml:space="preserve"> </v>
      </c>
      <c r="R598" s="105">
        <f t="shared" si="270"/>
        <v>0</v>
      </c>
      <c r="S598" s="72">
        <f t="shared" si="268"/>
        <v>0</v>
      </c>
    </row>
    <row r="599" spans="1:19" s="1" customFormat="1" ht="102.75" customHeight="1" thickBot="1" x14ac:dyDescent="0.25">
      <c r="A599" s="360">
        <f t="shared" ref="A599:L599" si="297">SUM(A597:A598)</f>
        <v>0</v>
      </c>
      <c r="B599" s="368">
        <f t="shared" si="297"/>
        <v>0</v>
      </c>
      <c r="C599" s="368">
        <f t="shared" si="297"/>
        <v>0</v>
      </c>
      <c r="D599" s="368">
        <f t="shared" si="297"/>
        <v>0</v>
      </c>
      <c r="E599" s="150">
        <f t="shared" si="297"/>
        <v>0</v>
      </c>
      <c r="F599" s="150">
        <f t="shared" si="297"/>
        <v>0</v>
      </c>
      <c r="G599" s="51"/>
      <c r="H599" s="5" t="s">
        <v>294</v>
      </c>
      <c r="I599" s="368">
        <f>'موازنة 2028 -2029'!M599</f>
        <v>0</v>
      </c>
      <c r="J599" s="150">
        <f t="shared" si="297"/>
        <v>0</v>
      </c>
      <c r="K599" s="150">
        <f t="shared" si="297"/>
        <v>0</v>
      </c>
      <c r="L599" s="150">
        <f t="shared" si="297"/>
        <v>0</v>
      </c>
      <c r="M599" s="368">
        <f>'الاطار الموازنى  راي الجهه عام'!M599</f>
        <v>0</v>
      </c>
      <c r="N599" s="212">
        <f t="shared" si="267"/>
        <v>0</v>
      </c>
      <c r="O599" s="150">
        <f t="shared" ref="O599" si="298">SUM(O597:O598)</f>
        <v>0</v>
      </c>
      <c r="P599" s="150" t="str">
        <f t="shared" si="265"/>
        <v xml:space="preserve"> </v>
      </c>
      <c r="Q599" s="150" t="str">
        <f t="shared" si="266"/>
        <v xml:space="preserve"> </v>
      </c>
      <c r="R599" s="107">
        <f t="shared" si="270"/>
        <v>0</v>
      </c>
      <c r="S599" s="72">
        <f t="shared" si="268"/>
        <v>0</v>
      </c>
    </row>
    <row r="600" spans="1:19" s="1" customFormat="1" ht="105.75" customHeight="1" x14ac:dyDescent="0.2">
      <c r="A600" s="357"/>
      <c r="B600" s="373"/>
      <c r="C600" s="373"/>
      <c r="D600" s="373"/>
      <c r="E600" s="155"/>
      <c r="F600" s="155"/>
      <c r="G600" s="48" t="s">
        <v>913</v>
      </c>
      <c r="H600" s="21" t="s">
        <v>430</v>
      </c>
      <c r="I600" s="373">
        <f>'موازنة 2028 -2029'!M600</f>
        <v>0</v>
      </c>
      <c r="J600" s="155"/>
      <c r="K600" s="155"/>
      <c r="L600" s="155"/>
      <c r="M600" s="373">
        <f>'الاطار الموازنى  راي الجهه عام'!M600</f>
        <v>0</v>
      </c>
      <c r="N600" s="215"/>
      <c r="O600" s="155"/>
      <c r="P600" s="155" t="str">
        <f t="shared" si="265"/>
        <v xml:space="preserve"> </v>
      </c>
      <c r="Q600" s="155" t="str">
        <f t="shared" si="266"/>
        <v xml:space="preserve"> </v>
      </c>
      <c r="R600" s="110"/>
      <c r="S600" s="72">
        <f>S603</f>
        <v>0</v>
      </c>
    </row>
    <row r="601" spans="1:19" ht="105.75" customHeight="1" x14ac:dyDescent="0.2">
      <c r="A601" s="364"/>
      <c r="B601" s="365"/>
      <c r="C601" s="365"/>
      <c r="D601" s="365"/>
      <c r="E601" s="147"/>
      <c r="F601" s="147"/>
      <c r="G601" s="49" t="s">
        <v>914</v>
      </c>
      <c r="H601" s="34" t="s">
        <v>421</v>
      </c>
      <c r="I601" s="365">
        <f>'موازنة 2028 -2029'!M601</f>
        <v>0</v>
      </c>
      <c r="J601" s="147"/>
      <c r="K601" s="147"/>
      <c r="L601" s="147">
        <f t="shared" si="274"/>
        <v>0</v>
      </c>
      <c r="M601" s="365">
        <f>'الاطار الموازنى  راي الجهه عام'!M601</f>
        <v>0</v>
      </c>
      <c r="N601" s="208">
        <f t="shared" si="267"/>
        <v>0</v>
      </c>
      <c r="O601" s="147"/>
      <c r="P601" s="209" t="str">
        <f t="shared" si="265"/>
        <v xml:space="preserve"> </v>
      </c>
      <c r="Q601" s="209" t="str">
        <f t="shared" si="266"/>
        <v xml:space="preserve"> </v>
      </c>
      <c r="R601" s="105">
        <f t="shared" si="270"/>
        <v>0</v>
      </c>
      <c r="S601" s="72">
        <f t="shared" si="268"/>
        <v>0</v>
      </c>
    </row>
    <row r="602" spans="1:19" ht="105.75" customHeight="1" thickBot="1" x14ac:dyDescent="0.25">
      <c r="A602" s="364"/>
      <c r="B602" s="365"/>
      <c r="C602" s="365"/>
      <c r="D602" s="365"/>
      <c r="E602" s="147"/>
      <c r="F602" s="147"/>
      <c r="G602" s="50" t="s">
        <v>915</v>
      </c>
      <c r="H602" s="35" t="s">
        <v>422</v>
      </c>
      <c r="I602" s="365">
        <f>'موازنة 2028 -2029'!M602</f>
        <v>0</v>
      </c>
      <c r="J602" s="147"/>
      <c r="K602" s="147"/>
      <c r="L602" s="147">
        <f t="shared" si="274"/>
        <v>0</v>
      </c>
      <c r="M602" s="365">
        <f>'الاطار الموازنى  راي الجهه عام'!M602</f>
        <v>0</v>
      </c>
      <c r="N602" s="208">
        <f t="shared" si="267"/>
        <v>0</v>
      </c>
      <c r="O602" s="147"/>
      <c r="P602" s="209" t="str">
        <f t="shared" si="265"/>
        <v xml:space="preserve"> </v>
      </c>
      <c r="Q602" s="209" t="str">
        <f t="shared" si="266"/>
        <v xml:space="preserve"> </v>
      </c>
      <c r="R602" s="105">
        <f t="shared" si="270"/>
        <v>0</v>
      </c>
      <c r="S602" s="72">
        <f t="shared" si="268"/>
        <v>0</v>
      </c>
    </row>
    <row r="603" spans="1:19" s="1" customFormat="1" ht="117.75" customHeight="1" thickBot="1" x14ac:dyDescent="0.25">
      <c r="A603" s="360">
        <f t="shared" ref="A603:L603" si="299">SUM(A601:A602)</f>
        <v>0</v>
      </c>
      <c r="B603" s="368">
        <f t="shared" si="299"/>
        <v>0</v>
      </c>
      <c r="C603" s="368">
        <f t="shared" si="299"/>
        <v>0</v>
      </c>
      <c r="D603" s="368">
        <f t="shared" si="299"/>
        <v>0</v>
      </c>
      <c r="E603" s="150">
        <f t="shared" si="299"/>
        <v>0</v>
      </c>
      <c r="F603" s="150">
        <f t="shared" si="299"/>
        <v>0</v>
      </c>
      <c r="G603" s="51"/>
      <c r="H603" s="5" t="s">
        <v>183</v>
      </c>
      <c r="I603" s="368">
        <f>'موازنة 2028 -2029'!M603</f>
        <v>0</v>
      </c>
      <c r="J603" s="150">
        <f t="shared" si="299"/>
        <v>0</v>
      </c>
      <c r="K603" s="150">
        <f t="shared" si="299"/>
        <v>0</v>
      </c>
      <c r="L603" s="150">
        <f t="shared" si="299"/>
        <v>0</v>
      </c>
      <c r="M603" s="368">
        <f>'الاطار الموازنى  راي الجهه عام'!M603</f>
        <v>0</v>
      </c>
      <c r="N603" s="212">
        <f t="shared" si="267"/>
        <v>0</v>
      </c>
      <c r="O603" s="150">
        <f t="shared" ref="O603" si="300">SUM(O601:O602)</f>
        <v>0</v>
      </c>
      <c r="P603" s="150" t="str">
        <f t="shared" si="265"/>
        <v xml:space="preserve"> </v>
      </c>
      <c r="Q603" s="150" t="str">
        <f t="shared" si="266"/>
        <v xml:space="preserve"> </v>
      </c>
      <c r="R603" s="107">
        <f t="shared" si="270"/>
        <v>0</v>
      </c>
      <c r="S603" s="72">
        <f t="shared" si="268"/>
        <v>0</v>
      </c>
    </row>
    <row r="604" spans="1:19" s="1" customFormat="1" ht="105.75" customHeight="1" x14ac:dyDescent="0.2">
      <c r="A604" s="357"/>
      <c r="B604" s="373"/>
      <c r="C604" s="373"/>
      <c r="D604" s="373"/>
      <c r="E604" s="155"/>
      <c r="F604" s="155"/>
      <c r="G604" s="48" t="s">
        <v>916</v>
      </c>
      <c r="H604" s="21" t="s">
        <v>431</v>
      </c>
      <c r="I604" s="373">
        <f>'موازنة 2028 -2029'!M604</f>
        <v>0</v>
      </c>
      <c r="J604" s="155"/>
      <c r="K604" s="155"/>
      <c r="L604" s="155"/>
      <c r="M604" s="373">
        <f>'الاطار الموازنى  راي الجهه عام'!M604</f>
        <v>0</v>
      </c>
      <c r="N604" s="215"/>
      <c r="O604" s="155"/>
      <c r="P604" s="155" t="str">
        <f t="shared" si="265"/>
        <v xml:space="preserve"> </v>
      </c>
      <c r="Q604" s="155" t="str">
        <f t="shared" si="266"/>
        <v xml:space="preserve"> </v>
      </c>
      <c r="R604" s="110"/>
      <c r="S604" s="72">
        <f>S607</f>
        <v>1000000</v>
      </c>
    </row>
    <row r="605" spans="1:19" ht="105.75" customHeight="1" x14ac:dyDescent="0.2">
      <c r="A605" s="364"/>
      <c r="B605" s="365"/>
      <c r="C605" s="365"/>
      <c r="D605" s="365"/>
      <c r="E605" s="147"/>
      <c r="F605" s="147"/>
      <c r="G605" s="49" t="s">
        <v>917</v>
      </c>
      <c r="H605" s="34" t="s">
        <v>421</v>
      </c>
      <c r="I605" s="365">
        <f>'موازنة 2028 -2029'!M605</f>
        <v>1000000</v>
      </c>
      <c r="J605" s="147"/>
      <c r="K605" s="147"/>
      <c r="L605" s="147">
        <f t="shared" si="274"/>
        <v>0</v>
      </c>
      <c r="M605" s="365">
        <f>'الاطار الموازنى  راي الجهه عام'!M605</f>
        <v>0</v>
      </c>
      <c r="N605" s="208">
        <f t="shared" si="267"/>
        <v>-1000000</v>
      </c>
      <c r="O605" s="147">
        <f>M605</f>
        <v>0</v>
      </c>
      <c r="P605" s="209" t="str">
        <f t="shared" si="265"/>
        <v xml:space="preserve"> </v>
      </c>
      <c r="Q605" s="209">
        <f t="shared" si="266"/>
        <v>1000000</v>
      </c>
      <c r="R605" s="105">
        <f t="shared" si="270"/>
        <v>0</v>
      </c>
      <c r="S605" s="72">
        <f t="shared" si="268"/>
        <v>1000000</v>
      </c>
    </row>
    <row r="606" spans="1:19" ht="105.75" customHeight="1" thickBot="1" x14ac:dyDescent="0.25">
      <c r="A606" s="364"/>
      <c r="B606" s="365"/>
      <c r="C606" s="365"/>
      <c r="D606" s="365"/>
      <c r="E606" s="147"/>
      <c r="F606" s="147"/>
      <c r="G606" s="50" t="s">
        <v>918</v>
      </c>
      <c r="H606" s="35" t="s">
        <v>422</v>
      </c>
      <c r="I606" s="365">
        <f>'موازنة 2028 -2029'!M606</f>
        <v>0</v>
      </c>
      <c r="J606" s="147"/>
      <c r="K606" s="147"/>
      <c r="L606" s="147">
        <f t="shared" si="274"/>
        <v>0</v>
      </c>
      <c r="M606" s="365">
        <f>'الاطار الموازنى  راي الجهه عام'!M606</f>
        <v>0</v>
      </c>
      <c r="N606" s="208">
        <f t="shared" si="267"/>
        <v>0</v>
      </c>
      <c r="O606" s="147"/>
      <c r="P606" s="209" t="str">
        <f t="shared" si="265"/>
        <v xml:space="preserve"> </v>
      </c>
      <c r="Q606" s="209" t="str">
        <f t="shared" si="266"/>
        <v xml:space="preserve"> </v>
      </c>
      <c r="R606" s="105">
        <f t="shared" si="270"/>
        <v>0</v>
      </c>
      <c r="S606" s="72">
        <f t="shared" si="268"/>
        <v>0</v>
      </c>
    </row>
    <row r="607" spans="1:19" s="1" customFormat="1" ht="122.25" customHeight="1" x14ac:dyDescent="0.2">
      <c r="A607" s="392">
        <f t="shared" ref="A607:L607" si="301">SUM(A605:A606)</f>
        <v>0</v>
      </c>
      <c r="B607" s="393">
        <f t="shared" si="301"/>
        <v>0</v>
      </c>
      <c r="C607" s="393">
        <f t="shared" si="301"/>
        <v>0</v>
      </c>
      <c r="D607" s="393">
        <f t="shared" si="301"/>
        <v>0</v>
      </c>
      <c r="E607" s="316">
        <f t="shared" si="301"/>
        <v>0</v>
      </c>
      <c r="F607" s="316">
        <f t="shared" si="301"/>
        <v>0</v>
      </c>
      <c r="G607" s="317"/>
      <c r="H607" s="318" t="s">
        <v>197</v>
      </c>
      <c r="I607" s="393">
        <f>'موازنة 2028 -2029'!M607</f>
        <v>1000000</v>
      </c>
      <c r="J607" s="316">
        <f t="shared" si="301"/>
        <v>0</v>
      </c>
      <c r="K607" s="316">
        <f t="shared" si="301"/>
        <v>0</v>
      </c>
      <c r="L607" s="316">
        <f t="shared" si="301"/>
        <v>0</v>
      </c>
      <c r="M607" s="393">
        <f>'الاطار الموازنى  راي الجهه عام'!M607</f>
        <v>0</v>
      </c>
      <c r="N607" s="319">
        <f t="shared" si="267"/>
        <v>-1000000</v>
      </c>
      <c r="O607" s="316">
        <f t="shared" ref="O607" si="302">SUM(O605:O606)</f>
        <v>0</v>
      </c>
      <c r="P607" s="316" t="str">
        <f t="shared" si="265"/>
        <v xml:space="preserve"> </v>
      </c>
      <c r="Q607" s="316">
        <f t="shared" si="266"/>
        <v>1000000</v>
      </c>
      <c r="R607" s="320">
        <f t="shared" si="270"/>
        <v>0</v>
      </c>
      <c r="S607" s="72">
        <f t="shared" si="268"/>
        <v>1000000</v>
      </c>
    </row>
    <row r="608" spans="1:19" s="2" customFormat="1" ht="135" customHeight="1" thickBot="1" x14ac:dyDescent="0.25">
      <c r="A608" s="440">
        <f t="shared" ref="A608:L608" si="303">A607+A603+A599+A595+A591</f>
        <v>0</v>
      </c>
      <c r="B608" s="441">
        <f t="shared" si="303"/>
        <v>0</v>
      </c>
      <c r="C608" s="441">
        <f t="shared" si="303"/>
        <v>0</v>
      </c>
      <c r="D608" s="441">
        <f t="shared" si="303"/>
        <v>0</v>
      </c>
      <c r="E608" s="335">
        <f t="shared" si="303"/>
        <v>0</v>
      </c>
      <c r="F608" s="335">
        <f t="shared" si="303"/>
        <v>0</v>
      </c>
      <c r="G608" s="52"/>
      <c r="H608" s="6" t="s">
        <v>432</v>
      </c>
      <c r="I608" s="441">
        <f>'موازنة 2028 -2029'!M608</f>
        <v>1000000</v>
      </c>
      <c r="J608" s="335">
        <f t="shared" si="303"/>
        <v>0</v>
      </c>
      <c r="K608" s="335">
        <f t="shared" si="303"/>
        <v>0</v>
      </c>
      <c r="L608" s="335">
        <f t="shared" si="303"/>
        <v>0</v>
      </c>
      <c r="M608" s="441">
        <f>'الاطار الموازنى  راي الجهه عام'!M608</f>
        <v>0</v>
      </c>
      <c r="N608" s="336">
        <f t="shared" si="267"/>
        <v>-1000000</v>
      </c>
      <c r="O608" s="335">
        <f t="shared" ref="O608" si="304">O607+O603+O599+O595+O591</f>
        <v>0</v>
      </c>
      <c r="P608" s="335" t="str">
        <f t="shared" si="265"/>
        <v xml:space="preserve"> </v>
      </c>
      <c r="Q608" s="335">
        <f t="shared" si="266"/>
        <v>1000000</v>
      </c>
      <c r="R608" s="337">
        <f t="shared" si="270"/>
        <v>0</v>
      </c>
      <c r="S608" s="72">
        <f t="shared" si="268"/>
        <v>1000000</v>
      </c>
    </row>
    <row r="609" spans="1:19" s="2" customFormat="1" ht="125.25" customHeight="1" x14ac:dyDescent="0.2">
      <c r="A609" s="371"/>
      <c r="B609" s="372"/>
      <c r="C609" s="372"/>
      <c r="D609" s="372"/>
      <c r="E609" s="152"/>
      <c r="F609" s="152"/>
      <c r="G609" s="53" t="s">
        <v>919</v>
      </c>
      <c r="H609" s="22" t="s">
        <v>433</v>
      </c>
      <c r="I609" s="372">
        <f>'موازنة 2028 -2029'!M609</f>
        <v>0</v>
      </c>
      <c r="J609" s="152"/>
      <c r="K609" s="152"/>
      <c r="L609" s="152"/>
      <c r="M609" s="372">
        <f>'الاطار الموازنى  راي الجهه عام'!M609</f>
        <v>0</v>
      </c>
      <c r="N609" s="214"/>
      <c r="O609" s="152"/>
      <c r="P609" s="152" t="str">
        <f t="shared" si="265"/>
        <v xml:space="preserve"> </v>
      </c>
      <c r="Q609" s="152" t="str">
        <f t="shared" si="266"/>
        <v xml:space="preserve"> </v>
      </c>
      <c r="R609" s="109"/>
      <c r="S609" s="72">
        <f t="shared" si="268"/>
        <v>0</v>
      </c>
    </row>
    <row r="610" spans="1:19" s="1" customFormat="1" ht="114.75" customHeight="1" x14ac:dyDescent="0.2">
      <c r="A610" s="357"/>
      <c r="B610" s="373"/>
      <c r="C610" s="373"/>
      <c r="D610" s="373"/>
      <c r="E610" s="155"/>
      <c r="F610" s="155"/>
      <c r="G610" s="54" t="s">
        <v>920</v>
      </c>
      <c r="H610" s="18" t="s">
        <v>434</v>
      </c>
      <c r="I610" s="373">
        <f>'موازنة 2028 -2029'!M610</f>
        <v>0</v>
      </c>
      <c r="J610" s="155"/>
      <c r="K610" s="155"/>
      <c r="L610" s="155"/>
      <c r="M610" s="373">
        <f>'الاطار الموازنى  راي الجهه عام'!M610</f>
        <v>0</v>
      </c>
      <c r="N610" s="215"/>
      <c r="O610" s="155"/>
      <c r="P610" s="155" t="str">
        <f t="shared" si="265"/>
        <v xml:space="preserve"> </v>
      </c>
      <c r="Q610" s="155" t="str">
        <f t="shared" si="266"/>
        <v xml:space="preserve"> </v>
      </c>
      <c r="R610" s="110"/>
      <c r="S610" s="72">
        <f>S613</f>
        <v>0</v>
      </c>
    </row>
    <row r="611" spans="1:19" ht="95.25" customHeight="1" x14ac:dyDescent="0.2">
      <c r="A611" s="364"/>
      <c r="B611" s="365"/>
      <c r="C611" s="365"/>
      <c r="D611" s="365"/>
      <c r="E611" s="147"/>
      <c r="F611" s="147"/>
      <c r="G611" s="49" t="s">
        <v>921</v>
      </c>
      <c r="H611" s="34" t="s">
        <v>421</v>
      </c>
      <c r="I611" s="365">
        <f>'موازنة 2028 -2029'!M611</f>
        <v>0</v>
      </c>
      <c r="J611" s="147"/>
      <c r="K611" s="147"/>
      <c r="L611" s="147">
        <f t="shared" si="274"/>
        <v>0</v>
      </c>
      <c r="M611" s="365">
        <f>'الاطار الموازنى  راي الجهه عام'!M611</f>
        <v>0</v>
      </c>
      <c r="N611" s="208">
        <f t="shared" si="267"/>
        <v>0</v>
      </c>
      <c r="O611" s="147"/>
      <c r="P611" s="209" t="str">
        <f t="shared" si="265"/>
        <v xml:space="preserve"> </v>
      </c>
      <c r="Q611" s="209" t="str">
        <f t="shared" si="266"/>
        <v xml:space="preserve"> </v>
      </c>
      <c r="R611" s="105">
        <f t="shared" si="270"/>
        <v>0</v>
      </c>
      <c r="S611" s="72">
        <f t="shared" si="268"/>
        <v>0</v>
      </c>
    </row>
    <row r="612" spans="1:19" ht="105" customHeight="1" thickBot="1" x14ac:dyDescent="0.25">
      <c r="A612" s="364"/>
      <c r="B612" s="365"/>
      <c r="C612" s="365"/>
      <c r="D612" s="365"/>
      <c r="E612" s="147"/>
      <c r="F612" s="147"/>
      <c r="G612" s="50" t="s">
        <v>922</v>
      </c>
      <c r="H612" s="35" t="s">
        <v>422</v>
      </c>
      <c r="I612" s="365">
        <f>'موازنة 2028 -2029'!M612</f>
        <v>0</v>
      </c>
      <c r="J612" s="147"/>
      <c r="K612" s="147"/>
      <c r="L612" s="147">
        <f t="shared" si="274"/>
        <v>0</v>
      </c>
      <c r="M612" s="365">
        <f>'الاطار الموازنى  راي الجهه عام'!M612</f>
        <v>0</v>
      </c>
      <c r="N612" s="208">
        <f t="shared" si="267"/>
        <v>0</v>
      </c>
      <c r="O612" s="147"/>
      <c r="P612" s="209" t="str">
        <f t="shared" si="265"/>
        <v xml:space="preserve"> </v>
      </c>
      <c r="Q612" s="209" t="str">
        <f t="shared" si="266"/>
        <v xml:space="preserve"> </v>
      </c>
      <c r="R612" s="105">
        <f t="shared" si="270"/>
        <v>0</v>
      </c>
      <c r="S612" s="72">
        <f t="shared" si="268"/>
        <v>0</v>
      </c>
    </row>
    <row r="613" spans="1:19" s="1" customFormat="1" ht="97.5" customHeight="1" thickBot="1" x14ac:dyDescent="0.25">
      <c r="A613" s="360">
        <f t="shared" ref="A613:F613" si="305">SUM(A611:A612)</f>
        <v>0</v>
      </c>
      <c r="B613" s="368">
        <f t="shared" si="305"/>
        <v>0</v>
      </c>
      <c r="C613" s="368">
        <f t="shared" si="305"/>
        <v>0</v>
      </c>
      <c r="D613" s="368">
        <f t="shared" si="305"/>
        <v>0</v>
      </c>
      <c r="E613" s="150">
        <f t="shared" si="305"/>
        <v>0</v>
      </c>
      <c r="F613" s="150">
        <f t="shared" si="305"/>
        <v>0</v>
      </c>
      <c r="G613" s="51"/>
      <c r="H613" s="5" t="s">
        <v>167</v>
      </c>
      <c r="I613" s="368">
        <f>'موازنة 2028 -2029'!M613</f>
        <v>0</v>
      </c>
      <c r="J613" s="150">
        <f t="shared" ref="J613:L613" si="306">SUM(J611:J612)</f>
        <v>0</v>
      </c>
      <c r="K613" s="150">
        <f t="shared" si="306"/>
        <v>0</v>
      </c>
      <c r="L613" s="150">
        <f t="shared" si="306"/>
        <v>0</v>
      </c>
      <c r="M613" s="368">
        <f>'الاطار الموازنى  راي الجهه عام'!M613</f>
        <v>0</v>
      </c>
      <c r="N613" s="212">
        <f t="shared" si="267"/>
        <v>0</v>
      </c>
      <c r="O613" s="150">
        <f t="shared" ref="O613" si="307">SUM(O611:O612)</f>
        <v>0</v>
      </c>
      <c r="P613" s="150" t="str">
        <f t="shared" si="265"/>
        <v xml:space="preserve"> </v>
      </c>
      <c r="Q613" s="150" t="str">
        <f t="shared" si="266"/>
        <v xml:space="preserve"> </v>
      </c>
      <c r="R613" s="107">
        <f t="shared" si="270"/>
        <v>0</v>
      </c>
      <c r="S613" s="72">
        <f t="shared" si="268"/>
        <v>0</v>
      </c>
    </row>
    <row r="614" spans="1:19" s="2" customFormat="1" ht="102.75" customHeight="1" thickBot="1" x14ac:dyDescent="0.25">
      <c r="A614" s="376">
        <f t="shared" ref="A614:K614" si="308">A613</f>
        <v>0</v>
      </c>
      <c r="B614" s="377">
        <f t="shared" si="308"/>
        <v>0</v>
      </c>
      <c r="C614" s="377">
        <f t="shared" si="308"/>
        <v>0</v>
      </c>
      <c r="D614" s="377">
        <f t="shared" si="308"/>
        <v>0</v>
      </c>
      <c r="E614" s="157">
        <f t="shared" si="308"/>
        <v>0</v>
      </c>
      <c r="F614" s="157">
        <f t="shared" si="308"/>
        <v>0</v>
      </c>
      <c r="G614" s="57"/>
      <c r="H614" s="7" t="s">
        <v>435</v>
      </c>
      <c r="I614" s="377">
        <f>'موازنة 2028 -2029'!M614</f>
        <v>0</v>
      </c>
      <c r="J614" s="157">
        <f t="shared" si="308"/>
        <v>0</v>
      </c>
      <c r="K614" s="157">
        <f t="shared" si="308"/>
        <v>0</v>
      </c>
      <c r="L614" s="157">
        <f t="shared" si="274"/>
        <v>0</v>
      </c>
      <c r="M614" s="377">
        <f>'الاطار الموازنى  راي الجهه عام'!M614</f>
        <v>0</v>
      </c>
      <c r="N614" s="217">
        <f t="shared" si="267"/>
        <v>0</v>
      </c>
      <c r="O614" s="157">
        <f t="shared" ref="O614" si="309">O613</f>
        <v>0</v>
      </c>
      <c r="P614" s="157" t="str">
        <f t="shared" si="265"/>
        <v xml:space="preserve"> </v>
      </c>
      <c r="Q614" s="157" t="str">
        <f t="shared" si="266"/>
        <v xml:space="preserve"> </v>
      </c>
      <c r="R614" s="112">
        <f t="shared" si="270"/>
        <v>0</v>
      </c>
      <c r="S614" s="72">
        <f t="shared" si="268"/>
        <v>0</v>
      </c>
    </row>
    <row r="615" spans="1:19" s="3" customFormat="1" ht="102.75" customHeight="1" thickBot="1" x14ac:dyDescent="0.25">
      <c r="A615" s="382">
        <f t="shared" ref="A615:L615" si="310">A614+A608+A586</f>
        <v>0</v>
      </c>
      <c r="B615" s="383">
        <f t="shared" si="310"/>
        <v>0</v>
      </c>
      <c r="C615" s="383">
        <f t="shared" si="310"/>
        <v>0</v>
      </c>
      <c r="D615" s="383">
        <f t="shared" si="310"/>
        <v>0</v>
      </c>
      <c r="E615" s="161">
        <f t="shared" si="310"/>
        <v>0</v>
      </c>
      <c r="F615" s="161">
        <f t="shared" si="310"/>
        <v>0</v>
      </c>
      <c r="G615" s="58"/>
      <c r="H615" s="9" t="s">
        <v>436</v>
      </c>
      <c r="I615" s="383">
        <f>'موازنة 2028 -2029'!M615</f>
        <v>1000000</v>
      </c>
      <c r="J615" s="161">
        <f t="shared" si="310"/>
        <v>0</v>
      </c>
      <c r="K615" s="161">
        <f t="shared" si="310"/>
        <v>0</v>
      </c>
      <c r="L615" s="161">
        <f t="shared" si="310"/>
        <v>0</v>
      </c>
      <c r="M615" s="383">
        <f>'الاطار الموازنى  راي الجهه عام'!M615</f>
        <v>0</v>
      </c>
      <c r="N615" s="222">
        <f t="shared" si="267"/>
        <v>-1000000</v>
      </c>
      <c r="O615" s="161">
        <f t="shared" ref="O615" si="311">O614+O608+O586</f>
        <v>0</v>
      </c>
      <c r="P615" s="161" t="str">
        <f t="shared" si="265"/>
        <v xml:space="preserve"> </v>
      </c>
      <c r="Q615" s="161">
        <f t="shared" si="266"/>
        <v>1000000</v>
      </c>
      <c r="R615" s="115">
        <f t="shared" si="270"/>
        <v>0</v>
      </c>
      <c r="S615" s="72">
        <f t="shared" si="268"/>
        <v>1000000</v>
      </c>
    </row>
    <row r="616" spans="1:19" s="3" customFormat="1" ht="105.75" customHeight="1" x14ac:dyDescent="0.2">
      <c r="A616" s="387"/>
      <c r="B616" s="388"/>
      <c r="C616" s="388"/>
      <c r="D616" s="388"/>
      <c r="E616" s="165"/>
      <c r="F616" s="165"/>
      <c r="G616" s="59" t="s">
        <v>923</v>
      </c>
      <c r="H616" s="10" t="s">
        <v>437</v>
      </c>
      <c r="I616" s="388">
        <f>'موازنة 2028 -2029'!M616</f>
        <v>0</v>
      </c>
      <c r="J616" s="165"/>
      <c r="K616" s="165"/>
      <c r="L616" s="165"/>
      <c r="M616" s="388">
        <f>'الاطار الموازنى  راي الجهه عام'!M616</f>
        <v>0</v>
      </c>
      <c r="N616" s="227"/>
      <c r="O616" s="165"/>
      <c r="P616" s="165" t="str">
        <f t="shared" si="265"/>
        <v xml:space="preserve"> </v>
      </c>
      <c r="Q616" s="165" t="str">
        <f t="shared" si="266"/>
        <v xml:space="preserve"> </v>
      </c>
      <c r="R616" s="118"/>
      <c r="S616" s="72">
        <f>S620</f>
        <v>0</v>
      </c>
    </row>
    <row r="617" spans="1:19" s="2" customFormat="1" ht="105.75" customHeight="1" x14ac:dyDescent="0.2">
      <c r="A617" s="389"/>
      <c r="B617" s="390"/>
      <c r="C617" s="390"/>
      <c r="D617" s="390"/>
      <c r="E617" s="180"/>
      <c r="F617" s="180"/>
      <c r="G617" s="60" t="s">
        <v>1012</v>
      </c>
      <c r="H617" s="17" t="s">
        <v>438</v>
      </c>
      <c r="I617" s="390">
        <f>'موازنة 2028 -2029'!M617</f>
        <v>0</v>
      </c>
      <c r="J617" s="180"/>
      <c r="K617" s="180"/>
      <c r="L617" s="180">
        <f t="shared" si="274"/>
        <v>0</v>
      </c>
      <c r="M617" s="390">
        <f>'الاطار الموازنى  راي الجهه عام'!M617</f>
        <v>0</v>
      </c>
      <c r="N617" s="228">
        <f t="shared" si="267"/>
        <v>0</v>
      </c>
      <c r="O617" s="180"/>
      <c r="P617" s="166" t="str">
        <f t="shared" si="265"/>
        <v xml:space="preserve"> </v>
      </c>
      <c r="Q617" s="166" t="str">
        <f t="shared" si="266"/>
        <v xml:space="preserve"> </v>
      </c>
      <c r="R617" s="119">
        <f t="shared" si="270"/>
        <v>0</v>
      </c>
      <c r="S617" s="72">
        <f t="shared" si="268"/>
        <v>0</v>
      </c>
    </row>
    <row r="618" spans="1:19" s="2" customFormat="1" ht="105.75" customHeight="1" x14ac:dyDescent="0.2">
      <c r="A618" s="389"/>
      <c r="B618" s="390"/>
      <c r="C618" s="390"/>
      <c r="D618" s="390"/>
      <c r="E618" s="180"/>
      <c r="F618" s="180"/>
      <c r="G618" s="60" t="s">
        <v>1013</v>
      </c>
      <c r="H618" s="17" t="s">
        <v>439</v>
      </c>
      <c r="I618" s="390">
        <f>'موازنة 2028 -2029'!M618</f>
        <v>0</v>
      </c>
      <c r="J618" s="180"/>
      <c r="K618" s="180"/>
      <c r="L618" s="180">
        <f t="shared" si="274"/>
        <v>0</v>
      </c>
      <c r="M618" s="390">
        <f>'الاطار الموازنى  راي الجهه عام'!M618</f>
        <v>0</v>
      </c>
      <c r="N618" s="228">
        <f t="shared" si="267"/>
        <v>0</v>
      </c>
      <c r="O618" s="180"/>
      <c r="P618" s="166" t="str">
        <f t="shared" si="265"/>
        <v xml:space="preserve"> </v>
      </c>
      <c r="Q618" s="166" t="str">
        <f t="shared" si="266"/>
        <v xml:space="preserve"> </v>
      </c>
      <c r="R618" s="119">
        <f t="shared" si="270"/>
        <v>0</v>
      </c>
      <c r="S618" s="72">
        <f t="shared" si="268"/>
        <v>0</v>
      </c>
    </row>
    <row r="619" spans="1:19" s="2" customFormat="1" ht="105.75" customHeight="1" thickBot="1" x14ac:dyDescent="0.25">
      <c r="A619" s="389"/>
      <c r="B619" s="390"/>
      <c r="C619" s="390"/>
      <c r="D619" s="390"/>
      <c r="E619" s="180"/>
      <c r="F619" s="180"/>
      <c r="G619" s="68" t="s">
        <v>1014</v>
      </c>
      <c r="H619" s="31" t="s">
        <v>440</v>
      </c>
      <c r="I619" s="390">
        <f>'موازنة 2028 -2029'!M619</f>
        <v>0</v>
      </c>
      <c r="J619" s="180"/>
      <c r="K619" s="180"/>
      <c r="L619" s="180">
        <f t="shared" si="274"/>
        <v>0</v>
      </c>
      <c r="M619" s="390">
        <f>'الاطار الموازنى  راي الجهه عام'!M619</f>
        <v>0</v>
      </c>
      <c r="N619" s="228">
        <f t="shared" ref="N619:N682" si="312">M619-I619</f>
        <v>0</v>
      </c>
      <c r="O619" s="180"/>
      <c r="P619" s="166" t="str">
        <f t="shared" ref="P619:P682" si="313">IF(O619&gt;I619,O619-I619," ")</f>
        <v xml:space="preserve"> </v>
      </c>
      <c r="Q619" s="166" t="str">
        <f t="shared" ref="Q619:Q682" si="314">IF(I619&gt;O619,I619-O619," ")</f>
        <v xml:space="preserve"> </v>
      </c>
      <c r="R619" s="119">
        <f t="shared" si="270"/>
        <v>0</v>
      </c>
      <c r="S619" s="72">
        <f t="shared" ref="S619:S682" si="315">SUM(A619+B619+C619+D619+E619+F619+I619+J619+K619+L619+M619+O619)</f>
        <v>0</v>
      </c>
    </row>
    <row r="620" spans="1:19" s="3" customFormat="1" ht="110.25" customHeight="1" thickBot="1" x14ac:dyDescent="0.25">
      <c r="A620" s="382">
        <f t="shared" ref="A620:L620" si="316">SUM(A617:A619)</f>
        <v>0</v>
      </c>
      <c r="B620" s="383">
        <f t="shared" si="316"/>
        <v>0</v>
      </c>
      <c r="C620" s="383">
        <f t="shared" si="316"/>
        <v>0</v>
      </c>
      <c r="D620" s="383">
        <f t="shared" si="316"/>
        <v>0</v>
      </c>
      <c r="E620" s="161">
        <f t="shared" si="316"/>
        <v>0</v>
      </c>
      <c r="F620" s="161">
        <f t="shared" si="316"/>
        <v>0</v>
      </c>
      <c r="G620" s="71"/>
      <c r="H620" s="9" t="s">
        <v>441</v>
      </c>
      <c r="I620" s="383">
        <f>'موازنة 2028 -2029'!M620</f>
        <v>0</v>
      </c>
      <c r="J620" s="161">
        <f t="shared" si="316"/>
        <v>0</v>
      </c>
      <c r="K620" s="161">
        <f t="shared" si="316"/>
        <v>0</v>
      </c>
      <c r="L620" s="161">
        <f t="shared" si="316"/>
        <v>0</v>
      </c>
      <c r="M620" s="383">
        <f>'الاطار الموازنى  راي الجهه عام'!M620</f>
        <v>0</v>
      </c>
      <c r="N620" s="222">
        <f t="shared" si="312"/>
        <v>0</v>
      </c>
      <c r="O620" s="161">
        <f t="shared" ref="O620" si="317">SUM(O617:O619)</f>
        <v>0</v>
      </c>
      <c r="P620" s="161" t="str">
        <f t="shared" si="313"/>
        <v xml:space="preserve"> </v>
      </c>
      <c r="Q620" s="161" t="str">
        <f t="shared" si="314"/>
        <v xml:space="preserve"> </v>
      </c>
      <c r="R620" s="115">
        <f t="shared" si="270"/>
        <v>0</v>
      </c>
      <c r="S620" s="72">
        <f t="shared" si="315"/>
        <v>0</v>
      </c>
    </row>
    <row r="621" spans="1:19" s="3" customFormat="1" ht="112.5" customHeight="1" x14ac:dyDescent="0.2">
      <c r="A621" s="355"/>
      <c r="B621" s="425"/>
      <c r="C621" s="425"/>
      <c r="D621" s="425"/>
      <c r="E621" s="181"/>
      <c r="F621" s="181"/>
      <c r="G621" s="59" t="s">
        <v>924</v>
      </c>
      <c r="H621" s="10" t="s">
        <v>442</v>
      </c>
      <c r="I621" s="425">
        <f>'موازنة 2028 -2029'!M621</f>
        <v>0</v>
      </c>
      <c r="J621" s="181"/>
      <c r="K621" s="181"/>
      <c r="L621" s="181"/>
      <c r="M621" s="425">
        <f>'الاطار الموازنى  راي الجهه عام'!M621</f>
        <v>0</v>
      </c>
      <c r="N621" s="242"/>
      <c r="O621" s="181"/>
      <c r="P621" s="181" t="str">
        <f t="shared" si="313"/>
        <v xml:space="preserve"> </v>
      </c>
      <c r="Q621" s="181" t="str">
        <f t="shared" si="314"/>
        <v xml:space="preserve"> </v>
      </c>
      <c r="R621" s="125"/>
      <c r="S621" s="72">
        <f>S632</f>
        <v>0</v>
      </c>
    </row>
    <row r="622" spans="1:19" s="2" customFormat="1" ht="105.75" customHeight="1" x14ac:dyDescent="0.2">
      <c r="A622" s="389"/>
      <c r="B622" s="390"/>
      <c r="C622" s="390"/>
      <c r="D622" s="390"/>
      <c r="E622" s="180"/>
      <c r="F622" s="180"/>
      <c r="G622" s="60" t="s">
        <v>1015</v>
      </c>
      <c r="H622" s="17" t="s">
        <v>443</v>
      </c>
      <c r="I622" s="390">
        <f>'موازنة 2028 -2029'!M622</f>
        <v>0</v>
      </c>
      <c r="J622" s="180"/>
      <c r="K622" s="180"/>
      <c r="L622" s="180">
        <f t="shared" si="274"/>
        <v>0</v>
      </c>
      <c r="M622" s="390">
        <f>'الاطار الموازنى  راي الجهه عام'!M622</f>
        <v>0</v>
      </c>
      <c r="N622" s="228">
        <f t="shared" si="312"/>
        <v>0</v>
      </c>
      <c r="O622" s="180"/>
      <c r="P622" s="166" t="str">
        <f t="shared" si="313"/>
        <v xml:space="preserve"> </v>
      </c>
      <c r="Q622" s="166" t="str">
        <f t="shared" si="314"/>
        <v xml:space="preserve"> </v>
      </c>
      <c r="R622" s="119">
        <f t="shared" si="270"/>
        <v>0</v>
      </c>
      <c r="S622" s="72">
        <f t="shared" si="315"/>
        <v>0</v>
      </c>
    </row>
    <row r="623" spans="1:19" s="2" customFormat="1" ht="105.75" customHeight="1" x14ac:dyDescent="0.2">
      <c r="A623" s="389"/>
      <c r="B623" s="390"/>
      <c r="C623" s="390"/>
      <c r="D623" s="390"/>
      <c r="E623" s="166"/>
      <c r="F623" s="166"/>
      <c r="G623" s="60" t="s">
        <v>925</v>
      </c>
      <c r="H623" s="17" t="s">
        <v>444</v>
      </c>
      <c r="I623" s="390">
        <f>'موازنة 2028 -2029'!M623</f>
        <v>0</v>
      </c>
      <c r="J623" s="166"/>
      <c r="K623" s="166"/>
      <c r="L623" s="166"/>
      <c r="M623" s="390">
        <f>'الاطار الموازنى  راي الجهه عام'!M623</f>
        <v>0</v>
      </c>
      <c r="N623" s="228"/>
      <c r="O623" s="166"/>
      <c r="P623" s="166" t="str">
        <f t="shared" si="313"/>
        <v xml:space="preserve"> </v>
      </c>
      <c r="Q623" s="166" t="str">
        <f t="shared" si="314"/>
        <v xml:space="preserve"> </v>
      </c>
      <c r="R623" s="119"/>
      <c r="S623" s="72">
        <f>S626</f>
        <v>0</v>
      </c>
    </row>
    <row r="624" spans="1:19" s="1" customFormat="1" ht="105.75" customHeight="1" x14ac:dyDescent="0.2">
      <c r="A624" s="357"/>
      <c r="B624" s="373"/>
      <c r="C624" s="373"/>
      <c r="D624" s="373"/>
      <c r="E624" s="153"/>
      <c r="F624" s="153"/>
      <c r="G624" s="54" t="s">
        <v>1016</v>
      </c>
      <c r="H624" s="18" t="s">
        <v>445</v>
      </c>
      <c r="I624" s="373">
        <f>'موازنة 2028 -2029'!M624</f>
        <v>0</v>
      </c>
      <c r="J624" s="153"/>
      <c r="K624" s="153"/>
      <c r="L624" s="153">
        <f t="shared" si="274"/>
        <v>0</v>
      </c>
      <c r="M624" s="373">
        <f>'الاطار الموازنى  راي الجهه عام'!M624</f>
        <v>0</v>
      </c>
      <c r="N624" s="215">
        <f t="shared" si="312"/>
        <v>0</v>
      </c>
      <c r="O624" s="153"/>
      <c r="P624" s="155" t="str">
        <f t="shared" si="313"/>
        <v xml:space="preserve"> </v>
      </c>
      <c r="Q624" s="155" t="str">
        <f t="shared" si="314"/>
        <v xml:space="preserve"> </v>
      </c>
      <c r="R624" s="110">
        <f t="shared" ref="R624:R686" si="318">IF(O624=0,,O624/I624)</f>
        <v>0</v>
      </c>
      <c r="S624" s="72">
        <f t="shared" si="315"/>
        <v>0</v>
      </c>
    </row>
    <row r="625" spans="1:19" s="1" customFormat="1" ht="105.75" customHeight="1" thickBot="1" x14ac:dyDescent="0.25">
      <c r="A625" s="357"/>
      <c r="B625" s="373"/>
      <c r="C625" s="373"/>
      <c r="D625" s="373"/>
      <c r="E625" s="153"/>
      <c r="F625" s="153"/>
      <c r="G625" s="55" t="s">
        <v>1017</v>
      </c>
      <c r="H625" s="23" t="s">
        <v>446</v>
      </c>
      <c r="I625" s="373">
        <f>'موازنة 2028 -2029'!M625</f>
        <v>0</v>
      </c>
      <c r="J625" s="153"/>
      <c r="K625" s="153"/>
      <c r="L625" s="153">
        <f t="shared" si="274"/>
        <v>0</v>
      </c>
      <c r="M625" s="373">
        <f>'الاطار الموازنى  راي الجهه عام'!M625</f>
        <v>0</v>
      </c>
      <c r="N625" s="215">
        <f t="shared" si="312"/>
        <v>0</v>
      </c>
      <c r="O625" s="153"/>
      <c r="P625" s="155" t="str">
        <f t="shared" si="313"/>
        <v xml:space="preserve"> </v>
      </c>
      <c r="Q625" s="155" t="str">
        <f t="shared" si="314"/>
        <v xml:space="preserve"> </v>
      </c>
      <c r="R625" s="110">
        <f t="shared" si="318"/>
        <v>0</v>
      </c>
      <c r="S625" s="72">
        <f t="shared" si="315"/>
        <v>0</v>
      </c>
    </row>
    <row r="626" spans="1:19" s="2" customFormat="1" ht="110.25" customHeight="1" thickBot="1" x14ac:dyDescent="0.25">
      <c r="A626" s="376">
        <f t="shared" ref="A626:F626" si="319">SUM(A624:A625)</f>
        <v>0</v>
      </c>
      <c r="B626" s="377">
        <f t="shared" si="319"/>
        <v>0</v>
      </c>
      <c r="C626" s="377">
        <f t="shared" si="319"/>
        <v>0</v>
      </c>
      <c r="D626" s="377">
        <f t="shared" si="319"/>
        <v>0</v>
      </c>
      <c r="E626" s="157">
        <f t="shared" si="319"/>
        <v>0</v>
      </c>
      <c r="F626" s="157">
        <f t="shared" si="319"/>
        <v>0</v>
      </c>
      <c r="G626" s="57"/>
      <c r="H626" s="7" t="s">
        <v>256</v>
      </c>
      <c r="I626" s="377">
        <f>'موازنة 2028 -2029'!M626</f>
        <v>0</v>
      </c>
      <c r="J626" s="157">
        <f t="shared" ref="J626:L626" si="320">SUM(J624:J625)</f>
        <v>0</v>
      </c>
      <c r="K626" s="157">
        <f t="shared" si="320"/>
        <v>0</v>
      </c>
      <c r="L626" s="157">
        <f t="shared" si="320"/>
        <v>0</v>
      </c>
      <c r="M626" s="377">
        <f>'الاطار الموازنى  راي الجهه عام'!M626</f>
        <v>0</v>
      </c>
      <c r="N626" s="217">
        <f t="shared" si="312"/>
        <v>0</v>
      </c>
      <c r="O626" s="157">
        <f t="shared" ref="O626" si="321">SUM(O624:O625)</f>
        <v>0</v>
      </c>
      <c r="P626" s="157" t="str">
        <f t="shared" si="313"/>
        <v xml:space="preserve"> </v>
      </c>
      <c r="Q626" s="157" t="str">
        <f t="shared" si="314"/>
        <v xml:space="preserve"> </v>
      </c>
      <c r="R626" s="112">
        <f t="shared" si="318"/>
        <v>0</v>
      </c>
      <c r="S626" s="72">
        <f t="shared" si="315"/>
        <v>0</v>
      </c>
    </row>
    <row r="627" spans="1:19" s="2" customFormat="1" ht="102.75" customHeight="1" x14ac:dyDescent="0.2">
      <c r="A627" s="390"/>
      <c r="B627" s="390"/>
      <c r="C627" s="390"/>
      <c r="D627" s="390"/>
      <c r="E627" s="180"/>
      <c r="F627" s="180"/>
      <c r="G627" s="53" t="s">
        <v>1018</v>
      </c>
      <c r="H627" s="22" t="s">
        <v>447</v>
      </c>
      <c r="I627" s="390">
        <f>'موازنة 2028 -2029'!M627</f>
        <v>0</v>
      </c>
      <c r="J627" s="180"/>
      <c r="K627" s="180"/>
      <c r="L627" s="180">
        <f t="shared" ref="L627:L690" si="322">K627*2</f>
        <v>0</v>
      </c>
      <c r="M627" s="390">
        <f>'الاطار الموازنى  راي الجهه عام'!M627</f>
        <v>0</v>
      </c>
      <c r="N627" s="228">
        <f t="shared" si="312"/>
        <v>0</v>
      </c>
      <c r="O627" s="180">
        <f>M627</f>
        <v>0</v>
      </c>
      <c r="P627" s="166" t="str">
        <f t="shared" si="313"/>
        <v xml:space="preserve"> </v>
      </c>
      <c r="Q627" s="166" t="str">
        <f t="shared" si="314"/>
        <v xml:space="preserve"> </v>
      </c>
      <c r="R627" s="119">
        <f t="shared" si="318"/>
        <v>0</v>
      </c>
      <c r="S627" s="72">
        <f t="shared" si="315"/>
        <v>0</v>
      </c>
    </row>
    <row r="628" spans="1:19" s="2" customFormat="1" ht="105.75" customHeight="1" x14ac:dyDescent="0.2">
      <c r="A628" s="389"/>
      <c r="B628" s="390"/>
      <c r="C628" s="390"/>
      <c r="D628" s="390"/>
      <c r="E628" s="180"/>
      <c r="F628" s="180"/>
      <c r="G628" s="60" t="s">
        <v>1019</v>
      </c>
      <c r="H628" s="17" t="s">
        <v>448</v>
      </c>
      <c r="I628" s="390">
        <f>'موازنة 2028 -2029'!M628</f>
        <v>0</v>
      </c>
      <c r="J628" s="180"/>
      <c r="K628" s="180"/>
      <c r="L628" s="180">
        <f t="shared" si="322"/>
        <v>0</v>
      </c>
      <c r="M628" s="390">
        <f>'الاطار الموازنى  راي الجهه عام'!M628</f>
        <v>0</v>
      </c>
      <c r="N628" s="228">
        <f t="shared" si="312"/>
        <v>0</v>
      </c>
      <c r="O628" s="180"/>
      <c r="P628" s="166" t="str">
        <f t="shared" si="313"/>
        <v xml:space="preserve"> </v>
      </c>
      <c r="Q628" s="166" t="str">
        <f t="shared" si="314"/>
        <v xml:space="preserve"> </v>
      </c>
      <c r="R628" s="119">
        <f t="shared" si="318"/>
        <v>0</v>
      </c>
      <c r="S628" s="72">
        <f t="shared" si="315"/>
        <v>0</v>
      </c>
    </row>
    <row r="629" spans="1:19" s="2" customFormat="1" ht="105.75" customHeight="1" x14ac:dyDescent="0.2">
      <c r="A629" s="389"/>
      <c r="B629" s="390"/>
      <c r="C629" s="390"/>
      <c r="D629" s="390"/>
      <c r="E629" s="180"/>
      <c r="F629" s="180"/>
      <c r="G629" s="60" t="s">
        <v>1020</v>
      </c>
      <c r="H629" s="17" t="s">
        <v>449</v>
      </c>
      <c r="I629" s="390">
        <f>'موازنة 2028 -2029'!M629</f>
        <v>0</v>
      </c>
      <c r="J629" s="180"/>
      <c r="K629" s="180"/>
      <c r="L629" s="180">
        <f t="shared" si="322"/>
        <v>0</v>
      </c>
      <c r="M629" s="390">
        <f>'الاطار الموازنى  راي الجهه عام'!M629</f>
        <v>0</v>
      </c>
      <c r="N629" s="228">
        <f t="shared" si="312"/>
        <v>0</v>
      </c>
      <c r="O629" s="180"/>
      <c r="P629" s="166" t="str">
        <f t="shared" si="313"/>
        <v xml:space="preserve"> </v>
      </c>
      <c r="Q629" s="166" t="str">
        <f t="shared" si="314"/>
        <v xml:space="preserve"> </v>
      </c>
      <c r="R629" s="119">
        <f t="shared" si="318"/>
        <v>0</v>
      </c>
      <c r="S629" s="72">
        <f t="shared" si="315"/>
        <v>0</v>
      </c>
    </row>
    <row r="630" spans="1:19" s="2" customFormat="1" ht="105.75" customHeight="1" x14ac:dyDescent="0.2">
      <c r="A630" s="389"/>
      <c r="B630" s="390"/>
      <c r="C630" s="390"/>
      <c r="D630" s="390"/>
      <c r="E630" s="180"/>
      <c r="F630" s="180"/>
      <c r="G630" s="60" t="s">
        <v>1021</v>
      </c>
      <c r="H630" s="17" t="s">
        <v>450</v>
      </c>
      <c r="I630" s="390">
        <f>'موازنة 2028 -2029'!M630</f>
        <v>0</v>
      </c>
      <c r="J630" s="180"/>
      <c r="K630" s="180"/>
      <c r="L630" s="180">
        <f t="shared" si="322"/>
        <v>0</v>
      </c>
      <c r="M630" s="390">
        <f>'الاطار الموازنى  راي الجهه عام'!M630</f>
        <v>0</v>
      </c>
      <c r="N630" s="228">
        <f t="shared" si="312"/>
        <v>0</v>
      </c>
      <c r="O630" s="180"/>
      <c r="P630" s="166" t="str">
        <f t="shared" si="313"/>
        <v xml:space="preserve"> </v>
      </c>
      <c r="Q630" s="166" t="str">
        <f t="shared" si="314"/>
        <v xml:space="preserve"> </v>
      </c>
      <c r="R630" s="119">
        <f t="shared" si="318"/>
        <v>0</v>
      </c>
      <c r="S630" s="72">
        <f t="shared" si="315"/>
        <v>0</v>
      </c>
    </row>
    <row r="631" spans="1:19" s="2" customFormat="1" ht="112.5" customHeight="1" thickBot="1" x14ac:dyDescent="0.25">
      <c r="A631" s="389"/>
      <c r="B631" s="390"/>
      <c r="C631" s="390"/>
      <c r="D631" s="390"/>
      <c r="E631" s="180"/>
      <c r="F631" s="180"/>
      <c r="G631" s="68" t="s">
        <v>1022</v>
      </c>
      <c r="H631" s="31" t="s">
        <v>451</v>
      </c>
      <c r="I631" s="390">
        <f>'موازنة 2028 -2029'!M631</f>
        <v>0</v>
      </c>
      <c r="J631" s="180"/>
      <c r="K631" s="180"/>
      <c r="L631" s="180">
        <f t="shared" si="322"/>
        <v>0</v>
      </c>
      <c r="M631" s="390">
        <f>'الاطار الموازنى  راي الجهه عام'!M631</f>
        <v>0</v>
      </c>
      <c r="N631" s="228">
        <f t="shared" si="312"/>
        <v>0</v>
      </c>
      <c r="O631" s="180"/>
      <c r="P631" s="166" t="str">
        <f t="shared" si="313"/>
        <v xml:space="preserve"> </v>
      </c>
      <c r="Q631" s="166" t="str">
        <f t="shared" si="314"/>
        <v xml:space="preserve"> </v>
      </c>
      <c r="R631" s="119">
        <f t="shared" si="318"/>
        <v>0</v>
      </c>
      <c r="S631" s="72">
        <f t="shared" si="315"/>
        <v>0</v>
      </c>
    </row>
    <row r="632" spans="1:19" s="3" customFormat="1" ht="117.75" customHeight="1" thickBot="1" x14ac:dyDescent="0.25">
      <c r="A632" s="382">
        <f t="shared" ref="A632:L632" si="323">A631+A630+A629+A628+A627+A626+A622</f>
        <v>0</v>
      </c>
      <c r="B632" s="383">
        <f t="shared" si="323"/>
        <v>0</v>
      </c>
      <c r="C632" s="383">
        <f t="shared" si="323"/>
        <v>0</v>
      </c>
      <c r="D632" s="383">
        <f t="shared" si="323"/>
        <v>0</v>
      </c>
      <c r="E632" s="161">
        <f t="shared" si="323"/>
        <v>0</v>
      </c>
      <c r="F632" s="161">
        <f t="shared" si="323"/>
        <v>0</v>
      </c>
      <c r="G632" s="58"/>
      <c r="H632" s="9" t="s">
        <v>452</v>
      </c>
      <c r="I632" s="383">
        <f>'موازنة 2028 -2029'!M632</f>
        <v>0</v>
      </c>
      <c r="J632" s="161">
        <f t="shared" si="323"/>
        <v>0</v>
      </c>
      <c r="K632" s="161">
        <f t="shared" si="323"/>
        <v>0</v>
      </c>
      <c r="L632" s="161">
        <f t="shared" si="323"/>
        <v>0</v>
      </c>
      <c r="M632" s="383">
        <f>'الاطار الموازنى  راي الجهه عام'!M632</f>
        <v>0</v>
      </c>
      <c r="N632" s="222">
        <f t="shared" si="312"/>
        <v>0</v>
      </c>
      <c r="O632" s="161">
        <f t="shared" ref="O632" si="324">O631+O630+O629+O628+O627+O626+O622</f>
        <v>0</v>
      </c>
      <c r="P632" s="161" t="str">
        <f t="shared" si="313"/>
        <v xml:space="preserve"> </v>
      </c>
      <c r="Q632" s="161" t="str">
        <f t="shared" si="314"/>
        <v xml:space="preserve"> </v>
      </c>
      <c r="R632" s="115">
        <f t="shared" si="318"/>
        <v>0</v>
      </c>
      <c r="S632" s="72">
        <f t="shared" si="315"/>
        <v>0</v>
      </c>
    </row>
    <row r="633" spans="1:19" s="3" customFormat="1" ht="117.75" customHeight="1" thickBot="1" x14ac:dyDescent="0.25">
      <c r="A633" s="382">
        <f t="shared" ref="A633:L633" si="325">A632+A620+A615</f>
        <v>0</v>
      </c>
      <c r="B633" s="383">
        <f t="shared" si="325"/>
        <v>0</v>
      </c>
      <c r="C633" s="383">
        <f t="shared" si="325"/>
        <v>0</v>
      </c>
      <c r="D633" s="383">
        <f t="shared" si="325"/>
        <v>0</v>
      </c>
      <c r="E633" s="161">
        <f t="shared" si="325"/>
        <v>0</v>
      </c>
      <c r="F633" s="161">
        <f t="shared" si="325"/>
        <v>0</v>
      </c>
      <c r="G633" s="58"/>
      <c r="H633" s="9" t="s">
        <v>453</v>
      </c>
      <c r="I633" s="383">
        <f>'موازنة 2028 -2029'!M633</f>
        <v>1000000</v>
      </c>
      <c r="J633" s="161">
        <f t="shared" si="325"/>
        <v>0</v>
      </c>
      <c r="K633" s="161">
        <f t="shared" si="325"/>
        <v>0</v>
      </c>
      <c r="L633" s="161">
        <f t="shared" si="325"/>
        <v>0</v>
      </c>
      <c r="M633" s="383">
        <f>'الاطار الموازنى  راي الجهه عام'!M633</f>
        <v>0</v>
      </c>
      <c r="N633" s="222">
        <f t="shared" si="312"/>
        <v>-1000000</v>
      </c>
      <c r="O633" s="161">
        <f t="shared" ref="O633" si="326">O632+O620+O615</f>
        <v>0</v>
      </c>
      <c r="P633" s="161" t="str">
        <f t="shared" si="313"/>
        <v xml:space="preserve"> </v>
      </c>
      <c r="Q633" s="161">
        <f t="shared" si="314"/>
        <v>1000000</v>
      </c>
      <c r="R633" s="115">
        <f t="shared" si="318"/>
        <v>0</v>
      </c>
      <c r="S633" s="72">
        <f t="shared" si="315"/>
        <v>1000000</v>
      </c>
    </row>
    <row r="634" spans="1:19" s="3" customFormat="1" ht="112.5" customHeight="1" x14ac:dyDescent="0.2">
      <c r="A634" s="387"/>
      <c r="B634" s="388"/>
      <c r="C634" s="388"/>
      <c r="D634" s="388"/>
      <c r="E634" s="165"/>
      <c r="F634" s="165"/>
      <c r="G634" s="59" t="s">
        <v>962</v>
      </c>
      <c r="H634" s="10" t="s">
        <v>454</v>
      </c>
      <c r="I634" s="388">
        <f>'موازنة 2028 -2029'!M634</f>
        <v>0</v>
      </c>
      <c r="J634" s="165"/>
      <c r="K634" s="165"/>
      <c r="L634" s="165"/>
      <c r="M634" s="388">
        <f>'الاطار الموازنى  راي الجهه عام'!M634</f>
        <v>0</v>
      </c>
      <c r="N634" s="227"/>
      <c r="O634" s="165"/>
      <c r="P634" s="165" t="str">
        <f t="shared" si="313"/>
        <v xml:space="preserve"> </v>
      </c>
      <c r="Q634" s="165" t="str">
        <f t="shared" si="314"/>
        <v xml:space="preserve"> </v>
      </c>
      <c r="R634" s="118"/>
      <c r="S634" s="72">
        <f>S686</f>
        <v>1000000</v>
      </c>
    </row>
    <row r="635" spans="1:19" s="3" customFormat="1" ht="112.5" customHeight="1" x14ac:dyDescent="0.2">
      <c r="A635" s="355"/>
      <c r="B635" s="425"/>
      <c r="C635" s="425"/>
      <c r="D635" s="425"/>
      <c r="E635" s="181"/>
      <c r="F635" s="181"/>
      <c r="G635" s="69" t="s">
        <v>963</v>
      </c>
      <c r="H635" s="4" t="s">
        <v>455</v>
      </c>
      <c r="I635" s="425">
        <f>'موازنة 2028 -2029'!M635</f>
        <v>0</v>
      </c>
      <c r="J635" s="181"/>
      <c r="K635" s="181"/>
      <c r="L635" s="181"/>
      <c r="M635" s="425">
        <f>'الاطار الموازنى  راي الجهه عام'!M635</f>
        <v>0</v>
      </c>
      <c r="N635" s="242"/>
      <c r="O635" s="181"/>
      <c r="P635" s="181" t="str">
        <f t="shared" si="313"/>
        <v xml:space="preserve"> </v>
      </c>
      <c r="Q635" s="181" t="str">
        <f t="shared" si="314"/>
        <v xml:space="preserve"> </v>
      </c>
      <c r="R635" s="125"/>
      <c r="S635" s="72">
        <f>S652</f>
        <v>1000000</v>
      </c>
    </row>
    <row r="636" spans="1:19" s="2" customFormat="1" ht="105.75" customHeight="1" x14ac:dyDescent="0.2">
      <c r="A636" s="389"/>
      <c r="B636" s="390"/>
      <c r="C636" s="390"/>
      <c r="D636" s="390"/>
      <c r="E636" s="180"/>
      <c r="F636" s="180"/>
      <c r="G636" s="60" t="s">
        <v>1023</v>
      </c>
      <c r="H636" s="17" t="s">
        <v>590</v>
      </c>
      <c r="I636" s="390">
        <f>'موازنة 2028 -2029'!M636</f>
        <v>0</v>
      </c>
      <c r="J636" s="180"/>
      <c r="K636" s="180"/>
      <c r="L636" s="180">
        <f t="shared" si="322"/>
        <v>0</v>
      </c>
      <c r="M636" s="390">
        <f>'الاطار الموازنى  راي الجهه عام'!M636</f>
        <v>0</v>
      </c>
      <c r="N636" s="228">
        <f t="shared" si="312"/>
        <v>0</v>
      </c>
      <c r="O636" s="180"/>
      <c r="P636" s="166" t="str">
        <f t="shared" si="313"/>
        <v xml:space="preserve"> </v>
      </c>
      <c r="Q636" s="166" t="str">
        <f t="shared" si="314"/>
        <v xml:space="preserve"> </v>
      </c>
      <c r="R636" s="119">
        <f t="shared" si="318"/>
        <v>0</v>
      </c>
      <c r="S636" s="72">
        <f t="shared" si="315"/>
        <v>0</v>
      </c>
    </row>
    <row r="637" spans="1:19" s="2" customFormat="1" ht="105.75" customHeight="1" x14ac:dyDescent="0.2">
      <c r="A637" s="389"/>
      <c r="B637" s="390"/>
      <c r="C637" s="390"/>
      <c r="D637" s="390"/>
      <c r="E637" s="180"/>
      <c r="F637" s="180"/>
      <c r="G637" s="60" t="s">
        <v>1024</v>
      </c>
      <c r="H637" s="17" t="s">
        <v>591</v>
      </c>
      <c r="I637" s="390">
        <f>'موازنة 2028 -2029'!M637</f>
        <v>0</v>
      </c>
      <c r="J637" s="180"/>
      <c r="K637" s="180"/>
      <c r="L637" s="180">
        <f t="shared" si="322"/>
        <v>0</v>
      </c>
      <c r="M637" s="390">
        <f>'الاطار الموازنى  راي الجهه عام'!M637</f>
        <v>0</v>
      </c>
      <c r="N637" s="228">
        <f t="shared" si="312"/>
        <v>0</v>
      </c>
      <c r="O637" s="180"/>
      <c r="P637" s="166" t="str">
        <f t="shared" si="313"/>
        <v xml:space="preserve"> </v>
      </c>
      <c r="Q637" s="166" t="str">
        <f t="shared" si="314"/>
        <v xml:space="preserve"> </v>
      </c>
      <c r="R637" s="119">
        <f t="shared" si="318"/>
        <v>0</v>
      </c>
      <c r="S637" s="72">
        <f t="shared" si="315"/>
        <v>0</v>
      </c>
    </row>
    <row r="638" spans="1:19" s="2" customFormat="1" ht="105.75" customHeight="1" x14ac:dyDescent="0.2">
      <c r="A638" s="389"/>
      <c r="B638" s="390"/>
      <c r="C638" s="390"/>
      <c r="D638" s="390"/>
      <c r="E638" s="180"/>
      <c r="F638" s="180"/>
      <c r="G638" s="60" t="s">
        <v>1025</v>
      </c>
      <c r="H638" s="17" t="s">
        <v>592</v>
      </c>
      <c r="I638" s="390">
        <f>'موازنة 2028 -2029'!M638</f>
        <v>0</v>
      </c>
      <c r="J638" s="180"/>
      <c r="K638" s="180"/>
      <c r="L638" s="180">
        <f t="shared" si="322"/>
        <v>0</v>
      </c>
      <c r="M638" s="390">
        <f>'الاطار الموازنى  راي الجهه عام'!M638</f>
        <v>0</v>
      </c>
      <c r="N638" s="228">
        <f t="shared" si="312"/>
        <v>0</v>
      </c>
      <c r="O638" s="180"/>
      <c r="P638" s="166" t="str">
        <f t="shared" si="313"/>
        <v xml:space="preserve"> </v>
      </c>
      <c r="Q638" s="166" t="str">
        <f t="shared" si="314"/>
        <v xml:space="preserve"> </v>
      </c>
      <c r="R638" s="119">
        <f t="shared" si="318"/>
        <v>0</v>
      </c>
      <c r="S638" s="72">
        <f t="shared" si="315"/>
        <v>0</v>
      </c>
    </row>
    <row r="639" spans="1:19" s="2" customFormat="1" ht="105.75" customHeight="1" x14ac:dyDescent="0.2">
      <c r="A639" s="389"/>
      <c r="B639" s="390"/>
      <c r="C639" s="390"/>
      <c r="D639" s="390"/>
      <c r="E639" s="180"/>
      <c r="F639" s="180"/>
      <c r="G639" s="60" t="s">
        <v>1026</v>
      </c>
      <c r="H639" s="17" t="s">
        <v>593</v>
      </c>
      <c r="I639" s="390">
        <f>'موازنة 2028 -2029'!M639</f>
        <v>0</v>
      </c>
      <c r="J639" s="180"/>
      <c r="K639" s="180"/>
      <c r="L639" s="180">
        <f t="shared" si="322"/>
        <v>0</v>
      </c>
      <c r="M639" s="390">
        <f>'الاطار الموازنى  راي الجهه عام'!M639</f>
        <v>0</v>
      </c>
      <c r="N639" s="228">
        <f t="shared" si="312"/>
        <v>0</v>
      </c>
      <c r="O639" s="180"/>
      <c r="P639" s="166" t="str">
        <f t="shared" si="313"/>
        <v xml:space="preserve"> </v>
      </c>
      <c r="Q639" s="166" t="str">
        <f t="shared" si="314"/>
        <v xml:space="preserve"> </v>
      </c>
      <c r="R639" s="119">
        <f t="shared" si="318"/>
        <v>0</v>
      </c>
      <c r="S639" s="72">
        <f t="shared" si="315"/>
        <v>0</v>
      </c>
    </row>
    <row r="640" spans="1:19" s="2" customFormat="1" ht="105.75" customHeight="1" x14ac:dyDescent="0.2">
      <c r="A640" s="389"/>
      <c r="B640" s="390"/>
      <c r="C640" s="390"/>
      <c r="D640" s="390"/>
      <c r="E640" s="180"/>
      <c r="F640" s="180"/>
      <c r="G640" s="60" t="s">
        <v>1027</v>
      </c>
      <c r="H640" s="17" t="s">
        <v>594</v>
      </c>
      <c r="I640" s="390">
        <f>'موازنة 2028 -2029'!M640</f>
        <v>0</v>
      </c>
      <c r="J640" s="180"/>
      <c r="K640" s="180"/>
      <c r="L640" s="180">
        <f t="shared" si="322"/>
        <v>0</v>
      </c>
      <c r="M640" s="390">
        <f>'الاطار الموازنى  راي الجهه عام'!M640</f>
        <v>0</v>
      </c>
      <c r="N640" s="228">
        <f t="shared" si="312"/>
        <v>0</v>
      </c>
      <c r="O640" s="180"/>
      <c r="P640" s="166" t="str">
        <f t="shared" si="313"/>
        <v xml:space="preserve"> </v>
      </c>
      <c r="Q640" s="166" t="str">
        <f t="shared" si="314"/>
        <v xml:space="preserve"> </v>
      </c>
      <c r="R640" s="119">
        <f t="shared" si="318"/>
        <v>0</v>
      </c>
      <c r="S640" s="72">
        <f t="shared" si="315"/>
        <v>0</v>
      </c>
    </row>
    <row r="641" spans="1:19" s="2" customFormat="1" ht="105.75" customHeight="1" x14ac:dyDescent="0.2">
      <c r="A641" s="389"/>
      <c r="B641" s="390"/>
      <c r="C641" s="390"/>
      <c r="D641" s="390"/>
      <c r="E641" s="180"/>
      <c r="F641" s="180"/>
      <c r="G641" s="60" t="s">
        <v>1028</v>
      </c>
      <c r="H641" s="17" t="s">
        <v>595</v>
      </c>
      <c r="I641" s="390">
        <f>'موازنة 2028 -2029'!M641</f>
        <v>0</v>
      </c>
      <c r="J641" s="180"/>
      <c r="K641" s="180"/>
      <c r="L641" s="180">
        <f t="shared" si="322"/>
        <v>0</v>
      </c>
      <c r="M641" s="390">
        <f>'الاطار الموازنى  راي الجهه عام'!M641</f>
        <v>0</v>
      </c>
      <c r="N641" s="228">
        <f t="shared" si="312"/>
        <v>0</v>
      </c>
      <c r="O641" s="180"/>
      <c r="P641" s="166" t="str">
        <f t="shared" si="313"/>
        <v xml:space="preserve"> </v>
      </c>
      <c r="Q641" s="166" t="str">
        <f t="shared" si="314"/>
        <v xml:space="preserve"> </v>
      </c>
      <c r="R641" s="119">
        <f t="shared" si="318"/>
        <v>0</v>
      </c>
      <c r="S641" s="72">
        <f t="shared" si="315"/>
        <v>0</v>
      </c>
    </row>
    <row r="642" spans="1:19" s="2" customFormat="1" ht="105.75" customHeight="1" x14ac:dyDescent="0.2">
      <c r="A642" s="389"/>
      <c r="B642" s="390"/>
      <c r="C642" s="390"/>
      <c r="D642" s="390"/>
      <c r="E642" s="180"/>
      <c r="F642" s="180"/>
      <c r="G642" s="60" t="s">
        <v>1029</v>
      </c>
      <c r="H642" s="17" t="s">
        <v>596</v>
      </c>
      <c r="I642" s="390">
        <f>'موازنة 2028 -2029'!M642</f>
        <v>0</v>
      </c>
      <c r="J642" s="180"/>
      <c r="K642" s="180"/>
      <c r="L642" s="180">
        <f t="shared" si="322"/>
        <v>0</v>
      </c>
      <c r="M642" s="390">
        <f>'الاطار الموازنى  راي الجهه عام'!M642</f>
        <v>0</v>
      </c>
      <c r="N642" s="228">
        <f t="shared" si="312"/>
        <v>0</v>
      </c>
      <c r="O642" s="180"/>
      <c r="P642" s="166" t="str">
        <f t="shared" si="313"/>
        <v xml:space="preserve"> </v>
      </c>
      <c r="Q642" s="166" t="str">
        <f t="shared" si="314"/>
        <v xml:space="preserve"> </v>
      </c>
      <c r="R642" s="119">
        <f t="shared" si="318"/>
        <v>0</v>
      </c>
      <c r="S642" s="72">
        <f t="shared" si="315"/>
        <v>0</v>
      </c>
    </row>
    <row r="643" spans="1:19" s="2" customFormat="1" ht="105.75" customHeight="1" x14ac:dyDescent="0.2">
      <c r="A643" s="389"/>
      <c r="B643" s="390"/>
      <c r="C643" s="390"/>
      <c r="D643" s="390"/>
      <c r="E643" s="180"/>
      <c r="F643" s="180"/>
      <c r="G643" s="60" t="s">
        <v>1030</v>
      </c>
      <c r="H643" s="17" t="s">
        <v>597</v>
      </c>
      <c r="I643" s="390">
        <f>'موازنة 2028 -2029'!M643</f>
        <v>0</v>
      </c>
      <c r="J643" s="180"/>
      <c r="K643" s="180"/>
      <c r="L643" s="180">
        <f t="shared" si="322"/>
        <v>0</v>
      </c>
      <c r="M643" s="390">
        <f>'الاطار الموازنى  راي الجهه عام'!M643</f>
        <v>0</v>
      </c>
      <c r="N643" s="228">
        <f t="shared" si="312"/>
        <v>0</v>
      </c>
      <c r="O643" s="180"/>
      <c r="P643" s="166" t="str">
        <f t="shared" si="313"/>
        <v xml:space="preserve"> </v>
      </c>
      <c r="Q643" s="166" t="str">
        <f t="shared" si="314"/>
        <v xml:space="preserve"> </v>
      </c>
      <c r="R643" s="119">
        <f t="shared" si="318"/>
        <v>0</v>
      </c>
      <c r="S643" s="72">
        <f t="shared" si="315"/>
        <v>0</v>
      </c>
    </row>
    <row r="644" spans="1:19" s="2" customFormat="1" ht="112.5" customHeight="1" x14ac:dyDescent="0.2">
      <c r="A644" s="389"/>
      <c r="B644" s="390"/>
      <c r="C644" s="390"/>
      <c r="D644" s="390"/>
      <c r="E644" s="180"/>
      <c r="F644" s="180"/>
      <c r="G644" s="60" t="s">
        <v>1031</v>
      </c>
      <c r="H644" s="17" t="s">
        <v>585</v>
      </c>
      <c r="I644" s="390">
        <f>'موازنة 2028 -2029'!M644</f>
        <v>0</v>
      </c>
      <c r="J644" s="180"/>
      <c r="K644" s="180"/>
      <c r="L644" s="180">
        <f t="shared" si="322"/>
        <v>0</v>
      </c>
      <c r="M644" s="390">
        <f>'الاطار الموازنى  راي الجهه عام'!M644</f>
        <v>0</v>
      </c>
      <c r="N644" s="228">
        <f t="shared" si="312"/>
        <v>0</v>
      </c>
      <c r="O644" s="180"/>
      <c r="P644" s="166" t="str">
        <f t="shared" si="313"/>
        <v xml:space="preserve"> </v>
      </c>
      <c r="Q644" s="166" t="str">
        <f t="shared" si="314"/>
        <v xml:space="preserve"> </v>
      </c>
      <c r="R644" s="119">
        <f t="shared" si="318"/>
        <v>0</v>
      </c>
      <c r="S644" s="72">
        <f t="shared" si="315"/>
        <v>0</v>
      </c>
    </row>
    <row r="645" spans="1:19" s="2" customFormat="1" ht="112.5" customHeight="1" x14ac:dyDescent="0.2">
      <c r="A645" s="389"/>
      <c r="B645" s="390"/>
      <c r="C645" s="390"/>
      <c r="D645" s="390"/>
      <c r="E645" s="180"/>
      <c r="F645" s="180"/>
      <c r="G645" s="60" t="s">
        <v>1032</v>
      </c>
      <c r="H645" s="17" t="s">
        <v>586</v>
      </c>
      <c r="I645" s="390">
        <f>'موازنة 2028 -2029'!M645</f>
        <v>1000000</v>
      </c>
      <c r="J645" s="180"/>
      <c r="K645" s="180"/>
      <c r="L645" s="180">
        <f t="shared" si="322"/>
        <v>0</v>
      </c>
      <c r="M645" s="390">
        <f>'الاطار الموازنى  راي الجهه عام'!M645</f>
        <v>0</v>
      </c>
      <c r="N645" s="228">
        <f t="shared" si="312"/>
        <v>-1000000</v>
      </c>
      <c r="O645" s="180">
        <f>M645</f>
        <v>0</v>
      </c>
      <c r="P645" s="166" t="str">
        <f t="shared" si="313"/>
        <v xml:space="preserve"> </v>
      </c>
      <c r="Q645" s="166">
        <f t="shared" si="314"/>
        <v>1000000</v>
      </c>
      <c r="R645" s="119">
        <f t="shared" si="318"/>
        <v>0</v>
      </c>
      <c r="S645" s="72">
        <f t="shared" si="315"/>
        <v>1000000</v>
      </c>
    </row>
    <row r="646" spans="1:19" s="2" customFormat="1" ht="105.75" customHeight="1" x14ac:dyDescent="0.2">
      <c r="A646" s="389"/>
      <c r="B646" s="390"/>
      <c r="C646" s="390"/>
      <c r="D646" s="390"/>
      <c r="E646" s="180"/>
      <c r="F646" s="180"/>
      <c r="G646" s="60" t="s">
        <v>1033</v>
      </c>
      <c r="H646" s="17" t="s">
        <v>587</v>
      </c>
      <c r="I646" s="390">
        <f>'موازنة 2028 -2029'!M646</f>
        <v>0</v>
      </c>
      <c r="J646" s="180"/>
      <c r="K646" s="180"/>
      <c r="L646" s="180">
        <f t="shared" si="322"/>
        <v>0</v>
      </c>
      <c r="M646" s="390">
        <f>'الاطار الموازنى  راي الجهه عام'!M646</f>
        <v>0</v>
      </c>
      <c r="N646" s="228">
        <f t="shared" si="312"/>
        <v>0</v>
      </c>
      <c r="O646" s="180"/>
      <c r="P646" s="166" t="str">
        <f t="shared" si="313"/>
        <v xml:space="preserve"> </v>
      </c>
      <c r="Q646" s="166" t="str">
        <f t="shared" si="314"/>
        <v xml:space="preserve"> </v>
      </c>
      <c r="R646" s="119">
        <f t="shared" si="318"/>
        <v>0</v>
      </c>
      <c r="S646" s="72">
        <f t="shared" si="315"/>
        <v>0</v>
      </c>
    </row>
    <row r="647" spans="1:19" s="2" customFormat="1" ht="105.75" customHeight="1" x14ac:dyDescent="0.2">
      <c r="A647" s="389"/>
      <c r="B647" s="390"/>
      <c r="C647" s="390"/>
      <c r="D647" s="390"/>
      <c r="E647" s="166"/>
      <c r="F647" s="166"/>
      <c r="G647" s="60" t="s">
        <v>964</v>
      </c>
      <c r="H647" s="17" t="s">
        <v>604</v>
      </c>
      <c r="I647" s="390">
        <f>'موازنة 2028 -2029'!M647</f>
        <v>0</v>
      </c>
      <c r="J647" s="166"/>
      <c r="K647" s="166"/>
      <c r="L647" s="166">
        <f t="shared" si="322"/>
        <v>0</v>
      </c>
      <c r="M647" s="390">
        <f>'الاطار الموازنى  راي الجهه عام'!M647</f>
        <v>0</v>
      </c>
      <c r="N647" s="228">
        <f t="shared" si="312"/>
        <v>0</v>
      </c>
      <c r="O647" s="166"/>
      <c r="P647" s="166" t="str">
        <f t="shared" si="313"/>
        <v xml:space="preserve"> </v>
      </c>
      <c r="Q647" s="166" t="str">
        <f t="shared" si="314"/>
        <v xml:space="preserve"> </v>
      </c>
      <c r="R647" s="119"/>
      <c r="S647" s="72">
        <f>S650</f>
        <v>0</v>
      </c>
    </row>
    <row r="648" spans="1:19" s="1" customFormat="1" ht="105.75" customHeight="1" x14ac:dyDescent="0.2">
      <c r="A648" s="357"/>
      <c r="B648" s="373"/>
      <c r="C648" s="373"/>
      <c r="D648" s="373"/>
      <c r="E648" s="153"/>
      <c r="F648" s="153"/>
      <c r="G648" s="54">
        <v>4211120101</v>
      </c>
      <c r="H648" s="18" t="s">
        <v>605</v>
      </c>
      <c r="I648" s="373">
        <f>'موازنة 2028 -2029'!M648</f>
        <v>0</v>
      </c>
      <c r="J648" s="153"/>
      <c r="K648" s="153"/>
      <c r="L648" s="153">
        <f t="shared" si="322"/>
        <v>0</v>
      </c>
      <c r="M648" s="373">
        <f>'الاطار الموازنى  راي الجهه عام'!M648</f>
        <v>0</v>
      </c>
      <c r="N648" s="215">
        <f t="shared" si="312"/>
        <v>0</v>
      </c>
      <c r="O648" s="153"/>
      <c r="P648" s="155" t="str">
        <f t="shared" si="313"/>
        <v xml:space="preserve"> </v>
      </c>
      <c r="Q648" s="155" t="str">
        <f t="shared" si="314"/>
        <v xml:space="preserve"> </v>
      </c>
      <c r="R648" s="110">
        <f t="shared" si="318"/>
        <v>0</v>
      </c>
      <c r="S648" s="72">
        <f t="shared" si="315"/>
        <v>0</v>
      </c>
    </row>
    <row r="649" spans="1:19" s="1" customFormat="1" ht="105.75" customHeight="1" thickBot="1" x14ac:dyDescent="0.25">
      <c r="A649" s="357"/>
      <c r="B649" s="373"/>
      <c r="C649" s="373"/>
      <c r="D649" s="373"/>
      <c r="E649" s="153"/>
      <c r="F649" s="153"/>
      <c r="G649" s="55">
        <v>4211120201</v>
      </c>
      <c r="H649" s="23" t="s">
        <v>606</v>
      </c>
      <c r="I649" s="373">
        <f>'موازنة 2028 -2029'!M649</f>
        <v>0</v>
      </c>
      <c r="J649" s="153"/>
      <c r="K649" s="153"/>
      <c r="L649" s="153">
        <f t="shared" si="322"/>
        <v>0</v>
      </c>
      <c r="M649" s="373">
        <f>'الاطار الموازنى  راي الجهه عام'!M649</f>
        <v>0</v>
      </c>
      <c r="N649" s="215">
        <f t="shared" si="312"/>
        <v>0</v>
      </c>
      <c r="O649" s="153"/>
      <c r="P649" s="155" t="str">
        <f t="shared" si="313"/>
        <v xml:space="preserve"> </v>
      </c>
      <c r="Q649" s="155" t="str">
        <f t="shared" si="314"/>
        <v xml:space="preserve"> </v>
      </c>
      <c r="R649" s="110">
        <f t="shared" si="318"/>
        <v>0</v>
      </c>
      <c r="S649" s="72">
        <f t="shared" si="315"/>
        <v>0</v>
      </c>
    </row>
    <row r="650" spans="1:19" s="2" customFormat="1" ht="95.25" customHeight="1" thickBot="1" x14ac:dyDescent="0.25">
      <c r="A650" s="376">
        <f t="shared" ref="A650:F650" si="327">SUM(A648:A649)</f>
        <v>0</v>
      </c>
      <c r="B650" s="377">
        <f t="shared" si="327"/>
        <v>0</v>
      </c>
      <c r="C650" s="377">
        <f t="shared" si="327"/>
        <v>0</v>
      </c>
      <c r="D650" s="377">
        <f t="shared" si="327"/>
        <v>0</v>
      </c>
      <c r="E650" s="157">
        <f t="shared" si="327"/>
        <v>0</v>
      </c>
      <c r="F650" s="157">
        <f t="shared" si="327"/>
        <v>0</v>
      </c>
      <c r="G650" s="57"/>
      <c r="H650" s="7" t="s">
        <v>588</v>
      </c>
      <c r="I650" s="377">
        <f>'موازنة 2028 -2029'!M650</f>
        <v>0</v>
      </c>
      <c r="J650" s="157">
        <f t="shared" ref="J650:L650" si="328">SUM(J648:J649)</f>
        <v>0</v>
      </c>
      <c r="K650" s="157">
        <f t="shared" si="328"/>
        <v>0</v>
      </c>
      <c r="L650" s="157">
        <f t="shared" si="328"/>
        <v>0</v>
      </c>
      <c r="M650" s="377">
        <f>'الاطار الموازنى  راي الجهه عام'!M650</f>
        <v>0</v>
      </c>
      <c r="N650" s="217">
        <f t="shared" si="312"/>
        <v>0</v>
      </c>
      <c r="O650" s="157">
        <f t="shared" ref="O650" si="329">SUM(O648:O649)</f>
        <v>0</v>
      </c>
      <c r="P650" s="157" t="str">
        <f t="shared" si="313"/>
        <v xml:space="preserve"> </v>
      </c>
      <c r="Q650" s="157" t="str">
        <f t="shared" si="314"/>
        <v xml:space="preserve"> </v>
      </c>
      <c r="R650" s="112">
        <f t="shared" si="318"/>
        <v>0</v>
      </c>
      <c r="S650" s="72">
        <f t="shared" si="315"/>
        <v>0</v>
      </c>
    </row>
    <row r="651" spans="1:19" s="2" customFormat="1" ht="105.75" customHeight="1" thickBot="1" x14ac:dyDescent="0.25">
      <c r="A651" s="389"/>
      <c r="B651" s="390"/>
      <c r="C651" s="390"/>
      <c r="D651" s="390"/>
      <c r="E651" s="180"/>
      <c r="F651" s="180"/>
      <c r="G651" s="66" t="s">
        <v>1034</v>
      </c>
      <c r="H651" s="36" t="s">
        <v>589</v>
      </c>
      <c r="I651" s="390">
        <f>'موازنة 2028 -2029'!M651</f>
        <v>0</v>
      </c>
      <c r="J651" s="180"/>
      <c r="K651" s="180"/>
      <c r="L651" s="180">
        <f t="shared" si="322"/>
        <v>0</v>
      </c>
      <c r="M651" s="390">
        <f>'الاطار الموازنى  راي الجهه عام'!M651</f>
        <v>0</v>
      </c>
      <c r="N651" s="228">
        <f t="shared" si="312"/>
        <v>0</v>
      </c>
      <c r="O651" s="180"/>
      <c r="P651" s="166" t="str">
        <f t="shared" si="313"/>
        <v xml:space="preserve"> </v>
      </c>
      <c r="Q651" s="166" t="str">
        <f t="shared" si="314"/>
        <v xml:space="preserve"> </v>
      </c>
      <c r="R651" s="119">
        <f t="shared" si="318"/>
        <v>0</v>
      </c>
      <c r="S651" s="72">
        <f t="shared" si="315"/>
        <v>0</v>
      </c>
    </row>
    <row r="652" spans="1:19" s="3" customFormat="1" ht="110.25" customHeight="1" thickBot="1" x14ac:dyDescent="0.25">
      <c r="A652" s="382">
        <f t="shared" ref="A652:L652" si="330">A636+A637+A638+A639+A640+A641+A642+A643+A644+A645+A646+A650+A651</f>
        <v>0</v>
      </c>
      <c r="B652" s="383">
        <f t="shared" si="330"/>
        <v>0</v>
      </c>
      <c r="C652" s="383">
        <f t="shared" si="330"/>
        <v>0</v>
      </c>
      <c r="D652" s="383">
        <f t="shared" si="330"/>
        <v>0</v>
      </c>
      <c r="E652" s="161">
        <f t="shared" si="330"/>
        <v>0</v>
      </c>
      <c r="F652" s="161">
        <f t="shared" si="330"/>
        <v>0</v>
      </c>
      <c r="G652" s="58"/>
      <c r="H652" s="9" t="s">
        <v>456</v>
      </c>
      <c r="I652" s="383">
        <f>'موازنة 2028 -2029'!M652</f>
        <v>1000000</v>
      </c>
      <c r="J652" s="161">
        <f t="shared" si="330"/>
        <v>0</v>
      </c>
      <c r="K652" s="161">
        <f t="shared" si="330"/>
        <v>0</v>
      </c>
      <c r="L652" s="161">
        <f t="shared" si="330"/>
        <v>0</v>
      </c>
      <c r="M652" s="383">
        <f>'الاطار الموازنى  راي الجهه عام'!M652</f>
        <v>0</v>
      </c>
      <c r="N652" s="222">
        <f t="shared" si="312"/>
        <v>-1000000</v>
      </c>
      <c r="O652" s="161">
        <f t="shared" ref="O652" si="331">O636+O637+O638+O639+O640+O641+O642+O643+O644+O645+O646+O650+O651</f>
        <v>0</v>
      </c>
      <c r="P652" s="161" t="str">
        <f t="shared" si="313"/>
        <v xml:space="preserve"> </v>
      </c>
      <c r="Q652" s="161">
        <f t="shared" si="314"/>
        <v>1000000</v>
      </c>
      <c r="R652" s="115">
        <f t="shared" si="318"/>
        <v>0</v>
      </c>
      <c r="S652" s="72">
        <f t="shared" si="315"/>
        <v>1000000</v>
      </c>
    </row>
    <row r="653" spans="1:19" s="3" customFormat="1" ht="112.5" customHeight="1" x14ac:dyDescent="0.2">
      <c r="A653" s="355"/>
      <c r="B653" s="425"/>
      <c r="C653" s="425"/>
      <c r="D653" s="425"/>
      <c r="E653" s="181"/>
      <c r="F653" s="181"/>
      <c r="G653" s="59" t="s">
        <v>965</v>
      </c>
      <c r="H653" s="10" t="s">
        <v>457</v>
      </c>
      <c r="I653" s="425">
        <f>'موازنة 2028 -2029'!M653</f>
        <v>0</v>
      </c>
      <c r="J653" s="181"/>
      <c r="K653" s="181"/>
      <c r="L653" s="181"/>
      <c r="M653" s="425">
        <f>'الاطار الموازنى  راي الجهه عام'!M653</f>
        <v>0</v>
      </c>
      <c r="N653" s="242"/>
      <c r="O653" s="181"/>
      <c r="P653" s="181" t="str">
        <f t="shared" si="313"/>
        <v xml:space="preserve"> </v>
      </c>
      <c r="Q653" s="181" t="str">
        <f t="shared" si="314"/>
        <v xml:space="preserve"> </v>
      </c>
      <c r="R653" s="125"/>
      <c r="S653" s="72">
        <f>S685</f>
        <v>0</v>
      </c>
    </row>
    <row r="654" spans="1:19" s="2" customFormat="1" ht="105.75" customHeight="1" x14ac:dyDescent="0.2">
      <c r="A654" s="389"/>
      <c r="B654" s="390"/>
      <c r="C654" s="390"/>
      <c r="D654" s="390"/>
      <c r="E654" s="180"/>
      <c r="F654" s="180"/>
      <c r="G654" s="60" t="s">
        <v>1035</v>
      </c>
      <c r="H654" s="17" t="s">
        <v>458</v>
      </c>
      <c r="I654" s="390">
        <f>'موازنة 2028 -2029'!M654</f>
        <v>0</v>
      </c>
      <c r="J654" s="180"/>
      <c r="K654" s="180"/>
      <c r="L654" s="180">
        <f t="shared" si="322"/>
        <v>0</v>
      </c>
      <c r="M654" s="390">
        <f>'الاطار الموازنى  راي الجهه عام'!M654</f>
        <v>0</v>
      </c>
      <c r="N654" s="228">
        <f t="shared" si="312"/>
        <v>0</v>
      </c>
      <c r="O654" s="180"/>
      <c r="P654" s="166" t="str">
        <f t="shared" si="313"/>
        <v xml:space="preserve"> </v>
      </c>
      <c r="Q654" s="166" t="str">
        <f t="shared" si="314"/>
        <v xml:space="preserve"> </v>
      </c>
      <c r="R654" s="119">
        <f t="shared" si="318"/>
        <v>0</v>
      </c>
      <c r="S654" s="72">
        <f t="shared" si="315"/>
        <v>0</v>
      </c>
    </row>
    <row r="655" spans="1:19" s="2" customFormat="1" ht="105.75" customHeight="1" x14ac:dyDescent="0.2">
      <c r="A655" s="389"/>
      <c r="B655" s="390"/>
      <c r="C655" s="390"/>
      <c r="D655" s="390"/>
      <c r="E655" s="166"/>
      <c r="F655" s="166"/>
      <c r="G655" s="60" t="s">
        <v>966</v>
      </c>
      <c r="H655" s="17" t="s">
        <v>459</v>
      </c>
      <c r="I655" s="390">
        <f>'موازنة 2028 -2029'!M655</f>
        <v>0</v>
      </c>
      <c r="J655" s="166"/>
      <c r="K655" s="166"/>
      <c r="L655" s="166"/>
      <c r="M655" s="390">
        <f>'الاطار الموازنى  راي الجهه عام'!M655</f>
        <v>0</v>
      </c>
      <c r="N655" s="228"/>
      <c r="O655" s="166"/>
      <c r="P655" s="166" t="str">
        <f t="shared" si="313"/>
        <v xml:space="preserve"> </v>
      </c>
      <c r="Q655" s="166" t="str">
        <f t="shared" si="314"/>
        <v xml:space="preserve"> </v>
      </c>
      <c r="R655" s="119"/>
      <c r="S655" s="72">
        <f>S658</f>
        <v>0</v>
      </c>
    </row>
    <row r="656" spans="1:19" s="1" customFormat="1" ht="105.75" customHeight="1" x14ac:dyDescent="0.2">
      <c r="A656" s="357"/>
      <c r="B656" s="373"/>
      <c r="C656" s="373"/>
      <c r="D656" s="373"/>
      <c r="E656" s="153"/>
      <c r="F656" s="153"/>
      <c r="G656" s="54">
        <v>4212020101</v>
      </c>
      <c r="H656" s="18" t="s">
        <v>460</v>
      </c>
      <c r="I656" s="373">
        <f>'موازنة 2028 -2029'!M656</f>
        <v>0</v>
      </c>
      <c r="J656" s="153"/>
      <c r="K656" s="153"/>
      <c r="L656" s="153">
        <f t="shared" si="322"/>
        <v>0</v>
      </c>
      <c r="M656" s="373">
        <f>'الاطار الموازنى  راي الجهه عام'!M656</f>
        <v>0</v>
      </c>
      <c r="N656" s="215">
        <f t="shared" si="312"/>
        <v>0</v>
      </c>
      <c r="O656" s="153"/>
      <c r="P656" s="155" t="str">
        <f t="shared" si="313"/>
        <v xml:space="preserve"> </v>
      </c>
      <c r="Q656" s="155" t="str">
        <f t="shared" si="314"/>
        <v xml:space="preserve"> </v>
      </c>
      <c r="R656" s="110">
        <f t="shared" si="318"/>
        <v>0</v>
      </c>
      <c r="S656" s="72">
        <f t="shared" si="315"/>
        <v>0</v>
      </c>
    </row>
    <row r="657" spans="1:19" s="1" customFormat="1" ht="105.75" customHeight="1" thickBot="1" x14ac:dyDescent="0.25">
      <c r="A657" s="357"/>
      <c r="B657" s="373"/>
      <c r="C657" s="373"/>
      <c r="D657" s="373"/>
      <c r="E657" s="153"/>
      <c r="F657" s="153"/>
      <c r="G657" s="55">
        <v>4212020201</v>
      </c>
      <c r="H657" s="23" t="s">
        <v>461</v>
      </c>
      <c r="I657" s="373">
        <f>'موازنة 2028 -2029'!M657</f>
        <v>0</v>
      </c>
      <c r="J657" s="153"/>
      <c r="K657" s="153"/>
      <c r="L657" s="153">
        <f t="shared" si="322"/>
        <v>0</v>
      </c>
      <c r="M657" s="373">
        <f>'الاطار الموازنى  راي الجهه عام'!M657</f>
        <v>0</v>
      </c>
      <c r="N657" s="215">
        <f t="shared" si="312"/>
        <v>0</v>
      </c>
      <c r="O657" s="153"/>
      <c r="P657" s="155" t="str">
        <f t="shared" si="313"/>
        <v xml:space="preserve"> </v>
      </c>
      <c r="Q657" s="155" t="str">
        <f t="shared" si="314"/>
        <v xml:space="preserve"> </v>
      </c>
      <c r="R657" s="110">
        <f t="shared" si="318"/>
        <v>0</v>
      </c>
      <c r="S657" s="72">
        <f t="shared" si="315"/>
        <v>0</v>
      </c>
    </row>
    <row r="658" spans="1:19" s="2" customFormat="1" ht="107.25" customHeight="1" thickBot="1" x14ac:dyDescent="0.25">
      <c r="A658" s="376">
        <f t="shared" ref="A658:F658" si="332">SUM(A656:A657)</f>
        <v>0</v>
      </c>
      <c r="B658" s="377">
        <f t="shared" si="332"/>
        <v>0</v>
      </c>
      <c r="C658" s="377">
        <f t="shared" si="332"/>
        <v>0</v>
      </c>
      <c r="D658" s="377">
        <f t="shared" si="332"/>
        <v>0</v>
      </c>
      <c r="E658" s="157">
        <f t="shared" si="332"/>
        <v>0</v>
      </c>
      <c r="F658" s="157">
        <f t="shared" si="332"/>
        <v>0</v>
      </c>
      <c r="G658" s="57"/>
      <c r="H658" s="7" t="s">
        <v>256</v>
      </c>
      <c r="I658" s="377">
        <f>'موازنة 2028 -2029'!M658</f>
        <v>0</v>
      </c>
      <c r="J658" s="157">
        <f t="shared" ref="J658:L658" si="333">SUM(J656:J657)</f>
        <v>0</v>
      </c>
      <c r="K658" s="157">
        <f t="shared" si="333"/>
        <v>0</v>
      </c>
      <c r="L658" s="157">
        <f t="shared" si="333"/>
        <v>0</v>
      </c>
      <c r="M658" s="377">
        <f>'الاطار الموازنى  راي الجهه عام'!M658</f>
        <v>0</v>
      </c>
      <c r="N658" s="217">
        <f t="shared" si="312"/>
        <v>0</v>
      </c>
      <c r="O658" s="157">
        <f t="shared" ref="O658" si="334">SUM(O656:O657)</f>
        <v>0</v>
      </c>
      <c r="P658" s="157" t="str">
        <f t="shared" si="313"/>
        <v xml:space="preserve"> </v>
      </c>
      <c r="Q658" s="157" t="str">
        <f t="shared" si="314"/>
        <v xml:space="preserve"> </v>
      </c>
      <c r="R658" s="112">
        <f t="shared" si="318"/>
        <v>0</v>
      </c>
      <c r="S658" s="72">
        <f t="shared" si="315"/>
        <v>0</v>
      </c>
    </row>
    <row r="659" spans="1:19" s="2" customFormat="1" ht="112.5" customHeight="1" x14ac:dyDescent="0.2">
      <c r="A659" s="389"/>
      <c r="B659" s="390"/>
      <c r="C659" s="390"/>
      <c r="D659" s="390"/>
      <c r="E659" s="166"/>
      <c r="F659" s="166"/>
      <c r="G659" s="53" t="s">
        <v>967</v>
      </c>
      <c r="H659" s="22" t="s">
        <v>462</v>
      </c>
      <c r="I659" s="390">
        <f>'موازنة 2028 -2029'!M659</f>
        <v>0</v>
      </c>
      <c r="J659" s="166"/>
      <c r="K659" s="166"/>
      <c r="L659" s="166"/>
      <c r="M659" s="390">
        <f>'الاطار الموازنى  راي الجهه عام'!M659</f>
        <v>0</v>
      </c>
      <c r="N659" s="228"/>
      <c r="O659" s="166"/>
      <c r="P659" s="166" t="str">
        <f t="shared" si="313"/>
        <v xml:space="preserve"> </v>
      </c>
      <c r="Q659" s="166" t="str">
        <f t="shared" si="314"/>
        <v xml:space="preserve"> </v>
      </c>
      <c r="R659" s="119"/>
      <c r="S659" s="72">
        <f>S662</f>
        <v>0</v>
      </c>
    </row>
    <row r="660" spans="1:19" s="1" customFormat="1" ht="97.5" customHeight="1" x14ac:dyDescent="0.2">
      <c r="A660" s="373"/>
      <c r="B660" s="373"/>
      <c r="C660" s="373"/>
      <c r="D660" s="373"/>
      <c r="E660" s="153"/>
      <c r="F660" s="153"/>
      <c r="G660" s="54">
        <v>4212030101</v>
      </c>
      <c r="H660" s="18" t="s">
        <v>463</v>
      </c>
      <c r="I660" s="373">
        <f>'موازنة 2028 -2029'!M660</f>
        <v>0</v>
      </c>
      <c r="J660" s="153"/>
      <c r="K660" s="153"/>
      <c r="L660" s="153">
        <f t="shared" si="322"/>
        <v>0</v>
      </c>
      <c r="M660" s="373">
        <f>'الاطار الموازنى  راي الجهه عام'!M660</f>
        <v>0</v>
      </c>
      <c r="N660" s="215">
        <f t="shared" si="312"/>
        <v>0</v>
      </c>
      <c r="O660" s="153">
        <f>M660</f>
        <v>0</v>
      </c>
      <c r="P660" s="155" t="str">
        <f t="shared" si="313"/>
        <v xml:space="preserve"> </v>
      </c>
      <c r="Q660" s="155" t="str">
        <f t="shared" si="314"/>
        <v xml:space="preserve"> </v>
      </c>
      <c r="R660" s="110">
        <f t="shared" si="318"/>
        <v>0</v>
      </c>
      <c r="S660" s="72">
        <f t="shared" si="315"/>
        <v>0</v>
      </c>
    </row>
    <row r="661" spans="1:19" s="1" customFormat="1" ht="105.75" customHeight="1" thickBot="1" x14ac:dyDescent="0.25">
      <c r="A661" s="374"/>
      <c r="B661" s="375"/>
      <c r="C661" s="375"/>
      <c r="D661" s="375"/>
      <c r="E661" s="156"/>
      <c r="F661" s="156"/>
      <c r="G661" s="55">
        <v>4212030201</v>
      </c>
      <c r="H661" s="23" t="s">
        <v>464</v>
      </c>
      <c r="I661" s="375">
        <f>'موازنة 2028 -2029'!M661</f>
        <v>0</v>
      </c>
      <c r="J661" s="156"/>
      <c r="K661" s="156"/>
      <c r="L661" s="156">
        <f t="shared" si="322"/>
        <v>0</v>
      </c>
      <c r="M661" s="375">
        <f>'الاطار الموازنى  راي الجهه عام'!M661</f>
        <v>0</v>
      </c>
      <c r="N661" s="216">
        <f t="shared" si="312"/>
        <v>0</v>
      </c>
      <c r="O661" s="156"/>
      <c r="P661" s="154" t="str">
        <f t="shared" si="313"/>
        <v xml:space="preserve"> </v>
      </c>
      <c r="Q661" s="154" t="str">
        <f t="shared" si="314"/>
        <v xml:space="preserve"> </v>
      </c>
      <c r="R661" s="111">
        <f t="shared" si="318"/>
        <v>0</v>
      </c>
      <c r="S661" s="72">
        <f t="shared" si="315"/>
        <v>0</v>
      </c>
    </row>
    <row r="662" spans="1:19" s="2" customFormat="1" ht="99.75" customHeight="1" thickBot="1" x14ac:dyDescent="0.25">
      <c r="A662" s="376">
        <f t="shared" ref="A662:L662" si="335">SUM(A660:A661)</f>
        <v>0</v>
      </c>
      <c r="B662" s="377">
        <f t="shared" si="335"/>
        <v>0</v>
      </c>
      <c r="C662" s="377">
        <f t="shared" si="335"/>
        <v>0</v>
      </c>
      <c r="D662" s="377">
        <f t="shared" si="335"/>
        <v>0</v>
      </c>
      <c r="E662" s="157">
        <f t="shared" si="335"/>
        <v>0</v>
      </c>
      <c r="F662" s="157">
        <f t="shared" si="335"/>
        <v>0</v>
      </c>
      <c r="G662" s="57"/>
      <c r="H662" s="7" t="s">
        <v>266</v>
      </c>
      <c r="I662" s="377">
        <f>'موازنة 2028 -2029'!M662</f>
        <v>0</v>
      </c>
      <c r="J662" s="157">
        <f t="shared" si="335"/>
        <v>0</v>
      </c>
      <c r="K662" s="157">
        <f t="shared" si="335"/>
        <v>0</v>
      </c>
      <c r="L662" s="157">
        <f t="shared" si="335"/>
        <v>0</v>
      </c>
      <c r="M662" s="377">
        <f>'الاطار الموازنى  راي الجهه عام'!M662</f>
        <v>0</v>
      </c>
      <c r="N662" s="217">
        <f t="shared" si="312"/>
        <v>0</v>
      </c>
      <c r="O662" s="157">
        <f t="shared" ref="O662" si="336">SUM(O660:O661)</f>
        <v>0</v>
      </c>
      <c r="P662" s="157" t="str">
        <f t="shared" si="313"/>
        <v xml:space="preserve"> </v>
      </c>
      <c r="Q662" s="157" t="str">
        <f t="shared" si="314"/>
        <v xml:space="preserve"> </v>
      </c>
      <c r="R662" s="112">
        <f t="shared" si="318"/>
        <v>0</v>
      </c>
      <c r="S662" s="72">
        <f t="shared" si="315"/>
        <v>0</v>
      </c>
    </row>
    <row r="663" spans="1:19" s="2" customFormat="1" ht="105.75" customHeight="1" x14ac:dyDescent="0.2">
      <c r="A663" s="371"/>
      <c r="B663" s="372"/>
      <c r="C663" s="372"/>
      <c r="D663" s="372"/>
      <c r="E663" s="191"/>
      <c r="F663" s="191"/>
      <c r="G663" s="53" t="s">
        <v>1036</v>
      </c>
      <c r="H663" s="22" t="s">
        <v>568</v>
      </c>
      <c r="I663" s="372">
        <f>'موازنة 2028 -2029'!M663</f>
        <v>0</v>
      </c>
      <c r="J663" s="191"/>
      <c r="K663" s="191"/>
      <c r="L663" s="191">
        <f t="shared" si="322"/>
        <v>0</v>
      </c>
      <c r="M663" s="372">
        <f>'الاطار الموازنى  راي الجهه عام'!M663</f>
        <v>0</v>
      </c>
      <c r="N663" s="214">
        <f t="shared" si="312"/>
        <v>0</v>
      </c>
      <c r="O663" s="191"/>
      <c r="P663" s="152" t="str">
        <f t="shared" si="313"/>
        <v xml:space="preserve"> </v>
      </c>
      <c r="Q663" s="152" t="str">
        <f t="shared" si="314"/>
        <v xml:space="preserve"> </v>
      </c>
      <c r="R663" s="109">
        <f t="shared" si="318"/>
        <v>0</v>
      </c>
      <c r="S663" s="72">
        <f t="shared" si="315"/>
        <v>0</v>
      </c>
    </row>
    <row r="664" spans="1:19" s="2" customFormat="1" ht="105.75" customHeight="1" x14ac:dyDescent="0.2">
      <c r="A664" s="389"/>
      <c r="B664" s="390"/>
      <c r="C664" s="390"/>
      <c r="D664" s="390"/>
      <c r="E664" s="180"/>
      <c r="F664" s="180"/>
      <c r="G664" s="60" t="s">
        <v>1037</v>
      </c>
      <c r="H664" s="17" t="s">
        <v>465</v>
      </c>
      <c r="I664" s="390">
        <f>'موازنة 2028 -2029'!M664</f>
        <v>0</v>
      </c>
      <c r="J664" s="180"/>
      <c r="K664" s="180"/>
      <c r="L664" s="180">
        <f t="shared" si="322"/>
        <v>0</v>
      </c>
      <c r="M664" s="390">
        <f>'الاطار الموازنى  راي الجهه عام'!M664</f>
        <v>0</v>
      </c>
      <c r="N664" s="228">
        <f t="shared" si="312"/>
        <v>0</v>
      </c>
      <c r="O664" s="180"/>
      <c r="P664" s="166" t="str">
        <f t="shared" si="313"/>
        <v xml:space="preserve"> </v>
      </c>
      <c r="Q664" s="166" t="str">
        <f t="shared" si="314"/>
        <v xml:space="preserve"> </v>
      </c>
      <c r="R664" s="119">
        <f t="shared" si="318"/>
        <v>0</v>
      </c>
      <c r="S664" s="72">
        <f t="shared" si="315"/>
        <v>0</v>
      </c>
    </row>
    <row r="665" spans="1:19" s="2" customFormat="1" ht="105.75" customHeight="1" x14ac:dyDescent="0.2">
      <c r="A665" s="389"/>
      <c r="B665" s="390"/>
      <c r="C665" s="390"/>
      <c r="D665" s="390"/>
      <c r="E665" s="180"/>
      <c r="F665" s="180"/>
      <c r="G665" s="60" t="s">
        <v>1038</v>
      </c>
      <c r="H665" s="17" t="s">
        <v>466</v>
      </c>
      <c r="I665" s="390">
        <f>'موازنة 2028 -2029'!M665</f>
        <v>0</v>
      </c>
      <c r="J665" s="180"/>
      <c r="K665" s="180"/>
      <c r="L665" s="180">
        <f t="shared" si="322"/>
        <v>0</v>
      </c>
      <c r="M665" s="390">
        <f>'الاطار الموازنى  راي الجهه عام'!M665</f>
        <v>0</v>
      </c>
      <c r="N665" s="228">
        <f t="shared" si="312"/>
        <v>0</v>
      </c>
      <c r="O665" s="180"/>
      <c r="P665" s="166" t="str">
        <f t="shared" si="313"/>
        <v xml:space="preserve"> </v>
      </c>
      <c r="Q665" s="166" t="str">
        <f t="shared" si="314"/>
        <v xml:space="preserve"> </v>
      </c>
      <c r="R665" s="119">
        <f t="shared" si="318"/>
        <v>0</v>
      </c>
      <c r="S665" s="72">
        <f t="shared" si="315"/>
        <v>0</v>
      </c>
    </row>
    <row r="666" spans="1:19" s="2" customFormat="1" ht="105.75" customHeight="1" x14ac:dyDescent="0.2">
      <c r="A666" s="389"/>
      <c r="B666" s="390"/>
      <c r="C666" s="390"/>
      <c r="D666" s="390"/>
      <c r="E666" s="166"/>
      <c r="F666" s="166"/>
      <c r="G666" s="60" t="s">
        <v>968</v>
      </c>
      <c r="H666" s="17" t="s">
        <v>467</v>
      </c>
      <c r="I666" s="390">
        <f>'موازنة 2028 -2029'!M666</f>
        <v>0</v>
      </c>
      <c r="J666" s="166"/>
      <c r="K666" s="166"/>
      <c r="L666" s="166"/>
      <c r="M666" s="390">
        <f>'الاطار الموازنى  راي الجهه عام'!M666</f>
        <v>0</v>
      </c>
      <c r="N666" s="228"/>
      <c r="O666" s="166"/>
      <c r="P666" s="166" t="str">
        <f t="shared" si="313"/>
        <v xml:space="preserve"> </v>
      </c>
      <c r="Q666" s="166" t="str">
        <f t="shared" si="314"/>
        <v xml:space="preserve"> </v>
      </c>
      <c r="R666" s="119"/>
      <c r="S666" s="72">
        <f>S674</f>
        <v>0</v>
      </c>
    </row>
    <row r="667" spans="1:19" s="1" customFormat="1" ht="105.75" customHeight="1" x14ac:dyDescent="0.2">
      <c r="A667" s="357"/>
      <c r="B667" s="373"/>
      <c r="C667" s="373"/>
      <c r="D667" s="373"/>
      <c r="E667" s="153"/>
      <c r="F667" s="153"/>
      <c r="G667" s="54">
        <v>4212070101</v>
      </c>
      <c r="H667" s="18" t="s">
        <v>468</v>
      </c>
      <c r="I667" s="373">
        <f>'موازنة 2028 -2029'!M667</f>
        <v>0</v>
      </c>
      <c r="J667" s="153"/>
      <c r="K667" s="153"/>
      <c r="L667" s="153">
        <f t="shared" si="322"/>
        <v>0</v>
      </c>
      <c r="M667" s="373">
        <f>'الاطار الموازنى  راي الجهه عام'!M667</f>
        <v>0</v>
      </c>
      <c r="N667" s="215">
        <f t="shared" si="312"/>
        <v>0</v>
      </c>
      <c r="O667" s="153"/>
      <c r="P667" s="155" t="str">
        <f t="shared" si="313"/>
        <v xml:space="preserve"> </v>
      </c>
      <c r="Q667" s="155" t="str">
        <f t="shared" si="314"/>
        <v xml:space="preserve"> </v>
      </c>
      <c r="R667" s="110">
        <f t="shared" si="318"/>
        <v>0</v>
      </c>
      <c r="S667" s="72">
        <f t="shared" si="315"/>
        <v>0</v>
      </c>
    </row>
    <row r="668" spans="1:19" s="1" customFormat="1" ht="105.75" customHeight="1" x14ac:dyDescent="0.2">
      <c r="A668" s="357"/>
      <c r="B668" s="373"/>
      <c r="C668" s="373"/>
      <c r="D668" s="373"/>
      <c r="E668" s="153"/>
      <c r="F668" s="153"/>
      <c r="G668" s="54">
        <v>4212070201</v>
      </c>
      <c r="H668" s="18" t="s">
        <v>469</v>
      </c>
      <c r="I668" s="373">
        <f>'موازنة 2028 -2029'!M668</f>
        <v>0</v>
      </c>
      <c r="J668" s="153"/>
      <c r="K668" s="153"/>
      <c r="L668" s="153">
        <f t="shared" si="322"/>
        <v>0</v>
      </c>
      <c r="M668" s="373">
        <f>'الاطار الموازنى  راي الجهه عام'!M668</f>
        <v>0</v>
      </c>
      <c r="N668" s="215">
        <f t="shared" si="312"/>
        <v>0</v>
      </c>
      <c r="O668" s="153"/>
      <c r="P668" s="155" t="str">
        <f t="shared" si="313"/>
        <v xml:space="preserve"> </v>
      </c>
      <c r="Q668" s="155" t="str">
        <f t="shared" si="314"/>
        <v xml:space="preserve"> </v>
      </c>
      <c r="R668" s="110">
        <f t="shared" si="318"/>
        <v>0</v>
      </c>
      <c r="S668" s="72">
        <f t="shared" si="315"/>
        <v>0</v>
      </c>
    </row>
    <row r="669" spans="1:19" s="1" customFormat="1" ht="105.75" customHeight="1" x14ac:dyDescent="0.2">
      <c r="A669" s="357"/>
      <c r="B669" s="373"/>
      <c r="C669" s="373"/>
      <c r="D669" s="373"/>
      <c r="E669" s="153"/>
      <c r="F669" s="153"/>
      <c r="G669" s="54">
        <v>4212070301</v>
      </c>
      <c r="H669" s="18" t="s">
        <v>470</v>
      </c>
      <c r="I669" s="373">
        <f>'موازنة 2028 -2029'!M669</f>
        <v>0</v>
      </c>
      <c r="J669" s="153"/>
      <c r="K669" s="153"/>
      <c r="L669" s="153">
        <f t="shared" si="322"/>
        <v>0</v>
      </c>
      <c r="M669" s="373">
        <f>'الاطار الموازنى  راي الجهه عام'!M669</f>
        <v>0</v>
      </c>
      <c r="N669" s="215">
        <f t="shared" si="312"/>
        <v>0</v>
      </c>
      <c r="O669" s="153"/>
      <c r="P669" s="155" t="str">
        <f t="shared" si="313"/>
        <v xml:space="preserve"> </v>
      </c>
      <c r="Q669" s="155" t="str">
        <f t="shared" si="314"/>
        <v xml:space="preserve"> </v>
      </c>
      <c r="R669" s="110">
        <f t="shared" si="318"/>
        <v>0</v>
      </c>
      <c r="S669" s="72">
        <f t="shared" si="315"/>
        <v>0</v>
      </c>
    </row>
    <row r="670" spans="1:19" s="1" customFormat="1" ht="105.75" customHeight="1" x14ac:dyDescent="0.2">
      <c r="A670" s="357"/>
      <c r="B670" s="373"/>
      <c r="C670" s="373"/>
      <c r="D670" s="373"/>
      <c r="E670" s="153"/>
      <c r="F670" s="153"/>
      <c r="G670" s="54">
        <v>4212070401</v>
      </c>
      <c r="H670" s="18" t="s">
        <v>471</v>
      </c>
      <c r="I670" s="373">
        <f>'موازنة 2028 -2029'!M670</f>
        <v>0</v>
      </c>
      <c r="J670" s="153"/>
      <c r="K670" s="153"/>
      <c r="L670" s="153">
        <f t="shared" si="322"/>
        <v>0</v>
      </c>
      <c r="M670" s="373">
        <f>'الاطار الموازنى  راي الجهه عام'!M670</f>
        <v>0</v>
      </c>
      <c r="N670" s="215">
        <f t="shared" si="312"/>
        <v>0</v>
      </c>
      <c r="O670" s="153"/>
      <c r="P670" s="155" t="str">
        <f t="shared" si="313"/>
        <v xml:space="preserve"> </v>
      </c>
      <c r="Q670" s="155" t="str">
        <f t="shared" si="314"/>
        <v xml:space="preserve"> </v>
      </c>
      <c r="R670" s="110">
        <f t="shared" si="318"/>
        <v>0</v>
      </c>
      <c r="S670" s="72">
        <f t="shared" si="315"/>
        <v>0</v>
      </c>
    </row>
    <row r="671" spans="1:19" s="1" customFormat="1" ht="105.75" customHeight="1" x14ac:dyDescent="0.2">
      <c r="A671" s="357"/>
      <c r="B671" s="373"/>
      <c r="C671" s="373"/>
      <c r="D671" s="373"/>
      <c r="E671" s="153"/>
      <c r="F671" s="153"/>
      <c r="G671" s="54">
        <v>4212070501</v>
      </c>
      <c r="H671" s="18" t="s">
        <v>472</v>
      </c>
      <c r="I671" s="373">
        <f>'موازنة 2028 -2029'!M671</f>
        <v>0</v>
      </c>
      <c r="J671" s="153"/>
      <c r="K671" s="153"/>
      <c r="L671" s="153">
        <f t="shared" si="322"/>
        <v>0</v>
      </c>
      <c r="M671" s="373">
        <f>'الاطار الموازنى  راي الجهه عام'!M671</f>
        <v>0</v>
      </c>
      <c r="N671" s="215">
        <f t="shared" si="312"/>
        <v>0</v>
      </c>
      <c r="O671" s="153"/>
      <c r="P671" s="155" t="str">
        <f t="shared" si="313"/>
        <v xml:space="preserve"> </v>
      </c>
      <c r="Q671" s="155" t="str">
        <f t="shared" si="314"/>
        <v xml:space="preserve"> </v>
      </c>
      <c r="R671" s="110">
        <f t="shared" si="318"/>
        <v>0</v>
      </c>
      <c r="S671" s="72">
        <f t="shared" si="315"/>
        <v>0</v>
      </c>
    </row>
    <row r="672" spans="1:19" s="1" customFormat="1" ht="105.75" customHeight="1" x14ac:dyDescent="0.2">
      <c r="A672" s="357"/>
      <c r="B672" s="373"/>
      <c r="C672" s="373"/>
      <c r="D672" s="373"/>
      <c r="E672" s="153"/>
      <c r="F672" s="153"/>
      <c r="G672" s="55">
        <v>4212070601</v>
      </c>
      <c r="H672" s="23" t="s">
        <v>473</v>
      </c>
      <c r="I672" s="373">
        <f>'موازنة 2028 -2029'!M672</f>
        <v>0</v>
      </c>
      <c r="J672" s="153"/>
      <c r="K672" s="153"/>
      <c r="L672" s="153">
        <f t="shared" si="322"/>
        <v>0</v>
      </c>
      <c r="M672" s="373">
        <f>'الاطار الموازنى  راي الجهه عام'!M672</f>
        <v>0</v>
      </c>
      <c r="N672" s="215">
        <f t="shared" si="312"/>
        <v>0</v>
      </c>
      <c r="O672" s="153"/>
      <c r="P672" s="155" t="str">
        <f t="shared" si="313"/>
        <v xml:space="preserve"> </v>
      </c>
      <c r="Q672" s="155" t="str">
        <f t="shared" si="314"/>
        <v xml:space="preserve"> </v>
      </c>
      <c r="R672" s="110">
        <f t="shared" si="318"/>
        <v>0</v>
      </c>
      <c r="S672" s="72">
        <f t="shared" si="315"/>
        <v>0</v>
      </c>
    </row>
    <row r="673" spans="1:19" s="1" customFormat="1" ht="105.75" customHeight="1" thickBot="1" x14ac:dyDescent="0.25">
      <c r="A673" s="357"/>
      <c r="B673" s="373"/>
      <c r="C673" s="373"/>
      <c r="D673" s="373"/>
      <c r="E673" s="153"/>
      <c r="F673" s="153"/>
      <c r="G673" s="55">
        <v>4212070701</v>
      </c>
      <c r="H673" s="23" t="s">
        <v>598</v>
      </c>
      <c r="I673" s="373">
        <f>'موازنة 2028 -2029'!M673</f>
        <v>0</v>
      </c>
      <c r="J673" s="153"/>
      <c r="K673" s="153"/>
      <c r="L673" s="153">
        <f t="shared" si="322"/>
        <v>0</v>
      </c>
      <c r="M673" s="373">
        <f>'الاطار الموازنى  راي الجهه عام'!M673</f>
        <v>0</v>
      </c>
      <c r="N673" s="215">
        <f t="shared" si="312"/>
        <v>0</v>
      </c>
      <c r="O673" s="153"/>
      <c r="P673" s="155" t="str">
        <f t="shared" si="313"/>
        <v xml:space="preserve"> </v>
      </c>
      <c r="Q673" s="155" t="str">
        <f t="shared" si="314"/>
        <v xml:space="preserve"> </v>
      </c>
      <c r="R673" s="110">
        <f t="shared" si="318"/>
        <v>0</v>
      </c>
      <c r="S673" s="72">
        <f t="shared" si="315"/>
        <v>0</v>
      </c>
    </row>
    <row r="674" spans="1:19" s="2" customFormat="1" ht="105" customHeight="1" thickBot="1" x14ac:dyDescent="0.25">
      <c r="A674" s="376">
        <f t="shared" ref="A674:L674" si="337">SUM(A667:A673)</f>
        <v>0</v>
      </c>
      <c r="B674" s="377">
        <f t="shared" si="337"/>
        <v>0</v>
      </c>
      <c r="C674" s="377">
        <f t="shared" si="337"/>
        <v>0</v>
      </c>
      <c r="D674" s="377">
        <f t="shared" si="337"/>
        <v>0</v>
      </c>
      <c r="E674" s="157">
        <f t="shared" si="337"/>
        <v>0</v>
      </c>
      <c r="F674" s="157">
        <f t="shared" si="337"/>
        <v>0</v>
      </c>
      <c r="G674" s="57"/>
      <c r="H674" s="7" t="s">
        <v>377</v>
      </c>
      <c r="I674" s="377">
        <f>'موازنة 2028 -2029'!M674</f>
        <v>0</v>
      </c>
      <c r="J674" s="157">
        <f t="shared" si="337"/>
        <v>0</v>
      </c>
      <c r="K674" s="157">
        <f t="shared" si="337"/>
        <v>0</v>
      </c>
      <c r="L674" s="157">
        <f t="shared" si="337"/>
        <v>0</v>
      </c>
      <c r="M674" s="377">
        <f>'الاطار الموازنى  راي الجهه عام'!M674</f>
        <v>0</v>
      </c>
      <c r="N674" s="217">
        <f t="shared" si="312"/>
        <v>0</v>
      </c>
      <c r="O674" s="157">
        <f t="shared" ref="O674" si="338">SUM(O667:O673)</f>
        <v>0</v>
      </c>
      <c r="P674" s="157" t="str">
        <f t="shared" si="313"/>
        <v xml:space="preserve"> </v>
      </c>
      <c r="Q674" s="157" t="str">
        <f t="shared" si="314"/>
        <v xml:space="preserve"> </v>
      </c>
      <c r="R674" s="112">
        <f t="shared" si="318"/>
        <v>0</v>
      </c>
      <c r="S674" s="72">
        <f t="shared" si="315"/>
        <v>0</v>
      </c>
    </row>
    <row r="675" spans="1:19" s="2" customFormat="1" ht="105.75" customHeight="1" x14ac:dyDescent="0.2">
      <c r="A675" s="389"/>
      <c r="B675" s="390"/>
      <c r="C675" s="390"/>
      <c r="D675" s="390"/>
      <c r="E675" s="166"/>
      <c r="F675" s="166"/>
      <c r="G675" s="53" t="s">
        <v>969</v>
      </c>
      <c r="H675" s="22" t="s">
        <v>474</v>
      </c>
      <c r="I675" s="390">
        <f>'موازنة 2028 -2029'!M675</f>
        <v>0</v>
      </c>
      <c r="J675" s="166"/>
      <c r="K675" s="166"/>
      <c r="L675" s="166"/>
      <c r="M675" s="390">
        <f>'الاطار الموازنى  راي الجهه عام'!M675</f>
        <v>0</v>
      </c>
      <c r="N675" s="228"/>
      <c r="O675" s="166"/>
      <c r="P675" s="166" t="str">
        <f t="shared" si="313"/>
        <v xml:space="preserve"> </v>
      </c>
      <c r="Q675" s="166" t="str">
        <f t="shared" si="314"/>
        <v xml:space="preserve"> </v>
      </c>
      <c r="R675" s="119"/>
      <c r="S675" s="72">
        <f>S681</f>
        <v>0</v>
      </c>
    </row>
    <row r="676" spans="1:19" s="1" customFormat="1" ht="105.75" customHeight="1" x14ac:dyDescent="0.2">
      <c r="A676" s="357"/>
      <c r="B676" s="373"/>
      <c r="C676" s="373"/>
      <c r="D676" s="373"/>
      <c r="E676" s="153"/>
      <c r="F676" s="153"/>
      <c r="G676" s="54">
        <v>4212080101</v>
      </c>
      <c r="H676" s="18" t="s">
        <v>475</v>
      </c>
      <c r="I676" s="373">
        <f>'موازنة 2028 -2029'!M676</f>
        <v>0</v>
      </c>
      <c r="J676" s="153"/>
      <c r="K676" s="153"/>
      <c r="L676" s="153">
        <f t="shared" si="322"/>
        <v>0</v>
      </c>
      <c r="M676" s="373">
        <f>'الاطار الموازنى  راي الجهه عام'!M676</f>
        <v>0</v>
      </c>
      <c r="N676" s="215">
        <f t="shared" si="312"/>
        <v>0</v>
      </c>
      <c r="O676" s="153"/>
      <c r="P676" s="155" t="str">
        <f t="shared" si="313"/>
        <v xml:space="preserve"> </v>
      </c>
      <c r="Q676" s="155" t="str">
        <f t="shared" si="314"/>
        <v xml:space="preserve"> </v>
      </c>
      <c r="R676" s="110">
        <f t="shared" si="318"/>
        <v>0</v>
      </c>
      <c r="S676" s="72">
        <f t="shared" si="315"/>
        <v>0</v>
      </c>
    </row>
    <row r="677" spans="1:19" s="1" customFormat="1" ht="105.75" customHeight="1" x14ac:dyDescent="0.2">
      <c r="A677" s="357"/>
      <c r="B677" s="373"/>
      <c r="C677" s="373"/>
      <c r="D677" s="373"/>
      <c r="E677" s="153"/>
      <c r="F677" s="153"/>
      <c r="G677" s="54">
        <v>4212080201</v>
      </c>
      <c r="H677" s="18" t="s">
        <v>476</v>
      </c>
      <c r="I677" s="373">
        <f>'موازنة 2028 -2029'!M677</f>
        <v>0</v>
      </c>
      <c r="J677" s="153"/>
      <c r="K677" s="153"/>
      <c r="L677" s="153">
        <f t="shared" si="322"/>
        <v>0</v>
      </c>
      <c r="M677" s="373">
        <f>'الاطار الموازنى  راي الجهه عام'!M677</f>
        <v>0</v>
      </c>
      <c r="N677" s="215">
        <f t="shared" si="312"/>
        <v>0</v>
      </c>
      <c r="O677" s="153"/>
      <c r="P677" s="155" t="str">
        <f t="shared" si="313"/>
        <v xml:space="preserve"> </v>
      </c>
      <c r="Q677" s="155" t="str">
        <f t="shared" si="314"/>
        <v xml:space="preserve"> </v>
      </c>
      <c r="R677" s="110">
        <f t="shared" si="318"/>
        <v>0</v>
      </c>
      <c r="S677" s="72">
        <f t="shared" si="315"/>
        <v>0</v>
      </c>
    </row>
    <row r="678" spans="1:19" s="1" customFormat="1" ht="105.75" customHeight="1" x14ac:dyDescent="0.2">
      <c r="A678" s="357"/>
      <c r="B678" s="373"/>
      <c r="C678" s="373"/>
      <c r="D678" s="373"/>
      <c r="E678" s="153"/>
      <c r="F678" s="153"/>
      <c r="G678" s="54">
        <v>4212080301</v>
      </c>
      <c r="H678" s="18" t="s">
        <v>477</v>
      </c>
      <c r="I678" s="373">
        <f>'موازنة 2028 -2029'!M678</f>
        <v>0</v>
      </c>
      <c r="J678" s="153"/>
      <c r="K678" s="153"/>
      <c r="L678" s="153">
        <f t="shared" si="322"/>
        <v>0</v>
      </c>
      <c r="M678" s="373">
        <f>'الاطار الموازنى  راي الجهه عام'!M678</f>
        <v>0</v>
      </c>
      <c r="N678" s="215">
        <f t="shared" si="312"/>
        <v>0</v>
      </c>
      <c r="O678" s="153"/>
      <c r="P678" s="155" t="str">
        <f t="shared" si="313"/>
        <v xml:space="preserve"> </v>
      </c>
      <c r="Q678" s="155" t="str">
        <f t="shared" si="314"/>
        <v xml:space="preserve"> </v>
      </c>
      <c r="R678" s="110">
        <f t="shared" si="318"/>
        <v>0</v>
      </c>
      <c r="S678" s="72">
        <f t="shared" si="315"/>
        <v>0</v>
      </c>
    </row>
    <row r="679" spans="1:19" s="1" customFormat="1" ht="105.75" customHeight="1" x14ac:dyDescent="0.2">
      <c r="A679" s="357"/>
      <c r="B679" s="373"/>
      <c r="C679" s="373"/>
      <c r="D679" s="373"/>
      <c r="E679" s="153"/>
      <c r="F679" s="153"/>
      <c r="G679" s="54">
        <v>4212080401</v>
      </c>
      <c r="H679" s="18" t="s">
        <v>478</v>
      </c>
      <c r="I679" s="373">
        <f>'موازنة 2028 -2029'!M679</f>
        <v>0</v>
      </c>
      <c r="J679" s="153"/>
      <c r="K679" s="153"/>
      <c r="L679" s="153">
        <f t="shared" si="322"/>
        <v>0</v>
      </c>
      <c r="M679" s="373">
        <f>'الاطار الموازنى  راي الجهه عام'!M679</f>
        <v>0</v>
      </c>
      <c r="N679" s="215">
        <f t="shared" si="312"/>
        <v>0</v>
      </c>
      <c r="O679" s="153"/>
      <c r="P679" s="155" t="str">
        <f t="shared" si="313"/>
        <v xml:space="preserve"> </v>
      </c>
      <c r="Q679" s="155" t="str">
        <f t="shared" si="314"/>
        <v xml:space="preserve"> </v>
      </c>
      <c r="R679" s="110">
        <f t="shared" si="318"/>
        <v>0</v>
      </c>
      <c r="S679" s="72">
        <f t="shared" si="315"/>
        <v>0</v>
      </c>
    </row>
    <row r="680" spans="1:19" s="1" customFormat="1" ht="105.75" customHeight="1" thickBot="1" x14ac:dyDescent="0.25">
      <c r="A680" s="357"/>
      <c r="B680" s="373"/>
      <c r="C680" s="373"/>
      <c r="D680" s="373"/>
      <c r="E680" s="153"/>
      <c r="F680" s="153"/>
      <c r="G680" s="54">
        <v>4212080501</v>
      </c>
      <c r="H680" s="18" t="s">
        <v>479</v>
      </c>
      <c r="I680" s="373">
        <f>'موازنة 2028 -2029'!M680</f>
        <v>0</v>
      </c>
      <c r="J680" s="153"/>
      <c r="K680" s="153"/>
      <c r="L680" s="153">
        <f t="shared" si="322"/>
        <v>0</v>
      </c>
      <c r="M680" s="373">
        <f>'الاطار الموازنى  راي الجهه عام'!M680</f>
        <v>0</v>
      </c>
      <c r="N680" s="215">
        <f t="shared" si="312"/>
        <v>0</v>
      </c>
      <c r="O680" s="153"/>
      <c r="P680" s="155" t="str">
        <f t="shared" si="313"/>
        <v xml:space="preserve"> </v>
      </c>
      <c r="Q680" s="155" t="str">
        <f t="shared" si="314"/>
        <v xml:space="preserve"> </v>
      </c>
      <c r="R680" s="110">
        <f t="shared" si="318"/>
        <v>0</v>
      </c>
      <c r="S680" s="72">
        <f t="shared" si="315"/>
        <v>0</v>
      </c>
    </row>
    <row r="681" spans="1:19" s="2" customFormat="1" ht="112.5" customHeight="1" thickBot="1" x14ac:dyDescent="0.25">
      <c r="A681" s="376">
        <f t="shared" ref="A681:L681" si="339">SUM(A676:A680)</f>
        <v>0</v>
      </c>
      <c r="B681" s="377">
        <f t="shared" si="339"/>
        <v>0</v>
      </c>
      <c r="C681" s="377">
        <f t="shared" si="339"/>
        <v>0</v>
      </c>
      <c r="D681" s="377">
        <f t="shared" si="339"/>
        <v>0</v>
      </c>
      <c r="E681" s="157">
        <f t="shared" si="339"/>
        <v>0</v>
      </c>
      <c r="F681" s="157">
        <f t="shared" si="339"/>
        <v>0</v>
      </c>
      <c r="G681" s="57"/>
      <c r="H681" s="7" t="s">
        <v>480</v>
      </c>
      <c r="I681" s="377">
        <f>'موازنة 2028 -2029'!M681</f>
        <v>0</v>
      </c>
      <c r="J681" s="157">
        <f t="shared" si="339"/>
        <v>0</v>
      </c>
      <c r="K681" s="157">
        <f t="shared" si="339"/>
        <v>0</v>
      </c>
      <c r="L681" s="157">
        <f t="shared" si="339"/>
        <v>0</v>
      </c>
      <c r="M681" s="377">
        <f>'الاطار الموازنى  راي الجهه عام'!M681</f>
        <v>0</v>
      </c>
      <c r="N681" s="217">
        <f t="shared" si="312"/>
        <v>0</v>
      </c>
      <c r="O681" s="157">
        <f t="shared" ref="O681" si="340">SUM(O676:O680)</f>
        <v>0</v>
      </c>
      <c r="P681" s="157" t="str">
        <f t="shared" si="313"/>
        <v xml:space="preserve"> </v>
      </c>
      <c r="Q681" s="157" t="str">
        <f t="shared" si="314"/>
        <v xml:space="preserve"> </v>
      </c>
      <c r="R681" s="112">
        <f t="shared" si="318"/>
        <v>0</v>
      </c>
      <c r="S681" s="72">
        <f t="shared" si="315"/>
        <v>0</v>
      </c>
    </row>
    <row r="682" spans="1:19" s="2" customFormat="1" ht="105.75" customHeight="1" x14ac:dyDescent="0.2">
      <c r="A682" s="389"/>
      <c r="B682" s="390"/>
      <c r="C682" s="390"/>
      <c r="D682" s="390"/>
      <c r="E682" s="180"/>
      <c r="F682" s="180"/>
      <c r="G682" s="60" t="s">
        <v>1039</v>
      </c>
      <c r="H682" s="17" t="s">
        <v>481</v>
      </c>
      <c r="I682" s="390">
        <f>'موازنة 2028 -2029'!M682</f>
        <v>0</v>
      </c>
      <c r="J682" s="180"/>
      <c r="K682" s="180"/>
      <c r="L682" s="180">
        <f t="shared" si="322"/>
        <v>0</v>
      </c>
      <c r="M682" s="390">
        <f>'الاطار الموازنى  راي الجهه عام'!M682</f>
        <v>0</v>
      </c>
      <c r="N682" s="228">
        <f t="shared" si="312"/>
        <v>0</v>
      </c>
      <c r="O682" s="180"/>
      <c r="P682" s="166" t="str">
        <f t="shared" si="313"/>
        <v xml:space="preserve"> </v>
      </c>
      <c r="Q682" s="166" t="str">
        <f t="shared" si="314"/>
        <v xml:space="preserve"> </v>
      </c>
      <c r="R682" s="119">
        <f t="shared" si="318"/>
        <v>0</v>
      </c>
      <c r="S682" s="72">
        <f t="shared" si="315"/>
        <v>0</v>
      </c>
    </row>
    <row r="683" spans="1:19" s="2" customFormat="1" ht="105.75" customHeight="1" x14ac:dyDescent="0.2">
      <c r="A683" s="389"/>
      <c r="B683" s="390"/>
      <c r="C683" s="390"/>
      <c r="D683" s="390"/>
      <c r="E683" s="180"/>
      <c r="F683" s="180"/>
      <c r="G683" s="60" t="s">
        <v>1040</v>
      </c>
      <c r="H683" s="17" t="s">
        <v>567</v>
      </c>
      <c r="I683" s="390">
        <f>'موازنة 2028 -2029'!M683</f>
        <v>0</v>
      </c>
      <c r="J683" s="180"/>
      <c r="K683" s="180"/>
      <c r="L683" s="180">
        <f t="shared" si="322"/>
        <v>0</v>
      </c>
      <c r="M683" s="390">
        <f>'الاطار الموازنى  راي الجهه عام'!M683</f>
        <v>0</v>
      </c>
      <c r="N683" s="228">
        <f t="shared" ref="N683:N745" si="341">M683-I683</f>
        <v>0</v>
      </c>
      <c r="O683" s="180"/>
      <c r="P683" s="166" t="str">
        <f t="shared" ref="P683:P746" si="342">IF(O683&gt;I683,O683-I683," ")</f>
        <v xml:space="preserve"> </v>
      </c>
      <c r="Q683" s="166" t="str">
        <f t="shared" ref="Q683:Q746" si="343">IF(I683&gt;O683,I683-O683," ")</f>
        <v xml:space="preserve"> </v>
      </c>
      <c r="R683" s="119">
        <f t="shared" si="318"/>
        <v>0</v>
      </c>
      <c r="S683" s="72">
        <f t="shared" ref="S683:S745" si="344">SUM(A683+B683+C683+D683+E683+F683+I683+J683+K683+L683+M683+O683)</f>
        <v>0</v>
      </c>
    </row>
    <row r="684" spans="1:19" s="2" customFormat="1" ht="105.75" customHeight="1" thickBot="1" x14ac:dyDescent="0.25">
      <c r="A684" s="389"/>
      <c r="B684" s="390"/>
      <c r="C684" s="390"/>
      <c r="D684" s="390"/>
      <c r="E684" s="180"/>
      <c r="F684" s="180"/>
      <c r="G684" s="68" t="s">
        <v>1041</v>
      </c>
      <c r="H684" s="31" t="s">
        <v>482</v>
      </c>
      <c r="I684" s="390">
        <f>'موازنة 2028 -2029'!M684</f>
        <v>0</v>
      </c>
      <c r="J684" s="180"/>
      <c r="K684" s="180"/>
      <c r="L684" s="180">
        <f t="shared" si="322"/>
        <v>0</v>
      </c>
      <c r="M684" s="390">
        <f>'الاطار الموازنى  راي الجهه عام'!M684</f>
        <v>0</v>
      </c>
      <c r="N684" s="228">
        <f t="shared" si="341"/>
        <v>0</v>
      </c>
      <c r="O684" s="180"/>
      <c r="P684" s="166" t="str">
        <f t="shared" si="342"/>
        <v xml:space="preserve"> </v>
      </c>
      <c r="Q684" s="166" t="str">
        <f t="shared" si="343"/>
        <v xml:space="preserve"> </v>
      </c>
      <c r="R684" s="119">
        <f t="shared" si="318"/>
        <v>0</v>
      </c>
      <c r="S684" s="72">
        <f t="shared" si="344"/>
        <v>0</v>
      </c>
    </row>
    <row r="685" spans="1:19" s="3" customFormat="1" ht="112.5" customHeight="1" thickBot="1" x14ac:dyDescent="0.25">
      <c r="A685" s="382">
        <f t="shared" ref="A685:L685" si="345">A684+A683+A682+A681+A674+A665+A664+A663+A662+A658+A654</f>
        <v>0</v>
      </c>
      <c r="B685" s="383">
        <f t="shared" si="345"/>
        <v>0</v>
      </c>
      <c r="C685" s="383">
        <f t="shared" si="345"/>
        <v>0</v>
      </c>
      <c r="D685" s="383">
        <f t="shared" si="345"/>
        <v>0</v>
      </c>
      <c r="E685" s="161">
        <f t="shared" si="345"/>
        <v>0</v>
      </c>
      <c r="F685" s="161">
        <f t="shared" si="345"/>
        <v>0</v>
      </c>
      <c r="G685" s="58"/>
      <c r="H685" s="9" t="s">
        <v>483</v>
      </c>
      <c r="I685" s="383">
        <f>'موازنة 2028 -2029'!M685</f>
        <v>0</v>
      </c>
      <c r="J685" s="161">
        <f t="shared" si="345"/>
        <v>0</v>
      </c>
      <c r="K685" s="161">
        <f t="shared" si="345"/>
        <v>0</v>
      </c>
      <c r="L685" s="161">
        <f t="shared" si="345"/>
        <v>0</v>
      </c>
      <c r="M685" s="383">
        <f>'الاطار الموازنى  راي الجهه عام'!M685</f>
        <v>0</v>
      </c>
      <c r="N685" s="222">
        <f t="shared" si="341"/>
        <v>0</v>
      </c>
      <c r="O685" s="161">
        <f t="shared" ref="O685" si="346">O684+O683+O682+O681+O674+O665+O664+O663+O662+O658+O654</f>
        <v>0</v>
      </c>
      <c r="P685" s="161" t="str">
        <f t="shared" si="342"/>
        <v xml:space="preserve"> </v>
      </c>
      <c r="Q685" s="161" t="str">
        <f t="shared" si="343"/>
        <v xml:space="preserve"> </v>
      </c>
      <c r="R685" s="115">
        <f t="shared" si="318"/>
        <v>0</v>
      </c>
      <c r="S685" s="72">
        <f t="shared" si="344"/>
        <v>0</v>
      </c>
    </row>
    <row r="686" spans="1:19" s="3" customFormat="1" ht="110.25" customHeight="1" thickBot="1" x14ac:dyDescent="0.25">
      <c r="A686" s="382">
        <f t="shared" ref="A686:L686" si="347">A685+A652</f>
        <v>0</v>
      </c>
      <c r="B686" s="383">
        <f t="shared" si="347"/>
        <v>0</v>
      </c>
      <c r="C686" s="383">
        <f t="shared" si="347"/>
        <v>0</v>
      </c>
      <c r="D686" s="383">
        <f t="shared" si="347"/>
        <v>0</v>
      </c>
      <c r="E686" s="161">
        <f t="shared" si="347"/>
        <v>0</v>
      </c>
      <c r="F686" s="161">
        <f t="shared" si="347"/>
        <v>0</v>
      </c>
      <c r="G686" s="58"/>
      <c r="H686" s="9" t="s">
        <v>484</v>
      </c>
      <c r="I686" s="383">
        <f>'موازنة 2028 -2029'!M686</f>
        <v>1000000</v>
      </c>
      <c r="J686" s="161">
        <f t="shared" si="347"/>
        <v>0</v>
      </c>
      <c r="K686" s="161">
        <f t="shared" si="347"/>
        <v>0</v>
      </c>
      <c r="L686" s="161">
        <f t="shared" si="347"/>
        <v>0</v>
      </c>
      <c r="M686" s="383">
        <f>'الاطار الموازنى  راي الجهه عام'!M686</f>
        <v>0</v>
      </c>
      <c r="N686" s="222">
        <f t="shared" si="341"/>
        <v>-1000000</v>
      </c>
      <c r="O686" s="161">
        <f t="shared" ref="O686" si="348">O685+O652</f>
        <v>0</v>
      </c>
      <c r="P686" s="161" t="str">
        <f t="shared" si="342"/>
        <v xml:space="preserve"> </v>
      </c>
      <c r="Q686" s="161">
        <f t="shared" si="343"/>
        <v>1000000</v>
      </c>
      <c r="R686" s="115">
        <f t="shared" si="318"/>
        <v>0</v>
      </c>
      <c r="S686" s="72">
        <f t="shared" si="344"/>
        <v>1000000</v>
      </c>
    </row>
    <row r="687" spans="1:19" s="3" customFormat="1" ht="105.75" customHeight="1" x14ac:dyDescent="0.2">
      <c r="A687" s="442"/>
      <c r="B687" s="443"/>
      <c r="C687" s="443"/>
      <c r="D687" s="443"/>
      <c r="E687" s="192"/>
      <c r="F687" s="192"/>
      <c r="G687" s="42" t="s">
        <v>970</v>
      </c>
      <c r="H687" s="10" t="s">
        <v>485</v>
      </c>
      <c r="I687" s="443">
        <f>'موازنة 2028 -2029'!M687</f>
        <v>0</v>
      </c>
      <c r="J687" s="192"/>
      <c r="K687" s="192"/>
      <c r="L687" s="192"/>
      <c r="M687" s="443">
        <f>'الاطار الموازنى  راي الجهه عام'!M687</f>
        <v>0</v>
      </c>
      <c r="N687" s="253"/>
      <c r="O687" s="192"/>
      <c r="P687" s="192"/>
      <c r="Q687" s="192"/>
      <c r="R687" s="133"/>
      <c r="S687" s="72">
        <f>S688</f>
        <v>0</v>
      </c>
    </row>
    <row r="688" spans="1:19" s="3" customFormat="1" ht="105.75" customHeight="1" x14ac:dyDescent="0.2">
      <c r="A688" s="355"/>
      <c r="B688" s="425"/>
      <c r="C688" s="425"/>
      <c r="D688" s="425"/>
      <c r="E688" s="181"/>
      <c r="F688" s="181"/>
      <c r="G688" s="69" t="s">
        <v>971</v>
      </c>
      <c r="H688" s="4" t="s">
        <v>486</v>
      </c>
      <c r="I688" s="425">
        <f>'موازنة 2028 -2029'!M688</f>
        <v>0</v>
      </c>
      <c r="J688" s="181"/>
      <c r="K688" s="181"/>
      <c r="L688" s="181"/>
      <c r="M688" s="425">
        <f>'الاطار الموازنى  راي الجهه عام'!M688</f>
        <v>0</v>
      </c>
      <c r="N688" s="242"/>
      <c r="O688" s="181"/>
      <c r="P688" s="181" t="str">
        <f t="shared" si="342"/>
        <v xml:space="preserve"> </v>
      </c>
      <c r="Q688" s="181" t="str">
        <f t="shared" si="343"/>
        <v xml:space="preserve"> </v>
      </c>
      <c r="R688" s="125"/>
      <c r="S688" s="72">
        <f t="shared" si="344"/>
        <v>0</v>
      </c>
    </row>
    <row r="689" spans="1:19" s="2" customFormat="1" ht="105.75" customHeight="1" x14ac:dyDescent="0.2">
      <c r="A689" s="389"/>
      <c r="B689" s="390"/>
      <c r="C689" s="390"/>
      <c r="D689" s="390"/>
      <c r="E689" s="180"/>
      <c r="F689" s="180"/>
      <c r="G689" s="60" t="s">
        <v>1042</v>
      </c>
      <c r="H689" s="17" t="s">
        <v>487</v>
      </c>
      <c r="I689" s="390">
        <f>'موازنة 2028 -2029'!M689</f>
        <v>0</v>
      </c>
      <c r="J689" s="180"/>
      <c r="K689" s="180"/>
      <c r="L689" s="180">
        <f t="shared" si="322"/>
        <v>0</v>
      </c>
      <c r="M689" s="390">
        <f>'الاطار الموازنى  راي الجهه عام'!M689</f>
        <v>0</v>
      </c>
      <c r="N689" s="228">
        <f t="shared" si="341"/>
        <v>0</v>
      </c>
      <c r="O689" s="180"/>
      <c r="P689" s="166" t="str">
        <f t="shared" si="342"/>
        <v xml:space="preserve"> </v>
      </c>
      <c r="Q689" s="166" t="str">
        <f t="shared" si="343"/>
        <v xml:space="preserve"> </v>
      </c>
      <c r="R689" s="119">
        <f t="shared" ref="R689:R752" si="349">IF(O689=0,,O689/I689)</f>
        <v>0</v>
      </c>
      <c r="S689" s="72">
        <f t="shared" si="344"/>
        <v>0</v>
      </c>
    </row>
    <row r="690" spans="1:19" s="2" customFormat="1" ht="105.75" customHeight="1" x14ac:dyDescent="0.2">
      <c r="A690" s="389"/>
      <c r="B690" s="390"/>
      <c r="C690" s="390"/>
      <c r="D690" s="390"/>
      <c r="E690" s="180"/>
      <c r="F690" s="180"/>
      <c r="G690" s="60" t="s">
        <v>1043</v>
      </c>
      <c r="H690" s="17" t="s">
        <v>488</v>
      </c>
      <c r="I690" s="390">
        <f>'موازنة 2028 -2029'!M690</f>
        <v>0</v>
      </c>
      <c r="J690" s="180"/>
      <c r="K690" s="180"/>
      <c r="L690" s="180">
        <f t="shared" si="322"/>
        <v>0</v>
      </c>
      <c r="M690" s="390">
        <f>'الاطار الموازنى  راي الجهه عام'!M690</f>
        <v>0</v>
      </c>
      <c r="N690" s="228">
        <f t="shared" si="341"/>
        <v>0</v>
      </c>
      <c r="O690" s="180"/>
      <c r="P690" s="166" t="str">
        <f t="shared" si="342"/>
        <v xml:space="preserve"> </v>
      </c>
      <c r="Q690" s="166" t="str">
        <f t="shared" si="343"/>
        <v xml:space="preserve"> </v>
      </c>
      <c r="R690" s="119">
        <f t="shared" si="349"/>
        <v>0</v>
      </c>
      <c r="S690" s="72">
        <f t="shared" si="344"/>
        <v>0</v>
      </c>
    </row>
    <row r="691" spans="1:19" s="2" customFormat="1" ht="105.75" customHeight="1" x14ac:dyDescent="0.2">
      <c r="A691" s="389"/>
      <c r="B691" s="390"/>
      <c r="C691" s="390"/>
      <c r="D691" s="390"/>
      <c r="E691" s="180"/>
      <c r="F691" s="180"/>
      <c r="G691" s="60" t="s">
        <v>1044</v>
      </c>
      <c r="H691" s="17" t="s">
        <v>489</v>
      </c>
      <c r="I691" s="390">
        <f>'موازنة 2028 -2029'!M691</f>
        <v>0</v>
      </c>
      <c r="J691" s="180"/>
      <c r="K691" s="180"/>
      <c r="L691" s="180">
        <f t="shared" ref="L691:L752" si="350">K691*2</f>
        <v>0</v>
      </c>
      <c r="M691" s="390">
        <f>'الاطار الموازنى  راي الجهه عام'!M691</f>
        <v>0</v>
      </c>
      <c r="N691" s="228">
        <f t="shared" si="341"/>
        <v>0</v>
      </c>
      <c r="O691" s="180"/>
      <c r="P691" s="166" t="str">
        <f t="shared" si="342"/>
        <v xml:space="preserve"> </v>
      </c>
      <c r="Q691" s="166" t="str">
        <f t="shared" si="343"/>
        <v xml:space="preserve"> </v>
      </c>
      <c r="R691" s="119">
        <f t="shared" si="349"/>
        <v>0</v>
      </c>
      <c r="S691" s="72">
        <f t="shared" si="344"/>
        <v>0</v>
      </c>
    </row>
    <row r="692" spans="1:19" s="2" customFormat="1" ht="105.75" customHeight="1" thickBot="1" x14ac:dyDescent="0.25">
      <c r="A692" s="389"/>
      <c r="B692" s="390"/>
      <c r="C692" s="390"/>
      <c r="D692" s="390"/>
      <c r="E692" s="180"/>
      <c r="F692" s="180"/>
      <c r="G692" s="68" t="s">
        <v>1045</v>
      </c>
      <c r="H692" s="31" t="s">
        <v>490</v>
      </c>
      <c r="I692" s="390">
        <f>'موازنة 2028 -2029'!M692</f>
        <v>0</v>
      </c>
      <c r="J692" s="180"/>
      <c r="K692" s="180"/>
      <c r="L692" s="180">
        <f t="shared" si="350"/>
        <v>0</v>
      </c>
      <c r="M692" s="390">
        <f>'الاطار الموازنى  راي الجهه عام'!M692</f>
        <v>0</v>
      </c>
      <c r="N692" s="228">
        <f t="shared" si="341"/>
        <v>0</v>
      </c>
      <c r="O692" s="180"/>
      <c r="P692" s="166" t="str">
        <f t="shared" si="342"/>
        <v xml:space="preserve"> </v>
      </c>
      <c r="Q692" s="166" t="str">
        <f t="shared" si="343"/>
        <v xml:space="preserve"> </v>
      </c>
      <c r="R692" s="119">
        <f t="shared" si="349"/>
        <v>0</v>
      </c>
      <c r="S692" s="72">
        <f t="shared" si="344"/>
        <v>0</v>
      </c>
    </row>
    <row r="693" spans="1:19" s="3" customFormat="1" ht="114.75" customHeight="1" thickBot="1" x14ac:dyDescent="0.25">
      <c r="A693" s="382">
        <f t="shared" ref="A693:F693" si="351">SUM(A689:A692)</f>
        <v>0</v>
      </c>
      <c r="B693" s="383">
        <f t="shared" si="351"/>
        <v>0</v>
      </c>
      <c r="C693" s="383">
        <f t="shared" si="351"/>
        <v>0</v>
      </c>
      <c r="D693" s="383">
        <f t="shared" si="351"/>
        <v>0</v>
      </c>
      <c r="E693" s="161">
        <f t="shared" si="351"/>
        <v>0</v>
      </c>
      <c r="F693" s="161">
        <f t="shared" si="351"/>
        <v>0</v>
      </c>
      <c r="G693" s="58"/>
      <c r="H693" s="9" t="s">
        <v>456</v>
      </c>
      <c r="I693" s="383">
        <f>'موازنة 2028 -2029'!M693</f>
        <v>0</v>
      </c>
      <c r="J693" s="161">
        <f t="shared" ref="J693:L693" si="352">SUM(J689:J692)</f>
        <v>0</v>
      </c>
      <c r="K693" s="161">
        <f t="shared" si="352"/>
        <v>0</v>
      </c>
      <c r="L693" s="161">
        <f t="shared" si="352"/>
        <v>0</v>
      </c>
      <c r="M693" s="383">
        <f>'الاطار الموازنى  راي الجهه عام'!M693</f>
        <v>0</v>
      </c>
      <c r="N693" s="222">
        <f t="shared" si="341"/>
        <v>0</v>
      </c>
      <c r="O693" s="161">
        <f t="shared" ref="O693" si="353">SUM(O689:O692)</f>
        <v>0</v>
      </c>
      <c r="P693" s="161" t="str">
        <f t="shared" si="342"/>
        <v xml:space="preserve"> </v>
      </c>
      <c r="Q693" s="161" t="str">
        <f t="shared" si="343"/>
        <v xml:space="preserve"> </v>
      </c>
      <c r="R693" s="115">
        <f t="shared" si="349"/>
        <v>0</v>
      </c>
      <c r="S693" s="72">
        <f t="shared" si="344"/>
        <v>0</v>
      </c>
    </row>
    <row r="694" spans="1:19" s="3" customFormat="1" ht="105.75" customHeight="1" x14ac:dyDescent="0.2">
      <c r="A694" s="355"/>
      <c r="B694" s="425"/>
      <c r="C694" s="425"/>
      <c r="D694" s="425"/>
      <c r="E694" s="181"/>
      <c r="F694" s="181"/>
      <c r="G694" s="59" t="s">
        <v>972</v>
      </c>
      <c r="H694" s="10" t="s">
        <v>491</v>
      </c>
      <c r="I694" s="425">
        <f>'موازنة 2028 -2029'!M694</f>
        <v>0</v>
      </c>
      <c r="J694" s="181"/>
      <c r="K694" s="181"/>
      <c r="L694" s="181"/>
      <c r="M694" s="425">
        <f>'الاطار الموازنى  راي الجهه عام'!M694</f>
        <v>0</v>
      </c>
      <c r="N694" s="242"/>
      <c r="O694" s="181"/>
      <c r="P694" s="181" t="str">
        <f t="shared" si="342"/>
        <v xml:space="preserve"> </v>
      </c>
      <c r="Q694" s="181" t="str">
        <f t="shared" si="343"/>
        <v xml:space="preserve"> </v>
      </c>
      <c r="R694" s="125"/>
      <c r="S694" s="72">
        <f>S697</f>
        <v>0</v>
      </c>
    </row>
    <row r="695" spans="1:19" s="2" customFormat="1" ht="105.75" customHeight="1" x14ac:dyDescent="0.2">
      <c r="A695" s="389"/>
      <c r="B695" s="390"/>
      <c r="C695" s="390"/>
      <c r="D695" s="390"/>
      <c r="E695" s="180"/>
      <c r="F695" s="180"/>
      <c r="G695" s="60" t="s">
        <v>1046</v>
      </c>
      <c r="H695" s="17" t="s">
        <v>492</v>
      </c>
      <c r="I695" s="390">
        <f>'موازنة 2028 -2029'!M695</f>
        <v>0</v>
      </c>
      <c r="J695" s="180"/>
      <c r="K695" s="180"/>
      <c r="L695" s="180">
        <f t="shared" si="350"/>
        <v>0</v>
      </c>
      <c r="M695" s="390">
        <f>'الاطار الموازنى  راي الجهه عام'!M695</f>
        <v>0</v>
      </c>
      <c r="N695" s="228">
        <f t="shared" si="341"/>
        <v>0</v>
      </c>
      <c r="O695" s="180"/>
      <c r="P695" s="166" t="str">
        <f t="shared" si="342"/>
        <v xml:space="preserve"> </v>
      </c>
      <c r="Q695" s="166" t="str">
        <f t="shared" si="343"/>
        <v xml:space="preserve"> </v>
      </c>
      <c r="R695" s="119">
        <f t="shared" si="349"/>
        <v>0</v>
      </c>
      <c r="S695" s="72">
        <f t="shared" si="344"/>
        <v>0</v>
      </c>
    </row>
    <row r="696" spans="1:19" s="2" customFormat="1" ht="105.75" customHeight="1" thickBot="1" x14ac:dyDescent="0.25">
      <c r="A696" s="389"/>
      <c r="B696" s="390"/>
      <c r="C696" s="390"/>
      <c r="D696" s="390"/>
      <c r="E696" s="180"/>
      <c r="F696" s="180"/>
      <c r="G696" s="68" t="s">
        <v>1047</v>
      </c>
      <c r="H696" s="31" t="s">
        <v>493</v>
      </c>
      <c r="I696" s="390">
        <f>'موازنة 2028 -2029'!M696</f>
        <v>0</v>
      </c>
      <c r="J696" s="180"/>
      <c r="K696" s="180"/>
      <c r="L696" s="180">
        <f t="shared" si="350"/>
        <v>0</v>
      </c>
      <c r="M696" s="390">
        <f>'الاطار الموازنى  راي الجهه عام'!M696</f>
        <v>0</v>
      </c>
      <c r="N696" s="228">
        <f t="shared" si="341"/>
        <v>0</v>
      </c>
      <c r="O696" s="180"/>
      <c r="P696" s="166" t="str">
        <f t="shared" si="342"/>
        <v xml:space="preserve"> </v>
      </c>
      <c r="Q696" s="166" t="str">
        <f t="shared" si="343"/>
        <v xml:space="preserve"> </v>
      </c>
      <c r="R696" s="119">
        <f t="shared" si="349"/>
        <v>0</v>
      </c>
      <c r="S696" s="72">
        <f t="shared" si="344"/>
        <v>0</v>
      </c>
    </row>
    <row r="697" spans="1:19" s="3" customFormat="1" ht="102.75" customHeight="1" thickBot="1" x14ac:dyDescent="0.25">
      <c r="A697" s="382">
        <f t="shared" ref="A697:L697" si="354">SUM(A695:A696)</f>
        <v>0</v>
      </c>
      <c r="B697" s="383">
        <f t="shared" si="354"/>
        <v>0</v>
      </c>
      <c r="C697" s="383">
        <f t="shared" si="354"/>
        <v>0</v>
      </c>
      <c r="D697" s="383">
        <f t="shared" si="354"/>
        <v>0</v>
      </c>
      <c r="E697" s="161">
        <f t="shared" si="354"/>
        <v>0</v>
      </c>
      <c r="F697" s="161">
        <f t="shared" si="354"/>
        <v>0</v>
      </c>
      <c r="G697" s="58"/>
      <c r="H697" s="9" t="s">
        <v>483</v>
      </c>
      <c r="I697" s="383">
        <f>'موازنة 2028 -2029'!M697</f>
        <v>0</v>
      </c>
      <c r="J697" s="161">
        <f t="shared" si="354"/>
        <v>0</v>
      </c>
      <c r="K697" s="161">
        <f t="shared" si="354"/>
        <v>0</v>
      </c>
      <c r="L697" s="161">
        <f t="shared" si="354"/>
        <v>0</v>
      </c>
      <c r="M697" s="383">
        <f>'الاطار الموازنى  راي الجهه عام'!M697</f>
        <v>0</v>
      </c>
      <c r="N697" s="222">
        <f t="shared" si="341"/>
        <v>0</v>
      </c>
      <c r="O697" s="161">
        <f t="shared" ref="O697" si="355">SUM(O695:O696)</f>
        <v>0</v>
      </c>
      <c r="P697" s="161" t="str">
        <f t="shared" si="342"/>
        <v xml:space="preserve"> </v>
      </c>
      <c r="Q697" s="161" t="str">
        <f t="shared" si="343"/>
        <v xml:space="preserve"> </v>
      </c>
      <c r="R697" s="115">
        <f t="shared" si="349"/>
        <v>0</v>
      </c>
      <c r="S697" s="72">
        <f t="shared" si="344"/>
        <v>0</v>
      </c>
    </row>
    <row r="698" spans="1:19" s="3" customFormat="1" ht="105.75" customHeight="1" x14ac:dyDescent="0.2">
      <c r="A698" s="355"/>
      <c r="B698" s="425"/>
      <c r="C698" s="425"/>
      <c r="D698" s="425"/>
      <c r="E698" s="181"/>
      <c r="F698" s="181"/>
      <c r="G698" s="59" t="s">
        <v>973</v>
      </c>
      <c r="H698" s="10" t="s">
        <v>494</v>
      </c>
      <c r="I698" s="425">
        <f>'موازنة 2028 -2029'!M698</f>
        <v>0</v>
      </c>
      <c r="J698" s="181"/>
      <c r="K698" s="181"/>
      <c r="L698" s="181"/>
      <c r="M698" s="425">
        <f>'الاطار الموازنى  راي الجهه عام'!M698</f>
        <v>0</v>
      </c>
      <c r="N698" s="242"/>
      <c r="O698" s="181"/>
      <c r="P698" s="181" t="str">
        <f t="shared" si="342"/>
        <v xml:space="preserve"> </v>
      </c>
      <c r="Q698" s="181" t="str">
        <f t="shared" si="343"/>
        <v xml:space="preserve"> </v>
      </c>
      <c r="R698" s="125"/>
      <c r="S698" s="72">
        <f>S701</f>
        <v>0</v>
      </c>
    </row>
    <row r="699" spans="1:19" s="2" customFormat="1" ht="105.75" customHeight="1" x14ac:dyDescent="0.2">
      <c r="A699" s="389"/>
      <c r="B699" s="390"/>
      <c r="C699" s="390"/>
      <c r="D699" s="390"/>
      <c r="E699" s="180"/>
      <c r="F699" s="180"/>
      <c r="G699" s="60" t="s">
        <v>1048</v>
      </c>
      <c r="H699" s="17" t="s">
        <v>495</v>
      </c>
      <c r="I699" s="390">
        <f>'موازنة 2028 -2029'!M699</f>
        <v>0</v>
      </c>
      <c r="J699" s="180"/>
      <c r="K699" s="180"/>
      <c r="L699" s="180">
        <f t="shared" si="350"/>
        <v>0</v>
      </c>
      <c r="M699" s="390">
        <f>'الاطار الموازنى  راي الجهه عام'!M699</f>
        <v>0</v>
      </c>
      <c r="N699" s="228">
        <f t="shared" si="341"/>
        <v>0</v>
      </c>
      <c r="O699" s="180"/>
      <c r="P699" s="166" t="str">
        <f t="shared" si="342"/>
        <v xml:space="preserve"> </v>
      </c>
      <c r="Q699" s="166" t="str">
        <f t="shared" si="343"/>
        <v xml:space="preserve"> </v>
      </c>
      <c r="R699" s="119">
        <f t="shared" si="349"/>
        <v>0</v>
      </c>
      <c r="S699" s="72">
        <f t="shared" si="344"/>
        <v>0</v>
      </c>
    </row>
    <row r="700" spans="1:19" s="2" customFormat="1" ht="105.75" customHeight="1" thickBot="1" x14ac:dyDescent="0.25">
      <c r="A700" s="389"/>
      <c r="B700" s="390"/>
      <c r="C700" s="390"/>
      <c r="D700" s="390"/>
      <c r="E700" s="180"/>
      <c r="F700" s="180"/>
      <c r="G700" s="68" t="s">
        <v>1049</v>
      </c>
      <c r="H700" s="31" t="s">
        <v>496</v>
      </c>
      <c r="I700" s="390">
        <f>'موازنة 2028 -2029'!M700</f>
        <v>0</v>
      </c>
      <c r="J700" s="180"/>
      <c r="K700" s="180"/>
      <c r="L700" s="180">
        <f t="shared" si="350"/>
        <v>0</v>
      </c>
      <c r="M700" s="390">
        <f>'الاطار الموازنى  راي الجهه عام'!M700</f>
        <v>0</v>
      </c>
      <c r="N700" s="228">
        <f t="shared" si="341"/>
        <v>0</v>
      </c>
      <c r="O700" s="180"/>
      <c r="P700" s="166" t="str">
        <f t="shared" si="342"/>
        <v xml:space="preserve"> </v>
      </c>
      <c r="Q700" s="166" t="str">
        <f t="shared" si="343"/>
        <v xml:space="preserve"> </v>
      </c>
      <c r="R700" s="119">
        <f t="shared" si="349"/>
        <v>0</v>
      </c>
      <c r="S700" s="72">
        <f t="shared" si="344"/>
        <v>0</v>
      </c>
    </row>
    <row r="701" spans="1:19" s="3" customFormat="1" ht="117.75" customHeight="1" thickBot="1" x14ac:dyDescent="0.25">
      <c r="A701" s="382">
        <f t="shared" ref="A701:L701" si="356">SUM(A699:A700)</f>
        <v>0</v>
      </c>
      <c r="B701" s="383">
        <f t="shared" si="356"/>
        <v>0</v>
      </c>
      <c r="C701" s="383">
        <f t="shared" si="356"/>
        <v>0</v>
      </c>
      <c r="D701" s="383">
        <f t="shared" si="356"/>
        <v>0</v>
      </c>
      <c r="E701" s="161">
        <f t="shared" si="356"/>
        <v>0</v>
      </c>
      <c r="F701" s="161">
        <f t="shared" si="356"/>
        <v>0</v>
      </c>
      <c r="G701" s="58"/>
      <c r="H701" s="9" t="s">
        <v>497</v>
      </c>
      <c r="I701" s="383">
        <f>'موازنة 2028 -2029'!M701</f>
        <v>0</v>
      </c>
      <c r="J701" s="161">
        <f t="shared" si="356"/>
        <v>0</v>
      </c>
      <c r="K701" s="161">
        <f t="shared" si="356"/>
        <v>0</v>
      </c>
      <c r="L701" s="161">
        <f t="shared" si="356"/>
        <v>0</v>
      </c>
      <c r="M701" s="383">
        <f>'الاطار الموازنى  راي الجهه عام'!M701</f>
        <v>0</v>
      </c>
      <c r="N701" s="222">
        <f t="shared" si="341"/>
        <v>0</v>
      </c>
      <c r="O701" s="161">
        <f t="shared" ref="O701" si="357">SUM(O699:O700)</f>
        <v>0</v>
      </c>
      <c r="P701" s="161" t="str">
        <f t="shared" si="342"/>
        <v xml:space="preserve"> </v>
      </c>
      <c r="Q701" s="161" t="str">
        <f t="shared" si="343"/>
        <v xml:space="preserve"> </v>
      </c>
      <c r="R701" s="115">
        <f t="shared" si="349"/>
        <v>0</v>
      </c>
      <c r="S701" s="72">
        <f t="shared" si="344"/>
        <v>0</v>
      </c>
    </row>
    <row r="702" spans="1:19" s="3" customFormat="1" ht="114.75" customHeight="1" thickBot="1" x14ac:dyDescent="0.25">
      <c r="A702" s="382">
        <f t="shared" ref="A702:L702" si="358">A701+A697+A693</f>
        <v>0</v>
      </c>
      <c r="B702" s="383">
        <f t="shared" si="358"/>
        <v>0</v>
      </c>
      <c r="C702" s="383">
        <f t="shared" si="358"/>
        <v>0</v>
      </c>
      <c r="D702" s="383">
        <f t="shared" si="358"/>
        <v>0</v>
      </c>
      <c r="E702" s="161">
        <f t="shared" si="358"/>
        <v>0</v>
      </c>
      <c r="F702" s="161">
        <f t="shared" si="358"/>
        <v>0</v>
      </c>
      <c r="G702" s="58"/>
      <c r="H702" s="9" t="s">
        <v>498</v>
      </c>
      <c r="I702" s="383">
        <f>'موازنة 2028 -2029'!M702</f>
        <v>0</v>
      </c>
      <c r="J702" s="161">
        <f t="shared" si="358"/>
        <v>0</v>
      </c>
      <c r="K702" s="161">
        <f t="shared" si="358"/>
        <v>0</v>
      </c>
      <c r="L702" s="161">
        <f t="shared" si="358"/>
        <v>0</v>
      </c>
      <c r="M702" s="383">
        <f>'الاطار الموازنى  راي الجهه عام'!M702</f>
        <v>0</v>
      </c>
      <c r="N702" s="222">
        <f t="shared" si="341"/>
        <v>0</v>
      </c>
      <c r="O702" s="161">
        <f t="shared" ref="O702" si="359">O701+O697+O693</f>
        <v>0</v>
      </c>
      <c r="P702" s="161" t="str">
        <f t="shared" si="342"/>
        <v xml:space="preserve"> </v>
      </c>
      <c r="Q702" s="161" t="str">
        <f t="shared" si="343"/>
        <v xml:space="preserve"> </v>
      </c>
      <c r="R702" s="115">
        <f t="shared" si="349"/>
        <v>0</v>
      </c>
      <c r="S702" s="72">
        <f t="shared" si="344"/>
        <v>0</v>
      </c>
    </row>
    <row r="703" spans="1:19" s="3" customFormat="1" ht="114.75" customHeight="1" x14ac:dyDescent="0.2">
      <c r="A703" s="429">
        <f t="shared" ref="A703:F703" si="360">A702+A686</f>
        <v>0</v>
      </c>
      <c r="B703" s="430">
        <f t="shared" si="360"/>
        <v>0</v>
      </c>
      <c r="C703" s="430">
        <f t="shared" si="360"/>
        <v>0</v>
      </c>
      <c r="D703" s="430">
        <f t="shared" si="360"/>
        <v>0</v>
      </c>
      <c r="E703" s="327">
        <f t="shared" si="360"/>
        <v>0</v>
      </c>
      <c r="F703" s="327">
        <f t="shared" si="360"/>
        <v>0</v>
      </c>
      <c r="G703" s="328"/>
      <c r="H703" s="329" t="s">
        <v>499</v>
      </c>
      <c r="I703" s="430">
        <f>'موازنة 2028 -2029'!M703</f>
        <v>1000000</v>
      </c>
      <c r="J703" s="327">
        <f t="shared" ref="J703:L703" si="361">J702+J686</f>
        <v>0</v>
      </c>
      <c r="K703" s="327">
        <f t="shared" si="361"/>
        <v>0</v>
      </c>
      <c r="L703" s="327">
        <f t="shared" si="361"/>
        <v>0</v>
      </c>
      <c r="M703" s="430">
        <f>'الاطار الموازنى  راي الجهه عام'!M703</f>
        <v>0</v>
      </c>
      <c r="N703" s="330">
        <f t="shared" si="341"/>
        <v>-1000000</v>
      </c>
      <c r="O703" s="327">
        <f>O702+O686</f>
        <v>0</v>
      </c>
      <c r="P703" s="327" t="str">
        <f t="shared" si="342"/>
        <v xml:space="preserve"> </v>
      </c>
      <c r="Q703" s="327">
        <f t="shared" si="343"/>
        <v>1000000</v>
      </c>
      <c r="R703" s="331">
        <f t="shared" si="349"/>
        <v>0</v>
      </c>
      <c r="S703" s="72">
        <f t="shared" si="344"/>
        <v>1000000</v>
      </c>
    </row>
    <row r="704" spans="1:19" s="3" customFormat="1" ht="117" customHeight="1" x14ac:dyDescent="0.2">
      <c r="A704" s="438"/>
      <c r="B704" s="439"/>
      <c r="C704" s="439"/>
      <c r="D704" s="439"/>
      <c r="E704" s="190"/>
      <c r="F704" s="190"/>
      <c r="G704" s="59" t="s">
        <v>926</v>
      </c>
      <c r="H704" s="10" t="s">
        <v>500</v>
      </c>
      <c r="I704" s="439">
        <f>'موازنة 2028 -2029'!M704</f>
        <v>0</v>
      </c>
      <c r="J704" s="190"/>
      <c r="K704" s="190"/>
      <c r="L704" s="190"/>
      <c r="M704" s="439">
        <f>'الاطار الموازنى  راي الجهه عام'!M704</f>
        <v>0</v>
      </c>
      <c r="N704" s="252"/>
      <c r="O704" s="190"/>
      <c r="P704" s="190"/>
      <c r="Q704" s="190"/>
      <c r="R704" s="132"/>
      <c r="S704" s="72">
        <f>S768</f>
        <v>25632000</v>
      </c>
    </row>
    <row r="705" spans="1:19" s="3" customFormat="1" ht="105.75" customHeight="1" thickBot="1" x14ac:dyDescent="0.25">
      <c r="A705" s="444"/>
      <c r="B705" s="445"/>
      <c r="C705" s="445"/>
      <c r="D705" s="445"/>
      <c r="E705" s="193"/>
      <c r="F705" s="193"/>
      <c r="G705" s="92" t="s">
        <v>927</v>
      </c>
      <c r="H705" s="93" t="s">
        <v>501</v>
      </c>
      <c r="I705" s="445">
        <f>'موازنة 2028 -2029'!M705</f>
        <v>0</v>
      </c>
      <c r="J705" s="193"/>
      <c r="K705" s="193"/>
      <c r="L705" s="193"/>
      <c r="M705" s="445">
        <f>'الاطار الموازنى  راي الجهه عام'!M705</f>
        <v>0</v>
      </c>
      <c r="N705" s="254"/>
      <c r="O705" s="193"/>
      <c r="P705" s="193" t="str">
        <f t="shared" si="342"/>
        <v xml:space="preserve"> </v>
      </c>
      <c r="Q705" s="193" t="str">
        <f t="shared" si="343"/>
        <v xml:space="preserve"> </v>
      </c>
      <c r="R705" s="134"/>
      <c r="S705" s="72">
        <f>S711</f>
        <v>0</v>
      </c>
    </row>
    <row r="706" spans="1:19" s="2" customFormat="1" ht="105.75" customHeight="1" x14ac:dyDescent="0.2">
      <c r="A706" s="371"/>
      <c r="B706" s="372"/>
      <c r="C706" s="372"/>
      <c r="D706" s="372"/>
      <c r="E706" s="152"/>
      <c r="F706" s="152"/>
      <c r="G706" s="53" t="s">
        <v>928</v>
      </c>
      <c r="H706" s="26" t="s">
        <v>502</v>
      </c>
      <c r="I706" s="372">
        <f>'موازنة 2028 -2029'!M706</f>
        <v>0</v>
      </c>
      <c r="J706" s="152"/>
      <c r="K706" s="152"/>
      <c r="L706" s="152"/>
      <c r="M706" s="372">
        <f>'الاطار الموازنى  راي الجهه عام'!M706</f>
        <v>0</v>
      </c>
      <c r="N706" s="214"/>
      <c r="O706" s="152"/>
      <c r="P706" s="152" t="str">
        <f t="shared" si="342"/>
        <v xml:space="preserve"> </v>
      </c>
      <c r="Q706" s="152" t="str">
        <f t="shared" si="343"/>
        <v xml:space="preserve"> </v>
      </c>
      <c r="R706" s="109"/>
      <c r="S706" s="72">
        <f>S709</f>
        <v>0</v>
      </c>
    </row>
    <row r="707" spans="1:19" s="1" customFormat="1" ht="105.75" customHeight="1" x14ac:dyDescent="0.2">
      <c r="A707" s="357"/>
      <c r="B707" s="373"/>
      <c r="C707" s="373"/>
      <c r="D707" s="373"/>
      <c r="E707" s="153"/>
      <c r="F707" s="153"/>
      <c r="G707" s="54">
        <v>3221010101</v>
      </c>
      <c r="H707" s="18" t="s">
        <v>599</v>
      </c>
      <c r="I707" s="373">
        <f>'موازنة 2028 -2029'!M707</f>
        <v>0</v>
      </c>
      <c r="J707" s="153"/>
      <c r="K707" s="153"/>
      <c r="L707" s="153">
        <f t="shared" si="350"/>
        <v>0</v>
      </c>
      <c r="M707" s="373">
        <f>'الاطار الموازنى  راي الجهه عام'!M707</f>
        <v>0</v>
      </c>
      <c r="N707" s="215">
        <f t="shared" si="341"/>
        <v>0</v>
      </c>
      <c r="O707" s="153"/>
      <c r="P707" s="155" t="str">
        <f t="shared" si="342"/>
        <v xml:space="preserve"> </v>
      </c>
      <c r="Q707" s="155" t="str">
        <f t="shared" si="343"/>
        <v xml:space="preserve"> </v>
      </c>
      <c r="R707" s="110">
        <f t="shared" si="349"/>
        <v>0</v>
      </c>
      <c r="S707" s="72">
        <f t="shared" si="344"/>
        <v>0</v>
      </c>
    </row>
    <row r="708" spans="1:19" s="1" customFormat="1" ht="105.75" customHeight="1" thickBot="1" x14ac:dyDescent="0.25">
      <c r="A708" s="357"/>
      <c r="B708" s="373"/>
      <c r="C708" s="373"/>
      <c r="D708" s="373"/>
      <c r="E708" s="153"/>
      <c r="F708" s="153"/>
      <c r="G708" s="54">
        <v>3221010201</v>
      </c>
      <c r="H708" s="18" t="s">
        <v>503</v>
      </c>
      <c r="I708" s="373">
        <f>'موازنة 2028 -2029'!M708</f>
        <v>0</v>
      </c>
      <c r="J708" s="153"/>
      <c r="K708" s="153"/>
      <c r="L708" s="153">
        <f t="shared" si="350"/>
        <v>0</v>
      </c>
      <c r="M708" s="373">
        <f>'الاطار الموازنى  راي الجهه عام'!M708</f>
        <v>0</v>
      </c>
      <c r="N708" s="215">
        <f t="shared" si="341"/>
        <v>0</v>
      </c>
      <c r="O708" s="153"/>
      <c r="P708" s="155" t="str">
        <f t="shared" si="342"/>
        <v xml:space="preserve"> </v>
      </c>
      <c r="Q708" s="155" t="str">
        <f t="shared" si="343"/>
        <v xml:space="preserve"> </v>
      </c>
      <c r="R708" s="110">
        <f t="shared" si="349"/>
        <v>0</v>
      </c>
      <c r="S708" s="72">
        <f t="shared" si="344"/>
        <v>0</v>
      </c>
    </row>
    <row r="709" spans="1:19" s="2" customFormat="1" ht="110.25" customHeight="1" thickBot="1" x14ac:dyDescent="0.25">
      <c r="A709" s="376">
        <f t="shared" ref="A709:F709" si="362">SUM(A707:A708)</f>
        <v>0</v>
      </c>
      <c r="B709" s="377">
        <f t="shared" si="362"/>
        <v>0</v>
      </c>
      <c r="C709" s="377">
        <f t="shared" si="362"/>
        <v>0</v>
      </c>
      <c r="D709" s="377">
        <f t="shared" si="362"/>
        <v>0</v>
      </c>
      <c r="E709" s="157">
        <f t="shared" si="362"/>
        <v>0</v>
      </c>
      <c r="F709" s="157">
        <f t="shared" si="362"/>
        <v>0</v>
      </c>
      <c r="G709" s="57"/>
      <c r="H709" s="7" t="s">
        <v>237</v>
      </c>
      <c r="I709" s="377">
        <f>'موازنة 2028 -2029'!M709</f>
        <v>0</v>
      </c>
      <c r="J709" s="157">
        <f t="shared" ref="J709:L709" si="363">SUM(J707:J708)</f>
        <v>0</v>
      </c>
      <c r="K709" s="157">
        <f t="shared" si="363"/>
        <v>0</v>
      </c>
      <c r="L709" s="157">
        <f t="shared" si="363"/>
        <v>0</v>
      </c>
      <c r="M709" s="377">
        <f>'الاطار الموازنى  راي الجهه عام'!M709</f>
        <v>0</v>
      </c>
      <c r="N709" s="217">
        <f t="shared" si="341"/>
        <v>0</v>
      </c>
      <c r="O709" s="157">
        <f t="shared" ref="O709" si="364">SUM(O707:O708)</f>
        <v>0</v>
      </c>
      <c r="P709" s="157" t="str">
        <f t="shared" si="342"/>
        <v xml:space="preserve"> </v>
      </c>
      <c r="Q709" s="157" t="str">
        <f t="shared" si="343"/>
        <v xml:space="preserve"> </v>
      </c>
      <c r="R709" s="112">
        <f t="shared" si="349"/>
        <v>0</v>
      </c>
      <c r="S709" s="72">
        <f t="shared" si="344"/>
        <v>0</v>
      </c>
    </row>
    <row r="710" spans="1:19" s="2" customFormat="1" ht="105.75" customHeight="1" thickBot="1" x14ac:dyDescent="0.25">
      <c r="A710" s="389"/>
      <c r="B710" s="390"/>
      <c r="C710" s="390"/>
      <c r="D710" s="390"/>
      <c r="E710" s="180"/>
      <c r="F710" s="180"/>
      <c r="G710" s="68" t="s">
        <v>1050</v>
      </c>
      <c r="H710" s="37" t="s">
        <v>504</v>
      </c>
      <c r="I710" s="390">
        <f>'موازنة 2028 -2029'!M710</f>
        <v>0</v>
      </c>
      <c r="J710" s="180"/>
      <c r="K710" s="180"/>
      <c r="L710" s="180">
        <f t="shared" si="350"/>
        <v>0</v>
      </c>
      <c r="M710" s="390">
        <f>'الاطار الموازنى  راي الجهه عام'!M710</f>
        <v>0</v>
      </c>
      <c r="N710" s="228">
        <f t="shared" si="341"/>
        <v>0</v>
      </c>
      <c r="O710" s="180"/>
      <c r="P710" s="166" t="str">
        <f t="shared" si="342"/>
        <v xml:space="preserve"> </v>
      </c>
      <c r="Q710" s="166" t="str">
        <f t="shared" si="343"/>
        <v xml:space="preserve"> </v>
      </c>
      <c r="R710" s="119">
        <f t="shared" si="349"/>
        <v>0</v>
      </c>
      <c r="S710" s="72">
        <f t="shared" si="344"/>
        <v>0</v>
      </c>
    </row>
    <row r="711" spans="1:19" s="3" customFormat="1" ht="105" customHeight="1" thickBot="1" x14ac:dyDescent="0.25">
      <c r="A711" s="382">
        <f t="shared" ref="A711:L711" si="365">SUM(A709:A710)</f>
        <v>0</v>
      </c>
      <c r="B711" s="383">
        <f t="shared" si="365"/>
        <v>0</v>
      </c>
      <c r="C711" s="383">
        <f t="shared" si="365"/>
        <v>0</v>
      </c>
      <c r="D711" s="383">
        <f t="shared" si="365"/>
        <v>0</v>
      </c>
      <c r="E711" s="161">
        <f t="shared" si="365"/>
        <v>0</v>
      </c>
      <c r="F711" s="161">
        <f t="shared" si="365"/>
        <v>0</v>
      </c>
      <c r="G711" s="58"/>
      <c r="H711" s="9" t="s">
        <v>505</v>
      </c>
      <c r="I711" s="383">
        <f>'موازنة 2028 -2029'!M711</f>
        <v>0</v>
      </c>
      <c r="J711" s="161">
        <f t="shared" si="365"/>
        <v>0</v>
      </c>
      <c r="K711" s="161">
        <f t="shared" si="365"/>
        <v>0</v>
      </c>
      <c r="L711" s="161">
        <f t="shared" si="365"/>
        <v>0</v>
      </c>
      <c r="M711" s="383">
        <f>'الاطار الموازنى  راي الجهه عام'!M711</f>
        <v>0</v>
      </c>
      <c r="N711" s="222">
        <f t="shared" si="341"/>
        <v>0</v>
      </c>
      <c r="O711" s="161">
        <f t="shared" ref="O711" si="366">SUM(O709:O710)</f>
        <v>0</v>
      </c>
      <c r="P711" s="161" t="str">
        <f t="shared" si="342"/>
        <v xml:space="preserve"> </v>
      </c>
      <c r="Q711" s="161" t="str">
        <f t="shared" si="343"/>
        <v xml:space="preserve"> </v>
      </c>
      <c r="R711" s="115">
        <f t="shared" si="349"/>
        <v>0</v>
      </c>
      <c r="S711" s="72">
        <f t="shared" si="344"/>
        <v>0</v>
      </c>
    </row>
    <row r="712" spans="1:19" s="3" customFormat="1" ht="105.75" customHeight="1" x14ac:dyDescent="0.2">
      <c r="A712" s="355"/>
      <c r="B712" s="425"/>
      <c r="C712" s="425"/>
      <c r="D712" s="425"/>
      <c r="E712" s="181"/>
      <c r="F712" s="181"/>
      <c r="G712" s="59" t="s">
        <v>929</v>
      </c>
      <c r="H712" s="10" t="s">
        <v>506</v>
      </c>
      <c r="I712" s="425">
        <f>'موازنة 2028 -2029'!M712</f>
        <v>0</v>
      </c>
      <c r="J712" s="181"/>
      <c r="K712" s="181"/>
      <c r="L712" s="181"/>
      <c r="M712" s="425">
        <f>'الاطار الموازنى  راي الجهه عام'!M712</f>
        <v>0</v>
      </c>
      <c r="N712" s="242"/>
      <c r="O712" s="181"/>
      <c r="P712" s="181" t="str">
        <f t="shared" si="342"/>
        <v xml:space="preserve"> </v>
      </c>
      <c r="Q712" s="181" t="str">
        <f t="shared" si="343"/>
        <v xml:space="preserve"> </v>
      </c>
      <c r="R712" s="125"/>
      <c r="S712" s="72">
        <f>S726</f>
        <v>0</v>
      </c>
    </row>
    <row r="713" spans="1:19" s="2" customFormat="1" ht="105.75" customHeight="1" x14ac:dyDescent="0.2">
      <c r="A713" s="389"/>
      <c r="B713" s="390"/>
      <c r="C713" s="390"/>
      <c r="D713" s="390"/>
      <c r="E713" s="166"/>
      <c r="F713" s="166"/>
      <c r="G713" s="60" t="s">
        <v>930</v>
      </c>
      <c r="H713" s="25" t="s">
        <v>507</v>
      </c>
      <c r="I713" s="390">
        <f>'موازنة 2028 -2029'!M713</f>
        <v>0</v>
      </c>
      <c r="J713" s="166"/>
      <c r="K713" s="166"/>
      <c r="L713" s="166"/>
      <c r="M713" s="390">
        <f>'الاطار الموازنى  راي الجهه عام'!M713</f>
        <v>0</v>
      </c>
      <c r="N713" s="228"/>
      <c r="O713" s="166"/>
      <c r="P713" s="166" t="str">
        <f t="shared" si="342"/>
        <v xml:space="preserve"> </v>
      </c>
      <c r="Q713" s="166" t="str">
        <f t="shared" si="343"/>
        <v xml:space="preserve"> </v>
      </c>
      <c r="R713" s="119"/>
      <c r="S713" s="72">
        <f>S718</f>
        <v>0</v>
      </c>
    </row>
    <row r="714" spans="1:19" s="1" customFormat="1" ht="105.75" customHeight="1" x14ac:dyDescent="0.2">
      <c r="A714" s="357"/>
      <c r="B714" s="373"/>
      <c r="C714" s="373"/>
      <c r="D714" s="373"/>
      <c r="E714" s="153"/>
      <c r="F714" s="153"/>
      <c r="G714" s="54">
        <v>3222010101</v>
      </c>
      <c r="H714" s="18" t="s">
        <v>508</v>
      </c>
      <c r="I714" s="373">
        <f>'موازنة 2028 -2029'!M714</f>
        <v>0</v>
      </c>
      <c r="J714" s="153"/>
      <c r="K714" s="153"/>
      <c r="L714" s="153">
        <f t="shared" si="350"/>
        <v>0</v>
      </c>
      <c r="M714" s="373">
        <f>'الاطار الموازنى  راي الجهه عام'!M714</f>
        <v>0</v>
      </c>
      <c r="N714" s="215">
        <f t="shared" si="341"/>
        <v>0</v>
      </c>
      <c r="O714" s="153"/>
      <c r="P714" s="155" t="str">
        <f t="shared" si="342"/>
        <v xml:space="preserve"> </v>
      </c>
      <c r="Q714" s="155" t="str">
        <f t="shared" si="343"/>
        <v xml:space="preserve"> </v>
      </c>
      <c r="R714" s="110">
        <f t="shared" si="349"/>
        <v>0</v>
      </c>
      <c r="S714" s="72">
        <f t="shared" si="344"/>
        <v>0</v>
      </c>
    </row>
    <row r="715" spans="1:19" s="1" customFormat="1" ht="105.75" customHeight="1" x14ac:dyDescent="0.2">
      <c r="A715" s="357"/>
      <c r="B715" s="373"/>
      <c r="C715" s="373"/>
      <c r="D715" s="373"/>
      <c r="E715" s="153"/>
      <c r="F715" s="153"/>
      <c r="G715" s="54">
        <v>3222010201</v>
      </c>
      <c r="H715" s="18" t="s">
        <v>509</v>
      </c>
      <c r="I715" s="373">
        <f>'موازنة 2028 -2029'!M715</f>
        <v>0</v>
      </c>
      <c r="J715" s="153"/>
      <c r="K715" s="153"/>
      <c r="L715" s="153">
        <f t="shared" si="350"/>
        <v>0</v>
      </c>
      <c r="M715" s="373">
        <f>'الاطار الموازنى  راي الجهه عام'!M715</f>
        <v>0</v>
      </c>
      <c r="N715" s="215">
        <f t="shared" si="341"/>
        <v>0</v>
      </c>
      <c r="O715" s="153"/>
      <c r="P715" s="155" t="str">
        <f t="shared" si="342"/>
        <v xml:space="preserve"> </v>
      </c>
      <c r="Q715" s="155" t="str">
        <f t="shared" si="343"/>
        <v xml:space="preserve"> </v>
      </c>
      <c r="R715" s="110">
        <f t="shared" si="349"/>
        <v>0</v>
      </c>
      <c r="S715" s="72">
        <f t="shared" si="344"/>
        <v>0</v>
      </c>
    </row>
    <row r="716" spans="1:19" s="1" customFormat="1" ht="105.75" customHeight="1" x14ac:dyDescent="0.2">
      <c r="A716" s="357"/>
      <c r="B716" s="373"/>
      <c r="C716" s="373"/>
      <c r="D716" s="373"/>
      <c r="E716" s="153"/>
      <c r="F716" s="153"/>
      <c r="G716" s="54">
        <v>3222010301</v>
      </c>
      <c r="H716" s="18" t="s">
        <v>510</v>
      </c>
      <c r="I716" s="373">
        <f>'موازنة 2028 -2029'!M716</f>
        <v>0</v>
      </c>
      <c r="J716" s="153"/>
      <c r="K716" s="153"/>
      <c r="L716" s="153">
        <f t="shared" si="350"/>
        <v>0</v>
      </c>
      <c r="M716" s="373">
        <f>'الاطار الموازنى  راي الجهه عام'!M716</f>
        <v>0</v>
      </c>
      <c r="N716" s="215">
        <f t="shared" si="341"/>
        <v>0</v>
      </c>
      <c r="O716" s="153"/>
      <c r="P716" s="155" t="str">
        <f t="shared" si="342"/>
        <v xml:space="preserve"> </v>
      </c>
      <c r="Q716" s="155" t="str">
        <f t="shared" si="343"/>
        <v xml:space="preserve"> </v>
      </c>
      <c r="R716" s="110">
        <f t="shared" si="349"/>
        <v>0</v>
      </c>
      <c r="S716" s="72">
        <f t="shared" si="344"/>
        <v>0</v>
      </c>
    </row>
    <row r="717" spans="1:19" s="1" customFormat="1" ht="105.75" customHeight="1" thickBot="1" x14ac:dyDescent="0.25">
      <c r="A717" s="357"/>
      <c r="B717" s="373"/>
      <c r="C717" s="373"/>
      <c r="D717" s="373"/>
      <c r="E717" s="153"/>
      <c r="F717" s="153"/>
      <c r="G717" s="54">
        <v>3222010401</v>
      </c>
      <c r="H717" s="18" t="s">
        <v>511</v>
      </c>
      <c r="I717" s="373">
        <f>'موازنة 2028 -2029'!M717</f>
        <v>0</v>
      </c>
      <c r="J717" s="153"/>
      <c r="K717" s="153"/>
      <c r="L717" s="153">
        <f t="shared" si="350"/>
        <v>0</v>
      </c>
      <c r="M717" s="373">
        <f>'الاطار الموازنى  راي الجهه عام'!M717</f>
        <v>0</v>
      </c>
      <c r="N717" s="215">
        <f t="shared" si="341"/>
        <v>0</v>
      </c>
      <c r="O717" s="153"/>
      <c r="P717" s="155" t="str">
        <f t="shared" si="342"/>
        <v xml:space="preserve"> </v>
      </c>
      <c r="Q717" s="155" t="str">
        <f t="shared" si="343"/>
        <v xml:space="preserve"> </v>
      </c>
      <c r="R717" s="110">
        <f t="shared" si="349"/>
        <v>0</v>
      </c>
      <c r="S717" s="72">
        <f t="shared" si="344"/>
        <v>0</v>
      </c>
    </row>
    <row r="718" spans="1:19" s="2" customFormat="1" ht="112.5" customHeight="1" thickBot="1" x14ac:dyDescent="0.25">
      <c r="A718" s="376">
        <f t="shared" ref="A718:L718" si="367">SUM(A714:A717)</f>
        <v>0</v>
      </c>
      <c r="B718" s="377">
        <f t="shared" si="367"/>
        <v>0</v>
      </c>
      <c r="C718" s="377">
        <f t="shared" si="367"/>
        <v>0</v>
      </c>
      <c r="D718" s="377">
        <f t="shared" si="367"/>
        <v>0</v>
      </c>
      <c r="E718" s="157">
        <f t="shared" si="367"/>
        <v>0</v>
      </c>
      <c r="F718" s="157">
        <f t="shared" si="367"/>
        <v>0</v>
      </c>
      <c r="G718" s="57"/>
      <c r="H718" s="7" t="s">
        <v>512</v>
      </c>
      <c r="I718" s="377">
        <f>'موازنة 2028 -2029'!M718</f>
        <v>0</v>
      </c>
      <c r="J718" s="157">
        <f t="shared" si="367"/>
        <v>0</v>
      </c>
      <c r="K718" s="157">
        <f t="shared" si="367"/>
        <v>0</v>
      </c>
      <c r="L718" s="157">
        <f t="shared" si="367"/>
        <v>0</v>
      </c>
      <c r="M718" s="377">
        <f>'الاطار الموازنى  راي الجهه عام'!M718</f>
        <v>0</v>
      </c>
      <c r="N718" s="217">
        <f t="shared" si="341"/>
        <v>0</v>
      </c>
      <c r="O718" s="157">
        <f t="shared" ref="O718" si="368">SUM(O714:O717)</f>
        <v>0</v>
      </c>
      <c r="P718" s="157" t="str">
        <f t="shared" si="342"/>
        <v xml:space="preserve"> </v>
      </c>
      <c r="Q718" s="157" t="str">
        <f t="shared" si="343"/>
        <v xml:space="preserve"> </v>
      </c>
      <c r="R718" s="112">
        <f t="shared" si="349"/>
        <v>0</v>
      </c>
      <c r="S718" s="72">
        <f t="shared" si="344"/>
        <v>0</v>
      </c>
    </row>
    <row r="719" spans="1:19" s="2" customFormat="1" ht="105.75" customHeight="1" x14ac:dyDescent="0.2">
      <c r="A719" s="389"/>
      <c r="B719" s="390"/>
      <c r="C719" s="390"/>
      <c r="D719" s="390"/>
      <c r="E719" s="166"/>
      <c r="F719" s="166"/>
      <c r="G719" s="60" t="s">
        <v>931</v>
      </c>
      <c r="H719" s="25" t="s">
        <v>513</v>
      </c>
      <c r="I719" s="390">
        <f>'موازنة 2028 -2029'!M719</f>
        <v>0</v>
      </c>
      <c r="J719" s="166"/>
      <c r="K719" s="166"/>
      <c r="L719" s="166"/>
      <c r="M719" s="390">
        <f>'الاطار الموازنى  راي الجهه عام'!M719</f>
        <v>0</v>
      </c>
      <c r="N719" s="228"/>
      <c r="O719" s="166"/>
      <c r="P719" s="166" t="str">
        <f t="shared" si="342"/>
        <v xml:space="preserve"> </v>
      </c>
      <c r="Q719" s="166" t="str">
        <f t="shared" si="343"/>
        <v xml:space="preserve"> </v>
      </c>
      <c r="R719" s="119"/>
      <c r="S719" s="72">
        <f>S725</f>
        <v>0</v>
      </c>
    </row>
    <row r="720" spans="1:19" s="1" customFormat="1" ht="105.75" customHeight="1" x14ac:dyDescent="0.2">
      <c r="A720" s="357"/>
      <c r="B720" s="373"/>
      <c r="C720" s="373"/>
      <c r="D720" s="373"/>
      <c r="E720" s="153"/>
      <c r="F720" s="153"/>
      <c r="G720" s="54">
        <v>3222020101</v>
      </c>
      <c r="H720" s="18" t="s">
        <v>514</v>
      </c>
      <c r="I720" s="373">
        <f>'موازنة 2028 -2029'!M720</f>
        <v>0</v>
      </c>
      <c r="J720" s="153"/>
      <c r="K720" s="153"/>
      <c r="L720" s="153">
        <f t="shared" si="350"/>
        <v>0</v>
      </c>
      <c r="M720" s="373">
        <f>'الاطار الموازنى  راي الجهه عام'!M720</f>
        <v>0</v>
      </c>
      <c r="N720" s="215">
        <f t="shared" si="341"/>
        <v>0</v>
      </c>
      <c r="O720" s="153"/>
      <c r="P720" s="155" t="str">
        <f t="shared" si="342"/>
        <v xml:space="preserve"> </v>
      </c>
      <c r="Q720" s="155" t="str">
        <f t="shared" si="343"/>
        <v xml:space="preserve"> </v>
      </c>
      <c r="R720" s="110">
        <f t="shared" si="349"/>
        <v>0</v>
      </c>
      <c r="S720" s="72">
        <f t="shared" si="344"/>
        <v>0</v>
      </c>
    </row>
    <row r="721" spans="1:19" s="1" customFormat="1" ht="105.75" customHeight="1" x14ac:dyDescent="0.2">
      <c r="A721" s="357"/>
      <c r="B721" s="373"/>
      <c r="C721" s="373"/>
      <c r="D721" s="373"/>
      <c r="E721" s="155"/>
      <c r="F721" s="155"/>
      <c r="G721" s="54" t="s">
        <v>932</v>
      </c>
      <c r="H721" s="18" t="s">
        <v>515</v>
      </c>
      <c r="I721" s="373">
        <f>'موازنة 2028 -2029'!M721</f>
        <v>0</v>
      </c>
      <c r="J721" s="155"/>
      <c r="K721" s="155"/>
      <c r="L721" s="155"/>
      <c r="M721" s="373">
        <f>'الاطار الموازنى  راي الجهه عام'!M721</f>
        <v>0</v>
      </c>
      <c r="N721" s="215"/>
      <c r="O721" s="155"/>
      <c r="P721" s="155" t="str">
        <f t="shared" si="342"/>
        <v xml:space="preserve"> </v>
      </c>
      <c r="Q721" s="155" t="str">
        <f t="shared" si="343"/>
        <v xml:space="preserve"> </v>
      </c>
      <c r="R721" s="110"/>
      <c r="S721" s="72">
        <f>S724</f>
        <v>0</v>
      </c>
    </row>
    <row r="722" spans="1:19" ht="105.75" customHeight="1" x14ac:dyDescent="0.2">
      <c r="A722" s="364"/>
      <c r="B722" s="365"/>
      <c r="C722" s="365"/>
      <c r="D722" s="365"/>
      <c r="E722" s="147"/>
      <c r="F722" s="147"/>
      <c r="G722" s="49" t="s">
        <v>933</v>
      </c>
      <c r="H722" s="19" t="s">
        <v>516</v>
      </c>
      <c r="I722" s="365">
        <f>'موازنة 2028 -2029'!M722</f>
        <v>0</v>
      </c>
      <c r="J722" s="147"/>
      <c r="K722" s="147"/>
      <c r="L722" s="147">
        <f t="shared" si="350"/>
        <v>0</v>
      </c>
      <c r="M722" s="365">
        <f>'الاطار الموازنى  راي الجهه عام'!M722</f>
        <v>0</v>
      </c>
      <c r="N722" s="208">
        <f t="shared" si="341"/>
        <v>0</v>
      </c>
      <c r="O722" s="147"/>
      <c r="P722" s="209" t="str">
        <f t="shared" si="342"/>
        <v xml:space="preserve"> </v>
      </c>
      <c r="Q722" s="209" t="str">
        <f t="shared" si="343"/>
        <v xml:space="preserve"> </v>
      </c>
      <c r="R722" s="105">
        <f t="shared" si="349"/>
        <v>0</v>
      </c>
      <c r="S722" s="72">
        <f t="shared" si="344"/>
        <v>0</v>
      </c>
    </row>
    <row r="723" spans="1:19" ht="105.75" customHeight="1" thickBot="1" x14ac:dyDescent="0.25">
      <c r="A723" s="364"/>
      <c r="B723" s="365"/>
      <c r="C723" s="365"/>
      <c r="D723" s="365"/>
      <c r="E723" s="147"/>
      <c r="F723" s="147"/>
      <c r="G723" s="49" t="s">
        <v>934</v>
      </c>
      <c r="H723" s="19" t="s">
        <v>517</v>
      </c>
      <c r="I723" s="365">
        <f>'موازنة 2028 -2029'!M723</f>
        <v>0</v>
      </c>
      <c r="J723" s="147"/>
      <c r="K723" s="147"/>
      <c r="L723" s="147">
        <f t="shared" si="350"/>
        <v>0</v>
      </c>
      <c r="M723" s="365">
        <f>'الاطار الموازنى  راي الجهه عام'!M723</f>
        <v>0</v>
      </c>
      <c r="N723" s="208">
        <f t="shared" si="341"/>
        <v>0</v>
      </c>
      <c r="O723" s="147"/>
      <c r="P723" s="209" t="str">
        <f t="shared" si="342"/>
        <v xml:space="preserve"> </v>
      </c>
      <c r="Q723" s="209" t="str">
        <f t="shared" si="343"/>
        <v xml:space="preserve"> </v>
      </c>
      <c r="R723" s="105">
        <f t="shared" si="349"/>
        <v>0</v>
      </c>
      <c r="S723" s="72">
        <f t="shared" si="344"/>
        <v>0</v>
      </c>
    </row>
    <row r="724" spans="1:19" s="1" customFormat="1" ht="97.5" customHeight="1" thickBot="1" x14ac:dyDescent="0.25">
      <c r="A724" s="360">
        <f t="shared" ref="A724:L724" si="369">SUM(A722:A723)</f>
        <v>0</v>
      </c>
      <c r="B724" s="368">
        <f t="shared" si="369"/>
        <v>0</v>
      </c>
      <c r="C724" s="368">
        <f t="shared" si="369"/>
        <v>0</v>
      </c>
      <c r="D724" s="368">
        <f t="shared" si="369"/>
        <v>0</v>
      </c>
      <c r="E724" s="150">
        <f t="shared" si="369"/>
        <v>0</v>
      </c>
      <c r="F724" s="150">
        <f t="shared" si="369"/>
        <v>0</v>
      </c>
      <c r="G724" s="51"/>
      <c r="H724" s="5" t="s">
        <v>518</v>
      </c>
      <c r="I724" s="368">
        <f>'موازنة 2028 -2029'!M724</f>
        <v>0</v>
      </c>
      <c r="J724" s="150">
        <f t="shared" si="369"/>
        <v>0</v>
      </c>
      <c r="K724" s="150">
        <f t="shared" si="369"/>
        <v>0</v>
      </c>
      <c r="L724" s="150">
        <f t="shared" si="369"/>
        <v>0</v>
      </c>
      <c r="M724" s="368">
        <f>'الاطار الموازنى  راي الجهه عام'!M724</f>
        <v>0</v>
      </c>
      <c r="N724" s="212">
        <f t="shared" si="341"/>
        <v>0</v>
      </c>
      <c r="O724" s="150">
        <f t="shared" ref="O724" si="370">SUM(O722:O723)</f>
        <v>0</v>
      </c>
      <c r="P724" s="150" t="str">
        <f t="shared" si="342"/>
        <v xml:space="preserve"> </v>
      </c>
      <c r="Q724" s="150" t="str">
        <f t="shared" si="343"/>
        <v xml:space="preserve"> </v>
      </c>
      <c r="R724" s="107">
        <f t="shared" si="349"/>
        <v>0</v>
      </c>
      <c r="S724" s="72">
        <f t="shared" si="344"/>
        <v>0</v>
      </c>
    </row>
    <row r="725" spans="1:19" s="2" customFormat="1" ht="99.75" customHeight="1" thickBot="1" x14ac:dyDescent="0.25">
      <c r="A725" s="376">
        <f t="shared" ref="A725:L725" si="371">A724+A720</f>
        <v>0</v>
      </c>
      <c r="B725" s="377">
        <f t="shared" si="371"/>
        <v>0</v>
      </c>
      <c r="C725" s="377">
        <f t="shared" si="371"/>
        <v>0</v>
      </c>
      <c r="D725" s="377">
        <f t="shared" si="371"/>
        <v>0</v>
      </c>
      <c r="E725" s="157">
        <f t="shared" si="371"/>
        <v>0</v>
      </c>
      <c r="F725" s="157">
        <f t="shared" si="371"/>
        <v>0</v>
      </c>
      <c r="G725" s="57"/>
      <c r="H725" s="7" t="s">
        <v>256</v>
      </c>
      <c r="I725" s="377">
        <f>'موازنة 2028 -2029'!M725</f>
        <v>0</v>
      </c>
      <c r="J725" s="157">
        <f t="shared" si="371"/>
        <v>0</v>
      </c>
      <c r="K725" s="157">
        <f t="shared" si="371"/>
        <v>0</v>
      </c>
      <c r="L725" s="157">
        <f t="shared" si="371"/>
        <v>0</v>
      </c>
      <c r="M725" s="377">
        <f>'الاطار الموازنى  راي الجهه عام'!M725</f>
        <v>0</v>
      </c>
      <c r="N725" s="217">
        <f t="shared" si="341"/>
        <v>0</v>
      </c>
      <c r="O725" s="157">
        <f t="shared" ref="O725" si="372">O724+O720</f>
        <v>0</v>
      </c>
      <c r="P725" s="157" t="str">
        <f t="shared" si="342"/>
        <v xml:space="preserve"> </v>
      </c>
      <c r="Q725" s="157" t="str">
        <f t="shared" si="343"/>
        <v xml:space="preserve"> </v>
      </c>
      <c r="R725" s="112">
        <f t="shared" si="349"/>
        <v>0</v>
      </c>
      <c r="S725" s="72">
        <f t="shared" si="344"/>
        <v>0</v>
      </c>
    </row>
    <row r="726" spans="1:19" s="3" customFormat="1" ht="102.75" customHeight="1" thickBot="1" x14ac:dyDescent="0.25">
      <c r="A726" s="382">
        <f t="shared" ref="A726:L726" si="373">A725+A718</f>
        <v>0</v>
      </c>
      <c r="B726" s="383">
        <f t="shared" si="373"/>
        <v>0</v>
      </c>
      <c r="C726" s="383">
        <f t="shared" si="373"/>
        <v>0</v>
      </c>
      <c r="D726" s="383">
        <f t="shared" si="373"/>
        <v>0</v>
      </c>
      <c r="E726" s="161">
        <f t="shared" si="373"/>
        <v>0</v>
      </c>
      <c r="F726" s="161">
        <f t="shared" si="373"/>
        <v>0</v>
      </c>
      <c r="G726" s="58"/>
      <c r="H726" s="9" t="s">
        <v>1109</v>
      </c>
      <c r="I726" s="383">
        <f>'موازنة 2028 -2029'!M726</f>
        <v>0</v>
      </c>
      <c r="J726" s="161">
        <f t="shared" si="373"/>
        <v>0</v>
      </c>
      <c r="K726" s="161">
        <f t="shared" si="373"/>
        <v>0</v>
      </c>
      <c r="L726" s="161">
        <f t="shared" si="373"/>
        <v>0</v>
      </c>
      <c r="M726" s="383">
        <f>'الاطار الموازنى  راي الجهه عام'!M726</f>
        <v>0</v>
      </c>
      <c r="N726" s="222">
        <f t="shared" si="341"/>
        <v>0</v>
      </c>
      <c r="O726" s="161">
        <f t="shared" ref="O726" si="374">O725+O718</f>
        <v>0</v>
      </c>
      <c r="P726" s="161" t="str">
        <f t="shared" si="342"/>
        <v xml:space="preserve"> </v>
      </c>
      <c r="Q726" s="161" t="str">
        <f t="shared" si="343"/>
        <v xml:space="preserve"> </v>
      </c>
      <c r="R726" s="115">
        <f t="shared" si="349"/>
        <v>0</v>
      </c>
      <c r="S726" s="72">
        <f t="shared" si="344"/>
        <v>0</v>
      </c>
    </row>
    <row r="727" spans="1:19" s="3" customFormat="1" ht="105.75" customHeight="1" x14ac:dyDescent="0.2">
      <c r="A727" s="355"/>
      <c r="B727" s="425"/>
      <c r="C727" s="425"/>
      <c r="D727" s="425"/>
      <c r="E727" s="181"/>
      <c r="F727" s="181"/>
      <c r="G727" s="59" t="s">
        <v>935</v>
      </c>
      <c r="H727" s="10" t="s">
        <v>519</v>
      </c>
      <c r="I727" s="425">
        <f>'موازنة 2028 -2029'!M727</f>
        <v>0</v>
      </c>
      <c r="J727" s="181"/>
      <c r="K727" s="181"/>
      <c r="L727" s="181"/>
      <c r="M727" s="425">
        <f>'الاطار الموازنى  راي الجهه عام'!M727</f>
        <v>0</v>
      </c>
      <c r="N727" s="242"/>
      <c r="O727" s="181"/>
      <c r="P727" s="181" t="str">
        <f t="shared" si="342"/>
        <v xml:space="preserve"> </v>
      </c>
      <c r="Q727" s="181" t="str">
        <f t="shared" si="343"/>
        <v xml:space="preserve"> </v>
      </c>
      <c r="R727" s="125"/>
      <c r="S727" s="72">
        <f>S743</f>
        <v>0</v>
      </c>
    </row>
    <row r="728" spans="1:19" s="2" customFormat="1" ht="105.75" customHeight="1" x14ac:dyDescent="0.2">
      <c r="A728" s="389"/>
      <c r="B728" s="390"/>
      <c r="C728" s="390"/>
      <c r="D728" s="390"/>
      <c r="E728" s="166"/>
      <c r="F728" s="166"/>
      <c r="G728" s="60" t="s">
        <v>936</v>
      </c>
      <c r="H728" s="25" t="s">
        <v>520</v>
      </c>
      <c r="I728" s="390">
        <f>'موازنة 2028 -2029'!M728</f>
        <v>0</v>
      </c>
      <c r="J728" s="166"/>
      <c r="K728" s="166"/>
      <c r="L728" s="166"/>
      <c r="M728" s="390">
        <f>'الاطار الموازنى  راي الجهه عام'!M728</f>
        <v>0</v>
      </c>
      <c r="N728" s="228"/>
      <c r="O728" s="166"/>
      <c r="P728" s="166" t="str">
        <f t="shared" si="342"/>
        <v xml:space="preserve"> </v>
      </c>
      <c r="Q728" s="166" t="str">
        <f t="shared" si="343"/>
        <v xml:space="preserve"> </v>
      </c>
      <c r="R728" s="119"/>
      <c r="S728" s="72">
        <f>S732</f>
        <v>0</v>
      </c>
    </row>
    <row r="729" spans="1:19" s="1" customFormat="1" ht="105.75" customHeight="1" x14ac:dyDescent="0.2">
      <c r="A729" s="357"/>
      <c r="B729" s="373"/>
      <c r="C729" s="373"/>
      <c r="D729" s="373"/>
      <c r="E729" s="153"/>
      <c r="F729" s="153"/>
      <c r="G729" s="54">
        <v>3223010101</v>
      </c>
      <c r="H729" s="18" t="s">
        <v>521</v>
      </c>
      <c r="I729" s="373">
        <f>'موازنة 2028 -2029'!M729</f>
        <v>0</v>
      </c>
      <c r="J729" s="153"/>
      <c r="K729" s="153"/>
      <c r="L729" s="153">
        <f t="shared" si="350"/>
        <v>0</v>
      </c>
      <c r="M729" s="373">
        <f>'الاطار الموازنى  راي الجهه عام'!M729</f>
        <v>0</v>
      </c>
      <c r="N729" s="215">
        <f t="shared" si="341"/>
        <v>0</v>
      </c>
      <c r="O729" s="153"/>
      <c r="P729" s="155" t="str">
        <f t="shared" si="342"/>
        <v xml:space="preserve"> </v>
      </c>
      <c r="Q729" s="155" t="str">
        <f t="shared" si="343"/>
        <v xml:space="preserve"> </v>
      </c>
      <c r="R729" s="110">
        <f t="shared" si="349"/>
        <v>0</v>
      </c>
      <c r="S729" s="72">
        <f t="shared" si="344"/>
        <v>0</v>
      </c>
    </row>
    <row r="730" spans="1:19" s="1" customFormat="1" ht="105.75" customHeight="1" x14ac:dyDescent="0.2">
      <c r="A730" s="357"/>
      <c r="B730" s="373"/>
      <c r="C730" s="373"/>
      <c r="D730" s="373"/>
      <c r="E730" s="153"/>
      <c r="F730" s="153"/>
      <c r="G730" s="54">
        <v>3223010201</v>
      </c>
      <c r="H730" s="18" t="s">
        <v>522</v>
      </c>
      <c r="I730" s="373">
        <f>'موازنة 2028 -2029'!M730</f>
        <v>0</v>
      </c>
      <c r="J730" s="153"/>
      <c r="K730" s="153"/>
      <c r="L730" s="153">
        <f t="shared" si="350"/>
        <v>0</v>
      </c>
      <c r="M730" s="373">
        <f>'الاطار الموازنى  راي الجهه عام'!M730</f>
        <v>0</v>
      </c>
      <c r="N730" s="215">
        <f t="shared" si="341"/>
        <v>0</v>
      </c>
      <c r="O730" s="153"/>
      <c r="P730" s="155" t="str">
        <f t="shared" si="342"/>
        <v xml:space="preserve"> </v>
      </c>
      <c r="Q730" s="155" t="str">
        <f t="shared" si="343"/>
        <v xml:space="preserve"> </v>
      </c>
      <c r="R730" s="110">
        <f t="shared" si="349"/>
        <v>0</v>
      </c>
      <c r="S730" s="72">
        <f t="shared" si="344"/>
        <v>0</v>
      </c>
    </row>
    <row r="731" spans="1:19" s="1" customFormat="1" ht="105.75" customHeight="1" thickBot="1" x14ac:dyDescent="0.25">
      <c r="A731" s="357"/>
      <c r="B731" s="373"/>
      <c r="C731" s="373"/>
      <c r="D731" s="373"/>
      <c r="E731" s="153"/>
      <c r="F731" s="153"/>
      <c r="G731" s="54">
        <v>3223010301</v>
      </c>
      <c r="H731" s="18" t="s">
        <v>523</v>
      </c>
      <c r="I731" s="373">
        <f>'موازنة 2028 -2029'!M731</f>
        <v>0</v>
      </c>
      <c r="J731" s="153"/>
      <c r="K731" s="153"/>
      <c r="L731" s="153">
        <f t="shared" si="350"/>
        <v>0</v>
      </c>
      <c r="M731" s="373">
        <f>'الاطار الموازنى  راي الجهه عام'!M731</f>
        <v>0</v>
      </c>
      <c r="N731" s="215">
        <f t="shared" si="341"/>
        <v>0</v>
      </c>
      <c r="O731" s="153"/>
      <c r="P731" s="155" t="str">
        <f t="shared" si="342"/>
        <v xml:space="preserve"> </v>
      </c>
      <c r="Q731" s="155" t="str">
        <f t="shared" si="343"/>
        <v xml:space="preserve"> </v>
      </c>
      <c r="R731" s="110">
        <f t="shared" si="349"/>
        <v>0</v>
      </c>
      <c r="S731" s="72">
        <f t="shared" si="344"/>
        <v>0</v>
      </c>
    </row>
    <row r="732" spans="1:19" s="2" customFormat="1" ht="107.25" customHeight="1" thickBot="1" x14ac:dyDescent="0.25">
      <c r="A732" s="376">
        <f t="shared" ref="A732:L732" si="375">SUM(A729:A731)</f>
        <v>0</v>
      </c>
      <c r="B732" s="377">
        <f t="shared" si="375"/>
        <v>0</v>
      </c>
      <c r="C732" s="377">
        <f t="shared" si="375"/>
        <v>0</v>
      </c>
      <c r="D732" s="377">
        <f t="shared" si="375"/>
        <v>0</v>
      </c>
      <c r="E732" s="157">
        <f t="shared" si="375"/>
        <v>0</v>
      </c>
      <c r="F732" s="157">
        <f t="shared" si="375"/>
        <v>0</v>
      </c>
      <c r="G732" s="57"/>
      <c r="H732" s="7" t="s">
        <v>237</v>
      </c>
      <c r="I732" s="377">
        <f>'موازنة 2028 -2029'!M732</f>
        <v>0</v>
      </c>
      <c r="J732" s="157">
        <f t="shared" si="375"/>
        <v>0</v>
      </c>
      <c r="K732" s="157">
        <f t="shared" si="375"/>
        <v>0</v>
      </c>
      <c r="L732" s="157">
        <f t="shared" si="375"/>
        <v>0</v>
      </c>
      <c r="M732" s="377">
        <f>'الاطار الموازنى  راي الجهه عام'!M732</f>
        <v>0</v>
      </c>
      <c r="N732" s="217">
        <f t="shared" si="341"/>
        <v>0</v>
      </c>
      <c r="O732" s="157">
        <f t="shared" ref="O732" si="376">SUM(O729:O731)</f>
        <v>0</v>
      </c>
      <c r="P732" s="157" t="str">
        <f t="shared" si="342"/>
        <v xml:space="preserve"> </v>
      </c>
      <c r="Q732" s="157" t="str">
        <f t="shared" si="343"/>
        <v xml:space="preserve"> </v>
      </c>
      <c r="R732" s="112">
        <f t="shared" si="349"/>
        <v>0</v>
      </c>
      <c r="S732" s="72">
        <f t="shared" si="344"/>
        <v>0</v>
      </c>
    </row>
    <row r="733" spans="1:19" s="2" customFormat="1" ht="105.75" customHeight="1" x14ac:dyDescent="0.2">
      <c r="A733" s="389"/>
      <c r="B733" s="390"/>
      <c r="C733" s="390"/>
      <c r="D733" s="390"/>
      <c r="E733" s="180"/>
      <c r="F733" s="180"/>
      <c r="G733" s="60" t="s">
        <v>1051</v>
      </c>
      <c r="H733" s="17" t="s">
        <v>524</v>
      </c>
      <c r="I733" s="390">
        <f>'موازنة 2028 -2029'!M733</f>
        <v>0</v>
      </c>
      <c r="J733" s="180"/>
      <c r="K733" s="180"/>
      <c r="L733" s="180">
        <f t="shared" si="350"/>
        <v>0</v>
      </c>
      <c r="M733" s="390">
        <f>'الاطار الموازنى  راي الجهه عام'!M733</f>
        <v>0</v>
      </c>
      <c r="N733" s="228">
        <f t="shared" si="341"/>
        <v>0</v>
      </c>
      <c r="O733" s="180"/>
      <c r="P733" s="166" t="str">
        <f t="shared" si="342"/>
        <v xml:space="preserve"> </v>
      </c>
      <c r="Q733" s="166" t="str">
        <f t="shared" si="343"/>
        <v xml:space="preserve"> </v>
      </c>
      <c r="R733" s="119">
        <f t="shared" si="349"/>
        <v>0</v>
      </c>
      <c r="S733" s="72">
        <f t="shared" si="344"/>
        <v>0</v>
      </c>
    </row>
    <row r="734" spans="1:19" s="2" customFormat="1" ht="105.75" customHeight="1" x14ac:dyDescent="0.2">
      <c r="A734" s="389"/>
      <c r="B734" s="390"/>
      <c r="C734" s="390"/>
      <c r="D734" s="390"/>
      <c r="E734" s="180"/>
      <c r="F734" s="180"/>
      <c r="G734" s="60" t="s">
        <v>1052</v>
      </c>
      <c r="H734" s="17" t="s">
        <v>525</v>
      </c>
      <c r="I734" s="390">
        <f>'موازنة 2028 -2029'!M734</f>
        <v>0</v>
      </c>
      <c r="J734" s="180"/>
      <c r="K734" s="180"/>
      <c r="L734" s="180">
        <f t="shared" si="350"/>
        <v>0</v>
      </c>
      <c r="M734" s="390">
        <f>'الاطار الموازنى  راي الجهه عام'!M734</f>
        <v>0</v>
      </c>
      <c r="N734" s="228">
        <f t="shared" si="341"/>
        <v>0</v>
      </c>
      <c r="O734" s="180"/>
      <c r="P734" s="166" t="str">
        <f t="shared" si="342"/>
        <v xml:space="preserve"> </v>
      </c>
      <c r="Q734" s="166" t="str">
        <f t="shared" si="343"/>
        <v xml:space="preserve"> </v>
      </c>
      <c r="R734" s="119">
        <f t="shared" si="349"/>
        <v>0</v>
      </c>
      <c r="S734" s="72">
        <f t="shared" si="344"/>
        <v>0</v>
      </c>
    </row>
    <row r="735" spans="1:19" s="2" customFormat="1" ht="105.75" customHeight="1" x14ac:dyDescent="0.2">
      <c r="A735" s="389"/>
      <c r="B735" s="390"/>
      <c r="C735" s="390"/>
      <c r="D735" s="390"/>
      <c r="E735" s="180"/>
      <c r="F735" s="180"/>
      <c r="G735" s="60" t="s">
        <v>1053</v>
      </c>
      <c r="H735" s="17" t="s">
        <v>526</v>
      </c>
      <c r="I735" s="390">
        <f>'موازنة 2028 -2029'!M735</f>
        <v>0</v>
      </c>
      <c r="J735" s="180"/>
      <c r="K735" s="180"/>
      <c r="L735" s="180">
        <f t="shared" si="350"/>
        <v>0</v>
      </c>
      <c r="M735" s="390">
        <f>'الاطار الموازنى  راي الجهه عام'!M735</f>
        <v>0</v>
      </c>
      <c r="N735" s="228">
        <f t="shared" si="341"/>
        <v>0</v>
      </c>
      <c r="O735" s="180"/>
      <c r="P735" s="166" t="str">
        <f t="shared" si="342"/>
        <v xml:space="preserve"> </v>
      </c>
      <c r="Q735" s="166" t="str">
        <f t="shared" si="343"/>
        <v xml:space="preserve"> </v>
      </c>
      <c r="R735" s="119">
        <f t="shared" si="349"/>
        <v>0</v>
      </c>
      <c r="S735" s="72">
        <f t="shared" si="344"/>
        <v>0</v>
      </c>
    </row>
    <row r="736" spans="1:19" s="2" customFormat="1" ht="105.75" customHeight="1" x14ac:dyDescent="0.2">
      <c r="A736" s="389"/>
      <c r="B736" s="390"/>
      <c r="C736" s="390"/>
      <c r="D736" s="390"/>
      <c r="E736" s="166"/>
      <c r="F736" s="166"/>
      <c r="G736" s="60" t="s">
        <v>937</v>
      </c>
      <c r="H736" s="17" t="s">
        <v>565</v>
      </c>
      <c r="I736" s="390">
        <f>'موازنة 2028 -2029'!M736</f>
        <v>0</v>
      </c>
      <c r="J736" s="166"/>
      <c r="K736" s="166"/>
      <c r="L736" s="166"/>
      <c r="M736" s="390">
        <f>'الاطار الموازنى  راي الجهه عام'!M736</f>
        <v>0</v>
      </c>
      <c r="N736" s="228"/>
      <c r="O736" s="166"/>
      <c r="P736" s="166" t="str">
        <f t="shared" si="342"/>
        <v xml:space="preserve"> </v>
      </c>
      <c r="Q736" s="166" t="str">
        <f t="shared" si="343"/>
        <v xml:space="preserve"> </v>
      </c>
      <c r="R736" s="119"/>
      <c r="S736" s="72">
        <f>S740</f>
        <v>0</v>
      </c>
    </row>
    <row r="737" spans="1:19" s="1" customFormat="1" ht="105.75" customHeight="1" x14ac:dyDescent="0.2">
      <c r="A737" s="357"/>
      <c r="B737" s="373"/>
      <c r="C737" s="373"/>
      <c r="D737" s="373"/>
      <c r="E737" s="153"/>
      <c r="F737" s="153"/>
      <c r="G737" s="54">
        <v>3223050101</v>
      </c>
      <c r="H737" s="18" t="s">
        <v>527</v>
      </c>
      <c r="I737" s="373">
        <f>'موازنة 2028 -2029'!M737</f>
        <v>0</v>
      </c>
      <c r="J737" s="153"/>
      <c r="K737" s="153"/>
      <c r="L737" s="153">
        <f t="shared" si="350"/>
        <v>0</v>
      </c>
      <c r="M737" s="373">
        <f>'الاطار الموازنى  راي الجهه عام'!M737</f>
        <v>0</v>
      </c>
      <c r="N737" s="215">
        <f t="shared" si="341"/>
        <v>0</v>
      </c>
      <c r="O737" s="153"/>
      <c r="P737" s="155" t="str">
        <f t="shared" si="342"/>
        <v xml:space="preserve"> </v>
      </c>
      <c r="Q737" s="155" t="str">
        <f t="shared" si="343"/>
        <v xml:space="preserve"> </v>
      </c>
      <c r="R737" s="110">
        <f t="shared" si="349"/>
        <v>0</v>
      </c>
      <c r="S737" s="72">
        <f t="shared" si="344"/>
        <v>0</v>
      </c>
    </row>
    <row r="738" spans="1:19" s="1" customFormat="1" ht="105.75" customHeight="1" x14ac:dyDescent="0.2">
      <c r="A738" s="374"/>
      <c r="B738" s="375"/>
      <c r="C738" s="375"/>
      <c r="D738" s="375"/>
      <c r="E738" s="156"/>
      <c r="F738" s="156"/>
      <c r="G738" s="55">
        <v>3223050201</v>
      </c>
      <c r="H738" s="18" t="s">
        <v>600</v>
      </c>
      <c r="I738" s="375">
        <f>'موازنة 2028 -2029'!M738</f>
        <v>0</v>
      </c>
      <c r="J738" s="156"/>
      <c r="K738" s="156"/>
      <c r="L738" s="156">
        <f t="shared" si="350"/>
        <v>0</v>
      </c>
      <c r="M738" s="375">
        <f>'الاطار الموازنى  راي الجهه عام'!M738</f>
        <v>0</v>
      </c>
      <c r="N738" s="216">
        <f t="shared" si="341"/>
        <v>0</v>
      </c>
      <c r="O738" s="156"/>
      <c r="P738" s="154" t="str">
        <f t="shared" si="342"/>
        <v xml:space="preserve"> </v>
      </c>
      <c r="Q738" s="154" t="str">
        <f t="shared" si="343"/>
        <v xml:space="preserve"> </v>
      </c>
      <c r="R738" s="111">
        <f t="shared" si="349"/>
        <v>0</v>
      </c>
      <c r="S738" s="72">
        <f t="shared" si="344"/>
        <v>0</v>
      </c>
    </row>
    <row r="739" spans="1:19" s="1" customFormat="1" ht="105.75" customHeight="1" thickBot="1" x14ac:dyDescent="0.25">
      <c r="A739" s="374"/>
      <c r="B739" s="375"/>
      <c r="C739" s="375"/>
      <c r="D739" s="375"/>
      <c r="E739" s="156"/>
      <c r="F739" s="156"/>
      <c r="G739" s="55">
        <v>3223050301</v>
      </c>
      <c r="H739" s="23" t="s">
        <v>601</v>
      </c>
      <c r="I739" s="375">
        <f>'موازنة 2028 -2029'!M739</f>
        <v>0</v>
      </c>
      <c r="J739" s="156"/>
      <c r="K739" s="156"/>
      <c r="L739" s="156">
        <f t="shared" si="350"/>
        <v>0</v>
      </c>
      <c r="M739" s="375">
        <f>'الاطار الموازنى  راي الجهه عام'!M739</f>
        <v>0</v>
      </c>
      <c r="N739" s="216">
        <f t="shared" si="341"/>
        <v>0</v>
      </c>
      <c r="O739" s="156"/>
      <c r="P739" s="154" t="str">
        <f t="shared" si="342"/>
        <v xml:space="preserve"> </v>
      </c>
      <c r="Q739" s="154" t="str">
        <f t="shared" si="343"/>
        <v xml:space="preserve"> </v>
      </c>
      <c r="R739" s="111">
        <f t="shared" si="349"/>
        <v>0</v>
      </c>
      <c r="S739" s="72">
        <f t="shared" si="344"/>
        <v>0</v>
      </c>
    </row>
    <row r="740" spans="1:19" s="2" customFormat="1" ht="99.75" customHeight="1" thickBot="1" x14ac:dyDescent="0.25">
      <c r="A740" s="376">
        <f t="shared" ref="A740:L740" si="377">SUM(A737:A739)</f>
        <v>0</v>
      </c>
      <c r="B740" s="377">
        <f t="shared" si="377"/>
        <v>0</v>
      </c>
      <c r="C740" s="377">
        <f t="shared" si="377"/>
        <v>0</v>
      </c>
      <c r="D740" s="377">
        <f t="shared" si="377"/>
        <v>0</v>
      </c>
      <c r="E740" s="157">
        <f t="shared" si="377"/>
        <v>0</v>
      </c>
      <c r="F740" s="157">
        <f t="shared" si="377"/>
        <v>0</v>
      </c>
      <c r="G740" s="57"/>
      <c r="H740" s="7" t="s">
        <v>278</v>
      </c>
      <c r="I740" s="377">
        <f>'موازنة 2028 -2029'!M740</f>
        <v>0</v>
      </c>
      <c r="J740" s="157">
        <f t="shared" si="377"/>
        <v>0</v>
      </c>
      <c r="K740" s="157">
        <f t="shared" si="377"/>
        <v>0</v>
      </c>
      <c r="L740" s="157">
        <f t="shared" si="377"/>
        <v>0</v>
      </c>
      <c r="M740" s="377">
        <f>'الاطار الموازنى  راي الجهه عام'!M740</f>
        <v>0</v>
      </c>
      <c r="N740" s="217">
        <f t="shared" si="341"/>
        <v>0</v>
      </c>
      <c r="O740" s="157">
        <f t="shared" ref="O740" si="378">SUM(O737:O739)</f>
        <v>0</v>
      </c>
      <c r="P740" s="157" t="str">
        <f t="shared" si="342"/>
        <v xml:space="preserve"> </v>
      </c>
      <c r="Q740" s="157" t="str">
        <f t="shared" si="343"/>
        <v xml:space="preserve"> </v>
      </c>
      <c r="R740" s="112">
        <f t="shared" si="349"/>
        <v>0</v>
      </c>
      <c r="S740" s="72">
        <f t="shared" si="344"/>
        <v>0</v>
      </c>
    </row>
    <row r="741" spans="1:19" s="2" customFormat="1" ht="105.75" customHeight="1" x14ac:dyDescent="0.2">
      <c r="A741" s="371"/>
      <c r="B741" s="372"/>
      <c r="C741" s="372"/>
      <c r="D741" s="372"/>
      <c r="E741" s="191"/>
      <c r="F741" s="191"/>
      <c r="G741" s="53" t="s">
        <v>1054</v>
      </c>
      <c r="H741" s="22" t="s">
        <v>528</v>
      </c>
      <c r="I741" s="372">
        <f>'موازنة 2028 -2029'!M741</f>
        <v>0</v>
      </c>
      <c r="J741" s="191"/>
      <c r="K741" s="191"/>
      <c r="L741" s="191">
        <f t="shared" si="350"/>
        <v>0</v>
      </c>
      <c r="M741" s="372">
        <f>'الاطار الموازنى  راي الجهه عام'!M741</f>
        <v>0</v>
      </c>
      <c r="N741" s="214">
        <f t="shared" si="341"/>
        <v>0</v>
      </c>
      <c r="O741" s="191"/>
      <c r="P741" s="152" t="str">
        <f t="shared" si="342"/>
        <v xml:space="preserve"> </v>
      </c>
      <c r="Q741" s="152" t="str">
        <f t="shared" si="343"/>
        <v xml:space="preserve"> </v>
      </c>
      <c r="R741" s="109">
        <f t="shared" si="349"/>
        <v>0</v>
      </c>
      <c r="S741" s="72">
        <f t="shared" si="344"/>
        <v>0</v>
      </c>
    </row>
    <row r="742" spans="1:19" s="2" customFormat="1" ht="105.75" customHeight="1" thickBot="1" x14ac:dyDescent="0.25">
      <c r="A742" s="389"/>
      <c r="B742" s="390"/>
      <c r="C742" s="390"/>
      <c r="D742" s="390"/>
      <c r="E742" s="180"/>
      <c r="F742" s="180"/>
      <c r="G742" s="68" t="s">
        <v>1055</v>
      </c>
      <c r="H742" s="31" t="s">
        <v>529</v>
      </c>
      <c r="I742" s="390">
        <f>'موازنة 2028 -2029'!M742</f>
        <v>0</v>
      </c>
      <c r="J742" s="180"/>
      <c r="K742" s="180"/>
      <c r="L742" s="180">
        <f t="shared" si="350"/>
        <v>0</v>
      </c>
      <c r="M742" s="390">
        <f>'الاطار الموازنى  راي الجهه عام'!M742</f>
        <v>0</v>
      </c>
      <c r="N742" s="228">
        <f t="shared" si="341"/>
        <v>0</v>
      </c>
      <c r="O742" s="180">
        <f>M742</f>
        <v>0</v>
      </c>
      <c r="P742" s="166" t="str">
        <f t="shared" si="342"/>
        <v xml:space="preserve"> </v>
      </c>
      <c r="Q742" s="166" t="str">
        <f t="shared" si="343"/>
        <v xml:space="preserve"> </v>
      </c>
      <c r="R742" s="119">
        <f t="shared" si="349"/>
        <v>0</v>
      </c>
      <c r="S742" s="72">
        <f t="shared" si="344"/>
        <v>0</v>
      </c>
    </row>
    <row r="743" spans="1:19" s="3" customFormat="1" ht="112.5" customHeight="1" thickBot="1" x14ac:dyDescent="0.25">
      <c r="A743" s="382">
        <f t="shared" ref="A743:L743" si="379">A742+A741+A740+A735+A734+A733+A732</f>
        <v>0</v>
      </c>
      <c r="B743" s="383">
        <f t="shared" si="379"/>
        <v>0</v>
      </c>
      <c r="C743" s="383">
        <f t="shared" si="379"/>
        <v>0</v>
      </c>
      <c r="D743" s="383">
        <f t="shared" si="379"/>
        <v>0</v>
      </c>
      <c r="E743" s="161">
        <f t="shared" si="379"/>
        <v>0</v>
      </c>
      <c r="F743" s="161">
        <f t="shared" si="379"/>
        <v>0</v>
      </c>
      <c r="G743" s="58"/>
      <c r="H743" s="9" t="s">
        <v>1110</v>
      </c>
      <c r="I743" s="383">
        <f>'موازنة 2028 -2029'!M743</f>
        <v>0</v>
      </c>
      <c r="J743" s="161">
        <f t="shared" si="379"/>
        <v>0</v>
      </c>
      <c r="K743" s="161">
        <f t="shared" si="379"/>
        <v>0</v>
      </c>
      <c r="L743" s="161">
        <f t="shared" si="379"/>
        <v>0</v>
      </c>
      <c r="M743" s="383">
        <f>'الاطار الموازنى  راي الجهه عام'!M743</f>
        <v>0</v>
      </c>
      <c r="N743" s="222">
        <f t="shared" si="341"/>
        <v>0</v>
      </c>
      <c r="O743" s="161">
        <f t="shared" ref="O743" si="380">O742+O741+O740+O735+O734+O733+O732</f>
        <v>0</v>
      </c>
      <c r="P743" s="161" t="str">
        <f t="shared" si="342"/>
        <v xml:space="preserve"> </v>
      </c>
      <c r="Q743" s="161" t="str">
        <f t="shared" si="343"/>
        <v xml:space="preserve"> </v>
      </c>
      <c r="R743" s="115">
        <f t="shared" si="349"/>
        <v>0</v>
      </c>
      <c r="S743" s="72">
        <f t="shared" si="344"/>
        <v>0</v>
      </c>
    </row>
    <row r="744" spans="1:19" s="3" customFormat="1" ht="105.75" customHeight="1" x14ac:dyDescent="0.2">
      <c r="A744" s="355"/>
      <c r="B744" s="425"/>
      <c r="C744" s="425"/>
      <c r="D744" s="425"/>
      <c r="E744" s="181"/>
      <c r="F744" s="181"/>
      <c r="G744" s="59" t="s">
        <v>938</v>
      </c>
      <c r="H744" s="10" t="s">
        <v>530</v>
      </c>
      <c r="I744" s="425">
        <f>'موازنة 2028 -2029'!M744</f>
        <v>0</v>
      </c>
      <c r="J744" s="181"/>
      <c r="K744" s="181"/>
      <c r="L744" s="181"/>
      <c r="M744" s="425">
        <f>'الاطار الموازنى  راي الجهه عام'!M744</f>
        <v>0</v>
      </c>
      <c r="N744" s="242">
        <f t="shared" si="341"/>
        <v>0</v>
      </c>
      <c r="O744" s="181"/>
      <c r="P744" s="181" t="str">
        <f t="shared" si="342"/>
        <v xml:space="preserve"> </v>
      </c>
      <c r="Q744" s="181" t="str">
        <f t="shared" si="343"/>
        <v xml:space="preserve"> </v>
      </c>
      <c r="R744" s="125"/>
      <c r="S744" s="72">
        <f>S761</f>
        <v>25632000</v>
      </c>
    </row>
    <row r="745" spans="1:19" s="2" customFormat="1" ht="105.75" customHeight="1" x14ac:dyDescent="0.2">
      <c r="A745" s="389"/>
      <c r="B745" s="390"/>
      <c r="C745" s="390"/>
      <c r="D745" s="390"/>
      <c r="E745" s="180"/>
      <c r="F745" s="180"/>
      <c r="G745" s="60" t="s">
        <v>1056</v>
      </c>
      <c r="H745" s="17" t="s">
        <v>566</v>
      </c>
      <c r="I745" s="390">
        <f>'موازنة 2028 -2029'!M745</f>
        <v>0</v>
      </c>
      <c r="J745" s="180"/>
      <c r="K745" s="180"/>
      <c r="L745" s="180">
        <f t="shared" si="350"/>
        <v>0</v>
      </c>
      <c r="M745" s="390">
        <f>'الاطار الموازنى  راي الجهه عام'!M745</f>
        <v>0</v>
      </c>
      <c r="N745" s="228">
        <f t="shared" si="341"/>
        <v>0</v>
      </c>
      <c r="O745" s="180"/>
      <c r="P745" s="166" t="str">
        <f t="shared" si="342"/>
        <v xml:space="preserve"> </v>
      </c>
      <c r="Q745" s="166" t="str">
        <f t="shared" si="343"/>
        <v xml:space="preserve"> </v>
      </c>
      <c r="R745" s="119">
        <f t="shared" si="349"/>
        <v>0</v>
      </c>
      <c r="S745" s="72">
        <f t="shared" si="344"/>
        <v>0</v>
      </c>
    </row>
    <row r="746" spans="1:19" s="2" customFormat="1" ht="105.75" customHeight="1" x14ac:dyDescent="0.2">
      <c r="A746" s="389"/>
      <c r="B746" s="390"/>
      <c r="C746" s="390"/>
      <c r="D746" s="390"/>
      <c r="E746" s="166"/>
      <c r="F746" s="166"/>
      <c r="G746" s="60" t="s">
        <v>939</v>
      </c>
      <c r="H746" s="17" t="s">
        <v>531</v>
      </c>
      <c r="I746" s="390">
        <f>'موازنة 2028 -2029'!M746</f>
        <v>0</v>
      </c>
      <c r="J746" s="166"/>
      <c r="K746" s="166"/>
      <c r="L746" s="166"/>
      <c r="M746" s="390">
        <f>'الاطار الموازنى  راي الجهه عام'!M746</f>
        <v>0</v>
      </c>
      <c r="N746" s="228"/>
      <c r="O746" s="166"/>
      <c r="P746" s="166" t="str">
        <f t="shared" si="342"/>
        <v xml:space="preserve"> </v>
      </c>
      <c r="Q746" s="166" t="str">
        <f t="shared" si="343"/>
        <v xml:space="preserve"> </v>
      </c>
      <c r="R746" s="119"/>
      <c r="S746" s="72">
        <f>S753</f>
        <v>25632000</v>
      </c>
    </row>
    <row r="747" spans="1:19" s="1" customFormat="1" ht="105.75" customHeight="1" x14ac:dyDescent="0.2">
      <c r="A747" s="357"/>
      <c r="B747" s="373"/>
      <c r="C747" s="373"/>
      <c r="D747" s="373"/>
      <c r="E747" s="153"/>
      <c r="F747" s="153"/>
      <c r="G747" s="54">
        <v>3224020101</v>
      </c>
      <c r="H747" s="18" t="s">
        <v>468</v>
      </c>
      <c r="I747" s="373">
        <f>'موازنة 2028 -2029'!M747</f>
        <v>0</v>
      </c>
      <c r="J747" s="153"/>
      <c r="K747" s="153"/>
      <c r="L747" s="153">
        <f t="shared" si="350"/>
        <v>0</v>
      </c>
      <c r="M747" s="373">
        <f>'الاطار الموازنى  راي الجهه عام'!M747</f>
        <v>0</v>
      </c>
      <c r="N747" s="215">
        <f t="shared" ref="N747:N809" si="381">M747-I747</f>
        <v>0</v>
      </c>
      <c r="O747" s="153"/>
      <c r="P747" s="155" t="str">
        <f t="shared" ref="P747:P810" si="382">IF(O747&gt;I747,O747-I747," ")</f>
        <v xml:space="preserve"> </v>
      </c>
      <c r="Q747" s="155" t="str">
        <f t="shared" ref="Q747:Q810" si="383">IF(I747&gt;O747,I747-O747," ")</f>
        <v xml:space="preserve"> </v>
      </c>
      <c r="R747" s="110">
        <f t="shared" si="349"/>
        <v>0</v>
      </c>
      <c r="S747" s="72">
        <f t="shared" ref="S747:S809" si="384">SUM(A747+B747+C747+D747+E747+F747+I747+J747+K747+L747+M747+O747)</f>
        <v>0</v>
      </c>
    </row>
    <row r="748" spans="1:19" s="1" customFormat="1" ht="105.75" customHeight="1" x14ac:dyDescent="0.2">
      <c r="A748" s="357"/>
      <c r="B748" s="373"/>
      <c r="C748" s="373"/>
      <c r="D748" s="373"/>
      <c r="E748" s="153"/>
      <c r="F748" s="153"/>
      <c r="G748" s="54">
        <v>3224020201</v>
      </c>
      <c r="H748" s="18" t="s">
        <v>532</v>
      </c>
      <c r="I748" s="373">
        <f>'موازنة 2028 -2029'!M748</f>
        <v>0</v>
      </c>
      <c r="J748" s="153"/>
      <c r="K748" s="153"/>
      <c r="L748" s="153">
        <f t="shared" si="350"/>
        <v>0</v>
      </c>
      <c r="M748" s="373">
        <f>'الاطار الموازنى  راي الجهه عام'!M748</f>
        <v>0</v>
      </c>
      <c r="N748" s="215">
        <f t="shared" si="381"/>
        <v>0</v>
      </c>
      <c r="O748" s="153"/>
      <c r="P748" s="155" t="str">
        <f t="shared" si="382"/>
        <v xml:space="preserve"> </v>
      </c>
      <c r="Q748" s="155" t="str">
        <f t="shared" si="383"/>
        <v xml:space="preserve"> </v>
      </c>
      <c r="R748" s="110">
        <f t="shared" si="349"/>
        <v>0</v>
      </c>
      <c r="S748" s="72">
        <f t="shared" si="384"/>
        <v>0</v>
      </c>
    </row>
    <row r="749" spans="1:19" s="1" customFormat="1" ht="105.75" customHeight="1" x14ac:dyDescent="0.2">
      <c r="A749" s="357"/>
      <c r="B749" s="373"/>
      <c r="C749" s="373"/>
      <c r="D749" s="373"/>
      <c r="E749" s="153"/>
      <c r="F749" s="153"/>
      <c r="G749" s="54">
        <v>3224020301</v>
      </c>
      <c r="H749" s="18" t="s">
        <v>470</v>
      </c>
      <c r="I749" s="373">
        <f>'موازنة 2028 -2029'!M749</f>
        <v>0</v>
      </c>
      <c r="J749" s="153"/>
      <c r="K749" s="153"/>
      <c r="L749" s="153">
        <f t="shared" si="350"/>
        <v>0</v>
      </c>
      <c r="M749" s="373">
        <f>'الاطار الموازنى  راي الجهه عام'!M749</f>
        <v>0</v>
      </c>
      <c r="N749" s="215">
        <f t="shared" si="381"/>
        <v>0</v>
      </c>
      <c r="O749" s="153"/>
      <c r="P749" s="155" t="str">
        <f t="shared" si="382"/>
        <v xml:space="preserve"> </v>
      </c>
      <c r="Q749" s="155" t="str">
        <f t="shared" si="383"/>
        <v xml:space="preserve"> </v>
      </c>
      <c r="R749" s="110">
        <f t="shared" si="349"/>
        <v>0</v>
      </c>
      <c r="S749" s="72">
        <f t="shared" si="384"/>
        <v>0</v>
      </c>
    </row>
    <row r="750" spans="1:19" s="1" customFormat="1" ht="105.75" customHeight="1" x14ac:dyDescent="0.2">
      <c r="A750" s="357"/>
      <c r="B750" s="373"/>
      <c r="C750" s="373"/>
      <c r="D750" s="373"/>
      <c r="E750" s="153"/>
      <c r="F750" s="153"/>
      <c r="G750" s="54">
        <v>3224020401</v>
      </c>
      <c r="H750" s="18" t="s">
        <v>533</v>
      </c>
      <c r="I750" s="373">
        <f>'موازنة 2028 -2029'!M750</f>
        <v>0</v>
      </c>
      <c r="J750" s="153"/>
      <c r="K750" s="153"/>
      <c r="L750" s="153">
        <f t="shared" si="350"/>
        <v>0</v>
      </c>
      <c r="M750" s="373">
        <f>'الاطار الموازنى  راي الجهه عام'!M750</f>
        <v>0</v>
      </c>
      <c r="N750" s="215">
        <f t="shared" si="381"/>
        <v>0</v>
      </c>
      <c r="O750" s="153"/>
      <c r="P750" s="155" t="str">
        <f t="shared" si="382"/>
        <v xml:space="preserve"> </v>
      </c>
      <c r="Q750" s="155" t="str">
        <f t="shared" si="383"/>
        <v xml:space="preserve"> </v>
      </c>
      <c r="R750" s="110">
        <f t="shared" si="349"/>
        <v>0</v>
      </c>
      <c r="S750" s="72">
        <f t="shared" si="384"/>
        <v>0</v>
      </c>
    </row>
    <row r="751" spans="1:19" s="1" customFormat="1" ht="105.75" customHeight="1" x14ac:dyDescent="0.2">
      <c r="A751" s="373"/>
      <c r="B751" s="373"/>
      <c r="C751" s="373"/>
      <c r="D751" s="373"/>
      <c r="E751" s="153"/>
      <c r="F751" s="153"/>
      <c r="G751" s="54">
        <v>3224020501</v>
      </c>
      <c r="H751" s="18" t="s">
        <v>534</v>
      </c>
      <c r="I751" s="373">
        <f>'موازنة 2028 -2029'!M751</f>
        <v>0</v>
      </c>
      <c r="J751" s="153"/>
      <c r="K751" s="153"/>
      <c r="L751" s="153">
        <f t="shared" si="350"/>
        <v>0</v>
      </c>
      <c r="M751" s="373">
        <f>'الاطار الموازنى  راي الجهه عام'!M751</f>
        <v>0</v>
      </c>
      <c r="N751" s="215">
        <f t="shared" si="381"/>
        <v>0</v>
      </c>
      <c r="O751" s="153">
        <f t="shared" ref="O751" si="385">M751</f>
        <v>0</v>
      </c>
      <c r="P751" s="155" t="str">
        <f t="shared" si="382"/>
        <v xml:space="preserve"> </v>
      </c>
      <c r="Q751" s="155" t="str">
        <f t="shared" si="383"/>
        <v xml:space="preserve"> </v>
      </c>
      <c r="R751" s="110">
        <f t="shared" si="349"/>
        <v>0</v>
      </c>
      <c r="S751" s="72">
        <f t="shared" si="384"/>
        <v>0</v>
      </c>
    </row>
    <row r="752" spans="1:19" s="1" customFormat="1" ht="105.75" customHeight="1" thickBot="1" x14ac:dyDescent="0.25">
      <c r="A752" s="373"/>
      <c r="B752" s="373"/>
      <c r="C752" s="373"/>
      <c r="D752" s="373"/>
      <c r="E752" s="153"/>
      <c r="F752" s="153"/>
      <c r="G752" s="54">
        <v>3224020601</v>
      </c>
      <c r="H752" s="18" t="s">
        <v>535</v>
      </c>
      <c r="I752" s="373">
        <f>'موازنة 2028 -2029'!M752</f>
        <v>25632000</v>
      </c>
      <c r="J752" s="153"/>
      <c r="K752" s="153"/>
      <c r="L752" s="153">
        <f t="shared" si="350"/>
        <v>0</v>
      </c>
      <c r="M752" s="373">
        <f>'الاطار الموازنى  راي الجهه عام'!M752</f>
        <v>0</v>
      </c>
      <c r="N752" s="215">
        <f t="shared" si="381"/>
        <v>-25632000</v>
      </c>
      <c r="O752" s="153"/>
      <c r="P752" s="155" t="str">
        <f t="shared" si="382"/>
        <v xml:space="preserve"> </v>
      </c>
      <c r="Q752" s="155">
        <f t="shared" si="383"/>
        <v>25632000</v>
      </c>
      <c r="R752" s="110">
        <f t="shared" si="349"/>
        <v>0</v>
      </c>
      <c r="S752" s="72">
        <f t="shared" si="384"/>
        <v>25632000</v>
      </c>
    </row>
    <row r="753" spans="1:19" s="2" customFormat="1" ht="105" customHeight="1" thickBot="1" x14ac:dyDescent="0.25">
      <c r="A753" s="376">
        <f t="shared" ref="A753:L753" si="386">SUM(A747:A752)</f>
        <v>0</v>
      </c>
      <c r="B753" s="377">
        <f t="shared" si="386"/>
        <v>0</v>
      </c>
      <c r="C753" s="377">
        <f t="shared" si="386"/>
        <v>0</v>
      </c>
      <c r="D753" s="377">
        <f t="shared" si="386"/>
        <v>0</v>
      </c>
      <c r="E753" s="157">
        <f t="shared" si="386"/>
        <v>0</v>
      </c>
      <c r="F753" s="157">
        <f t="shared" si="386"/>
        <v>0</v>
      </c>
      <c r="G753" s="57"/>
      <c r="H753" s="7" t="s">
        <v>256</v>
      </c>
      <c r="I753" s="377">
        <f>'موازنة 2028 -2029'!M753</f>
        <v>25632000</v>
      </c>
      <c r="J753" s="157">
        <f t="shared" si="386"/>
        <v>0</v>
      </c>
      <c r="K753" s="157">
        <f t="shared" si="386"/>
        <v>0</v>
      </c>
      <c r="L753" s="157">
        <f t="shared" si="386"/>
        <v>0</v>
      </c>
      <c r="M753" s="377">
        <f>'الاطار الموازنى  راي الجهه عام'!M753</f>
        <v>0</v>
      </c>
      <c r="N753" s="217">
        <f t="shared" si="381"/>
        <v>-25632000</v>
      </c>
      <c r="O753" s="157">
        <f t="shared" ref="O753" si="387">SUM(O747:O752)</f>
        <v>0</v>
      </c>
      <c r="P753" s="157" t="str">
        <f t="shared" si="382"/>
        <v xml:space="preserve"> </v>
      </c>
      <c r="Q753" s="157">
        <f t="shared" si="383"/>
        <v>25632000</v>
      </c>
      <c r="R753" s="112">
        <f t="shared" ref="R753:R816" si="388">IF(O753=0,,O753/I753)</f>
        <v>0</v>
      </c>
      <c r="S753" s="72">
        <f t="shared" si="384"/>
        <v>25632000</v>
      </c>
    </row>
    <row r="754" spans="1:19" s="2" customFormat="1" ht="105.75" customHeight="1" x14ac:dyDescent="0.2">
      <c r="A754" s="389"/>
      <c r="B754" s="390"/>
      <c r="C754" s="390"/>
      <c r="D754" s="390"/>
      <c r="E754" s="166"/>
      <c r="F754" s="166"/>
      <c r="G754" s="60" t="s">
        <v>940</v>
      </c>
      <c r="H754" s="17" t="s">
        <v>536</v>
      </c>
      <c r="I754" s="390">
        <f>'موازنة 2028 -2029'!M754</f>
        <v>0</v>
      </c>
      <c r="J754" s="166"/>
      <c r="K754" s="166"/>
      <c r="L754" s="166"/>
      <c r="M754" s="390">
        <f>'الاطار الموازنى  راي الجهه عام'!M754</f>
        <v>0</v>
      </c>
      <c r="N754" s="228"/>
      <c r="O754" s="166"/>
      <c r="P754" s="166" t="str">
        <f t="shared" si="382"/>
        <v xml:space="preserve"> </v>
      </c>
      <c r="Q754" s="166" t="str">
        <f t="shared" si="383"/>
        <v xml:space="preserve"> </v>
      </c>
      <c r="R754" s="119"/>
      <c r="S754" s="72">
        <f>S760</f>
        <v>0</v>
      </c>
    </row>
    <row r="755" spans="1:19" s="1" customFormat="1" ht="105.75" customHeight="1" x14ac:dyDescent="0.2">
      <c r="A755" s="357"/>
      <c r="B755" s="373"/>
      <c r="C755" s="373"/>
      <c r="D755" s="373"/>
      <c r="E755" s="153"/>
      <c r="F755" s="153"/>
      <c r="G755" s="54">
        <v>3224030101</v>
      </c>
      <c r="H755" s="18" t="s">
        <v>537</v>
      </c>
      <c r="I755" s="373">
        <f>'موازنة 2028 -2029'!M755</f>
        <v>0</v>
      </c>
      <c r="J755" s="153"/>
      <c r="K755" s="153"/>
      <c r="L755" s="153">
        <f t="shared" ref="L755:L818" si="389">K755*2</f>
        <v>0</v>
      </c>
      <c r="M755" s="373">
        <f>'الاطار الموازنى  راي الجهه عام'!M755</f>
        <v>0</v>
      </c>
      <c r="N755" s="215">
        <f t="shared" si="381"/>
        <v>0</v>
      </c>
      <c r="O755" s="153"/>
      <c r="P755" s="155" t="str">
        <f t="shared" si="382"/>
        <v xml:space="preserve"> </v>
      </c>
      <c r="Q755" s="155" t="str">
        <f t="shared" si="383"/>
        <v xml:space="preserve"> </v>
      </c>
      <c r="R755" s="110">
        <f t="shared" si="388"/>
        <v>0</v>
      </c>
      <c r="S755" s="72">
        <f t="shared" si="384"/>
        <v>0</v>
      </c>
    </row>
    <row r="756" spans="1:19" s="1" customFormat="1" ht="105.75" customHeight="1" x14ac:dyDescent="0.2">
      <c r="A756" s="357"/>
      <c r="B756" s="373"/>
      <c r="C756" s="373"/>
      <c r="D756" s="373"/>
      <c r="E756" s="153"/>
      <c r="F756" s="153"/>
      <c r="G756" s="54">
        <v>3224030201</v>
      </c>
      <c r="H756" s="18" t="s">
        <v>538</v>
      </c>
      <c r="I756" s="373">
        <f>'موازنة 2028 -2029'!M756</f>
        <v>0</v>
      </c>
      <c r="J756" s="153"/>
      <c r="K756" s="153"/>
      <c r="L756" s="153">
        <f t="shared" si="389"/>
        <v>0</v>
      </c>
      <c r="M756" s="373">
        <f>'الاطار الموازنى  راي الجهه عام'!M756</f>
        <v>0</v>
      </c>
      <c r="N756" s="215">
        <f t="shared" si="381"/>
        <v>0</v>
      </c>
      <c r="O756" s="153"/>
      <c r="P756" s="155" t="str">
        <f t="shared" si="382"/>
        <v xml:space="preserve"> </v>
      </c>
      <c r="Q756" s="155" t="str">
        <f t="shared" si="383"/>
        <v xml:space="preserve"> </v>
      </c>
      <c r="R756" s="110">
        <f t="shared" si="388"/>
        <v>0</v>
      </c>
      <c r="S756" s="72">
        <f t="shared" si="384"/>
        <v>0</v>
      </c>
    </row>
    <row r="757" spans="1:19" s="1" customFormat="1" ht="105.75" customHeight="1" x14ac:dyDescent="0.2">
      <c r="A757" s="357"/>
      <c r="B757" s="373"/>
      <c r="C757" s="373"/>
      <c r="D757" s="373"/>
      <c r="E757" s="153"/>
      <c r="F757" s="153"/>
      <c r="G757" s="54">
        <v>3224030301</v>
      </c>
      <c r="H757" s="18" t="s">
        <v>539</v>
      </c>
      <c r="I757" s="373">
        <f>'موازنة 2028 -2029'!M757</f>
        <v>0</v>
      </c>
      <c r="J757" s="153"/>
      <c r="K757" s="153"/>
      <c r="L757" s="153">
        <f t="shared" si="389"/>
        <v>0</v>
      </c>
      <c r="M757" s="373">
        <f>'الاطار الموازنى  راي الجهه عام'!M757</f>
        <v>0</v>
      </c>
      <c r="N757" s="215">
        <f t="shared" si="381"/>
        <v>0</v>
      </c>
      <c r="O757" s="153"/>
      <c r="P757" s="155" t="str">
        <f t="shared" si="382"/>
        <v xml:space="preserve"> </v>
      </c>
      <c r="Q757" s="155" t="str">
        <f t="shared" si="383"/>
        <v xml:space="preserve"> </v>
      </c>
      <c r="R757" s="110">
        <f t="shared" si="388"/>
        <v>0</v>
      </c>
      <c r="S757" s="72">
        <f t="shared" si="384"/>
        <v>0</v>
      </c>
    </row>
    <row r="758" spans="1:19" s="1" customFormat="1" ht="105.75" customHeight="1" x14ac:dyDescent="0.2">
      <c r="A758" s="357"/>
      <c r="B758" s="373"/>
      <c r="C758" s="373"/>
      <c r="D758" s="373"/>
      <c r="E758" s="153"/>
      <c r="F758" s="153"/>
      <c r="G758" s="54">
        <v>3224030401</v>
      </c>
      <c r="H758" s="18" t="s">
        <v>540</v>
      </c>
      <c r="I758" s="373">
        <f>'موازنة 2028 -2029'!M758</f>
        <v>0</v>
      </c>
      <c r="J758" s="153"/>
      <c r="K758" s="153"/>
      <c r="L758" s="153">
        <f t="shared" si="389"/>
        <v>0</v>
      </c>
      <c r="M758" s="373">
        <f>'الاطار الموازنى  راي الجهه عام'!M758</f>
        <v>0</v>
      </c>
      <c r="N758" s="215">
        <f t="shared" si="381"/>
        <v>0</v>
      </c>
      <c r="O758" s="153"/>
      <c r="P758" s="155" t="str">
        <f t="shared" si="382"/>
        <v xml:space="preserve"> </v>
      </c>
      <c r="Q758" s="155" t="str">
        <f t="shared" si="383"/>
        <v xml:space="preserve"> </v>
      </c>
      <c r="R758" s="110">
        <f t="shared" si="388"/>
        <v>0</v>
      </c>
      <c r="S758" s="72">
        <f t="shared" si="384"/>
        <v>0</v>
      </c>
    </row>
    <row r="759" spans="1:19" s="1" customFormat="1" ht="105.75" customHeight="1" thickBot="1" x14ac:dyDescent="0.25">
      <c r="A759" s="357"/>
      <c r="B759" s="373"/>
      <c r="C759" s="373"/>
      <c r="D759" s="373"/>
      <c r="E759" s="153"/>
      <c r="F759" s="153"/>
      <c r="G759" s="54">
        <v>3224030501</v>
      </c>
      <c r="H759" s="18" t="s">
        <v>541</v>
      </c>
      <c r="I759" s="373">
        <f>'موازنة 2028 -2029'!M759</f>
        <v>0</v>
      </c>
      <c r="J759" s="153"/>
      <c r="K759" s="153"/>
      <c r="L759" s="153">
        <f t="shared" si="389"/>
        <v>0</v>
      </c>
      <c r="M759" s="373">
        <f>'الاطار الموازنى  راي الجهه عام'!M759</f>
        <v>0</v>
      </c>
      <c r="N759" s="215">
        <f t="shared" si="381"/>
        <v>0</v>
      </c>
      <c r="O759" s="153"/>
      <c r="P759" s="155" t="str">
        <f t="shared" si="382"/>
        <v xml:space="preserve"> </v>
      </c>
      <c r="Q759" s="155" t="str">
        <f t="shared" si="383"/>
        <v xml:space="preserve"> </v>
      </c>
      <c r="R759" s="110">
        <f t="shared" si="388"/>
        <v>0</v>
      </c>
      <c r="S759" s="72">
        <f t="shared" si="384"/>
        <v>0</v>
      </c>
    </row>
    <row r="760" spans="1:19" s="2" customFormat="1" ht="110.25" customHeight="1" thickBot="1" x14ac:dyDescent="0.25">
      <c r="A760" s="376">
        <f t="shared" ref="A760:L760" si="390">SUM(A755:A759)</f>
        <v>0</v>
      </c>
      <c r="B760" s="377">
        <f t="shared" si="390"/>
        <v>0</v>
      </c>
      <c r="C760" s="377">
        <f t="shared" si="390"/>
        <v>0</v>
      </c>
      <c r="D760" s="377">
        <f t="shared" si="390"/>
        <v>0</v>
      </c>
      <c r="E760" s="157">
        <f t="shared" si="390"/>
        <v>0</v>
      </c>
      <c r="F760" s="157">
        <f t="shared" si="390"/>
        <v>0</v>
      </c>
      <c r="G760" s="57"/>
      <c r="H760" s="7" t="s">
        <v>266</v>
      </c>
      <c r="I760" s="377">
        <f>'موازنة 2028 -2029'!M760</f>
        <v>0</v>
      </c>
      <c r="J760" s="157">
        <f t="shared" si="390"/>
        <v>0</v>
      </c>
      <c r="K760" s="157">
        <f t="shared" si="390"/>
        <v>0</v>
      </c>
      <c r="L760" s="157">
        <f t="shared" si="390"/>
        <v>0</v>
      </c>
      <c r="M760" s="377">
        <f>'الاطار الموازنى  راي الجهه عام'!M760</f>
        <v>0</v>
      </c>
      <c r="N760" s="217">
        <f t="shared" si="381"/>
        <v>0</v>
      </c>
      <c r="O760" s="157">
        <f t="shared" ref="O760" si="391">SUM(O755:O759)</f>
        <v>0</v>
      </c>
      <c r="P760" s="157" t="str">
        <f t="shared" si="382"/>
        <v xml:space="preserve"> </v>
      </c>
      <c r="Q760" s="157" t="str">
        <f t="shared" si="383"/>
        <v xml:space="preserve"> </v>
      </c>
      <c r="R760" s="112">
        <f t="shared" si="388"/>
        <v>0</v>
      </c>
      <c r="S760" s="72">
        <f t="shared" si="384"/>
        <v>0</v>
      </c>
    </row>
    <row r="761" spans="1:19" s="3" customFormat="1" ht="114.75" customHeight="1" thickBot="1" x14ac:dyDescent="0.25">
      <c r="A761" s="382">
        <f t="shared" ref="A761:L761" si="392">A760+A753+A745</f>
        <v>0</v>
      </c>
      <c r="B761" s="383">
        <f t="shared" si="392"/>
        <v>0</v>
      </c>
      <c r="C761" s="383">
        <f t="shared" si="392"/>
        <v>0</v>
      </c>
      <c r="D761" s="383">
        <f t="shared" si="392"/>
        <v>0</v>
      </c>
      <c r="E761" s="161">
        <f t="shared" si="392"/>
        <v>0</v>
      </c>
      <c r="F761" s="161">
        <f t="shared" si="392"/>
        <v>0</v>
      </c>
      <c r="G761" s="58"/>
      <c r="H761" s="9" t="s">
        <v>1111</v>
      </c>
      <c r="I761" s="383">
        <f>'موازنة 2028 -2029'!M761</f>
        <v>25632000</v>
      </c>
      <c r="J761" s="161">
        <f t="shared" si="392"/>
        <v>0</v>
      </c>
      <c r="K761" s="161">
        <f t="shared" si="392"/>
        <v>0</v>
      </c>
      <c r="L761" s="161">
        <f t="shared" si="392"/>
        <v>0</v>
      </c>
      <c r="M761" s="383">
        <f>'الاطار الموازنى  راي الجهه عام'!M761</f>
        <v>0</v>
      </c>
      <c r="N761" s="222">
        <f t="shared" si="381"/>
        <v>-25632000</v>
      </c>
      <c r="O761" s="161">
        <f t="shared" ref="O761" si="393">O760+O753+O745</f>
        <v>0</v>
      </c>
      <c r="P761" s="161" t="str">
        <f t="shared" si="382"/>
        <v xml:space="preserve"> </v>
      </c>
      <c r="Q761" s="161">
        <f t="shared" si="383"/>
        <v>25632000</v>
      </c>
      <c r="R761" s="115">
        <f t="shared" si="388"/>
        <v>0</v>
      </c>
      <c r="S761" s="72">
        <f t="shared" si="384"/>
        <v>25632000</v>
      </c>
    </row>
    <row r="762" spans="1:19" s="3" customFormat="1" ht="105.75" customHeight="1" x14ac:dyDescent="0.2">
      <c r="A762" s="355"/>
      <c r="B762" s="425"/>
      <c r="C762" s="425"/>
      <c r="D762" s="425"/>
      <c r="E762" s="181"/>
      <c r="F762" s="181"/>
      <c r="G762" s="59" t="s">
        <v>941</v>
      </c>
      <c r="H762" s="10" t="s">
        <v>542</v>
      </c>
      <c r="I762" s="425">
        <f>'موازنة 2028 -2029'!M762</f>
        <v>0</v>
      </c>
      <c r="J762" s="181"/>
      <c r="K762" s="181"/>
      <c r="L762" s="181"/>
      <c r="M762" s="425">
        <f>'الاطار الموازنى  راي الجهه عام'!M762</f>
        <v>0</v>
      </c>
      <c r="N762" s="242"/>
      <c r="O762" s="181"/>
      <c r="P762" s="181" t="str">
        <f t="shared" si="382"/>
        <v xml:space="preserve"> </v>
      </c>
      <c r="Q762" s="181" t="str">
        <f t="shared" si="383"/>
        <v xml:space="preserve"> </v>
      </c>
      <c r="R762" s="125"/>
      <c r="S762" s="72">
        <f>S766</f>
        <v>0</v>
      </c>
    </row>
    <row r="763" spans="1:19" s="2" customFormat="1" ht="105.75" customHeight="1" x14ac:dyDescent="0.2">
      <c r="A763" s="389"/>
      <c r="B763" s="390"/>
      <c r="C763" s="390"/>
      <c r="D763" s="390"/>
      <c r="E763" s="180"/>
      <c r="F763" s="180"/>
      <c r="G763" s="60" t="s">
        <v>1057</v>
      </c>
      <c r="H763" s="17" t="s">
        <v>543</v>
      </c>
      <c r="I763" s="390">
        <f>'موازنة 2028 -2029'!M763</f>
        <v>0</v>
      </c>
      <c r="J763" s="180"/>
      <c r="K763" s="180"/>
      <c r="L763" s="180">
        <f t="shared" si="389"/>
        <v>0</v>
      </c>
      <c r="M763" s="390">
        <f>'الاطار الموازنى  راي الجهه عام'!M763</f>
        <v>0</v>
      </c>
      <c r="N763" s="228">
        <f t="shared" si="381"/>
        <v>0</v>
      </c>
      <c r="O763" s="180"/>
      <c r="P763" s="166" t="str">
        <f t="shared" si="382"/>
        <v xml:space="preserve"> </v>
      </c>
      <c r="Q763" s="166" t="str">
        <f t="shared" si="383"/>
        <v xml:space="preserve"> </v>
      </c>
      <c r="R763" s="119">
        <f t="shared" si="388"/>
        <v>0</v>
      </c>
      <c r="S763" s="72">
        <f t="shared" si="384"/>
        <v>0</v>
      </c>
    </row>
    <row r="764" spans="1:19" s="2" customFormat="1" ht="105.75" customHeight="1" x14ac:dyDescent="0.2">
      <c r="A764" s="389"/>
      <c r="B764" s="390"/>
      <c r="C764" s="390"/>
      <c r="D764" s="390"/>
      <c r="E764" s="180"/>
      <c r="F764" s="180"/>
      <c r="G764" s="60" t="s">
        <v>1058</v>
      </c>
      <c r="H764" s="17" t="s">
        <v>544</v>
      </c>
      <c r="I764" s="390">
        <f>'موازنة 2028 -2029'!M764</f>
        <v>0</v>
      </c>
      <c r="J764" s="180"/>
      <c r="K764" s="180"/>
      <c r="L764" s="180">
        <f t="shared" si="389"/>
        <v>0</v>
      </c>
      <c r="M764" s="390">
        <f>'الاطار الموازنى  راي الجهه عام'!M764</f>
        <v>0</v>
      </c>
      <c r="N764" s="228">
        <f t="shared" si="381"/>
        <v>0</v>
      </c>
      <c r="O764" s="180"/>
      <c r="P764" s="166" t="str">
        <f t="shared" si="382"/>
        <v xml:space="preserve"> </v>
      </c>
      <c r="Q764" s="166" t="str">
        <f t="shared" si="383"/>
        <v xml:space="preserve"> </v>
      </c>
      <c r="R764" s="119">
        <f t="shared" si="388"/>
        <v>0</v>
      </c>
      <c r="S764" s="72">
        <f t="shared" si="384"/>
        <v>0</v>
      </c>
    </row>
    <row r="765" spans="1:19" s="2" customFormat="1" ht="105.75" customHeight="1" thickBot="1" x14ac:dyDescent="0.25">
      <c r="A765" s="389"/>
      <c r="B765" s="390"/>
      <c r="C765" s="390"/>
      <c r="D765" s="390"/>
      <c r="E765" s="180"/>
      <c r="F765" s="180"/>
      <c r="G765" s="68" t="s">
        <v>1059</v>
      </c>
      <c r="H765" s="31" t="s">
        <v>545</v>
      </c>
      <c r="I765" s="390">
        <f>'موازنة 2028 -2029'!M765</f>
        <v>0</v>
      </c>
      <c r="J765" s="180"/>
      <c r="K765" s="180"/>
      <c r="L765" s="180">
        <f t="shared" si="389"/>
        <v>0</v>
      </c>
      <c r="M765" s="390">
        <f>'الاطار الموازنى  راي الجهه عام'!M765</f>
        <v>0</v>
      </c>
      <c r="N765" s="228">
        <f t="shared" si="381"/>
        <v>0</v>
      </c>
      <c r="O765" s="180"/>
      <c r="P765" s="166" t="str">
        <f t="shared" si="382"/>
        <v xml:space="preserve"> </v>
      </c>
      <c r="Q765" s="166" t="str">
        <f t="shared" si="383"/>
        <v xml:space="preserve"> </v>
      </c>
      <c r="R765" s="119">
        <f t="shared" si="388"/>
        <v>0</v>
      </c>
      <c r="S765" s="72">
        <f t="shared" si="384"/>
        <v>0</v>
      </c>
    </row>
    <row r="766" spans="1:19" s="3" customFormat="1" ht="97.5" customHeight="1" thickBot="1" x14ac:dyDescent="0.25">
      <c r="A766" s="382">
        <f t="shared" ref="A766:F766" si="394">SUM(A763:A765)</f>
        <v>0</v>
      </c>
      <c r="B766" s="383">
        <f t="shared" si="394"/>
        <v>0</v>
      </c>
      <c r="C766" s="383">
        <f t="shared" si="394"/>
        <v>0</v>
      </c>
      <c r="D766" s="383">
        <f t="shared" si="394"/>
        <v>0</v>
      </c>
      <c r="E766" s="161">
        <f t="shared" si="394"/>
        <v>0</v>
      </c>
      <c r="F766" s="161">
        <f t="shared" si="394"/>
        <v>0</v>
      </c>
      <c r="G766" s="58"/>
      <c r="H766" s="9" t="s">
        <v>1112</v>
      </c>
      <c r="I766" s="383">
        <f>'موازنة 2028 -2029'!M766</f>
        <v>0</v>
      </c>
      <c r="J766" s="161">
        <f t="shared" ref="J766:L766" si="395">SUM(J763:J765)</f>
        <v>0</v>
      </c>
      <c r="K766" s="161">
        <f t="shared" si="395"/>
        <v>0</v>
      </c>
      <c r="L766" s="161">
        <f t="shared" si="395"/>
        <v>0</v>
      </c>
      <c r="M766" s="383">
        <f>'الاطار الموازنى  راي الجهه عام'!M766</f>
        <v>0</v>
      </c>
      <c r="N766" s="222">
        <f t="shared" si="381"/>
        <v>0</v>
      </c>
      <c r="O766" s="161">
        <f t="shared" ref="O766" si="396">SUM(O763:O765)</f>
        <v>0</v>
      </c>
      <c r="P766" s="161" t="str">
        <f t="shared" si="382"/>
        <v xml:space="preserve"> </v>
      </c>
      <c r="Q766" s="161" t="str">
        <f t="shared" si="383"/>
        <v xml:space="preserve"> </v>
      </c>
      <c r="R766" s="115">
        <f t="shared" si="388"/>
        <v>0</v>
      </c>
      <c r="S766" s="72">
        <f t="shared" si="384"/>
        <v>0</v>
      </c>
    </row>
    <row r="767" spans="1:19" s="3" customFormat="1" ht="102.75" customHeight="1" thickBot="1" x14ac:dyDescent="0.25">
      <c r="A767" s="189"/>
      <c r="B767" s="189"/>
      <c r="C767" s="189"/>
      <c r="D767" s="189"/>
      <c r="E767" s="194"/>
      <c r="F767" s="194"/>
      <c r="G767" s="42" t="s">
        <v>1060</v>
      </c>
      <c r="H767" s="9" t="s">
        <v>546</v>
      </c>
      <c r="I767" s="189">
        <f>'موازنة 2028 -2029'!M767</f>
        <v>0</v>
      </c>
      <c r="J767" s="194"/>
      <c r="K767" s="194"/>
      <c r="L767" s="194">
        <f t="shared" si="389"/>
        <v>0</v>
      </c>
      <c r="M767" s="189">
        <f>'الاطار الموازنى  راي الجهه عام'!M767</f>
        <v>0</v>
      </c>
      <c r="N767" s="255">
        <f t="shared" si="381"/>
        <v>0</v>
      </c>
      <c r="O767" s="194">
        <f>M767</f>
        <v>0</v>
      </c>
      <c r="P767" s="256" t="str">
        <f t="shared" si="382"/>
        <v xml:space="preserve"> </v>
      </c>
      <c r="Q767" s="256" t="str">
        <f t="shared" si="383"/>
        <v xml:space="preserve"> </v>
      </c>
      <c r="R767" s="131">
        <f t="shared" si="388"/>
        <v>0</v>
      </c>
      <c r="S767" s="72">
        <f t="shared" si="384"/>
        <v>0</v>
      </c>
    </row>
    <row r="768" spans="1:19" s="3" customFormat="1" ht="107.25" customHeight="1" thickBot="1" x14ac:dyDescent="0.25">
      <c r="A768" s="382">
        <f t="shared" ref="A768:L768" si="397">A767+A766+A761+A743+A726+A711</f>
        <v>0</v>
      </c>
      <c r="B768" s="383">
        <f t="shared" si="397"/>
        <v>0</v>
      </c>
      <c r="C768" s="383">
        <f t="shared" si="397"/>
        <v>0</v>
      </c>
      <c r="D768" s="383">
        <f t="shared" si="397"/>
        <v>0</v>
      </c>
      <c r="E768" s="161">
        <f t="shared" si="397"/>
        <v>0</v>
      </c>
      <c r="F768" s="161">
        <f t="shared" si="397"/>
        <v>0</v>
      </c>
      <c r="G768" s="58"/>
      <c r="H768" s="9" t="s">
        <v>547</v>
      </c>
      <c r="I768" s="383">
        <f>'موازنة 2028 -2029'!M768</f>
        <v>25632000</v>
      </c>
      <c r="J768" s="161">
        <f t="shared" si="397"/>
        <v>0</v>
      </c>
      <c r="K768" s="161">
        <f t="shared" si="397"/>
        <v>0</v>
      </c>
      <c r="L768" s="161">
        <f t="shared" si="397"/>
        <v>0</v>
      </c>
      <c r="M768" s="383">
        <f>'الاطار الموازنى  راي الجهه عام'!M768</f>
        <v>0</v>
      </c>
      <c r="N768" s="222">
        <f t="shared" si="381"/>
        <v>-25632000</v>
      </c>
      <c r="O768" s="161">
        <f t="shared" ref="O768" si="398">O767+O766+O761+O743+O726+O711</f>
        <v>0</v>
      </c>
      <c r="P768" s="161" t="str">
        <f t="shared" si="382"/>
        <v xml:space="preserve"> </v>
      </c>
      <c r="Q768" s="161">
        <f t="shared" si="383"/>
        <v>25632000</v>
      </c>
      <c r="R768" s="115">
        <f t="shared" si="388"/>
        <v>0</v>
      </c>
      <c r="S768" s="72">
        <f t="shared" si="384"/>
        <v>25632000</v>
      </c>
    </row>
    <row r="769" spans="1:19" s="3" customFormat="1" ht="105.75" customHeight="1" x14ac:dyDescent="0.2">
      <c r="A769" s="438"/>
      <c r="B769" s="439"/>
      <c r="C769" s="439"/>
      <c r="D769" s="439"/>
      <c r="E769" s="190"/>
      <c r="F769" s="190"/>
      <c r="G769" s="59" t="s">
        <v>974</v>
      </c>
      <c r="H769" s="10" t="s">
        <v>454</v>
      </c>
      <c r="I769" s="439">
        <f>'موازنة 2028 -2029'!M769</f>
        <v>0</v>
      </c>
      <c r="J769" s="190"/>
      <c r="K769" s="190"/>
      <c r="L769" s="190"/>
      <c r="M769" s="439">
        <f>'الاطار الموازنى  راي الجهه عام'!M769</f>
        <v>0</v>
      </c>
      <c r="N769" s="252"/>
      <c r="O769" s="190"/>
      <c r="P769" s="190"/>
      <c r="Q769" s="190"/>
      <c r="R769" s="132"/>
      <c r="S769" s="72">
        <f>S821</f>
        <v>25632000</v>
      </c>
    </row>
    <row r="770" spans="1:19" s="3" customFormat="1" ht="105.75" customHeight="1" x14ac:dyDescent="0.2">
      <c r="A770" s="355"/>
      <c r="B770" s="425"/>
      <c r="C770" s="425"/>
      <c r="D770" s="425"/>
      <c r="E770" s="181"/>
      <c r="F770" s="181"/>
      <c r="G770" s="69" t="s">
        <v>975</v>
      </c>
      <c r="H770" s="4" t="s">
        <v>455</v>
      </c>
      <c r="I770" s="425">
        <f>'موازنة 2028 -2029'!M770</f>
        <v>0</v>
      </c>
      <c r="J770" s="181"/>
      <c r="K770" s="181"/>
      <c r="L770" s="181"/>
      <c r="M770" s="425">
        <f>'الاطار الموازنى  راي الجهه عام'!M770</f>
        <v>0</v>
      </c>
      <c r="N770" s="242"/>
      <c r="O770" s="181"/>
      <c r="P770" s="181" t="str">
        <f t="shared" si="382"/>
        <v xml:space="preserve"> </v>
      </c>
      <c r="Q770" s="181" t="str">
        <f t="shared" si="383"/>
        <v xml:space="preserve"> </v>
      </c>
      <c r="R770" s="125"/>
      <c r="S770" s="72">
        <f>S7538</f>
        <v>0</v>
      </c>
    </row>
    <row r="771" spans="1:19" s="2" customFormat="1" ht="105.75" customHeight="1" x14ac:dyDescent="0.2">
      <c r="A771" s="389"/>
      <c r="B771" s="390"/>
      <c r="C771" s="390"/>
      <c r="D771" s="390"/>
      <c r="E771" s="180"/>
      <c r="F771" s="180"/>
      <c r="G771" s="60" t="s">
        <v>1061</v>
      </c>
      <c r="H771" s="17" t="s">
        <v>590</v>
      </c>
      <c r="I771" s="390">
        <f>'موازنة 2028 -2029'!M771</f>
        <v>0</v>
      </c>
      <c r="J771" s="180"/>
      <c r="K771" s="180"/>
      <c r="L771" s="180">
        <f t="shared" si="389"/>
        <v>0</v>
      </c>
      <c r="M771" s="390">
        <f>'الاطار الموازنى  راي الجهه عام'!M771</f>
        <v>0</v>
      </c>
      <c r="N771" s="228">
        <f t="shared" si="381"/>
        <v>0</v>
      </c>
      <c r="O771" s="180"/>
      <c r="P771" s="166" t="str">
        <f t="shared" si="382"/>
        <v xml:space="preserve"> </v>
      </c>
      <c r="Q771" s="166" t="str">
        <f t="shared" si="383"/>
        <v xml:space="preserve"> </v>
      </c>
      <c r="R771" s="119">
        <f t="shared" si="388"/>
        <v>0</v>
      </c>
      <c r="S771" s="72">
        <f t="shared" si="384"/>
        <v>0</v>
      </c>
    </row>
    <row r="772" spans="1:19" s="2" customFormat="1" ht="105.75" customHeight="1" x14ac:dyDescent="0.2">
      <c r="A772" s="389"/>
      <c r="B772" s="390"/>
      <c r="C772" s="390"/>
      <c r="D772" s="390"/>
      <c r="E772" s="180"/>
      <c r="F772" s="180"/>
      <c r="G772" s="60" t="s">
        <v>1062</v>
      </c>
      <c r="H772" s="17" t="s">
        <v>591</v>
      </c>
      <c r="I772" s="390">
        <f>'موازنة 2028 -2029'!M772</f>
        <v>0</v>
      </c>
      <c r="J772" s="180"/>
      <c r="K772" s="180"/>
      <c r="L772" s="180">
        <f t="shared" si="389"/>
        <v>0</v>
      </c>
      <c r="M772" s="390">
        <f>'الاطار الموازنى  راي الجهه عام'!M772</f>
        <v>0</v>
      </c>
      <c r="N772" s="228">
        <f t="shared" si="381"/>
        <v>0</v>
      </c>
      <c r="O772" s="180"/>
      <c r="P772" s="166" t="str">
        <f t="shared" si="382"/>
        <v xml:space="preserve"> </v>
      </c>
      <c r="Q772" s="166" t="str">
        <f t="shared" si="383"/>
        <v xml:space="preserve"> </v>
      </c>
      <c r="R772" s="119">
        <f t="shared" si="388"/>
        <v>0</v>
      </c>
      <c r="S772" s="72">
        <f t="shared" si="384"/>
        <v>0</v>
      </c>
    </row>
    <row r="773" spans="1:19" s="2" customFormat="1" ht="105.75" customHeight="1" x14ac:dyDescent="0.2">
      <c r="A773" s="389"/>
      <c r="B773" s="390"/>
      <c r="C773" s="390"/>
      <c r="D773" s="390"/>
      <c r="E773" s="180"/>
      <c r="F773" s="180"/>
      <c r="G773" s="60" t="s">
        <v>1063</v>
      </c>
      <c r="H773" s="17" t="s">
        <v>592</v>
      </c>
      <c r="I773" s="390">
        <f>'موازنة 2028 -2029'!M773</f>
        <v>0</v>
      </c>
      <c r="J773" s="180"/>
      <c r="K773" s="180"/>
      <c r="L773" s="180">
        <f t="shared" si="389"/>
        <v>0</v>
      </c>
      <c r="M773" s="390">
        <f>'الاطار الموازنى  راي الجهه عام'!M773</f>
        <v>0</v>
      </c>
      <c r="N773" s="228">
        <f t="shared" si="381"/>
        <v>0</v>
      </c>
      <c r="O773" s="180"/>
      <c r="P773" s="166" t="str">
        <f t="shared" si="382"/>
        <v xml:space="preserve"> </v>
      </c>
      <c r="Q773" s="166" t="str">
        <f t="shared" si="383"/>
        <v xml:space="preserve"> </v>
      </c>
      <c r="R773" s="119">
        <f t="shared" si="388"/>
        <v>0</v>
      </c>
      <c r="S773" s="72">
        <f t="shared" si="384"/>
        <v>0</v>
      </c>
    </row>
    <row r="774" spans="1:19" s="2" customFormat="1" ht="105.75" customHeight="1" x14ac:dyDescent="0.2">
      <c r="A774" s="389"/>
      <c r="B774" s="390"/>
      <c r="C774" s="390"/>
      <c r="D774" s="390"/>
      <c r="E774" s="180"/>
      <c r="F774" s="180"/>
      <c r="G774" s="60" t="s">
        <v>1064</v>
      </c>
      <c r="H774" s="17" t="s">
        <v>593</v>
      </c>
      <c r="I774" s="390">
        <f>'موازنة 2028 -2029'!M774</f>
        <v>0</v>
      </c>
      <c r="J774" s="180"/>
      <c r="K774" s="180"/>
      <c r="L774" s="180">
        <f t="shared" si="389"/>
        <v>0</v>
      </c>
      <c r="M774" s="390">
        <f>'الاطار الموازنى  راي الجهه عام'!M774</f>
        <v>0</v>
      </c>
      <c r="N774" s="228">
        <f t="shared" si="381"/>
        <v>0</v>
      </c>
      <c r="O774" s="180"/>
      <c r="P774" s="166" t="str">
        <f t="shared" si="382"/>
        <v xml:space="preserve"> </v>
      </c>
      <c r="Q774" s="166" t="str">
        <f t="shared" si="383"/>
        <v xml:space="preserve"> </v>
      </c>
      <c r="R774" s="119">
        <f t="shared" si="388"/>
        <v>0</v>
      </c>
      <c r="S774" s="72">
        <f t="shared" si="384"/>
        <v>0</v>
      </c>
    </row>
    <row r="775" spans="1:19" s="2" customFormat="1" ht="105.75" customHeight="1" x14ac:dyDescent="0.2">
      <c r="A775" s="389"/>
      <c r="B775" s="390"/>
      <c r="C775" s="390"/>
      <c r="D775" s="390"/>
      <c r="E775" s="180"/>
      <c r="F775" s="180"/>
      <c r="G775" s="60" t="s">
        <v>1065</v>
      </c>
      <c r="H775" s="17" t="s">
        <v>594</v>
      </c>
      <c r="I775" s="390">
        <f>'موازنة 2028 -2029'!M775</f>
        <v>0</v>
      </c>
      <c r="J775" s="180"/>
      <c r="K775" s="180"/>
      <c r="L775" s="180">
        <f t="shared" si="389"/>
        <v>0</v>
      </c>
      <c r="M775" s="390">
        <f>'الاطار الموازنى  راي الجهه عام'!M775</f>
        <v>0</v>
      </c>
      <c r="N775" s="228">
        <f t="shared" si="381"/>
        <v>0</v>
      </c>
      <c r="O775" s="180"/>
      <c r="P775" s="166" t="str">
        <f t="shared" si="382"/>
        <v xml:space="preserve"> </v>
      </c>
      <c r="Q775" s="166" t="str">
        <f t="shared" si="383"/>
        <v xml:space="preserve"> </v>
      </c>
      <c r="R775" s="119">
        <f t="shared" si="388"/>
        <v>0</v>
      </c>
      <c r="S775" s="72">
        <f t="shared" si="384"/>
        <v>0</v>
      </c>
    </row>
    <row r="776" spans="1:19" s="2" customFormat="1" ht="105.75" customHeight="1" x14ac:dyDescent="0.2">
      <c r="A776" s="389"/>
      <c r="B776" s="390"/>
      <c r="C776" s="390"/>
      <c r="D776" s="390"/>
      <c r="E776" s="180"/>
      <c r="F776" s="180"/>
      <c r="G776" s="60" t="s">
        <v>1066</v>
      </c>
      <c r="H776" s="17" t="s">
        <v>595</v>
      </c>
      <c r="I776" s="390">
        <f>'موازنة 2028 -2029'!M776</f>
        <v>0</v>
      </c>
      <c r="J776" s="180"/>
      <c r="K776" s="180"/>
      <c r="L776" s="180">
        <f t="shared" si="389"/>
        <v>0</v>
      </c>
      <c r="M776" s="390">
        <f>'الاطار الموازنى  راي الجهه عام'!M776</f>
        <v>0</v>
      </c>
      <c r="N776" s="228">
        <f t="shared" si="381"/>
        <v>0</v>
      </c>
      <c r="O776" s="180"/>
      <c r="P776" s="166" t="str">
        <f t="shared" si="382"/>
        <v xml:space="preserve"> </v>
      </c>
      <c r="Q776" s="166" t="str">
        <f t="shared" si="383"/>
        <v xml:space="preserve"> </v>
      </c>
      <c r="R776" s="119">
        <f t="shared" si="388"/>
        <v>0</v>
      </c>
      <c r="S776" s="72">
        <f t="shared" si="384"/>
        <v>0</v>
      </c>
    </row>
    <row r="777" spans="1:19" s="2" customFormat="1" ht="105.75" customHeight="1" x14ac:dyDescent="0.2">
      <c r="A777" s="389"/>
      <c r="B777" s="390"/>
      <c r="C777" s="390"/>
      <c r="D777" s="390"/>
      <c r="E777" s="180"/>
      <c r="F777" s="180"/>
      <c r="G777" s="60" t="s">
        <v>1067</v>
      </c>
      <c r="H777" s="17" t="s">
        <v>596</v>
      </c>
      <c r="I777" s="390">
        <f>'موازنة 2028 -2029'!M777</f>
        <v>0</v>
      </c>
      <c r="J777" s="180"/>
      <c r="K777" s="180"/>
      <c r="L777" s="180">
        <f t="shared" si="389"/>
        <v>0</v>
      </c>
      <c r="M777" s="390">
        <f>'الاطار الموازنى  راي الجهه عام'!M777</f>
        <v>0</v>
      </c>
      <c r="N777" s="228">
        <f t="shared" si="381"/>
        <v>0</v>
      </c>
      <c r="O777" s="180"/>
      <c r="P777" s="166" t="str">
        <f t="shared" si="382"/>
        <v xml:space="preserve"> </v>
      </c>
      <c r="Q777" s="166" t="str">
        <f t="shared" si="383"/>
        <v xml:space="preserve"> </v>
      </c>
      <c r="R777" s="119">
        <f t="shared" si="388"/>
        <v>0</v>
      </c>
      <c r="S777" s="72">
        <f t="shared" si="384"/>
        <v>0</v>
      </c>
    </row>
    <row r="778" spans="1:19" s="2" customFormat="1" ht="105.75" customHeight="1" x14ac:dyDescent="0.2">
      <c r="A778" s="389"/>
      <c r="B778" s="390"/>
      <c r="C778" s="390"/>
      <c r="D778" s="390"/>
      <c r="E778" s="180"/>
      <c r="F778" s="180"/>
      <c r="G778" s="60" t="s">
        <v>1068</v>
      </c>
      <c r="H778" s="17" t="s">
        <v>597</v>
      </c>
      <c r="I778" s="390">
        <f>'موازنة 2028 -2029'!M778</f>
        <v>0</v>
      </c>
      <c r="J778" s="180"/>
      <c r="K778" s="180"/>
      <c r="L778" s="180">
        <f t="shared" si="389"/>
        <v>0</v>
      </c>
      <c r="M778" s="390">
        <f>'الاطار الموازنى  راي الجهه عام'!M778</f>
        <v>0</v>
      </c>
      <c r="N778" s="228">
        <f t="shared" si="381"/>
        <v>0</v>
      </c>
      <c r="O778" s="180"/>
      <c r="P778" s="166" t="str">
        <f t="shared" si="382"/>
        <v xml:space="preserve"> </v>
      </c>
      <c r="Q778" s="166" t="str">
        <f t="shared" si="383"/>
        <v xml:space="preserve"> </v>
      </c>
      <c r="R778" s="119">
        <f t="shared" si="388"/>
        <v>0</v>
      </c>
      <c r="S778" s="72">
        <f t="shared" si="384"/>
        <v>0</v>
      </c>
    </row>
    <row r="779" spans="1:19" s="2" customFormat="1" ht="105.75" customHeight="1" x14ac:dyDescent="0.2">
      <c r="A779" s="390"/>
      <c r="B779" s="390"/>
      <c r="C779" s="390"/>
      <c r="D779" s="390"/>
      <c r="E779" s="180"/>
      <c r="F779" s="180"/>
      <c r="G779" s="60" t="s">
        <v>1069</v>
      </c>
      <c r="H779" s="17" t="s">
        <v>585</v>
      </c>
      <c r="I779" s="390">
        <f>'موازنة 2028 -2029'!M779</f>
        <v>23549000</v>
      </c>
      <c r="J779" s="180"/>
      <c r="K779" s="180"/>
      <c r="L779" s="180">
        <f t="shared" si="389"/>
        <v>0</v>
      </c>
      <c r="M779" s="390">
        <f>'الاطار الموازنى  راي الجهه عام'!M779</f>
        <v>0</v>
      </c>
      <c r="N779" s="228">
        <f t="shared" si="381"/>
        <v>-23549000</v>
      </c>
      <c r="O779" s="180"/>
      <c r="P779" s="166" t="str">
        <f t="shared" si="382"/>
        <v xml:space="preserve"> </v>
      </c>
      <c r="Q779" s="166">
        <f t="shared" si="383"/>
        <v>23549000</v>
      </c>
      <c r="R779" s="119">
        <f t="shared" si="388"/>
        <v>0</v>
      </c>
      <c r="S779" s="72">
        <f t="shared" si="384"/>
        <v>23549000</v>
      </c>
    </row>
    <row r="780" spans="1:19" s="2" customFormat="1" ht="102.75" customHeight="1" x14ac:dyDescent="0.2">
      <c r="A780" s="390"/>
      <c r="B780" s="390"/>
      <c r="C780" s="390"/>
      <c r="D780" s="390"/>
      <c r="E780" s="180"/>
      <c r="F780" s="180"/>
      <c r="G780" s="60" t="s">
        <v>1070</v>
      </c>
      <c r="H780" s="17" t="s">
        <v>586</v>
      </c>
      <c r="I780" s="390">
        <f>'موازنة 2028 -2029'!M780</f>
        <v>2083000</v>
      </c>
      <c r="J780" s="180"/>
      <c r="K780" s="180"/>
      <c r="L780" s="180">
        <f t="shared" si="389"/>
        <v>0</v>
      </c>
      <c r="M780" s="390">
        <f>'الاطار الموازنى  راي الجهه عام'!M780</f>
        <v>0</v>
      </c>
      <c r="N780" s="228">
        <f t="shared" si="381"/>
        <v>-2083000</v>
      </c>
      <c r="O780" s="180">
        <f t="shared" ref="O780" si="399">M780</f>
        <v>0</v>
      </c>
      <c r="P780" s="166" t="str">
        <f t="shared" si="382"/>
        <v xml:space="preserve"> </v>
      </c>
      <c r="Q780" s="166">
        <f t="shared" si="383"/>
        <v>2083000</v>
      </c>
      <c r="R780" s="119">
        <f t="shared" si="388"/>
        <v>0</v>
      </c>
      <c r="S780" s="72">
        <f t="shared" si="384"/>
        <v>2083000</v>
      </c>
    </row>
    <row r="781" spans="1:19" s="2" customFormat="1" ht="105.75" customHeight="1" x14ac:dyDescent="0.2">
      <c r="A781" s="389"/>
      <c r="B781" s="390"/>
      <c r="C781" s="390"/>
      <c r="D781" s="390"/>
      <c r="E781" s="180"/>
      <c r="F781" s="180"/>
      <c r="G781" s="60" t="s">
        <v>1071</v>
      </c>
      <c r="H781" s="17" t="s">
        <v>587</v>
      </c>
      <c r="I781" s="390">
        <f>'موازنة 2028 -2029'!M781</f>
        <v>0</v>
      </c>
      <c r="J781" s="180"/>
      <c r="K781" s="180"/>
      <c r="L781" s="180">
        <f t="shared" si="389"/>
        <v>0</v>
      </c>
      <c r="M781" s="390">
        <f>'الاطار الموازنى  راي الجهه عام'!M781</f>
        <v>0</v>
      </c>
      <c r="N781" s="228">
        <f t="shared" si="381"/>
        <v>0</v>
      </c>
      <c r="O781" s="180"/>
      <c r="P781" s="166" t="str">
        <f t="shared" si="382"/>
        <v xml:space="preserve"> </v>
      </c>
      <c r="Q781" s="166" t="str">
        <f t="shared" si="383"/>
        <v xml:space="preserve"> </v>
      </c>
      <c r="R781" s="119">
        <f t="shared" si="388"/>
        <v>0</v>
      </c>
      <c r="S781" s="72">
        <f t="shared" si="384"/>
        <v>0</v>
      </c>
    </row>
    <row r="782" spans="1:19" s="2" customFormat="1" ht="105.75" customHeight="1" x14ac:dyDescent="0.2">
      <c r="A782" s="389"/>
      <c r="B782" s="390"/>
      <c r="C782" s="390"/>
      <c r="D782" s="390"/>
      <c r="E782" s="166"/>
      <c r="F782" s="166"/>
      <c r="G782" s="60" t="s">
        <v>976</v>
      </c>
      <c r="H782" s="17" t="s">
        <v>604</v>
      </c>
      <c r="I782" s="390">
        <f>'موازنة 2028 -2029'!M782</f>
        <v>0</v>
      </c>
      <c r="J782" s="166"/>
      <c r="K782" s="166"/>
      <c r="L782" s="166">
        <f t="shared" si="389"/>
        <v>0</v>
      </c>
      <c r="M782" s="390">
        <f>'الاطار الموازنى  راي الجهه عام'!M782</f>
        <v>0</v>
      </c>
      <c r="N782" s="228">
        <f t="shared" si="381"/>
        <v>0</v>
      </c>
      <c r="O782" s="166"/>
      <c r="P782" s="166" t="str">
        <f t="shared" si="382"/>
        <v xml:space="preserve"> </v>
      </c>
      <c r="Q782" s="166" t="str">
        <f t="shared" si="383"/>
        <v xml:space="preserve"> </v>
      </c>
      <c r="R782" s="119"/>
      <c r="S782" s="72">
        <f>S785</f>
        <v>0</v>
      </c>
    </row>
    <row r="783" spans="1:19" s="1" customFormat="1" ht="105.75" customHeight="1" x14ac:dyDescent="0.2">
      <c r="A783" s="357"/>
      <c r="B783" s="373"/>
      <c r="C783" s="373"/>
      <c r="D783" s="373"/>
      <c r="E783" s="153"/>
      <c r="F783" s="153"/>
      <c r="G783" s="54">
        <v>4231120101</v>
      </c>
      <c r="H783" s="18" t="s">
        <v>605</v>
      </c>
      <c r="I783" s="373">
        <f>'موازنة 2028 -2029'!M783</f>
        <v>0</v>
      </c>
      <c r="J783" s="153"/>
      <c r="K783" s="153"/>
      <c r="L783" s="153">
        <f t="shared" si="389"/>
        <v>0</v>
      </c>
      <c r="M783" s="373">
        <f>'الاطار الموازنى  راي الجهه عام'!M783</f>
        <v>0</v>
      </c>
      <c r="N783" s="215">
        <f t="shared" si="381"/>
        <v>0</v>
      </c>
      <c r="O783" s="153"/>
      <c r="P783" s="155" t="str">
        <f t="shared" si="382"/>
        <v xml:space="preserve"> </v>
      </c>
      <c r="Q783" s="155" t="str">
        <f t="shared" si="383"/>
        <v xml:space="preserve"> </v>
      </c>
      <c r="R783" s="110">
        <f t="shared" si="388"/>
        <v>0</v>
      </c>
      <c r="S783" s="72">
        <f t="shared" si="384"/>
        <v>0</v>
      </c>
    </row>
    <row r="784" spans="1:19" s="1" customFormat="1" ht="105.75" customHeight="1" thickBot="1" x14ac:dyDescent="0.25">
      <c r="A784" s="357"/>
      <c r="B784" s="373"/>
      <c r="C784" s="373"/>
      <c r="D784" s="373"/>
      <c r="E784" s="153"/>
      <c r="F784" s="153"/>
      <c r="G784" s="55">
        <v>4231120201</v>
      </c>
      <c r="H784" s="23" t="s">
        <v>606</v>
      </c>
      <c r="I784" s="373">
        <f>'موازنة 2028 -2029'!M784</f>
        <v>0</v>
      </c>
      <c r="J784" s="153"/>
      <c r="K784" s="153"/>
      <c r="L784" s="153">
        <f t="shared" si="389"/>
        <v>0</v>
      </c>
      <c r="M784" s="373">
        <f>'الاطار الموازنى  راي الجهه عام'!M784</f>
        <v>0</v>
      </c>
      <c r="N784" s="215">
        <f t="shared" si="381"/>
        <v>0</v>
      </c>
      <c r="O784" s="153">
        <f>M784</f>
        <v>0</v>
      </c>
      <c r="P784" s="155" t="str">
        <f t="shared" si="382"/>
        <v xml:space="preserve"> </v>
      </c>
      <c r="Q784" s="155" t="str">
        <f t="shared" si="383"/>
        <v xml:space="preserve"> </v>
      </c>
      <c r="R784" s="110">
        <f t="shared" si="388"/>
        <v>0</v>
      </c>
      <c r="S784" s="72">
        <f t="shared" si="384"/>
        <v>0</v>
      </c>
    </row>
    <row r="785" spans="1:19" s="2" customFormat="1" ht="102.75" customHeight="1" thickBot="1" x14ac:dyDescent="0.25">
      <c r="A785" s="376">
        <f t="shared" ref="A785:F785" si="400">SUM(A783:A784)</f>
        <v>0</v>
      </c>
      <c r="B785" s="377">
        <f t="shared" si="400"/>
        <v>0</v>
      </c>
      <c r="C785" s="377">
        <f t="shared" si="400"/>
        <v>0</v>
      </c>
      <c r="D785" s="377">
        <f t="shared" si="400"/>
        <v>0</v>
      </c>
      <c r="E785" s="157">
        <f t="shared" si="400"/>
        <v>0</v>
      </c>
      <c r="F785" s="157">
        <f t="shared" si="400"/>
        <v>0</v>
      </c>
      <c r="G785" s="57"/>
      <c r="H785" s="7" t="s">
        <v>588</v>
      </c>
      <c r="I785" s="377">
        <f>'موازنة 2028 -2029'!M785</f>
        <v>0</v>
      </c>
      <c r="J785" s="157">
        <f t="shared" ref="J785:L785" si="401">SUM(J783:J784)</f>
        <v>0</v>
      </c>
      <c r="K785" s="157">
        <f t="shared" si="401"/>
        <v>0</v>
      </c>
      <c r="L785" s="157">
        <f t="shared" si="401"/>
        <v>0</v>
      </c>
      <c r="M785" s="377">
        <f>'الاطار الموازنى  راي الجهه عام'!M785</f>
        <v>0</v>
      </c>
      <c r="N785" s="217">
        <f t="shared" si="381"/>
        <v>0</v>
      </c>
      <c r="O785" s="157">
        <f t="shared" ref="O785" si="402">SUM(O783:O784)</f>
        <v>0</v>
      </c>
      <c r="P785" s="157" t="str">
        <f t="shared" si="382"/>
        <v xml:space="preserve"> </v>
      </c>
      <c r="Q785" s="157" t="str">
        <f t="shared" si="383"/>
        <v xml:space="preserve"> </v>
      </c>
      <c r="R785" s="112">
        <f t="shared" si="388"/>
        <v>0</v>
      </c>
      <c r="S785" s="72">
        <f t="shared" si="384"/>
        <v>0</v>
      </c>
    </row>
    <row r="786" spans="1:19" s="2" customFormat="1" ht="105.75" customHeight="1" thickBot="1" x14ac:dyDescent="0.25">
      <c r="A786" s="389"/>
      <c r="B786" s="390"/>
      <c r="C786" s="390"/>
      <c r="D786" s="390"/>
      <c r="E786" s="180"/>
      <c r="F786" s="180"/>
      <c r="G786" s="66" t="s">
        <v>1072</v>
      </c>
      <c r="H786" s="38" t="s">
        <v>589</v>
      </c>
      <c r="I786" s="390">
        <f>'موازنة 2028 -2029'!M786</f>
        <v>0</v>
      </c>
      <c r="J786" s="180"/>
      <c r="K786" s="180"/>
      <c r="L786" s="180">
        <f t="shared" si="389"/>
        <v>0</v>
      </c>
      <c r="M786" s="390">
        <f>'الاطار الموازنى  راي الجهه عام'!M786</f>
        <v>0</v>
      </c>
      <c r="N786" s="228">
        <f t="shared" si="381"/>
        <v>0</v>
      </c>
      <c r="O786" s="180"/>
      <c r="P786" s="166" t="str">
        <f t="shared" si="382"/>
        <v xml:space="preserve"> </v>
      </c>
      <c r="Q786" s="166" t="str">
        <f t="shared" si="383"/>
        <v xml:space="preserve"> </v>
      </c>
      <c r="R786" s="119">
        <f t="shared" si="388"/>
        <v>0</v>
      </c>
      <c r="S786" s="72">
        <f t="shared" si="384"/>
        <v>0</v>
      </c>
    </row>
    <row r="787" spans="1:19" s="3" customFormat="1" ht="107.25" customHeight="1" thickBot="1" x14ac:dyDescent="0.25">
      <c r="A787" s="382">
        <f t="shared" ref="A787:L787" si="403">A771+A772+A773+A774+A775+A776+A777+A778+A779+A780+A781+A785+A786</f>
        <v>0</v>
      </c>
      <c r="B787" s="383">
        <f t="shared" si="403"/>
        <v>0</v>
      </c>
      <c r="C787" s="383">
        <f t="shared" si="403"/>
        <v>0</v>
      </c>
      <c r="D787" s="383">
        <f t="shared" si="403"/>
        <v>0</v>
      </c>
      <c r="E787" s="161">
        <f t="shared" si="403"/>
        <v>0</v>
      </c>
      <c r="F787" s="161">
        <f t="shared" si="403"/>
        <v>0</v>
      </c>
      <c r="G787" s="58"/>
      <c r="H787" s="9" t="s">
        <v>1113</v>
      </c>
      <c r="I787" s="383">
        <f>'موازنة 2028 -2029'!M787</f>
        <v>25632000</v>
      </c>
      <c r="J787" s="161">
        <f t="shared" si="403"/>
        <v>0</v>
      </c>
      <c r="K787" s="161">
        <f t="shared" si="403"/>
        <v>0</v>
      </c>
      <c r="L787" s="161">
        <f t="shared" si="403"/>
        <v>0</v>
      </c>
      <c r="M787" s="383">
        <f>'الاطار الموازنى  راي الجهه عام'!M787</f>
        <v>0</v>
      </c>
      <c r="N787" s="222">
        <f t="shared" si="381"/>
        <v>-25632000</v>
      </c>
      <c r="O787" s="161">
        <f t="shared" ref="O787" si="404">O771+O772+O773+O774+O775+O776+O777+O778+O779+O780+O781+O785+O786</f>
        <v>0</v>
      </c>
      <c r="P787" s="161" t="str">
        <f t="shared" si="382"/>
        <v xml:space="preserve"> </v>
      </c>
      <c r="Q787" s="161">
        <f t="shared" si="383"/>
        <v>25632000</v>
      </c>
      <c r="R787" s="115">
        <f t="shared" si="388"/>
        <v>0</v>
      </c>
      <c r="S787" s="72">
        <f t="shared" si="384"/>
        <v>25632000</v>
      </c>
    </row>
    <row r="788" spans="1:19" s="3" customFormat="1" ht="105.75" customHeight="1" x14ac:dyDescent="0.2">
      <c r="A788" s="355"/>
      <c r="B788" s="425"/>
      <c r="C788" s="425"/>
      <c r="D788" s="425"/>
      <c r="E788" s="181"/>
      <c r="F788" s="181"/>
      <c r="G788" s="59" t="s">
        <v>977</v>
      </c>
      <c r="H788" s="10" t="s">
        <v>457</v>
      </c>
      <c r="I788" s="425">
        <f>'موازنة 2028 -2029'!M788</f>
        <v>0</v>
      </c>
      <c r="J788" s="181"/>
      <c r="K788" s="181"/>
      <c r="L788" s="181"/>
      <c r="M788" s="425">
        <f>'الاطار الموازنى  راي الجهه عام'!M788</f>
        <v>0</v>
      </c>
      <c r="N788" s="242"/>
      <c r="O788" s="181"/>
      <c r="P788" s="181" t="str">
        <f t="shared" si="382"/>
        <v xml:space="preserve"> </v>
      </c>
      <c r="Q788" s="181" t="str">
        <f t="shared" si="383"/>
        <v xml:space="preserve"> </v>
      </c>
      <c r="R788" s="125"/>
      <c r="S788" s="72">
        <f>S820</f>
        <v>0</v>
      </c>
    </row>
    <row r="789" spans="1:19" s="2" customFormat="1" ht="105.75" customHeight="1" x14ac:dyDescent="0.2">
      <c r="A789" s="389"/>
      <c r="B789" s="390"/>
      <c r="C789" s="390"/>
      <c r="D789" s="390"/>
      <c r="E789" s="180"/>
      <c r="F789" s="180"/>
      <c r="G789" s="60" t="s">
        <v>1073</v>
      </c>
      <c r="H789" s="17" t="s">
        <v>458</v>
      </c>
      <c r="I789" s="390">
        <f>'موازنة 2028 -2029'!M789</f>
        <v>0</v>
      </c>
      <c r="J789" s="180"/>
      <c r="K789" s="180"/>
      <c r="L789" s="180">
        <f t="shared" si="389"/>
        <v>0</v>
      </c>
      <c r="M789" s="390">
        <f>'الاطار الموازنى  راي الجهه عام'!M789</f>
        <v>0</v>
      </c>
      <c r="N789" s="228">
        <f t="shared" si="381"/>
        <v>0</v>
      </c>
      <c r="O789" s="180"/>
      <c r="P789" s="166" t="str">
        <f t="shared" si="382"/>
        <v xml:space="preserve"> </v>
      </c>
      <c r="Q789" s="166" t="str">
        <f t="shared" si="383"/>
        <v xml:space="preserve"> </v>
      </c>
      <c r="R789" s="119">
        <f t="shared" si="388"/>
        <v>0</v>
      </c>
      <c r="S789" s="72">
        <f t="shared" si="384"/>
        <v>0</v>
      </c>
    </row>
    <row r="790" spans="1:19" s="2" customFormat="1" ht="105.75" customHeight="1" x14ac:dyDescent="0.2">
      <c r="A790" s="389"/>
      <c r="B790" s="390"/>
      <c r="C790" s="390"/>
      <c r="D790" s="390"/>
      <c r="E790" s="166"/>
      <c r="F790" s="166"/>
      <c r="G790" s="60" t="s">
        <v>978</v>
      </c>
      <c r="H790" s="17" t="s">
        <v>459</v>
      </c>
      <c r="I790" s="390">
        <f>'موازنة 2028 -2029'!M790</f>
        <v>0</v>
      </c>
      <c r="J790" s="166"/>
      <c r="K790" s="166"/>
      <c r="L790" s="166"/>
      <c r="M790" s="390">
        <f>'الاطار الموازنى  راي الجهه عام'!M790</f>
        <v>0</v>
      </c>
      <c r="N790" s="228"/>
      <c r="O790" s="166"/>
      <c r="P790" s="166" t="str">
        <f t="shared" si="382"/>
        <v xml:space="preserve"> </v>
      </c>
      <c r="Q790" s="166" t="str">
        <f t="shared" si="383"/>
        <v xml:space="preserve"> </v>
      </c>
      <c r="R790" s="119"/>
      <c r="S790" s="72">
        <f>S793</f>
        <v>0</v>
      </c>
    </row>
    <row r="791" spans="1:19" s="1" customFormat="1" ht="105.75" customHeight="1" x14ac:dyDescent="0.2">
      <c r="A791" s="357"/>
      <c r="B791" s="373"/>
      <c r="C791" s="373"/>
      <c r="D791" s="373"/>
      <c r="E791" s="153"/>
      <c r="F791" s="153"/>
      <c r="G791" s="54">
        <v>4232020101</v>
      </c>
      <c r="H791" s="18" t="s">
        <v>460</v>
      </c>
      <c r="I791" s="373">
        <f>'موازنة 2028 -2029'!M791</f>
        <v>0</v>
      </c>
      <c r="J791" s="153"/>
      <c r="K791" s="153"/>
      <c r="L791" s="153">
        <f t="shared" si="389"/>
        <v>0</v>
      </c>
      <c r="M791" s="373">
        <f>'الاطار الموازنى  راي الجهه عام'!M791</f>
        <v>0</v>
      </c>
      <c r="N791" s="215">
        <f t="shared" si="381"/>
        <v>0</v>
      </c>
      <c r="O791" s="153"/>
      <c r="P791" s="155" t="str">
        <f t="shared" si="382"/>
        <v xml:space="preserve"> </v>
      </c>
      <c r="Q791" s="155" t="str">
        <f t="shared" si="383"/>
        <v xml:space="preserve"> </v>
      </c>
      <c r="R791" s="110">
        <f t="shared" si="388"/>
        <v>0</v>
      </c>
      <c r="S791" s="72">
        <f t="shared" si="384"/>
        <v>0</v>
      </c>
    </row>
    <row r="792" spans="1:19" s="1" customFormat="1" ht="105.75" customHeight="1" thickBot="1" x14ac:dyDescent="0.25">
      <c r="A792" s="357"/>
      <c r="B792" s="373"/>
      <c r="C792" s="373"/>
      <c r="D792" s="373"/>
      <c r="E792" s="153"/>
      <c r="F792" s="153"/>
      <c r="G792" s="55">
        <v>4232020201</v>
      </c>
      <c r="H792" s="23" t="s">
        <v>461</v>
      </c>
      <c r="I792" s="373">
        <f>'موازنة 2028 -2029'!M792</f>
        <v>0</v>
      </c>
      <c r="J792" s="153"/>
      <c r="K792" s="153"/>
      <c r="L792" s="153">
        <f t="shared" si="389"/>
        <v>0</v>
      </c>
      <c r="M792" s="373">
        <f>'الاطار الموازنى  راي الجهه عام'!M792</f>
        <v>0</v>
      </c>
      <c r="N792" s="215">
        <f t="shared" si="381"/>
        <v>0</v>
      </c>
      <c r="O792" s="153"/>
      <c r="P792" s="155" t="str">
        <f t="shared" si="382"/>
        <v xml:space="preserve"> </v>
      </c>
      <c r="Q792" s="155" t="str">
        <f t="shared" si="383"/>
        <v xml:space="preserve"> </v>
      </c>
      <c r="R792" s="110">
        <f t="shared" si="388"/>
        <v>0</v>
      </c>
      <c r="S792" s="72">
        <f t="shared" si="384"/>
        <v>0</v>
      </c>
    </row>
    <row r="793" spans="1:19" s="2" customFormat="1" ht="107.25" customHeight="1" thickBot="1" x14ac:dyDescent="0.25">
      <c r="A793" s="376">
        <f t="shared" ref="A793:F793" si="405">SUM(A791:A792)</f>
        <v>0</v>
      </c>
      <c r="B793" s="377">
        <f t="shared" si="405"/>
        <v>0</v>
      </c>
      <c r="C793" s="377">
        <f t="shared" si="405"/>
        <v>0</v>
      </c>
      <c r="D793" s="377">
        <f t="shared" si="405"/>
        <v>0</v>
      </c>
      <c r="E793" s="157">
        <f t="shared" si="405"/>
        <v>0</v>
      </c>
      <c r="F793" s="157">
        <f t="shared" si="405"/>
        <v>0</v>
      </c>
      <c r="G793" s="57"/>
      <c r="H793" s="7" t="s">
        <v>256</v>
      </c>
      <c r="I793" s="377">
        <f>'موازنة 2028 -2029'!M793</f>
        <v>0</v>
      </c>
      <c r="J793" s="157">
        <f t="shared" ref="J793:L793" si="406">SUM(J791:J792)</f>
        <v>0</v>
      </c>
      <c r="K793" s="157">
        <f t="shared" si="406"/>
        <v>0</v>
      </c>
      <c r="L793" s="157">
        <f t="shared" si="406"/>
        <v>0</v>
      </c>
      <c r="M793" s="377">
        <f>'الاطار الموازنى  راي الجهه عام'!M793</f>
        <v>0</v>
      </c>
      <c r="N793" s="217">
        <f t="shared" si="381"/>
        <v>0</v>
      </c>
      <c r="O793" s="157">
        <f t="shared" ref="O793" si="407">SUM(O791:O792)</f>
        <v>0</v>
      </c>
      <c r="P793" s="157" t="str">
        <f t="shared" si="382"/>
        <v xml:space="preserve"> </v>
      </c>
      <c r="Q793" s="157" t="str">
        <f t="shared" si="383"/>
        <v xml:space="preserve"> </v>
      </c>
      <c r="R793" s="112">
        <f t="shared" si="388"/>
        <v>0</v>
      </c>
      <c r="S793" s="72">
        <f t="shared" si="384"/>
        <v>0</v>
      </c>
    </row>
    <row r="794" spans="1:19" s="2" customFormat="1" ht="105.75" customHeight="1" x14ac:dyDescent="0.2">
      <c r="A794" s="389"/>
      <c r="B794" s="390"/>
      <c r="C794" s="390"/>
      <c r="D794" s="390"/>
      <c r="E794" s="166"/>
      <c r="F794" s="166"/>
      <c r="G794" s="53" t="s">
        <v>979</v>
      </c>
      <c r="H794" s="22" t="s">
        <v>462</v>
      </c>
      <c r="I794" s="390">
        <f>'موازنة 2028 -2029'!M794</f>
        <v>0</v>
      </c>
      <c r="J794" s="166"/>
      <c r="K794" s="166"/>
      <c r="L794" s="166"/>
      <c r="M794" s="390">
        <f>'الاطار الموازنى  راي الجهه عام'!M794</f>
        <v>0</v>
      </c>
      <c r="N794" s="228"/>
      <c r="O794" s="166"/>
      <c r="P794" s="166" t="str">
        <f t="shared" si="382"/>
        <v xml:space="preserve"> </v>
      </c>
      <c r="Q794" s="166" t="str">
        <f t="shared" si="383"/>
        <v xml:space="preserve"> </v>
      </c>
      <c r="R794" s="119"/>
      <c r="S794" s="72">
        <f>S797</f>
        <v>0</v>
      </c>
    </row>
    <row r="795" spans="1:19" s="345" customFormat="1" ht="102.75" customHeight="1" x14ac:dyDescent="0.2">
      <c r="A795" s="446"/>
      <c r="B795" s="446"/>
      <c r="C795" s="446"/>
      <c r="D795" s="446"/>
      <c r="E795" s="338"/>
      <c r="F795" s="338"/>
      <c r="G795" s="339">
        <v>4232030101</v>
      </c>
      <c r="H795" s="340" t="s">
        <v>463</v>
      </c>
      <c r="I795" s="446">
        <f>'موازنة 2028 -2029'!M795</f>
        <v>0</v>
      </c>
      <c r="J795" s="338"/>
      <c r="K795" s="338"/>
      <c r="L795" s="338">
        <f t="shared" si="389"/>
        <v>0</v>
      </c>
      <c r="M795" s="446">
        <f>'الاطار الموازنى  راي الجهه عام'!M795</f>
        <v>0</v>
      </c>
      <c r="N795" s="341">
        <f t="shared" si="381"/>
        <v>0</v>
      </c>
      <c r="O795" s="338">
        <f>M795</f>
        <v>0</v>
      </c>
      <c r="P795" s="342" t="str">
        <f t="shared" si="382"/>
        <v xml:space="preserve"> </v>
      </c>
      <c r="Q795" s="342" t="str">
        <f t="shared" si="383"/>
        <v xml:space="preserve"> </v>
      </c>
      <c r="R795" s="343">
        <f t="shared" si="388"/>
        <v>0</v>
      </c>
      <c r="S795" s="344">
        <f t="shared" si="384"/>
        <v>0</v>
      </c>
    </row>
    <row r="796" spans="1:19" s="1" customFormat="1" ht="105.75" customHeight="1" thickBot="1" x14ac:dyDescent="0.25">
      <c r="A796" s="394"/>
      <c r="B796" s="395"/>
      <c r="C796" s="395"/>
      <c r="D796" s="395"/>
      <c r="E796" s="167"/>
      <c r="F796" s="167"/>
      <c r="G796" s="56">
        <v>4232030201</v>
      </c>
      <c r="H796" s="24" t="s">
        <v>464</v>
      </c>
      <c r="I796" s="395">
        <f>'موازنة 2028 -2029'!M796</f>
        <v>0</v>
      </c>
      <c r="J796" s="167"/>
      <c r="K796" s="167"/>
      <c r="L796" s="167">
        <f t="shared" si="389"/>
        <v>0</v>
      </c>
      <c r="M796" s="395">
        <f>'الاطار الموازنى  راي الجهه عام'!M796</f>
        <v>0</v>
      </c>
      <c r="N796" s="229">
        <f t="shared" si="381"/>
        <v>0</v>
      </c>
      <c r="O796" s="167"/>
      <c r="P796" s="170" t="str">
        <f t="shared" si="382"/>
        <v xml:space="preserve"> </v>
      </c>
      <c r="Q796" s="170" t="str">
        <f t="shared" si="383"/>
        <v xml:space="preserve"> </v>
      </c>
      <c r="R796" s="120">
        <f t="shared" si="388"/>
        <v>0</v>
      </c>
      <c r="S796" s="72">
        <f t="shared" si="384"/>
        <v>0</v>
      </c>
    </row>
    <row r="797" spans="1:19" s="2" customFormat="1" ht="107.25" customHeight="1" thickBot="1" x14ac:dyDescent="0.25">
      <c r="A797" s="376">
        <f t="shared" ref="A797:L797" si="408">SUM(A795:A796)</f>
        <v>0</v>
      </c>
      <c r="B797" s="377">
        <f t="shared" si="408"/>
        <v>0</v>
      </c>
      <c r="C797" s="377">
        <f t="shared" si="408"/>
        <v>0</v>
      </c>
      <c r="D797" s="377">
        <f t="shared" si="408"/>
        <v>0</v>
      </c>
      <c r="E797" s="157">
        <f t="shared" si="408"/>
        <v>0</v>
      </c>
      <c r="F797" s="157">
        <f t="shared" si="408"/>
        <v>0</v>
      </c>
      <c r="G797" s="57"/>
      <c r="H797" s="7" t="s">
        <v>266</v>
      </c>
      <c r="I797" s="377">
        <f>'موازنة 2028 -2029'!M797</f>
        <v>0</v>
      </c>
      <c r="J797" s="157">
        <f t="shared" si="408"/>
        <v>0</v>
      </c>
      <c r="K797" s="157">
        <f t="shared" si="408"/>
        <v>0</v>
      </c>
      <c r="L797" s="157">
        <f t="shared" si="408"/>
        <v>0</v>
      </c>
      <c r="M797" s="377">
        <f>'الاطار الموازنى  راي الجهه عام'!M797</f>
        <v>0</v>
      </c>
      <c r="N797" s="217">
        <f t="shared" si="381"/>
        <v>0</v>
      </c>
      <c r="O797" s="157">
        <f t="shared" ref="O797" si="409">SUM(O795:O796)</f>
        <v>0</v>
      </c>
      <c r="P797" s="157" t="str">
        <f t="shared" si="382"/>
        <v xml:space="preserve"> </v>
      </c>
      <c r="Q797" s="157" t="str">
        <f t="shared" si="383"/>
        <v xml:space="preserve"> </v>
      </c>
      <c r="R797" s="112">
        <f t="shared" si="388"/>
        <v>0</v>
      </c>
      <c r="S797" s="72">
        <f t="shared" si="384"/>
        <v>0</v>
      </c>
    </row>
    <row r="798" spans="1:19" s="2" customFormat="1" ht="105.75" customHeight="1" x14ac:dyDescent="0.2">
      <c r="A798" s="389"/>
      <c r="B798" s="390"/>
      <c r="C798" s="390"/>
      <c r="D798" s="390"/>
      <c r="E798" s="180"/>
      <c r="F798" s="180"/>
      <c r="G798" s="53" t="s">
        <v>1074</v>
      </c>
      <c r="H798" s="22" t="s">
        <v>568</v>
      </c>
      <c r="I798" s="390">
        <f>'موازنة 2028 -2029'!M798</f>
        <v>0</v>
      </c>
      <c r="J798" s="180"/>
      <c r="K798" s="180"/>
      <c r="L798" s="180">
        <f t="shared" si="389"/>
        <v>0</v>
      </c>
      <c r="M798" s="390">
        <f>'الاطار الموازنى  راي الجهه عام'!M798</f>
        <v>0</v>
      </c>
      <c r="N798" s="228">
        <f t="shared" si="381"/>
        <v>0</v>
      </c>
      <c r="O798" s="180"/>
      <c r="P798" s="166" t="str">
        <f t="shared" si="382"/>
        <v xml:space="preserve"> </v>
      </c>
      <c r="Q798" s="166" t="str">
        <f t="shared" si="383"/>
        <v xml:space="preserve"> </v>
      </c>
      <c r="R798" s="119">
        <f t="shared" si="388"/>
        <v>0</v>
      </c>
      <c r="S798" s="72">
        <f t="shared" si="384"/>
        <v>0</v>
      </c>
    </row>
    <row r="799" spans="1:19" s="2" customFormat="1" ht="105.75" customHeight="1" x14ac:dyDescent="0.2">
      <c r="A799" s="389"/>
      <c r="B799" s="390"/>
      <c r="C799" s="390"/>
      <c r="D799" s="390"/>
      <c r="E799" s="180"/>
      <c r="F799" s="180"/>
      <c r="G799" s="60" t="s">
        <v>1075</v>
      </c>
      <c r="H799" s="17" t="s">
        <v>465</v>
      </c>
      <c r="I799" s="390">
        <f>'موازنة 2028 -2029'!M799</f>
        <v>0</v>
      </c>
      <c r="J799" s="180"/>
      <c r="K799" s="180"/>
      <c r="L799" s="180">
        <f t="shared" si="389"/>
        <v>0</v>
      </c>
      <c r="M799" s="390">
        <f>'الاطار الموازنى  راي الجهه عام'!M799</f>
        <v>0</v>
      </c>
      <c r="N799" s="228">
        <f t="shared" si="381"/>
        <v>0</v>
      </c>
      <c r="O799" s="180"/>
      <c r="P799" s="166" t="str">
        <f t="shared" si="382"/>
        <v xml:space="preserve"> </v>
      </c>
      <c r="Q799" s="166" t="str">
        <f t="shared" si="383"/>
        <v xml:space="preserve"> </v>
      </c>
      <c r="R799" s="119">
        <f t="shared" si="388"/>
        <v>0</v>
      </c>
      <c r="S799" s="72">
        <f t="shared" si="384"/>
        <v>0</v>
      </c>
    </row>
    <row r="800" spans="1:19" s="2" customFormat="1" ht="105.75" customHeight="1" x14ac:dyDescent="0.2">
      <c r="A800" s="389"/>
      <c r="B800" s="390"/>
      <c r="C800" s="390"/>
      <c r="D800" s="390"/>
      <c r="E800" s="180"/>
      <c r="F800" s="180"/>
      <c r="G800" s="60" t="s">
        <v>1076</v>
      </c>
      <c r="H800" s="17" t="s">
        <v>466</v>
      </c>
      <c r="I800" s="390">
        <f>'موازنة 2028 -2029'!M800</f>
        <v>0</v>
      </c>
      <c r="J800" s="180"/>
      <c r="K800" s="180"/>
      <c r="L800" s="180">
        <f t="shared" si="389"/>
        <v>0</v>
      </c>
      <c r="M800" s="390">
        <f>'الاطار الموازنى  راي الجهه عام'!M800</f>
        <v>0</v>
      </c>
      <c r="N800" s="228">
        <f t="shared" si="381"/>
        <v>0</v>
      </c>
      <c r="O800" s="180"/>
      <c r="P800" s="166" t="str">
        <f t="shared" si="382"/>
        <v xml:space="preserve"> </v>
      </c>
      <c r="Q800" s="166" t="str">
        <f t="shared" si="383"/>
        <v xml:space="preserve"> </v>
      </c>
      <c r="R800" s="119">
        <f t="shared" si="388"/>
        <v>0</v>
      </c>
      <c r="S800" s="72">
        <f t="shared" si="384"/>
        <v>0</v>
      </c>
    </row>
    <row r="801" spans="1:19" s="2" customFormat="1" ht="105.75" customHeight="1" x14ac:dyDescent="0.2">
      <c r="A801" s="389"/>
      <c r="B801" s="390"/>
      <c r="C801" s="390"/>
      <c r="D801" s="390"/>
      <c r="E801" s="166"/>
      <c r="F801" s="166"/>
      <c r="G801" s="60" t="s">
        <v>980</v>
      </c>
      <c r="H801" s="17" t="s">
        <v>467</v>
      </c>
      <c r="I801" s="390">
        <f>'موازنة 2028 -2029'!M801</f>
        <v>0</v>
      </c>
      <c r="J801" s="166"/>
      <c r="K801" s="166"/>
      <c r="L801" s="166"/>
      <c r="M801" s="390">
        <f>'الاطار الموازنى  راي الجهه عام'!M801</f>
        <v>0</v>
      </c>
      <c r="N801" s="228"/>
      <c r="O801" s="166"/>
      <c r="P801" s="166" t="str">
        <f t="shared" si="382"/>
        <v xml:space="preserve"> </v>
      </c>
      <c r="Q801" s="166" t="str">
        <f t="shared" si="383"/>
        <v xml:space="preserve"> </v>
      </c>
      <c r="R801" s="119"/>
      <c r="S801" s="72">
        <f>S809</f>
        <v>0</v>
      </c>
    </row>
    <row r="802" spans="1:19" s="1" customFormat="1" ht="105.75" customHeight="1" x14ac:dyDescent="0.2">
      <c r="A802" s="357"/>
      <c r="B802" s="373"/>
      <c r="C802" s="373"/>
      <c r="D802" s="373"/>
      <c r="E802" s="153"/>
      <c r="F802" s="153"/>
      <c r="G802" s="54">
        <v>4232070101</v>
      </c>
      <c r="H802" s="18" t="s">
        <v>468</v>
      </c>
      <c r="I802" s="373">
        <f>'موازنة 2028 -2029'!M802</f>
        <v>0</v>
      </c>
      <c r="J802" s="153"/>
      <c r="K802" s="153"/>
      <c r="L802" s="153">
        <f t="shared" si="389"/>
        <v>0</v>
      </c>
      <c r="M802" s="373">
        <f>'الاطار الموازنى  راي الجهه عام'!M802</f>
        <v>0</v>
      </c>
      <c r="N802" s="215">
        <f t="shared" si="381"/>
        <v>0</v>
      </c>
      <c r="O802" s="153"/>
      <c r="P802" s="155" t="str">
        <f t="shared" si="382"/>
        <v xml:space="preserve"> </v>
      </c>
      <c r="Q802" s="155" t="str">
        <f t="shared" si="383"/>
        <v xml:space="preserve"> </v>
      </c>
      <c r="R802" s="110">
        <f t="shared" si="388"/>
        <v>0</v>
      </c>
      <c r="S802" s="72">
        <f t="shared" si="384"/>
        <v>0</v>
      </c>
    </row>
    <row r="803" spans="1:19" s="1" customFormat="1" ht="105.75" customHeight="1" x14ac:dyDescent="0.2">
      <c r="A803" s="357"/>
      <c r="B803" s="373"/>
      <c r="C803" s="373"/>
      <c r="D803" s="373"/>
      <c r="E803" s="153"/>
      <c r="F803" s="153"/>
      <c r="G803" s="54">
        <v>4232070201</v>
      </c>
      <c r="H803" s="18" t="s">
        <v>469</v>
      </c>
      <c r="I803" s="373">
        <f>'موازنة 2028 -2029'!M803</f>
        <v>0</v>
      </c>
      <c r="J803" s="153"/>
      <c r="K803" s="153"/>
      <c r="L803" s="153">
        <f t="shared" si="389"/>
        <v>0</v>
      </c>
      <c r="M803" s="373">
        <f>'الاطار الموازنى  راي الجهه عام'!M803</f>
        <v>0</v>
      </c>
      <c r="N803" s="215">
        <f t="shared" si="381"/>
        <v>0</v>
      </c>
      <c r="O803" s="153"/>
      <c r="P803" s="155" t="str">
        <f t="shared" si="382"/>
        <v xml:space="preserve"> </v>
      </c>
      <c r="Q803" s="155" t="str">
        <f t="shared" si="383"/>
        <v xml:space="preserve"> </v>
      </c>
      <c r="R803" s="110">
        <f t="shared" si="388"/>
        <v>0</v>
      </c>
      <c r="S803" s="72">
        <f t="shared" si="384"/>
        <v>0</v>
      </c>
    </row>
    <row r="804" spans="1:19" s="1" customFormat="1" ht="105.75" customHeight="1" x14ac:dyDescent="0.2">
      <c r="A804" s="357"/>
      <c r="B804" s="373"/>
      <c r="C804" s="373"/>
      <c r="D804" s="373"/>
      <c r="E804" s="153"/>
      <c r="F804" s="153"/>
      <c r="G804" s="54">
        <v>4232070301</v>
      </c>
      <c r="H804" s="18" t="s">
        <v>470</v>
      </c>
      <c r="I804" s="373">
        <f>'موازنة 2028 -2029'!M804</f>
        <v>0</v>
      </c>
      <c r="J804" s="153"/>
      <c r="K804" s="153"/>
      <c r="L804" s="153">
        <f t="shared" si="389"/>
        <v>0</v>
      </c>
      <c r="M804" s="373">
        <f>'الاطار الموازنى  راي الجهه عام'!M804</f>
        <v>0</v>
      </c>
      <c r="N804" s="215">
        <f t="shared" si="381"/>
        <v>0</v>
      </c>
      <c r="O804" s="153"/>
      <c r="P804" s="155" t="str">
        <f t="shared" si="382"/>
        <v xml:space="preserve"> </v>
      </c>
      <c r="Q804" s="155" t="str">
        <f t="shared" si="383"/>
        <v xml:space="preserve"> </v>
      </c>
      <c r="R804" s="110">
        <f t="shared" si="388"/>
        <v>0</v>
      </c>
      <c r="S804" s="72">
        <f t="shared" si="384"/>
        <v>0</v>
      </c>
    </row>
    <row r="805" spans="1:19" s="1" customFormat="1" ht="105.75" customHeight="1" x14ac:dyDescent="0.2">
      <c r="A805" s="357"/>
      <c r="B805" s="373"/>
      <c r="C805" s="373"/>
      <c r="D805" s="373"/>
      <c r="E805" s="153"/>
      <c r="F805" s="153"/>
      <c r="G805" s="54">
        <v>4232070401</v>
      </c>
      <c r="H805" s="18" t="s">
        <v>471</v>
      </c>
      <c r="I805" s="373">
        <f>'موازنة 2028 -2029'!M805</f>
        <v>0</v>
      </c>
      <c r="J805" s="153"/>
      <c r="K805" s="153"/>
      <c r="L805" s="153">
        <f t="shared" si="389"/>
        <v>0</v>
      </c>
      <c r="M805" s="373">
        <f>'الاطار الموازنى  راي الجهه عام'!M805</f>
        <v>0</v>
      </c>
      <c r="N805" s="215">
        <f t="shared" si="381"/>
        <v>0</v>
      </c>
      <c r="O805" s="153"/>
      <c r="P805" s="155" t="str">
        <f t="shared" si="382"/>
        <v xml:space="preserve"> </v>
      </c>
      <c r="Q805" s="155" t="str">
        <f t="shared" si="383"/>
        <v xml:space="preserve"> </v>
      </c>
      <c r="R805" s="110">
        <f t="shared" si="388"/>
        <v>0</v>
      </c>
      <c r="S805" s="72">
        <f t="shared" si="384"/>
        <v>0</v>
      </c>
    </row>
    <row r="806" spans="1:19" s="1" customFormat="1" ht="105.75" customHeight="1" x14ac:dyDescent="0.2">
      <c r="A806" s="357"/>
      <c r="B806" s="373"/>
      <c r="C806" s="373"/>
      <c r="D806" s="373"/>
      <c r="E806" s="153"/>
      <c r="F806" s="153"/>
      <c r="G806" s="54">
        <v>4232070501</v>
      </c>
      <c r="H806" s="18" t="s">
        <v>472</v>
      </c>
      <c r="I806" s="373">
        <f>'موازنة 2028 -2029'!M806</f>
        <v>0</v>
      </c>
      <c r="J806" s="153"/>
      <c r="K806" s="153"/>
      <c r="L806" s="153">
        <f t="shared" si="389"/>
        <v>0</v>
      </c>
      <c r="M806" s="373">
        <f>'الاطار الموازنى  راي الجهه عام'!M806</f>
        <v>0</v>
      </c>
      <c r="N806" s="215">
        <f t="shared" si="381"/>
        <v>0</v>
      </c>
      <c r="O806" s="153"/>
      <c r="P806" s="155" t="str">
        <f t="shared" si="382"/>
        <v xml:space="preserve"> </v>
      </c>
      <c r="Q806" s="155" t="str">
        <f t="shared" si="383"/>
        <v xml:space="preserve"> </v>
      </c>
      <c r="R806" s="110">
        <f t="shared" si="388"/>
        <v>0</v>
      </c>
      <c r="S806" s="72">
        <f t="shared" si="384"/>
        <v>0</v>
      </c>
    </row>
    <row r="807" spans="1:19" s="1" customFormat="1" ht="105.75" customHeight="1" x14ac:dyDescent="0.2">
      <c r="A807" s="374"/>
      <c r="B807" s="375"/>
      <c r="C807" s="375"/>
      <c r="D807" s="375"/>
      <c r="E807" s="156"/>
      <c r="F807" s="156"/>
      <c r="G807" s="55">
        <v>4232070601</v>
      </c>
      <c r="H807" s="23" t="s">
        <v>473</v>
      </c>
      <c r="I807" s="375">
        <f>'موازنة 2028 -2029'!M807</f>
        <v>0</v>
      </c>
      <c r="J807" s="156"/>
      <c r="K807" s="156"/>
      <c r="L807" s="156">
        <f t="shared" si="389"/>
        <v>0</v>
      </c>
      <c r="M807" s="375">
        <f>'الاطار الموازنى  راي الجهه عام'!M807</f>
        <v>0</v>
      </c>
      <c r="N807" s="216">
        <f t="shared" si="381"/>
        <v>0</v>
      </c>
      <c r="O807" s="156">
        <f>M807</f>
        <v>0</v>
      </c>
      <c r="P807" s="154" t="str">
        <f t="shared" si="382"/>
        <v xml:space="preserve"> </v>
      </c>
      <c r="Q807" s="154" t="str">
        <f t="shared" si="383"/>
        <v xml:space="preserve"> </v>
      </c>
      <c r="R807" s="111">
        <f t="shared" si="388"/>
        <v>0</v>
      </c>
      <c r="S807" s="72">
        <f t="shared" si="384"/>
        <v>0</v>
      </c>
    </row>
    <row r="808" spans="1:19" s="1" customFormat="1" ht="105.75" customHeight="1" thickBot="1" x14ac:dyDescent="0.25">
      <c r="A808" s="374"/>
      <c r="B808" s="375"/>
      <c r="C808" s="375"/>
      <c r="D808" s="375"/>
      <c r="E808" s="156"/>
      <c r="F808" s="156"/>
      <c r="G808" s="55">
        <v>4232070701</v>
      </c>
      <c r="H808" s="23" t="s">
        <v>598</v>
      </c>
      <c r="I808" s="375">
        <f>'موازنة 2028 -2029'!M808</f>
        <v>0</v>
      </c>
      <c r="J808" s="156"/>
      <c r="K808" s="156"/>
      <c r="L808" s="156">
        <f t="shared" si="389"/>
        <v>0</v>
      </c>
      <c r="M808" s="375">
        <f>'الاطار الموازنى  راي الجهه عام'!M808</f>
        <v>0</v>
      </c>
      <c r="N808" s="216">
        <f t="shared" si="381"/>
        <v>0</v>
      </c>
      <c r="O808" s="156"/>
      <c r="P808" s="154" t="str">
        <f t="shared" si="382"/>
        <v xml:space="preserve"> </v>
      </c>
      <c r="Q808" s="154" t="str">
        <f t="shared" si="383"/>
        <v xml:space="preserve"> </v>
      </c>
      <c r="R808" s="111">
        <f t="shared" si="388"/>
        <v>0</v>
      </c>
      <c r="S808" s="72">
        <f t="shared" si="384"/>
        <v>0</v>
      </c>
    </row>
    <row r="809" spans="1:19" s="2" customFormat="1" ht="107.25" customHeight="1" thickBot="1" x14ac:dyDescent="0.25">
      <c r="A809" s="376">
        <f t="shared" ref="A809:L809" si="410">SUM(A802:A808)</f>
        <v>0</v>
      </c>
      <c r="B809" s="377">
        <f t="shared" si="410"/>
        <v>0</v>
      </c>
      <c r="C809" s="377">
        <f t="shared" si="410"/>
        <v>0</v>
      </c>
      <c r="D809" s="377">
        <f t="shared" si="410"/>
        <v>0</v>
      </c>
      <c r="E809" s="157">
        <f t="shared" si="410"/>
        <v>0</v>
      </c>
      <c r="F809" s="157">
        <f t="shared" si="410"/>
        <v>0</v>
      </c>
      <c r="G809" s="57"/>
      <c r="H809" s="7" t="s">
        <v>377</v>
      </c>
      <c r="I809" s="377">
        <f>'موازنة 2028 -2029'!M809</f>
        <v>0</v>
      </c>
      <c r="J809" s="157">
        <f t="shared" si="410"/>
        <v>0</v>
      </c>
      <c r="K809" s="157">
        <f t="shared" si="410"/>
        <v>0</v>
      </c>
      <c r="L809" s="157">
        <f t="shared" si="410"/>
        <v>0</v>
      </c>
      <c r="M809" s="377">
        <f>'الاطار الموازنى  راي الجهه عام'!M809</f>
        <v>0</v>
      </c>
      <c r="N809" s="217">
        <f t="shared" si="381"/>
        <v>0</v>
      </c>
      <c r="O809" s="157">
        <f t="shared" ref="O809" si="411">SUM(O802:O808)</f>
        <v>0</v>
      </c>
      <c r="P809" s="157" t="str">
        <f t="shared" si="382"/>
        <v xml:space="preserve"> </v>
      </c>
      <c r="Q809" s="157" t="str">
        <f t="shared" si="383"/>
        <v xml:space="preserve"> </v>
      </c>
      <c r="R809" s="112">
        <f t="shared" si="388"/>
        <v>0</v>
      </c>
      <c r="S809" s="72">
        <f t="shared" si="384"/>
        <v>0</v>
      </c>
    </row>
    <row r="810" spans="1:19" s="2" customFormat="1" ht="105.75" customHeight="1" x14ac:dyDescent="0.2">
      <c r="A810" s="371"/>
      <c r="B810" s="372"/>
      <c r="C810" s="372"/>
      <c r="D810" s="372"/>
      <c r="E810" s="152"/>
      <c r="F810" s="152"/>
      <c r="G810" s="53" t="s">
        <v>981</v>
      </c>
      <c r="H810" s="17" t="s">
        <v>474</v>
      </c>
      <c r="I810" s="372">
        <f>'موازنة 2028 -2029'!M810</f>
        <v>0</v>
      </c>
      <c r="J810" s="152"/>
      <c r="K810" s="152"/>
      <c r="L810" s="152"/>
      <c r="M810" s="372">
        <f>'الاطار الموازنى  راي الجهه عام'!M810</f>
        <v>0</v>
      </c>
      <c r="N810" s="214"/>
      <c r="O810" s="152"/>
      <c r="P810" s="152" t="str">
        <f t="shared" si="382"/>
        <v xml:space="preserve"> </v>
      </c>
      <c r="Q810" s="152" t="str">
        <f t="shared" si="383"/>
        <v xml:space="preserve"> </v>
      </c>
      <c r="R810" s="109"/>
      <c r="S810" s="72">
        <f>S816</f>
        <v>0</v>
      </c>
    </row>
    <row r="811" spans="1:19" s="1" customFormat="1" ht="105.75" customHeight="1" x14ac:dyDescent="0.2">
      <c r="A811" s="357"/>
      <c r="B811" s="373"/>
      <c r="C811" s="373"/>
      <c r="D811" s="373"/>
      <c r="E811" s="153"/>
      <c r="F811" s="153"/>
      <c r="G811" s="54" t="s">
        <v>1077</v>
      </c>
      <c r="H811" s="18" t="s">
        <v>475</v>
      </c>
      <c r="I811" s="373">
        <f>'موازنة 2028 -2029'!M811</f>
        <v>0</v>
      </c>
      <c r="J811" s="153"/>
      <c r="K811" s="153"/>
      <c r="L811" s="153">
        <f t="shared" si="389"/>
        <v>0</v>
      </c>
      <c r="M811" s="373">
        <f>'الاطار الموازنى  راي الجهه عام'!M811</f>
        <v>0</v>
      </c>
      <c r="N811" s="215">
        <f t="shared" ref="N811:N838" si="412">M811-I811</f>
        <v>0</v>
      </c>
      <c r="O811" s="153"/>
      <c r="P811" s="155" t="str">
        <f t="shared" ref="P811:P838" si="413">IF(O811&gt;I811,O811-I811," ")</f>
        <v xml:space="preserve"> </v>
      </c>
      <c r="Q811" s="155" t="str">
        <f t="shared" ref="Q811:Q838" si="414">IF(I811&gt;O811,I811-O811," ")</f>
        <v xml:space="preserve"> </v>
      </c>
      <c r="R811" s="110">
        <f t="shared" si="388"/>
        <v>0</v>
      </c>
      <c r="S811" s="72">
        <f t="shared" ref="S811:S838" si="415">SUM(A811+B811+C811+D811+E811+F811+I811+J811+K811+L811+M811+O811)</f>
        <v>0</v>
      </c>
    </row>
    <row r="812" spans="1:19" s="1" customFormat="1" ht="105.75" customHeight="1" x14ac:dyDescent="0.2">
      <c r="A812" s="357"/>
      <c r="B812" s="373"/>
      <c r="C812" s="373"/>
      <c r="D812" s="373"/>
      <c r="E812" s="153"/>
      <c r="F812" s="153"/>
      <c r="G812" s="54">
        <v>4232080201</v>
      </c>
      <c r="H812" s="18" t="s">
        <v>476</v>
      </c>
      <c r="I812" s="373">
        <f>'موازنة 2028 -2029'!M812</f>
        <v>0</v>
      </c>
      <c r="J812" s="153"/>
      <c r="K812" s="153"/>
      <c r="L812" s="153">
        <f t="shared" si="389"/>
        <v>0</v>
      </c>
      <c r="M812" s="373">
        <f>'الاطار الموازنى  راي الجهه عام'!M812</f>
        <v>0</v>
      </c>
      <c r="N812" s="215">
        <f t="shared" si="412"/>
        <v>0</v>
      </c>
      <c r="O812" s="153"/>
      <c r="P812" s="155" t="str">
        <f t="shared" si="413"/>
        <v xml:space="preserve"> </v>
      </c>
      <c r="Q812" s="155" t="str">
        <f t="shared" si="414"/>
        <v xml:space="preserve"> </v>
      </c>
      <c r="R812" s="110">
        <f t="shared" si="388"/>
        <v>0</v>
      </c>
      <c r="S812" s="72">
        <f t="shared" si="415"/>
        <v>0</v>
      </c>
    </row>
    <row r="813" spans="1:19" s="1" customFormat="1" ht="105.75" customHeight="1" x14ac:dyDescent="0.2">
      <c r="A813" s="357"/>
      <c r="B813" s="373"/>
      <c r="C813" s="373"/>
      <c r="D813" s="373"/>
      <c r="E813" s="153"/>
      <c r="F813" s="153"/>
      <c r="G813" s="54">
        <v>4232080301</v>
      </c>
      <c r="H813" s="18" t="s">
        <v>477</v>
      </c>
      <c r="I813" s="373">
        <f>'موازنة 2028 -2029'!M813</f>
        <v>0</v>
      </c>
      <c r="J813" s="153"/>
      <c r="K813" s="153"/>
      <c r="L813" s="153">
        <f t="shared" si="389"/>
        <v>0</v>
      </c>
      <c r="M813" s="373">
        <f>'الاطار الموازنى  راي الجهه عام'!M813</f>
        <v>0</v>
      </c>
      <c r="N813" s="215">
        <f t="shared" si="412"/>
        <v>0</v>
      </c>
      <c r="O813" s="153"/>
      <c r="P813" s="155" t="str">
        <f t="shared" si="413"/>
        <v xml:space="preserve"> </v>
      </c>
      <c r="Q813" s="155" t="str">
        <f t="shared" si="414"/>
        <v xml:space="preserve"> </v>
      </c>
      <c r="R813" s="110">
        <f t="shared" si="388"/>
        <v>0</v>
      </c>
      <c r="S813" s="72">
        <f t="shared" si="415"/>
        <v>0</v>
      </c>
    </row>
    <row r="814" spans="1:19" s="1" customFormat="1" ht="105.75" customHeight="1" x14ac:dyDescent="0.2">
      <c r="A814" s="357"/>
      <c r="B814" s="373"/>
      <c r="C814" s="373"/>
      <c r="D814" s="373"/>
      <c r="E814" s="153"/>
      <c r="F814" s="153"/>
      <c r="G814" s="54">
        <v>4232080401</v>
      </c>
      <c r="H814" s="18" t="s">
        <v>478</v>
      </c>
      <c r="I814" s="373">
        <f>'موازنة 2028 -2029'!M814</f>
        <v>0</v>
      </c>
      <c r="J814" s="153"/>
      <c r="K814" s="153"/>
      <c r="L814" s="153">
        <f t="shared" si="389"/>
        <v>0</v>
      </c>
      <c r="M814" s="373">
        <f>'الاطار الموازنى  راي الجهه عام'!M814</f>
        <v>0</v>
      </c>
      <c r="N814" s="215">
        <f t="shared" si="412"/>
        <v>0</v>
      </c>
      <c r="O814" s="153"/>
      <c r="P814" s="155" t="str">
        <f t="shared" si="413"/>
        <v xml:space="preserve"> </v>
      </c>
      <c r="Q814" s="155" t="str">
        <f t="shared" si="414"/>
        <v xml:space="preserve"> </v>
      </c>
      <c r="R814" s="110">
        <f t="shared" si="388"/>
        <v>0</v>
      </c>
      <c r="S814" s="72">
        <f t="shared" si="415"/>
        <v>0</v>
      </c>
    </row>
    <row r="815" spans="1:19" s="1" customFormat="1" ht="105.75" customHeight="1" thickBot="1" x14ac:dyDescent="0.25">
      <c r="A815" s="357"/>
      <c r="B815" s="373"/>
      <c r="C815" s="373"/>
      <c r="D815" s="373"/>
      <c r="E815" s="153"/>
      <c r="F815" s="153"/>
      <c r="G815" s="54">
        <v>4232080501</v>
      </c>
      <c r="H815" s="18" t="s">
        <v>479</v>
      </c>
      <c r="I815" s="373">
        <f>'موازنة 2028 -2029'!M815</f>
        <v>0</v>
      </c>
      <c r="J815" s="153"/>
      <c r="K815" s="153"/>
      <c r="L815" s="153">
        <f t="shared" si="389"/>
        <v>0</v>
      </c>
      <c r="M815" s="373">
        <f>'الاطار الموازنى  راي الجهه عام'!M815</f>
        <v>0</v>
      </c>
      <c r="N815" s="215">
        <f t="shared" si="412"/>
        <v>0</v>
      </c>
      <c r="O815" s="153">
        <f>M815</f>
        <v>0</v>
      </c>
      <c r="P815" s="155" t="str">
        <f t="shared" si="413"/>
        <v xml:space="preserve"> </v>
      </c>
      <c r="Q815" s="155" t="str">
        <f t="shared" si="414"/>
        <v xml:space="preserve"> </v>
      </c>
      <c r="R815" s="110">
        <f t="shared" si="388"/>
        <v>0</v>
      </c>
      <c r="S815" s="72">
        <f t="shared" si="415"/>
        <v>0</v>
      </c>
    </row>
    <row r="816" spans="1:19" s="2" customFormat="1" ht="107.25" customHeight="1" thickBot="1" x14ac:dyDescent="0.25">
      <c r="A816" s="376">
        <f t="shared" ref="A816:L816" si="416">SUM(A811:A815)</f>
        <v>0</v>
      </c>
      <c r="B816" s="377">
        <f t="shared" si="416"/>
        <v>0</v>
      </c>
      <c r="C816" s="377">
        <f t="shared" si="416"/>
        <v>0</v>
      </c>
      <c r="D816" s="377">
        <f t="shared" si="416"/>
        <v>0</v>
      </c>
      <c r="E816" s="157">
        <f t="shared" si="416"/>
        <v>0</v>
      </c>
      <c r="F816" s="157">
        <f t="shared" si="416"/>
        <v>0</v>
      </c>
      <c r="G816" s="57"/>
      <c r="H816" s="7" t="s">
        <v>480</v>
      </c>
      <c r="I816" s="377">
        <f>'موازنة 2028 -2029'!M816</f>
        <v>0</v>
      </c>
      <c r="J816" s="157">
        <f t="shared" si="416"/>
        <v>0</v>
      </c>
      <c r="K816" s="157">
        <f t="shared" si="416"/>
        <v>0</v>
      </c>
      <c r="L816" s="157">
        <f t="shared" si="416"/>
        <v>0</v>
      </c>
      <c r="M816" s="377">
        <f>'الاطار الموازنى  راي الجهه عام'!M816</f>
        <v>0</v>
      </c>
      <c r="N816" s="217">
        <f t="shared" si="412"/>
        <v>0</v>
      </c>
      <c r="O816" s="157">
        <f t="shared" ref="O816" si="417">SUM(O811:O815)</f>
        <v>0</v>
      </c>
      <c r="P816" s="157" t="str">
        <f t="shared" si="413"/>
        <v xml:space="preserve"> </v>
      </c>
      <c r="Q816" s="157" t="str">
        <f t="shared" si="414"/>
        <v xml:space="preserve"> </v>
      </c>
      <c r="R816" s="112">
        <f t="shared" si="388"/>
        <v>0</v>
      </c>
      <c r="S816" s="72">
        <f t="shared" si="415"/>
        <v>0</v>
      </c>
    </row>
    <row r="817" spans="1:19" s="2" customFormat="1" ht="105.75" customHeight="1" x14ac:dyDescent="0.2">
      <c r="A817" s="389"/>
      <c r="B817" s="390"/>
      <c r="C817" s="390"/>
      <c r="D817" s="390"/>
      <c r="E817" s="180"/>
      <c r="F817" s="180"/>
      <c r="G817" s="60" t="s">
        <v>1078</v>
      </c>
      <c r="H817" s="17" t="s">
        <v>481</v>
      </c>
      <c r="I817" s="390">
        <f>'موازنة 2028 -2029'!M817</f>
        <v>0</v>
      </c>
      <c r="J817" s="180"/>
      <c r="K817" s="180"/>
      <c r="L817" s="180">
        <f t="shared" si="389"/>
        <v>0</v>
      </c>
      <c r="M817" s="390">
        <f>'الاطار الموازنى  راي الجهه عام'!M817</f>
        <v>0</v>
      </c>
      <c r="N817" s="228">
        <f t="shared" si="412"/>
        <v>0</v>
      </c>
      <c r="O817" s="180"/>
      <c r="P817" s="166" t="str">
        <f t="shared" si="413"/>
        <v xml:space="preserve"> </v>
      </c>
      <c r="Q817" s="166" t="str">
        <f t="shared" si="414"/>
        <v xml:space="preserve"> </v>
      </c>
      <c r="R817" s="119">
        <f t="shared" ref="R817:R838" si="418">IF(O817=0,,O817/I817)</f>
        <v>0</v>
      </c>
      <c r="S817" s="72">
        <f t="shared" si="415"/>
        <v>0</v>
      </c>
    </row>
    <row r="818" spans="1:19" s="2" customFormat="1" ht="105.75" customHeight="1" x14ac:dyDescent="0.2">
      <c r="A818" s="389"/>
      <c r="B818" s="390"/>
      <c r="C818" s="390"/>
      <c r="D818" s="390"/>
      <c r="E818" s="180"/>
      <c r="F818" s="180"/>
      <c r="G818" s="60" t="s">
        <v>1079</v>
      </c>
      <c r="H818" s="17" t="s">
        <v>567</v>
      </c>
      <c r="I818" s="390">
        <f>'موازنة 2028 -2029'!M818</f>
        <v>0</v>
      </c>
      <c r="J818" s="180"/>
      <c r="K818" s="180"/>
      <c r="L818" s="180">
        <f t="shared" si="389"/>
        <v>0</v>
      </c>
      <c r="M818" s="390">
        <f>'الاطار الموازنى  راي الجهه عام'!M818</f>
        <v>0</v>
      </c>
      <c r="N818" s="228">
        <f t="shared" si="412"/>
        <v>0</v>
      </c>
      <c r="O818" s="180"/>
      <c r="P818" s="166" t="str">
        <f t="shared" si="413"/>
        <v xml:space="preserve"> </v>
      </c>
      <c r="Q818" s="166" t="str">
        <f t="shared" si="414"/>
        <v xml:space="preserve"> </v>
      </c>
      <c r="R818" s="119">
        <f t="shared" si="418"/>
        <v>0</v>
      </c>
      <c r="S818" s="72">
        <f t="shared" si="415"/>
        <v>0</v>
      </c>
    </row>
    <row r="819" spans="1:19" s="2" customFormat="1" ht="105.75" customHeight="1" thickBot="1" x14ac:dyDescent="0.25">
      <c r="A819" s="389"/>
      <c r="B819" s="390"/>
      <c r="C819" s="390"/>
      <c r="D819" s="390"/>
      <c r="E819" s="180"/>
      <c r="F819" s="180"/>
      <c r="G819" s="68" t="s">
        <v>1080</v>
      </c>
      <c r="H819" s="31" t="s">
        <v>482</v>
      </c>
      <c r="I819" s="390">
        <f>'موازنة 2028 -2029'!M819</f>
        <v>0</v>
      </c>
      <c r="J819" s="180"/>
      <c r="K819" s="180"/>
      <c r="L819" s="180">
        <f t="shared" ref="L819:L835" si="419">K819*2</f>
        <v>0</v>
      </c>
      <c r="M819" s="390">
        <f>'الاطار الموازنى  راي الجهه عام'!M819</f>
        <v>0</v>
      </c>
      <c r="N819" s="228">
        <f t="shared" si="412"/>
        <v>0</v>
      </c>
      <c r="O819" s="180"/>
      <c r="P819" s="166" t="str">
        <f t="shared" si="413"/>
        <v xml:space="preserve"> </v>
      </c>
      <c r="Q819" s="166" t="str">
        <f t="shared" si="414"/>
        <v xml:space="preserve"> </v>
      </c>
      <c r="R819" s="119">
        <f t="shared" si="418"/>
        <v>0</v>
      </c>
      <c r="S819" s="72">
        <f t="shared" si="415"/>
        <v>0</v>
      </c>
    </row>
    <row r="820" spans="1:19" s="3" customFormat="1" ht="110.25" customHeight="1" thickBot="1" x14ac:dyDescent="0.25">
      <c r="A820" s="382">
        <f t="shared" ref="A820:L820" si="420">A819+A818+A817+A816+A809+A800+A799+A798+A797+A793+A789</f>
        <v>0</v>
      </c>
      <c r="B820" s="383">
        <f t="shared" si="420"/>
        <v>0</v>
      </c>
      <c r="C820" s="383">
        <f t="shared" si="420"/>
        <v>0</v>
      </c>
      <c r="D820" s="383">
        <f t="shared" si="420"/>
        <v>0</v>
      </c>
      <c r="E820" s="161">
        <f t="shared" si="420"/>
        <v>0</v>
      </c>
      <c r="F820" s="161">
        <f t="shared" si="420"/>
        <v>0</v>
      </c>
      <c r="G820" s="58"/>
      <c r="H820" s="9" t="s">
        <v>1114</v>
      </c>
      <c r="I820" s="383">
        <f>'موازنة 2028 -2029'!M820</f>
        <v>0</v>
      </c>
      <c r="J820" s="161">
        <f t="shared" si="420"/>
        <v>0</v>
      </c>
      <c r="K820" s="161">
        <f t="shared" si="420"/>
        <v>0</v>
      </c>
      <c r="L820" s="161">
        <f t="shared" si="420"/>
        <v>0</v>
      </c>
      <c r="M820" s="383">
        <f>'الاطار الموازنى  راي الجهه عام'!M820</f>
        <v>0</v>
      </c>
      <c r="N820" s="222">
        <f t="shared" si="412"/>
        <v>0</v>
      </c>
      <c r="O820" s="161">
        <f t="shared" ref="O820" si="421">O819+O818+O817+O816+O809+O800+O799+O798+O797+O793+O789</f>
        <v>0</v>
      </c>
      <c r="P820" s="161" t="str">
        <f t="shared" si="413"/>
        <v xml:space="preserve"> </v>
      </c>
      <c r="Q820" s="161" t="str">
        <f t="shared" si="414"/>
        <v xml:space="preserve"> </v>
      </c>
      <c r="R820" s="115">
        <f t="shared" si="418"/>
        <v>0</v>
      </c>
      <c r="S820" s="72">
        <f t="shared" si="415"/>
        <v>0</v>
      </c>
    </row>
    <row r="821" spans="1:19" s="3" customFormat="1" ht="107.25" customHeight="1" thickBot="1" x14ac:dyDescent="0.25">
      <c r="A821" s="382">
        <f t="shared" ref="A821:L821" si="422">A820+A787</f>
        <v>0</v>
      </c>
      <c r="B821" s="383">
        <f t="shared" si="422"/>
        <v>0</v>
      </c>
      <c r="C821" s="383">
        <f t="shared" si="422"/>
        <v>0</v>
      </c>
      <c r="D821" s="383">
        <f t="shared" si="422"/>
        <v>0</v>
      </c>
      <c r="E821" s="161">
        <f t="shared" si="422"/>
        <v>0</v>
      </c>
      <c r="F821" s="161">
        <f t="shared" si="422"/>
        <v>0</v>
      </c>
      <c r="G821" s="58"/>
      <c r="H821" s="9" t="s">
        <v>484</v>
      </c>
      <c r="I821" s="383">
        <f>'موازنة 2028 -2029'!M821</f>
        <v>25632000</v>
      </c>
      <c r="J821" s="161">
        <f t="shared" si="422"/>
        <v>0</v>
      </c>
      <c r="K821" s="161">
        <f t="shared" si="422"/>
        <v>0</v>
      </c>
      <c r="L821" s="161">
        <f t="shared" si="422"/>
        <v>0</v>
      </c>
      <c r="M821" s="383">
        <f>'الاطار الموازنى  راي الجهه عام'!M821</f>
        <v>0</v>
      </c>
      <c r="N821" s="222">
        <f t="shared" si="412"/>
        <v>-25632000</v>
      </c>
      <c r="O821" s="161">
        <f t="shared" ref="O821" si="423">O820+O787</f>
        <v>0</v>
      </c>
      <c r="P821" s="161" t="str">
        <f t="shared" si="413"/>
        <v xml:space="preserve"> </v>
      </c>
      <c r="Q821" s="161">
        <f t="shared" si="414"/>
        <v>25632000</v>
      </c>
      <c r="R821" s="115">
        <f t="shared" si="418"/>
        <v>0</v>
      </c>
      <c r="S821" s="72">
        <f t="shared" si="415"/>
        <v>25632000</v>
      </c>
    </row>
    <row r="822" spans="1:19" s="3" customFormat="1" ht="105.75" customHeight="1" x14ac:dyDescent="0.2">
      <c r="A822" s="442"/>
      <c r="B822" s="443"/>
      <c r="C822" s="443"/>
      <c r="D822" s="443"/>
      <c r="E822" s="192"/>
      <c r="F822" s="192"/>
      <c r="G822" s="42" t="s">
        <v>982</v>
      </c>
      <c r="H822" s="10" t="s">
        <v>485</v>
      </c>
      <c r="I822" s="443">
        <f>'موازنة 2028 -2029'!M822</f>
        <v>0</v>
      </c>
      <c r="J822" s="192"/>
      <c r="K822" s="192"/>
      <c r="L822" s="192"/>
      <c r="M822" s="443">
        <f>'الاطار الموازنى  راي الجهه عام'!M822</f>
        <v>0</v>
      </c>
      <c r="N822" s="253"/>
      <c r="O822" s="192"/>
      <c r="P822" s="192"/>
      <c r="Q822" s="192"/>
      <c r="R822" s="133"/>
      <c r="S822" s="72">
        <f>S837</f>
        <v>0</v>
      </c>
    </row>
    <row r="823" spans="1:19" s="3" customFormat="1" ht="105.75" customHeight="1" x14ac:dyDescent="0.2">
      <c r="A823" s="355"/>
      <c r="B823" s="425"/>
      <c r="C823" s="425"/>
      <c r="D823" s="425"/>
      <c r="E823" s="181"/>
      <c r="F823" s="181"/>
      <c r="G823" s="69" t="s">
        <v>983</v>
      </c>
      <c r="H823" s="4" t="s">
        <v>486</v>
      </c>
      <c r="I823" s="425">
        <f>'موازنة 2028 -2029'!M823</f>
        <v>0</v>
      </c>
      <c r="J823" s="181"/>
      <c r="K823" s="181"/>
      <c r="L823" s="181"/>
      <c r="M823" s="425">
        <f>'الاطار الموازنى  راي الجهه عام'!M823</f>
        <v>0</v>
      </c>
      <c r="N823" s="242"/>
      <c r="O823" s="181"/>
      <c r="P823" s="181" t="str">
        <f t="shared" si="413"/>
        <v xml:space="preserve"> </v>
      </c>
      <c r="Q823" s="181" t="str">
        <f t="shared" si="414"/>
        <v xml:space="preserve"> </v>
      </c>
      <c r="R823" s="125"/>
      <c r="S823" s="72">
        <f>S828</f>
        <v>0</v>
      </c>
    </row>
    <row r="824" spans="1:19" s="2" customFormat="1" ht="105.75" customHeight="1" x14ac:dyDescent="0.2">
      <c r="A824" s="389"/>
      <c r="B824" s="390"/>
      <c r="C824" s="390"/>
      <c r="D824" s="390"/>
      <c r="E824" s="180"/>
      <c r="F824" s="180"/>
      <c r="G824" s="60" t="s">
        <v>1081</v>
      </c>
      <c r="H824" s="17" t="s">
        <v>487</v>
      </c>
      <c r="I824" s="390">
        <f>'موازنة 2028 -2029'!M824</f>
        <v>0</v>
      </c>
      <c r="J824" s="180"/>
      <c r="K824" s="180"/>
      <c r="L824" s="180">
        <f t="shared" si="419"/>
        <v>0</v>
      </c>
      <c r="M824" s="390">
        <f>'الاطار الموازنى  راي الجهه عام'!M824</f>
        <v>0</v>
      </c>
      <c r="N824" s="228">
        <f t="shared" si="412"/>
        <v>0</v>
      </c>
      <c r="O824" s="180"/>
      <c r="P824" s="166" t="str">
        <f t="shared" si="413"/>
        <v xml:space="preserve"> </v>
      </c>
      <c r="Q824" s="166" t="str">
        <f t="shared" si="414"/>
        <v xml:space="preserve"> </v>
      </c>
      <c r="R824" s="119">
        <f t="shared" si="418"/>
        <v>0</v>
      </c>
      <c r="S824" s="72">
        <f t="shared" si="415"/>
        <v>0</v>
      </c>
    </row>
    <row r="825" spans="1:19" s="2" customFormat="1" ht="105.75" customHeight="1" x14ac:dyDescent="0.2">
      <c r="A825" s="389"/>
      <c r="B825" s="390"/>
      <c r="C825" s="390"/>
      <c r="D825" s="390"/>
      <c r="E825" s="180"/>
      <c r="F825" s="180"/>
      <c r="G825" s="60" t="s">
        <v>1082</v>
      </c>
      <c r="H825" s="17" t="s">
        <v>488</v>
      </c>
      <c r="I825" s="390">
        <f>'موازنة 2028 -2029'!M825</f>
        <v>0</v>
      </c>
      <c r="J825" s="180"/>
      <c r="K825" s="180"/>
      <c r="L825" s="180">
        <f t="shared" si="419"/>
        <v>0</v>
      </c>
      <c r="M825" s="390">
        <f>'الاطار الموازنى  راي الجهه عام'!M825</f>
        <v>0</v>
      </c>
      <c r="N825" s="228">
        <f t="shared" si="412"/>
        <v>0</v>
      </c>
      <c r="O825" s="180"/>
      <c r="P825" s="166" t="str">
        <f t="shared" si="413"/>
        <v xml:space="preserve"> </v>
      </c>
      <c r="Q825" s="166" t="str">
        <f t="shared" si="414"/>
        <v xml:space="preserve"> </v>
      </c>
      <c r="R825" s="119">
        <f t="shared" si="418"/>
        <v>0</v>
      </c>
      <c r="S825" s="72">
        <f t="shared" si="415"/>
        <v>0</v>
      </c>
    </row>
    <row r="826" spans="1:19" s="2" customFormat="1" ht="105.75" customHeight="1" x14ac:dyDescent="0.2">
      <c r="A826" s="389"/>
      <c r="B826" s="390"/>
      <c r="C826" s="390"/>
      <c r="D826" s="390"/>
      <c r="E826" s="180"/>
      <c r="F826" s="180"/>
      <c r="G826" s="60" t="s">
        <v>1083</v>
      </c>
      <c r="H826" s="17" t="s">
        <v>489</v>
      </c>
      <c r="I826" s="390">
        <f>'موازنة 2028 -2029'!M826</f>
        <v>0</v>
      </c>
      <c r="J826" s="180"/>
      <c r="K826" s="180"/>
      <c r="L826" s="180">
        <f t="shared" si="419"/>
        <v>0</v>
      </c>
      <c r="M826" s="390">
        <f>'الاطار الموازنى  راي الجهه عام'!M826</f>
        <v>0</v>
      </c>
      <c r="N826" s="228">
        <f t="shared" si="412"/>
        <v>0</v>
      </c>
      <c r="O826" s="180"/>
      <c r="P826" s="166" t="str">
        <f t="shared" si="413"/>
        <v xml:space="preserve"> </v>
      </c>
      <c r="Q826" s="166" t="str">
        <f t="shared" si="414"/>
        <v xml:space="preserve"> </v>
      </c>
      <c r="R826" s="119">
        <f t="shared" si="418"/>
        <v>0</v>
      </c>
      <c r="S826" s="72">
        <f t="shared" si="415"/>
        <v>0</v>
      </c>
    </row>
    <row r="827" spans="1:19" s="2" customFormat="1" ht="105.75" customHeight="1" thickBot="1" x14ac:dyDescent="0.25">
      <c r="A827" s="389"/>
      <c r="B827" s="390"/>
      <c r="C827" s="390"/>
      <c r="D827" s="390"/>
      <c r="E827" s="180"/>
      <c r="F827" s="180"/>
      <c r="G827" s="68" t="s">
        <v>1084</v>
      </c>
      <c r="H827" s="31" t="s">
        <v>490</v>
      </c>
      <c r="I827" s="390">
        <f>'موازنة 2028 -2029'!M827</f>
        <v>0</v>
      </c>
      <c r="J827" s="180"/>
      <c r="K827" s="180"/>
      <c r="L827" s="180">
        <f t="shared" si="419"/>
        <v>0</v>
      </c>
      <c r="M827" s="390">
        <f>'الاطار الموازنى  راي الجهه عام'!M827</f>
        <v>0</v>
      </c>
      <c r="N827" s="228">
        <f t="shared" si="412"/>
        <v>0</v>
      </c>
      <c r="O827" s="180"/>
      <c r="P827" s="166" t="str">
        <f t="shared" si="413"/>
        <v xml:space="preserve"> </v>
      </c>
      <c r="Q827" s="166" t="str">
        <f t="shared" si="414"/>
        <v xml:space="preserve"> </v>
      </c>
      <c r="R827" s="119">
        <f t="shared" si="418"/>
        <v>0</v>
      </c>
      <c r="S827" s="72">
        <f t="shared" si="415"/>
        <v>0</v>
      </c>
    </row>
    <row r="828" spans="1:19" s="3" customFormat="1" ht="107.25" customHeight="1" thickBot="1" x14ac:dyDescent="0.25">
      <c r="A828" s="382">
        <f t="shared" ref="A828:F828" si="424">SUM(A824:A827)</f>
        <v>0</v>
      </c>
      <c r="B828" s="383">
        <f t="shared" si="424"/>
        <v>0</v>
      </c>
      <c r="C828" s="383">
        <f t="shared" si="424"/>
        <v>0</v>
      </c>
      <c r="D828" s="383">
        <f t="shared" si="424"/>
        <v>0</v>
      </c>
      <c r="E828" s="161">
        <f t="shared" si="424"/>
        <v>0</v>
      </c>
      <c r="F828" s="161">
        <f t="shared" si="424"/>
        <v>0</v>
      </c>
      <c r="G828" s="58"/>
      <c r="H828" s="9" t="s">
        <v>1115</v>
      </c>
      <c r="I828" s="383">
        <f>'موازنة 2028 -2029'!M828</f>
        <v>0</v>
      </c>
      <c r="J828" s="161">
        <f t="shared" ref="J828:L828" si="425">SUM(J824:J827)</f>
        <v>0</v>
      </c>
      <c r="K828" s="161">
        <f t="shared" si="425"/>
        <v>0</v>
      </c>
      <c r="L828" s="161">
        <f t="shared" si="425"/>
        <v>0</v>
      </c>
      <c r="M828" s="383">
        <f>'الاطار الموازنى  راي الجهه عام'!M828</f>
        <v>0</v>
      </c>
      <c r="N828" s="222">
        <f t="shared" si="412"/>
        <v>0</v>
      </c>
      <c r="O828" s="161">
        <f t="shared" ref="O828" si="426">SUM(O824:O827)</f>
        <v>0</v>
      </c>
      <c r="P828" s="161" t="str">
        <f t="shared" si="413"/>
        <v xml:space="preserve"> </v>
      </c>
      <c r="Q828" s="161" t="str">
        <f t="shared" si="414"/>
        <v xml:space="preserve"> </v>
      </c>
      <c r="R828" s="115">
        <f t="shared" si="418"/>
        <v>0</v>
      </c>
      <c r="S828" s="72">
        <f t="shared" si="415"/>
        <v>0</v>
      </c>
    </row>
    <row r="829" spans="1:19" s="3" customFormat="1" ht="105.75" customHeight="1" x14ac:dyDescent="0.2">
      <c r="A829" s="355"/>
      <c r="B829" s="425"/>
      <c r="C829" s="425"/>
      <c r="D829" s="425"/>
      <c r="E829" s="181"/>
      <c r="F829" s="181"/>
      <c r="G829" s="59" t="s">
        <v>984</v>
      </c>
      <c r="H829" s="10" t="s">
        <v>491</v>
      </c>
      <c r="I829" s="425">
        <f>'موازنة 2028 -2029'!M829</f>
        <v>0</v>
      </c>
      <c r="J829" s="181"/>
      <c r="K829" s="181"/>
      <c r="L829" s="181"/>
      <c r="M829" s="425">
        <f>'الاطار الموازنى  راي الجهه عام'!M829</f>
        <v>0</v>
      </c>
      <c r="N829" s="242"/>
      <c r="O829" s="181"/>
      <c r="P829" s="181"/>
      <c r="Q829" s="181"/>
      <c r="R829" s="125"/>
      <c r="S829" s="72">
        <f>S832</f>
        <v>0</v>
      </c>
    </row>
    <row r="830" spans="1:19" s="2" customFormat="1" ht="105.75" customHeight="1" x14ac:dyDescent="0.2">
      <c r="A830" s="389"/>
      <c r="B830" s="390"/>
      <c r="C830" s="390"/>
      <c r="D830" s="390"/>
      <c r="E830" s="180"/>
      <c r="F830" s="180"/>
      <c r="G830" s="60" t="s">
        <v>1085</v>
      </c>
      <c r="H830" s="17" t="s">
        <v>492</v>
      </c>
      <c r="I830" s="390">
        <f>'موازنة 2028 -2029'!M830</f>
        <v>0</v>
      </c>
      <c r="J830" s="180"/>
      <c r="K830" s="180"/>
      <c r="L830" s="180">
        <f t="shared" si="419"/>
        <v>0</v>
      </c>
      <c r="M830" s="390">
        <f>'الاطار الموازنى  راي الجهه عام'!M830</f>
        <v>0</v>
      </c>
      <c r="N830" s="228">
        <f t="shared" si="412"/>
        <v>0</v>
      </c>
      <c r="O830" s="180"/>
      <c r="P830" s="166" t="str">
        <f t="shared" si="413"/>
        <v xml:space="preserve"> </v>
      </c>
      <c r="Q830" s="166" t="str">
        <f t="shared" si="414"/>
        <v xml:space="preserve"> </v>
      </c>
      <c r="R830" s="119">
        <f t="shared" si="418"/>
        <v>0</v>
      </c>
      <c r="S830" s="72">
        <f t="shared" si="415"/>
        <v>0</v>
      </c>
    </row>
    <row r="831" spans="1:19" s="2" customFormat="1" ht="105.75" customHeight="1" thickBot="1" x14ac:dyDescent="0.25">
      <c r="A831" s="389"/>
      <c r="B831" s="390"/>
      <c r="C831" s="390"/>
      <c r="D831" s="390"/>
      <c r="E831" s="180"/>
      <c r="F831" s="180"/>
      <c r="G831" s="68" t="s">
        <v>1086</v>
      </c>
      <c r="H831" s="31" t="s">
        <v>493</v>
      </c>
      <c r="I831" s="390">
        <f>'موازنة 2028 -2029'!M831</f>
        <v>0</v>
      </c>
      <c r="J831" s="180"/>
      <c r="K831" s="180"/>
      <c r="L831" s="180">
        <f t="shared" si="419"/>
        <v>0</v>
      </c>
      <c r="M831" s="390">
        <f>'الاطار الموازنى  راي الجهه عام'!M831</f>
        <v>0</v>
      </c>
      <c r="N831" s="228">
        <f t="shared" si="412"/>
        <v>0</v>
      </c>
      <c r="O831" s="180"/>
      <c r="P831" s="166" t="str">
        <f t="shared" si="413"/>
        <v xml:space="preserve"> </v>
      </c>
      <c r="Q831" s="166" t="str">
        <f t="shared" si="414"/>
        <v xml:space="preserve"> </v>
      </c>
      <c r="R831" s="119">
        <f t="shared" si="418"/>
        <v>0</v>
      </c>
      <c r="S831" s="72">
        <f t="shared" si="415"/>
        <v>0</v>
      </c>
    </row>
    <row r="832" spans="1:19" s="3" customFormat="1" ht="110.25" customHeight="1" thickBot="1" x14ac:dyDescent="0.25">
      <c r="A832" s="382">
        <f t="shared" ref="A832:L832" si="427">SUM(A830:A831)</f>
        <v>0</v>
      </c>
      <c r="B832" s="383">
        <f t="shared" si="427"/>
        <v>0</v>
      </c>
      <c r="C832" s="383">
        <f t="shared" si="427"/>
        <v>0</v>
      </c>
      <c r="D832" s="383">
        <f t="shared" si="427"/>
        <v>0</v>
      </c>
      <c r="E832" s="161">
        <f t="shared" si="427"/>
        <v>0</v>
      </c>
      <c r="F832" s="161">
        <f t="shared" si="427"/>
        <v>0</v>
      </c>
      <c r="G832" s="71"/>
      <c r="H832" s="9" t="s">
        <v>1116</v>
      </c>
      <c r="I832" s="383">
        <f>'موازنة 2028 -2029'!M832</f>
        <v>0</v>
      </c>
      <c r="J832" s="161">
        <f t="shared" si="427"/>
        <v>0</v>
      </c>
      <c r="K832" s="161">
        <f t="shared" si="427"/>
        <v>0</v>
      </c>
      <c r="L832" s="161">
        <f t="shared" si="427"/>
        <v>0</v>
      </c>
      <c r="M832" s="383">
        <f>'الاطار الموازنى  راي الجهه عام'!M832</f>
        <v>0</v>
      </c>
      <c r="N832" s="222">
        <f t="shared" si="412"/>
        <v>0</v>
      </c>
      <c r="O832" s="161">
        <f t="shared" ref="O832" si="428">SUM(O830:O831)</f>
        <v>0</v>
      </c>
      <c r="P832" s="161" t="str">
        <f t="shared" si="413"/>
        <v xml:space="preserve"> </v>
      </c>
      <c r="Q832" s="161" t="str">
        <f t="shared" si="414"/>
        <v xml:space="preserve"> </v>
      </c>
      <c r="R832" s="115">
        <f t="shared" si="418"/>
        <v>0</v>
      </c>
      <c r="S832" s="72">
        <f t="shared" si="415"/>
        <v>0</v>
      </c>
    </row>
    <row r="833" spans="1:19" s="3" customFormat="1" ht="105.75" customHeight="1" x14ac:dyDescent="0.2">
      <c r="A833" s="355"/>
      <c r="B833" s="425"/>
      <c r="C833" s="425"/>
      <c r="D833" s="425"/>
      <c r="E833" s="181"/>
      <c r="F833" s="181"/>
      <c r="G833" s="59"/>
      <c r="H833" s="10" t="s">
        <v>494</v>
      </c>
      <c r="I833" s="425">
        <f>'موازنة 2028 -2029'!M833</f>
        <v>0</v>
      </c>
      <c r="J833" s="181"/>
      <c r="K833" s="181"/>
      <c r="L833" s="181"/>
      <c r="M833" s="425">
        <f>'الاطار الموازنى  راي الجهه عام'!M833</f>
        <v>0</v>
      </c>
      <c r="N833" s="242"/>
      <c r="O833" s="181"/>
      <c r="P833" s="181"/>
      <c r="Q833" s="181"/>
      <c r="R833" s="125"/>
      <c r="S833" s="72">
        <f>S836</f>
        <v>0</v>
      </c>
    </row>
    <row r="834" spans="1:19" s="2" customFormat="1" ht="105.75" customHeight="1" x14ac:dyDescent="0.2">
      <c r="A834" s="389"/>
      <c r="B834" s="390"/>
      <c r="C834" s="390"/>
      <c r="D834" s="390"/>
      <c r="E834" s="180"/>
      <c r="F834" s="180"/>
      <c r="G834" s="60" t="s">
        <v>1087</v>
      </c>
      <c r="H834" s="17" t="s">
        <v>495</v>
      </c>
      <c r="I834" s="390">
        <f>'موازنة 2028 -2029'!M834</f>
        <v>0</v>
      </c>
      <c r="J834" s="180"/>
      <c r="K834" s="180"/>
      <c r="L834" s="180">
        <f t="shared" si="419"/>
        <v>0</v>
      </c>
      <c r="M834" s="390">
        <f>'الاطار الموازنى  راي الجهه عام'!M834</f>
        <v>0</v>
      </c>
      <c r="N834" s="228">
        <f t="shared" si="412"/>
        <v>0</v>
      </c>
      <c r="O834" s="180"/>
      <c r="P834" s="166" t="str">
        <f t="shared" si="413"/>
        <v xml:space="preserve"> </v>
      </c>
      <c r="Q834" s="166" t="str">
        <f t="shared" si="414"/>
        <v xml:space="preserve"> </v>
      </c>
      <c r="R834" s="119">
        <f t="shared" si="418"/>
        <v>0</v>
      </c>
      <c r="S834" s="72">
        <f t="shared" si="415"/>
        <v>0</v>
      </c>
    </row>
    <row r="835" spans="1:19" s="2" customFormat="1" ht="105.75" customHeight="1" thickBot="1" x14ac:dyDescent="0.25">
      <c r="A835" s="389"/>
      <c r="B835" s="390"/>
      <c r="C835" s="390"/>
      <c r="D835" s="390"/>
      <c r="E835" s="180"/>
      <c r="F835" s="180"/>
      <c r="G835" s="68" t="s">
        <v>1088</v>
      </c>
      <c r="H835" s="31" t="s">
        <v>496</v>
      </c>
      <c r="I835" s="390">
        <f>'موازنة 2028 -2029'!M835</f>
        <v>0</v>
      </c>
      <c r="J835" s="180"/>
      <c r="K835" s="180"/>
      <c r="L835" s="180">
        <f t="shared" si="419"/>
        <v>0</v>
      </c>
      <c r="M835" s="390">
        <f>'الاطار الموازنى  راي الجهه عام'!M835</f>
        <v>0</v>
      </c>
      <c r="N835" s="228">
        <f t="shared" si="412"/>
        <v>0</v>
      </c>
      <c r="O835" s="180"/>
      <c r="P835" s="166" t="str">
        <f t="shared" si="413"/>
        <v xml:space="preserve"> </v>
      </c>
      <c r="Q835" s="166" t="str">
        <f t="shared" si="414"/>
        <v xml:space="preserve"> </v>
      </c>
      <c r="R835" s="119">
        <f t="shared" si="418"/>
        <v>0</v>
      </c>
      <c r="S835" s="72">
        <f t="shared" si="415"/>
        <v>0</v>
      </c>
    </row>
    <row r="836" spans="1:19" s="3" customFormat="1" ht="122.25" customHeight="1" thickBot="1" x14ac:dyDescent="0.25">
      <c r="A836" s="382">
        <f t="shared" ref="A836:L836" si="429">SUM(A834:A835)</f>
        <v>0</v>
      </c>
      <c r="B836" s="383">
        <f t="shared" si="429"/>
        <v>0</v>
      </c>
      <c r="C836" s="383">
        <f t="shared" si="429"/>
        <v>0</v>
      </c>
      <c r="D836" s="383">
        <f t="shared" si="429"/>
        <v>0</v>
      </c>
      <c r="E836" s="161">
        <f t="shared" si="429"/>
        <v>0</v>
      </c>
      <c r="F836" s="161">
        <f t="shared" si="429"/>
        <v>0</v>
      </c>
      <c r="G836" s="58"/>
      <c r="H836" s="9" t="s">
        <v>1117</v>
      </c>
      <c r="I836" s="383">
        <f>'موازنة 2028 -2029'!M836</f>
        <v>0</v>
      </c>
      <c r="J836" s="161">
        <f t="shared" si="429"/>
        <v>0</v>
      </c>
      <c r="K836" s="161">
        <f t="shared" si="429"/>
        <v>0</v>
      </c>
      <c r="L836" s="161">
        <f t="shared" si="429"/>
        <v>0</v>
      </c>
      <c r="M836" s="383">
        <f>'الاطار الموازنى  راي الجهه عام'!M836</f>
        <v>0</v>
      </c>
      <c r="N836" s="222">
        <f t="shared" si="412"/>
        <v>0</v>
      </c>
      <c r="O836" s="161">
        <f t="shared" ref="O836" si="430">SUM(O834:O835)</f>
        <v>0</v>
      </c>
      <c r="P836" s="161" t="str">
        <f t="shared" si="413"/>
        <v xml:space="preserve"> </v>
      </c>
      <c r="Q836" s="161" t="str">
        <f t="shared" si="414"/>
        <v xml:space="preserve"> </v>
      </c>
      <c r="R836" s="115">
        <f t="shared" si="418"/>
        <v>0</v>
      </c>
      <c r="S836" s="72">
        <f t="shared" si="415"/>
        <v>0</v>
      </c>
    </row>
    <row r="837" spans="1:19" s="3" customFormat="1" ht="97.5" customHeight="1" thickBot="1" x14ac:dyDescent="0.25">
      <c r="A837" s="382">
        <f t="shared" ref="A837:L837" si="431">A836+A832+A828</f>
        <v>0</v>
      </c>
      <c r="B837" s="383">
        <f t="shared" si="431"/>
        <v>0</v>
      </c>
      <c r="C837" s="383">
        <f t="shared" si="431"/>
        <v>0</v>
      </c>
      <c r="D837" s="383">
        <f t="shared" si="431"/>
        <v>0</v>
      </c>
      <c r="E837" s="161">
        <f t="shared" si="431"/>
        <v>0</v>
      </c>
      <c r="F837" s="161">
        <f t="shared" si="431"/>
        <v>0</v>
      </c>
      <c r="G837" s="58"/>
      <c r="H837" s="9" t="s">
        <v>498</v>
      </c>
      <c r="I837" s="383">
        <f>'موازنة 2028 -2029'!M837</f>
        <v>0</v>
      </c>
      <c r="J837" s="161">
        <f t="shared" si="431"/>
        <v>0</v>
      </c>
      <c r="K837" s="161">
        <f t="shared" si="431"/>
        <v>0</v>
      </c>
      <c r="L837" s="161">
        <f t="shared" si="431"/>
        <v>0</v>
      </c>
      <c r="M837" s="383">
        <f>'الاطار الموازنى  راي الجهه عام'!M837</f>
        <v>0</v>
      </c>
      <c r="N837" s="222">
        <f t="shared" si="412"/>
        <v>0</v>
      </c>
      <c r="O837" s="161">
        <f t="shared" ref="O837" si="432">O836+O832+O828</f>
        <v>0</v>
      </c>
      <c r="P837" s="161" t="str">
        <f t="shared" si="413"/>
        <v xml:space="preserve"> </v>
      </c>
      <c r="Q837" s="161" t="str">
        <f t="shared" si="414"/>
        <v xml:space="preserve"> </v>
      </c>
      <c r="R837" s="115">
        <f t="shared" si="418"/>
        <v>0</v>
      </c>
      <c r="S837" s="72">
        <f t="shared" si="415"/>
        <v>0</v>
      </c>
    </row>
    <row r="838" spans="1:19" s="3" customFormat="1" ht="180.75" customHeight="1" x14ac:dyDescent="0.2">
      <c r="A838" s="429">
        <f t="shared" ref="A838:F838" si="433">A837+A821</f>
        <v>0</v>
      </c>
      <c r="B838" s="430">
        <f t="shared" si="433"/>
        <v>0</v>
      </c>
      <c r="C838" s="430">
        <f t="shared" si="433"/>
        <v>0</v>
      </c>
      <c r="D838" s="430">
        <f t="shared" si="433"/>
        <v>0</v>
      </c>
      <c r="E838" s="327">
        <f t="shared" si="433"/>
        <v>0</v>
      </c>
      <c r="F838" s="327">
        <f t="shared" si="433"/>
        <v>0</v>
      </c>
      <c r="G838" s="328"/>
      <c r="H838" s="329" t="s">
        <v>548</v>
      </c>
      <c r="I838" s="430">
        <f>'موازنة 2028 -2029'!M838</f>
        <v>25632000</v>
      </c>
      <c r="J838" s="327">
        <f>J837+J821</f>
        <v>0</v>
      </c>
      <c r="K838" s="327">
        <f>K837+K821</f>
        <v>0</v>
      </c>
      <c r="L838" s="327">
        <f>L837+L821</f>
        <v>0</v>
      </c>
      <c r="M838" s="430">
        <f>'الاطار الموازنى  راي الجهه عام'!M838</f>
        <v>0</v>
      </c>
      <c r="N838" s="330">
        <f t="shared" si="412"/>
        <v>-25632000</v>
      </c>
      <c r="O838" s="327">
        <f>O837+O821</f>
        <v>0</v>
      </c>
      <c r="P838" s="327" t="str">
        <f t="shared" si="413"/>
        <v xml:space="preserve"> </v>
      </c>
      <c r="Q838" s="327">
        <f t="shared" si="414"/>
        <v>25632000</v>
      </c>
      <c r="R838" s="331">
        <f t="shared" si="418"/>
        <v>0</v>
      </c>
      <c r="S838" s="72">
        <f t="shared" si="415"/>
        <v>25632000</v>
      </c>
    </row>
    <row r="839" spans="1:19" s="15" customFormat="1" ht="307.5" customHeight="1" x14ac:dyDescent="0.2">
      <c r="A839" s="195">
        <f>IF(A838-A768=0,0,"خطاء")</f>
        <v>0</v>
      </c>
      <c r="B839" s="195">
        <f t="shared" ref="B839:O839" si="434">IF(B838-B768=0,0,"خطاء")</f>
        <v>0</v>
      </c>
      <c r="C839" s="195">
        <f t="shared" si="434"/>
        <v>0</v>
      </c>
      <c r="D839" s="195">
        <f t="shared" si="434"/>
        <v>0</v>
      </c>
      <c r="E839" s="195">
        <f t="shared" si="434"/>
        <v>0</v>
      </c>
      <c r="F839" s="195">
        <f t="shared" si="434"/>
        <v>0</v>
      </c>
      <c r="G839" s="14"/>
      <c r="H839" s="13" t="s">
        <v>1107</v>
      </c>
      <c r="I839" s="195">
        <f t="shared" si="434"/>
        <v>0</v>
      </c>
      <c r="J839" s="195">
        <f t="shared" si="434"/>
        <v>0</v>
      </c>
      <c r="K839" s="195">
        <f t="shared" si="434"/>
        <v>0</v>
      </c>
      <c r="L839" s="195">
        <f t="shared" si="434"/>
        <v>0</v>
      </c>
      <c r="M839" s="195">
        <f t="shared" si="434"/>
        <v>0</v>
      </c>
      <c r="N839" s="195">
        <f t="shared" si="434"/>
        <v>0</v>
      </c>
      <c r="O839" s="195">
        <f t="shared" si="434"/>
        <v>0</v>
      </c>
      <c r="P839" s="195"/>
      <c r="Q839" s="195"/>
      <c r="R839" s="135">
        <f>IF(R838-R768=0,0,"خطاء")</f>
        <v>0</v>
      </c>
      <c r="S839" s="73"/>
    </row>
    <row r="840" spans="1:19" s="15" customFormat="1" ht="369.75" customHeight="1" x14ac:dyDescent="0.2">
      <c r="A840" s="195">
        <f t="shared" ref="A840:R840" si="435">IF(A767-A568=0,0,"خطاء")</f>
        <v>0</v>
      </c>
      <c r="B840" s="195">
        <f t="shared" si="435"/>
        <v>0</v>
      </c>
      <c r="C840" s="195">
        <f t="shared" si="435"/>
        <v>0</v>
      </c>
      <c r="D840" s="195">
        <f t="shared" si="435"/>
        <v>0</v>
      </c>
      <c r="E840" s="195">
        <f t="shared" si="435"/>
        <v>0</v>
      </c>
      <c r="F840" s="195">
        <f t="shared" si="435"/>
        <v>0</v>
      </c>
      <c r="G840" s="14"/>
      <c r="H840" s="13" t="s">
        <v>1108</v>
      </c>
      <c r="I840" s="195">
        <f t="shared" si="435"/>
        <v>0</v>
      </c>
      <c r="J840" s="195">
        <f t="shared" si="435"/>
        <v>0</v>
      </c>
      <c r="K840" s="195">
        <f t="shared" si="435"/>
        <v>0</v>
      </c>
      <c r="L840" s="195">
        <f t="shared" si="435"/>
        <v>0</v>
      </c>
      <c r="M840" s="195">
        <f t="shared" si="435"/>
        <v>0</v>
      </c>
      <c r="N840" s="195">
        <f t="shared" si="435"/>
        <v>0</v>
      </c>
      <c r="O840" s="195">
        <f t="shared" si="435"/>
        <v>0</v>
      </c>
      <c r="P840" s="195"/>
      <c r="Q840" s="195"/>
      <c r="R840" s="135">
        <f t="shared" si="435"/>
        <v>0</v>
      </c>
      <c r="S840" s="73"/>
    </row>
    <row r="841" spans="1:19" s="15" customFormat="1" ht="409.6" customHeight="1" x14ac:dyDescent="0.2">
      <c r="A841" s="196">
        <f t="shared" ref="A841:R841" si="436">A569-A476</f>
        <v>0</v>
      </c>
      <c r="B841" s="196">
        <f t="shared" si="436"/>
        <v>0</v>
      </c>
      <c r="C841" s="196">
        <f t="shared" si="436"/>
        <v>0</v>
      </c>
      <c r="D841" s="196">
        <f t="shared" si="436"/>
        <v>0</v>
      </c>
      <c r="E841" s="196">
        <f t="shared" si="436"/>
        <v>0</v>
      </c>
      <c r="F841" s="196">
        <f t="shared" si="436"/>
        <v>0</v>
      </c>
      <c r="G841" s="16"/>
      <c r="H841" s="13" t="s">
        <v>549</v>
      </c>
      <c r="I841" s="196">
        <f t="shared" si="436"/>
        <v>0</v>
      </c>
      <c r="J841" s="196">
        <f t="shared" si="436"/>
        <v>0</v>
      </c>
      <c r="K841" s="196">
        <f t="shared" si="436"/>
        <v>0</v>
      </c>
      <c r="L841" s="196">
        <f t="shared" si="436"/>
        <v>0</v>
      </c>
      <c r="M841" s="196">
        <f t="shared" si="436"/>
        <v>0</v>
      </c>
      <c r="N841" s="196">
        <f t="shared" si="436"/>
        <v>0</v>
      </c>
      <c r="O841" s="196">
        <f t="shared" si="436"/>
        <v>0</v>
      </c>
      <c r="P841" s="196"/>
      <c r="Q841" s="196"/>
      <c r="R841" s="136">
        <f t="shared" si="436"/>
        <v>0</v>
      </c>
      <c r="S841" s="73"/>
    </row>
    <row r="842" spans="1:19" s="15" customFormat="1" ht="234.75" customHeight="1" x14ac:dyDescent="0.2">
      <c r="A842" s="196">
        <f t="shared" ref="A842:R842" si="437">A703-A633</f>
        <v>0</v>
      </c>
      <c r="B842" s="196">
        <f t="shared" si="437"/>
        <v>0</v>
      </c>
      <c r="C842" s="196">
        <f t="shared" si="437"/>
        <v>0</v>
      </c>
      <c r="D842" s="196">
        <f t="shared" si="437"/>
        <v>0</v>
      </c>
      <c r="E842" s="196">
        <f t="shared" si="437"/>
        <v>0</v>
      </c>
      <c r="F842" s="196">
        <f t="shared" si="437"/>
        <v>0</v>
      </c>
      <c r="G842" s="16"/>
      <c r="H842" s="13" t="s">
        <v>550</v>
      </c>
      <c r="I842" s="196">
        <f t="shared" si="437"/>
        <v>0</v>
      </c>
      <c r="J842" s="196">
        <f t="shared" si="437"/>
        <v>0</v>
      </c>
      <c r="K842" s="196">
        <f t="shared" si="437"/>
        <v>0</v>
      </c>
      <c r="L842" s="196">
        <f t="shared" si="437"/>
        <v>0</v>
      </c>
      <c r="M842" s="196">
        <f t="shared" si="437"/>
        <v>0</v>
      </c>
      <c r="N842" s="196">
        <f t="shared" si="437"/>
        <v>0</v>
      </c>
      <c r="O842" s="196">
        <f t="shared" si="437"/>
        <v>0</v>
      </c>
      <c r="P842" s="196"/>
      <c r="Q842" s="196"/>
      <c r="R842" s="136">
        <f t="shared" si="437"/>
        <v>0</v>
      </c>
      <c r="S842" s="73"/>
    </row>
    <row r="843" spans="1:19" s="15" customFormat="1" ht="150" customHeight="1" x14ac:dyDescent="0.2">
      <c r="A843" s="196">
        <f t="shared" ref="A843:O843" si="438">A838-A768</f>
        <v>0</v>
      </c>
      <c r="B843" s="196">
        <f t="shared" si="438"/>
        <v>0</v>
      </c>
      <c r="C843" s="196">
        <f t="shared" si="438"/>
        <v>0</v>
      </c>
      <c r="D843" s="196">
        <f t="shared" si="438"/>
        <v>0</v>
      </c>
      <c r="E843" s="196">
        <f t="shared" si="438"/>
        <v>0</v>
      </c>
      <c r="F843" s="196">
        <f t="shared" si="438"/>
        <v>0</v>
      </c>
      <c r="G843" s="16"/>
      <c r="H843" s="13" t="s">
        <v>551</v>
      </c>
      <c r="I843" s="196">
        <f t="shared" si="438"/>
        <v>0</v>
      </c>
      <c r="J843" s="196">
        <f t="shared" si="438"/>
        <v>0</v>
      </c>
      <c r="K843" s="196">
        <f t="shared" si="438"/>
        <v>0</v>
      </c>
      <c r="L843" s="196">
        <f t="shared" si="438"/>
        <v>0</v>
      </c>
      <c r="M843" s="196">
        <f t="shared" si="438"/>
        <v>0</v>
      </c>
      <c r="N843" s="196">
        <f t="shared" si="438"/>
        <v>0</v>
      </c>
      <c r="O843" s="196">
        <f t="shared" si="438"/>
        <v>0</v>
      </c>
      <c r="P843" s="196"/>
      <c r="Q843" s="196"/>
      <c r="R843" s="136">
        <f>R838-R768</f>
        <v>0</v>
      </c>
      <c r="S843" s="73"/>
    </row>
    <row r="844" spans="1:19" s="262" customFormat="1" ht="129.75" hidden="1" customHeight="1" x14ac:dyDescent="1.35">
      <c r="A844" s="259"/>
      <c r="B844" s="259"/>
      <c r="C844" s="259"/>
      <c r="D844" s="259"/>
      <c r="E844" s="259"/>
      <c r="F844" s="259"/>
      <c r="G844" s="259"/>
      <c r="H844" s="260"/>
      <c r="I844" s="259"/>
      <c r="J844" s="259"/>
      <c r="K844" s="259"/>
      <c r="L844" s="259"/>
      <c r="M844" s="259"/>
      <c r="N844" s="259"/>
      <c r="O844" s="259"/>
      <c r="P844" s="259"/>
      <c r="Q844" s="259"/>
      <c r="R844" s="259"/>
      <c r="S844" s="261"/>
    </row>
    <row r="845" spans="1:19" s="264" customFormat="1" ht="155.25" hidden="1" customHeight="1" x14ac:dyDescent="1.35">
      <c r="A845" s="263">
        <f t="shared" ref="A845:R845" si="439">A485</f>
        <v>0</v>
      </c>
      <c r="B845" s="263">
        <f t="shared" si="439"/>
        <v>0</v>
      </c>
      <c r="C845" s="263">
        <f t="shared" si="439"/>
        <v>0</v>
      </c>
      <c r="D845" s="263">
        <f t="shared" si="439"/>
        <v>0</v>
      </c>
      <c r="E845" s="263">
        <f t="shared" si="439"/>
        <v>0</v>
      </c>
      <c r="F845" s="263">
        <f t="shared" si="439"/>
        <v>0</v>
      </c>
      <c r="G845" s="263"/>
      <c r="H845" s="22" t="s">
        <v>1132</v>
      </c>
      <c r="I845" s="263">
        <f t="shared" si="439"/>
        <v>0</v>
      </c>
      <c r="J845" s="263">
        <f t="shared" si="439"/>
        <v>0</v>
      </c>
      <c r="K845" s="263">
        <f t="shared" si="439"/>
        <v>0</v>
      </c>
      <c r="L845" s="263">
        <f t="shared" si="439"/>
        <v>0</v>
      </c>
      <c r="M845" s="263">
        <f t="shared" si="439"/>
        <v>0</v>
      </c>
      <c r="N845" s="263">
        <f t="shared" si="439"/>
        <v>0</v>
      </c>
      <c r="O845" s="263">
        <f t="shared" si="439"/>
        <v>0</v>
      </c>
      <c r="P845" s="263" t="str">
        <f t="shared" si="439"/>
        <v xml:space="preserve"> </v>
      </c>
      <c r="Q845" s="263" t="str">
        <f t="shared" si="439"/>
        <v xml:space="preserve"> </v>
      </c>
      <c r="R845" s="263">
        <f t="shared" si="439"/>
        <v>0</v>
      </c>
      <c r="S845" s="261"/>
    </row>
    <row r="846" spans="1:19" s="264" customFormat="1" ht="285" hidden="1" customHeight="1" x14ac:dyDescent="1.35">
      <c r="A846" s="263">
        <f t="shared" ref="A846:R846" si="440">A492</f>
        <v>0</v>
      </c>
      <c r="B846" s="263">
        <f t="shared" si="440"/>
        <v>0</v>
      </c>
      <c r="C846" s="263">
        <f t="shared" si="440"/>
        <v>0</v>
      </c>
      <c r="D846" s="263">
        <f t="shared" si="440"/>
        <v>0</v>
      </c>
      <c r="E846" s="263">
        <f t="shared" si="440"/>
        <v>0</v>
      </c>
      <c r="F846" s="263">
        <f t="shared" si="440"/>
        <v>0</v>
      </c>
      <c r="G846" s="263"/>
      <c r="H846" s="22" t="s">
        <v>361</v>
      </c>
      <c r="I846" s="263">
        <f t="shared" si="440"/>
        <v>0</v>
      </c>
      <c r="J846" s="263">
        <f t="shared" si="440"/>
        <v>0</v>
      </c>
      <c r="K846" s="263">
        <f t="shared" si="440"/>
        <v>0</v>
      </c>
      <c r="L846" s="263">
        <f t="shared" si="440"/>
        <v>0</v>
      </c>
      <c r="M846" s="263">
        <f t="shared" si="440"/>
        <v>0</v>
      </c>
      <c r="N846" s="263">
        <f t="shared" si="440"/>
        <v>0</v>
      </c>
      <c r="O846" s="263">
        <f t="shared" si="440"/>
        <v>0</v>
      </c>
      <c r="P846" s="263" t="str">
        <f t="shared" si="440"/>
        <v xml:space="preserve"> </v>
      </c>
      <c r="Q846" s="263" t="str">
        <f t="shared" si="440"/>
        <v xml:space="preserve"> </v>
      </c>
      <c r="R846" s="263">
        <f t="shared" si="440"/>
        <v>0</v>
      </c>
      <c r="S846" s="261"/>
    </row>
    <row r="847" spans="1:19" s="264" customFormat="1" ht="127.5" hidden="1" customHeight="1" x14ac:dyDescent="1.35">
      <c r="A847" s="263">
        <f t="shared" ref="A847:R847" si="441">A521</f>
        <v>0</v>
      </c>
      <c r="B847" s="263">
        <f t="shared" si="441"/>
        <v>0</v>
      </c>
      <c r="C847" s="263">
        <f t="shared" si="441"/>
        <v>0</v>
      </c>
      <c r="D847" s="263">
        <f t="shared" si="441"/>
        <v>0</v>
      </c>
      <c r="E847" s="263">
        <f t="shared" si="441"/>
        <v>0</v>
      </c>
      <c r="F847" s="263">
        <f t="shared" si="441"/>
        <v>0</v>
      </c>
      <c r="G847" s="263"/>
      <c r="H847" s="22" t="str">
        <f t="shared" si="441"/>
        <v>جملة مجموعة ( 1 ) ايرادات النشاط</v>
      </c>
      <c r="I847" s="263">
        <f t="shared" si="441"/>
        <v>54623000</v>
      </c>
      <c r="J847" s="263">
        <f t="shared" si="441"/>
        <v>0</v>
      </c>
      <c r="K847" s="263">
        <f t="shared" si="441"/>
        <v>0</v>
      </c>
      <c r="L847" s="263">
        <f t="shared" si="441"/>
        <v>0</v>
      </c>
      <c r="M847" s="263">
        <f t="shared" si="441"/>
        <v>0</v>
      </c>
      <c r="N847" s="263">
        <f t="shared" si="441"/>
        <v>-54623000</v>
      </c>
      <c r="O847" s="263">
        <f t="shared" si="441"/>
        <v>0</v>
      </c>
      <c r="P847" s="263" t="str">
        <f t="shared" si="441"/>
        <v xml:space="preserve"> </v>
      </c>
      <c r="Q847" s="263">
        <f t="shared" si="441"/>
        <v>54623000</v>
      </c>
      <c r="R847" s="263">
        <f t="shared" si="441"/>
        <v>0</v>
      </c>
      <c r="S847" s="261"/>
    </row>
    <row r="848" spans="1:19" s="264" customFormat="1" ht="127.5" hidden="1" customHeight="1" x14ac:dyDescent="1.35">
      <c r="A848" s="263">
        <f t="shared" ref="A848:R848" si="442">A454</f>
        <v>0</v>
      </c>
      <c r="B848" s="263">
        <f t="shared" si="442"/>
        <v>0</v>
      </c>
      <c r="C848" s="263">
        <f t="shared" si="442"/>
        <v>0</v>
      </c>
      <c r="D848" s="263">
        <f t="shared" si="442"/>
        <v>0</v>
      </c>
      <c r="E848" s="263">
        <f t="shared" si="442"/>
        <v>0</v>
      </c>
      <c r="F848" s="263">
        <f t="shared" si="442"/>
        <v>0</v>
      </c>
      <c r="G848" s="263"/>
      <c r="H848" s="263" t="str">
        <f t="shared" si="442"/>
        <v>نوع (2) الفائض المرحل ( أرباح مرحلة )</v>
      </c>
      <c r="I848" s="263">
        <f t="shared" si="442"/>
        <v>23549000</v>
      </c>
      <c r="J848" s="263">
        <f t="shared" si="442"/>
        <v>0</v>
      </c>
      <c r="K848" s="263">
        <f t="shared" si="442"/>
        <v>0</v>
      </c>
      <c r="L848" s="263">
        <f t="shared" si="442"/>
        <v>0</v>
      </c>
      <c r="M848" s="263">
        <f t="shared" si="442"/>
        <v>0</v>
      </c>
      <c r="N848" s="263">
        <f t="shared" si="442"/>
        <v>-23549000</v>
      </c>
      <c r="O848" s="263">
        <f t="shared" si="442"/>
        <v>0</v>
      </c>
      <c r="P848" s="263" t="str">
        <f t="shared" si="442"/>
        <v xml:space="preserve"> </v>
      </c>
      <c r="Q848" s="263">
        <f t="shared" si="442"/>
        <v>23549000</v>
      </c>
      <c r="R848" s="263">
        <f t="shared" si="442"/>
        <v>0</v>
      </c>
      <c r="S848" s="261"/>
    </row>
    <row r="849" spans="1:19" s="264" customFormat="1" ht="127.5" hidden="1" customHeight="1" x14ac:dyDescent="1.35">
      <c r="A849" s="259"/>
      <c r="B849" s="259"/>
      <c r="C849" s="259"/>
      <c r="D849" s="259"/>
      <c r="E849" s="259"/>
      <c r="F849" s="259"/>
      <c r="G849" s="259"/>
      <c r="H849" s="260"/>
      <c r="I849" s="259"/>
      <c r="J849" s="259"/>
      <c r="K849" s="259"/>
      <c r="L849" s="259"/>
      <c r="M849" s="259"/>
      <c r="N849" s="259"/>
      <c r="O849" s="259"/>
      <c r="P849" s="259"/>
      <c r="Q849" s="259"/>
      <c r="R849" s="259"/>
      <c r="S849" s="261"/>
    </row>
    <row r="850" spans="1:19" s="264" customFormat="1" ht="127.5" hidden="1" customHeight="1" x14ac:dyDescent="1.35">
      <c r="A850" s="259"/>
      <c r="B850" s="259"/>
      <c r="C850" s="259"/>
      <c r="D850" s="259"/>
      <c r="E850" s="259"/>
      <c r="F850" s="259"/>
      <c r="G850" s="259"/>
      <c r="H850" s="260"/>
      <c r="I850" s="259"/>
      <c r="J850" s="259"/>
      <c r="K850" s="259"/>
      <c r="L850" s="259"/>
      <c r="M850" s="259"/>
      <c r="N850" s="259"/>
      <c r="O850" s="259"/>
      <c r="P850" s="259"/>
      <c r="Q850" s="259"/>
      <c r="R850" s="259"/>
      <c r="S850" s="261"/>
    </row>
    <row r="851" spans="1:19" s="264" customFormat="1" ht="127.5" hidden="1" customHeight="1" x14ac:dyDescent="1.35">
      <c r="A851" s="259"/>
      <c r="B851" s="259"/>
      <c r="C851" s="259"/>
      <c r="D851" s="259"/>
      <c r="E851" s="259"/>
      <c r="F851" s="259"/>
      <c r="G851" s="259"/>
      <c r="H851" s="260"/>
      <c r="I851" s="259"/>
      <c r="J851" s="259"/>
      <c r="K851" s="259"/>
      <c r="L851" s="259"/>
      <c r="M851" s="259"/>
      <c r="N851" s="259"/>
      <c r="O851" s="259"/>
      <c r="P851" s="259"/>
      <c r="Q851" s="259"/>
      <c r="R851" s="259"/>
      <c r="S851" s="261"/>
    </row>
    <row r="852" spans="1:19" ht="57.75" customHeight="1" x14ac:dyDescent="0.2"/>
  </sheetData>
  <sheetProtection password="CC6B" sheet="1" formatCells="0" formatRows="0" sort="0" autoFilter="0"/>
  <autoFilter ref="A1:S843" xr:uid="{00000000-0009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</autoFilter>
  <mergeCells count="14">
    <mergeCell ref="N3:N4"/>
    <mergeCell ref="O3:O4"/>
    <mergeCell ref="P3:Q3"/>
    <mergeCell ref="R3:R4"/>
    <mergeCell ref="A1:R1"/>
    <mergeCell ref="D2:O2"/>
    <mergeCell ref="P2:R2"/>
    <mergeCell ref="A3:B3"/>
    <mergeCell ref="C3:D3"/>
    <mergeCell ref="E3:F3"/>
    <mergeCell ref="G3:G4"/>
    <mergeCell ref="H3:H4"/>
    <mergeCell ref="M3:M4"/>
    <mergeCell ref="I3:I4"/>
  </mergeCells>
  <dataValidations count="3">
    <dataValidation operator="greaterThanOrEqual" allowBlank="1" showInputMessage="1" showErrorMessage="1" sqref="H195 I110:N110 A87:F87 I195:N196 A110:F110 H28:N28 A195:F196 H13 H20 H33:N33 A28:F28 H38:N38 A33:F33 H41:N41 A38:F38 I46:N46 A41:F41 I59:N59 A46:F46 I66:N66 A59:F59 I165:N165 A66:F66 H502 A165:F165 H347 I87:N87 H103" xr:uid="{E81E1AAA-BC29-4F77-925E-FB725E880A88}"/>
    <dataValidation type="custom" operator="greaterThanOrEqual" allowBlank="1" showInputMessage="1" showErrorMessage="1" sqref="H196" xr:uid="{BBF49D8C-DB77-4017-AC8D-2A5634F717F7}">
      <formula1>0</formula1>
    </dataValidation>
    <dataValidation type="whole" operator="greaterThanOrEqual" allowBlank="1" showInputMessage="1" showErrorMessage="1" sqref="A67:F86 I67:N86 A197:F838 G5:G838 I88:N109 A88:F109 O5:R838 I166:N194 A166:F194 H5:H12 H14:H19 H21:H27 A5:F27 H29:N32 A29:F32 H34:N37 A34:F37 H39:N40 A39:F40 I42:N45 A42:F45 I47:N58 A47:F58 I60:N65 A60:F65 I111:N164 A111:F164 I197:N838 H503:H838 H197:H346 H348:H501 I5:N27 H42:H102 H104:H194" xr:uid="{F122EF66-F01B-471A-8EC3-36A2D3CA805A}">
      <formula1>0</formula1>
    </dataValidation>
  </dataValidations>
  <printOptions horizontalCentered="1"/>
  <pageMargins left="0.196850393700787" right="0.196850393700787" top="0.55118110236220497" bottom="0.39370078740157499" header="0.31496062992126" footer="0"/>
  <pageSetup paperSize="9" scale="20" orientation="landscape" r:id="rId1"/>
  <headerFooter>
    <oddHeader>&amp;L&amp;"Arial,غامق"&amp;24&amp;N/&amp;P&amp;R&amp;"Arial,غامق"&amp;14  &amp;22 قطاع موازنات الامن والعدالة 
ولخدمات العامة والحماية الاجتماعية
الادارة المركزية للدفاع والامن والعدالة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0DA38-EF31-4AB0-9F64-A75497AB2245}">
  <sheetPr filterMode="1"/>
  <dimension ref="A1:S850"/>
  <sheetViews>
    <sheetView rightToLeft="1" view="pageBreakPreview" topLeftCell="G1" zoomScale="30" zoomScaleNormal="100" zoomScaleSheetLayoutView="30" workbookViewId="0">
      <selection activeCell="T4" sqref="T4"/>
    </sheetView>
  </sheetViews>
  <sheetFormatPr defaultRowHeight="34.5" x14ac:dyDescent="0.2"/>
  <cols>
    <col min="1" max="6" width="52.140625" hidden="1" customWidth="1"/>
    <col min="7" max="7" width="47.7109375" customWidth="1"/>
    <col min="8" max="8" width="83.5703125" style="39" customWidth="1"/>
    <col min="9" max="11" width="54.5703125" customWidth="1"/>
    <col min="12" max="12" width="54.5703125" hidden="1" customWidth="1"/>
    <col min="13" max="13" width="54.5703125" customWidth="1"/>
    <col min="14" max="17" width="54.5703125" hidden="1" customWidth="1"/>
    <col min="18" max="18" width="41.7109375" hidden="1" customWidth="1"/>
    <col min="19" max="19" width="29.5703125" style="72" customWidth="1"/>
    <col min="20" max="20" width="29.5703125" customWidth="1"/>
  </cols>
  <sheetData>
    <row r="1" spans="1:19" ht="78" customHeight="1" x14ac:dyDescent="0.2">
      <c r="A1" s="731" t="s">
        <v>1152</v>
      </c>
      <c r="B1" s="731"/>
      <c r="C1" s="731"/>
      <c r="D1" s="731"/>
      <c r="E1" s="731"/>
      <c r="F1" s="731"/>
      <c r="G1" s="731"/>
      <c r="H1" s="731"/>
      <c r="I1" s="731"/>
      <c r="J1" s="731"/>
      <c r="K1" s="731"/>
      <c r="L1" s="731"/>
      <c r="M1" s="731"/>
      <c r="N1" s="731"/>
      <c r="O1" s="731"/>
      <c r="P1" s="731"/>
      <c r="Q1" s="731"/>
      <c r="R1" s="731"/>
      <c r="S1" s="74"/>
    </row>
    <row r="2" spans="1:19" ht="80.25" customHeight="1" thickBot="1" x14ac:dyDescent="0.25">
      <c r="A2" s="257"/>
      <c r="B2" s="257"/>
      <c r="C2" s="258"/>
      <c r="D2" s="732" t="s">
        <v>1145</v>
      </c>
      <c r="E2" s="732"/>
      <c r="F2" s="732"/>
      <c r="G2" s="732"/>
      <c r="H2" s="732"/>
      <c r="I2" s="732"/>
      <c r="J2" s="732"/>
      <c r="K2" s="732"/>
      <c r="L2" s="732"/>
      <c r="M2" s="732"/>
      <c r="N2" s="732"/>
      <c r="O2" s="732"/>
      <c r="P2" s="732" t="s">
        <v>1141</v>
      </c>
      <c r="Q2" s="732"/>
      <c r="R2" s="732"/>
    </row>
    <row r="3" spans="1:19" ht="120" customHeight="1" thickBot="1" x14ac:dyDescent="0.25">
      <c r="A3" s="727" t="s">
        <v>1127</v>
      </c>
      <c r="B3" s="733"/>
      <c r="C3" s="727" t="s">
        <v>1128</v>
      </c>
      <c r="D3" s="733"/>
      <c r="E3" s="734" t="s">
        <v>1142</v>
      </c>
      <c r="F3" s="735"/>
      <c r="G3" s="736" t="s">
        <v>628</v>
      </c>
      <c r="H3" s="738" t="s">
        <v>0</v>
      </c>
      <c r="I3" s="742" t="s">
        <v>1160</v>
      </c>
      <c r="J3" s="734" t="s">
        <v>1153</v>
      </c>
      <c r="K3" s="735"/>
      <c r="L3" s="747"/>
      <c r="M3" s="751"/>
      <c r="N3" s="723" t="s">
        <v>1118</v>
      </c>
      <c r="O3" s="725" t="s">
        <v>1151</v>
      </c>
      <c r="P3" s="727" t="s">
        <v>1119</v>
      </c>
      <c r="Q3" s="728"/>
      <c r="R3" s="729" t="s">
        <v>1122</v>
      </c>
    </row>
    <row r="4" spans="1:19" ht="115.5" customHeight="1" thickBot="1" x14ac:dyDescent="0.25">
      <c r="A4" s="94" t="s">
        <v>1125</v>
      </c>
      <c r="B4" s="94" t="s">
        <v>1126</v>
      </c>
      <c r="C4" s="94" t="s">
        <v>1125</v>
      </c>
      <c r="D4" s="94" t="s">
        <v>1126</v>
      </c>
      <c r="E4" s="94" t="s">
        <v>1125</v>
      </c>
      <c r="F4" s="94" t="s">
        <v>1126</v>
      </c>
      <c r="G4" s="737"/>
      <c r="H4" s="739"/>
      <c r="I4" s="726"/>
      <c r="J4" s="352" t="s">
        <v>1154</v>
      </c>
      <c r="K4" s="352" t="s">
        <v>1155</v>
      </c>
      <c r="L4" s="351" t="s">
        <v>1130</v>
      </c>
      <c r="M4" s="352" t="s">
        <v>1156</v>
      </c>
      <c r="N4" s="724"/>
      <c r="O4" s="726"/>
      <c r="P4" s="95" t="s">
        <v>1120</v>
      </c>
      <c r="Q4" s="96" t="s">
        <v>1121</v>
      </c>
      <c r="R4" s="730"/>
    </row>
    <row r="5" spans="1:19" ht="87.75" customHeight="1" x14ac:dyDescent="0.2">
      <c r="A5" s="353"/>
      <c r="B5" s="354"/>
      <c r="C5" s="354"/>
      <c r="D5" s="354"/>
      <c r="E5" s="137"/>
      <c r="F5" s="137"/>
      <c r="G5" s="75" t="s">
        <v>629</v>
      </c>
      <c r="H5" s="76" t="s">
        <v>1</v>
      </c>
      <c r="I5" s="137"/>
      <c r="J5" s="137"/>
      <c r="K5" s="137"/>
      <c r="L5" s="137"/>
      <c r="M5" s="137"/>
      <c r="N5" s="197"/>
      <c r="O5" s="137"/>
      <c r="P5" s="137"/>
      <c r="Q5" s="137"/>
      <c r="R5" s="97"/>
      <c r="S5" s="72">
        <f>S436</f>
        <v>192486000</v>
      </c>
    </row>
    <row r="6" spans="1:19" s="3" customFormat="1" ht="87.75" customHeight="1" x14ac:dyDescent="0.2">
      <c r="A6" s="355"/>
      <c r="B6" s="355"/>
      <c r="C6" s="355"/>
      <c r="D6" s="355"/>
      <c r="E6" s="138"/>
      <c r="F6" s="138"/>
      <c r="G6" s="43">
        <v>3111000000</v>
      </c>
      <c r="H6" s="4" t="s">
        <v>2</v>
      </c>
      <c r="I6" s="138"/>
      <c r="J6" s="138"/>
      <c r="K6" s="138"/>
      <c r="L6" s="138"/>
      <c r="M6" s="138"/>
      <c r="N6" s="198"/>
      <c r="O6" s="138"/>
      <c r="P6" s="138"/>
      <c r="Q6" s="138"/>
      <c r="R6" s="98"/>
      <c r="S6" s="72">
        <f>S70</f>
        <v>11368000</v>
      </c>
    </row>
    <row r="7" spans="1:19" s="2" customFormat="1" ht="99" customHeight="1" x14ac:dyDescent="0.2">
      <c r="A7" s="356"/>
      <c r="B7" s="356"/>
      <c r="C7" s="356"/>
      <c r="D7" s="356"/>
      <c r="E7" s="139"/>
      <c r="F7" s="139"/>
      <c r="G7" s="44" t="s">
        <v>630</v>
      </c>
      <c r="H7" s="17" t="s">
        <v>3</v>
      </c>
      <c r="I7" s="139"/>
      <c r="J7" s="139"/>
      <c r="K7" s="139"/>
      <c r="L7" s="139"/>
      <c r="M7" s="139"/>
      <c r="N7" s="199"/>
      <c r="O7" s="139"/>
      <c r="P7" s="139"/>
      <c r="Q7" s="139"/>
      <c r="R7" s="99"/>
      <c r="S7" s="72">
        <f>S21</f>
        <v>0</v>
      </c>
    </row>
    <row r="8" spans="1:19" s="1" customFormat="1" ht="99" customHeight="1" x14ac:dyDescent="0.2">
      <c r="A8" s="357"/>
      <c r="B8" s="357"/>
      <c r="C8" s="357"/>
      <c r="D8" s="357"/>
      <c r="E8" s="140"/>
      <c r="F8" s="140"/>
      <c r="G8" s="45" t="s">
        <v>631</v>
      </c>
      <c r="H8" s="18" t="s">
        <v>603</v>
      </c>
      <c r="I8" s="140"/>
      <c r="J8" s="140"/>
      <c r="K8" s="140"/>
      <c r="L8" s="140"/>
      <c r="M8" s="140"/>
      <c r="N8" s="200"/>
      <c r="O8" s="140"/>
      <c r="P8" s="140"/>
      <c r="Q8" s="140"/>
      <c r="R8" s="100"/>
      <c r="S8" s="72">
        <f>S12</f>
        <v>0</v>
      </c>
    </row>
    <row r="9" spans="1:19" ht="99" customHeight="1" x14ac:dyDescent="0.2">
      <c r="A9" s="358"/>
      <c r="B9" s="358"/>
      <c r="C9" s="358"/>
      <c r="D9" s="358"/>
      <c r="E9" s="141"/>
      <c r="F9" s="141"/>
      <c r="G9" s="46" t="s">
        <v>632</v>
      </c>
      <c r="H9" s="19" t="s">
        <v>4</v>
      </c>
      <c r="I9" s="358">
        <f>'موازنة 2026-2027'!M9</f>
        <v>0</v>
      </c>
      <c r="J9" s="358">
        <f>'موازنة 2027-2028 '!M9</f>
        <v>0</v>
      </c>
      <c r="K9" s="358">
        <f>'موازنة 2028 -2029'!M9</f>
        <v>0</v>
      </c>
      <c r="L9" s="141">
        <f>K9*2</f>
        <v>0</v>
      </c>
      <c r="M9" s="358">
        <f>'موازنة 2029-2030'!M9</f>
        <v>0</v>
      </c>
      <c r="N9" s="201">
        <f t="shared" ref="N9:N80" si="0">M9-I9</f>
        <v>0</v>
      </c>
      <c r="O9" s="141"/>
      <c r="P9" s="202" t="str">
        <f t="shared" ref="P9:P80" si="1">IF(O9&gt;I9,O9-I9," ")</f>
        <v xml:space="preserve"> </v>
      </c>
      <c r="Q9" s="202" t="str">
        <f t="shared" ref="Q9:Q80" si="2">IF(I9&gt;O9,I9-O9," ")</f>
        <v xml:space="preserve"> </v>
      </c>
      <c r="R9" s="101">
        <f>IF(O9=0,,O9/I9)</f>
        <v>0</v>
      </c>
      <c r="S9" s="72">
        <f t="shared" ref="S9:S80" si="3">SUM(A9+B9+C9+D9+E9+F9+I9+J9+K9+L9+M9+O9)</f>
        <v>0</v>
      </c>
    </row>
    <row r="10" spans="1:19" ht="105.75" customHeight="1" x14ac:dyDescent="0.2">
      <c r="A10" s="358"/>
      <c r="B10" s="358"/>
      <c r="C10" s="358"/>
      <c r="D10" s="358"/>
      <c r="E10" s="141"/>
      <c r="F10" s="141"/>
      <c r="G10" s="46" t="s">
        <v>633</v>
      </c>
      <c r="H10" s="19" t="s">
        <v>5</v>
      </c>
      <c r="I10" s="358">
        <f>'موازنة 2026-2027'!M10</f>
        <v>0</v>
      </c>
      <c r="J10" s="358">
        <f>'موازنة 2027-2028 '!M10</f>
        <v>0</v>
      </c>
      <c r="K10" s="358">
        <f>'موازنة 2028 -2029'!M10</f>
        <v>0</v>
      </c>
      <c r="L10" s="141">
        <f>'موازنة 2029-2030'!L10</f>
        <v>0</v>
      </c>
      <c r="M10" s="358">
        <f>'موازنة 2029-2030'!M10</f>
        <v>0</v>
      </c>
      <c r="N10" s="201">
        <f t="shared" si="0"/>
        <v>0</v>
      </c>
      <c r="O10" s="141"/>
      <c r="P10" s="202" t="str">
        <f t="shared" si="1"/>
        <v xml:space="preserve"> </v>
      </c>
      <c r="Q10" s="202" t="str">
        <f t="shared" si="2"/>
        <v xml:space="preserve"> </v>
      </c>
      <c r="R10" s="101">
        <f t="shared" ref="R10:R84" si="4">IF(O10=0,,O10/I10)</f>
        <v>0</v>
      </c>
      <c r="S10" s="72">
        <f t="shared" si="3"/>
        <v>0</v>
      </c>
    </row>
    <row r="11" spans="1:19" ht="105.75" customHeight="1" thickBot="1" x14ac:dyDescent="0.25">
      <c r="A11" s="359"/>
      <c r="B11" s="359"/>
      <c r="C11" s="359"/>
      <c r="D11" s="359"/>
      <c r="E11" s="142"/>
      <c r="F11" s="142"/>
      <c r="G11" s="77" t="s">
        <v>1089</v>
      </c>
      <c r="H11" s="78" t="s">
        <v>1090</v>
      </c>
      <c r="I11" s="359">
        <f>'موازنة 2026-2027'!M11</f>
        <v>0</v>
      </c>
      <c r="J11" s="359">
        <f>'موازنة 2027-2028 '!M11</f>
        <v>0</v>
      </c>
      <c r="K11" s="359">
        <f>'موازنة 2028 -2029'!M11</f>
        <v>0</v>
      </c>
      <c r="L11" s="142">
        <f t="shared" ref="L11" si="5">K11*2</f>
        <v>0</v>
      </c>
      <c r="M11" s="359">
        <f>'موازنة 2029-2030'!M11</f>
        <v>0</v>
      </c>
      <c r="N11" s="203">
        <f t="shared" si="0"/>
        <v>0</v>
      </c>
      <c r="O11" s="142"/>
      <c r="P11" s="204" t="str">
        <f t="shared" si="1"/>
        <v xml:space="preserve"> </v>
      </c>
      <c r="Q11" s="204" t="str">
        <f t="shared" si="2"/>
        <v xml:space="preserve"> </v>
      </c>
      <c r="R11" s="102">
        <f t="shared" si="4"/>
        <v>0</v>
      </c>
      <c r="S11" s="72">
        <f t="shared" si="3"/>
        <v>0</v>
      </c>
    </row>
    <row r="12" spans="1:19" s="1" customFormat="1" ht="102.75" customHeight="1" thickBot="1" x14ac:dyDescent="0.25">
      <c r="A12" s="360">
        <f t="shared" ref="A12:F12" si="6">SUM(A9:A11)</f>
        <v>0</v>
      </c>
      <c r="B12" s="360">
        <f t="shared" si="6"/>
        <v>0</v>
      </c>
      <c r="C12" s="360">
        <f t="shared" si="6"/>
        <v>0</v>
      </c>
      <c r="D12" s="360">
        <f t="shared" si="6"/>
        <v>0</v>
      </c>
      <c r="E12" s="143">
        <f t="shared" si="6"/>
        <v>0</v>
      </c>
      <c r="F12" s="143">
        <f t="shared" si="6"/>
        <v>0</v>
      </c>
      <c r="G12" s="47"/>
      <c r="H12" s="5" t="s">
        <v>6</v>
      </c>
      <c r="I12" s="360">
        <f>'موازنة 2026-2027'!M12</f>
        <v>0</v>
      </c>
      <c r="J12" s="360">
        <f>'موازنة 2027-2028 '!M12</f>
        <v>0</v>
      </c>
      <c r="K12" s="360">
        <f>'موازنة 2028 -2029'!M12</f>
        <v>0</v>
      </c>
      <c r="L12" s="143">
        <f t="shared" ref="L12:O12" si="7">SUM(L9:L11)</f>
        <v>0</v>
      </c>
      <c r="M12" s="360">
        <f>'موازنة 2029-2030'!M12</f>
        <v>0</v>
      </c>
      <c r="N12" s="205">
        <f t="shared" si="0"/>
        <v>0</v>
      </c>
      <c r="O12" s="143">
        <f t="shared" si="7"/>
        <v>0</v>
      </c>
      <c r="P12" s="143" t="str">
        <f t="shared" si="1"/>
        <v xml:space="preserve"> </v>
      </c>
      <c r="Q12" s="143" t="str">
        <f t="shared" si="2"/>
        <v xml:space="preserve"> </v>
      </c>
      <c r="R12" s="103">
        <f t="shared" si="4"/>
        <v>0</v>
      </c>
      <c r="S12" s="72">
        <f t="shared" si="3"/>
        <v>0</v>
      </c>
    </row>
    <row r="13" spans="1:19" s="1" customFormat="1" ht="87.75" customHeight="1" thickBot="1" x14ac:dyDescent="0.25">
      <c r="A13" s="361" t="e">
        <f t="shared" ref="A13:F13" si="8">A12/A845</f>
        <v>#DIV/0!</v>
      </c>
      <c r="B13" s="361" t="e">
        <f t="shared" si="8"/>
        <v>#DIV/0!</v>
      </c>
      <c r="C13" s="361" t="e">
        <f t="shared" si="8"/>
        <v>#DIV/0!</v>
      </c>
      <c r="D13" s="361" t="e">
        <f t="shared" si="8"/>
        <v>#DIV/0!</v>
      </c>
      <c r="E13" s="269" t="e">
        <f t="shared" si="8"/>
        <v>#DIV/0!</v>
      </c>
      <c r="F13" s="269" t="e">
        <f t="shared" si="8"/>
        <v>#DIV/0!</v>
      </c>
      <c r="G13" s="266"/>
      <c r="H13" s="267" t="s">
        <v>1136</v>
      </c>
      <c r="I13" s="396">
        <f>'موازنة 2026-2027'!M13</f>
        <v>0</v>
      </c>
      <c r="J13" s="396">
        <f>'موازنة 2027-2028 '!M13</f>
        <v>0</v>
      </c>
      <c r="K13" s="396">
        <f>'موازنة 2028 -2029'!M13</f>
        <v>0</v>
      </c>
      <c r="L13" s="270">
        <f>L12/L845</f>
        <v>0</v>
      </c>
      <c r="M13" s="396" t="e">
        <f>'موازنة 2029-2030'!M13</f>
        <v>#DIV/0!</v>
      </c>
      <c r="N13" s="270"/>
      <c r="O13" s="270" t="e">
        <f>O12/O845</f>
        <v>#DIV/0!</v>
      </c>
      <c r="P13" s="270"/>
      <c r="Q13" s="265"/>
      <c r="R13" s="268"/>
      <c r="S13" s="72">
        <v>1</v>
      </c>
    </row>
    <row r="14" spans="1:19" s="1" customFormat="1" ht="105.75" customHeight="1" thickBot="1" x14ac:dyDescent="0.25">
      <c r="A14" s="362"/>
      <c r="B14" s="363"/>
      <c r="C14" s="363"/>
      <c r="D14" s="363"/>
      <c r="E14" s="144"/>
      <c r="F14" s="144"/>
      <c r="G14" s="56" t="s">
        <v>634</v>
      </c>
      <c r="H14" s="24" t="s">
        <v>7</v>
      </c>
      <c r="I14" s="363">
        <f>'موازنة 2026-2027'!M14</f>
        <v>0</v>
      </c>
      <c r="J14" s="363">
        <f>'موازنة 2027-2028 '!M14</f>
        <v>0</v>
      </c>
      <c r="K14" s="363">
        <f>'موازنة 2028 -2029'!M14</f>
        <v>0</v>
      </c>
      <c r="L14" s="144"/>
      <c r="M14" s="363">
        <f>'موازنة 2029-2030'!M14</f>
        <v>0</v>
      </c>
      <c r="N14" s="206">
        <f t="shared" si="0"/>
        <v>0</v>
      </c>
      <c r="O14" s="144"/>
      <c r="P14" s="144" t="str">
        <f t="shared" si="1"/>
        <v xml:space="preserve"> </v>
      </c>
      <c r="Q14" s="144" t="str">
        <f t="shared" si="2"/>
        <v xml:space="preserve"> </v>
      </c>
      <c r="R14" s="104"/>
      <c r="S14" s="72">
        <f>S19</f>
        <v>0</v>
      </c>
    </row>
    <row r="15" spans="1:19" ht="105.75" customHeight="1" x14ac:dyDescent="0.2">
      <c r="A15" s="353"/>
      <c r="B15" s="354"/>
      <c r="C15" s="354"/>
      <c r="D15" s="354"/>
      <c r="E15" s="145"/>
      <c r="F15" s="145"/>
      <c r="G15" s="79" t="s">
        <v>635</v>
      </c>
      <c r="H15" s="80" t="s">
        <v>8</v>
      </c>
      <c r="I15" s="354">
        <f>'موازنة 2026-2027'!M15</f>
        <v>0</v>
      </c>
      <c r="J15" s="354">
        <f>'موازنة 2027-2028 '!M15</f>
        <v>0</v>
      </c>
      <c r="K15" s="354">
        <f>'موازنة 2028 -2029'!M15</f>
        <v>0</v>
      </c>
      <c r="L15" s="145">
        <f t="shared" ref="L15:L89" si="9">K15*2</f>
        <v>0</v>
      </c>
      <c r="M15" s="354">
        <f>'موازنة 2029-2030'!M15</f>
        <v>0</v>
      </c>
      <c r="N15" s="207">
        <f t="shared" si="0"/>
        <v>0</v>
      </c>
      <c r="O15" s="145"/>
      <c r="P15" s="137" t="str">
        <f t="shared" si="1"/>
        <v xml:space="preserve"> </v>
      </c>
      <c r="Q15" s="137" t="str">
        <f t="shared" si="2"/>
        <v xml:space="preserve"> </v>
      </c>
      <c r="R15" s="97">
        <f t="shared" si="4"/>
        <v>0</v>
      </c>
      <c r="S15" s="72">
        <f t="shared" si="3"/>
        <v>0</v>
      </c>
    </row>
    <row r="16" spans="1:19" ht="105.75" customHeight="1" x14ac:dyDescent="0.2">
      <c r="A16" s="364"/>
      <c r="B16" s="365"/>
      <c r="C16" s="365"/>
      <c r="D16" s="365"/>
      <c r="E16" s="147"/>
      <c r="F16" s="147"/>
      <c r="G16" s="49" t="s">
        <v>636</v>
      </c>
      <c r="H16" s="19" t="s">
        <v>9</v>
      </c>
      <c r="I16" s="365">
        <f>'موازنة 2026-2027'!M16</f>
        <v>0</v>
      </c>
      <c r="J16" s="365">
        <f>'موازنة 2027-2028 '!M16</f>
        <v>0</v>
      </c>
      <c r="K16" s="365">
        <f>'موازنة 2028 -2029'!M16</f>
        <v>0</v>
      </c>
      <c r="L16" s="147">
        <f t="shared" si="9"/>
        <v>0</v>
      </c>
      <c r="M16" s="365">
        <f>'موازنة 2029-2030'!M16</f>
        <v>0</v>
      </c>
      <c r="N16" s="208">
        <f t="shared" si="0"/>
        <v>0</v>
      </c>
      <c r="O16" s="147"/>
      <c r="P16" s="209" t="str">
        <f t="shared" si="1"/>
        <v xml:space="preserve"> </v>
      </c>
      <c r="Q16" s="209" t="str">
        <f t="shared" si="2"/>
        <v xml:space="preserve"> </v>
      </c>
      <c r="R16" s="105">
        <f t="shared" si="4"/>
        <v>0</v>
      </c>
      <c r="S16" s="72">
        <f t="shared" si="3"/>
        <v>0</v>
      </c>
    </row>
    <row r="17" spans="1:19" ht="105.75" customHeight="1" x14ac:dyDescent="0.2">
      <c r="A17" s="364"/>
      <c r="B17" s="365"/>
      <c r="C17" s="365"/>
      <c r="D17" s="365"/>
      <c r="E17" s="147"/>
      <c r="F17" s="147"/>
      <c r="G17" s="49" t="s">
        <v>637</v>
      </c>
      <c r="H17" s="19" t="s">
        <v>10</v>
      </c>
      <c r="I17" s="365">
        <f>'موازنة 2026-2027'!M17</f>
        <v>0</v>
      </c>
      <c r="J17" s="365">
        <f>'موازنة 2027-2028 '!M17</f>
        <v>0</v>
      </c>
      <c r="K17" s="365">
        <f>'موازنة 2028 -2029'!M17</f>
        <v>0</v>
      </c>
      <c r="L17" s="147">
        <f t="shared" si="9"/>
        <v>0</v>
      </c>
      <c r="M17" s="365">
        <f>'موازنة 2029-2030'!M17</f>
        <v>0</v>
      </c>
      <c r="N17" s="208">
        <f t="shared" si="0"/>
        <v>0</v>
      </c>
      <c r="O17" s="147"/>
      <c r="P17" s="209" t="str">
        <f t="shared" si="1"/>
        <v xml:space="preserve"> </v>
      </c>
      <c r="Q17" s="209" t="str">
        <f t="shared" si="2"/>
        <v xml:space="preserve"> </v>
      </c>
      <c r="R17" s="105">
        <f t="shared" si="4"/>
        <v>0</v>
      </c>
      <c r="S17" s="72">
        <f t="shared" si="3"/>
        <v>0</v>
      </c>
    </row>
    <row r="18" spans="1:19" ht="105.75" customHeight="1" thickBot="1" x14ac:dyDescent="0.25">
      <c r="A18" s="366"/>
      <c r="B18" s="367"/>
      <c r="C18" s="367"/>
      <c r="D18" s="367"/>
      <c r="E18" s="149"/>
      <c r="F18" s="149"/>
      <c r="G18" s="81" t="s">
        <v>638</v>
      </c>
      <c r="H18" s="78" t="s">
        <v>11</v>
      </c>
      <c r="I18" s="367">
        <f>'موازنة 2026-2027'!M18</f>
        <v>0</v>
      </c>
      <c r="J18" s="367">
        <f>'موازنة 2027-2028 '!M18</f>
        <v>0</v>
      </c>
      <c r="K18" s="367">
        <f>'موازنة 2028 -2029'!M18</f>
        <v>0</v>
      </c>
      <c r="L18" s="149">
        <f t="shared" si="9"/>
        <v>0</v>
      </c>
      <c r="M18" s="367">
        <f>'موازنة 2029-2030'!M18</f>
        <v>0</v>
      </c>
      <c r="N18" s="210">
        <f t="shared" si="0"/>
        <v>0</v>
      </c>
      <c r="O18" s="149"/>
      <c r="P18" s="211" t="str">
        <f t="shared" si="1"/>
        <v xml:space="preserve"> </v>
      </c>
      <c r="Q18" s="211" t="str">
        <f t="shared" si="2"/>
        <v xml:space="preserve"> </v>
      </c>
      <c r="R18" s="106">
        <f t="shared" si="4"/>
        <v>0</v>
      </c>
      <c r="S18" s="72">
        <f t="shared" si="3"/>
        <v>0</v>
      </c>
    </row>
    <row r="19" spans="1:19" s="1" customFormat="1" ht="87.75" customHeight="1" thickBot="1" x14ac:dyDescent="0.25">
      <c r="A19" s="360">
        <f t="shared" ref="A19:O19" si="10">SUM(A15:A18)</f>
        <v>0</v>
      </c>
      <c r="B19" s="368">
        <f t="shared" si="10"/>
        <v>0</v>
      </c>
      <c r="C19" s="368">
        <f t="shared" si="10"/>
        <v>0</v>
      </c>
      <c r="D19" s="368">
        <f t="shared" si="10"/>
        <v>0</v>
      </c>
      <c r="E19" s="150">
        <f t="shared" si="10"/>
        <v>0</v>
      </c>
      <c r="F19" s="150">
        <f t="shared" si="10"/>
        <v>0</v>
      </c>
      <c r="G19" s="51"/>
      <c r="H19" s="5" t="s">
        <v>12</v>
      </c>
      <c r="I19" s="368">
        <f>'موازنة 2026-2027'!M19</f>
        <v>0</v>
      </c>
      <c r="J19" s="368">
        <f>'موازنة 2027-2028 '!M19</f>
        <v>0</v>
      </c>
      <c r="K19" s="368">
        <f>'موازنة 2028 -2029'!M19</f>
        <v>0</v>
      </c>
      <c r="L19" s="150">
        <f t="shared" si="10"/>
        <v>0</v>
      </c>
      <c r="M19" s="368">
        <f>'موازنة 2029-2030'!M19</f>
        <v>0</v>
      </c>
      <c r="N19" s="212">
        <f t="shared" si="0"/>
        <v>0</v>
      </c>
      <c r="O19" s="150">
        <f t="shared" si="10"/>
        <v>0</v>
      </c>
      <c r="P19" s="150" t="str">
        <f t="shared" si="1"/>
        <v xml:space="preserve"> </v>
      </c>
      <c r="Q19" s="150" t="str">
        <f t="shared" si="2"/>
        <v xml:space="preserve"> </v>
      </c>
      <c r="R19" s="107">
        <f t="shared" si="4"/>
        <v>0</v>
      </c>
      <c r="S19" s="72">
        <f t="shared" si="3"/>
        <v>0</v>
      </c>
    </row>
    <row r="20" spans="1:19" s="1" customFormat="1" ht="87.75" customHeight="1" thickBot="1" x14ac:dyDescent="0.25">
      <c r="A20" s="361" t="e">
        <f t="shared" ref="A20:F20" si="11">A19/A845</f>
        <v>#DIV/0!</v>
      </c>
      <c r="B20" s="361" t="e">
        <f t="shared" si="11"/>
        <v>#DIV/0!</v>
      </c>
      <c r="C20" s="361" t="e">
        <f t="shared" si="11"/>
        <v>#DIV/0!</v>
      </c>
      <c r="D20" s="361" t="e">
        <f t="shared" si="11"/>
        <v>#DIV/0!</v>
      </c>
      <c r="E20" s="269" t="e">
        <f t="shared" si="11"/>
        <v>#DIV/0!</v>
      </c>
      <c r="F20" s="269" t="e">
        <f t="shared" si="11"/>
        <v>#DIV/0!</v>
      </c>
      <c r="G20" s="266"/>
      <c r="H20" s="267" t="s">
        <v>1136</v>
      </c>
      <c r="I20" s="396">
        <f>'موازنة 2026-2027'!M20</f>
        <v>0</v>
      </c>
      <c r="J20" s="396">
        <f>'موازنة 2027-2028 '!M20</f>
        <v>0</v>
      </c>
      <c r="K20" s="396">
        <f>'موازنة 2028 -2029'!M20</f>
        <v>0</v>
      </c>
      <c r="L20" s="270">
        <f>L19/L845</f>
        <v>0</v>
      </c>
      <c r="M20" s="396" t="e">
        <f>'موازنة 2029-2030'!M20</f>
        <v>#DIV/0!</v>
      </c>
      <c r="N20" s="270"/>
      <c r="O20" s="270" t="e">
        <f>O19/O845</f>
        <v>#DIV/0!</v>
      </c>
      <c r="P20" s="270"/>
      <c r="Q20" s="265"/>
      <c r="R20" s="268"/>
      <c r="S20" s="72">
        <v>1</v>
      </c>
    </row>
    <row r="21" spans="1:19" s="2" customFormat="1" ht="84.75" customHeight="1" thickBot="1" x14ac:dyDescent="0.25">
      <c r="A21" s="369">
        <f t="shared" ref="A21:F21" si="12">A12+A19</f>
        <v>0</v>
      </c>
      <c r="B21" s="370">
        <f t="shared" si="12"/>
        <v>0</v>
      </c>
      <c r="C21" s="370">
        <f t="shared" si="12"/>
        <v>0</v>
      </c>
      <c r="D21" s="370">
        <f t="shared" si="12"/>
        <v>0</v>
      </c>
      <c r="E21" s="151">
        <f t="shared" si="12"/>
        <v>0</v>
      </c>
      <c r="F21" s="151">
        <f t="shared" si="12"/>
        <v>0</v>
      </c>
      <c r="G21" s="52"/>
      <c r="H21" s="6" t="s">
        <v>13</v>
      </c>
      <c r="I21" s="370">
        <f>'موازنة 2026-2027'!M21</f>
        <v>0</v>
      </c>
      <c r="J21" s="370">
        <f>'موازنة 2027-2028 '!M21</f>
        <v>0</v>
      </c>
      <c r="K21" s="370">
        <f>'موازنة 2028 -2029'!M21</f>
        <v>0</v>
      </c>
      <c r="L21" s="151">
        <f t="shared" si="9"/>
        <v>0</v>
      </c>
      <c r="M21" s="370">
        <f>'موازنة 2029-2030'!M21</f>
        <v>0</v>
      </c>
      <c r="N21" s="213">
        <f t="shared" si="0"/>
        <v>0</v>
      </c>
      <c r="O21" s="151">
        <f>O12+O19</f>
        <v>0</v>
      </c>
      <c r="P21" s="151" t="str">
        <f t="shared" si="1"/>
        <v xml:space="preserve"> </v>
      </c>
      <c r="Q21" s="151" t="str">
        <f t="shared" si="2"/>
        <v xml:space="preserve"> </v>
      </c>
      <c r="R21" s="108">
        <f t="shared" si="4"/>
        <v>0</v>
      </c>
      <c r="S21" s="72">
        <f t="shared" si="3"/>
        <v>0</v>
      </c>
    </row>
    <row r="22" spans="1:19" s="2" customFormat="1" ht="87.75" customHeight="1" x14ac:dyDescent="0.2">
      <c r="A22" s="371"/>
      <c r="B22" s="372"/>
      <c r="C22" s="372"/>
      <c r="D22" s="372"/>
      <c r="E22" s="152"/>
      <c r="F22" s="152"/>
      <c r="G22" s="53" t="s">
        <v>639</v>
      </c>
      <c r="H22" s="22" t="s">
        <v>14</v>
      </c>
      <c r="I22" s="372">
        <f>'موازنة 2026-2027'!M22</f>
        <v>0</v>
      </c>
      <c r="J22" s="372">
        <f>'موازنة 2027-2028 '!M22</f>
        <v>0</v>
      </c>
      <c r="K22" s="372">
        <f>'موازنة 2028 -2029'!M22</f>
        <v>0</v>
      </c>
      <c r="L22" s="152"/>
      <c r="M22" s="372">
        <f>'موازنة 2029-2030'!M22</f>
        <v>0</v>
      </c>
      <c r="N22" s="214"/>
      <c r="O22" s="152"/>
      <c r="P22" s="152" t="str">
        <f t="shared" si="1"/>
        <v xml:space="preserve"> </v>
      </c>
      <c r="Q22" s="152" t="str">
        <f t="shared" si="2"/>
        <v xml:space="preserve"> </v>
      </c>
      <c r="R22" s="109"/>
      <c r="S22" s="72">
        <f>S40</f>
        <v>3674000</v>
      </c>
    </row>
    <row r="23" spans="1:19" s="1" customFormat="1" ht="105.75" customHeight="1" x14ac:dyDescent="0.2">
      <c r="A23" s="357"/>
      <c r="B23" s="373"/>
      <c r="C23" s="373"/>
      <c r="D23" s="373"/>
      <c r="E23" s="153"/>
      <c r="F23" s="153"/>
      <c r="G23" s="54">
        <v>3111020101</v>
      </c>
      <c r="H23" s="18" t="s">
        <v>15</v>
      </c>
      <c r="I23" s="373">
        <f>'موازنة 2026-2027'!M23</f>
        <v>0</v>
      </c>
      <c r="J23" s="373">
        <f>'موازنة 2027-2028 '!M23</f>
        <v>0</v>
      </c>
      <c r="K23" s="373">
        <f>'موازنة 2028 -2029'!M23</f>
        <v>0</v>
      </c>
      <c r="L23" s="153">
        <f t="shared" si="9"/>
        <v>0</v>
      </c>
      <c r="M23" s="373">
        <f>'موازنة 2029-2030'!M23</f>
        <v>0</v>
      </c>
      <c r="N23" s="215">
        <f t="shared" si="0"/>
        <v>0</v>
      </c>
      <c r="O23" s="153"/>
      <c r="P23" s="155" t="str">
        <f t="shared" si="1"/>
        <v xml:space="preserve"> </v>
      </c>
      <c r="Q23" s="155" t="str">
        <f t="shared" si="2"/>
        <v xml:space="preserve"> </v>
      </c>
      <c r="R23" s="110">
        <f t="shared" si="4"/>
        <v>0</v>
      </c>
      <c r="S23" s="72">
        <f t="shared" si="3"/>
        <v>0</v>
      </c>
    </row>
    <row r="24" spans="1:19" s="1" customFormat="1" ht="87.75" customHeight="1" thickBot="1" x14ac:dyDescent="0.25">
      <c r="A24" s="374"/>
      <c r="B24" s="375"/>
      <c r="C24" s="375"/>
      <c r="D24" s="375"/>
      <c r="E24" s="154"/>
      <c r="F24" s="154"/>
      <c r="G24" s="55" t="s">
        <v>640</v>
      </c>
      <c r="H24" s="23" t="s">
        <v>16</v>
      </c>
      <c r="I24" s="375">
        <f>'موازنة 2026-2027'!M24</f>
        <v>0</v>
      </c>
      <c r="J24" s="375">
        <f>'موازنة 2027-2028 '!M24</f>
        <v>0</v>
      </c>
      <c r="K24" s="375">
        <f>'موازنة 2028 -2029'!M24</f>
        <v>0</v>
      </c>
      <c r="L24" s="154"/>
      <c r="M24" s="375">
        <f>'موازنة 2029-2030'!M24</f>
        <v>0</v>
      </c>
      <c r="N24" s="216"/>
      <c r="O24" s="154"/>
      <c r="P24" s="154" t="str">
        <f t="shared" si="1"/>
        <v xml:space="preserve"> </v>
      </c>
      <c r="Q24" s="154" t="str">
        <f t="shared" si="2"/>
        <v xml:space="preserve"> </v>
      </c>
      <c r="R24" s="111"/>
      <c r="S24" s="72">
        <f>S27</f>
        <v>3113000</v>
      </c>
    </row>
    <row r="25" spans="1:19" ht="99" customHeight="1" x14ac:dyDescent="0.2">
      <c r="A25" s="353"/>
      <c r="B25" s="354"/>
      <c r="C25" s="354"/>
      <c r="D25" s="354"/>
      <c r="E25" s="145"/>
      <c r="F25" s="145"/>
      <c r="G25" s="79" t="s">
        <v>641</v>
      </c>
      <c r="H25" s="80" t="s">
        <v>17</v>
      </c>
      <c r="I25" s="354">
        <f>'موازنة 2026-2027'!M25</f>
        <v>0</v>
      </c>
      <c r="J25" s="354">
        <f>'موازنة 2027-2028 '!M25</f>
        <v>0</v>
      </c>
      <c r="K25" s="354">
        <f>'موازنة 2028 -2029'!M25</f>
        <v>0</v>
      </c>
      <c r="L25" s="145">
        <f t="shared" si="9"/>
        <v>0</v>
      </c>
      <c r="M25" s="354">
        <f>'موازنة 2029-2030'!M25</f>
        <v>0</v>
      </c>
      <c r="N25" s="207">
        <f t="shared" si="0"/>
        <v>0</v>
      </c>
      <c r="O25" s="145"/>
      <c r="P25" s="137" t="str">
        <f t="shared" si="1"/>
        <v xml:space="preserve"> </v>
      </c>
      <c r="Q25" s="137" t="str">
        <f t="shared" si="2"/>
        <v xml:space="preserve"> </v>
      </c>
      <c r="R25" s="97">
        <f t="shared" si="4"/>
        <v>0</v>
      </c>
      <c r="S25" s="72">
        <f t="shared" si="3"/>
        <v>0</v>
      </c>
    </row>
    <row r="26" spans="1:19" ht="95.25" customHeight="1" thickBot="1" x14ac:dyDescent="0.25">
      <c r="A26" s="367"/>
      <c r="B26" s="367"/>
      <c r="C26" s="367"/>
      <c r="D26" s="367"/>
      <c r="E26" s="149"/>
      <c r="F26" s="149"/>
      <c r="G26" s="81" t="s">
        <v>642</v>
      </c>
      <c r="H26" s="78" t="s">
        <v>18</v>
      </c>
      <c r="I26" s="367">
        <f>'موازنة 2026-2027'!M26</f>
        <v>495000</v>
      </c>
      <c r="J26" s="367">
        <f>'موازنة 2027-2028 '!M26</f>
        <v>569000</v>
      </c>
      <c r="K26" s="367">
        <f>'موازنة 2028 -2029'!M26</f>
        <v>683000</v>
      </c>
      <c r="L26" s="149">
        <f>K26*2</f>
        <v>1366000</v>
      </c>
      <c r="M26" s="367">
        <f>'موازنة 2029-2030'!M26</f>
        <v>0</v>
      </c>
      <c r="N26" s="210">
        <f t="shared" si="0"/>
        <v>-495000</v>
      </c>
      <c r="O26" s="149"/>
      <c r="P26" s="211" t="str">
        <f t="shared" si="1"/>
        <v xml:space="preserve"> </v>
      </c>
      <c r="Q26" s="211">
        <f t="shared" si="2"/>
        <v>495000</v>
      </c>
      <c r="R26" s="106">
        <f t="shared" si="4"/>
        <v>0</v>
      </c>
      <c r="S26" s="72">
        <f t="shared" si="3"/>
        <v>3113000</v>
      </c>
    </row>
    <row r="27" spans="1:19" s="1" customFormat="1" ht="85.5" customHeight="1" thickBot="1" x14ac:dyDescent="0.25">
      <c r="A27" s="360">
        <f t="shared" ref="A27:O27" si="13">SUM(A25:A26)</f>
        <v>0</v>
      </c>
      <c r="B27" s="368">
        <f t="shared" si="13"/>
        <v>0</v>
      </c>
      <c r="C27" s="368">
        <f t="shared" si="13"/>
        <v>0</v>
      </c>
      <c r="D27" s="368">
        <f t="shared" si="13"/>
        <v>0</v>
      </c>
      <c r="E27" s="150">
        <f t="shared" si="13"/>
        <v>0</v>
      </c>
      <c r="F27" s="150">
        <f t="shared" si="13"/>
        <v>0</v>
      </c>
      <c r="G27" s="51"/>
      <c r="H27" s="5" t="s">
        <v>12</v>
      </c>
      <c r="I27" s="368">
        <f>'موازنة 2026-2027'!M27</f>
        <v>495000</v>
      </c>
      <c r="J27" s="368">
        <f>'موازنة 2027-2028 '!M27</f>
        <v>569000</v>
      </c>
      <c r="K27" s="368">
        <f>'موازنة 2028 -2029'!M27</f>
        <v>683000</v>
      </c>
      <c r="L27" s="150">
        <f t="shared" si="13"/>
        <v>1366000</v>
      </c>
      <c r="M27" s="368">
        <f>'موازنة 2029-2030'!M27</f>
        <v>0</v>
      </c>
      <c r="N27" s="212">
        <f t="shared" si="0"/>
        <v>-495000</v>
      </c>
      <c r="O27" s="150">
        <f t="shared" si="13"/>
        <v>0</v>
      </c>
      <c r="P27" s="150" t="str">
        <f t="shared" si="1"/>
        <v xml:space="preserve"> </v>
      </c>
      <c r="Q27" s="150">
        <f t="shared" si="2"/>
        <v>495000</v>
      </c>
      <c r="R27" s="107">
        <f t="shared" si="4"/>
        <v>0</v>
      </c>
      <c r="S27" s="72">
        <f t="shared" si="3"/>
        <v>3113000</v>
      </c>
    </row>
    <row r="28" spans="1:19" s="1" customFormat="1" ht="75" customHeight="1" thickBot="1" x14ac:dyDescent="0.25">
      <c r="A28" s="361" t="e">
        <f t="shared" ref="A28:F28" si="14">A27/A845</f>
        <v>#DIV/0!</v>
      </c>
      <c r="B28" s="361" t="e">
        <f t="shared" si="14"/>
        <v>#DIV/0!</v>
      </c>
      <c r="C28" s="361" t="e">
        <f t="shared" si="14"/>
        <v>#DIV/0!</v>
      </c>
      <c r="D28" s="361" t="e">
        <f t="shared" si="14"/>
        <v>#DIV/0!</v>
      </c>
      <c r="E28" s="269" t="e">
        <f t="shared" si="14"/>
        <v>#DIV/0!</v>
      </c>
      <c r="F28" s="269" t="e">
        <f t="shared" si="14"/>
        <v>#DIV/0!</v>
      </c>
      <c r="G28" s="266"/>
      <c r="H28" s="267" t="s">
        <v>1136</v>
      </c>
      <c r="I28" s="396">
        <f>'موازنة 2026-2027'!M28</f>
        <v>1.2556122060725972E-2</v>
      </c>
      <c r="J28" s="396">
        <f>'موازنة 2027-2028 '!M28</f>
        <v>1.2499176240581684E-2</v>
      </c>
      <c r="K28" s="396">
        <f>'موازنة 2028 -2029'!M28</f>
        <v>1.2503890302619775E-2</v>
      </c>
      <c r="L28" s="270">
        <f>L27/L845</f>
        <v>1.2503890302619775E-2</v>
      </c>
      <c r="M28" s="396" t="e">
        <f>'موازنة 2029-2030'!M28</f>
        <v>#DIV/0!</v>
      </c>
      <c r="N28" s="270"/>
      <c r="O28" s="270" t="e">
        <f>O27/O845</f>
        <v>#DIV/0!</v>
      </c>
      <c r="P28" s="270"/>
      <c r="Q28" s="265"/>
      <c r="R28" s="268"/>
      <c r="S28" s="72">
        <v>1</v>
      </c>
    </row>
    <row r="29" spans="1:19" s="1" customFormat="1" ht="87.75" customHeight="1" thickBot="1" x14ac:dyDescent="0.25">
      <c r="A29" s="362"/>
      <c r="B29" s="363"/>
      <c r="C29" s="363"/>
      <c r="D29" s="363"/>
      <c r="E29" s="144"/>
      <c r="F29" s="144"/>
      <c r="G29" s="56" t="s">
        <v>643</v>
      </c>
      <c r="H29" s="24" t="s">
        <v>19</v>
      </c>
      <c r="I29" s="363">
        <f>'موازنة 2026-2027'!M29</f>
        <v>0</v>
      </c>
      <c r="J29" s="363">
        <f>'موازنة 2027-2028 '!M29</f>
        <v>0</v>
      </c>
      <c r="K29" s="363">
        <f>'موازنة 2028 -2029'!M29</f>
        <v>0</v>
      </c>
      <c r="L29" s="144"/>
      <c r="M29" s="363">
        <f>'موازنة 2029-2030'!M29</f>
        <v>0</v>
      </c>
      <c r="N29" s="206"/>
      <c r="O29" s="144"/>
      <c r="P29" s="144" t="str">
        <f t="shared" si="1"/>
        <v xml:space="preserve"> </v>
      </c>
      <c r="Q29" s="144" t="str">
        <f t="shared" si="2"/>
        <v xml:space="preserve"> </v>
      </c>
      <c r="R29" s="104"/>
      <c r="S29" s="72">
        <f>S32</f>
        <v>519000</v>
      </c>
    </row>
    <row r="30" spans="1:19" ht="99" customHeight="1" x14ac:dyDescent="0.2">
      <c r="A30" s="353"/>
      <c r="B30" s="354"/>
      <c r="C30" s="354"/>
      <c r="D30" s="354"/>
      <c r="E30" s="145"/>
      <c r="F30" s="145"/>
      <c r="G30" s="79" t="s">
        <v>644</v>
      </c>
      <c r="H30" s="80" t="s">
        <v>20</v>
      </c>
      <c r="I30" s="354">
        <f>'موازنة 2026-2027'!M30</f>
        <v>0</v>
      </c>
      <c r="J30" s="354">
        <f>'موازنة 2027-2028 '!M30</f>
        <v>0</v>
      </c>
      <c r="K30" s="354">
        <f>'موازنة 2028 -2029'!M30</f>
        <v>0</v>
      </c>
      <c r="L30" s="145">
        <f t="shared" si="9"/>
        <v>0</v>
      </c>
      <c r="M30" s="354">
        <f>'موازنة 2029-2030'!M30</f>
        <v>0</v>
      </c>
      <c r="N30" s="207">
        <f t="shared" si="0"/>
        <v>0</v>
      </c>
      <c r="O30" s="145"/>
      <c r="P30" s="137" t="str">
        <f t="shared" si="1"/>
        <v xml:space="preserve"> </v>
      </c>
      <c r="Q30" s="137" t="str">
        <f t="shared" si="2"/>
        <v xml:space="preserve"> </v>
      </c>
      <c r="R30" s="97">
        <f t="shared" si="4"/>
        <v>0</v>
      </c>
      <c r="S30" s="72">
        <f t="shared" si="3"/>
        <v>0</v>
      </c>
    </row>
    <row r="31" spans="1:19" ht="105" customHeight="1" thickBot="1" x14ac:dyDescent="0.25">
      <c r="A31" s="367"/>
      <c r="B31" s="367"/>
      <c r="C31" s="367"/>
      <c r="D31" s="367"/>
      <c r="E31" s="149"/>
      <c r="F31" s="149"/>
      <c r="G31" s="81" t="s">
        <v>645</v>
      </c>
      <c r="H31" s="78" t="s">
        <v>21</v>
      </c>
      <c r="I31" s="367">
        <f>'موازنة 2026-2027'!M31</f>
        <v>82000</v>
      </c>
      <c r="J31" s="367">
        <f>'موازنة 2027-2028 '!M31</f>
        <v>95000</v>
      </c>
      <c r="K31" s="367">
        <f>'موازنة 2028 -2029'!M31</f>
        <v>114000</v>
      </c>
      <c r="L31" s="149">
        <f>K31*2</f>
        <v>228000</v>
      </c>
      <c r="M31" s="367">
        <f>'موازنة 2029-2030'!M31</f>
        <v>0</v>
      </c>
      <c r="N31" s="210">
        <f t="shared" si="0"/>
        <v>-82000</v>
      </c>
      <c r="O31" s="149"/>
      <c r="P31" s="211" t="str">
        <f t="shared" si="1"/>
        <v xml:space="preserve"> </v>
      </c>
      <c r="Q31" s="211">
        <f t="shared" si="2"/>
        <v>82000</v>
      </c>
      <c r="R31" s="106">
        <f t="shared" si="4"/>
        <v>0</v>
      </c>
      <c r="S31" s="72">
        <f t="shared" si="3"/>
        <v>519000</v>
      </c>
    </row>
    <row r="32" spans="1:19" s="1" customFormat="1" ht="110.25" customHeight="1" thickBot="1" x14ac:dyDescent="0.25">
      <c r="A32" s="360">
        <f t="shared" ref="A32:O32" si="15">SUM(A30:A31)</f>
        <v>0</v>
      </c>
      <c r="B32" s="368">
        <f t="shared" si="15"/>
        <v>0</v>
      </c>
      <c r="C32" s="368">
        <f t="shared" si="15"/>
        <v>0</v>
      </c>
      <c r="D32" s="368">
        <f t="shared" si="15"/>
        <v>0</v>
      </c>
      <c r="E32" s="150">
        <f t="shared" si="15"/>
        <v>0</v>
      </c>
      <c r="F32" s="150">
        <f t="shared" si="15"/>
        <v>0</v>
      </c>
      <c r="G32" s="51"/>
      <c r="H32" s="5" t="s">
        <v>22</v>
      </c>
      <c r="I32" s="368">
        <f>'موازنة 2026-2027'!M32</f>
        <v>82000</v>
      </c>
      <c r="J32" s="368">
        <f>'موازنة 2027-2028 '!M32</f>
        <v>95000</v>
      </c>
      <c r="K32" s="368">
        <f>'موازنة 2028 -2029'!M32</f>
        <v>114000</v>
      </c>
      <c r="L32" s="150">
        <f t="shared" si="15"/>
        <v>228000</v>
      </c>
      <c r="M32" s="368">
        <f>'موازنة 2029-2030'!M32</f>
        <v>0</v>
      </c>
      <c r="N32" s="212">
        <f t="shared" si="0"/>
        <v>-82000</v>
      </c>
      <c r="O32" s="150">
        <f t="shared" si="15"/>
        <v>0</v>
      </c>
      <c r="P32" s="150" t="str">
        <f t="shared" si="1"/>
        <v xml:space="preserve"> </v>
      </c>
      <c r="Q32" s="150">
        <f t="shared" si="2"/>
        <v>82000</v>
      </c>
      <c r="R32" s="107">
        <f t="shared" si="4"/>
        <v>0</v>
      </c>
      <c r="S32" s="72">
        <f t="shared" si="3"/>
        <v>519000</v>
      </c>
    </row>
    <row r="33" spans="1:19" s="1" customFormat="1" ht="107.25" customHeight="1" thickBot="1" x14ac:dyDescent="0.25">
      <c r="A33" s="361" t="e">
        <f t="shared" ref="A33:F33" si="16">A32/A845</f>
        <v>#DIV/0!</v>
      </c>
      <c r="B33" s="361" t="e">
        <f t="shared" si="16"/>
        <v>#DIV/0!</v>
      </c>
      <c r="C33" s="361" t="e">
        <f t="shared" si="16"/>
        <v>#DIV/0!</v>
      </c>
      <c r="D33" s="361" t="e">
        <f t="shared" si="16"/>
        <v>#DIV/0!</v>
      </c>
      <c r="E33" s="269" t="e">
        <f t="shared" si="16"/>
        <v>#DIV/0!</v>
      </c>
      <c r="F33" s="269" t="e">
        <f t="shared" si="16"/>
        <v>#DIV/0!</v>
      </c>
      <c r="G33" s="266"/>
      <c r="H33" s="267" t="s">
        <v>1136</v>
      </c>
      <c r="I33" s="396">
        <f>'موازنة 2026-2027'!M33</f>
        <v>2.0800040585445046E-3</v>
      </c>
      <c r="J33" s="396">
        <f>'موازنة 2027-2028 '!M33</f>
        <v>2.0868571930672407E-3</v>
      </c>
      <c r="K33" s="396">
        <f>'موازنة 2028 -2029'!M33</f>
        <v>2.0870329348442965E-3</v>
      </c>
      <c r="L33" s="270">
        <f>L32/L845</f>
        <v>2.0870329348442965E-3</v>
      </c>
      <c r="M33" s="396" t="e">
        <f>'موازنة 2029-2030'!M33</f>
        <v>#DIV/0!</v>
      </c>
      <c r="N33" s="270"/>
      <c r="O33" s="270" t="e">
        <f>O32/O845</f>
        <v>#DIV/0!</v>
      </c>
      <c r="P33" s="270"/>
      <c r="Q33" s="265"/>
      <c r="R33" s="268"/>
      <c r="S33" s="72">
        <v>1</v>
      </c>
    </row>
    <row r="34" spans="1:19" s="1" customFormat="1" ht="105.75" customHeight="1" x14ac:dyDescent="0.2">
      <c r="A34" s="357"/>
      <c r="B34" s="373"/>
      <c r="C34" s="373"/>
      <c r="D34" s="373"/>
      <c r="E34" s="155"/>
      <c r="F34" s="155"/>
      <c r="G34" s="48" t="s">
        <v>646</v>
      </c>
      <c r="H34" s="21" t="s">
        <v>23</v>
      </c>
      <c r="I34" s="373">
        <f>'موازنة 2026-2027'!M34</f>
        <v>0</v>
      </c>
      <c r="J34" s="373">
        <f>'موازنة 2027-2028 '!M34</f>
        <v>0</v>
      </c>
      <c r="K34" s="373">
        <f>'موازنة 2028 -2029'!M34</f>
        <v>0</v>
      </c>
      <c r="L34" s="155"/>
      <c r="M34" s="373">
        <f>'موازنة 2029-2030'!M34</f>
        <v>0</v>
      </c>
      <c r="N34" s="215"/>
      <c r="O34" s="155"/>
      <c r="P34" s="155" t="str">
        <f t="shared" si="1"/>
        <v xml:space="preserve"> </v>
      </c>
      <c r="Q34" s="155" t="str">
        <f t="shared" si="2"/>
        <v xml:space="preserve"> </v>
      </c>
      <c r="R34" s="110"/>
      <c r="S34" s="72">
        <f>S36</f>
        <v>0</v>
      </c>
    </row>
    <row r="35" spans="1:19" ht="87.75" customHeight="1" x14ac:dyDescent="0.2">
      <c r="A35" s="364"/>
      <c r="B35" s="365"/>
      <c r="C35" s="365"/>
      <c r="D35" s="365"/>
      <c r="E35" s="147"/>
      <c r="F35" s="147"/>
      <c r="G35" s="49" t="s">
        <v>647</v>
      </c>
      <c r="H35" s="19" t="s">
        <v>24</v>
      </c>
      <c r="I35" s="365">
        <f>'موازنة 2026-2027'!M35</f>
        <v>7000</v>
      </c>
      <c r="J35" s="365">
        <f>'موازنة 2027-2028 '!M35</f>
        <v>8000</v>
      </c>
      <c r="K35" s="365">
        <f>'موازنة 2028 -2029'!M35</f>
        <v>9000</v>
      </c>
      <c r="L35" s="147">
        <f>K35*2</f>
        <v>18000</v>
      </c>
      <c r="M35" s="365">
        <f>'موازنة 2029-2030'!M35</f>
        <v>0</v>
      </c>
      <c r="N35" s="208">
        <f t="shared" si="0"/>
        <v>-7000</v>
      </c>
      <c r="O35" s="147"/>
      <c r="P35" s="209" t="str">
        <f t="shared" si="1"/>
        <v xml:space="preserve"> </v>
      </c>
      <c r="Q35" s="209">
        <f t="shared" si="2"/>
        <v>7000</v>
      </c>
      <c r="R35" s="105">
        <f t="shared" si="4"/>
        <v>0</v>
      </c>
      <c r="S35" s="72">
        <f t="shared" si="3"/>
        <v>42000</v>
      </c>
    </row>
    <row r="36" spans="1:19" s="1" customFormat="1" ht="105.75" customHeight="1" thickBot="1" x14ac:dyDescent="0.25">
      <c r="A36" s="374"/>
      <c r="B36" s="375"/>
      <c r="C36" s="375"/>
      <c r="D36" s="375"/>
      <c r="E36" s="147"/>
      <c r="F36" s="147"/>
      <c r="G36" s="365" t="s">
        <v>648</v>
      </c>
      <c r="H36" s="365" t="s">
        <v>25</v>
      </c>
      <c r="I36" s="365">
        <f>'موازنة 2026-2027'!M36</f>
        <v>0</v>
      </c>
      <c r="J36" s="365">
        <f>'موازنة 2027-2028 '!M36</f>
        <v>0</v>
      </c>
      <c r="K36" s="365">
        <f>'موازنة 2028 -2029'!M36</f>
        <v>0</v>
      </c>
      <c r="L36" s="147">
        <f t="shared" si="9"/>
        <v>0</v>
      </c>
      <c r="M36" s="365">
        <f>'موازنة 2029-2030'!M36</f>
        <v>0</v>
      </c>
      <c r="N36" s="365">
        <f t="shared" si="0"/>
        <v>0</v>
      </c>
      <c r="O36" s="147"/>
      <c r="P36" s="365" t="str">
        <f t="shared" si="1"/>
        <v xml:space="preserve"> </v>
      </c>
      <c r="Q36" s="365" t="str">
        <f t="shared" si="2"/>
        <v xml:space="preserve"> </v>
      </c>
      <c r="R36" s="365">
        <f t="shared" si="4"/>
        <v>0</v>
      </c>
      <c r="S36" s="72">
        <f t="shared" si="3"/>
        <v>0</v>
      </c>
    </row>
    <row r="37" spans="1:19" s="1" customFormat="1" ht="87.75" customHeight="1" thickBot="1" x14ac:dyDescent="0.25">
      <c r="A37" s="360">
        <f t="shared" ref="A37:O37" si="17">SUM(A35:A36)</f>
        <v>0</v>
      </c>
      <c r="B37" s="368">
        <f t="shared" si="17"/>
        <v>0</v>
      </c>
      <c r="C37" s="368">
        <f t="shared" si="17"/>
        <v>0</v>
      </c>
      <c r="D37" s="368">
        <f t="shared" si="17"/>
        <v>0</v>
      </c>
      <c r="E37" s="150">
        <f t="shared" si="17"/>
        <v>0</v>
      </c>
      <c r="F37" s="150">
        <f t="shared" si="17"/>
        <v>0</v>
      </c>
      <c r="G37" s="51"/>
      <c r="H37" s="5" t="s">
        <v>26</v>
      </c>
      <c r="I37" s="368">
        <f>'موازنة 2026-2027'!M37</f>
        <v>7000</v>
      </c>
      <c r="J37" s="368">
        <f>'موازنة 2027-2028 '!M37</f>
        <v>8000</v>
      </c>
      <c r="K37" s="368">
        <f>'موازنة 2028 -2029'!M37</f>
        <v>9000</v>
      </c>
      <c r="L37" s="150">
        <f t="shared" si="17"/>
        <v>18000</v>
      </c>
      <c r="M37" s="368">
        <f>'موازنة 2029-2030'!M37</f>
        <v>0</v>
      </c>
      <c r="N37" s="212">
        <f t="shared" si="0"/>
        <v>-7000</v>
      </c>
      <c r="O37" s="150">
        <f t="shared" si="17"/>
        <v>0</v>
      </c>
      <c r="P37" s="150" t="str">
        <f t="shared" si="1"/>
        <v xml:space="preserve"> </v>
      </c>
      <c r="Q37" s="150">
        <f t="shared" si="2"/>
        <v>7000</v>
      </c>
      <c r="R37" s="107">
        <f t="shared" si="4"/>
        <v>0</v>
      </c>
      <c r="S37" s="72">
        <f t="shared" si="3"/>
        <v>42000</v>
      </c>
    </row>
    <row r="38" spans="1:19" s="1" customFormat="1" ht="87.75" customHeight="1" thickBot="1" x14ac:dyDescent="0.25">
      <c r="A38" s="361" t="e">
        <f t="shared" ref="A38:F38" si="18">A37/A845</f>
        <v>#DIV/0!</v>
      </c>
      <c r="B38" s="361" t="e">
        <f t="shared" si="18"/>
        <v>#DIV/0!</v>
      </c>
      <c r="C38" s="361" t="e">
        <f t="shared" si="18"/>
        <v>#DIV/0!</v>
      </c>
      <c r="D38" s="361" t="e">
        <f t="shared" si="18"/>
        <v>#DIV/0!</v>
      </c>
      <c r="E38" s="269" t="e">
        <f t="shared" si="18"/>
        <v>#DIV/0!</v>
      </c>
      <c r="F38" s="269" t="e">
        <f t="shared" si="18"/>
        <v>#DIV/0!</v>
      </c>
      <c r="G38" s="266"/>
      <c r="H38" s="267" t="s">
        <v>1136</v>
      </c>
      <c r="I38" s="396">
        <f>'موازنة 2026-2027'!M38</f>
        <v>1.7756132207087232E-4</v>
      </c>
      <c r="J38" s="396">
        <f>'موازنة 2027-2028 '!M38</f>
        <v>1.7573534257408344E-4</v>
      </c>
      <c r="K38" s="396">
        <f>'موازنة 2028 -2029'!M38</f>
        <v>1.6476575801402339E-4</v>
      </c>
      <c r="L38" s="270">
        <f>L37/L845</f>
        <v>1.6476575801402339E-4</v>
      </c>
      <c r="M38" s="396" t="e">
        <f>'موازنة 2029-2030'!M38</f>
        <v>#DIV/0!</v>
      </c>
      <c r="N38" s="270"/>
      <c r="O38" s="270" t="e">
        <f>O37/O845</f>
        <v>#DIV/0!</v>
      </c>
      <c r="P38" s="270"/>
      <c r="Q38" s="265"/>
      <c r="R38" s="268"/>
      <c r="S38" s="72">
        <v>1</v>
      </c>
    </row>
    <row r="39" spans="1:19" s="1" customFormat="1" ht="126" customHeight="1" thickBot="1" x14ac:dyDescent="0.25">
      <c r="A39" s="374"/>
      <c r="B39" s="375"/>
      <c r="C39" s="375"/>
      <c r="D39" s="375"/>
      <c r="E39" s="156"/>
      <c r="F39" s="156"/>
      <c r="G39" s="56">
        <v>3111020501</v>
      </c>
      <c r="H39" s="24" t="s">
        <v>27</v>
      </c>
      <c r="I39" s="375">
        <f>'موازنة 2026-2027'!M39</f>
        <v>0</v>
      </c>
      <c r="J39" s="375">
        <f>'موازنة 2027-2028 '!M39</f>
        <v>0</v>
      </c>
      <c r="K39" s="375">
        <f>'موازنة 2028 -2029'!M39</f>
        <v>0</v>
      </c>
      <c r="L39" s="156">
        <f t="shared" si="9"/>
        <v>0</v>
      </c>
      <c r="M39" s="375">
        <f>'موازنة 2029-2030'!M39</f>
        <v>0</v>
      </c>
      <c r="N39" s="216">
        <f t="shared" si="0"/>
        <v>0</v>
      </c>
      <c r="O39" s="156"/>
      <c r="P39" s="154" t="str">
        <f t="shared" si="1"/>
        <v xml:space="preserve"> </v>
      </c>
      <c r="Q39" s="154" t="str">
        <f t="shared" si="2"/>
        <v xml:space="preserve"> </v>
      </c>
      <c r="R39" s="111">
        <f t="shared" si="4"/>
        <v>0</v>
      </c>
      <c r="S39" s="72">
        <f t="shared" si="3"/>
        <v>0</v>
      </c>
    </row>
    <row r="40" spans="1:19" s="2" customFormat="1" ht="108" customHeight="1" thickBot="1" x14ac:dyDescent="0.25">
      <c r="A40" s="376">
        <f t="shared" ref="A40:F40" si="19">A23+A27+A32+A37+A39</f>
        <v>0</v>
      </c>
      <c r="B40" s="377">
        <f t="shared" si="19"/>
        <v>0</v>
      </c>
      <c r="C40" s="377">
        <f t="shared" si="19"/>
        <v>0</v>
      </c>
      <c r="D40" s="377">
        <f t="shared" si="19"/>
        <v>0</v>
      </c>
      <c r="E40" s="157">
        <f t="shared" si="19"/>
        <v>0</v>
      </c>
      <c r="F40" s="157">
        <f t="shared" si="19"/>
        <v>0</v>
      </c>
      <c r="G40" s="57"/>
      <c r="H40" s="7" t="s">
        <v>28</v>
      </c>
      <c r="I40" s="377">
        <f>'موازنة 2026-2027'!M40</f>
        <v>584000</v>
      </c>
      <c r="J40" s="377">
        <f>'موازنة 2027-2028 '!M40</f>
        <v>672000</v>
      </c>
      <c r="K40" s="377">
        <f>'موازنة 2028 -2029'!M40</f>
        <v>806000</v>
      </c>
      <c r="L40" s="157">
        <f>L23+L27+L32+L37+L39</f>
        <v>1612000</v>
      </c>
      <c r="M40" s="377">
        <f>'موازنة 2029-2030'!M40</f>
        <v>0</v>
      </c>
      <c r="N40" s="217">
        <f t="shared" si="0"/>
        <v>-584000</v>
      </c>
      <c r="O40" s="157">
        <f>O23+O27+O32+O37+O39</f>
        <v>0</v>
      </c>
      <c r="P40" s="157" t="str">
        <f t="shared" si="1"/>
        <v xml:space="preserve"> </v>
      </c>
      <c r="Q40" s="157">
        <f t="shared" si="2"/>
        <v>584000</v>
      </c>
      <c r="R40" s="112">
        <f t="shared" si="4"/>
        <v>0</v>
      </c>
      <c r="S40" s="72">
        <f t="shared" si="3"/>
        <v>3674000</v>
      </c>
    </row>
    <row r="41" spans="1:19" s="1" customFormat="1" ht="112.5" customHeight="1" thickBot="1" x14ac:dyDescent="0.25">
      <c r="A41" s="361" t="e">
        <f t="shared" ref="A41:F41" si="20">A40/A845</f>
        <v>#DIV/0!</v>
      </c>
      <c r="B41" s="361" t="e">
        <f t="shared" si="20"/>
        <v>#DIV/0!</v>
      </c>
      <c r="C41" s="361" t="e">
        <f t="shared" si="20"/>
        <v>#DIV/0!</v>
      </c>
      <c r="D41" s="361" t="e">
        <f t="shared" si="20"/>
        <v>#DIV/0!</v>
      </c>
      <c r="E41" s="269" t="e">
        <f t="shared" si="20"/>
        <v>#DIV/0!</v>
      </c>
      <c r="F41" s="269" t="e">
        <f t="shared" si="20"/>
        <v>#DIV/0!</v>
      </c>
      <c r="G41" s="266"/>
      <c r="H41" s="267" t="s">
        <v>1136</v>
      </c>
      <c r="I41" s="396">
        <f>'موازنة 2026-2027'!M41</f>
        <v>1.481368744134135E-2</v>
      </c>
      <c r="J41" s="396">
        <f>'موازنة 2027-2028 '!M41</f>
        <v>1.4761768776223008E-2</v>
      </c>
      <c r="K41" s="396">
        <f>'موازنة 2028 -2029'!M41</f>
        <v>1.4755688995478095E-2</v>
      </c>
      <c r="L41" s="270">
        <f t="shared" ref="L41:O41" si="21">L40/L845</f>
        <v>1.4755688995478095E-2</v>
      </c>
      <c r="M41" s="396" t="e">
        <f>'موازنة 2029-2030'!M41</f>
        <v>#DIV/0!</v>
      </c>
      <c r="N41" s="270">
        <f t="shared" si="21"/>
        <v>1.481368744134135E-2</v>
      </c>
      <c r="O41" s="270" t="e">
        <f t="shared" si="21"/>
        <v>#DIV/0!</v>
      </c>
      <c r="P41" s="270"/>
      <c r="Q41" s="265"/>
      <c r="R41" s="268"/>
      <c r="S41" s="72">
        <v>1</v>
      </c>
    </row>
    <row r="42" spans="1:19" s="2" customFormat="1" ht="87.75" customHeight="1" x14ac:dyDescent="0.2">
      <c r="A42" s="371"/>
      <c r="B42" s="372"/>
      <c r="C42" s="372"/>
      <c r="D42" s="372"/>
      <c r="E42" s="152"/>
      <c r="F42" s="152"/>
      <c r="G42" s="53" t="s">
        <v>649</v>
      </c>
      <c r="H42" s="22" t="s">
        <v>29</v>
      </c>
      <c r="I42" s="372">
        <f>'موازنة 2026-2027'!M42</f>
        <v>0</v>
      </c>
      <c r="J42" s="372">
        <f>'موازنة 2027-2028 '!M42</f>
        <v>0</v>
      </c>
      <c r="K42" s="372">
        <f>'موازنة 2028 -2029'!M42</f>
        <v>0</v>
      </c>
      <c r="L42" s="152"/>
      <c r="M42" s="372">
        <f>'موازنة 2029-2030'!M42</f>
        <v>0</v>
      </c>
      <c r="N42" s="214"/>
      <c r="O42" s="152"/>
      <c r="P42" s="152" t="str">
        <f t="shared" si="1"/>
        <v xml:space="preserve"> </v>
      </c>
      <c r="Q42" s="152" t="str">
        <f t="shared" si="2"/>
        <v xml:space="preserve"> </v>
      </c>
      <c r="R42" s="109"/>
      <c r="S42" s="72">
        <f>S45</f>
        <v>2940000</v>
      </c>
    </row>
    <row r="43" spans="1:19" s="1" customFormat="1" ht="87.75" customHeight="1" x14ac:dyDescent="0.2">
      <c r="A43" s="373"/>
      <c r="B43" s="373"/>
      <c r="C43" s="373"/>
      <c r="D43" s="373"/>
      <c r="E43" s="153"/>
      <c r="F43" s="153"/>
      <c r="G43" s="54">
        <v>3111030101</v>
      </c>
      <c r="H43" s="18" t="s">
        <v>30</v>
      </c>
      <c r="I43" s="373">
        <f>'موازنة 2026-2027'!M43</f>
        <v>192000</v>
      </c>
      <c r="J43" s="373">
        <f>'موازنة 2027-2028 '!M43</f>
        <v>222000</v>
      </c>
      <c r="K43" s="373">
        <f>'موازنة 2028 -2029'!M43</f>
        <v>266000</v>
      </c>
      <c r="L43" s="153">
        <f t="shared" si="9"/>
        <v>532000</v>
      </c>
      <c r="M43" s="373">
        <f>'موازنة 2029-2030'!M43</f>
        <v>0</v>
      </c>
      <c r="N43" s="215">
        <f t="shared" si="0"/>
        <v>-192000</v>
      </c>
      <c r="O43" s="153"/>
      <c r="P43" s="155" t="str">
        <f t="shared" si="1"/>
        <v xml:space="preserve"> </v>
      </c>
      <c r="Q43" s="155">
        <f t="shared" si="2"/>
        <v>192000</v>
      </c>
      <c r="R43" s="110">
        <f t="shared" si="4"/>
        <v>0</v>
      </c>
      <c r="S43" s="72">
        <f t="shared" si="3"/>
        <v>1212000</v>
      </c>
    </row>
    <row r="44" spans="1:19" s="1" customFormat="1" ht="92.25" customHeight="1" thickBot="1" x14ac:dyDescent="0.25">
      <c r="A44" s="375"/>
      <c r="B44" s="375"/>
      <c r="C44" s="375"/>
      <c r="D44" s="375"/>
      <c r="E44" s="156"/>
      <c r="F44" s="156"/>
      <c r="G44" s="55">
        <v>3111030201</v>
      </c>
      <c r="H44" s="23" t="s">
        <v>31</v>
      </c>
      <c r="I44" s="375">
        <f>'موازنة 2026-2027'!M44</f>
        <v>275000</v>
      </c>
      <c r="J44" s="375">
        <f>'موازنة 2027-2028 '!M44</f>
        <v>316000</v>
      </c>
      <c r="K44" s="375">
        <f>'موازنة 2028 -2029'!M44</f>
        <v>379000</v>
      </c>
      <c r="L44" s="156">
        <f>K44*2</f>
        <v>758000</v>
      </c>
      <c r="M44" s="375">
        <f>'موازنة 2029-2030'!M44</f>
        <v>0</v>
      </c>
      <c r="N44" s="216">
        <f t="shared" si="0"/>
        <v>-275000</v>
      </c>
      <c r="O44" s="156"/>
      <c r="P44" s="154" t="str">
        <f t="shared" si="1"/>
        <v xml:space="preserve"> </v>
      </c>
      <c r="Q44" s="154">
        <f t="shared" si="2"/>
        <v>275000</v>
      </c>
      <c r="R44" s="111">
        <f t="shared" si="4"/>
        <v>0</v>
      </c>
      <c r="S44" s="72">
        <f t="shared" si="3"/>
        <v>1728000</v>
      </c>
    </row>
    <row r="45" spans="1:19" s="2" customFormat="1" ht="97.5" customHeight="1" thickBot="1" x14ac:dyDescent="0.25">
      <c r="A45" s="376">
        <f t="shared" ref="A45:F45" si="22">SUM(A43:A44)</f>
        <v>0</v>
      </c>
      <c r="B45" s="377">
        <f t="shared" si="22"/>
        <v>0</v>
      </c>
      <c r="C45" s="377">
        <f t="shared" si="22"/>
        <v>0</v>
      </c>
      <c r="D45" s="377">
        <f t="shared" si="22"/>
        <v>0</v>
      </c>
      <c r="E45" s="157">
        <f t="shared" si="22"/>
        <v>0</v>
      </c>
      <c r="F45" s="157">
        <f t="shared" si="22"/>
        <v>0</v>
      </c>
      <c r="G45" s="57"/>
      <c r="H45" s="7" t="s">
        <v>32</v>
      </c>
      <c r="I45" s="377">
        <f>'موازنة 2026-2027'!M45</f>
        <v>467000</v>
      </c>
      <c r="J45" s="377">
        <f>'موازنة 2027-2028 '!M45</f>
        <v>538000</v>
      </c>
      <c r="K45" s="377">
        <f>'موازنة 2028 -2029'!M45</f>
        <v>645000</v>
      </c>
      <c r="L45" s="157">
        <f t="shared" ref="L45:O45" si="23">SUM(L43:L44)</f>
        <v>1290000</v>
      </c>
      <c r="M45" s="377">
        <f>'موازنة 2029-2030'!M45</f>
        <v>0</v>
      </c>
      <c r="N45" s="217">
        <f t="shared" si="0"/>
        <v>-467000</v>
      </c>
      <c r="O45" s="157">
        <f t="shared" si="23"/>
        <v>0</v>
      </c>
      <c r="P45" s="157" t="str">
        <f t="shared" si="1"/>
        <v xml:space="preserve"> </v>
      </c>
      <c r="Q45" s="157">
        <f t="shared" si="2"/>
        <v>467000</v>
      </c>
      <c r="R45" s="112">
        <f t="shared" si="4"/>
        <v>0</v>
      </c>
      <c r="S45" s="72">
        <f t="shared" si="3"/>
        <v>2940000</v>
      </c>
    </row>
    <row r="46" spans="1:19" s="1" customFormat="1" ht="102.75" customHeight="1" x14ac:dyDescent="0.2">
      <c r="A46" s="378" t="e">
        <f t="shared" ref="A46:F46" si="24">A45/A845</f>
        <v>#DIV/0!</v>
      </c>
      <c r="B46" s="378" t="e">
        <f t="shared" si="24"/>
        <v>#DIV/0!</v>
      </c>
      <c r="C46" s="378" t="e">
        <f t="shared" si="24"/>
        <v>#DIV/0!</v>
      </c>
      <c r="D46" s="378" t="e">
        <f t="shared" si="24"/>
        <v>#DIV/0!</v>
      </c>
      <c r="E46" s="294" t="e">
        <f t="shared" si="24"/>
        <v>#DIV/0!</v>
      </c>
      <c r="F46" s="294" t="e">
        <f t="shared" si="24"/>
        <v>#DIV/0!</v>
      </c>
      <c r="G46" s="311"/>
      <c r="H46" s="312" t="s">
        <v>1136</v>
      </c>
      <c r="I46" s="435">
        <f>'موازنة 2026-2027'!M46</f>
        <v>1.1845876772442483E-2</v>
      </c>
      <c r="J46" s="435">
        <f>'موازنة 2027-2028 '!M46</f>
        <v>1.1818201788107111E-2</v>
      </c>
      <c r="K46" s="435">
        <f>'موازنة 2028 -2029'!M46</f>
        <v>1.1808212657671676E-2</v>
      </c>
      <c r="L46" s="313">
        <f>L45/L845</f>
        <v>1.1808212657671676E-2</v>
      </c>
      <c r="M46" s="435" t="e">
        <f>'موازنة 2029-2030'!M46</f>
        <v>#DIV/0!</v>
      </c>
      <c r="N46" s="313"/>
      <c r="O46" s="313" t="e">
        <f>O45/O845</f>
        <v>#DIV/0!</v>
      </c>
      <c r="P46" s="313"/>
      <c r="Q46" s="314"/>
      <c r="R46" s="315"/>
      <c r="S46" s="72">
        <v>1</v>
      </c>
    </row>
    <row r="47" spans="1:19" s="2" customFormat="1" ht="99" customHeight="1" x14ac:dyDescent="0.2">
      <c r="A47" s="371"/>
      <c r="B47" s="372"/>
      <c r="C47" s="372"/>
      <c r="D47" s="372"/>
      <c r="E47" s="152"/>
      <c r="F47" s="152"/>
      <c r="G47" s="53" t="s">
        <v>650</v>
      </c>
      <c r="H47" s="22" t="s">
        <v>33</v>
      </c>
      <c r="I47" s="372">
        <f>'موازنة 2026-2027'!M47</f>
        <v>0</v>
      </c>
      <c r="J47" s="372">
        <f>'موازنة 2027-2028 '!M47</f>
        <v>0</v>
      </c>
      <c r="K47" s="372">
        <f>'موازنة 2028 -2029'!M47</f>
        <v>0</v>
      </c>
      <c r="L47" s="152"/>
      <c r="M47" s="372">
        <f>'موازنة 2029-2030'!M47</f>
        <v>0</v>
      </c>
      <c r="N47" s="214"/>
      <c r="O47" s="152"/>
      <c r="P47" s="152" t="str">
        <f t="shared" si="1"/>
        <v xml:space="preserve"> </v>
      </c>
      <c r="Q47" s="152" t="str">
        <f t="shared" si="2"/>
        <v xml:space="preserve"> </v>
      </c>
      <c r="R47" s="109"/>
      <c r="S47" s="72">
        <f>S50</f>
        <v>0</v>
      </c>
    </row>
    <row r="48" spans="1:19" s="1" customFormat="1" ht="99" customHeight="1" x14ac:dyDescent="0.2">
      <c r="A48" s="357"/>
      <c r="B48" s="373"/>
      <c r="C48" s="373"/>
      <c r="D48" s="373"/>
      <c r="E48" s="153"/>
      <c r="F48" s="153"/>
      <c r="G48" s="54">
        <v>3111040101</v>
      </c>
      <c r="H48" s="18" t="s">
        <v>34</v>
      </c>
      <c r="I48" s="373">
        <f>'موازنة 2026-2027'!M48</f>
        <v>0</v>
      </c>
      <c r="J48" s="373">
        <f>'موازنة 2027-2028 '!M48</f>
        <v>0</v>
      </c>
      <c r="K48" s="373">
        <f>'موازنة 2028 -2029'!M48</f>
        <v>0</v>
      </c>
      <c r="L48" s="153">
        <f t="shared" si="9"/>
        <v>0</v>
      </c>
      <c r="M48" s="373">
        <f>'موازنة 2029-2030'!M48</f>
        <v>0</v>
      </c>
      <c r="N48" s="215">
        <f t="shared" si="0"/>
        <v>0</v>
      </c>
      <c r="O48" s="153"/>
      <c r="P48" s="155" t="str">
        <f t="shared" si="1"/>
        <v xml:space="preserve"> </v>
      </c>
      <c r="Q48" s="155" t="str">
        <f t="shared" si="2"/>
        <v xml:space="preserve"> </v>
      </c>
      <c r="R48" s="110">
        <f t="shared" si="4"/>
        <v>0</v>
      </c>
      <c r="S48" s="72">
        <f t="shared" si="3"/>
        <v>0</v>
      </c>
    </row>
    <row r="49" spans="1:19" s="1" customFormat="1" ht="105.75" customHeight="1" thickBot="1" x14ac:dyDescent="0.25">
      <c r="A49" s="374"/>
      <c r="B49" s="375"/>
      <c r="C49" s="375"/>
      <c r="D49" s="375"/>
      <c r="E49" s="156"/>
      <c r="F49" s="156"/>
      <c r="G49" s="55">
        <v>3111040201</v>
      </c>
      <c r="H49" s="23" t="s">
        <v>35</v>
      </c>
      <c r="I49" s="375">
        <f>'موازنة 2026-2027'!M49</f>
        <v>0</v>
      </c>
      <c r="J49" s="375">
        <f>'موازنة 2027-2028 '!M49</f>
        <v>0</v>
      </c>
      <c r="K49" s="375">
        <f>'موازنة 2028 -2029'!M49</f>
        <v>0</v>
      </c>
      <c r="L49" s="156">
        <f t="shared" si="9"/>
        <v>0</v>
      </c>
      <c r="M49" s="375">
        <f>'موازنة 2029-2030'!M49</f>
        <v>0</v>
      </c>
      <c r="N49" s="216">
        <f t="shared" si="0"/>
        <v>0</v>
      </c>
      <c r="O49" s="156"/>
      <c r="P49" s="154" t="str">
        <f t="shared" si="1"/>
        <v xml:space="preserve"> </v>
      </c>
      <c r="Q49" s="154" t="str">
        <f t="shared" si="2"/>
        <v xml:space="preserve"> </v>
      </c>
      <c r="R49" s="111">
        <f t="shared" si="4"/>
        <v>0</v>
      </c>
      <c r="S49" s="72">
        <f t="shared" si="3"/>
        <v>0</v>
      </c>
    </row>
    <row r="50" spans="1:19" s="2" customFormat="1" ht="84.75" customHeight="1" thickBot="1" x14ac:dyDescent="0.25">
      <c r="A50" s="376">
        <f t="shared" ref="A50:O50" si="25">SUM(A48:A49)</f>
        <v>0</v>
      </c>
      <c r="B50" s="377">
        <f t="shared" si="25"/>
        <v>0</v>
      </c>
      <c r="C50" s="377">
        <f t="shared" si="25"/>
        <v>0</v>
      </c>
      <c r="D50" s="377">
        <f t="shared" si="25"/>
        <v>0</v>
      </c>
      <c r="E50" s="157">
        <f t="shared" si="25"/>
        <v>0</v>
      </c>
      <c r="F50" s="157">
        <f t="shared" si="25"/>
        <v>0</v>
      </c>
      <c r="G50" s="57"/>
      <c r="H50" s="7" t="s">
        <v>36</v>
      </c>
      <c r="I50" s="377">
        <f>'موازنة 2026-2027'!M50</f>
        <v>0</v>
      </c>
      <c r="J50" s="377">
        <f>'موازنة 2027-2028 '!M50</f>
        <v>0</v>
      </c>
      <c r="K50" s="377">
        <f>'موازنة 2028 -2029'!M50</f>
        <v>0</v>
      </c>
      <c r="L50" s="157">
        <f t="shared" si="25"/>
        <v>0</v>
      </c>
      <c r="M50" s="377">
        <f>'موازنة 2029-2030'!M50</f>
        <v>0</v>
      </c>
      <c r="N50" s="217">
        <f t="shared" si="0"/>
        <v>0</v>
      </c>
      <c r="O50" s="157">
        <f t="shared" si="25"/>
        <v>0</v>
      </c>
      <c r="P50" s="157" t="str">
        <f t="shared" si="1"/>
        <v xml:space="preserve"> </v>
      </c>
      <c r="Q50" s="157" t="str">
        <f t="shared" si="2"/>
        <v xml:space="preserve"> </v>
      </c>
      <c r="R50" s="112">
        <f t="shared" si="4"/>
        <v>0</v>
      </c>
      <c r="S50" s="72">
        <f t="shared" si="3"/>
        <v>0</v>
      </c>
    </row>
    <row r="51" spans="1:19" s="1" customFormat="1" ht="87.75" customHeight="1" thickBot="1" x14ac:dyDescent="0.25">
      <c r="A51" s="361" t="e">
        <f t="shared" ref="A51:F51" si="26">A50/A845</f>
        <v>#DIV/0!</v>
      </c>
      <c r="B51" s="361" t="e">
        <f t="shared" si="26"/>
        <v>#DIV/0!</v>
      </c>
      <c r="C51" s="361" t="e">
        <f t="shared" si="26"/>
        <v>#DIV/0!</v>
      </c>
      <c r="D51" s="361" t="e">
        <f t="shared" si="26"/>
        <v>#DIV/0!</v>
      </c>
      <c r="E51" s="269" t="e">
        <f t="shared" si="26"/>
        <v>#DIV/0!</v>
      </c>
      <c r="F51" s="269" t="e">
        <f t="shared" si="26"/>
        <v>#DIV/0!</v>
      </c>
      <c r="G51" s="266"/>
      <c r="H51" s="267" t="s">
        <v>1136</v>
      </c>
      <c r="I51" s="396">
        <f>'موازنة 2026-2027'!M51</f>
        <v>0</v>
      </c>
      <c r="J51" s="396">
        <f>'موازنة 2027-2028 '!M51</f>
        <v>0</v>
      </c>
      <c r="K51" s="396">
        <f>'موازنة 2028 -2029'!M51</f>
        <v>0</v>
      </c>
      <c r="L51" s="270">
        <f>L50/L845</f>
        <v>0</v>
      </c>
      <c r="M51" s="396" t="e">
        <f>'موازنة 2029-2030'!M51</f>
        <v>#DIV/0!</v>
      </c>
      <c r="N51" s="270"/>
      <c r="O51" s="270" t="e">
        <f>O50/O845</f>
        <v>#DIV/0!</v>
      </c>
      <c r="P51" s="270"/>
      <c r="Q51" s="265"/>
      <c r="R51" s="268"/>
      <c r="S51" s="72">
        <v>1</v>
      </c>
    </row>
    <row r="52" spans="1:19" s="2" customFormat="1" ht="99" customHeight="1" x14ac:dyDescent="0.2">
      <c r="A52" s="371"/>
      <c r="B52" s="372"/>
      <c r="C52" s="372"/>
      <c r="D52" s="372"/>
      <c r="E52" s="152"/>
      <c r="F52" s="152"/>
      <c r="G52" s="53" t="s">
        <v>651</v>
      </c>
      <c r="H52" s="22" t="s">
        <v>37</v>
      </c>
      <c r="I52" s="372">
        <f>'موازنة 2026-2027'!M52</f>
        <v>0</v>
      </c>
      <c r="J52" s="372">
        <f>'موازنة 2027-2028 '!M52</f>
        <v>0</v>
      </c>
      <c r="K52" s="372">
        <f>'موازنة 2028 -2029'!M52</f>
        <v>0</v>
      </c>
      <c r="L52" s="152"/>
      <c r="M52" s="372">
        <f>'موازنة 2029-2030'!M52</f>
        <v>0</v>
      </c>
      <c r="N52" s="214"/>
      <c r="O52" s="152"/>
      <c r="P52" s="152" t="str">
        <f t="shared" si="1"/>
        <v xml:space="preserve"> </v>
      </c>
      <c r="Q52" s="152" t="str">
        <f t="shared" si="2"/>
        <v xml:space="preserve"> </v>
      </c>
      <c r="R52" s="109"/>
      <c r="S52" s="72">
        <f>S58</f>
        <v>2822000</v>
      </c>
    </row>
    <row r="53" spans="1:19" s="1" customFormat="1" ht="99" customHeight="1" x14ac:dyDescent="0.2">
      <c r="A53" s="357"/>
      <c r="B53" s="373"/>
      <c r="C53" s="373"/>
      <c r="D53" s="373"/>
      <c r="E53" s="155"/>
      <c r="F53" s="155"/>
      <c r="G53" s="54" t="s">
        <v>652</v>
      </c>
      <c r="H53" s="18" t="s">
        <v>38</v>
      </c>
      <c r="I53" s="373">
        <f>'موازنة 2026-2027'!M53</f>
        <v>0</v>
      </c>
      <c r="J53" s="373">
        <f>'موازنة 2027-2028 '!M53</f>
        <v>0</v>
      </c>
      <c r="K53" s="373">
        <f>'موازنة 2028 -2029'!M53</f>
        <v>0</v>
      </c>
      <c r="L53" s="155"/>
      <c r="M53" s="373">
        <f>'موازنة 2029-2030'!M53</f>
        <v>0</v>
      </c>
      <c r="N53" s="215"/>
      <c r="O53" s="155"/>
      <c r="P53" s="155" t="str">
        <f t="shared" si="1"/>
        <v xml:space="preserve"> </v>
      </c>
      <c r="Q53" s="155" t="str">
        <f t="shared" si="2"/>
        <v xml:space="preserve"> </v>
      </c>
      <c r="R53" s="110"/>
      <c r="S53" s="72">
        <f>S56</f>
        <v>2407000</v>
      </c>
    </row>
    <row r="54" spans="1:19" ht="99" customHeight="1" x14ac:dyDescent="0.2">
      <c r="A54" s="364"/>
      <c r="B54" s="365"/>
      <c r="C54" s="365"/>
      <c r="D54" s="365"/>
      <c r="E54" s="147"/>
      <c r="F54" s="147"/>
      <c r="G54" s="49" t="s">
        <v>653</v>
      </c>
      <c r="H54" s="19" t="s">
        <v>39</v>
      </c>
      <c r="I54" s="365">
        <f>'موازنة 2026-2027'!M54</f>
        <v>0</v>
      </c>
      <c r="J54" s="365">
        <f>'موازنة 2027-2028 '!M54</f>
        <v>0</v>
      </c>
      <c r="K54" s="365">
        <f>'موازنة 2028 -2029'!M54</f>
        <v>0</v>
      </c>
      <c r="L54" s="147">
        <f t="shared" si="9"/>
        <v>0</v>
      </c>
      <c r="M54" s="365">
        <f>'موازنة 2029-2030'!M54</f>
        <v>0</v>
      </c>
      <c r="N54" s="208">
        <f t="shared" si="0"/>
        <v>0</v>
      </c>
      <c r="O54" s="147"/>
      <c r="P54" s="209" t="str">
        <f t="shared" si="1"/>
        <v xml:space="preserve"> </v>
      </c>
      <c r="Q54" s="209" t="str">
        <f t="shared" si="2"/>
        <v xml:space="preserve"> </v>
      </c>
      <c r="R54" s="105">
        <f t="shared" si="4"/>
        <v>0</v>
      </c>
      <c r="S54" s="72">
        <f t="shared" si="3"/>
        <v>0</v>
      </c>
    </row>
    <row r="55" spans="1:19" ht="95.25" customHeight="1" thickBot="1" x14ac:dyDescent="0.25">
      <c r="A55" s="379"/>
      <c r="B55" s="379"/>
      <c r="C55" s="379"/>
      <c r="D55" s="379"/>
      <c r="E55" s="158"/>
      <c r="F55" s="158"/>
      <c r="G55" s="50" t="s">
        <v>654</v>
      </c>
      <c r="H55" s="20" t="s">
        <v>40</v>
      </c>
      <c r="I55" s="379">
        <f>'موازنة 2026-2027'!M55</f>
        <v>383000</v>
      </c>
      <c r="J55" s="379">
        <f>'موازنة 2027-2028 '!M55</f>
        <v>440000</v>
      </c>
      <c r="K55" s="379">
        <f>'موازنة 2028 -2029'!M55</f>
        <v>528000</v>
      </c>
      <c r="L55" s="158">
        <f>K55*2</f>
        <v>1056000</v>
      </c>
      <c r="M55" s="379">
        <f>'موازنة 2029-2030'!M55</f>
        <v>0</v>
      </c>
      <c r="N55" s="218">
        <f t="shared" si="0"/>
        <v>-383000</v>
      </c>
      <c r="O55" s="158"/>
      <c r="P55" s="219" t="str">
        <f t="shared" si="1"/>
        <v xml:space="preserve"> </v>
      </c>
      <c r="Q55" s="219">
        <f t="shared" si="2"/>
        <v>383000</v>
      </c>
      <c r="R55" s="113">
        <f t="shared" si="4"/>
        <v>0</v>
      </c>
      <c r="S55" s="72">
        <f t="shared" si="3"/>
        <v>2407000</v>
      </c>
    </row>
    <row r="56" spans="1:19" s="1" customFormat="1" ht="95.25" customHeight="1" thickBot="1" x14ac:dyDescent="0.25">
      <c r="A56" s="360">
        <f t="shared" ref="A56:O56" si="27">SUM(A54:A55)</f>
        <v>0</v>
      </c>
      <c r="B56" s="368">
        <f t="shared" si="27"/>
        <v>0</v>
      </c>
      <c r="C56" s="368">
        <f t="shared" si="27"/>
        <v>0</v>
      </c>
      <c r="D56" s="368">
        <f t="shared" si="27"/>
        <v>0</v>
      </c>
      <c r="E56" s="150">
        <f t="shared" si="27"/>
        <v>0</v>
      </c>
      <c r="F56" s="150">
        <f t="shared" si="27"/>
        <v>0</v>
      </c>
      <c r="G56" s="51"/>
      <c r="H56" s="5" t="s">
        <v>6</v>
      </c>
      <c r="I56" s="368">
        <f>'موازنة 2026-2027'!M56</f>
        <v>383000</v>
      </c>
      <c r="J56" s="368">
        <f>'موازنة 2027-2028 '!M56</f>
        <v>440000</v>
      </c>
      <c r="K56" s="368">
        <f>'موازنة 2028 -2029'!M56</f>
        <v>528000</v>
      </c>
      <c r="L56" s="150">
        <f t="shared" si="27"/>
        <v>1056000</v>
      </c>
      <c r="M56" s="368">
        <f>'موازنة 2029-2030'!M56</f>
        <v>0</v>
      </c>
      <c r="N56" s="212">
        <f t="shared" si="0"/>
        <v>-383000</v>
      </c>
      <c r="O56" s="150">
        <f t="shared" si="27"/>
        <v>0</v>
      </c>
      <c r="P56" s="150" t="str">
        <f t="shared" si="1"/>
        <v xml:space="preserve"> </v>
      </c>
      <c r="Q56" s="150">
        <f t="shared" si="2"/>
        <v>383000</v>
      </c>
      <c r="R56" s="107">
        <f t="shared" si="4"/>
        <v>0</v>
      </c>
      <c r="S56" s="72">
        <f t="shared" si="3"/>
        <v>2407000</v>
      </c>
    </row>
    <row r="57" spans="1:19" s="1" customFormat="1" ht="99.75" customHeight="1" thickBot="1" x14ac:dyDescent="0.25">
      <c r="A57" s="375"/>
      <c r="B57" s="375"/>
      <c r="C57" s="375"/>
      <c r="D57" s="375"/>
      <c r="E57" s="156"/>
      <c r="F57" s="156"/>
      <c r="G57" s="56">
        <v>3111050201</v>
      </c>
      <c r="H57" s="24" t="s">
        <v>41</v>
      </c>
      <c r="I57" s="375">
        <f>'موازنة 2026-2027'!M57</f>
        <v>66000</v>
      </c>
      <c r="J57" s="375">
        <f>'موازنة 2027-2028 '!M57</f>
        <v>76000</v>
      </c>
      <c r="K57" s="375">
        <f>'موازنة 2028 -2029'!M57</f>
        <v>91000</v>
      </c>
      <c r="L57" s="156">
        <f>K57*2</f>
        <v>182000</v>
      </c>
      <c r="M57" s="375">
        <f>'موازنة 2029-2030'!M57</f>
        <v>0</v>
      </c>
      <c r="N57" s="216">
        <f t="shared" si="0"/>
        <v>-66000</v>
      </c>
      <c r="O57" s="156"/>
      <c r="P57" s="154" t="str">
        <f t="shared" si="1"/>
        <v xml:space="preserve"> </v>
      </c>
      <c r="Q57" s="154">
        <f t="shared" si="2"/>
        <v>66000</v>
      </c>
      <c r="R57" s="111">
        <f t="shared" si="4"/>
        <v>0</v>
      </c>
      <c r="S57" s="72">
        <f t="shared" si="3"/>
        <v>415000</v>
      </c>
    </row>
    <row r="58" spans="1:19" s="2" customFormat="1" ht="105" customHeight="1" thickBot="1" x14ac:dyDescent="0.25">
      <c r="A58" s="376">
        <f t="shared" ref="A58:F58" si="28">SUM(A56:A57)</f>
        <v>0</v>
      </c>
      <c r="B58" s="377">
        <f t="shared" si="28"/>
        <v>0</v>
      </c>
      <c r="C58" s="377">
        <f t="shared" si="28"/>
        <v>0</v>
      </c>
      <c r="D58" s="377">
        <f t="shared" si="28"/>
        <v>0</v>
      </c>
      <c r="E58" s="157">
        <f t="shared" si="28"/>
        <v>0</v>
      </c>
      <c r="F58" s="157">
        <f t="shared" si="28"/>
        <v>0</v>
      </c>
      <c r="G58" s="57"/>
      <c r="H58" s="7" t="s">
        <v>42</v>
      </c>
      <c r="I58" s="377">
        <f>'موازنة 2026-2027'!M58</f>
        <v>449000</v>
      </c>
      <c r="J58" s="377">
        <f>'موازنة 2027-2028 '!M58</f>
        <v>516000</v>
      </c>
      <c r="K58" s="377">
        <f>'موازنة 2028 -2029'!M58</f>
        <v>619000</v>
      </c>
      <c r="L58" s="157">
        <f>SUM(L56:L57)</f>
        <v>1238000</v>
      </c>
      <c r="M58" s="377">
        <f>'موازنة 2029-2030'!M58</f>
        <v>0</v>
      </c>
      <c r="N58" s="217">
        <f t="shared" si="0"/>
        <v>-449000</v>
      </c>
      <c r="O58" s="157">
        <f>SUM(O56:O57)</f>
        <v>0</v>
      </c>
      <c r="P58" s="157" t="str">
        <f t="shared" si="1"/>
        <v xml:space="preserve"> </v>
      </c>
      <c r="Q58" s="157">
        <f t="shared" si="2"/>
        <v>449000</v>
      </c>
      <c r="R58" s="112">
        <f t="shared" si="4"/>
        <v>0</v>
      </c>
      <c r="S58" s="72">
        <f t="shared" si="3"/>
        <v>2822000</v>
      </c>
    </row>
    <row r="59" spans="1:19" s="1" customFormat="1" ht="97.5" customHeight="1" thickBot="1" x14ac:dyDescent="0.25">
      <c r="A59" s="361" t="e">
        <f t="shared" ref="A59:F59" si="29">A58/A845</f>
        <v>#DIV/0!</v>
      </c>
      <c r="B59" s="361" t="e">
        <f t="shared" si="29"/>
        <v>#DIV/0!</v>
      </c>
      <c r="C59" s="361" t="e">
        <f t="shared" si="29"/>
        <v>#DIV/0!</v>
      </c>
      <c r="D59" s="361" t="e">
        <f t="shared" si="29"/>
        <v>#DIV/0!</v>
      </c>
      <c r="E59" s="269" t="e">
        <f t="shared" si="29"/>
        <v>#DIV/0!</v>
      </c>
      <c r="F59" s="269" t="e">
        <f t="shared" si="29"/>
        <v>#DIV/0!</v>
      </c>
      <c r="G59" s="266"/>
      <c r="H59" s="267" t="s">
        <v>1136</v>
      </c>
      <c r="I59" s="396">
        <f>'موازنة 2026-2027'!M59</f>
        <v>1.1389290515688811E-2</v>
      </c>
      <c r="J59" s="396">
        <f>'موازنة 2027-2028 '!M59</f>
        <v>1.1334929596028382E-2</v>
      </c>
      <c r="K59" s="396">
        <f>'موازنة 2028 -2029'!M59</f>
        <v>1.1332222690075609E-2</v>
      </c>
      <c r="L59" s="270">
        <f>L58/L845</f>
        <v>1.1332222690075609E-2</v>
      </c>
      <c r="M59" s="396" t="e">
        <f>'موازنة 2029-2030'!M59</f>
        <v>#DIV/0!</v>
      </c>
      <c r="N59" s="270"/>
      <c r="O59" s="270" t="e">
        <f>O58/O845</f>
        <v>#DIV/0!</v>
      </c>
      <c r="P59" s="270"/>
      <c r="Q59" s="265"/>
      <c r="R59" s="268"/>
      <c r="S59" s="72">
        <v>1</v>
      </c>
    </row>
    <row r="60" spans="1:19" s="2" customFormat="1" ht="99" customHeight="1" x14ac:dyDescent="0.2">
      <c r="A60" s="371"/>
      <c r="B60" s="372"/>
      <c r="C60" s="372"/>
      <c r="D60" s="372"/>
      <c r="E60" s="152"/>
      <c r="F60" s="152"/>
      <c r="G60" s="53" t="s">
        <v>655</v>
      </c>
      <c r="H60" s="22" t="s">
        <v>43</v>
      </c>
      <c r="I60" s="372">
        <f>'موازنة 2026-2027'!M60</f>
        <v>0</v>
      </c>
      <c r="J60" s="372">
        <f>'موازنة 2027-2028 '!M60</f>
        <v>0</v>
      </c>
      <c r="K60" s="372">
        <f>'موازنة 2028 -2029'!M60</f>
        <v>0</v>
      </c>
      <c r="L60" s="152"/>
      <c r="M60" s="372">
        <f>'موازنة 2029-2030'!M60</f>
        <v>0</v>
      </c>
      <c r="N60" s="214"/>
      <c r="O60" s="152"/>
      <c r="P60" s="152" t="str">
        <f t="shared" si="1"/>
        <v xml:space="preserve"> </v>
      </c>
      <c r="Q60" s="152" t="str">
        <f t="shared" si="2"/>
        <v xml:space="preserve"> </v>
      </c>
      <c r="R60" s="109"/>
      <c r="S60" s="72">
        <f>S65</f>
        <v>1932000</v>
      </c>
    </row>
    <row r="61" spans="1:19" s="1" customFormat="1" ht="90" customHeight="1" x14ac:dyDescent="0.2">
      <c r="A61" s="373"/>
      <c r="B61" s="373"/>
      <c r="C61" s="373"/>
      <c r="D61" s="373"/>
      <c r="E61" s="153"/>
      <c r="F61" s="153"/>
      <c r="G61" s="54">
        <v>3111060101</v>
      </c>
      <c r="H61" s="18" t="s">
        <v>44</v>
      </c>
      <c r="I61" s="373">
        <f>'موازنة 2026-2027'!M61</f>
        <v>165000</v>
      </c>
      <c r="J61" s="373">
        <f>'موازنة 2027-2028 '!M61</f>
        <v>190000</v>
      </c>
      <c r="K61" s="373">
        <f>'موازنة 2028 -2029'!M61</f>
        <v>228000</v>
      </c>
      <c r="L61" s="153">
        <f t="shared" si="9"/>
        <v>456000</v>
      </c>
      <c r="M61" s="373">
        <f>'موازنة 2029-2030'!M61</f>
        <v>0</v>
      </c>
      <c r="N61" s="215">
        <f t="shared" si="0"/>
        <v>-165000</v>
      </c>
      <c r="O61" s="153"/>
      <c r="P61" s="155" t="str">
        <f t="shared" si="1"/>
        <v xml:space="preserve"> </v>
      </c>
      <c r="Q61" s="155">
        <f t="shared" si="2"/>
        <v>165000</v>
      </c>
      <c r="R61" s="110">
        <f t="shared" si="4"/>
        <v>0</v>
      </c>
      <c r="S61" s="72">
        <f t="shared" si="3"/>
        <v>1039000</v>
      </c>
    </row>
    <row r="62" spans="1:19" s="1" customFormat="1" ht="105.75" customHeight="1" x14ac:dyDescent="0.2">
      <c r="A62" s="373"/>
      <c r="B62" s="373"/>
      <c r="C62" s="373"/>
      <c r="D62" s="373"/>
      <c r="E62" s="153"/>
      <c r="F62" s="153"/>
      <c r="G62" s="54">
        <v>3111060201</v>
      </c>
      <c r="H62" s="18" t="s">
        <v>45</v>
      </c>
      <c r="I62" s="373">
        <f>'موازنة 2026-2027'!M62</f>
        <v>6000</v>
      </c>
      <c r="J62" s="373">
        <f>'موازنة 2027-2028 '!M62</f>
        <v>6000</v>
      </c>
      <c r="K62" s="373">
        <f>'موازنة 2028 -2029'!M62</f>
        <v>7000</v>
      </c>
      <c r="L62" s="153">
        <f t="shared" si="9"/>
        <v>14000</v>
      </c>
      <c r="M62" s="373">
        <f>'موازنة 2029-2030'!M62</f>
        <v>0</v>
      </c>
      <c r="N62" s="215">
        <f t="shared" si="0"/>
        <v>-6000</v>
      </c>
      <c r="O62" s="153"/>
      <c r="P62" s="155" t="str">
        <f t="shared" si="1"/>
        <v xml:space="preserve"> </v>
      </c>
      <c r="Q62" s="155">
        <f t="shared" si="2"/>
        <v>6000</v>
      </c>
      <c r="R62" s="110">
        <f t="shared" si="4"/>
        <v>0</v>
      </c>
      <c r="S62" s="72">
        <f t="shared" si="3"/>
        <v>33000</v>
      </c>
    </row>
    <row r="63" spans="1:19" s="1" customFormat="1" ht="105.75" customHeight="1" x14ac:dyDescent="0.2">
      <c r="A63" s="373"/>
      <c r="B63" s="373"/>
      <c r="C63" s="373"/>
      <c r="D63" s="373"/>
      <c r="E63" s="153"/>
      <c r="F63" s="153"/>
      <c r="G63" s="54">
        <v>3111060301</v>
      </c>
      <c r="H63" s="18" t="s">
        <v>46</v>
      </c>
      <c r="I63" s="373">
        <f>'موازنة 2026-2027'!M63</f>
        <v>0</v>
      </c>
      <c r="J63" s="373">
        <f>'موازنة 2027-2028 '!M63</f>
        <v>0</v>
      </c>
      <c r="K63" s="373">
        <f>'موازنة 2028 -2029'!M63</f>
        <v>0</v>
      </c>
      <c r="L63" s="153">
        <f t="shared" si="9"/>
        <v>0</v>
      </c>
      <c r="M63" s="373">
        <f>'موازنة 2029-2030'!M63</f>
        <v>0</v>
      </c>
      <c r="N63" s="215">
        <f t="shared" si="0"/>
        <v>0</v>
      </c>
      <c r="O63" s="153"/>
      <c r="P63" s="155" t="str">
        <f t="shared" si="1"/>
        <v xml:space="preserve"> </v>
      </c>
      <c r="Q63" s="155" t="str">
        <f t="shared" si="2"/>
        <v xml:space="preserve"> </v>
      </c>
      <c r="R63" s="110">
        <f t="shared" si="4"/>
        <v>0</v>
      </c>
      <c r="S63" s="72">
        <f t="shared" si="3"/>
        <v>0</v>
      </c>
    </row>
    <row r="64" spans="1:19" s="1" customFormat="1" ht="95.25" customHeight="1" thickBot="1" x14ac:dyDescent="0.25">
      <c r="A64" s="375"/>
      <c r="B64" s="375"/>
      <c r="C64" s="375"/>
      <c r="D64" s="375"/>
      <c r="E64" s="156"/>
      <c r="F64" s="156"/>
      <c r="G64" s="55">
        <v>3111060401</v>
      </c>
      <c r="H64" s="23" t="s">
        <v>47</v>
      </c>
      <c r="I64" s="375">
        <f>'موازنة 2026-2027'!M64</f>
        <v>130000</v>
      </c>
      <c r="J64" s="375">
        <f>'موازنة 2027-2028 '!M64</f>
        <v>160000</v>
      </c>
      <c r="K64" s="375">
        <f>'موازنة 2028 -2029'!M64</f>
        <v>190000</v>
      </c>
      <c r="L64" s="156">
        <f t="shared" si="9"/>
        <v>380000</v>
      </c>
      <c r="M64" s="375">
        <f>'موازنة 2029-2030'!M64</f>
        <v>0</v>
      </c>
      <c r="N64" s="216">
        <f t="shared" si="0"/>
        <v>-130000</v>
      </c>
      <c r="O64" s="156"/>
      <c r="P64" s="154" t="str">
        <f t="shared" si="1"/>
        <v xml:space="preserve"> </v>
      </c>
      <c r="Q64" s="154">
        <f t="shared" si="2"/>
        <v>130000</v>
      </c>
      <c r="R64" s="111">
        <f t="shared" si="4"/>
        <v>0</v>
      </c>
      <c r="S64" s="72">
        <f t="shared" si="3"/>
        <v>860000</v>
      </c>
    </row>
    <row r="65" spans="1:19" s="2" customFormat="1" ht="102.75" customHeight="1" thickBot="1" x14ac:dyDescent="0.25">
      <c r="A65" s="376">
        <f t="shared" ref="A65:O65" si="30">SUM(A61:A64)</f>
        <v>0</v>
      </c>
      <c r="B65" s="377">
        <f t="shared" si="30"/>
        <v>0</v>
      </c>
      <c r="C65" s="377">
        <f t="shared" si="30"/>
        <v>0</v>
      </c>
      <c r="D65" s="377">
        <f t="shared" si="30"/>
        <v>0</v>
      </c>
      <c r="E65" s="157">
        <f t="shared" si="30"/>
        <v>0</v>
      </c>
      <c r="F65" s="157">
        <f t="shared" si="30"/>
        <v>0</v>
      </c>
      <c r="G65" s="57"/>
      <c r="H65" s="7" t="s">
        <v>48</v>
      </c>
      <c r="I65" s="377">
        <f>'موازنة 2026-2027'!M65</f>
        <v>301000</v>
      </c>
      <c r="J65" s="377">
        <f>'موازنة 2027-2028 '!M65</f>
        <v>356000</v>
      </c>
      <c r="K65" s="377">
        <f>'موازنة 2028 -2029'!M65</f>
        <v>425000</v>
      </c>
      <c r="L65" s="157">
        <f t="shared" si="30"/>
        <v>850000</v>
      </c>
      <c r="M65" s="377">
        <f>'موازنة 2029-2030'!M65</f>
        <v>0</v>
      </c>
      <c r="N65" s="217">
        <f t="shared" si="0"/>
        <v>-301000</v>
      </c>
      <c r="O65" s="157">
        <f t="shared" si="30"/>
        <v>0</v>
      </c>
      <c r="P65" s="157" t="str">
        <f t="shared" si="1"/>
        <v xml:space="preserve"> </v>
      </c>
      <c r="Q65" s="157">
        <f t="shared" si="2"/>
        <v>301000</v>
      </c>
      <c r="R65" s="112">
        <f t="shared" si="4"/>
        <v>0</v>
      </c>
      <c r="S65" s="72">
        <f t="shared" si="3"/>
        <v>1932000</v>
      </c>
    </row>
    <row r="66" spans="1:19" s="1" customFormat="1" ht="105" customHeight="1" thickBot="1" x14ac:dyDescent="0.25">
      <c r="A66" s="361" t="e">
        <f t="shared" ref="A66:F66" si="31">A65/A845</f>
        <v>#DIV/0!</v>
      </c>
      <c r="B66" s="361" t="e">
        <f t="shared" si="31"/>
        <v>#DIV/0!</v>
      </c>
      <c r="C66" s="361" t="e">
        <f t="shared" si="31"/>
        <v>#DIV/0!</v>
      </c>
      <c r="D66" s="361" t="e">
        <f t="shared" si="31"/>
        <v>#DIV/0!</v>
      </c>
      <c r="E66" s="269" t="e">
        <f t="shared" si="31"/>
        <v>#DIV/0!</v>
      </c>
      <c r="F66" s="269" t="e">
        <f t="shared" si="31"/>
        <v>#DIV/0!</v>
      </c>
      <c r="G66" s="266"/>
      <c r="H66" s="267" t="s">
        <v>1136</v>
      </c>
      <c r="I66" s="396">
        <f>'موازنة 2026-2027'!M66</f>
        <v>7.6351368490475101E-3</v>
      </c>
      <c r="J66" s="396">
        <f>'موازنة 2027-2028 '!M66</f>
        <v>7.8202227445467124E-3</v>
      </c>
      <c r="K66" s="396">
        <f>'موازنة 2028 -2029'!M66</f>
        <v>7.780605239551105E-3</v>
      </c>
      <c r="L66" s="270" t="e">
        <f>L65/$L$843</f>
        <v>#DIV/0!</v>
      </c>
      <c r="M66" s="396" t="e">
        <f>'موازنة 2029-2030'!M66</f>
        <v>#DIV/0!</v>
      </c>
      <c r="N66" s="270"/>
      <c r="O66" s="270" t="e">
        <f>O65/$O$843</f>
        <v>#DIV/0!</v>
      </c>
      <c r="P66" s="270"/>
      <c r="Q66" s="265"/>
      <c r="R66" s="268"/>
      <c r="S66" s="72">
        <v>1</v>
      </c>
    </row>
    <row r="67" spans="1:19" s="3" customFormat="1" ht="105.75" customHeight="1" thickBot="1" x14ac:dyDescent="0.25">
      <c r="A67" s="380"/>
      <c r="B67" s="381"/>
      <c r="C67" s="381"/>
      <c r="D67" s="381"/>
      <c r="E67" s="159"/>
      <c r="F67" s="159"/>
      <c r="G67" s="42">
        <v>3111980101</v>
      </c>
      <c r="H67" s="8" t="s">
        <v>49</v>
      </c>
      <c r="I67" s="381">
        <f>'موازنة 2026-2027'!M67</f>
        <v>0</v>
      </c>
      <c r="J67" s="381">
        <f>'موازنة 2027-2028 '!M67</f>
        <v>0</v>
      </c>
      <c r="K67" s="381">
        <f>'موازنة 2028 -2029'!M67</f>
        <v>0</v>
      </c>
      <c r="L67" s="159">
        <f t="shared" si="9"/>
        <v>0</v>
      </c>
      <c r="M67" s="381">
        <f>'موازنة 2029-2030'!M67</f>
        <v>0</v>
      </c>
      <c r="N67" s="220">
        <f t="shared" si="0"/>
        <v>0</v>
      </c>
      <c r="O67" s="159"/>
      <c r="P67" s="221" t="str">
        <f t="shared" si="1"/>
        <v xml:space="preserve"> </v>
      </c>
      <c r="Q67" s="221" t="str">
        <f t="shared" si="2"/>
        <v xml:space="preserve"> </v>
      </c>
      <c r="R67" s="114">
        <f t="shared" si="4"/>
        <v>0</v>
      </c>
      <c r="S67" s="72">
        <f t="shared" si="3"/>
        <v>0</v>
      </c>
    </row>
    <row r="68" spans="1:19" s="3" customFormat="1" ht="110.25" hidden="1" customHeight="1" thickBot="1" x14ac:dyDescent="0.25">
      <c r="A68" s="160">
        <f t="shared" ref="A68:F68" si="32">A67+A65+A58+A50+A45+A40+A21</f>
        <v>0</v>
      </c>
      <c r="B68" s="161">
        <f t="shared" si="32"/>
        <v>0</v>
      </c>
      <c r="C68" s="161">
        <f t="shared" si="32"/>
        <v>0</v>
      </c>
      <c r="D68" s="161">
        <f t="shared" si="32"/>
        <v>0</v>
      </c>
      <c r="E68" s="161">
        <f t="shared" si="32"/>
        <v>0</v>
      </c>
      <c r="F68" s="161">
        <f t="shared" si="32"/>
        <v>0</v>
      </c>
      <c r="G68" s="58"/>
      <c r="H68" s="9" t="s">
        <v>50</v>
      </c>
      <c r="I68" s="161">
        <f>'موازنة 2026-2027'!M68</f>
        <v>1801000</v>
      </c>
      <c r="J68" s="161">
        <f>'موازنة 2027-2028 '!M68</f>
        <v>2082000</v>
      </c>
      <c r="K68" s="161">
        <f>'موازنة 2028 -2029'!M68</f>
        <v>2495000</v>
      </c>
      <c r="L68" s="161">
        <f>L67+L65+L58+L50+L45+L40+L21</f>
        <v>4990000</v>
      </c>
      <c r="M68" s="161">
        <f>'موازنة 2029-2030'!M68</f>
        <v>0</v>
      </c>
      <c r="N68" s="222">
        <f t="shared" si="0"/>
        <v>-1801000</v>
      </c>
      <c r="O68" s="161">
        <f>O67+O65+O58+O50+O45+O40+O21</f>
        <v>0</v>
      </c>
      <c r="P68" s="161" t="str">
        <f t="shared" si="1"/>
        <v xml:space="preserve"> </v>
      </c>
      <c r="Q68" s="161">
        <f t="shared" si="2"/>
        <v>1801000</v>
      </c>
      <c r="R68" s="115">
        <f t="shared" si="4"/>
        <v>0</v>
      </c>
      <c r="S68" s="72">
        <f t="shared" si="3"/>
        <v>11368000</v>
      </c>
    </row>
    <row r="69" spans="1:19" s="3" customFormat="1" ht="105.75" customHeight="1" thickBot="1" x14ac:dyDescent="0.25">
      <c r="A69" s="382"/>
      <c r="B69" s="383"/>
      <c r="C69" s="383"/>
      <c r="D69" s="383"/>
      <c r="E69" s="162"/>
      <c r="F69" s="162"/>
      <c r="G69" s="58">
        <v>3111990101</v>
      </c>
      <c r="H69" s="9" t="s">
        <v>51</v>
      </c>
      <c r="I69" s="401">
        <f>'موازنة 2026-2027'!M69</f>
        <v>0</v>
      </c>
      <c r="J69" s="401">
        <f>'موازنة 2027-2028 '!M69</f>
        <v>0</v>
      </c>
      <c r="K69" s="401">
        <f>'موازنة 2028 -2029'!M69</f>
        <v>0</v>
      </c>
      <c r="L69" s="172">
        <f t="shared" si="9"/>
        <v>0</v>
      </c>
      <c r="M69" s="401">
        <f>'موازنة 2029-2030'!M69</f>
        <v>0</v>
      </c>
      <c r="N69" s="223">
        <f t="shared" si="0"/>
        <v>0</v>
      </c>
      <c r="O69" s="172"/>
      <c r="P69" s="224" t="str">
        <f t="shared" si="1"/>
        <v xml:space="preserve"> </v>
      </c>
      <c r="Q69" s="224" t="str">
        <f t="shared" si="2"/>
        <v xml:space="preserve"> </v>
      </c>
      <c r="R69" s="116">
        <f t="shared" si="4"/>
        <v>0</v>
      </c>
      <c r="S69" s="72">
        <f t="shared" si="3"/>
        <v>0</v>
      </c>
    </row>
    <row r="70" spans="1:19" s="3" customFormat="1" ht="110.25" hidden="1" customHeight="1" thickBot="1" x14ac:dyDescent="0.25">
      <c r="A70" s="163">
        <f t="shared" ref="A70:O70" si="33">A68-A69</f>
        <v>0</v>
      </c>
      <c r="B70" s="164">
        <f t="shared" si="33"/>
        <v>0</v>
      </c>
      <c r="C70" s="164">
        <f t="shared" si="33"/>
        <v>0</v>
      </c>
      <c r="D70" s="164">
        <f t="shared" si="33"/>
        <v>0</v>
      </c>
      <c r="E70" s="164">
        <f t="shared" si="33"/>
        <v>0</v>
      </c>
      <c r="F70" s="164">
        <f t="shared" si="33"/>
        <v>0</v>
      </c>
      <c r="G70" s="82"/>
      <c r="H70" s="83" t="s">
        <v>52</v>
      </c>
      <c r="I70" s="225">
        <f>'موازنة 2026-2027'!M70</f>
        <v>1801000</v>
      </c>
      <c r="J70" s="225">
        <f>'موازنة 2027-2028 '!M70</f>
        <v>2082000</v>
      </c>
      <c r="K70" s="225">
        <f>'موازنة 2028 -2029'!M70</f>
        <v>2495000</v>
      </c>
      <c r="L70" s="225">
        <f t="shared" si="33"/>
        <v>4990000</v>
      </c>
      <c r="M70" s="225">
        <f>'موازنة 2029-2030'!M70</f>
        <v>0</v>
      </c>
      <c r="N70" s="226">
        <f t="shared" si="0"/>
        <v>-1801000</v>
      </c>
      <c r="O70" s="225">
        <f t="shared" si="33"/>
        <v>0</v>
      </c>
      <c r="P70" s="225" t="str">
        <f t="shared" si="1"/>
        <v xml:space="preserve"> </v>
      </c>
      <c r="Q70" s="225">
        <f t="shared" si="2"/>
        <v>1801000</v>
      </c>
      <c r="R70" s="117">
        <f t="shared" si="4"/>
        <v>0</v>
      </c>
      <c r="S70" s="72">
        <f t="shared" si="3"/>
        <v>11368000</v>
      </c>
    </row>
    <row r="71" spans="1:19" s="277" customFormat="1" ht="110.25" customHeight="1" x14ac:dyDescent="0.2">
      <c r="A71" s="384"/>
      <c r="B71" s="385"/>
      <c r="C71" s="386" t="e">
        <f>(C70-A70)/A70</f>
        <v>#DIV/0!</v>
      </c>
      <c r="D71" s="386" t="e">
        <f>(D70-B70)/B70</f>
        <v>#DIV/0!</v>
      </c>
      <c r="E71" s="271" t="e">
        <f>(E70-C70)/C70</f>
        <v>#DIV/0!</v>
      </c>
      <c r="F71" s="271" t="e">
        <f>(F70-D70)/D70</f>
        <v>#DIV/0!</v>
      </c>
      <c r="G71" s="272"/>
      <c r="H71" s="281" t="s">
        <v>1137</v>
      </c>
      <c r="I71" s="386" t="e">
        <f>'موازنة 2026-2027'!M71</f>
        <v>#DIV/0!</v>
      </c>
      <c r="J71" s="385" t="e">
        <f>'موازنة 2027-2028 '!M71</f>
        <v>#DIV/0!</v>
      </c>
      <c r="K71" s="385" t="e">
        <f>'موازنة 2028 -2029'!M71</f>
        <v>#VALUE!</v>
      </c>
      <c r="L71" s="273"/>
      <c r="M71" s="386">
        <f>'موازنة 2029-2030'!M71</f>
        <v>-1</v>
      </c>
      <c r="N71" s="275"/>
      <c r="O71" s="271">
        <f>(O70-J70)/J70</f>
        <v>-1</v>
      </c>
      <c r="P71" s="273"/>
      <c r="Q71" s="273"/>
      <c r="R71" s="274"/>
      <c r="S71" s="276">
        <v>1</v>
      </c>
    </row>
    <row r="72" spans="1:19" s="3" customFormat="1" ht="110.25" customHeight="1" x14ac:dyDescent="0.2">
      <c r="A72" s="387"/>
      <c r="B72" s="388"/>
      <c r="C72" s="388"/>
      <c r="D72" s="388"/>
      <c r="E72" s="165"/>
      <c r="F72" s="165"/>
      <c r="G72" s="59" t="s">
        <v>656</v>
      </c>
      <c r="H72" s="10" t="s">
        <v>53</v>
      </c>
      <c r="I72" s="388">
        <f>'موازنة 2026-2027'!M72</f>
        <v>0</v>
      </c>
      <c r="J72" s="388">
        <f>'موازنة 2027-2028 '!M72</f>
        <v>0</v>
      </c>
      <c r="K72" s="388">
        <f>'موازنة 2028 -2029'!M72</f>
        <v>0</v>
      </c>
      <c r="L72" s="165">
        <f t="shared" si="9"/>
        <v>0</v>
      </c>
      <c r="M72" s="388">
        <f>'موازنة 2029-2030'!M72</f>
        <v>0</v>
      </c>
      <c r="N72" s="227">
        <f t="shared" si="0"/>
        <v>0</v>
      </c>
      <c r="O72" s="165"/>
      <c r="P72" s="165" t="str">
        <f t="shared" si="1"/>
        <v xml:space="preserve"> </v>
      </c>
      <c r="Q72" s="165" t="str">
        <f t="shared" si="2"/>
        <v xml:space="preserve"> </v>
      </c>
      <c r="R72" s="118"/>
      <c r="S72" s="72">
        <f>S191</f>
        <v>129732000</v>
      </c>
    </row>
    <row r="73" spans="1:19" s="2" customFormat="1" ht="110.25" customHeight="1" x14ac:dyDescent="0.2">
      <c r="A73" s="389"/>
      <c r="B73" s="390"/>
      <c r="C73" s="390"/>
      <c r="D73" s="390"/>
      <c r="E73" s="166"/>
      <c r="F73" s="166"/>
      <c r="G73" s="60" t="s">
        <v>657</v>
      </c>
      <c r="H73" s="25" t="s">
        <v>54</v>
      </c>
      <c r="I73" s="390">
        <f>'موازنة 2026-2027'!M73</f>
        <v>0</v>
      </c>
      <c r="J73" s="390">
        <f>'موازنة 2027-2028 '!M73</f>
        <v>0</v>
      </c>
      <c r="K73" s="390">
        <f>'موازنة 2028 -2029'!M73</f>
        <v>0</v>
      </c>
      <c r="L73" s="166">
        <f t="shared" si="9"/>
        <v>0</v>
      </c>
      <c r="M73" s="390">
        <f>'موازنة 2029-2030'!M73</f>
        <v>0</v>
      </c>
      <c r="N73" s="228">
        <f t="shared" si="0"/>
        <v>0</v>
      </c>
      <c r="O73" s="166"/>
      <c r="P73" s="166" t="str">
        <f t="shared" si="1"/>
        <v xml:space="preserve"> </v>
      </c>
      <c r="Q73" s="166" t="str">
        <f t="shared" si="2"/>
        <v xml:space="preserve"> </v>
      </c>
      <c r="R73" s="119"/>
      <c r="S73" s="72">
        <f>S164</f>
        <v>88831000</v>
      </c>
    </row>
    <row r="74" spans="1:19" s="1" customFormat="1" ht="105.75" customHeight="1" x14ac:dyDescent="0.2">
      <c r="A74" s="357"/>
      <c r="B74" s="373"/>
      <c r="C74" s="373"/>
      <c r="D74" s="373"/>
      <c r="E74" s="155"/>
      <c r="F74" s="155"/>
      <c r="G74" s="54" t="s">
        <v>658</v>
      </c>
      <c r="H74" s="18" t="s">
        <v>55</v>
      </c>
      <c r="I74" s="373">
        <f>'موازنة 2026-2027'!M74</f>
        <v>0</v>
      </c>
      <c r="J74" s="373">
        <f>'موازنة 2027-2028 '!M74</f>
        <v>0</v>
      </c>
      <c r="K74" s="373">
        <f>'موازنة 2028 -2029'!M74</f>
        <v>0</v>
      </c>
      <c r="L74" s="155">
        <f t="shared" si="9"/>
        <v>0</v>
      </c>
      <c r="M74" s="373">
        <f>'موازنة 2029-2030'!M74</f>
        <v>0</v>
      </c>
      <c r="N74" s="215">
        <f t="shared" si="0"/>
        <v>0</v>
      </c>
      <c r="O74" s="155"/>
      <c r="P74" s="155" t="str">
        <f t="shared" si="1"/>
        <v xml:space="preserve"> </v>
      </c>
      <c r="Q74" s="155" t="str">
        <f t="shared" si="2"/>
        <v xml:space="preserve"> </v>
      </c>
      <c r="R74" s="110"/>
      <c r="S74" s="72">
        <f>S78</f>
        <v>7175000</v>
      </c>
    </row>
    <row r="75" spans="1:19" ht="99.75" customHeight="1" x14ac:dyDescent="0.2">
      <c r="A75" s="365"/>
      <c r="B75" s="365"/>
      <c r="C75" s="365"/>
      <c r="D75" s="365"/>
      <c r="E75" s="147"/>
      <c r="F75" s="147"/>
      <c r="G75" s="49" t="s">
        <v>659</v>
      </c>
      <c r="H75" s="19" t="s">
        <v>56</v>
      </c>
      <c r="I75" s="365">
        <f>'موازنة 2026-2027'!M75</f>
        <v>1171000</v>
      </c>
      <c r="J75" s="365">
        <f>'موازنة 2027-2028 '!M75</f>
        <v>1348000</v>
      </c>
      <c r="K75" s="365">
        <f>'موازنة 2028 -2029'!M75</f>
        <v>1552000</v>
      </c>
      <c r="L75" s="147">
        <f>K75*2</f>
        <v>3104000</v>
      </c>
      <c r="M75" s="365">
        <f>'موازنة 2029-2030'!M75</f>
        <v>0</v>
      </c>
      <c r="N75" s="208">
        <f t="shared" si="0"/>
        <v>-1171000</v>
      </c>
      <c r="O75" s="147"/>
      <c r="P75" s="209" t="str">
        <f t="shared" si="1"/>
        <v xml:space="preserve"> </v>
      </c>
      <c r="Q75" s="209">
        <f t="shared" si="2"/>
        <v>1171000</v>
      </c>
      <c r="R75" s="105">
        <f t="shared" si="4"/>
        <v>0</v>
      </c>
      <c r="S75" s="72">
        <f t="shared" si="3"/>
        <v>7175000</v>
      </c>
    </row>
    <row r="76" spans="1:19" ht="105.75" customHeight="1" x14ac:dyDescent="0.2">
      <c r="A76" s="364"/>
      <c r="B76" s="365"/>
      <c r="C76" s="365"/>
      <c r="D76" s="365"/>
      <c r="E76" s="147"/>
      <c r="F76" s="147"/>
      <c r="G76" s="49" t="s">
        <v>660</v>
      </c>
      <c r="H76" s="19" t="s">
        <v>57</v>
      </c>
      <c r="I76" s="365">
        <f>'موازنة 2026-2027'!M76</f>
        <v>0</v>
      </c>
      <c r="J76" s="365">
        <f>'موازنة 2027-2028 '!M76</f>
        <v>0</v>
      </c>
      <c r="K76" s="365">
        <f>'موازنة 2028 -2029'!M76</f>
        <v>0</v>
      </c>
      <c r="L76" s="147">
        <f t="shared" si="9"/>
        <v>0</v>
      </c>
      <c r="M76" s="365">
        <f>'موازنة 2029-2030'!M76</f>
        <v>0</v>
      </c>
      <c r="N76" s="208">
        <f t="shared" si="0"/>
        <v>0</v>
      </c>
      <c r="O76" s="147"/>
      <c r="P76" s="209" t="str">
        <f t="shared" si="1"/>
        <v xml:space="preserve"> </v>
      </c>
      <c r="Q76" s="209" t="str">
        <f t="shared" si="2"/>
        <v xml:space="preserve"> </v>
      </c>
      <c r="R76" s="105">
        <f t="shared" si="4"/>
        <v>0</v>
      </c>
      <c r="S76" s="72">
        <f t="shared" si="3"/>
        <v>0</v>
      </c>
    </row>
    <row r="77" spans="1:19" ht="105.75" customHeight="1" thickBot="1" x14ac:dyDescent="0.25">
      <c r="A77" s="391"/>
      <c r="B77" s="379"/>
      <c r="C77" s="379"/>
      <c r="D77" s="379"/>
      <c r="E77" s="158"/>
      <c r="F77" s="158"/>
      <c r="G77" s="50" t="s">
        <v>661</v>
      </c>
      <c r="H77" s="19" t="s">
        <v>607</v>
      </c>
      <c r="I77" s="379">
        <f>'موازنة 2026-2027'!M77</f>
        <v>0</v>
      </c>
      <c r="J77" s="379">
        <f>'موازنة 2027-2028 '!M77</f>
        <v>0</v>
      </c>
      <c r="K77" s="379">
        <f>'موازنة 2028 -2029'!M77</f>
        <v>0</v>
      </c>
      <c r="L77" s="158">
        <f t="shared" si="9"/>
        <v>0</v>
      </c>
      <c r="M77" s="379">
        <f>'موازنة 2029-2030'!M77</f>
        <v>0</v>
      </c>
      <c r="N77" s="218">
        <f t="shared" si="0"/>
        <v>0</v>
      </c>
      <c r="O77" s="158"/>
      <c r="P77" s="219" t="str">
        <f t="shared" si="1"/>
        <v xml:space="preserve"> </v>
      </c>
      <c r="Q77" s="219" t="str">
        <f t="shared" si="2"/>
        <v xml:space="preserve"> </v>
      </c>
      <c r="R77" s="113">
        <f t="shared" si="4"/>
        <v>0</v>
      </c>
      <c r="S77" s="72">
        <f t="shared" si="3"/>
        <v>0</v>
      </c>
    </row>
    <row r="78" spans="1:19" s="1" customFormat="1" ht="95.25" customHeight="1" x14ac:dyDescent="0.2">
      <c r="A78" s="392">
        <f t="shared" ref="A78:F78" si="34">SUM(A75:A77)</f>
        <v>0</v>
      </c>
      <c r="B78" s="393">
        <f t="shared" si="34"/>
        <v>0</v>
      </c>
      <c r="C78" s="393">
        <f t="shared" si="34"/>
        <v>0</v>
      </c>
      <c r="D78" s="393">
        <f t="shared" si="34"/>
        <v>0</v>
      </c>
      <c r="E78" s="316">
        <f t="shared" si="34"/>
        <v>0</v>
      </c>
      <c r="F78" s="316">
        <f t="shared" si="34"/>
        <v>0</v>
      </c>
      <c r="G78" s="317"/>
      <c r="H78" s="318" t="s">
        <v>6</v>
      </c>
      <c r="I78" s="393">
        <f>'موازنة 2026-2027'!M78</f>
        <v>1171000</v>
      </c>
      <c r="J78" s="393">
        <f>'موازنة 2027-2028 '!M78</f>
        <v>1348000</v>
      </c>
      <c r="K78" s="393">
        <f>'موازنة 2028 -2029'!M78</f>
        <v>1552000</v>
      </c>
      <c r="L78" s="316">
        <f t="shared" ref="L78:O78" si="35">SUM(L75:L77)</f>
        <v>3104000</v>
      </c>
      <c r="M78" s="393">
        <f>'موازنة 2029-2030'!M78</f>
        <v>0</v>
      </c>
      <c r="N78" s="319">
        <f t="shared" si="0"/>
        <v>-1171000</v>
      </c>
      <c r="O78" s="316">
        <f t="shared" si="35"/>
        <v>0</v>
      </c>
      <c r="P78" s="316" t="str">
        <f t="shared" si="1"/>
        <v xml:space="preserve"> </v>
      </c>
      <c r="Q78" s="316">
        <f t="shared" si="2"/>
        <v>1171000</v>
      </c>
      <c r="R78" s="320">
        <f t="shared" si="4"/>
        <v>0</v>
      </c>
      <c r="S78" s="72">
        <f t="shared" si="3"/>
        <v>7175000</v>
      </c>
    </row>
    <row r="79" spans="1:19" s="1" customFormat="1" ht="105.75" customHeight="1" x14ac:dyDescent="0.2">
      <c r="A79" s="394"/>
      <c r="B79" s="395"/>
      <c r="C79" s="395"/>
      <c r="D79" s="395"/>
      <c r="E79" s="170"/>
      <c r="F79" s="170"/>
      <c r="G79" s="48" t="s">
        <v>662</v>
      </c>
      <c r="H79" s="21" t="s">
        <v>58</v>
      </c>
      <c r="I79" s="395">
        <f>'موازنة 2026-2027'!M79</f>
        <v>0</v>
      </c>
      <c r="J79" s="395">
        <f>'موازنة 2027-2028 '!M79</f>
        <v>0</v>
      </c>
      <c r="K79" s="395">
        <f>'موازنة 2028 -2029'!M79</f>
        <v>0</v>
      </c>
      <c r="L79" s="170">
        <f t="shared" si="9"/>
        <v>0</v>
      </c>
      <c r="M79" s="395">
        <f>'موازنة 2029-2030'!M79</f>
        <v>0</v>
      </c>
      <c r="N79" s="229">
        <f t="shared" si="0"/>
        <v>0</v>
      </c>
      <c r="O79" s="170"/>
      <c r="P79" s="170" t="str">
        <f t="shared" si="1"/>
        <v xml:space="preserve"> </v>
      </c>
      <c r="Q79" s="170" t="str">
        <f t="shared" si="2"/>
        <v xml:space="preserve"> </v>
      </c>
      <c r="R79" s="120"/>
      <c r="S79" s="72">
        <f>S85</f>
        <v>24461000</v>
      </c>
    </row>
    <row r="80" spans="1:19" ht="105.75" customHeight="1" x14ac:dyDescent="0.2">
      <c r="A80" s="364"/>
      <c r="B80" s="365"/>
      <c r="C80" s="365"/>
      <c r="D80" s="365"/>
      <c r="E80" s="147"/>
      <c r="F80" s="147"/>
      <c r="G80" s="49" t="s">
        <v>663</v>
      </c>
      <c r="H80" s="19" t="s">
        <v>59</v>
      </c>
      <c r="I80" s="365">
        <f>'موازنة 2026-2027'!M80</f>
        <v>0</v>
      </c>
      <c r="J80" s="365">
        <f>'موازنة 2027-2028 '!M80</f>
        <v>0</v>
      </c>
      <c r="K80" s="365">
        <f>'موازنة 2028 -2029'!M80</f>
        <v>0</v>
      </c>
      <c r="L80" s="147">
        <f t="shared" si="9"/>
        <v>0</v>
      </c>
      <c r="M80" s="365">
        <f>'موازنة 2029-2030'!M80</f>
        <v>0</v>
      </c>
      <c r="N80" s="208">
        <f t="shared" si="0"/>
        <v>0</v>
      </c>
      <c r="O80" s="147"/>
      <c r="P80" s="209" t="str">
        <f t="shared" si="1"/>
        <v xml:space="preserve"> </v>
      </c>
      <c r="Q80" s="209" t="str">
        <f t="shared" si="2"/>
        <v xml:space="preserve"> </v>
      </c>
      <c r="R80" s="105">
        <f t="shared" si="4"/>
        <v>0</v>
      </c>
      <c r="S80" s="72">
        <f t="shared" si="3"/>
        <v>0</v>
      </c>
    </row>
    <row r="81" spans="1:19" ht="105.75" customHeight="1" x14ac:dyDescent="0.2">
      <c r="A81" s="364"/>
      <c r="B81" s="365"/>
      <c r="C81" s="365"/>
      <c r="D81" s="365"/>
      <c r="E81" s="147"/>
      <c r="F81" s="147"/>
      <c r="G81" s="49" t="s">
        <v>664</v>
      </c>
      <c r="H81" s="19" t="s">
        <v>60</v>
      </c>
      <c r="I81" s="365">
        <f>'موازنة 2026-2027'!M81</f>
        <v>0</v>
      </c>
      <c r="J81" s="365">
        <f>'موازنة 2027-2028 '!M81</f>
        <v>0</v>
      </c>
      <c r="K81" s="365">
        <f>'موازنة 2028 -2029'!M81</f>
        <v>0</v>
      </c>
      <c r="L81" s="147">
        <f t="shared" si="9"/>
        <v>0</v>
      </c>
      <c r="M81" s="365">
        <f>'موازنة 2029-2030'!M81</f>
        <v>0</v>
      </c>
      <c r="N81" s="208">
        <f t="shared" ref="N81:N148" si="36">M81-I81</f>
        <v>0</v>
      </c>
      <c r="O81" s="147"/>
      <c r="P81" s="209" t="str">
        <f t="shared" ref="P81:P148" si="37">IF(O81&gt;I81,O81-I81," ")</f>
        <v xml:space="preserve"> </v>
      </c>
      <c r="Q81" s="209" t="str">
        <f t="shared" ref="Q81:Q148" si="38">IF(I81&gt;O81,I81-O81," ")</f>
        <v xml:space="preserve"> </v>
      </c>
      <c r="R81" s="105">
        <f t="shared" si="4"/>
        <v>0</v>
      </c>
      <c r="S81" s="72">
        <f t="shared" ref="S81:S148" si="39">SUM(A81+B81+C81+D81+E81+F81+I81+J81+K81+L81+M81+O81)</f>
        <v>0</v>
      </c>
    </row>
    <row r="82" spans="1:19" ht="105.75" customHeight="1" x14ac:dyDescent="0.2">
      <c r="A82" s="365"/>
      <c r="B82" s="365"/>
      <c r="C82" s="365"/>
      <c r="D82" s="365"/>
      <c r="E82" s="147"/>
      <c r="F82" s="147"/>
      <c r="G82" s="49" t="s">
        <v>665</v>
      </c>
      <c r="H82" s="19" t="s">
        <v>61</v>
      </c>
      <c r="I82" s="365">
        <f>'موازنة 2026-2027'!M82</f>
        <v>1476000</v>
      </c>
      <c r="J82" s="365">
        <f>'موازنة 2027-2028 '!M82</f>
        <v>1624000</v>
      </c>
      <c r="K82" s="365">
        <f>'موازنة 2028 -2029'!M82</f>
        <v>1786000</v>
      </c>
      <c r="L82" s="147">
        <f>K82*2</f>
        <v>3572000</v>
      </c>
      <c r="M82" s="365">
        <f>'موازنة 2029-2030'!M82</f>
        <v>0</v>
      </c>
      <c r="N82" s="208">
        <f t="shared" si="36"/>
        <v>-1476000</v>
      </c>
      <c r="O82" s="147"/>
      <c r="P82" s="209" t="str">
        <f t="shared" si="37"/>
        <v xml:space="preserve"> </v>
      </c>
      <c r="Q82" s="209">
        <f t="shared" si="38"/>
        <v>1476000</v>
      </c>
      <c r="R82" s="105">
        <f t="shared" si="4"/>
        <v>0</v>
      </c>
      <c r="S82" s="72">
        <f t="shared" si="39"/>
        <v>8458000</v>
      </c>
    </row>
    <row r="83" spans="1:19" ht="87.75" customHeight="1" x14ac:dyDescent="0.2">
      <c r="A83" s="365"/>
      <c r="B83" s="365"/>
      <c r="C83" s="365"/>
      <c r="D83" s="365"/>
      <c r="E83" s="147"/>
      <c r="F83" s="147"/>
      <c r="G83" s="49" t="s">
        <v>666</v>
      </c>
      <c r="H83" s="19" t="s">
        <v>62</v>
      </c>
      <c r="I83" s="365">
        <f>'موازنة 2026-2027'!M83</f>
        <v>2938000</v>
      </c>
      <c r="J83" s="365">
        <f>'موازنة 2027-2028 '!M83</f>
        <v>3075000</v>
      </c>
      <c r="K83" s="365">
        <f>'موازنة 2028 -2029'!M83</f>
        <v>3330000</v>
      </c>
      <c r="L83" s="147">
        <f>K83*2</f>
        <v>6660000</v>
      </c>
      <c r="M83" s="365">
        <f>'موازنة 2029-2030'!M83</f>
        <v>0</v>
      </c>
      <c r="N83" s="208">
        <f t="shared" si="36"/>
        <v>-2938000</v>
      </c>
      <c r="O83" s="147"/>
      <c r="P83" s="209" t="str">
        <f t="shared" si="37"/>
        <v xml:space="preserve"> </v>
      </c>
      <c r="Q83" s="209">
        <f t="shared" si="38"/>
        <v>2938000</v>
      </c>
      <c r="R83" s="105">
        <f t="shared" si="4"/>
        <v>0</v>
      </c>
      <c r="S83" s="72">
        <f t="shared" si="39"/>
        <v>16003000</v>
      </c>
    </row>
    <row r="84" spans="1:19" ht="105.75" customHeight="1" thickBot="1" x14ac:dyDescent="0.25">
      <c r="A84" s="391"/>
      <c r="B84" s="379"/>
      <c r="C84" s="379"/>
      <c r="D84" s="379"/>
      <c r="E84" s="158"/>
      <c r="F84" s="158"/>
      <c r="G84" s="50" t="s">
        <v>667</v>
      </c>
      <c r="H84" s="20" t="s">
        <v>63</v>
      </c>
      <c r="I84" s="379">
        <f>'موازنة 2026-2027'!M84</f>
        <v>0</v>
      </c>
      <c r="J84" s="379">
        <f>'موازنة 2027-2028 '!M84</f>
        <v>0</v>
      </c>
      <c r="K84" s="379">
        <f>'موازنة 2028 -2029'!M84</f>
        <v>0</v>
      </c>
      <c r="L84" s="158">
        <f t="shared" si="9"/>
        <v>0</v>
      </c>
      <c r="M84" s="379">
        <f>'موازنة 2029-2030'!M84</f>
        <v>0</v>
      </c>
      <c r="N84" s="218">
        <f t="shared" si="36"/>
        <v>0</v>
      </c>
      <c r="O84" s="158"/>
      <c r="P84" s="219" t="str">
        <f t="shared" si="37"/>
        <v xml:space="preserve"> </v>
      </c>
      <c r="Q84" s="219" t="str">
        <f t="shared" si="38"/>
        <v xml:space="preserve"> </v>
      </c>
      <c r="R84" s="113">
        <f t="shared" si="4"/>
        <v>0</v>
      </c>
      <c r="S84" s="72">
        <f t="shared" si="39"/>
        <v>0</v>
      </c>
    </row>
    <row r="85" spans="1:19" s="1" customFormat="1" ht="92.25" customHeight="1" thickBot="1" x14ac:dyDescent="0.25">
      <c r="A85" s="360">
        <f t="shared" ref="A85:O85" si="40">SUM(A80:A84)</f>
        <v>0</v>
      </c>
      <c r="B85" s="368">
        <f t="shared" si="40"/>
        <v>0</v>
      </c>
      <c r="C85" s="368">
        <f t="shared" si="40"/>
        <v>0</v>
      </c>
      <c r="D85" s="368">
        <f t="shared" si="40"/>
        <v>0</v>
      </c>
      <c r="E85" s="150">
        <f t="shared" si="40"/>
        <v>0</v>
      </c>
      <c r="F85" s="150">
        <f t="shared" si="40"/>
        <v>0</v>
      </c>
      <c r="G85" s="51"/>
      <c r="H85" s="5" t="s">
        <v>12</v>
      </c>
      <c r="I85" s="368">
        <f>'موازنة 2026-2027'!M85</f>
        <v>4414000</v>
      </c>
      <c r="J85" s="368">
        <f>'موازنة 2027-2028 '!M85</f>
        <v>4699000</v>
      </c>
      <c r="K85" s="368">
        <f>'موازنة 2028 -2029'!M85</f>
        <v>5116000</v>
      </c>
      <c r="L85" s="150">
        <f t="shared" si="40"/>
        <v>10232000</v>
      </c>
      <c r="M85" s="368">
        <f>'موازنة 2029-2030'!M85</f>
        <v>0</v>
      </c>
      <c r="N85" s="212">
        <f t="shared" si="36"/>
        <v>-4414000</v>
      </c>
      <c r="O85" s="150">
        <f t="shared" si="40"/>
        <v>0</v>
      </c>
      <c r="P85" s="150" t="str">
        <f t="shared" si="37"/>
        <v xml:space="preserve"> </v>
      </c>
      <c r="Q85" s="150">
        <f t="shared" si="38"/>
        <v>4414000</v>
      </c>
      <c r="R85" s="107">
        <f t="shared" ref="R85:R151" si="41">IF(O85=0,,O85/I85)</f>
        <v>0</v>
      </c>
      <c r="S85" s="72">
        <f t="shared" si="39"/>
        <v>24461000</v>
      </c>
    </row>
    <row r="86" spans="1:19" s="1" customFormat="1" ht="105.75" customHeight="1" thickBot="1" x14ac:dyDescent="0.25">
      <c r="A86" s="361" t="e">
        <f>A85/$A$843</f>
        <v>#DIV/0!</v>
      </c>
      <c r="B86" s="396" t="e">
        <f>B85/$B$843</f>
        <v>#DIV/0!</v>
      </c>
      <c r="C86" s="396" t="e">
        <f>C85/$C$843</f>
        <v>#DIV/0!</v>
      </c>
      <c r="D86" s="396" t="e">
        <f>D85/$D$843</f>
        <v>#DIV/0!</v>
      </c>
      <c r="E86" s="270" t="e">
        <f>E85/$E$843</f>
        <v>#DIV/0!</v>
      </c>
      <c r="F86" s="270" t="e">
        <f>F85/$F$843</f>
        <v>#DIV/0!</v>
      </c>
      <c r="G86" s="266"/>
      <c r="H86" s="267" t="s">
        <v>1135</v>
      </c>
      <c r="I86" s="396" t="e">
        <f>'موازنة 2026-2027'!M86</f>
        <v>#DIV/0!</v>
      </c>
      <c r="J86" s="396" t="e">
        <f>'موازنة 2027-2028 '!M86</f>
        <v>#DIV/0!</v>
      </c>
      <c r="K86" s="396" t="e">
        <f>'موازنة 2028 -2029'!M86</f>
        <v>#DIV/0!</v>
      </c>
      <c r="L86" s="270" t="e">
        <f>L85/$L$843</f>
        <v>#DIV/0!</v>
      </c>
      <c r="M86" s="396" t="e">
        <f>'موازنة 2029-2030'!M86</f>
        <v>#DIV/0!</v>
      </c>
      <c r="N86" s="270"/>
      <c r="O86" s="270" t="e">
        <f>O85/$O$843</f>
        <v>#DIV/0!</v>
      </c>
      <c r="P86" s="270"/>
      <c r="Q86" s="265"/>
      <c r="R86" s="268"/>
      <c r="S86" s="72">
        <v>1</v>
      </c>
    </row>
    <row r="87" spans="1:19" s="1" customFormat="1" ht="114.75" customHeight="1" thickBot="1" x14ac:dyDescent="0.25">
      <c r="A87" s="361" t="e">
        <f t="shared" ref="A87:F87" si="42">A85/A845</f>
        <v>#DIV/0!</v>
      </c>
      <c r="B87" s="361" t="e">
        <f t="shared" si="42"/>
        <v>#DIV/0!</v>
      </c>
      <c r="C87" s="361" t="e">
        <f t="shared" si="42"/>
        <v>#DIV/0!</v>
      </c>
      <c r="D87" s="361" t="e">
        <f t="shared" si="42"/>
        <v>#DIV/0!</v>
      </c>
      <c r="E87" s="269" t="e">
        <f t="shared" si="42"/>
        <v>#DIV/0!</v>
      </c>
      <c r="F87" s="269" t="e">
        <f t="shared" si="42"/>
        <v>#DIV/0!</v>
      </c>
      <c r="G87" s="266"/>
      <c r="H87" s="267" t="s">
        <v>1136</v>
      </c>
      <c r="I87" s="396">
        <f>'موازنة 2026-2027'!M87</f>
        <v>0.1119650965172615</v>
      </c>
      <c r="J87" s="396">
        <f>'موازنة 2027-2028 '!M87</f>
        <v>0.10322254684445226</v>
      </c>
      <c r="K87" s="396">
        <f>'موازنة 2028 -2029'!M87</f>
        <v>9.3660179777749306E-2</v>
      </c>
      <c r="L87" s="270">
        <f>L85/L845</f>
        <v>9.3660179777749306E-2</v>
      </c>
      <c r="M87" s="396" t="e">
        <f>'موازنة 2029-2030'!M87</f>
        <v>#DIV/0!</v>
      </c>
      <c r="N87" s="270"/>
      <c r="O87" s="270" t="e">
        <f>O85/O845</f>
        <v>#DIV/0!</v>
      </c>
      <c r="P87" s="346"/>
      <c r="Q87" s="347"/>
      <c r="R87" s="348"/>
      <c r="S87" s="72">
        <v>1</v>
      </c>
    </row>
    <row r="88" spans="1:19" s="1" customFormat="1" ht="105" customHeight="1" x14ac:dyDescent="0.2">
      <c r="A88" s="395"/>
      <c r="B88" s="395"/>
      <c r="C88" s="395"/>
      <c r="D88" s="395"/>
      <c r="E88" s="167"/>
      <c r="F88" s="167"/>
      <c r="G88" s="48">
        <v>3112010301</v>
      </c>
      <c r="H88" s="21" t="s">
        <v>64</v>
      </c>
      <c r="I88" s="395">
        <f>'موازنة 2026-2027'!M88</f>
        <v>300000</v>
      </c>
      <c r="J88" s="395">
        <f>'موازنة 2027-2028 '!M88</f>
        <v>300000</v>
      </c>
      <c r="K88" s="395">
        <f>'موازنة 2028 -2029'!M88</f>
        <v>300000</v>
      </c>
      <c r="L88" s="167">
        <f>K88*2</f>
        <v>600000</v>
      </c>
      <c r="M88" s="395">
        <f>'موازنة 2029-2030'!M88</f>
        <v>0</v>
      </c>
      <c r="N88" s="229">
        <f t="shared" si="36"/>
        <v>-300000</v>
      </c>
      <c r="O88" s="167"/>
      <c r="P88" s="170" t="str">
        <f t="shared" si="37"/>
        <v xml:space="preserve"> </v>
      </c>
      <c r="Q88" s="170">
        <f t="shared" si="38"/>
        <v>300000</v>
      </c>
      <c r="R88" s="120">
        <f t="shared" si="41"/>
        <v>0</v>
      </c>
      <c r="S88" s="72">
        <f t="shared" si="39"/>
        <v>1500000</v>
      </c>
    </row>
    <row r="89" spans="1:19" s="1" customFormat="1" ht="105.75" customHeight="1" x14ac:dyDescent="0.2">
      <c r="A89" s="357"/>
      <c r="B89" s="373"/>
      <c r="C89" s="373"/>
      <c r="D89" s="373"/>
      <c r="E89" s="153"/>
      <c r="F89" s="153"/>
      <c r="G89" s="54">
        <v>3112010401</v>
      </c>
      <c r="H89" s="18" t="s">
        <v>65</v>
      </c>
      <c r="I89" s="373">
        <f>'موازنة 2026-2027'!M89</f>
        <v>0</v>
      </c>
      <c r="J89" s="373">
        <f>'موازنة 2027-2028 '!M89</f>
        <v>0</v>
      </c>
      <c r="K89" s="373">
        <f>'موازنة 2028 -2029'!M89</f>
        <v>0</v>
      </c>
      <c r="L89" s="153">
        <f t="shared" si="9"/>
        <v>0</v>
      </c>
      <c r="M89" s="373">
        <f>'موازنة 2029-2030'!M89</f>
        <v>0</v>
      </c>
      <c r="N89" s="215">
        <f t="shared" si="36"/>
        <v>0</v>
      </c>
      <c r="O89" s="153"/>
      <c r="P89" s="155" t="str">
        <f t="shared" si="37"/>
        <v xml:space="preserve"> </v>
      </c>
      <c r="Q89" s="155" t="str">
        <f t="shared" si="38"/>
        <v xml:space="preserve"> </v>
      </c>
      <c r="R89" s="110">
        <f t="shared" si="41"/>
        <v>0</v>
      </c>
      <c r="S89" s="72">
        <f t="shared" si="39"/>
        <v>0</v>
      </c>
    </row>
    <row r="90" spans="1:19" s="1" customFormat="1" ht="110.25" customHeight="1" x14ac:dyDescent="0.2">
      <c r="A90" s="357"/>
      <c r="B90" s="373"/>
      <c r="C90" s="373"/>
      <c r="D90" s="373"/>
      <c r="E90" s="155"/>
      <c r="F90" s="155"/>
      <c r="G90" s="54" t="s">
        <v>668</v>
      </c>
      <c r="H90" s="18" t="s">
        <v>66</v>
      </c>
      <c r="I90" s="373">
        <f>'موازنة 2026-2027'!M90</f>
        <v>0</v>
      </c>
      <c r="J90" s="373">
        <f>'موازنة 2027-2028 '!M90</f>
        <v>0</v>
      </c>
      <c r="K90" s="373">
        <f>'موازنة 2028 -2029'!M90</f>
        <v>0</v>
      </c>
      <c r="L90" s="155"/>
      <c r="M90" s="373">
        <f>'موازنة 2029-2030'!M90</f>
        <v>0</v>
      </c>
      <c r="N90" s="215"/>
      <c r="O90" s="155"/>
      <c r="P90" s="155" t="str">
        <f t="shared" si="37"/>
        <v xml:space="preserve"> </v>
      </c>
      <c r="Q90" s="155" t="str">
        <f t="shared" si="38"/>
        <v xml:space="preserve"> </v>
      </c>
      <c r="R90" s="110"/>
      <c r="S90" s="72">
        <f>S108</f>
        <v>51475000</v>
      </c>
    </row>
    <row r="91" spans="1:19" ht="97.5" customHeight="1" x14ac:dyDescent="0.2">
      <c r="A91" s="365"/>
      <c r="B91" s="365"/>
      <c r="C91" s="365"/>
      <c r="D91" s="365"/>
      <c r="E91" s="147"/>
      <c r="F91" s="147"/>
      <c r="G91" s="49" t="s">
        <v>669</v>
      </c>
      <c r="H91" s="19" t="s">
        <v>67</v>
      </c>
      <c r="I91" s="365">
        <f>'موازنة 2026-2027'!M91</f>
        <v>1550000</v>
      </c>
      <c r="J91" s="365">
        <f>'موازنة 2027-2028 '!M91</f>
        <v>1550000</v>
      </c>
      <c r="K91" s="365">
        <f>'موازنة 2028 -2029'!M91</f>
        <v>1550000</v>
      </c>
      <c r="L91" s="147">
        <f>K91*2</f>
        <v>3100000</v>
      </c>
      <c r="M91" s="365">
        <f>'موازنة 2029-2030'!M91</f>
        <v>0</v>
      </c>
      <c r="N91" s="208">
        <f t="shared" si="36"/>
        <v>-1550000</v>
      </c>
      <c r="O91" s="147"/>
      <c r="P91" s="209" t="str">
        <f t="shared" si="37"/>
        <v xml:space="preserve"> </v>
      </c>
      <c r="Q91" s="209">
        <f t="shared" si="38"/>
        <v>1550000</v>
      </c>
      <c r="R91" s="105">
        <f t="shared" si="41"/>
        <v>0</v>
      </c>
      <c r="S91" s="72">
        <f t="shared" si="39"/>
        <v>7750000</v>
      </c>
    </row>
    <row r="92" spans="1:19" ht="97.5" customHeight="1" x14ac:dyDescent="0.2">
      <c r="A92" s="365"/>
      <c r="B92" s="365"/>
      <c r="C92" s="365"/>
      <c r="D92" s="365"/>
      <c r="E92" s="147"/>
      <c r="F92" s="147"/>
      <c r="G92" s="49" t="s">
        <v>670</v>
      </c>
      <c r="H92" s="19" t="s">
        <v>68</v>
      </c>
      <c r="I92" s="365">
        <f>'موازنة 2026-2027'!M92</f>
        <v>927000</v>
      </c>
      <c r="J92" s="365">
        <f>'موازنة 2027-2028 '!M92</f>
        <v>927000</v>
      </c>
      <c r="K92" s="365">
        <f>'موازنة 2028 -2029'!M92</f>
        <v>927000</v>
      </c>
      <c r="L92" s="147">
        <f>K92*2</f>
        <v>1854000</v>
      </c>
      <c r="M92" s="365">
        <f>'موازنة 2029-2030'!M92</f>
        <v>0</v>
      </c>
      <c r="N92" s="208">
        <f t="shared" si="36"/>
        <v>-927000</v>
      </c>
      <c r="O92" s="147"/>
      <c r="P92" s="209" t="str">
        <f t="shared" si="37"/>
        <v xml:space="preserve"> </v>
      </c>
      <c r="Q92" s="209">
        <f t="shared" si="38"/>
        <v>927000</v>
      </c>
      <c r="R92" s="105">
        <f t="shared" si="41"/>
        <v>0</v>
      </c>
      <c r="S92" s="72">
        <f t="shared" si="39"/>
        <v>4635000</v>
      </c>
    </row>
    <row r="93" spans="1:19" ht="97.5" customHeight="1" x14ac:dyDescent="0.2">
      <c r="A93" s="365"/>
      <c r="B93" s="365"/>
      <c r="C93" s="365"/>
      <c r="D93" s="365"/>
      <c r="E93" s="147"/>
      <c r="F93" s="147"/>
      <c r="G93" s="49" t="s">
        <v>671</v>
      </c>
      <c r="H93" s="19" t="s">
        <v>69</v>
      </c>
      <c r="I93" s="365">
        <f>'موازنة 2026-2027'!M93</f>
        <v>0</v>
      </c>
      <c r="J93" s="365">
        <f>'موازنة 2027-2028 '!M93</f>
        <v>0</v>
      </c>
      <c r="K93" s="365">
        <f>'موازنة 2028 -2029'!M93</f>
        <v>0</v>
      </c>
      <c r="L93" s="147">
        <f t="shared" ref="L93:L156" si="43">K93*2</f>
        <v>0</v>
      </c>
      <c r="M93" s="365">
        <f>'موازنة 2029-2030'!M93</f>
        <v>0</v>
      </c>
      <c r="N93" s="208">
        <f t="shared" si="36"/>
        <v>0</v>
      </c>
      <c r="O93" s="147"/>
      <c r="P93" s="209" t="str">
        <f t="shared" si="37"/>
        <v xml:space="preserve"> </v>
      </c>
      <c r="Q93" s="209" t="str">
        <f t="shared" si="38"/>
        <v xml:space="preserve"> </v>
      </c>
      <c r="R93" s="105">
        <f t="shared" si="41"/>
        <v>0</v>
      </c>
      <c r="S93" s="72">
        <f t="shared" si="39"/>
        <v>0</v>
      </c>
    </row>
    <row r="94" spans="1:19" ht="97.5" customHeight="1" x14ac:dyDescent="0.2">
      <c r="A94" s="365"/>
      <c r="B94" s="365"/>
      <c r="C94" s="365"/>
      <c r="D94" s="365"/>
      <c r="E94" s="147"/>
      <c r="F94" s="147"/>
      <c r="G94" s="49" t="s">
        <v>672</v>
      </c>
      <c r="H94" s="19" t="s">
        <v>70</v>
      </c>
      <c r="I94" s="365">
        <f>'موازنة 2026-2027'!M94</f>
        <v>2810000</v>
      </c>
      <c r="J94" s="365">
        <f>'موازنة 2027-2028 '!M94</f>
        <v>2810000</v>
      </c>
      <c r="K94" s="365">
        <f>'موازنة 2028 -2029'!M94</f>
        <v>2810000</v>
      </c>
      <c r="L94" s="147">
        <f t="shared" si="43"/>
        <v>5620000</v>
      </c>
      <c r="M94" s="365">
        <f>'موازنة 2029-2030'!M94</f>
        <v>0</v>
      </c>
      <c r="N94" s="208">
        <f t="shared" si="36"/>
        <v>-2810000</v>
      </c>
      <c r="O94" s="147"/>
      <c r="P94" s="209" t="str">
        <f t="shared" si="37"/>
        <v xml:space="preserve"> </v>
      </c>
      <c r="Q94" s="209">
        <f t="shared" si="38"/>
        <v>2810000</v>
      </c>
      <c r="R94" s="105">
        <f t="shared" si="41"/>
        <v>0</v>
      </c>
      <c r="S94" s="72">
        <f t="shared" si="39"/>
        <v>14050000</v>
      </c>
    </row>
    <row r="95" spans="1:19" ht="97.5" customHeight="1" x14ac:dyDescent="0.2">
      <c r="A95" s="365"/>
      <c r="B95" s="365"/>
      <c r="C95" s="365"/>
      <c r="D95" s="365"/>
      <c r="E95" s="147"/>
      <c r="F95" s="147"/>
      <c r="G95" s="49" t="s">
        <v>673</v>
      </c>
      <c r="H95" s="19" t="s">
        <v>71</v>
      </c>
      <c r="I95" s="365">
        <f>'موازنة 2026-2027'!M95</f>
        <v>1893000</v>
      </c>
      <c r="J95" s="365">
        <f>'موازنة 2027-2028 '!M95</f>
        <v>1893000</v>
      </c>
      <c r="K95" s="365">
        <f>'موازنة 2028 -2029'!M95</f>
        <v>1893000</v>
      </c>
      <c r="L95" s="147">
        <f t="shared" si="43"/>
        <v>3786000</v>
      </c>
      <c r="M95" s="365">
        <f>'موازنة 2029-2030'!M95</f>
        <v>0</v>
      </c>
      <c r="N95" s="208">
        <f t="shared" si="36"/>
        <v>-1893000</v>
      </c>
      <c r="O95" s="147"/>
      <c r="P95" s="209" t="str">
        <f t="shared" si="37"/>
        <v xml:space="preserve"> </v>
      </c>
      <c r="Q95" s="209">
        <f t="shared" si="38"/>
        <v>1893000</v>
      </c>
      <c r="R95" s="105">
        <f t="shared" si="41"/>
        <v>0</v>
      </c>
      <c r="S95" s="72">
        <f t="shared" si="39"/>
        <v>9465000</v>
      </c>
    </row>
    <row r="96" spans="1:19" ht="97.5" customHeight="1" x14ac:dyDescent="0.2">
      <c r="A96" s="365"/>
      <c r="B96" s="365"/>
      <c r="C96" s="365"/>
      <c r="D96" s="365"/>
      <c r="E96" s="147"/>
      <c r="F96" s="147"/>
      <c r="G96" s="49" t="s">
        <v>674</v>
      </c>
      <c r="H96" s="19" t="s">
        <v>72</v>
      </c>
      <c r="I96" s="365">
        <f>'موازنة 2026-2027'!M96</f>
        <v>660000</v>
      </c>
      <c r="J96" s="365">
        <f>'موازنة 2027-2028 '!M96</f>
        <v>660000</v>
      </c>
      <c r="K96" s="365">
        <f>'موازنة 2028 -2029'!M96</f>
        <v>660000</v>
      </c>
      <c r="L96" s="147">
        <f t="shared" si="43"/>
        <v>1320000</v>
      </c>
      <c r="M96" s="365">
        <f>'موازنة 2029-2030'!M96</f>
        <v>0</v>
      </c>
      <c r="N96" s="208">
        <f t="shared" si="36"/>
        <v>-660000</v>
      </c>
      <c r="O96" s="147"/>
      <c r="P96" s="209" t="str">
        <f t="shared" si="37"/>
        <v xml:space="preserve"> </v>
      </c>
      <c r="Q96" s="209">
        <f t="shared" si="38"/>
        <v>660000</v>
      </c>
      <c r="R96" s="105">
        <f t="shared" si="41"/>
        <v>0</v>
      </c>
      <c r="S96" s="72">
        <f t="shared" si="39"/>
        <v>3300000</v>
      </c>
    </row>
    <row r="97" spans="1:19" ht="97.5" customHeight="1" x14ac:dyDescent="0.2">
      <c r="A97" s="364"/>
      <c r="B97" s="365"/>
      <c r="C97" s="365"/>
      <c r="D97" s="365"/>
      <c r="E97" s="147"/>
      <c r="F97" s="147"/>
      <c r="G97" s="49" t="s">
        <v>675</v>
      </c>
      <c r="H97" s="19" t="s">
        <v>73</v>
      </c>
      <c r="I97" s="365">
        <f>'موازنة 2026-2027'!M97</f>
        <v>0</v>
      </c>
      <c r="J97" s="365">
        <f>'موازنة 2027-2028 '!M97</f>
        <v>0</v>
      </c>
      <c r="K97" s="365">
        <f>'موازنة 2028 -2029'!M97</f>
        <v>0</v>
      </c>
      <c r="L97" s="147">
        <f t="shared" si="43"/>
        <v>0</v>
      </c>
      <c r="M97" s="365">
        <f>'موازنة 2029-2030'!M97</f>
        <v>0</v>
      </c>
      <c r="N97" s="208">
        <f t="shared" si="36"/>
        <v>0</v>
      </c>
      <c r="O97" s="147"/>
      <c r="P97" s="209" t="str">
        <f t="shared" si="37"/>
        <v xml:space="preserve"> </v>
      </c>
      <c r="Q97" s="209" t="str">
        <f t="shared" si="38"/>
        <v xml:space="preserve"> </v>
      </c>
      <c r="R97" s="105">
        <f t="shared" si="41"/>
        <v>0</v>
      </c>
      <c r="S97" s="72">
        <f t="shared" si="39"/>
        <v>0</v>
      </c>
    </row>
    <row r="98" spans="1:19" ht="97.5" customHeight="1" x14ac:dyDescent="0.2">
      <c r="A98" s="364"/>
      <c r="B98" s="365"/>
      <c r="C98" s="365"/>
      <c r="D98" s="365"/>
      <c r="E98" s="147"/>
      <c r="F98" s="147"/>
      <c r="G98" s="49" t="s">
        <v>676</v>
      </c>
      <c r="H98" s="19" t="s">
        <v>74</v>
      </c>
      <c r="I98" s="365">
        <f>'موازنة 2026-2027'!M98</f>
        <v>0</v>
      </c>
      <c r="J98" s="365">
        <f>'موازنة 2027-2028 '!M98</f>
        <v>0</v>
      </c>
      <c r="K98" s="365">
        <f>'موازنة 2028 -2029'!M98</f>
        <v>0</v>
      </c>
      <c r="L98" s="147">
        <f t="shared" si="43"/>
        <v>0</v>
      </c>
      <c r="M98" s="365">
        <f>'موازنة 2029-2030'!M98</f>
        <v>0</v>
      </c>
      <c r="N98" s="208">
        <f t="shared" si="36"/>
        <v>0</v>
      </c>
      <c r="O98" s="147"/>
      <c r="P98" s="209" t="str">
        <f t="shared" si="37"/>
        <v xml:space="preserve"> </v>
      </c>
      <c r="Q98" s="209" t="str">
        <f t="shared" si="38"/>
        <v xml:space="preserve"> </v>
      </c>
      <c r="R98" s="105">
        <f t="shared" si="41"/>
        <v>0</v>
      </c>
      <c r="S98" s="72">
        <f t="shared" si="39"/>
        <v>0</v>
      </c>
    </row>
    <row r="99" spans="1:19" ht="97.5" customHeight="1" x14ac:dyDescent="0.2">
      <c r="A99" s="364"/>
      <c r="B99" s="365"/>
      <c r="C99" s="365"/>
      <c r="D99" s="365"/>
      <c r="E99" s="147"/>
      <c r="F99" s="147"/>
      <c r="G99" s="49" t="s">
        <v>677</v>
      </c>
      <c r="H99" s="19" t="s">
        <v>75</v>
      </c>
      <c r="I99" s="365">
        <f>'موازنة 2026-2027'!M99</f>
        <v>0</v>
      </c>
      <c r="J99" s="365">
        <f>'موازنة 2027-2028 '!M99</f>
        <v>0</v>
      </c>
      <c r="K99" s="365">
        <f>'موازنة 2028 -2029'!M99</f>
        <v>0</v>
      </c>
      <c r="L99" s="147">
        <f t="shared" si="43"/>
        <v>0</v>
      </c>
      <c r="M99" s="365">
        <f>'موازنة 2029-2030'!M99</f>
        <v>0</v>
      </c>
      <c r="N99" s="208">
        <f t="shared" si="36"/>
        <v>0</v>
      </c>
      <c r="O99" s="147"/>
      <c r="P99" s="209" t="str">
        <f t="shared" si="37"/>
        <v xml:space="preserve"> </v>
      </c>
      <c r="Q99" s="209" t="str">
        <f t="shared" si="38"/>
        <v xml:space="preserve"> </v>
      </c>
      <c r="R99" s="105">
        <f t="shared" si="41"/>
        <v>0</v>
      </c>
      <c r="S99" s="72">
        <f t="shared" si="39"/>
        <v>0</v>
      </c>
    </row>
    <row r="100" spans="1:19" ht="97.5" customHeight="1" x14ac:dyDescent="0.2">
      <c r="A100" s="365"/>
      <c r="B100" s="365"/>
      <c r="C100" s="365"/>
      <c r="D100" s="365"/>
      <c r="E100" s="147"/>
      <c r="F100" s="147"/>
      <c r="G100" s="49" t="s">
        <v>678</v>
      </c>
      <c r="H100" s="19" t="s">
        <v>76</v>
      </c>
      <c r="I100" s="365">
        <f>'موازنة 2026-2027'!M100</f>
        <v>200000</v>
      </c>
      <c r="J100" s="365">
        <f>'موازنة 2027-2028 '!M100</f>
        <v>200000</v>
      </c>
      <c r="K100" s="365">
        <f>'موازنة 2028 -2029'!M100</f>
        <v>200000</v>
      </c>
      <c r="L100" s="147">
        <f t="shared" si="43"/>
        <v>400000</v>
      </c>
      <c r="M100" s="365">
        <f>'موازنة 2029-2030'!M100</f>
        <v>0</v>
      </c>
      <c r="N100" s="208">
        <f t="shared" si="36"/>
        <v>-200000</v>
      </c>
      <c r="O100" s="147"/>
      <c r="P100" s="209" t="str">
        <f t="shared" si="37"/>
        <v xml:space="preserve"> </v>
      </c>
      <c r="Q100" s="209">
        <f t="shared" si="38"/>
        <v>200000</v>
      </c>
      <c r="R100" s="105">
        <f t="shared" si="41"/>
        <v>0</v>
      </c>
      <c r="S100" s="72">
        <f t="shared" si="39"/>
        <v>1000000</v>
      </c>
    </row>
    <row r="101" spans="1:19" ht="97.5" customHeight="1" x14ac:dyDescent="0.2">
      <c r="A101" s="397"/>
      <c r="B101" s="398"/>
      <c r="C101" s="398"/>
      <c r="D101" s="398"/>
      <c r="E101" s="168"/>
      <c r="F101" s="168"/>
      <c r="G101" s="61" t="s">
        <v>679</v>
      </c>
      <c r="H101" s="19" t="s">
        <v>77</v>
      </c>
      <c r="I101" s="398">
        <f>'موازنة 2026-2027'!M101</f>
        <v>0</v>
      </c>
      <c r="J101" s="365">
        <f>'موازنة 2027-2028 '!M101</f>
        <v>0</v>
      </c>
      <c r="K101" s="398">
        <f>'موازنة 2028 -2029'!M101</f>
        <v>0</v>
      </c>
      <c r="L101" s="168">
        <f t="shared" si="43"/>
        <v>0</v>
      </c>
      <c r="M101" s="398">
        <f>'موازنة 2029-2030'!M101</f>
        <v>0</v>
      </c>
      <c r="N101" s="230">
        <f t="shared" si="36"/>
        <v>0</v>
      </c>
      <c r="O101" s="168"/>
      <c r="P101" s="231" t="str">
        <f t="shared" si="37"/>
        <v xml:space="preserve"> </v>
      </c>
      <c r="Q101" s="231" t="str">
        <f t="shared" si="38"/>
        <v xml:space="preserve"> </v>
      </c>
      <c r="R101" s="121">
        <f t="shared" si="41"/>
        <v>0</v>
      </c>
      <c r="S101" s="72">
        <f t="shared" si="39"/>
        <v>0</v>
      </c>
    </row>
    <row r="102" spans="1:19" ht="97.5" customHeight="1" x14ac:dyDescent="0.2">
      <c r="A102" s="365"/>
      <c r="B102" s="365"/>
      <c r="C102" s="365"/>
      <c r="D102" s="365"/>
      <c r="E102" s="147"/>
      <c r="F102" s="147"/>
      <c r="G102" s="49" t="s">
        <v>680</v>
      </c>
      <c r="H102" s="19" t="s">
        <v>78</v>
      </c>
      <c r="I102" s="365">
        <f>'موازنة 2026-2027'!M102</f>
        <v>700000</v>
      </c>
      <c r="J102" s="365">
        <f>'موازنة 2027-2028 '!M102</f>
        <v>700000</v>
      </c>
      <c r="K102" s="365">
        <f>'موازنة 2028 -2029'!M102</f>
        <v>700000</v>
      </c>
      <c r="L102" s="147">
        <f t="shared" si="43"/>
        <v>1400000</v>
      </c>
      <c r="M102" s="365">
        <f>'موازنة 2029-2030'!M102</f>
        <v>0</v>
      </c>
      <c r="N102" s="208">
        <f t="shared" si="36"/>
        <v>-700000</v>
      </c>
      <c r="O102" s="147"/>
      <c r="P102" s="209" t="str">
        <f t="shared" si="37"/>
        <v xml:space="preserve"> </v>
      </c>
      <c r="Q102" s="209">
        <f t="shared" si="38"/>
        <v>700000</v>
      </c>
      <c r="R102" s="105">
        <f t="shared" si="41"/>
        <v>0</v>
      </c>
      <c r="S102" s="72">
        <f t="shared" si="39"/>
        <v>3500000</v>
      </c>
    </row>
    <row r="103" spans="1:19" ht="97.5" customHeight="1" x14ac:dyDescent="0.2">
      <c r="A103" s="365"/>
      <c r="B103" s="365"/>
      <c r="C103" s="365"/>
      <c r="D103" s="365"/>
      <c r="E103" s="147"/>
      <c r="F103" s="147"/>
      <c r="G103" s="49" t="s">
        <v>681</v>
      </c>
      <c r="H103" s="19" t="s">
        <v>79</v>
      </c>
      <c r="I103" s="365">
        <f>'موازنة 2026-2027'!M103</f>
        <v>4000</v>
      </c>
      <c r="J103" s="365">
        <f>'موازنة 2027-2028 '!M103</f>
        <v>4000</v>
      </c>
      <c r="K103" s="365">
        <f>'موازنة 2028 -2029'!M103</f>
        <v>4000</v>
      </c>
      <c r="L103" s="147">
        <f t="shared" si="43"/>
        <v>8000</v>
      </c>
      <c r="M103" s="365">
        <f>'موازنة 2029-2030'!M103</f>
        <v>0</v>
      </c>
      <c r="N103" s="208">
        <f t="shared" si="36"/>
        <v>-4000</v>
      </c>
      <c r="O103" s="147"/>
      <c r="P103" s="209" t="str">
        <f t="shared" si="37"/>
        <v xml:space="preserve"> </v>
      </c>
      <c r="Q103" s="209">
        <f t="shared" si="38"/>
        <v>4000</v>
      </c>
      <c r="R103" s="105">
        <f t="shared" si="41"/>
        <v>0</v>
      </c>
      <c r="S103" s="72">
        <f t="shared" si="39"/>
        <v>20000</v>
      </c>
    </row>
    <row r="104" spans="1:19" ht="97.5" customHeight="1" x14ac:dyDescent="0.2">
      <c r="A104" s="365"/>
      <c r="B104" s="365"/>
      <c r="C104" s="365"/>
      <c r="D104" s="365"/>
      <c r="E104" s="147"/>
      <c r="F104" s="147"/>
      <c r="G104" s="49" t="s">
        <v>682</v>
      </c>
      <c r="H104" s="19" t="s">
        <v>80</v>
      </c>
      <c r="I104" s="365">
        <f>'موازنة 2026-2027'!M104</f>
        <v>228000</v>
      </c>
      <c r="J104" s="365">
        <f>'موازنة 2027-2028 '!M104</f>
        <v>228000</v>
      </c>
      <c r="K104" s="365">
        <f>'موازنة 2028 -2029'!M104</f>
        <v>228000</v>
      </c>
      <c r="L104" s="147">
        <f t="shared" si="43"/>
        <v>456000</v>
      </c>
      <c r="M104" s="365">
        <f>'موازنة 2029-2030'!M104</f>
        <v>0</v>
      </c>
      <c r="N104" s="208">
        <f t="shared" si="36"/>
        <v>-228000</v>
      </c>
      <c r="O104" s="147"/>
      <c r="P104" s="209" t="str">
        <f t="shared" si="37"/>
        <v xml:space="preserve"> </v>
      </c>
      <c r="Q104" s="209">
        <f t="shared" si="38"/>
        <v>228000</v>
      </c>
      <c r="R104" s="105">
        <f t="shared" si="41"/>
        <v>0</v>
      </c>
      <c r="S104" s="72">
        <f t="shared" si="39"/>
        <v>1140000</v>
      </c>
    </row>
    <row r="105" spans="1:19" ht="97.5" customHeight="1" x14ac:dyDescent="0.2">
      <c r="A105" s="365"/>
      <c r="B105" s="365"/>
      <c r="C105" s="365"/>
      <c r="D105" s="365"/>
      <c r="E105" s="147"/>
      <c r="F105" s="147"/>
      <c r="G105" s="49" t="s">
        <v>683</v>
      </c>
      <c r="H105" s="19" t="s">
        <v>608</v>
      </c>
      <c r="I105" s="365">
        <f>'موازنة 2026-2027'!M105</f>
        <v>25000</v>
      </c>
      <c r="J105" s="365">
        <f>'موازنة 2027-2028 '!M105</f>
        <v>25000</v>
      </c>
      <c r="K105" s="365">
        <f>'موازنة 2028 -2029'!M105</f>
        <v>25000</v>
      </c>
      <c r="L105" s="147">
        <f t="shared" si="43"/>
        <v>50000</v>
      </c>
      <c r="M105" s="365">
        <f>'موازنة 2029-2030'!M105</f>
        <v>0</v>
      </c>
      <c r="N105" s="208">
        <f t="shared" si="36"/>
        <v>-25000</v>
      </c>
      <c r="O105" s="147"/>
      <c r="P105" s="209" t="str">
        <f t="shared" si="37"/>
        <v xml:space="preserve"> </v>
      </c>
      <c r="Q105" s="209">
        <f t="shared" si="38"/>
        <v>25000</v>
      </c>
      <c r="R105" s="105">
        <f t="shared" si="41"/>
        <v>0</v>
      </c>
      <c r="S105" s="72">
        <f t="shared" si="39"/>
        <v>125000</v>
      </c>
    </row>
    <row r="106" spans="1:19" ht="97.5" customHeight="1" x14ac:dyDescent="0.2">
      <c r="A106" s="365"/>
      <c r="B106" s="365"/>
      <c r="C106" s="365"/>
      <c r="D106" s="365"/>
      <c r="E106" s="147"/>
      <c r="F106" s="147"/>
      <c r="G106" s="49" t="s">
        <v>684</v>
      </c>
      <c r="H106" s="19" t="s">
        <v>609</v>
      </c>
      <c r="I106" s="365">
        <f>'موازنة 2026-2027'!M106</f>
        <v>1298000</v>
      </c>
      <c r="J106" s="365">
        <f>'موازنة 2027-2028 '!M106</f>
        <v>1298000</v>
      </c>
      <c r="K106" s="365">
        <f>'موازنة 2028 -2029'!M106</f>
        <v>1298000</v>
      </c>
      <c r="L106" s="147">
        <f t="shared" si="43"/>
        <v>2596000</v>
      </c>
      <c r="M106" s="365">
        <f>'موازنة 2029-2030'!M106</f>
        <v>0</v>
      </c>
      <c r="N106" s="208">
        <f t="shared" si="36"/>
        <v>-1298000</v>
      </c>
      <c r="O106" s="147"/>
      <c r="P106" s="209" t="str">
        <f t="shared" si="37"/>
        <v xml:space="preserve"> </v>
      </c>
      <c r="Q106" s="209">
        <f t="shared" si="38"/>
        <v>1298000</v>
      </c>
      <c r="R106" s="105">
        <f t="shared" si="41"/>
        <v>0</v>
      </c>
      <c r="S106" s="72">
        <f t="shared" si="39"/>
        <v>6490000</v>
      </c>
    </row>
    <row r="107" spans="1:19" ht="97.5" customHeight="1" thickBot="1" x14ac:dyDescent="0.25">
      <c r="A107" s="391"/>
      <c r="B107" s="379"/>
      <c r="C107" s="379"/>
      <c r="D107" s="379"/>
      <c r="E107" s="158"/>
      <c r="F107" s="158"/>
      <c r="G107" s="50" t="s">
        <v>685</v>
      </c>
      <c r="H107" s="19" t="s">
        <v>610</v>
      </c>
      <c r="I107" s="379">
        <f>'موازنة 2026-2027'!M107</f>
        <v>0</v>
      </c>
      <c r="J107" s="365">
        <f>'موازنة 2027-2028 '!M107</f>
        <v>0</v>
      </c>
      <c r="K107" s="379">
        <f>'موازنة 2028 -2029'!M107</f>
        <v>0</v>
      </c>
      <c r="L107" s="158">
        <f t="shared" si="43"/>
        <v>0</v>
      </c>
      <c r="M107" s="379">
        <f>'موازنة 2029-2030'!M107</f>
        <v>0</v>
      </c>
      <c r="N107" s="218">
        <f t="shared" si="36"/>
        <v>0</v>
      </c>
      <c r="O107" s="158"/>
      <c r="P107" s="219" t="str">
        <f t="shared" si="37"/>
        <v xml:space="preserve"> </v>
      </c>
      <c r="Q107" s="219" t="str">
        <f t="shared" si="38"/>
        <v xml:space="preserve"> </v>
      </c>
      <c r="R107" s="113">
        <f t="shared" si="41"/>
        <v>0</v>
      </c>
      <c r="S107" s="72">
        <f t="shared" si="39"/>
        <v>0</v>
      </c>
    </row>
    <row r="108" spans="1:19" s="1" customFormat="1" ht="77.25" customHeight="1" thickBot="1" x14ac:dyDescent="0.25">
      <c r="A108" s="360">
        <f t="shared" ref="A108:F108" si="44">SUM(A91:A107)</f>
        <v>0</v>
      </c>
      <c r="B108" s="368">
        <f t="shared" si="44"/>
        <v>0</v>
      </c>
      <c r="C108" s="368">
        <f t="shared" si="44"/>
        <v>0</v>
      </c>
      <c r="D108" s="368">
        <f t="shared" si="44"/>
        <v>0</v>
      </c>
      <c r="E108" s="150">
        <f t="shared" si="44"/>
        <v>0</v>
      </c>
      <c r="F108" s="150">
        <f t="shared" si="44"/>
        <v>0</v>
      </c>
      <c r="G108" s="51"/>
      <c r="H108" s="5" t="s">
        <v>81</v>
      </c>
      <c r="I108" s="368">
        <f>'موازنة 2026-2027'!M108</f>
        <v>10295000</v>
      </c>
      <c r="J108" s="368">
        <f>'موازنة 2027-2028 '!M108</f>
        <v>10295000</v>
      </c>
      <c r="K108" s="368">
        <f>'موازنة 2028 -2029'!M108</f>
        <v>10295000</v>
      </c>
      <c r="L108" s="150">
        <f t="shared" ref="L108:O108" si="45">SUM(L91:L107)</f>
        <v>20590000</v>
      </c>
      <c r="M108" s="368">
        <f>'موازنة 2029-2030'!M108</f>
        <v>0</v>
      </c>
      <c r="N108" s="212">
        <f t="shared" si="36"/>
        <v>-10295000</v>
      </c>
      <c r="O108" s="150">
        <f t="shared" si="45"/>
        <v>0</v>
      </c>
      <c r="P108" s="150" t="str">
        <f t="shared" si="37"/>
        <v xml:space="preserve"> </v>
      </c>
      <c r="Q108" s="150">
        <f t="shared" si="38"/>
        <v>10295000</v>
      </c>
      <c r="R108" s="107">
        <f t="shared" si="41"/>
        <v>0</v>
      </c>
      <c r="S108" s="72">
        <f t="shared" si="39"/>
        <v>51475000</v>
      </c>
    </row>
    <row r="109" spans="1:19" s="1" customFormat="1" ht="110.25" customHeight="1" thickBot="1" x14ac:dyDescent="0.25">
      <c r="A109" s="361" t="e">
        <f>A108/$A$843</f>
        <v>#DIV/0!</v>
      </c>
      <c r="B109" s="396" t="e">
        <f>B108/$B$843</f>
        <v>#DIV/0!</v>
      </c>
      <c r="C109" s="396" t="e">
        <f>C108/$C$843</f>
        <v>#DIV/0!</v>
      </c>
      <c r="D109" s="396" t="e">
        <f>D108/$D$843</f>
        <v>#DIV/0!</v>
      </c>
      <c r="E109" s="270" t="e">
        <f>E108/$E$843</f>
        <v>#DIV/0!</v>
      </c>
      <c r="F109" s="270" t="e">
        <f>F108/$F$843</f>
        <v>#DIV/0!</v>
      </c>
      <c r="G109" s="266"/>
      <c r="H109" s="267" t="s">
        <v>1135</v>
      </c>
      <c r="I109" s="396" t="e">
        <f>'موازنة 2026-2027'!M109</f>
        <v>#DIV/0!</v>
      </c>
      <c r="J109" s="396" t="e">
        <f>'موازنة 2027-2028 '!M109</f>
        <v>#DIV/0!</v>
      </c>
      <c r="K109" s="396" t="e">
        <f>'موازنة 2028 -2029'!M109</f>
        <v>#DIV/0!</v>
      </c>
      <c r="L109" s="270" t="e">
        <f>L108/$L$843</f>
        <v>#DIV/0!</v>
      </c>
      <c r="M109" s="396" t="e">
        <f>'موازنة 2029-2030'!M109</f>
        <v>#DIV/0!</v>
      </c>
      <c r="N109" s="270"/>
      <c r="O109" s="270" t="e">
        <f>O108/$O$843</f>
        <v>#DIV/0!</v>
      </c>
      <c r="P109" s="270"/>
      <c r="Q109" s="265"/>
      <c r="R109" s="268"/>
      <c r="S109" s="72"/>
    </row>
    <row r="110" spans="1:19" s="1" customFormat="1" ht="99.75" customHeight="1" x14ac:dyDescent="0.2">
      <c r="A110" s="378" t="e">
        <f t="shared" ref="A110:F110" si="46">A108/A845</f>
        <v>#DIV/0!</v>
      </c>
      <c r="B110" s="378" t="e">
        <f t="shared" si="46"/>
        <v>#DIV/0!</v>
      </c>
      <c r="C110" s="378" t="e">
        <f t="shared" si="46"/>
        <v>#DIV/0!</v>
      </c>
      <c r="D110" s="378" t="e">
        <f t="shared" si="46"/>
        <v>#DIV/0!</v>
      </c>
      <c r="E110" s="294" t="e">
        <f t="shared" si="46"/>
        <v>#DIV/0!</v>
      </c>
      <c r="F110" s="294" t="e">
        <f t="shared" si="46"/>
        <v>#DIV/0!</v>
      </c>
      <c r="G110" s="311"/>
      <c r="H110" s="312" t="s">
        <v>1136</v>
      </c>
      <c r="I110" s="435">
        <f>'موازنة 2026-2027'!M110</f>
        <v>0.26114197295994723</v>
      </c>
      <c r="J110" s="435">
        <f>'موازنة 2027-2028 '!M110</f>
        <v>0.22614941897502361</v>
      </c>
      <c r="K110" s="435">
        <f>'موازنة 2028 -2029'!M110</f>
        <v>0.18847371986159675</v>
      </c>
      <c r="L110" s="313">
        <f>L108/L845</f>
        <v>0.18847371986159675</v>
      </c>
      <c r="M110" s="435" t="e">
        <f>'موازنة 2029-2030'!M110</f>
        <v>#DIV/0!</v>
      </c>
      <c r="N110" s="313"/>
      <c r="O110" s="313" t="e">
        <f>O108/O845</f>
        <v>#DIV/0!</v>
      </c>
      <c r="P110" s="313"/>
      <c r="Q110" s="314"/>
      <c r="R110" s="315"/>
      <c r="S110" s="72">
        <v>1</v>
      </c>
    </row>
    <row r="111" spans="1:19" s="1" customFormat="1" ht="94.5" customHeight="1" x14ac:dyDescent="0.2">
      <c r="A111" s="394"/>
      <c r="B111" s="395"/>
      <c r="C111" s="395"/>
      <c r="D111" s="395"/>
      <c r="E111" s="170"/>
      <c r="F111" s="170"/>
      <c r="G111" s="48" t="s">
        <v>686</v>
      </c>
      <c r="H111" s="21" t="s">
        <v>82</v>
      </c>
      <c r="I111" s="395">
        <f>'موازنة 2026-2027'!M111</f>
        <v>0</v>
      </c>
      <c r="J111" s="395">
        <f>'موازنة 2027-2028 '!M111</f>
        <v>0</v>
      </c>
      <c r="K111" s="395">
        <f>'موازنة 2028 -2029'!M111</f>
        <v>0</v>
      </c>
      <c r="L111" s="170">
        <f t="shared" si="43"/>
        <v>0</v>
      </c>
      <c r="M111" s="395">
        <f>'موازنة 2029-2030'!M111</f>
        <v>0</v>
      </c>
      <c r="N111" s="229">
        <f t="shared" si="36"/>
        <v>0</v>
      </c>
      <c r="O111" s="170"/>
      <c r="P111" s="170" t="str">
        <f t="shared" si="37"/>
        <v xml:space="preserve"> </v>
      </c>
      <c r="Q111" s="170" t="str">
        <f t="shared" si="38"/>
        <v xml:space="preserve"> </v>
      </c>
      <c r="R111" s="120"/>
      <c r="S111" s="72">
        <f>S151</f>
        <v>270000</v>
      </c>
    </row>
    <row r="112" spans="1:19" ht="99.75" customHeight="1" x14ac:dyDescent="0.2">
      <c r="A112" s="365"/>
      <c r="B112" s="365"/>
      <c r="C112" s="365"/>
      <c r="D112" s="365"/>
      <c r="E112" s="147"/>
      <c r="F112" s="147"/>
      <c r="G112" s="49" t="s">
        <v>687</v>
      </c>
      <c r="H112" s="19" t="s">
        <v>83</v>
      </c>
      <c r="I112" s="365">
        <f>'موازنة 2026-2027'!M112</f>
        <v>1000</v>
      </c>
      <c r="J112" s="365">
        <f>'موازنة 2027-2028 '!M112</f>
        <v>1000</v>
      </c>
      <c r="K112" s="365">
        <f>'موازنة 2028 -2029'!M112</f>
        <v>1000</v>
      </c>
      <c r="L112" s="147">
        <f t="shared" si="43"/>
        <v>2000</v>
      </c>
      <c r="M112" s="365">
        <f>'موازنة 2029-2030'!M112</f>
        <v>0</v>
      </c>
      <c r="N112" s="208">
        <f t="shared" si="36"/>
        <v>-1000</v>
      </c>
      <c r="O112" s="147"/>
      <c r="P112" s="209" t="str">
        <f t="shared" si="37"/>
        <v xml:space="preserve"> </v>
      </c>
      <c r="Q112" s="209">
        <f t="shared" si="38"/>
        <v>1000</v>
      </c>
      <c r="R112" s="105">
        <f t="shared" si="41"/>
        <v>0</v>
      </c>
      <c r="S112" s="72">
        <f t="shared" si="39"/>
        <v>5000</v>
      </c>
    </row>
    <row r="113" spans="1:19" ht="105.75" customHeight="1" x14ac:dyDescent="0.2">
      <c r="A113" s="364"/>
      <c r="B113" s="365"/>
      <c r="C113" s="365"/>
      <c r="D113" s="365"/>
      <c r="E113" s="147"/>
      <c r="F113" s="147"/>
      <c r="G113" s="49" t="s">
        <v>688</v>
      </c>
      <c r="H113" s="19" t="s">
        <v>84</v>
      </c>
      <c r="I113" s="365">
        <f>'موازنة 2026-2027'!M113</f>
        <v>0</v>
      </c>
      <c r="J113" s="365">
        <f>'موازنة 2027-2028 '!M113</f>
        <v>0</v>
      </c>
      <c r="K113" s="365">
        <f>'موازنة 2028 -2029'!M113</f>
        <v>0</v>
      </c>
      <c r="L113" s="147">
        <f t="shared" si="43"/>
        <v>0</v>
      </c>
      <c r="M113" s="365">
        <f>'موازنة 2029-2030'!M113</f>
        <v>0</v>
      </c>
      <c r="N113" s="208">
        <f t="shared" si="36"/>
        <v>0</v>
      </c>
      <c r="O113" s="147"/>
      <c r="P113" s="209" t="str">
        <f t="shared" si="37"/>
        <v xml:space="preserve"> </v>
      </c>
      <c r="Q113" s="209" t="str">
        <f t="shared" si="38"/>
        <v xml:space="preserve"> </v>
      </c>
      <c r="R113" s="105">
        <f t="shared" si="41"/>
        <v>0</v>
      </c>
      <c r="S113" s="72">
        <f t="shared" si="39"/>
        <v>0</v>
      </c>
    </row>
    <row r="114" spans="1:19" ht="105.75" customHeight="1" x14ac:dyDescent="0.2">
      <c r="A114" s="364"/>
      <c r="B114" s="365"/>
      <c r="C114" s="365"/>
      <c r="D114" s="365"/>
      <c r="E114" s="147"/>
      <c r="F114" s="147"/>
      <c r="G114" s="49" t="s">
        <v>689</v>
      </c>
      <c r="H114" s="19" t="s">
        <v>85</v>
      </c>
      <c r="I114" s="365">
        <f>'موازنة 2026-2027'!M114</f>
        <v>0</v>
      </c>
      <c r="J114" s="365">
        <f>'موازنة 2027-2028 '!M114</f>
        <v>0</v>
      </c>
      <c r="K114" s="365">
        <f>'موازنة 2028 -2029'!M114</f>
        <v>0</v>
      </c>
      <c r="L114" s="147">
        <f t="shared" si="43"/>
        <v>0</v>
      </c>
      <c r="M114" s="365">
        <f>'موازنة 2029-2030'!M114</f>
        <v>0</v>
      </c>
      <c r="N114" s="208">
        <f t="shared" si="36"/>
        <v>0</v>
      </c>
      <c r="O114" s="147"/>
      <c r="P114" s="209" t="str">
        <f t="shared" si="37"/>
        <v xml:space="preserve"> </v>
      </c>
      <c r="Q114" s="209" t="str">
        <f t="shared" si="38"/>
        <v xml:space="preserve"> </v>
      </c>
      <c r="R114" s="105">
        <f t="shared" si="41"/>
        <v>0</v>
      </c>
      <c r="S114" s="72">
        <f t="shared" si="39"/>
        <v>0</v>
      </c>
    </row>
    <row r="115" spans="1:19" ht="105.75" customHeight="1" x14ac:dyDescent="0.2">
      <c r="A115" s="364"/>
      <c r="B115" s="365"/>
      <c r="C115" s="365"/>
      <c r="D115" s="365"/>
      <c r="E115" s="147"/>
      <c r="F115" s="147"/>
      <c r="G115" s="49" t="s">
        <v>690</v>
      </c>
      <c r="H115" s="19" t="s">
        <v>86</v>
      </c>
      <c r="I115" s="365">
        <f>'موازنة 2026-2027'!M115</f>
        <v>0</v>
      </c>
      <c r="J115" s="365">
        <f>'موازنة 2027-2028 '!M115</f>
        <v>0</v>
      </c>
      <c r="K115" s="365">
        <f>'موازنة 2028 -2029'!M115</f>
        <v>0</v>
      </c>
      <c r="L115" s="147">
        <f t="shared" si="43"/>
        <v>0</v>
      </c>
      <c r="M115" s="365">
        <f>'موازنة 2029-2030'!M115</f>
        <v>0</v>
      </c>
      <c r="N115" s="208">
        <f t="shared" si="36"/>
        <v>0</v>
      </c>
      <c r="O115" s="147"/>
      <c r="P115" s="209" t="str">
        <f t="shared" si="37"/>
        <v xml:space="preserve"> </v>
      </c>
      <c r="Q115" s="209" t="str">
        <f t="shared" si="38"/>
        <v xml:space="preserve"> </v>
      </c>
      <c r="R115" s="105">
        <f t="shared" si="41"/>
        <v>0</v>
      </c>
      <c r="S115" s="72">
        <f t="shared" si="39"/>
        <v>0</v>
      </c>
    </row>
    <row r="116" spans="1:19" ht="105.75" customHeight="1" x14ac:dyDescent="0.2">
      <c r="A116" s="364"/>
      <c r="B116" s="365"/>
      <c r="C116" s="365"/>
      <c r="D116" s="365"/>
      <c r="E116" s="147"/>
      <c r="F116" s="147"/>
      <c r="G116" s="49" t="s">
        <v>691</v>
      </c>
      <c r="H116" s="19" t="s">
        <v>87</v>
      </c>
      <c r="I116" s="365">
        <f>'موازنة 2026-2027'!M116</f>
        <v>0</v>
      </c>
      <c r="J116" s="365">
        <f>'موازنة 2027-2028 '!M116</f>
        <v>0</v>
      </c>
      <c r="K116" s="365">
        <f>'موازنة 2028 -2029'!M116</f>
        <v>0</v>
      </c>
      <c r="L116" s="147">
        <f t="shared" si="43"/>
        <v>0</v>
      </c>
      <c r="M116" s="365">
        <f>'موازنة 2029-2030'!M116</f>
        <v>0</v>
      </c>
      <c r="N116" s="208">
        <f t="shared" si="36"/>
        <v>0</v>
      </c>
      <c r="O116" s="147"/>
      <c r="P116" s="209" t="str">
        <f t="shared" si="37"/>
        <v xml:space="preserve"> </v>
      </c>
      <c r="Q116" s="209" t="str">
        <f t="shared" si="38"/>
        <v xml:space="preserve"> </v>
      </c>
      <c r="R116" s="105">
        <f t="shared" si="41"/>
        <v>0</v>
      </c>
      <c r="S116" s="72">
        <f t="shared" si="39"/>
        <v>0</v>
      </c>
    </row>
    <row r="117" spans="1:19" ht="105.75" customHeight="1" x14ac:dyDescent="0.2">
      <c r="A117" s="364"/>
      <c r="B117" s="365"/>
      <c r="C117" s="365"/>
      <c r="D117" s="365"/>
      <c r="E117" s="147"/>
      <c r="F117" s="147"/>
      <c r="G117" s="49" t="s">
        <v>692</v>
      </c>
      <c r="H117" s="19" t="s">
        <v>88</v>
      </c>
      <c r="I117" s="365">
        <f>'موازنة 2026-2027'!M117</f>
        <v>0</v>
      </c>
      <c r="J117" s="365">
        <f>'موازنة 2027-2028 '!M117</f>
        <v>0</v>
      </c>
      <c r="K117" s="365">
        <f>'موازنة 2028 -2029'!M117</f>
        <v>0</v>
      </c>
      <c r="L117" s="147">
        <f t="shared" si="43"/>
        <v>0</v>
      </c>
      <c r="M117" s="365">
        <f>'موازنة 2029-2030'!M117</f>
        <v>0</v>
      </c>
      <c r="N117" s="208">
        <f t="shared" si="36"/>
        <v>0</v>
      </c>
      <c r="O117" s="147"/>
      <c r="P117" s="209" t="str">
        <f t="shared" si="37"/>
        <v xml:space="preserve"> </v>
      </c>
      <c r="Q117" s="209" t="str">
        <f t="shared" si="38"/>
        <v xml:space="preserve"> </v>
      </c>
      <c r="R117" s="105">
        <f t="shared" si="41"/>
        <v>0</v>
      </c>
      <c r="S117" s="72">
        <f t="shared" si="39"/>
        <v>0</v>
      </c>
    </row>
    <row r="118" spans="1:19" ht="105" customHeight="1" x14ac:dyDescent="0.2">
      <c r="A118" s="365"/>
      <c r="B118" s="365"/>
      <c r="C118" s="365"/>
      <c r="D118" s="365"/>
      <c r="E118" s="147"/>
      <c r="F118" s="147"/>
      <c r="G118" s="49" t="s">
        <v>693</v>
      </c>
      <c r="H118" s="19" t="s">
        <v>89</v>
      </c>
      <c r="I118" s="365">
        <f>'موازنة 2026-2027'!M118</f>
        <v>0</v>
      </c>
      <c r="J118" s="365">
        <f>'موازنة 2027-2028 '!M118</f>
        <v>0</v>
      </c>
      <c r="K118" s="365">
        <f>'موازنة 2028 -2029'!M118</f>
        <v>0</v>
      </c>
      <c r="L118" s="147">
        <f t="shared" si="43"/>
        <v>0</v>
      </c>
      <c r="M118" s="365">
        <f>'موازنة 2029-2030'!M118</f>
        <v>0</v>
      </c>
      <c r="N118" s="208">
        <f t="shared" si="36"/>
        <v>0</v>
      </c>
      <c r="O118" s="147"/>
      <c r="P118" s="209" t="str">
        <f t="shared" si="37"/>
        <v xml:space="preserve"> </v>
      </c>
      <c r="Q118" s="209" t="str">
        <f t="shared" si="38"/>
        <v xml:space="preserve"> </v>
      </c>
      <c r="R118" s="105">
        <f t="shared" si="41"/>
        <v>0</v>
      </c>
      <c r="S118" s="72">
        <f t="shared" si="39"/>
        <v>0</v>
      </c>
    </row>
    <row r="119" spans="1:19" ht="110.25" customHeight="1" x14ac:dyDescent="0.2">
      <c r="A119" s="365"/>
      <c r="B119" s="365"/>
      <c r="C119" s="365"/>
      <c r="D119" s="365"/>
      <c r="E119" s="147"/>
      <c r="F119" s="147"/>
      <c r="G119" s="49" t="s">
        <v>694</v>
      </c>
      <c r="H119" s="19" t="s">
        <v>90</v>
      </c>
      <c r="I119" s="365">
        <f>'موازنة 2026-2027'!M119</f>
        <v>1000</v>
      </c>
      <c r="J119" s="365">
        <f>'موازنة 2027-2028 '!M119</f>
        <v>1000</v>
      </c>
      <c r="K119" s="365">
        <f>'موازنة 2028 -2029'!M119</f>
        <v>1000</v>
      </c>
      <c r="L119" s="147">
        <f t="shared" si="43"/>
        <v>2000</v>
      </c>
      <c r="M119" s="365">
        <f>'موازنة 2029-2030'!M119</f>
        <v>0</v>
      </c>
      <c r="N119" s="208">
        <f t="shared" si="36"/>
        <v>-1000</v>
      </c>
      <c r="O119" s="147"/>
      <c r="P119" s="209" t="str">
        <f t="shared" si="37"/>
        <v xml:space="preserve"> </v>
      </c>
      <c r="Q119" s="209">
        <f t="shared" si="38"/>
        <v>1000</v>
      </c>
      <c r="R119" s="105">
        <f t="shared" si="41"/>
        <v>0</v>
      </c>
      <c r="S119" s="72">
        <f t="shared" si="39"/>
        <v>5000</v>
      </c>
    </row>
    <row r="120" spans="1:19" ht="105.75" customHeight="1" x14ac:dyDescent="0.2">
      <c r="A120" s="365"/>
      <c r="B120" s="365"/>
      <c r="C120" s="365"/>
      <c r="D120" s="365"/>
      <c r="E120" s="147"/>
      <c r="F120" s="147"/>
      <c r="G120" s="49" t="s">
        <v>695</v>
      </c>
      <c r="H120" s="19" t="s">
        <v>91</v>
      </c>
      <c r="I120" s="365">
        <f>'موازنة 2026-2027'!M120</f>
        <v>0</v>
      </c>
      <c r="J120" s="365">
        <f>'موازنة 2027-2028 '!M120</f>
        <v>0</v>
      </c>
      <c r="K120" s="365">
        <f>'موازنة 2028 -2029'!M120</f>
        <v>0</v>
      </c>
      <c r="L120" s="147">
        <f t="shared" si="43"/>
        <v>0</v>
      </c>
      <c r="M120" s="365">
        <f>'موازنة 2029-2030'!M120</f>
        <v>0</v>
      </c>
      <c r="N120" s="208">
        <f t="shared" si="36"/>
        <v>0</v>
      </c>
      <c r="O120" s="147"/>
      <c r="P120" s="209" t="str">
        <f t="shared" si="37"/>
        <v xml:space="preserve"> </v>
      </c>
      <c r="Q120" s="209" t="str">
        <f t="shared" si="38"/>
        <v xml:space="preserve"> </v>
      </c>
      <c r="R120" s="105">
        <f t="shared" si="41"/>
        <v>0</v>
      </c>
      <c r="S120" s="72">
        <f t="shared" si="39"/>
        <v>0</v>
      </c>
    </row>
    <row r="121" spans="1:19" ht="105.75" customHeight="1" x14ac:dyDescent="0.2">
      <c r="A121" s="365"/>
      <c r="B121" s="365"/>
      <c r="C121" s="365"/>
      <c r="D121" s="365"/>
      <c r="E121" s="147"/>
      <c r="F121" s="147"/>
      <c r="G121" s="49" t="s">
        <v>696</v>
      </c>
      <c r="H121" s="19" t="s">
        <v>92</v>
      </c>
      <c r="I121" s="365">
        <f>'موازنة 2026-2027'!M121</f>
        <v>0</v>
      </c>
      <c r="J121" s="365">
        <f>'موازنة 2027-2028 '!M121</f>
        <v>0</v>
      </c>
      <c r="K121" s="365">
        <f>'موازنة 2028 -2029'!M121</f>
        <v>0</v>
      </c>
      <c r="L121" s="147">
        <f t="shared" si="43"/>
        <v>0</v>
      </c>
      <c r="M121" s="365">
        <f>'موازنة 2029-2030'!M121</f>
        <v>0</v>
      </c>
      <c r="N121" s="208">
        <f t="shared" si="36"/>
        <v>0</v>
      </c>
      <c r="O121" s="147"/>
      <c r="P121" s="209" t="str">
        <f t="shared" si="37"/>
        <v xml:space="preserve"> </v>
      </c>
      <c r="Q121" s="209" t="str">
        <f t="shared" si="38"/>
        <v xml:space="preserve"> </v>
      </c>
      <c r="R121" s="105">
        <f t="shared" si="41"/>
        <v>0</v>
      </c>
      <c r="S121" s="72">
        <f t="shared" si="39"/>
        <v>0</v>
      </c>
    </row>
    <row r="122" spans="1:19" ht="105.75" customHeight="1" x14ac:dyDescent="0.2">
      <c r="A122" s="365"/>
      <c r="B122" s="365"/>
      <c r="C122" s="365"/>
      <c r="D122" s="365"/>
      <c r="E122" s="147"/>
      <c r="F122" s="147"/>
      <c r="G122" s="49" t="s">
        <v>697</v>
      </c>
      <c r="H122" s="19" t="s">
        <v>93</v>
      </c>
      <c r="I122" s="365">
        <f>'موازنة 2026-2027'!M122</f>
        <v>0</v>
      </c>
      <c r="J122" s="365">
        <f>'موازنة 2027-2028 '!M122</f>
        <v>0</v>
      </c>
      <c r="K122" s="365">
        <f>'موازنة 2028 -2029'!M122</f>
        <v>0</v>
      </c>
      <c r="L122" s="147">
        <f t="shared" si="43"/>
        <v>0</v>
      </c>
      <c r="M122" s="365">
        <f>'موازنة 2029-2030'!M122</f>
        <v>0</v>
      </c>
      <c r="N122" s="208">
        <f t="shared" si="36"/>
        <v>0</v>
      </c>
      <c r="O122" s="147"/>
      <c r="P122" s="209" t="str">
        <f t="shared" si="37"/>
        <v xml:space="preserve"> </v>
      </c>
      <c r="Q122" s="209" t="str">
        <f t="shared" si="38"/>
        <v xml:space="preserve"> </v>
      </c>
      <c r="R122" s="105">
        <f t="shared" si="41"/>
        <v>0</v>
      </c>
      <c r="S122" s="72">
        <f t="shared" si="39"/>
        <v>0</v>
      </c>
    </row>
    <row r="123" spans="1:19" ht="94.5" customHeight="1" x14ac:dyDescent="0.2">
      <c r="A123" s="365"/>
      <c r="B123" s="365"/>
      <c r="C123" s="365"/>
      <c r="D123" s="365"/>
      <c r="E123" s="147"/>
      <c r="F123" s="147"/>
      <c r="G123" s="49" t="s">
        <v>698</v>
      </c>
      <c r="H123" s="19" t="s">
        <v>94</v>
      </c>
      <c r="I123" s="365">
        <f>'موازنة 2026-2027'!M123</f>
        <v>1000</v>
      </c>
      <c r="J123" s="365">
        <f>'موازنة 2027-2028 '!M123</f>
        <v>1000</v>
      </c>
      <c r="K123" s="365">
        <f>'موازنة 2028 -2029'!M123</f>
        <v>1000</v>
      </c>
      <c r="L123" s="147">
        <f t="shared" si="43"/>
        <v>2000</v>
      </c>
      <c r="M123" s="365">
        <f>'موازنة 2029-2030'!M123</f>
        <v>0</v>
      </c>
      <c r="N123" s="208">
        <f t="shared" si="36"/>
        <v>-1000</v>
      </c>
      <c r="O123" s="147"/>
      <c r="P123" s="209" t="str">
        <f t="shared" si="37"/>
        <v xml:space="preserve"> </v>
      </c>
      <c r="Q123" s="209">
        <f t="shared" si="38"/>
        <v>1000</v>
      </c>
      <c r="R123" s="105">
        <f t="shared" si="41"/>
        <v>0</v>
      </c>
      <c r="S123" s="72">
        <f t="shared" si="39"/>
        <v>5000</v>
      </c>
    </row>
    <row r="124" spans="1:19" ht="105.75" customHeight="1" x14ac:dyDescent="0.2">
      <c r="A124" s="364"/>
      <c r="B124" s="365"/>
      <c r="C124" s="365"/>
      <c r="D124" s="365"/>
      <c r="E124" s="147"/>
      <c r="F124" s="147"/>
      <c r="G124" s="49" t="s">
        <v>699</v>
      </c>
      <c r="H124" s="19" t="s">
        <v>95</v>
      </c>
      <c r="I124" s="365">
        <f>'موازنة 2026-2027'!M124</f>
        <v>0</v>
      </c>
      <c r="J124" s="365">
        <f>'موازنة 2027-2028 '!M124</f>
        <v>0</v>
      </c>
      <c r="K124" s="365">
        <f>'موازنة 2028 -2029'!M124</f>
        <v>0</v>
      </c>
      <c r="L124" s="147">
        <f t="shared" si="43"/>
        <v>0</v>
      </c>
      <c r="M124" s="365">
        <f>'موازنة 2029-2030'!M124</f>
        <v>0</v>
      </c>
      <c r="N124" s="208">
        <f t="shared" si="36"/>
        <v>0</v>
      </c>
      <c r="O124" s="147"/>
      <c r="P124" s="209" t="str">
        <f t="shared" si="37"/>
        <v xml:space="preserve"> </v>
      </c>
      <c r="Q124" s="209" t="str">
        <f t="shared" si="38"/>
        <v xml:space="preserve"> </v>
      </c>
      <c r="R124" s="105">
        <f t="shared" si="41"/>
        <v>0</v>
      </c>
      <c r="S124" s="72">
        <f t="shared" si="39"/>
        <v>0</v>
      </c>
    </row>
    <row r="125" spans="1:19" ht="107.25" customHeight="1" x14ac:dyDescent="0.2">
      <c r="A125" s="365"/>
      <c r="B125" s="365"/>
      <c r="C125" s="365"/>
      <c r="D125" s="365"/>
      <c r="E125" s="147"/>
      <c r="F125" s="147"/>
      <c r="G125" s="49" t="s">
        <v>700</v>
      </c>
      <c r="H125" s="19" t="s">
        <v>96</v>
      </c>
      <c r="I125" s="365">
        <f>'موازنة 2026-2027'!M125</f>
        <v>31000</v>
      </c>
      <c r="J125" s="365">
        <f>'موازنة 2027-2028 '!M125</f>
        <v>31000</v>
      </c>
      <c r="K125" s="365">
        <f>'موازنة 2028 -2029'!M125</f>
        <v>31000</v>
      </c>
      <c r="L125" s="147">
        <f t="shared" si="43"/>
        <v>62000</v>
      </c>
      <c r="M125" s="365">
        <f>'موازنة 2029-2030'!M125</f>
        <v>0</v>
      </c>
      <c r="N125" s="208">
        <f t="shared" si="36"/>
        <v>-31000</v>
      </c>
      <c r="O125" s="147"/>
      <c r="P125" s="209" t="str">
        <f t="shared" si="37"/>
        <v xml:space="preserve"> </v>
      </c>
      <c r="Q125" s="209">
        <f t="shared" si="38"/>
        <v>31000</v>
      </c>
      <c r="R125" s="105">
        <f t="shared" si="41"/>
        <v>0</v>
      </c>
      <c r="S125" s="72">
        <f t="shared" si="39"/>
        <v>155000</v>
      </c>
    </row>
    <row r="126" spans="1:19" ht="105.75" customHeight="1" x14ac:dyDescent="0.2">
      <c r="A126" s="364"/>
      <c r="B126" s="365"/>
      <c r="C126" s="365"/>
      <c r="D126" s="365"/>
      <c r="E126" s="147"/>
      <c r="F126" s="147"/>
      <c r="G126" s="49" t="s">
        <v>701</v>
      </c>
      <c r="H126" s="19" t="s">
        <v>97</v>
      </c>
      <c r="I126" s="365">
        <f>'موازنة 2026-2027'!M126</f>
        <v>0</v>
      </c>
      <c r="J126" s="365">
        <f>'موازنة 2027-2028 '!M126</f>
        <v>0</v>
      </c>
      <c r="K126" s="365">
        <f>'موازنة 2028 -2029'!M126</f>
        <v>0</v>
      </c>
      <c r="L126" s="147">
        <f t="shared" si="43"/>
        <v>0</v>
      </c>
      <c r="M126" s="365">
        <f>'موازنة 2029-2030'!M126</f>
        <v>0</v>
      </c>
      <c r="N126" s="208">
        <f t="shared" si="36"/>
        <v>0</v>
      </c>
      <c r="O126" s="147"/>
      <c r="P126" s="209" t="str">
        <f t="shared" si="37"/>
        <v xml:space="preserve"> </v>
      </c>
      <c r="Q126" s="209" t="str">
        <f t="shared" si="38"/>
        <v xml:space="preserve"> </v>
      </c>
      <c r="R126" s="105">
        <f t="shared" si="41"/>
        <v>0</v>
      </c>
      <c r="S126" s="72">
        <f t="shared" si="39"/>
        <v>0</v>
      </c>
    </row>
    <row r="127" spans="1:19" ht="105.75" customHeight="1" x14ac:dyDescent="0.2">
      <c r="A127" s="364"/>
      <c r="B127" s="365"/>
      <c r="C127" s="365"/>
      <c r="D127" s="365"/>
      <c r="E127" s="147"/>
      <c r="F127" s="147"/>
      <c r="G127" s="49" t="s">
        <v>702</v>
      </c>
      <c r="H127" s="19" t="s">
        <v>98</v>
      </c>
      <c r="I127" s="365">
        <f>'موازنة 2026-2027'!M127</f>
        <v>0</v>
      </c>
      <c r="J127" s="365">
        <f>'موازنة 2027-2028 '!M127</f>
        <v>0</v>
      </c>
      <c r="K127" s="365">
        <f>'موازنة 2028 -2029'!M127</f>
        <v>0</v>
      </c>
      <c r="L127" s="147">
        <f t="shared" si="43"/>
        <v>0</v>
      </c>
      <c r="M127" s="365">
        <f>'موازنة 2029-2030'!M127</f>
        <v>0</v>
      </c>
      <c r="N127" s="208">
        <f t="shared" si="36"/>
        <v>0</v>
      </c>
      <c r="O127" s="147"/>
      <c r="P127" s="209" t="str">
        <f t="shared" si="37"/>
        <v xml:space="preserve"> </v>
      </c>
      <c r="Q127" s="209" t="str">
        <f t="shared" si="38"/>
        <v xml:space="preserve"> </v>
      </c>
      <c r="R127" s="105">
        <f t="shared" si="41"/>
        <v>0</v>
      </c>
      <c r="S127" s="72">
        <f t="shared" si="39"/>
        <v>0</v>
      </c>
    </row>
    <row r="128" spans="1:19" ht="105.75" customHeight="1" x14ac:dyDescent="0.2">
      <c r="A128" s="364"/>
      <c r="B128" s="365"/>
      <c r="C128" s="365"/>
      <c r="D128" s="365"/>
      <c r="E128" s="147"/>
      <c r="F128" s="147"/>
      <c r="G128" s="49" t="s">
        <v>703</v>
      </c>
      <c r="H128" s="19" t="s">
        <v>99</v>
      </c>
      <c r="I128" s="365">
        <f>'موازنة 2026-2027'!M128</f>
        <v>0</v>
      </c>
      <c r="J128" s="365">
        <f>'موازنة 2027-2028 '!M128</f>
        <v>0</v>
      </c>
      <c r="K128" s="365">
        <f>'موازنة 2028 -2029'!M128</f>
        <v>0</v>
      </c>
      <c r="L128" s="147">
        <f t="shared" si="43"/>
        <v>0</v>
      </c>
      <c r="M128" s="365">
        <f>'موازنة 2029-2030'!M128</f>
        <v>0</v>
      </c>
      <c r="N128" s="208">
        <f t="shared" si="36"/>
        <v>0</v>
      </c>
      <c r="O128" s="147"/>
      <c r="P128" s="209" t="str">
        <f t="shared" si="37"/>
        <v xml:space="preserve"> </v>
      </c>
      <c r="Q128" s="209" t="str">
        <f t="shared" si="38"/>
        <v xml:space="preserve"> </v>
      </c>
      <c r="R128" s="105">
        <f t="shared" si="41"/>
        <v>0</v>
      </c>
      <c r="S128" s="72">
        <f t="shared" si="39"/>
        <v>0</v>
      </c>
    </row>
    <row r="129" spans="1:19" ht="105.75" customHeight="1" x14ac:dyDescent="0.2">
      <c r="A129" s="364"/>
      <c r="B129" s="365"/>
      <c r="C129" s="365"/>
      <c r="D129" s="365"/>
      <c r="E129" s="147"/>
      <c r="F129" s="147"/>
      <c r="G129" s="49" t="s">
        <v>704</v>
      </c>
      <c r="H129" s="19" t="s">
        <v>100</v>
      </c>
      <c r="I129" s="365">
        <f>'موازنة 2026-2027'!M129</f>
        <v>0</v>
      </c>
      <c r="J129" s="365">
        <f>'موازنة 2027-2028 '!M129</f>
        <v>0</v>
      </c>
      <c r="K129" s="365">
        <f>'موازنة 2028 -2029'!M129</f>
        <v>0</v>
      </c>
      <c r="L129" s="147">
        <f t="shared" si="43"/>
        <v>0</v>
      </c>
      <c r="M129" s="365">
        <f>'موازنة 2029-2030'!M129</f>
        <v>0</v>
      </c>
      <c r="N129" s="208">
        <f t="shared" si="36"/>
        <v>0</v>
      </c>
      <c r="O129" s="147"/>
      <c r="P129" s="209" t="str">
        <f t="shared" si="37"/>
        <v xml:space="preserve"> </v>
      </c>
      <c r="Q129" s="209" t="str">
        <f t="shared" si="38"/>
        <v xml:space="preserve"> </v>
      </c>
      <c r="R129" s="105">
        <f t="shared" si="41"/>
        <v>0</v>
      </c>
      <c r="S129" s="72">
        <f t="shared" si="39"/>
        <v>0</v>
      </c>
    </row>
    <row r="130" spans="1:19" ht="105.75" customHeight="1" x14ac:dyDescent="0.2">
      <c r="A130" s="364"/>
      <c r="B130" s="365"/>
      <c r="C130" s="365"/>
      <c r="D130" s="365"/>
      <c r="E130" s="147"/>
      <c r="F130" s="147"/>
      <c r="G130" s="49" t="s">
        <v>705</v>
      </c>
      <c r="H130" s="19" t="s">
        <v>101</v>
      </c>
      <c r="I130" s="365">
        <f>'موازنة 2026-2027'!M130</f>
        <v>0</v>
      </c>
      <c r="J130" s="365">
        <f>'موازنة 2027-2028 '!M130</f>
        <v>0</v>
      </c>
      <c r="K130" s="365">
        <f>'موازنة 2028 -2029'!M130</f>
        <v>0</v>
      </c>
      <c r="L130" s="147">
        <f t="shared" si="43"/>
        <v>0</v>
      </c>
      <c r="M130" s="365">
        <f>'موازنة 2029-2030'!M130</f>
        <v>0</v>
      </c>
      <c r="N130" s="208">
        <f t="shared" si="36"/>
        <v>0</v>
      </c>
      <c r="O130" s="147"/>
      <c r="P130" s="209" t="str">
        <f t="shared" si="37"/>
        <v xml:space="preserve"> </v>
      </c>
      <c r="Q130" s="209" t="str">
        <f t="shared" si="38"/>
        <v xml:space="preserve"> </v>
      </c>
      <c r="R130" s="105">
        <f t="shared" si="41"/>
        <v>0</v>
      </c>
      <c r="S130" s="72">
        <f t="shared" si="39"/>
        <v>0</v>
      </c>
    </row>
    <row r="131" spans="1:19" ht="105.75" customHeight="1" x14ac:dyDescent="0.2">
      <c r="A131" s="364"/>
      <c r="B131" s="365"/>
      <c r="C131" s="365"/>
      <c r="D131" s="365"/>
      <c r="E131" s="147"/>
      <c r="F131" s="147"/>
      <c r="G131" s="49" t="s">
        <v>706</v>
      </c>
      <c r="H131" s="19" t="s">
        <v>102</v>
      </c>
      <c r="I131" s="365">
        <f>'موازنة 2026-2027'!M131</f>
        <v>0</v>
      </c>
      <c r="J131" s="365">
        <f>'موازنة 2027-2028 '!M131</f>
        <v>0</v>
      </c>
      <c r="K131" s="365">
        <f>'موازنة 2028 -2029'!M131</f>
        <v>0</v>
      </c>
      <c r="L131" s="147">
        <f t="shared" si="43"/>
        <v>0</v>
      </c>
      <c r="M131" s="365">
        <f>'موازنة 2029-2030'!M131</f>
        <v>0</v>
      </c>
      <c r="N131" s="208">
        <f t="shared" si="36"/>
        <v>0</v>
      </c>
      <c r="O131" s="147"/>
      <c r="P131" s="209" t="str">
        <f t="shared" si="37"/>
        <v xml:space="preserve"> </v>
      </c>
      <c r="Q131" s="209" t="str">
        <f t="shared" si="38"/>
        <v xml:space="preserve"> </v>
      </c>
      <c r="R131" s="105">
        <f t="shared" si="41"/>
        <v>0</v>
      </c>
      <c r="S131" s="72">
        <f t="shared" si="39"/>
        <v>0</v>
      </c>
    </row>
    <row r="132" spans="1:19" ht="105.75" customHeight="1" x14ac:dyDescent="0.2">
      <c r="A132" s="364"/>
      <c r="B132" s="365"/>
      <c r="C132" s="365"/>
      <c r="D132" s="365"/>
      <c r="E132" s="147"/>
      <c r="F132" s="147"/>
      <c r="G132" s="49" t="s">
        <v>707</v>
      </c>
      <c r="H132" s="19" t="s">
        <v>103</v>
      </c>
      <c r="I132" s="365">
        <f>'موازنة 2026-2027'!M132</f>
        <v>0</v>
      </c>
      <c r="J132" s="365">
        <f>'موازنة 2027-2028 '!M132</f>
        <v>0</v>
      </c>
      <c r="K132" s="365">
        <f>'موازنة 2028 -2029'!M132</f>
        <v>0</v>
      </c>
      <c r="L132" s="147">
        <f t="shared" si="43"/>
        <v>0</v>
      </c>
      <c r="M132" s="365">
        <f>'موازنة 2029-2030'!M132</f>
        <v>0</v>
      </c>
      <c r="N132" s="208">
        <f t="shared" si="36"/>
        <v>0</v>
      </c>
      <c r="O132" s="147"/>
      <c r="P132" s="209" t="str">
        <f t="shared" si="37"/>
        <v xml:space="preserve"> </v>
      </c>
      <c r="Q132" s="209" t="str">
        <f t="shared" si="38"/>
        <v xml:space="preserve"> </v>
      </c>
      <c r="R132" s="105">
        <f t="shared" si="41"/>
        <v>0</v>
      </c>
      <c r="S132" s="72">
        <f t="shared" si="39"/>
        <v>0</v>
      </c>
    </row>
    <row r="133" spans="1:19" ht="105.75" customHeight="1" x14ac:dyDescent="0.2">
      <c r="A133" s="364"/>
      <c r="B133" s="365"/>
      <c r="C133" s="365"/>
      <c r="D133" s="365"/>
      <c r="E133" s="147"/>
      <c r="F133" s="147"/>
      <c r="G133" s="49" t="s">
        <v>708</v>
      </c>
      <c r="H133" s="19" t="s">
        <v>104</v>
      </c>
      <c r="I133" s="365">
        <f>'موازنة 2026-2027'!M133</f>
        <v>0</v>
      </c>
      <c r="J133" s="365">
        <f>'موازنة 2027-2028 '!M133</f>
        <v>0</v>
      </c>
      <c r="K133" s="365">
        <f>'موازنة 2028 -2029'!M133</f>
        <v>0</v>
      </c>
      <c r="L133" s="147">
        <f t="shared" si="43"/>
        <v>0</v>
      </c>
      <c r="M133" s="365">
        <f>'موازنة 2029-2030'!M133</f>
        <v>0</v>
      </c>
      <c r="N133" s="208">
        <f t="shared" si="36"/>
        <v>0</v>
      </c>
      <c r="O133" s="147"/>
      <c r="P133" s="209" t="str">
        <f t="shared" si="37"/>
        <v xml:space="preserve"> </v>
      </c>
      <c r="Q133" s="209" t="str">
        <f t="shared" si="38"/>
        <v xml:space="preserve"> </v>
      </c>
      <c r="R133" s="105">
        <f t="shared" si="41"/>
        <v>0</v>
      </c>
      <c r="S133" s="72">
        <f t="shared" si="39"/>
        <v>0</v>
      </c>
    </row>
    <row r="134" spans="1:19" ht="105.75" customHeight="1" x14ac:dyDescent="0.2">
      <c r="A134" s="364"/>
      <c r="B134" s="365"/>
      <c r="C134" s="365"/>
      <c r="D134" s="365"/>
      <c r="E134" s="147"/>
      <c r="F134" s="147"/>
      <c r="G134" s="49" t="s">
        <v>709</v>
      </c>
      <c r="H134" s="19" t="s">
        <v>105</v>
      </c>
      <c r="I134" s="365">
        <f>'موازنة 2026-2027'!M134</f>
        <v>0</v>
      </c>
      <c r="J134" s="365">
        <f>'موازنة 2027-2028 '!M134</f>
        <v>0</v>
      </c>
      <c r="K134" s="365">
        <f>'موازنة 2028 -2029'!M134</f>
        <v>0</v>
      </c>
      <c r="L134" s="147">
        <f t="shared" si="43"/>
        <v>0</v>
      </c>
      <c r="M134" s="365">
        <f>'موازنة 2029-2030'!M134</f>
        <v>0</v>
      </c>
      <c r="N134" s="208">
        <f t="shared" si="36"/>
        <v>0</v>
      </c>
      <c r="O134" s="147"/>
      <c r="P134" s="209" t="str">
        <f t="shared" si="37"/>
        <v xml:space="preserve"> </v>
      </c>
      <c r="Q134" s="209" t="str">
        <f t="shared" si="38"/>
        <v xml:space="preserve"> </v>
      </c>
      <c r="R134" s="105">
        <f t="shared" si="41"/>
        <v>0</v>
      </c>
      <c r="S134" s="72">
        <f t="shared" si="39"/>
        <v>0</v>
      </c>
    </row>
    <row r="135" spans="1:19" ht="105.75" customHeight="1" x14ac:dyDescent="0.2">
      <c r="A135" s="364"/>
      <c r="B135" s="365"/>
      <c r="C135" s="365"/>
      <c r="D135" s="365"/>
      <c r="E135" s="147"/>
      <c r="F135" s="147"/>
      <c r="G135" s="49" t="s">
        <v>710</v>
      </c>
      <c r="H135" s="19" t="s">
        <v>106</v>
      </c>
      <c r="I135" s="365">
        <f>'موازنة 2026-2027'!M135</f>
        <v>0</v>
      </c>
      <c r="J135" s="365">
        <f>'موازنة 2027-2028 '!M135</f>
        <v>0</v>
      </c>
      <c r="K135" s="365">
        <f>'موازنة 2028 -2029'!M135</f>
        <v>0</v>
      </c>
      <c r="L135" s="147">
        <f t="shared" si="43"/>
        <v>0</v>
      </c>
      <c r="M135" s="365">
        <f>'موازنة 2029-2030'!M135</f>
        <v>0</v>
      </c>
      <c r="N135" s="208">
        <f t="shared" si="36"/>
        <v>0</v>
      </c>
      <c r="O135" s="147"/>
      <c r="P135" s="209" t="str">
        <f t="shared" si="37"/>
        <v xml:space="preserve"> </v>
      </c>
      <c r="Q135" s="209" t="str">
        <f t="shared" si="38"/>
        <v xml:space="preserve"> </v>
      </c>
      <c r="R135" s="105">
        <f t="shared" si="41"/>
        <v>0</v>
      </c>
      <c r="S135" s="72">
        <f t="shared" si="39"/>
        <v>0</v>
      </c>
    </row>
    <row r="136" spans="1:19" ht="102.75" customHeight="1" x14ac:dyDescent="0.2">
      <c r="A136" s="364"/>
      <c r="B136" s="365"/>
      <c r="C136" s="365"/>
      <c r="D136" s="365"/>
      <c r="E136" s="147"/>
      <c r="F136" s="147"/>
      <c r="G136" s="49" t="s">
        <v>711</v>
      </c>
      <c r="H136" s="19" t="s">
        <v>107</v>
      </c>
      <c r="I136" s="365">
        <f>'موازنة 2026-2027'!M136</f>
        <v>20000</v>
      </c>
      <c r="J136" s="365">
        <f>'موازنة 2027-2028 '!M136</f>
        <v>20000</v>
      </c>
      <c r="K136" s="365">
        <f>'موازنة 2028 -2029'!M136</f>
        <v>20000</v>
      </c>
      <c r="L136" s="147">
        <f t="shared" si="43"/>
        <v>40000</v>
      </c>
      <c r="M136" s="365">
        <f>'موازنة 2029-2030'!M136</f>
        <v>0</v>
      </c>
      <c r="N136" s="208">
        <f t="shared" si="36"/>
        <v>-20000</v>
      </c>
      <c r="O136" s="147"/>
      <c r="P136" s="209" t="str">
        <f t="shared" si="37"/>
        <v xml:space="preserve"> </v>
      </c>
      <c r="Q136" s="209">
        <f t="shared" si="38"/>
        <v>20000</v>
      </c>
      <c r="R136" s="105">
        <f t="shared" si="41"/>
        <v>0</v>
      </c>
      <c r="S136" s="72">
        <f t="shared" si="39"/>
        <v>100000</v>
      </c>
    </row>
    <row r="137" spans="1:19" ht="105.75" customHeight="1" x14ac:dyDescent="0.2">
      <c r="A137" s="364"/>
      <c r="B137" s="365"/>
      <c r="C137" s="365"/>
      <c r="D137" s="365"/>
      <c r="E137" s="147"/>
      <c r="F137" s="147"/>
      <c r="G137" s="49" t="s">
        <v>712</v>
      </c>
      <c r="H137" s="19" t="s">
        <v>108</v>
      </c>
      <c r="I137" s="365">
        <f>'موازنة 2026-2027'!M137</f>
        <v>0</v>
      </c>
      <c r="J137" s="365">
        <f>'موازنة 2027-2028 '!M137</f>
        <v>0</v>
      </c>
      <c r="K137" s="365">
        <f>'موازنة 2028 -2029'!M137</f>
        <v>0</v>
      </c>
      <c r="L137" s="147">
        <f t="shared" si="43"/>
        <v>0</v>
      </c>
      <c r="M137" s="365">
        <f>'موازنة 2029-2030'!M137</f>
        <v>0</v>
      </c>
      <c r="N137" s="208">
        <f t="shared" si="36"/>
        <v>0</v>
      </c>
      <c r="O137" s="147"/>
      <c r="P137" s="209" t="str">
        <f t="shared" si="37"/>
        <v xml:space="preserve"> </v>
      </c>
      <c r="Q137" s="209" t="str">
        <f t="shared" si="38"/>
        <v xml:space="preserve"> </v>
      </c>
      <c r="R137" s="105">
        <f t="shared" si="41"/>
        <v>0</v>
      </c>
      <c r="S137" s="72">
        <f t="shared" si="39"/>
        <v>0</v>
      </c>
    </row>
    <row r="138" spans="1:19" ht="105.75" customHeight="1" x14ac:dyDescent="0.2">
      <c r="A138" s="364"/>
      <c r="B138" s="365"/>
      <c r="C138" s="365"/>
      <c r="D138" s="365"/>
      <c r="E138" s="147"/>
      <c r="F138" s="147"/>
      <c r="G138" s="49" t="s">
        <v>713</v>
      </c>
      <c r="H138" s="19" t="s">
        <v>109</v>
      </c>
      <c r="I138" s="365">
        <f>'موازنة 2026-2027'!M138</f>
        <v>0</v>
      </c>
      <c r="J138" s="365">
        <f>'موازنة 2027-2028 '!M138</f>
        <v>0</v>
      </c>
      <c r="K138" s="365">
        <f>'موازنة 2028 -2029'!M138</f>
        <v>0</v>
      </c>
      <c r="L138" s="147">
        <f t="shared" si="43"/>
        <v>0</v>
      </c>
      <c r="M138" s="365">
        <f>'موازنة 2029-2030'!M138</f>
        <v>0</v>
      </c>
      <c r="N138" s="208">
        <f t="shared" si="36"/>
        <v>0</v>
      </c>
      <c r="O138" s="147"/>
      <c r="P138" s="209" t="str">
        <f t="shared" si="37"/>
        <v xml:space="preserve"> </v>
      </c>
      <c r="Q138" s="209" t="str">
        <f t="shared" si="38"/>
        <v xml:space="preserve"> </v>
      </c>
      <c r="R138" s="105">
        <f t="shared" si="41"/>
        <v>0</v>
      </c>
      <c r="S138" s="72">
        <f t="shared" si="39"/>
        <v>0</v>
      </c>
    </row>
    <row r="139" spans="1:19" ht="114.75" customHeight="1" x14ac:dyDescent="0.2">
      <c r="A139" s="364"/>
      <c r="B139" s="365"/>
      <c r="C139" s="365"/>
      <c r="D139" s="365"/>
      <c r="E139" s="147"/>
      <c r="F139" s="147"/>
      <c r="G139" s="49" t="s">
        <v>714</v>
      </c>
      <c r="H139" s="19" t="s">
        <v>110</v>
      </c>
      <c r="I139" s="365">
        <f>'موازنة 2026-2027'!M139</f>
        <v>0</v>
      </c>
      <c r="J139" s="365">
        <f>'موازنة 2027-2028 '!M139</f>
        <v>0</v>
      </c>
      <c r="K139" s="365">
        <f>'موازنة 2028 -2029'!M139</f>
        <v>0</v>
      </c>
      <c r="L139" s="147">
        <f t="shared" si="43"/>
        <v>0</v>
      </c>
      <c r="M139" s="365">
        <f>'موازنة 2029-2030'!M139</f>
        <v>0</v>
      </c>
      <c r="N139" s="208">
        <f t="shared" si="36"/>
        <v>0</v>
      </c>
      <c r="O139" s="147"/>
      <c r="P139" s="209" t="str">
        <f t="shared" si="37"/>
        <v xml:space="preserve"> </v>
      </c>
      <c r="Q139" s="209" t="str">
        <f t="shared" si="38"/>
        <v xml:space="preserve"> </v>
      </c>
      <c r="R139" s="105">
        <f t="shared" si="41"/>
        <v>0</v>
      </c>
      <c r="S139" s="72">
        <f t="shared" si="39"/>
        <v>0</v>
      </c>
    </row>
    <row r="140" spans="1:19" ht="105.75" customHeight="1" x14ac:dyDescent="0.2">
      <c r="A140" s="364"/>
      <c r="B140" s="365"/>
      <c r="C140" s="365"/>
      <c r="D140" s="365"/>
      <c r="E140" s="147"/>
      <c r="F140" s="147"/>
      <c r="G140" s="49" t="s">
        <v>715</v>
      </c>
      <c r="H140" s="19" t="s">
        <v>111</v>
      </c>
      <c r="I140" s="365">
        <f>'موازنة 2026-2027'!M140</f>
        <v>0</v>
      </c>
      <c r="J140" s="365">
        <f>'موازنة 2027-2028 '!M140</f>
        <v>0</v>
      </c>
      <c r="K140" s="365">
        <f>'موازنة 2028 -2029'!M140</f>
        <v>0</v>
      </c>
      <c r="L140" s="147">
        <f t="shared" si="43"/>
        <v>0</v>
      </c>
      <c r="M140" s="365">
        <f>'موازنة 2029-2030'!M140</f>
        <v>0</v>
      </c>
      <c r="N140" s="208">
        <f t="shared" si="36"/>
        <v>0</v>
      </c>
      <c r="O140" s="147"/>
      <c r="P140" s="209" t="str">
        <f t="shared" si="37"/>
        <v xml:space="preserve"> </v>
      </c>
      <c r="Q140" s="209" t="str">
        <f t="shared" si="38"/>
        <v xml:space="preserve"> </v>
      </c>
      <c r="R140" s="105">
        <f t="shared" si="41"/>
        <v>0</v>
      </c>
      <c r="S140" s="72">
        <f t="shared" si="39"/>
        <v>0</v>
      </c>
    </row>
    <row r="141" spans="1:19" ht="105.75" customHeight="1" x14ac:dyDescent="0.2">
      <c r="A141" s="364"/>
      <c r="B141" s="365"/>
      <c r="C141" s="365"/>
      <c r="D141" s="365"/>
      <c r="E141" s="147"/>
      <c r="F141" s="147"/>
      <c r="G141" s="49" t="s">
        <v>716</v>
      </c>
      <c r="H141" s="19" t="s">
        <v>112</v>
      </c>
      <c r="I141" s="365">
        <f>'موازنة 2026-2027'!M141</f>
        <v>0</v>
      </c>
      <c r="J141" s="365">
        <f>'موازنة 2027-2028 '!M141</f>
        <v>0</v>
      </c>
      <c r="K141" s="365">
        <f>'موازنة 2028 -2029'!M141</f>
        <v>0</v>
      </c>
      <c r="L141" s="147">
        <f t="shared" si="43"/>
        <v>0</v>
      </c>
      <c r="M141" s="365">
        <f>'موازنة 2029-2030'!M141</f>
        <v>0</v>
      </c>
      <c r="N141" s="208">
        <f t="shared" si="36"/>
        <v>0</v>
      </c>
      <c r="O141" s="147"/>
      <c r="P141" s="209" t="str">
        <f t="shared" si="37"/>
        <v xml:space="preserve"> </v>
      </c>
      <c r="Q141" s="209" t="str">
        <f t="shared" si="38"/>
        <v xml:space="preserve"> </v>
      </c>
      <c r="R141" s="105">
        <f t="shared" si="41"/>
        <v>0</v>
      </c>
      <c r="S141" s="72">
        <f t="shared" si="39"/>
        <v>0</v>
      </c>
    </row>
    <row r="142" spans="1:19" ht="94.5" customHeight="1" x14ac:dyDescent="0.2">
      <c r="A142" s="364"/>
      <c r="B142" s="365"/>
      <c r="C142" s="365"/>
      <c r="D142" s="365"/>
      <c r="E142" s="147"/>
      <c r="F142" s="147"/>
      <c r="G142" s="49" t="s">
        <v>717</v>
      </c>
      <c r="H142" s="19" t="s">
        <v>113</v>
      </c>
      <c r="I142" s="365">
        <f>'موازنة 2026-2027'!M142</f>
        <v>0</v>
      </c>
      <c r="J142" s="365">
        <f>'موازنة 2027-2028 '!M142</f>
        <v>0</v>
      </c>
      <c r="K142" s="365">
        <f>'موازنة 2028 -2029'!M142</f>
        <v>0</v>
      </c>
      <c r="L142" s="147">
        <f t="shared" si="43"/>
        <v>0</v>
      </c>
      <c r="M142" s="365">
        <f>'موازنة 2029-2030'!M142</f>
        <v>0</v>
      </c>
      <c r="N142" s="208">
        <f t="shared" si="36"/>
        <v>0</v>
      </c>
      <c r="O142" s="147"/>
      <c r="P142" s="209" t="str">
        <f t="shared" si="37"/>
        <v xml:space="preserve"> </v>
      </c>
      <c r="Q142" s="209" t="str">
        <f t="shared" si="38"/>
        <v xml:space="preserve"> </v>
      </c>
      <c r="R142" s="105">
        <f t="shared" si="41"/>
        <v>0</v>
      </c>
      <c r="S142" s="72">
        <f t="shared" si="39"/>
        <v>0</v>
      </c>
    </row>
    <row r="143" spans="1:19" ht="105.75" customHeight="1" x14ac:dyDescent="0.2">
      <c r="A143" s="364"/>
      <c r="B143" s="365"/>
      <c r="C143" s="365"/>
      <c r="D143" s="365"/>
      <c r="E143" s="147"/>
      <c r="F143" s="147"/>
      <c r="G143" s="49" t="s">
        <v>718</v>
      </c>
      <c r="H143" s="19" t="s">
        <v>114</v>
      </c>
      <c r="I143" s="365">
        <f>'موازنة 2026-2027'!M143</f>
        <v>0</v>
      </c>
      <c r="J143" s="365">
        <f>'موازنة 2027-2028 '!M143</f>
        <v>0</v>
      </c>
      <c r="K143" s="365">
        <f>'موازنة 2028 -2029'!M143</f>
        <v>0</v>
      </c>
      <c r="L143" s="147">
        <f t="shared" si="43"/>
        <v>0</v>
      </c>
      <c r="M143" s="365">
        <f>'موازنة 2029-2030'!M143</f>
        <v>0</v>
      </c>
      <c r="N143" s="208">
        <f t="shared" si="36"/>
        <v>0</v>
      </c>
      <c r="O143" s="147"/>
      <c r="P143" s="209" t="str">
        <f t="shared" si="37"/>
        <v xml:space="preserve"> </v>
      </c>
      <c r="Q143" s="209" t="str">
        <f t="shared" si="38"/>
        <v xml:space="preserve"> </v>
      </c>
      <c r="R143" s="105">
        <f t="shared" si="41"/>
        <v>0</v>
      </c>
      <c r="S143" s="72">
        <f t="shared" si="39"/>
        <v>0</v>
      </c>
    </row>
    <row r="144" spans="1:19" ht="105.75" customHeight="1" x14ac:dyDescent="0.2">
      <c r="A144" s="364"/>
      <c r="B144" s="365"/>
      <c r="C144" s="365"/>
      <c r="D144" s="365"/>
      <c r="E144" s="147"/>
      <c r="F144" s="147"/>
      <c r="G144" s="49" t="s">
        <v>719</v>
      </c>
      <c r="H144" s="19" t="s">
        <v>115</v>
      </c>
      <c r="I144" s="365">
        <f>'موازنة 2026-2027'!M144</f>
        <v>0</v>
      </c>
      <c r="J144" s="365">
        <f>'موازنة 2027-2028 '!M144</f>
        <v>0</v>
      </c>
      <c r="K144" s="365">
        <f>'موازنة 2028 -2029'!M144</f>
        <v>0</v>
      </c>
      <c r="L144" s="147">
        <f t="shared" si="43"/>
        <v>0</v>
      </c>
      <c r="M144" s="365">
        <f>'موازنة 2029-2030'!M144</f>
        <v>0</v>
      </c>
      <c r="N144" s="208">
        <f t="shared" si="36"/>
        <v>0</v>
      </c>
      <c r="O144" s="147"/>
      <c r="P144" s="209" t="str">
        <f t="shared" si="37"/>
        <v xml:space="preserve"> </v>
      </c>
      <c r="Q144" s="209" t="str">
        <f t="shared" si="38"/>
        <v xml:space="preserve"> </v>
      </c>
      <c r="R144" s="105">
        <f t="shared" si="41"/>
        <v>0</v>
      </c>
      <c r="S144" s="72">
        <f t="shared" si="39"/>
        <v>0</v>
      </c>
    </row>
    <row r="145" spans="1:19" ht="105.75" customHeight="1" x14ac:dyDescent="0.2">
      <c r="A145" s="364"/>
      <c r="B145" s="365"/>
      <c r="C145" s="365"/>
      <c r="D145" s="365"/>
      <c r="E145" s="147"/>
      <c r="F145" s="147"/>
      <c r="G145" s="49" t="s">
        <v>720</v>
      </c>
      <c r="H145" s="19" t="s">
        <v>116</v>
      </c>
      <c r="I145" s="365">
        <f>'موازنة 2026-2027'!M145</f>
        <v>0</v>
      </c>
      <c r="J145" s="365">
        <f>'موازنة 2027-2028 '!M145</f>
        <v>0</v>
      </c>
      <c r="K145" s="365">
        <f>'موازنة 2028 -2029'!M145</f>
        <v>0</v>
      </c>
      <c r="L145" s="147">
        <f t="shared" si="43"/>
        <v>0</v>
      </c>
      <c r="M145" s="365">
        <f>'موازنة 2029-2030'!M145</f>
        <v>0</v>
      </c>
      <c r="N145" s="208">
        <f t="shared" si="36"/>
        <v>0</v>
      </c>
      <c r="O145" s="147"/>
      <c r="P145" s="209" t="str">
        <f t="shared" si="37"/>
        <v xml:space="preserve"> </v>
      </c>
      <c r="Q145" s="209" t="str">
        <f t="shared" si="38"/>
        <v xml:space="preserve"> </v>
      </c>
      <c r="R145" s="105">
        <f t="shared" si="41"/>
        <v>0</v>
      </c>
      <c r="S145" s="72">
        <f t="shared" si="39"/>
        <v>0</v>
      </c>
    </row>
    <row r="146" spans="1:19" ht="105.75" customHeight="1" x14ac:dyDescent="0.2">
      <c r="A146" s="364"/>
      <c r="B146" s="365"/>
      <c r="C146" s="365"/>
      <c r="D146" s="365"/>
      <c r="E146" s="147"/>
      <c r="F146" s="147"/>
      <c r="G146" s="49" t="s">
        <v>721</v>
      </c>
      <c r="H146" s="19" t="s">
        <v>117</v>
      </c>
      <c r="I146" s="365">
        <f>'موازنة 2026-2027'!M146</f>
        <v>0</v>
      </c>
      <c r="J146" s="365">
        <f>'موازنة 2027-2028 '!M146</f>
        <v>0</v>
      </c>
      <c r="K146" s="365">
        <f>'موازنة 2028 -2029'!M146</f>
        <v>0</v>
      </c>
      <c r="L146" s="147">
        <f t="shared" si="43"/>
        <v>0</v>
      </c>
      <c r="M146" s="365">
        <f>'موازنة 2029-2030'!M146</f>
        <v>0</v>
      </c>
      <c r="N146" s="208">
        <f t="shared" si="36"/>
        <v>0</v>
      </c>
      <c r="O146" s="147"/>
      <c r="P146" s="209" t="str">
        <f t="shared" si="37"/>
        <v xml:space="preserve"> </v>
      </c>
      <c r="Q146" s="209" t="str">
        <f t="shared" si="38"/>
        <v xml:space="preserve"> </v>
      </c>
      <c r="R146" s="105">
        <f t="shared" si="41"/>
        <v>0</v>
      </c>
      <c r="S146" s="72">
        <f t="shared" si="39"/>
        <v>0</v>
      </c>
    </row>
    <row r="147" spans="1:19" ht="105.75" customHeight="1" x14ac:dyDescent="0.2">
      <c r="A147" s="364"/>
      <c r="B147" s="365"/>
      <c r="C147" s="365"/>
      <c r="D147" s="365"/>
      <c r="E147" s="147"/>
      <c r="F147" s="147"/>
      <c r="G147" s="49" t="s">
        <v>722</v>
      </c>
      <c r="H147" s="19" t="s">
        <v>118</v>
      </c>
      <c r="I147" s="365">
        <f>'موازنة 2026-2027'!M147</f>
        <v>0</v>
      </c>
      <c r="J147" s="365">
        <f>'موازنة 2027-2028 '!M147</f>
        <v>0</v>
      </c>
      <c r="K147" s="365">
        <f>'موازنة 2028 -2029'!M147</f>
        <v>0</v>
      </c>
      <c r="L147" s="147">
        <f t="shared" si="43"/>
        <v>0</v>
      </c>
      <c r="M147" s="365">
        <f>'موازنة 2029-2030'!M147</f>
        <v>0</v>
      </c>
      <c r="N147" s="208">
        <f t="shared" si="36"/>
        <v>0</v>
      </c>
      <c r="O147" s="147"/>
      <c r="P147" s="209" t="str">
        <f t="shared" si="37"/>
        <v xml:space="preserve"> </v>
      </c>
      <c r="Q147" s="209" t="str">
        <f t="shared" si="38"/>
        <v xml:space="preserve"> </v>
      </c>
      <c r="R147" s="105">
        <f t="shared" si="41"/>
        <v>0</v>
      </c>
      <c r="S147" s="72">
        <f t="shared" si="39"/>
        <v>0</v>
      </c>
    </row>
    <row r="148" spans="1:19" ht="105" customHeight="1" x14ac:dyDescent="0.2">
      <c r="A148" s="379"/>
      <c r="B148" s="379"/>
      <c r="C148" s="379"/>
      <c r="D148" s="379"/>
      <c r="E148" s="158"/>
      <c r="F148" s="158"/>
      <c r="G148" s="50" t="s">
        <v>723</v>
      </c>
      <c r="H148" s="20" t="s">
        <v>119</v>
      </c>
      <c r="I148" s="379">
        <f>'موازنة 2026-2027'!M148</f>
        <v>0</v>
      </c>
      <c r="J148" s="379">
        <f>'موازنة 2027-2028 '!M148</f>
        <v>0</v>
      </c>
      <c r="K148" s="379">
        <f>'موازنة 2028 -2029'!M148</f>
        <v>0</v>
      </c>
      <c r="L148" s="158">
        <f t="shared" si="43"/>
        <v>0</v>
      </c>
      <c r="M148" s="379">
        <f>'موازنة 2029-2030'!M148</f>
        <v>0</v>
      </c>
      <c r="N148" s="218">
        <f t="shared" si="36"/>
        <v>0</v>
      </c>
      <c r="O148" s="158"/>
      <c r="P148" s="219" t="str">
        <f t="shared" si="37"/>
        <v xml:space="preserve"> </v>
      </c>
      <c r="Q148" s="219" t="str">
        <f t="shared" si="38"/>
        <v xml:space="preserve"> </v>
      </c>
      <c r="R148" s="113">
        <f t="shared" si="41"/>
        <v>0</v>
      </c>
      <c r="S148" s="72">
        <f t="shared" si="39"/>
        <v>0</v>
      </c>
    </row>
    <row r="149" spans="1:19" ht="105.75" customHeight="1" x14ac:dyDescent="0.2">
      <c r="A149" s="364"/>
      <c r="B149" s="365"/>
      <c r="C149" s="365"/>
      <c r="D149" s="365"/>
      <c r="E149" s="147"/>
      <c r="F149" s="147"/>
      <c r="G149" s="49" t="s">
        <v>724</v>
      </c>
      <c r="H149" s="19" t="s">
        <v>120</v>
      </c>
      <c r="I149" s="365">
        <f>'موازنة 2026-2027'!M149</f>
        <v>0</v>
      </c>
      <c r="J149" s="365">
        <f>'موازنة 2027-2028 '!M149</f>
        <v>0</v>
      </c>
      <c r="K149" s="365">
        <f>'موازنة 2028 -2029'!M149</f>
        <v>0</v>
      </c>
      <c r="L149" s="147">
        <f t="shared" si="43"/>
        <v>0</v>
      </c>
      <c r="M149" s="365">
        <f>'موازنة 2029-2030'!M149</f>
        <v>0</v>
      </c>
      <c r="N149" s="208">
        <f t="shared" ref="N149:N218" si="47">M149-I149</f>
        <v>0</v>
      </c>
      <c r="O149" s="147"/>
      <c r="P149" s="209" t="str">
        <f t="shared" ref="P149:P218" si="48">IF(O149&gt;I149,O149-I149," ")</f>
        <v xml:space="preserve"> </v>
      </c>
      <c r="Q149" s="209" t="str">
        <f t="shared" ref="Q149:Q218" si="49">IF(I149&gt;O149,I149-O149," ")</f>
        <v xml:space="preserve"> </v>
      </c>
      <c r="R149" s="105">
        <f t="shared" si="41"/>
        <v>0</v>
      </c>
      <c r="S149" s="72">
        <f t="shared" ref="S149:S218" si="50">SUM(A149+B149+C149+D149+E149+F149+I149+J149+K149+L149+M149+O149)</f>
        <v>0</v>
      </c>
    </row>
    <row r="150" spans="1:19" ht="105.75" customHeight="1" thickBot="1" x14ac:dyDescent="0.25">
      <c r="A150" s="391"/>
      <c r="B150" s="379"/>
      <c r="C150" s="379"/>
      <c r="D150" s="379"/>
      <c r="E150" s="158"/>
      <c r="F150" s="158"/>
      <c r="G150" s="50" t="s">
        <v>725</v>
      </c>
      <c r="H150" s="20" t="s">
        <v>121</v>
      </c>
      <c r="I150" s="379">
        <f>'موازنة 2026-2027'!M150</f>
        <v>0</v>
      </c>
      <c r="J150" s="379">
        <f>'موازنة 2027-2028 '!M150</f>
        <v>0</v>
      </c>
      <c r="K150" s="379">
        <f>'موازنة 2028 -2029'!M150</f>
        <v>0</v>
      </c>
      <c r="L150" s="158">
        <f t="shared" si="43"/>
        <v>0</v>
      </c>
      <c r="M150" s="379">
        <f>'موازنة 2029-2030'!M150</f>
        <v>0</v>
      </c>
      <c r="N150" s="218">
        <f t="shared" si="47"/>
        <v>0</v>
      </c>
      <c r="O150" s="158"/>
      <c r="P150" s="219" t="str">
        <f t="shared" si="48"/>
        <v xml:space="preserve"> </v>
      </c>
      <c r="Q150" s="219" t="str">
        <f t="shared" si="49"/>
        <v xml:space="preserve"> </v>
      </c>
      <c r="R150" s="113">
        <f t="shared" si="41"/>
        <v>0</v>
      </c>
      <c r="S150" s="72">
        <f t="shared" si="50"/>
        <v>0</v>
      </c>
    </row>
    <row r="151" spans="1:19" s="1" customFormat="1" ht="102.75" customHeight="1" thickBot="1" x14ac:dyDescent="0.25">
      <c r="A151" s="360">
        <f t="shared" ref="A151:O151" si="51">SUM(A112:A150)</f>
        <v>0</v>
      </c>
      <c r="B151" s="368">
        <f t="shared" si="51"/>
        <v>0</v>
      </c>
      <c r="C151" s="368">
        <f t="shared" si="51"/>
        <v>0</v>
      </c>
      <c r="D151" s="368">
        <f t="shared" si="51"/>
        <v>0</v>
      </c>
      <c r="E151" s="150">
        <f t="shared" si="51"/>
        <v>0</v>
      </c>
      <c r="F151" s="150">
        <f t="shared" si="51"/>
        <v>0</v>
      </c>
      <c r="G151" s="51"/>
      <c r="H151" s="5" t="s">
        <v>122</v>
      </c>
      <c r="I151" s="368">
        <f>'موازنة 2026-2027'!M151</f>
        <v>54000</v>
      </c>
      <c r="J151" s="368">
        <f>'موازنة 2027-2028 '!M151</f>
        <v>54000</v>
      </c>
      <c r="K151" s="368">
        <f>'موازنة 2028 -2029'!M151</f>
        <v>54000</v>
      </c>
      <c r="L151" s="150">
        <f t="shared" si="51"/>
        <v>108000</v>
      </c>
      <c r="M151" s="368">
        <f>'موازنة 2029-2030'!M151</f>
        <v>0</v>
      </c>
      <c r="N151" s="212">
        <f t="shared" si="47"/>
        <v>-54000</v>
      </c>
      <c r="O151" s="150">
        <f t="shared" si="51"/>
        <v>0</v>
      </c>
      <c r="P151" s="150" t="str">
        <f t="shared" si="48"/>
        <v xml:space="preserve"> </v>
      </c>
      <c r="Q151" s="150">
        <f t="shared" si="49"/>
        <v>54000</v>
      </c>
      <c r="R151" s="107">
        <f t="shared" si="41"/>
        <v>0</v>
      </c>
      <c r="S151" s="72">
        <f t="shared" si="50"/>
        <v>270000</v>
      </c>
    </row>
    <row r="152" spans="1:19" s="1" customFormat="1" ht="94.5" customHeight="1" x14ac:dyDescent="0.2">
      <c r="A152" s="394"/>
      <c r="B152" s="395"/>
      <c r="C152" s="395"/>
      <c r="D152" s="395"/>
      <c r="E152" s="170"/>
      <c r="F152" s="170"/>
      <c r="G152" s="48" t="s">
        <v>726</v>
      </c>
      <c r="H152" s="21" t="s">
        <v>123</v>
      </c>
      <c r="I152" s="395">
        <f>'موازنة 2026-2027'!M152</f>
        <v>0</v>
      </c>
      <c r="J152" s="395">
        <f>'موازنة 2027-2028 '!M152</f>
        <v>0</v>
      </c>
      <c r="K152" s="395">
        <f>'موازنة 2028 -2029'!M152</f>
        <v>0</v>
      </c>
      <c r="L152" s="170">
        <f t="shared" si="43"/>
        <v>0</v>
      </c>
      <c r="M152" s="395">
        <f>'موازنة 2029-2030'!M152</f>
        <v>0</v>
      </c>
      <c r="N152" s="229">
        <f t="shared" si="47"/>
        <v>0</v>
      </c>
      <c r="O152" s="170"/>
      <c r="P152" s="170" t="str">
        <f t="shared" si="48"/>
        <v xml:space="preserve"> </v>
      </c>
      <c r="Q152" s="170" t="str">
        <f t="shared" si="49"/>
        <v xml:space="preserve"> </v>
      </c>
      <c r="R152" s="120"/>
      <c r="S152" s="72">
        <f>S163</f>
        <v>3950000</v>
      </c>
    </row>
    <row r="153" spans="1:19" ht="95.25" customHeight="1" x14ac:dyDescent="0.2">
      <c r="A153" s="365"/>
      <c r="B153" s="365"/>
      <c r="C153" s="365"/>
      <c r="D153" s="365"/>
      <c r="E153" s="147"/>
      <c r="F153" s="147"/>
      <c r="G153" s="49" t="s">
        <v>727</v>
      </c>
      <c r="H153" s="19" t="s">
        <v>124</v>
      </c>
      <c r="I153" s="365">
        <f>'موازنة 2026-2027'!M153</f>
        <v>3000</v>
      </c>
      <c r="J153" s="365">
        <f>'موازنة 2027-2028 '!M153</f>
        <v>3000</v>
      </c>
      <c r="K153" s="365">
        <f>'موازنة 2028 -2029'!M153</f>
        <v>3000</v>
      </c>
      <c r="L153" s="147">
        <f t="shared" si="43"/>
        <v>6000</v>
      </c>
      <c r="M153" s="365">
        <f>'موازنة 2029-2030'!M153</f>
        <v>0</v>
      </c>
      <c r="N153" s="208">
        <f t="shared" si="47"/>
        <v>-3000</v>
      </c>
      <c r="O153" s="147"/>
      <c r="P153" s="209" t="str">
        <f t="shared" si="48"/>
        <v xml:space="preserve"> </v>
      </c>
      <c r="Q153" s="209">
        <f t="shared" si="49"/>
        <v>3000</v>
      </c>
      <c r="R153" s="105">
        <f t="shared" ref="R153:R222" si="52">IF(O153=0,,O153/I153)</f>
        <v>0</v>
      </c>
      <c r="S153" s="72">
        <f t="shared" si="50"/>
        <v>15000</v>
      </c>
    </row>
    <row r="154" spans="1:19" ht="94.5" customHeight="1" x14ac:dyDescent="0.2">
      <c r="A154" s="365"/>
      <c r="B154" s="365"/>
      <c r="C154" s="365"/>
      <c r="D154" s="365"/>
      <c r="E154" s="147"/>
      <c r="F154" s="147"/>
      <c r="G154" s="49" t="s">
        <v>728</v>
      </c>
      <c r="H154" s="19" t="s">
        <v>125</v>
      </c>
      <c r="I154" s="365">
        <f>'موازنة 2026-2027'!M154</f>
        <v>2000</v>
      </c>
      <c r="J154" s="365">
        <f>'موازنة 2027-2028 '!M154</f>
        <v>2000</v>
      </c>
      <c r="K154" s="365">
        <f>'موازنة 2028 -2029'!M154</f>
        <v>2000</v>
      </c>
      <c r="L154" s="147">
        <f t="shared" si="43"/>
        <v>4000</v>
      </c>
      <c r="M154" s="365">
        <f>'موازنة 2029-2030'!M154</f>
        <v>0</v>
      </c>
      <c r="N154" s="208">
        <f t="shared" si="47"/>
        <v>-2000</v>
      </c>
      <c r="O154" s="147"/>
      <c r="P154" s="209" t="str">
        <f t="shared" si="48"/>
        <v xml:space="preserve"> </v>
      </c>
      <c r="Q154" s="209">
        <f t="shared" si="49"/>
        <v>2000</v>
      </c>
      <c r="R154" s="105">
        <f t="shared" si="52"/>
        <v>0</v>
      </c>
      <c r="S154" s="72">
        <f t="shared" si="50"/>
        <v>10000</v>
      </c>
    </row>
    <row r="155" spans="1:19" ht="105.75" customHeight="1" x14ac:dyDescent="0.2">
      <c r="A155" s="365"/>
      <c r="B155" s="365"/>
      <c r="C155" s="365"/>
      <c r="D155" s="365"/>
      <c r="E155" s="147"/>
      <c r="F155" s="147"/>
      <c r="G155" s="49" t="s">
        <v>729</v>
      </c>
      <c r="H155" s="19" t="s">
        <v>126</v>
      </c>
      <c r="I155" s="365">
        <f>'موازنة 2026-2027'!M155</f>
        <v>0</v>
      </c>
      <c r="J155" s="365">
        <f>'موازنة 2027-2028 '!M155</f>
        <v>0</v>
      </c>
      <c r="K155" s="365">
        <f>'موازنة 2028 -2029'!M155</f>
        <v>0</v>
      </c>
      <c r="L155" s="147">
        <f t="shared" si="43"/>
        <v>0</v>
      </c>
      <c r="M155" s="365">
        <f>'موازنة 2029-2030'!M155</f>
        <v>0</v>
      </c>
      <c r="N155" s="208">
        <f t="shared" si="47"/>
        <v>0</v>
      </c>
      <c r="O155" s="147"/>
      <c r="P155" s="209" t="str">
        <f t="shared" si="48"/>
        <v xml:space="preserve"> </v>
      </c>
      <c r="Q155" s="209" t="str">
        <f t="shared" si="49"/>
        <v xml:space="preserve"> </v>
      </c>
      <c r="R155" s="105">
        <f t="shared" si="52"/>
        <v>0</v>
      </c>
      <c r="S155" s="72">
        <f t="shared" si="50"/>
        <v>0</v>
      </c>
    </row>
    <row r="156" spans="1:19" ht="92.25" customHeight="1" x14ac:dyDescent="0.2">
      <c r="A156" s="365"/>
      <c r="B156" s="365"/>
      <c r="C156" s="365"/>
      <c r="D156" s="365"/>
      <c r="E156" s="147"/>
      <c r="F156" s="147"/>
      <c r="G156" s="49" t="s">
        <v>730</v>
      </c>
      <c r="H156" s="19" t="s">
        <v>127</v>
      </c>
      <c r="I156" s="365">
        <f>'موازنة 2026-2027'!M156</f>
        <v>7000</v>
      </c>
      <c r="J156" s="365">
        <f>'موازنة 2027-2028 '!M156</f>
        <v>7000</v>
      </c>
      <c r="K156" s="365">
        <f>'موازنة 2028 -2029'!M156</f>
        <v>7000</v>
      </c>
      <c r="L156" s="147">
        <f t="shared" si="43"/>
        <v>14000</v>
      </c>
      <c r="M156" s="365">
        <f>'موازنة 2029-2030'!M156</f>
        <v>0</v>
      </c>
      <c r="N156" s="208">
        <f t="shared" si="47"/>
        <v>-7000</v>
      </c>
      <c r="O156" s="147"/>
      <c r="P156" s="209" t="str">
        <f t="shared" si="48"/>
        <v xml:space="preserve"> </v>
      </c>
      <c r="Q156" s="209">
        <f t="shared" si="49"/>
        <v>7000</v>
      </c>
      <c r="R156" s="105">
        <f t="shared" si="52"/>
        <v>0</v>
      </c>
      <c r="S156" s="72">
        <f t="shared" si="50"/>
        <v>35000</v>
      </c>
    </row>
    <row r="157" spans="1:19" ht="92.25" customHeight="1" x14ac:dyDescent="0.2">
      <c r="A157" s="365"/>
      <c r="B157" s="365"/>
      <c r="C157" s="365"/>
      <c r="D157" s="365"/>
      <c r="E157" s="147"/>
      <c r="F157" s="147"/>
      <c r="G157" s="49" t="s">
        <v>731</v>
      </c>
      <c r="H157" s="19" t="s">
        <v>128</v>
      </c>
      <c r="I157" s="365">
        <f>'موازنة 2026-2027'!M157</f>
        <v>6000</v>
      </c>
      <c r="J157" s="365">
        <f>'موازنة 2027-2028 '!M157</f>
        <v>6000</v>
      </c>
      <c r="K157" s="365">
        <f>'موازنة 2028 -2029'!M157</f>
        <v>6000</v>
      </c>
      <c r="L157" s="147">
        <f t="shared" ref="L157:L226" si="53">K157*2</f>
        <v>12000</v>
      </c>
      <c r="M157" s="365">
        <f>'موازنة 2029-2030'!M157</f>
        <v>0</v>
      </c>
      <c r="N157" s="208">
        <f t="shared" si="47"/>
        <v>-6000</v>
      </c>
      <c r="O157" s="147"/>
      <c r="P157" s="209" t="str">
        <f t="shared" si="48"/>
        <v xml:space="preserve"> </v>
      </c>
      <c r="Q157" s="209">
        <f t="shared" si="49"/>
        <v>6000</v>
      </c>
      <c r="R157" s="105">
        <f t="shared" si="52"/>
        <v>0</v>
      </c>
      <c r="S157" s="72">
        <f t="shared" si="50"/>
        <v>30000</v>
      </c>
    </row>
    <row r="158" spans="1:19" ht="94.5" customHeight="1" x14ac:dyDescent="0.2">
      <c r="A158" s="365"/>
      <c r="B158" s="365"/>
      <c r="C158" s="365"/>
      <c r="D158" s="365"/>
      <c r="E158" s="147"/>
      <c r="F158" s="147"/>
      <c r="G158" s="49" t="s">
        <v>732</v>
      </c>
      <c r="H158" s="19" t="s">
        <v>129</v>
      </c>
      <c r="I158" s="365">
        <f>'موازنة 2026-2027'!M158</f>
        <v>0</v>
      </c>
      <c r="J158" s="365">
        <f>'موازنة 2027-2028 '!M158</f>
        <v>0</v>
      </c>
      <c r="K158" s="365">
        <f>'موازنة 2028 -2029'!M158</f>
        <v>0</v>
      </c>
      <c r="L158" s="147">
        <f t="shared" si="53"/>
        <v>0</v>
      </c>
      <c r="M158" s="365">
        <f>'موازنة 2029-2030'!M158</f>
        <v>0</v>
      </c>
      <c r="N158" s="208">
        <f t="shared" si="47"/>
        <v>0</v>
      </c>
      <c r="O158" s="147"/>
      <c r="P158" s="209" t="str">
        <f t="shared" si="48"/>
        <v xml:space="preserve"> </v>
      </c>
      <c r="Q158" s="209" t="str">
        <f t="shared" si="49"/>
        <v xml:space="preserve"> </v>
      </c>
      <c r="R158" s="105">
        <f t="shared" si="52"/>
        <v>0</v>
      </c>
      <c r="S158" s="72">
        <f t="shared" si="50"/>
        <v>0</v>
      </c>
    </row>
    <row r="159" spans="1:19" ht="95.25" customHeight="1" x14ac:dyDescent="0.2">
      <c r="A159" s="365"/>
      <c r="B159" s="365"/>
      <c r="C159" s="365"/>
      <c r="D159" s="365"/>
      <c r="E159" s="147"/>
      <c r="F159" s="147"/>
      <c r="G159" s="49" t="s">
        <v>733</v>
      </c>
      <c r="H159" s="19" t="s">
        <v>130</v>
      </c>
      <c r="I159" s="365">
        <f>'موازنة 2026-2027'!M159</f>
        <v>20000</v>
      </c>
      <c r="J159" s="365">
        <f>'موازنة 2027-2028 '!M159</f>
        <v>20000</v>
      </c>
      <c r="K159" s="365">
        <f>'موازنة 2028 -2029'!M159</f>
        <v>20000</v>
      </c>
      <c r="L159" s="147">
        <f t="shared" si="53"/>
        <v>40000</v>
      </c>
      <c r="M159" s="365">
        <f>'موازنة 2029-2030'!M159</f>
        <v>0</v>
      </c>
      <c r="N159" s="208">
        <f t="shared" si="47"/>
        <v>-20000</v>
      </c>
      <c r="O159" s="147"/>
      <c r="P159" s="209" t="str">
        <f t="shared" si="48"/>
        <v xml:space="preserve"> </v>
      </c>
      <c r="Q159" s="209">
        <f t="shared" si="49"/>
        <v>20000</v>
      </c>
      <c r="R159" s="105">
        <f t="shared" si="52"/>
        <v>0</v>
      </c>
      <c r="S159" s="72">
        <f t="shared" si="50"/>
        <v>100000</v>
      </c>
    </row>
    <row r="160" spans="1:19" ht="94.5" customHeight="1" x14ac:dyDescent="0.2">
      <c r="A160" s="364"/>
      <c r="B160" s="365"/>
      <c r="C160" s="365"/>
      <c r="D160" s="365"/>
      <c r="E160" s="147"/>
      <c r="F160" s="147"/>
      <c r="G160" s="49">
        <v>3112010708</v>
      </c>
      <c r="H160" s="19" t="s">
        <v>1098</v>
      </c>
      <c r="I160" s="365">
        <f>'موازنة 2026-2027'!M160</f>
        <v>339000</v>
      </c>
      <c r="J160" s="365">
        <f>'موازنة 2027-2028 '!M160</f>
        <v>339000</v>
      </c>
      <c r="K160" s="365">
        <f>'موازنة 2028 -2029'!M160</f>
        <v>339000</v>
      </c>
      <c r="L160" s="147">
        <f t="shared" si="53"/>
        <v>678000</v>
      </c>
      <c r="M160" s="365">
        <f>'موازنة 2029-2030'!M160</f>
        <v>0</v>
      </c>
      <c r="N160" s="208">
        <f t="shared" si="47"/>
        <v>-339000</v>
      </c>
      <c r="O160" s="147"/>
      <c r="P160" s="209" t="str">
        <f t="shared" si="48"/>
        <v xml:space="preserve"> </v>
      </c>
      <c r="Q160" s="209">
        <f t="shared" si="49"/>
        <v>339000</v>
      </c>
      <c r="R160" s="105">
        <f t="shared" si="52"/>
        <v>0</v>
      </c>
      <c r="S160" s="72">
        <f t="shared" si="50"/>
        <v>1695000</v>
      </c>
    </row>
    <row r="161" spans="1:19" ht="94.5" customHeight="1" x14ac:dyDescent="0.2">
      <c r="A161" s="364"/>
      <c r="B161" s="365"/>
      <c r="C161" s="365"/>
      <c r="D161" s="365"/>
      <c r="E161" s="147"/>
      <c r="F161" s="147"/>
      <c r="G161" s="49">
        <v>3112010709</v>
      </c>
      <c r="H161" s="19" t="s">
        <v>1099</v>
      </c>
      <c r="I161" s="365">
        <f>'موازنة 2026-2027'!M161</f>
        <v>413000</v>
      </c>
      <c r="J161" s="365">
        <f>'موازنة 2027-2028 '!M161</f>
        <v>413000</v>
      </c>
      <c r="K161" s="365">
        <f>'موازنة 2028 -2029'!M161</f>
        <v>413000</v>
      </c>
      <c r="L161" s="147">
        <f>K161*2</f>
        <v>826000</v>
      </c>
      <c r="M161" s="365">
        <f>'موازنة 2029-2030'!M161</f>
        <v>0</v>
      </c>
      <c r="N161" s="208">
        <f t="shared" si="47"/>
        <v>-413000</v>
      </c>
      <c r="O161" s="147"/>
      <c r="P161" s="209" t="str">
        <f t="shared" si="48"/>
        <v xml:space="preserve"> </v>
      </c>
      <c r="Q161" s="209">
        <f t="shared" si="49"/>
        <v>413000</v>
      </c>
      <c r="R161" s="105">
        <f t="shared" si="52"/>
        <v>0</v>
      </c>
      <c r="S161" s="72">
        <f t="shared" si="50"/>
        <v>2065000</v>
      </c>
    </row>
    <row r="162" spans="1:19" ht="105.75" customHeight="1" thickBot="1" x14ac:dyDescent="0.25">
      <c r="A162" s="366"/>
      <c r="B162" s="367"/>
      <c r="C162" s="367"/>
      <c r="D162" s="367"/>
      <c r="E162" s="149"/>
      <c r="F162" s="149"/>
      <c r="G162" s="81">
        <v>3112010710</v>
      </c>
      <c r="H162" s="78" t="s">
        <v>1100</v>
      </c>
      <c r="I162" s="367">
        <f>'موازنة 2026-2027'!M162</f>
        <v>0</v>
      </c>
      <c r="J162" s="367">
        <f>'موازنة 2027-2028 '!M162</f>
        <v>0</v>
      </c>
      <c r="K162" s="367">
        <f>'موازنة 2028 -2029'!M162</f>
        <v>0</v>
      </c>
      <c r="L162" s="149">
        <f t="shared" si="53"/>
        <v>0</v>
      </c>
      <c r="M162" s="367">
        <f>'موازنة 2029-2030'!M162</f>
        <v>0</v>
      </c>
      <c r="N162" s="210">
        <f t="shared" si="47"/>
        <v>0</v>
      </c>
      <c r="O162" s="149"/>
      <c r="P162" s="211" t="str">
        <f t="shared" si="48"/>
        <v xml:space="preserve"> </v>
      </c>
      <c r="Q162" s="211" t="str">
        <f t="shared" si="49"/>
        <v xml:space="preserve"> </v>
      </c>
      <c r="R162" s="106">
        <f t="shared" si="52"/>
        <v>0</v>
      </c>
      <c r="S162" s="72">
        <f t="shared" si="50"/>
        <v>0</v>
      </c>
    </row>
    <row r="163" spans="1:19" s="1" customFormat="1" ht="92.25" customHeight="1" thickBot="1" x14ac:dyDescent="0.25">
      <c r="A163" s="360">
        <f t="shared" ref="A163:F163" si="54">SUM(A153:A162)</f>
        <v>0</v>
      </c>
      <c r="B163" s="368">
        <f t="shared" si="54"/>
        <v>0</v>
      </c>
      <c r="C163" s="368">
        <f t="shared" si="54"/>
        <v>0</v>
      </c>
      <c r="D163" s="368">
        <f t="shared" si="54"/>
        <v>0</v>
      </c>
      <c r="E163" s="150">
        <f t="shared" si="54"/>
        <v>0</v>
      </c>
      <c r="F163" s="150">
        <f t="shared" si="54"/>
        <v>0</v>
      </c>
      <c r="G163" s="51"/>
      <c r="H163" s="5" t="s">
        <v>131</v>
      </c>
      <c r="I163" s="368">
        <f>'موازنة 2026-2027'!M163</f>
        <v>790000</v>
      </c>
      <c r="J163" s="368">
        <f>'موازنة 2027-2028 '!M163</f>
        <v>790000</v>
      </c>
      <c r="K163" s="368">
        <f>'موازنة 2028 -2029'!M163</f>
        <v>790000</v>
      </c>
      <c r="L163" s="150">
        <f t="shared" ref="L163:O163" si="55">SUM(L153:L162)</f>
        <v>1580000</v>
      </c>
      <c r="M163" s="368">
        <f>'موازنة 2029-2030'!M163</f>
        <v>0</v>
      </c>
      <c r="N163" s="212">
        <f t="shared" si="47"/>
        <v>-790000</v>
      </c>
      <c r="O163" s="150">
        <f t="shared" si="55"/>
        <v>0</v>
      </c>
      <c r="P163" s="150" t="str">
        <f t="shared" si="48"/>
        <v xml:space="preserve"> </v>
      </c>
      <c r="Q163" s="150">
        <f t="shared" si="49"/>
        <v>790000</v>
      </c>
      <c r="R163" s="107">
        <f t="shared" si="52"/>
        <v>0</v>
      </c>
      <c r="S163" s="72">
        <f t="shared" si="50"/>
        <v>3950000</v>
      </c>
    </row>
    <row r="164" spans="1:19" s="2" customFormat="1" ht="84.75" customHeight="1" thickBot="1" x14ac:dyDescent="0.25">
      <c r="A164" s="369">
        <f t="shared" ref="A164:F164" si="56">A163+A151+A108+A89+A88+A85+A78</f>
        <v>0</v>
      </c>
      <c r="B164" s="370">
        <f t="shared" si="56"/>
        <v>0</v>
      </c>
      <c r="C164" s="370">
        <f t="shared" si="56"/>
        <v>0</v>
      </c>
      <c r="D164" s="370">
        <f t="shared" si="56"/>
        <v>0</v>
      </c>
      <c r="E164" s="151">
        <f t="shared" si="56"/>
        <v>0</v>
      </c>
      <c r="F164" s="151">
        <f t="shared" si="56"/>
        <v>0</v>
      </c>
      <c r="G164" s="52"/>
      <c r="H164" s="7" t="s">
        <v>132</v>
      </c>
      <c r="I164" s="370">
        <f>'موازنة 2026-2027'!M164</f>
        <v>17024000</v>
      </c>
      <c r="J164" s="370">
        <f>'موازنة 2027-2028 '!M164</f>
        <v>17486000</v>
      </c>
      <c r="K164" s="370">
        <f>'موازنة 2028 -2029'!M164</f>
        <v>18107000</v>
      </c>
      <c r="L164" s="151">
        <f t="shared" si="53"/>
        <v>36214000</v>
      </c>
      <c r="M164" s="370">
        <f>'موازنة 2029-2030'!M164</f>
        <v>0</v>
      </c>
      <c r="N164" s="213">
        <f t="shared" si="47"/>
        <v>-17024000</v>
      </c>
      <c r="O164" s="151">
        <f>O163+O151+O108+O89+O88+O85+O78</f>
        <v>0</v>
      </c>
      <c r="P164" s="151" t="str">
        <f t="shared" si="48"/>
        <v xml:space="preserve"> </v>
      </c>
      <c r="Q164" s="151">
        <f t="shared" si="49"/>
        <v>17024000</v>
      </c>
      <c r="R164" s="108">
        <f t="shared" si="52"/>
        <v>0</v>
      </c>
      <c r="S164" s="72">
        <f t="shared" si="50"/>
        <v>88831000</v>
      </c>
    </row>
    <row r="165" spans="1:19" s="1" customFormat="1" ht="92.25" customHeight="1" x14ac:dyDescent="0.2">
      <c r="A165" s="378" t="e">
        <f>A164/A845</f>
        <v>#DIV/0!</v>
      </c>
      <c r="B165" s="378" t="e">
        <f t="shared" ref="B165:F165" si="57">B164/B845</f>
        <v>#DIV/0!</v>
      </c>
      <c r="C165" s="378" t="e">
        <f t="shared" si="57"/>
        <v>#DIV/0!</v>
      </c>
      <c r="D165" s="378" t="e">
        <f t="shared" si="57"/>
        <v>#DIV/0!</v>
      </c>
      <c r="E165" s="294" t="e">
        <f t="shared" si="57"/>
        <v>#DIV/0!</v>
      </c>
      <c r="F165" s="294" t="e">
        <f t="shared" si="57"/>
        <v>#DIV/0!</v>
      </c>
      <c r="G165" s="311"/>
      <c r="H165" s="312" t="s">
        <v>1136</v>
      </c>
      <c r="I165" s="435">
        <f>'موازنة 2026-2027'!M165</f>
        <v>0.43182913527636152</v>
      </c>
      <c r="J165" s="435">
        <f>'موازنة 2027-2028 '!M165</f>
        <v>0.38411352503130286</v>
      </c>
      <c r="K165" s="435">
        <f>'موازنة 2028 -2029'!M165</f>
        <v>0.33149039781776907</v>
      </c>
      <c r="L165" s="313">
        <f t="shared" ref="L165:O165" si="58">L164/L845</f>
        <v>0.33149039781776907</v>
      </c>
      <c r="M165" s="435" t="e">
        <f>'موازنة 2029-2030'!M165</f>
        <v>#DIV/0!</v>
      </c>
      <c r="N165" s="313">
        <f t="shared" si="58"/>
        <v>0.43182913527636152</v>
      </c>
      <c r="O165" s="313" t="e">
        <f t="shared" si="58"/>
        <v>#DIV/0!</v>
      </c>
      <c r="P165" s="313"/>
      <c r="Q165" s="314"/>
      <c r="R165" s="315"/>
      <c r="S165" s="72">
        <v>1</v>
      </c>
    </row>
    <row r="166" spans="1:19" s="2" customFormat="1" ht="96.75" customHeight="1" x14ac:dyDescent="0.2">
      <c r="A166" s="371"/>
      <c r="B166" s="372"/>
      <c r="C166" s="372"/>
      <c r="D166" s="372"/>
      <c r="E166" s="152"/>
      <c r="F166" s="152"/>
      <c r="G166" s="53" t="s">
        <v>734</v>
      </c>
      <c r="H166" s="22" t="s">
        <v>133</v>
      </c>
      <c r="I166" s="372">
        <f>'موازنة 2026-2027'!M166</f>
        <v>0</v>
      </c>
      <c r="J166" s="372">
        <f>'موازنة 2027-2028 '!M166</f>
        <v>0</v>
      </c>
      <c r="K166" s="372">
        <f>'موازنة 2028 -2029'!M166</f>
        <v>0</v>
      </c>
      <c r="L166" s="152">
        <f t="shared" si="53"/>
        <v>0</v>
      </c>
      <c r="M166" s="372">
        <f>'موازنة 2029-2030'!M166</f>
        <v>0</v>
      </c>
      <c r="N166" s="214">
        <f t="shared" si="47"/>
        <v>0</v>
      </c>
      <c r="O166" s="152"/>
      <c r="P166" s="152" t="str">
        <f t="shared" si="48"/>
        <v xml:space="preserve"> </v>
      </c>
      <c r="Q166" s="152" t="str">
        <f t="shared" si="49"/>
        <v xml:space="preserve"> </v>
      </c>
      <c r="R166" s="109"/>
      <c r="S166" s="72">
        <f>S172</f>
        <v>17144000</v>
      </c>
    </row>
    <row r="167" spans="1:19" ht="112.5" customHeight="1" x14ac:dyDescent="0.2">
      <c r="A167" s="365"/>
      <c r="B167" s="365"/>
      <c r="C167" s="365"/>
      <c r="D167" s="365"/>
      <c r="E167" s="147"/>
      <c r="F167" s="147"/>
      <c r="G167" s="49">
        <v>3112020101</v>
      </c>
      <c r="H167" s="19" t="s">
        <v>134</v>
      </c>
      <c r="I167" s="365">
        <f>'موازنة 2026-2027'!M167</f>
        <v>966000</v>
      </c>
      <c r="J167" s="365">
        <f>'موازنة 2027-2028 '!M167</f>
        <v>1111000</v>
      </c>
      <c r="K167" s="365">
        <f>'موازنة 2028 -2029'!M167</f>
        <v>1278000</v>
      </c>
      <c r="L167" s="147">
        <f>K167*2</f>
        <v>2556000</v>
      </c>
      <c r="M167" s="365">
        <f>'موازنة 2029-2030'!M167</f>
        <v>0</v>
      </c>
      <c r="N167" s="208">
        <f t="shared" si="47"/>
        <v>-966000</v>
      </c>
      <c r="O167" s="147"/>
      <c r="P167" s="209" t="str">
        <f t="shared" si="48"/>
        <v xml:space="preserve"> </v>
      </c>
      <c r="Q167" s="209">
        <f t="shared" si="49"/>
        <v>966000</v>
      </c>
      <c r="R167" s="105">
        <f t="shared" si="52"/>
        <v>0</v>
      </c>
      <c r="S167" s="72">
        <f t="shared" si="50"/>
        <v>5911000</v>
      </c>
    </row>
    <row r="168" spans="1:19" ht="107.25" customHeight="1" x14ac:dyDescent="0.2">
      <c r="A168" s="365"/>
      <c r="B168" s="365"/>
      <c r="C168" s="365"/>
      <c r="D168" s="365"/>
      <c r="E168" s="147"/>
      <c r="F168" s="147"/>
      <c r="G168" s="49">
        <v>3112020201</v>
      </c>
      <c r="H168" s="19" t="s">
        <v>135</v>
      </c>
      <c r="I168" s="365">
        <f>'موازنة 2026-2027'!M168</f>
        <v>594000</v>
      </c>
      <c r="J168" s="365">
        <f>'موازنة 2027-2028 '!M168</f>
        <v>683000</v>
      </c>
      <c r="K168" s="365">
        <f>'موازنة 2028 -2029'!M168</f>
        <v>785000</v>
      </c>
      <c r="L168" s="147">
        <f t="shared" si="53"/>
        <v>1570000</v>
      </c>
      <c r="M168" s="365">
        <f>'موازنة 2029-2030'!M168</f>
        <v>0</v>
      </c>
      <c r="N168" s="208">
        <f t="shared" si="47"/>
        <v>-594000</v>
      </c>
      <c r="O168" s="147"/>
      <c r="P168" s="209" t="str">
        <f t="shared" si="48"/>
        <v xml:space="preserve"> </v>
      </c>
      <c r="Q168" s="209">
        <f t="shared" si="49"/>
        <v>594000</v>
      </c>
      <c r="R168" s="105">
        <f t="shared" si="52"/>
        <v>0</v>
      </c>
      <c r="S168" s="72">
        <f t="shared" si="50"/>
        <v>3632000</v>
      </c>
    </row>
    <row r="169" spans="1:19" ht="107.25" customHeight="1" x14ac:dyDescent="0.2">
      <c r="A169" s="365"/>
      <c r="B169" s="365"/>
      <c r="C169" s="365"/>
      <c r="D169" s="365"/>
      <c r="E169" s="147"/>
      <c r="F169" s="147"/>
      <c r="G169" s="49">
        <v>3112020301</v>
      </c>
      <c r="H169" s="19" t="s">
        <v>136</v>
      </c>
      <c r="I169" s="365">
        <f>'موازنة 2026-2027'!M169</f>
        <v>1202000</v>
      </c>
      <c r="J169" s="365">
        <f>'موازنة 2027-2028 '!M169</f>
        <v>1382000</v>
      </c>
      <c r="K169" s="365">
        <f>'موازنة 2028 -2029'!M169</f>
        <v>1589000</v>
      </c>
      <c r="L169" s="147">
        <f>K169*2</f>
        <v>3178000</v>
      </c>
      <c r="M169" s="365">
        <f>'موازنة 2029-2030'!M169</f>
        <v>0</v>
      </c>
      <c r="N169" s="208">
        <f t="shared" si="47"/>
        <v>-1202000</v>
      </c>
      <c r="O169" s="147"/>
      <c r="P169" s="209" t="str">
        <f t="shared" si="48"/>
        <v xml:space="preserve"> </v>
      </c>
      <c r="Q169" s="209">
        <f t="shared" si="49"/>
        <v>1202000</v>
      </c>
      <c r="R169" s="105">
        <f t="shared" si="52"/>
        <v>0</v>
      </c>
      <c r="S169" s="72">
        <f t="shared" si="50"/>
        <v>7351000</v>
      </c>
    </row>
    <row r="170" spans="1:19" ht="110.25" customHeight="1" x14ac:dyDescent="0.2">
      <c r="A170" s="365"/>
      <c r="B170" s="365"/>
      <c r="C170" s="365"/>
      <c r="D170" s="365"/>
      <c r="E170" s="147"/>
      <c r="F170" s="147"/>
      <c r="G170" s="49">
        <v>3112020401</v>
      </c>
      <c r="H170" s="19" t="s">
        <v>137</v>
      </c>
      <c r="I170" s="365">
        <f>'موازنة 2026-2027'!M170</f>
        <v>50000</v>
      </c>
      <c r="J170" s="365">
        <f>'موازنة 2027-2028 '!M170</f>
        <v>50000</v>
      </c>
      <c r="K170" s="365">
        <f>'موازنة 2028 -2029'!M170</f>
        <v>50000</v>
      </c>
      <c r="L170" s="147">
        <f>K170*2</f>
        <v>100000</v>
      </c>
      <c r="M170" s="365">
        <f>'موازنة 2029-2030'!M170</f>
        <v>0</v>
      </c>
      <c r="N170" s="208">
        <f t="shared" si="47"/>
        <v>-50000</v>
      </c>
      <c r="O170" s="147"/>
      <c r="P170" s="209" t="str">
        <f t="shared" si="48"/>
        <v xml:space="preserve"> </v>
      </c>
      <c r="Q170" s="209">
        <f t="shared" si="49"/>
        <v>50000</v>
      </c>
      <c r="R170" s="105">
        <f t="shared" si="52"/>
        <v>0</v>
      </c>
      <c r="S170" s="72">
        <f t="shared" si="50"/>
        <v>250000</v>
      </c>
    </row>
    <row r="171" spans="1:19" ht="105.75" customHeight="1" thickBot="1" x14ac:dyDescent="0.25">
      <c r="A171" s="391"/>
      <c r="B171" s="379"/>
      <c r="C171" s="379"/>
      <c r="D171" s="379"/>
      <c r="E171" s="158"/>
      <c r="F171" s="158"/>
      <c r="G171" s="50">
        <v>3112020501</v>
      </c>
      <c r="H171" s="20" t="s">
        <v>138</v>
      </c>
      <c r="I171" s="379">
        <f>'موازنة 2026-2027'!M171</f>
        <v>0</v>
      </c>
      <c r="J171" s="379">
        <f>'موازنة 2027-2028 '!M171</f>
        <v>0</v>
      </c>
      <c r="K171" s="379">
        <f>'موازنة 2028 -2029'!M171</f>
        <v>0</v>
      </c>
      <c r="L171" s="158">
        <f t="shared" si="53"/>
        <v>0</v>
      </c>
      <c r="M171" s="379">
        <f>'موازنة 2029-2030'!M171</f>
        <v>0</v>
      </c>
      <c r="N171" s="218">
        <f t="shared" si="47"/>
        <v>0</v>
      </c>
      <c r="O171" s="158"/>
      <c r="P171" s="219" t="str">
        <f t="shared" si="48"/>
        <v xml:space="preserve"> </v>
      </c>
      <c r="Q171" s="219" t="str">
        <f t="shared" si="49"/>
        <v xml:space="preserve"> </v>
      </c>
      <c r="R171" s="113">
        <f t="shared" si="52"/>
        <v>0</v>
      </c>
      <c r="S171" s="72">
        <f t="shared" si="50"/>
        <v>0</v>
      </c>
    </row>
    <row r="172" spans="1:19" s="2" customFormat="1" ht="92.25" customHeight="1" thickBot="1" x14ac:dyDescent="0.25">
      <c r="A172" s="376">
        <f t="shared" ref="A172:F172" si="59">SUM(A167:A171)</f>
        <v>0</v>
      </c>
      <c r="B172" s="377">
        <f t="shared" si="59"/>
        <v>0</v>
      </c>
      <c r="C172" s="377">
        <f t="shared" si="59"/>
        <v>0</v>
      </c>
      <c r="D172" s="377">
        <f t="shared" si="59"/>
        <v>0</v>
      </c>
      <c r="E172" s="157">
        <f t="shared" si="59"/>
        <v>0</v>
      </c>
      <c r="F172" s="157">
        <f t="shared" si="59"/>
        <v>0</v>
      </c>
      <c r="G172" s="57"/>
      <c r="H172" s="7" t="s">
        <v>552</v>
      </c>
      <c r="I172" s="377">
        <f>'موازنة 2026-2027'!M172</f>
        <v>2812000</v>
      </c>
      <c r="J172" s="377">
        <f>'موازنة 2027-2028 '!M172</f>
        <v>3226000</v>
      </c>
      <c r="K172" s="377">
        <f>'موازنة 2028 -2029'!M172</f>
        <v>3702000</v>
      </c>
      <c r="L172" s="157">
        <f t="shared" ref="L172:O172" si="60">SUM(L167:L171)</f>
        <v>7404000</v>
      </c>
      <c r="M172" s="377">
        <f>'موازنة 2029-2030'!M172</f>
        <v>0</v>
      </c>
      <c r="N172" s="217">
        <f t="shared" si="47"/>
        <v>-2812000</v>
      </c>
      <c r="O172" s="157">
        <f t="shared" si="60"/>
        <v>0</v>
      </c>
      <c r="P172" s="157" t="str">
        <f t="shared" si="48"/>
        <v xml:space="preserve"> </v>
      </c>
      <c r="Q172" s="157">
        <f t="shared" si="49"/>
        <v>2812000</v>
      </c>
      <c r="R172" s="112">
        <f t="shared" si="52"/>
        <v>0</v>
      </c>
      <c r="S172" s="72">
        <f t="shared" si="50"/>
        <v>17144000</v>
      </c>
    </row>
    <row r="173" spans="1:19" s="2" customFormat="1" ht="96.75" customHeight="1" x14ac:dyDescent="0.2">
      <c r="A173" s="389"/>
      <c r="B173" s="390"/>
      <c r="C173" s="390"/>
      <c r="D173" s="390"/>
      <c r="E173" s="166"/>
      <c r="F173" s="166"/>
      <c r="G173" s="53" t="s">
        <v>735</v>
      </c>
      <c r="H173" s="26" t="s">
        <v>139</v>
      </c>
      <c r="I173" s="390">
        <f>'موازنة 2026-2027'!M173</f>
        <v>0</v>
      </c>
      <c r="J173" s="390">
        <f>'موازنة 2027-2028 '!M173</f>
        <v>0</v>
      </c>
      <c r="K173" s="390">
        <f>'موازنة 2028 -2029'!M173</f>
        <v>0</v>
      </c>
      <c r="L173" s="166">
        <f t="shared" si="53"/>
        <v>0</v>
      </c>
      <c r="M173" s="390">
        <f>'موازنة 2029-2030'!M173</f>
        <v>0</v>
      </c>
      <c r="N173" s="228">
        <f t="shared" si="47"/>
        <v>0</v>
      </c>
      <c r="O173" s="166"/>
      <c r="P173" s="166" t="str">
        <f t="shared" si="48"/>
        <v xml:space="preserve"> </v>
      </c>
      <c r="Q173" s="166" t="str">
        <f t="shared" si="49"/>
        <v xml:space="preserve"> </v>
      </c>
      <c r="R173" s="119"/>
      <c r="S173" s="72">
        <f>S183+S188</f>
        <v>23757000</v>
      </c>
    </row>
    <row r="174" spans="1:19" ht="107.25" customHeight="1" x14ac:dyDescent="0.2">
      <c r="A174" s="365"/>
      <c r="B174" s="365"/>
      <c r="C174" s="365"/>
      <c r="D174" s="365"/>
      <c r="E174" s="147"/>
      <c r="F174" s="147"/>
      <c r="G174" s="49">
        <v>3112030101</v>
      </c>
      <c r="H174" s="19" t="s">
        <v>140</v>
      </c>
      <c r="I174" s="365">
        <f>'موازنة 2026-2027'!M174</f>
        <v>1841000</v>
      </c>
      <c r="J174" s="365">
        <f>'موازنة 2027-2028 '!M174</f>
        <v>2121000</v>
      </c>
      <c r="K174" s="365">
        <f>'موازنة 2028 -2029'!M174</f>
        <v>2440000</v>
      </c>
      <c r="L174" s="147">
        <f t="shared" si="53"/>
        <v>4880000</v>
      </c>
      <c r="M174" s="365">
        <f>'موازنة 2029-2030'!M174</f>
        <v>0</v>
      </c>
      <c r="N174" s="208">
        <f t="shared" si="47"/>
        <v>-1841000</v>
      </c>
      <c r="O174" s="147"/>
      <c r="P174" s="209" t="str">
        <f t="shared" si="48"/>
        <v xml:space="preserve"> </v>
      </c>
      <c r="Q174" s="209">
        <f t="shared" si="49"/>
        <v>1841000</v>
      </c>
      <c r="R174" s="105">
        <f t="shared" si="52"/>
        <v>0</v>
      </c>
      <c r="S174" s="72">
        <f t="shared" si="50"/>
        <v>11282000</v>
      </c>
    </row>
    <row r="175" spans="1:19" ht="110.25" customHeight="1" x14ac:dyDescent="0.2">
      <c r="A175" s="365"/>
      <c r="B175" s="365"/>
      <c r="C175" s="365"/>
      <c r="D175" s="365"/>
      <c r="E175" s="147"/>
      <c r="F175" s="147"/>
      <c r="G175" s="49">
        <v>3112030201</v>
      </c>
      <c r="H175" s="19" t="s">
        <v>141</v>
      </c>
      <c r="I175" s="365">
        <f>'موازنة 2026-2027'!M175</f>
        <v>460000</v>
      </c>
      <c r="J175" s="365">
        <f>'موازنة 2027-2028 '!M175</f>
        <v>530000</v>
      </c>
      <c r="K175" s="365">
        <f>'موازنة 2028 -2029'!M175</f>
        <v>610000</v>
      </c>
      <c r="L175" s="147">
        <f t="shared" si="53"/>
        <v>1220000</v>
      </c>
      <c r="M175" s="365">
        <f>'موازنة 2029-2030'!M175</f>
        <v>0</v>
      </c>
      <c r="N175" s="208">
        <f t="shared" si="47"/>
        <v>-460000</v>
      </c>
      <c r="O175" s="147"/>
      <c r="P175" s="209" t="str">
        <f t="shared" si="48"/>
        <v xml:space="preserve"> </v>
      </c>
      <c r="Q175" s="209">
        <f t="shared" si="49"/>
        <v>460000</v>
      </c>
      <c r="R175" s="105">
        <f t="shared" si="52"/>
        <v>0</v>
      </c>
      <c r="S175" s="72">
        <f t="shared" si="50"/>
        <v>2820000</v>
      </c>
    </row>
    <row r="176" spans="1:19" ht="107.25" customHeight="1" x14ac:dyDescent="0.2">
      <c r="A176" s="365"/>
      <c r="B176" s="365"/>
      <c r="C176" s="365"/>
      <c r="D176" s="365"/>
      <c r="E176" s="147"/>
      <c r="F176" s="147"/>
      <c r="G176" s="49">
        <v>311203301</v>
      </c>
      <c r="H176" s="19" t="s">
        <v>142</v>
      </c>
      <c r="I176" s="365">
        <f>'موازنة 2026-2027'!M176</f>
        <v>197000</v>
      </c>
      <c r="J176" s="365">
        <f>'موازنة 2027-2028 '!M176</f>
        <v>227000</v>
      </c>
      <c r="K176" s="365">
        <f>'موازنة 2028 -2029'!M176</f>
        <v>261000</v>
      </c>
      <c r="L176" s="147">
        <f t="shared" si="53"/>
        <v>522000</v>
      </c>
      <c r="M176" s="365">
        <f>'موازنة 2029-2030'!M176</f>
        <v>0</v>
      </c>
      <c r="N176" s="208">
        <f t="shared" si="47"/>
        <v>-197000</v>
      </c>
      <c r="O176" s="147"/>
      <c r="P176" s="209" t="str">
        <f t="shared" si="48"/>
        <v xml:space="preserve"> </v>
      </c>
      <c r="Q176" s="209">
        <f t="shared" si="49"/>
        <v>197000</v>
      </c>
      <c r="R176" s="105">
        <f t="shared" si="52"/>
        <v>0</v>
      </c>
      <c r="S176" s="72">
        <f t="shared" si="50"/>
        <v>1207000</v>
      </c>
    </row>
    <row r="177" spans="1:19" ht="105.75" customHeight="1" x14ac:dyDescent="0.2">
      <c r="A177" s="365"/>
      <c r="B177" s="365"/>
      <c r="C177" s="365"/>
      <c r="D177" s="365"/>
      <c r="E177" s="147"/>
      <c r="F177" s="147"/>
      <c r="G177" s="49">
        <v>3112030401</v>
      </c>
      <c r="H177" s="19" t="s">
        <v>143</v>
      </c>
      <c r="I177" s="365">
        <f>'موازنة 2026-2027'!M177</f>
        <v>0</v>
      </c>
      <c r="J177" s="365">
        <f>'موازنة 2027-2028 '!M177</f>
        <v>0</v>
      </c>
      <c r="K177" s="365">
        <f>'موازنة 2028 -2029'!M177</f>
        <v>0</v>
      </c>
      <c r="L177" s="147">
        <f t="shared" si="53"/>
        <v>0</v>
      </c>
      <c r="M177" s="365">
        <f>'موازنة 2029-2030'!M177</f>
        <v>0</v>
      </c>
      <c r="N177" s="208">
        <f t="shared" si="47"/>
        <v>0</v>
      </c>
      <c r="O177" s="147"/>
      <c r="P177" s="209" t="str">
        <f t="shared" si="48"/>
        <v xml:space="preserve"> </v>
      </c>
      <c r="Q177" s="209" t="str">
        <f t="shared" si="49"/>
        <v xml:space="preserve"> </v>
      </c>
      <c r="R177" s="105">
        <f t="shared" si="52"/>
        <v>0</v>
      </c>
      <c r="S177" s="72">
        <f t="shared" si="50"/>
        <v>0</v>
      </c>
    </row>
    <row r="178" spans="1:19" ht="105" customHeight="1" x14ac:dyDescent="0.2">
      <c r="A178" s="365"/>
      <c r="B178" s="365"/>
      <c r="C178" s="365"/>
      <c r="D178" s="365"/>
      <c r="E178" s="147"/>
      <c r="F178" s="147"/>
      <c r="G178" s="49">
        <v>3112030501</v>
      </c>
      <c r="H178" s="19" t="s">
        <v>144</v>
      </c>
      <c r="I178" s="365">
        <f>'موازنة 2026-2027'!M178</f>
        <v>153000</v>
      </c>
      <c r="J178" s="365">
        <f>'موازنة 2027-2028 '!M178</f>
        <v>177000</v>
      </c>
      <c r="K178" s="365">
        <f>'موازنة 2028 -2029'!M178</f>
        <v>203000</v>
      </c>
      <c r="L178" s="147">
        <f t="shared" si="53"/>
        <v>406000</v>
      </c>
      <c r="M178" s="365">
        <f>'موازنة 2029-2030'!M178</f>
        <v>0</v>
      </c>
      <c r="N178" s="208">
        <f t="shared" si="47"/>
        <v>-153000</v>
      </c>
      <c r="O178" s="147"/>
      <c r="P178" s="209" t="str">
        <f t="shared" si="48"/>
        <v xml:space="preserve"> </v>
      </c>
      <c r="Q178" s="209">
        <f t="shared" si="49"/>
        <v>153000</v>
      </c>
      <c r="R178" s="105">
        <f t="shared" si="52"/>
        <v>0</v>
      </c>
      <c r="S178" s="72">
        <f t="shared" si="50"/>
        <v>939000</v>
      </c>
    </row>
    <row r="179" spans="1:19" ht="105.75" customHeight="1" x14ac:dyDescent="0.2">
      <c r="A179" s="364"/>
      <c r="B179" s="365"/>
      <c r="C179" s="365"/>
      <c r="D179" s="365"/>
      <c r="E179" s="147"/>
      <c r="F179" s="147"/>
      <c r="G179" s="49">
        <v>3112030601</v>
      </c>
      <c r="H179" s="19" t="s">
        <v>145</v>
      </c>
      <c r="I179" s="365">
        <f>'موازنة 2026-2027'!M179</f>
        <v>0</v>
      </c>
      <c r="J179" s="365">
        <f>'موازنة 2027-2028 '!M179</f>
        <v>0</v>
      </c>
      <c r="K179" s="365">
        <f>'موازنة 2028 -2029'!M179</f>
        <v>0</v>
      </c>
      <c r="L179" s="147">
        <f t="shared" si="53"/>
        <v>0</v>
      </c>
      <c r="M179" s="365">
        <f>'موازنة 2029-2030'!M179</f>
        <v>0</v>
      </c>
      <c r="N179" s="208">
        <f t="shared" si="47"/>
        <v>0</v>
      </c>
      <c r="O179" s="147"/>
      <c r="P179" s="209" t="str">
        <f t="shared" si="48"/>
        <v xml:space="preserve"> </v>
      </c>
      <c r="Q179" s="209" t="str">
        <f t="shared" si="49"/>
        <v xml:space="preserve"> </v>
      </c>
      <c r="R179" s="105">
        <f t="shared" si="52"/>
        <v>0</v>
      </c>
      <c r="S179" s="72">
        <f t="shared" si="50"/>
        <v>0</v>
      </c>
    </row>
    <row r="180" spans="1:19" ht="96.75" customHeight="1" x14ac:dyDescent="0.2">
      <c r="A180" s="391"/>
      <c r="B180" s="379"/>
      <c r="C180" s="379"/>
      <c r="D180" s="379"/>
      <c r="E180" s="158"/>
      <c r="F180" s="158"/>
      <c r="G180" s="50">
        <v>3112030701</v>
      </c>
      <c r="H180" s="11" t="s">
        <v>1105</v>
      </c>
      <c r="I180" s="379">
        <f>'موازنة 2026-2027'!M180</f>
        <v>16000</v>
      </c>
      <c r="J180" s="379">
        <f>'موازنة 2027-2028 '!M180</f>
        <v>17000</v>
      </c>
      <c r="K180" s="379">
        <f>'موازنة 2028 -2029'!M180</f>
        <v>17000</v>
      </c>
      <c r="L180" s="158">
        <f t="shared" si="53"/>
        <v>34000</v>
      </c>
      <c r="M180" s="379">
        <f>'موازنة 2029-2030'!M180</f>
        <v>0</v>
      </c>
      <c r="N180" s="218">
        <f t="shared" si="47"/>
        <v>-16000</v>
      </c>
      <c r="O180" s="158"/>
      <c r="P180" s="219" t="str">
        <f t="shared" si="48"/>
        <v xml:space="preserve"> </v>
      </c>
      <c r="Q180" s="219">
        <f t="shared" si="49"/>
        <v>16000</v>
      </c>
      <c r="R180" s="113">
        <f t="shared" si="52"/>
        <v>0</v>
      </c>
      <c r="S180" s="72">
        <f t="shared" si="50"/>
        <v>84000</v>
      </c>
    </row>
    <row r="181" spans="1:19" ht="105.75" customHeight="1" x14ac:dyDescent="0.2">
      <c r="A181" s="391"/>
      <c r="B181" s="379"/>
      <c r="C181" s="379"/>
      <c r="D181" s="379"/>
      <c r="E181" s="158"/>
      <c r="F181" s="158"/>
      <c r="G181" s="50">
        <v>3112030801</v>
      </c>
      <c r="H181" s="11" t="s">
        <v>611</v>
      </c>
      <c r="I181" s="379">
        <f>'موازنة 2026-2027'!M181</f>
        <v>0</v>
      </c>
      <c r="J181" s="379">
        <f>'موازنة 2027-2028 '!M181</f>
        <v>0</v>
      </c>
      <c r="K181" s="379">
        <f>'موازنة 2028 -2029'!M181</f>
        <v>0</v>
      </c>
      <c r="L181" s="158">
        <f t="shared" si="53"/>
        <v>0</v>
      </c>
      <c r="M181" s="379">
        <f>'موازنة 2029-2030'!M181</f>
        <v>0</v>
      </c>
      <c r="N181" s="218">
        <f t="shared" si="47"/>
        <v>0</v>
      </c>
      <c r="O181" s="158"/>
      <c r="P181" s="219" t="str">
        <f t="shared" si="48"/>
        <v xml:space="preserve"> </v>
      </c>
      <c r="Q181" s="219" t="str">
        <f t="shared" si="49"/>
        <v xml:space="preserve"> </v>
      </c>
      <c r="R181" s="113">
        <f t="shared" si="52"/>
        <v>0</v>
      </c>
      <c r="S181" s="72">
        <f t="shared" si="50"/>
        <v>0</v>
      </c>
    </row>
    <row r="182" spans="1:19" ht="105.75" customHeight="1" thickBot="1" x14ac:dyDescent="0.25">
      <c r="A182" s="391"/>
      <c r="B182" s="379"/>
      <c r="C182" s="379"/>
      <c r="D182" s="379"/>
      <c r="E182" s="158"/>
      <c r="F182" s="158"/>
      <c r="G182" s="50">
        <v>3112030901</v>
      </c>
      <c r="H182" s="11" t="s">
        <v>612</v>
      </c>
      <c r="I182" s="379">
        <f>'موازنة 2026-2027'!M182</f>
        <v>0</v>
      </c>
      <c r="J182" s="379">
        <f>'موازنة 2027-2028 '!M182</f>
        <v>0</v>
      </c>
      <c r="K182" s="379">
        <f>'موازنة 2028 -2029'!M182</f>
        <v>0</v>
      </c>
      <c r="L182" s="158">
        <f t="shared" si="53"/>
        <v>0</v>
      </c>
      <c r="M182" s="379">
        <f>'موازنة 2029-2030'!M182</f>
        <v>0</v>
      </c>
      <c r="N182" s="218">
        <f t="shared" si="47"/>
        <v>0</v>
      </c>
      <c r="O182" s="158"/>
      <c r="P182" s="219" t="str">
        <f t="shared" si="48"/>
        <v xml:space="preserve"> </v>
      </c>
      <c r="Q182" s="219" t="str">
        <f t="shared" si="49"/>
        <v xml:space="preserve"> </v>
      </c>
      <c r="R182" s="113">
        <f t="shared" si="52"/>
        <v>0</v>
      </c>
      <c r="S182" s="72">
        <f t="shared" si="50"/>
        <v>0</v>
      </c>
    </row>
    <row r="183" spans="1:19" s="2" customFormat="1" ht="99.75" customHeight="1" thickBot="1" x14ac:dyDescent="0.25">
      <c r="A183" s="376">
        <f t="shared" ref="A183:O183" si="61">SUM(A174:A182)</f>
        <v>0</v>
      </c>
      <c r="B183" s="377">
        <f t="shared" si="61"/>
        <v>0</v>
      </c>
      <c r="C183" s="377">
        <f t="shared" si="61"/>
        <v>0</v>
      </c>
      <c r="D183" s="377">
        <f t="shared" si="61"/>
        <v>0</v>
      </c>
      <c r="E183" s="157">
        <f t="shared" si="61"/>
        <v>0</v>
      </c>
      <c r="F183" s="157">
        <f t="shared" si="61"/>
        <v>0</v>
      </c>
      <c r="G183" s="57"/>
      <c r="H183" s="7" t="s">
        <v>146</v>
      </c>
      <c r="I183" s="377">
        <f>'موازنة 2026-2027'!M183</f>
        <v>2667000</v>
      </c>
      <c r="J183" s="377">
        <f>'موازنة 2027-2028 '!M183</f>
        <v>3072000</v>
      </c>
      <c r="K183" s="377">
        <f>'موازنة 2028 -2029'!M183</f>
        <v>3531000</v>
      </c>
      <c r="L183" s="157">
        <f t="shared" si="61"/>
        <v>7062000</v>
      </c>
      <c r="M183" s="377">
        <f>'موازنة 2029-2030'!M183</f>
        <v>0</v>
      </c>
      <c r="N183" s="217">
        <f t="shared" si="47"/>
        <v>-2667000</v>
      </c>
      <c r="O183" s="157">
        <f t="shared" si="61"/>
        <v>0</v>
      </c>
      <c r="P183" s="157" t="str">
        <f t="shared" si="48"/>
        <v xml:space="preserve"> </v>
      </c>
      <c r="Q183" s="157">
        <f t="shared" si="49"/>
        <v>2667000</v>
      </c>
      <c r="R183" s="112">
        <f t="shared" si="52"/>
        <v>0</v>
      </c>
      <c r="S183" s="72">
        <f t="shared" si="50"/>
        <v>16332000</v>
      </c>
    </row>
    <row r="184" spans="1:19" ht="105.75" customHeight="1" x14ac:dyDescent="0.2">
      <c r="A184" s="353"/>
      <c r="B184" s="354"/>
      <c r="C184" s="354"/>
      <c r="D184" s="354"/>
      <c r="E184" s="137"/>
      <c r="F184" s="137"/>
      <c r="G184" s="79" t="s">
        <v>736</v>
      </c>
      <c r="H184" s="84" t="s">
        <v>147</v>
      </c>
      <c r="I184" s="354">
        <f>'موازنة 2026-2027'!M184</f>
        <v>0</v>
      </c>
      <c r="J184" s="354">
        <f>'موازنة 2027-2028 '!M184</f>
        <v>0</v>
      </c>
      <c r="K184" s="354">
        <f>'موازنة 2028 -2029'!M184</f>
        <v>0</v>
      </c>
      <c r="L184" s="137">
        <f t="shared" si="53"/>
        <v>0</v>
      </c>
      <c r="M184" s="354">
        <f>'موازنة 2029-2030'!M184</f>
        <v>0</v>
      </c>
      <c r="N184" s="207">
        <f t="shared" si="47"/>
        <v>0</v>
      </c>
      <c r="O184" s="137"/>
      <c r="P184" s="137" t="str">
        <f t="shared" si="48"/>
        <v xml:space="preserve"> </v>
      </c>
      <c r="Q184" s="137" t="str">
        <f t="shared" si="49"/>
        <v xml:space="preserve"> </v>
      </c>
      <c r="R184" s="97"/>
      <c r="S184" s="72">
        <f t="shared" si="50"/>
        <v>0</v>
      </c>
    </row>
    <row r="185" spans="1:19" ht="112.5" customHeight="1" x14ac:dyDescent="0.2">
      <c r="A185" s="399"/>
      <c r="B185" s="399"/>
      <c r="C185" s="399"/>
      <c r="D185" s="399"/>
      <c r="E185" s="171"/>
      <c r="F185" s="171"/>
      <c r="G185" s="62">
        <v>3112980101</v>
      </c>
      <c r="H185" s="27" t="s">
        <v>148</v>
      </c>
      <c r="I185" s="399">
        <f>'موازنة 2026-2027'!M185</f>
        <v>1362000</v>
      </c>
      <c r="J185" s="399">
        <f>'موازنة 2027-2028 '!M185</f>
        <v>1362000</v>
      </c>
      <c r="K185" s="399">
        <f>'موازنة 2028 -2029'!M185</f>
        <v>1362000</v>
      </c>
      <c r="L185" s="171">
        <f t="shared" si="53"/>
        <v>2724000</v>
      </c>
      <c r="M185" s="399">
        <f>'موازنة 2029-2030'!M185</f>
        <v>0</v>
      </c>
      <c r="N185" s="232">
        <f t="shared" si="47"/>
        <v>-1362000</v>
      </c>
      <c r="O185" s="171"/>
      <c r="P185" s="233" t="str">
        <f t="shared" si="48"/>
        <v xml:space="preserve"> </v>
      </c>
      <c r="Q185" s="233">
        <f t="shared" si="49"/>
        <v>1362000</v>
      </c>
      <c r="R185" s="122">
        <f t="shared" si="52"/>
        <v>0</v>
      </c>
      <c r="S185" s="72">
        <f t="shared" si="50"/>
        <v>6810000</v>
      </c>
    </row>
    <row r="186" spans="1:19" ht="112.5" customHeight="1" x14ac:dyDescent="0.2">
      <c r="A186" s="365"/>
      <c r="B186" s="365"/>
      <c r="C186" s="365"/>
      <c r="D186" s="365"/>
      <c r="E186" s="147"/>
      <c r="F186" s="147"/>
      <c r="G186" s="49">
        <v>3112980201</v>
      </c>
      <c r="H186" s="28" t="s">
        <v>149</v>
      </c>
      <c r="I186" s="365">
        <f>'موازنة 2026-2027'!M186</f>
        <v>123000</v>
      </c>
      <c r="J186" s="365">
        <f>'موازنة 2027-2028 '!M186</f>
        <v>123000</v>
      </c>
      <c r="K186" s="365">
        <f>'موازنة 2028 -2029'!M186</f>
        <v>123000</v>
      </c>
      <c r="L186" s="147">
        <f t="shared" si="53"/>
        <v>246000</v>
      </c>
      <c r="M186" s="365">
        <f>'موازنة 2029-2030'!M186</f>
        <v>0</v>
      </c>
      <c r="N186" s="208">
        <f t="shared" si="47"/>
        <v>-123000</v>
      </c>
      <c r="O186" s="147"/>
      <c r="P186" s="209" t="str">
        <f t="shared" si="48"/>
        <v xml:space="preserve"> </v>
      </c>
      <c r="Q186" s="209">
        <f t="shared" si="49"/>
        <v>123000</v>
      </c>
      <c r="R186" s="105">
        <f t="shared" si="52"/>
        <v>0</v>
      </c>
      <c r="S186" s="72">
        <f t="shared" si="50"/>
        <v>615000</v>
      </c>
    </row>
    <row r="187" spans="1:19" ht="105.75" customHeight="1" thickBot="1" x14ac:dyDescent="0.25">
      <c r="A187" s="391"/>
      <c r="B187" s="379"/>
      <c r="C187" s="379"/>
      <c r="D187" s="379"/>
      <c r="E187" s="158"/>
      <c r="F187" s="158"/>
      <c r="G187" s="50">
        <v>3112980301</v>
      </c>
      <c r="H187" s="29" t="s">
        <v>150</v>
      </c>
      <c r="I187" s="379">
        <f>'موازنة 2026-2027'!M187</f>
        <v>0</v>
      </c>
      <c r="J187" s="379">
        <f>'موازنة 2027-2028 '!M187</f>
        <v>0</v>
      </c>
      <c r="K187" s="379">
        <f>'موازنة 2028 -2029'!M187</f>
        <v>0</v>
      </c>
      <c r="L187" s="158">
        <f t="shared" si="53"/>
        <v>0</v>
      </c>
      <c r="M187" s="379">
        <f>'موازنة 2029-2030'!M187</f>
        <v>0</v>
      </c>
      <c r="N187" s="218">
        <f t="shared" si="47"/>
        <v>0</v>
      </c>
      <c r="O187" s="158"/>
      <c r="P187" s="219" t="str">
        <f t="shared" si="48"/>
        <v xml:space="preserve"> </v>
      </c>
      <c r="Q187" s="219" t="str">
        <f t="shared" si="49"/>
        <v xml:space="preserve"> </v>
      </c>
      <c r="R187" s="113">
        <f t="shared" si="52"/>
        <v>0</v>
      </c>
      <c r="S187" s="72">
        <f t="shared" si="50"/>
        <v>0</v>
      </c>
    </row>
    <row r="188" spans="1:19" s="2" customFormat="1" ht="117.75" customHeight="1" thickBot="1" x14ac:dyDescent="0.25">
      <c r="A188" s="376">
        <f t="shared" ref="A188:O188" si="62">SUM(A185:A187)</f>
        <v>0</v>
      </c>
      <c r="B188" s="377">
        <f t="shared" si="62"/>
        <v>0</v>
      </c>
      <c r="C188" s="377">
        <f t="shared" si="62"/>
        <v>0</v>
      </c>
      <c r="D188" s="377">
        <f t="shared" si="62"/>
        <v>0</v>
      </c>
      <c r="E188" s="157">
        <f t="shared" si="62"/>
        <v>0</v>
      </c>
      <c r="F188" s="157">
        <f t="shared" si="62"/>
        <v>0</v>
      </c>
      <c r="G188" s="57"/>
      <c r="H188" s="7" t="s">
        <v>151</v>
      </c>
      <c r="I188" s="377">
        <f>'موازنة 2026-2027'!M188</f>
        <v>1485000</v>
      </c>
      <c r="J188" s="377">
        <f>'موازنة 2027-2028 '!M188</f>
        <v>1485000</v>
      </c>
      <c r="K188" s="377">
        <f>'موازنة 2028 -2029'!M188</f>
        <v>1485000</v>
      </c>
      <c r="L188" s="157">
        <f t="shared" si="62"/>
        <v>2970000</v>
      </c>
      <c r="M188" s="377">
        <f>'موازنة 2029-2030'!M188</f>
        <v>0</v>
      </c>
      <c r="N188" s="217">
        <f t="shared" si="47"/>
        <v>-1485000</v>
      </c>
      <c r="O188" s="157">
        <f t="shared" si="62"/>
        <v>0</v>
      </c>
      <c r="P188" s="157" t="str">
        <f t="shared" si="48"/>
        <v xml:space="preserve"> </v>
      </c>
      <c r="Q188" s="157">
        <f t="shared" si="49"/>
        <v>1485000</v>
      </c>
      <c r="R188" s="112">
        <f t="shared" si="52"/>
        <v>0</v>
      </c>
      <c r="S188" s="72">
        <f t="shared" si="50"/>
        <v>7425000</v>
      </c>
    </row>
    <row r="189" spans="1:19" s="3" customFormat="1" ht="112.5" customHeight="1" thickBot="1" x14ac:dyDescent="0.25">
      <c r="A189" s="382">
        <f t="shared" ref="A189:O189" si="63">A188+A183+A172+A164</f>
        <v>0</v>
      </c>
      <c r="B189" s="383">
        <f t="shared" si="63"/>
        <v>0</v>
      </c>
      <c r="C189" s="383">
        <f t="shared" si="63"/>
        <v>0</v>
      </c>
      <c r="D189" s="383">
        <f t="shared" si="63"/>
        <v>0</v>
      </c>
      <c r="E189" s="161">
        <f t="shared" si="63"/>
        <v>0</v>
      </c>
      <c r="F189" s="161">
        <f t="shared" si="63"/>
        <v>0</v>
      </c>
      <c r="G189" s="42"/>
      <c r="H189" s="8" t="s">
        <v>152</v>
      </c>
      <c r="I189" s="383">
        <f>'موازنة 2026-2027'!M189</f>
        <v>23988000</v>
      </c>
      <c r="J189" s="383">
        <f>'موازنة 2027-2028 '!M189</f>
        <v>25269000</v>
      </c>
      <c r="K189" s="383">
        <f>'موازنة 2028 -2029'!M189</f>
        <v>26825000</v>
      </c>
      <c r="L189" s="161">
        <f t="shared" si="63"/>
        <v>53650000</v>
      </c>
      <c r="M189" s="383">
        <f>'موازنة 2029-2030'!M189</f>
        <v>0</v>
      </c>
      <c r="N189" s="222">
        <f t="shared" si="47"/>
        <v>-23988000</v>
      </c>
      <c r="O189" s="161">
        <f t="shared" si="63"/>
        <v>0</v>
      </c>
      <c r="P189" s="161" t="str">
        <f t="shared" si="48"/>
        <v xml:space="preserve"> </v>
      </c>
      <c r="Q189" s="161">
        <f t="shared" si="49"/>
        <v>23988000</v>
      </c>
      <c r="R189" s="115">
        <f t="shared" si="52"/>
        <v>0</v>
      </c>
      <c r="S189" s="72">
        <f t="shared" si="50"/>
        <v>129732000</v>
      </c>
    </row>
    <row r="190" spans="1:19" s="3" customFormat="1" ht="105.75" customHeight="1" thickBot="1" x14ac:dyDescent="0.25">
      <c r="A190" s="400"/>
      <c r="B190" s="401"/>
      <c r="C190" s="401"/>
      <c r="D190" s="401"/>
      <c r="E190" s="172"/>
      <c r="F190" s="172"/>
      <c r="G190" s="71">
        <v>3112990101</v>
      </c>
      <c r="H190" s="9" t="s">
        <v>153</v>
      </c>
      <c r="I190" s="401">
        <f>'موازنة 2026-2027'!M190</f>
        <v>0</v>
      </c>
      <c r="J190" s="401">
        <f>'موازنة 2027-2028 '!M190</f>
        <v>0</v>
      </c>
      <c r="K190" s="401">
        <f>'موازنة 2028 -2029'!M190</f>
        <v>0</v>
      </c>
      <c r="L190" s="172">
        <f t="shared" si="53"/>
        <v>0</v>
      </c>
      <c r="M190" s="401">
        <f>'موازنة 2029-2030'!M190</f>
        <v>0</v>
      </c>
      <c r="N190" s="223">
        <f t="shared" si="47"/>
        <v>0</v>
      </c>
      <c r="O190" s="172"/>
      <c r="P190" s="224" t="str">
        <f t="shared" si="48"/>
        <v xml:space="preserve"> </v>
      </c>
      <c r="Q190" s="224" t="str">
        <f t="shared" si="49"/>
        <v xml:space="preserve"> </v>
      </c>
      <c r="R190" s="116">
        <f t="shared" si="52"/>
        <v>0</v>
      </c>
      <c r="S190" s="72">
        <f t="shared" si="50"/>
        <v>0</v>
      </c>
    </row>
    <row r="191" spans="1:19" s="3" customFormat="1" ht="112.5" customHeight="1" thickBot="1" x14ac:dyDescent="0.25">
      <c r="A191" s="402">
        <f t="shared" ref="A191:F191" si="64">A189-A190</f>
        <v>0</v>
      </c>
      <c r="B191" s="403">
        <f t="shared" si="64"/>
        <v>0</v>
      </c>
      <c r="C191" s="403">
        <f t="shared" si="64"/>
        <v>0</v>
      </c>
      <c r="D191" s="403">
        <f t="shared" si="64"/>
        <v>0</v>
      </c>
      <c r="E191" s="185">
        <f t="shared" si="64"/>
        <v>0</v>
      </c>
      <c r="F191" s="185">
        <f t="shared" si="64"/>
        <v>0</v>
      </c>
      <c r="G191" s="284"/>
      <c r="H191" s="285" t="s">
        <v>154</v>
      </c>
      <c r="I191" s="403">
        <f>'موازنة 2026-2027'!M191</f>
        <v>23988000</v>
      </c>
      <c r="J191" s="403">
        <f>'موازنة 2027-2028 '!M191</f>
        <v>25269000</v>
      </c>
      <c r="K191" s="403">
        <f>'موازنة 2028 -2029'!M191</f>
        <v>26825000</v>
      </c>
      <c r="L191" s="185">
        <f>L189-L190</f>
        <v>53650000</v>
      </c>
      <c r="M191" s="403">
        <f>'موازنة 2029-2030'!M191</f>
        <v>0</v>
      </c>
      <c r="N191" s="247">
        <f t="shared" si="47"/>
        <v>-23988000</v>
      </c>
      <c r="O191" s="185">
        <f>O189-O190</f>
        <v>0</v>
      </c>
      <c r="P191" s="185" t="str">
        <f t="shared" si="48"/>
        <v xml:space="preserve"> </v>
      </c>
      <c r="Q191" s="185">
        <f t="shared" si="49"/>
        <v>23988000</v>
      </c>
      <c r="R191" s="128">
        <f t="shared" si="52"/>
        <v>0</v>
      </c>
      <c r="S191" s="72">
        <f t="shared" si="50"/>
        <v>129732000</v>
      </c>
    </row>
    <row r="192" spans="1:19" s="277" customFormat="1" ht="96.75" customHeight="1" x14ac:dyDescent="0.2">
      <c r="A192" s="404"/>
      <c r="B192" s="405"/>
      <c r="C192" s="406" t="e">
        <f>(C191-A191)/A191</f>
        <v>#DIV/0!</v>
      </c>
      <c r="D192" s="406" t="e">
        <f>(D191-B191)/B191</f>
        <v>#DIV/0!</v>
      </c>
      <c r="E192" s="287" t="e">
        <f>(E191-C191)/C191</f>
        <v>#DIV/0!</v>
      </c>
      <c r="F192" s="288" t="e">
        <f>(F191-D191)/D191</f>
        <v>#DIV/0!</v>
      </c>
      <c r="G192" s="290"/>
      <c r="H192" s="292" t="s">
        <v>1137</v>
      </c>
      <c r="I192" s="378" t="e">
        <f>'موازنة 2026-2027'!M192</f>
        <v>#DIV/0!</v>
      </c>
      <c r="J192" s="433" t="e">
        <f>'موازنة 2027-2028 '!M192</f>
        <v>#DIV/0!</v>
      </c>
      <c r="K192" s="433" t="e">
        <f>'موازنة 2028 -2029'!M192</f>
        <v>#VALUE!</v>
      </c>
      <c r="L192" s="297"/>
      <c r="M192" s="378">
        <f>'موازنة 2029-2030'!M192</f>
        <v>-1</v>
      </c>
      <c r="N192" s="299"/>
      <c r="O192" s="294">
        <f>(O191-J191)/J191</f>
        <v>-1</v>
      </c>
      <c r="P192" s="296"/>
      <c r="Q192" s="297"/>
      <c r="R192" s="300"/>
      <c r="S192" s="276">
        <v>1</v>
      </c>
    </row>
    <row r="193" spans="1:19" s="1" customFormat="1" ht="110.25" customHeight="1" x14ac:dyDescent="0.2">
      <c r="A193" s="407" t="e">
        <f>A191/$A$843</f>
        <v>#DIV/0!</v>
      </c>
      <c r="B193" s="408" t="e">
        <f>B191/$B$843</f>
        <v>#DIV/0!</v>
      </c>
      <c r="C193" s="408" t="e">
        <f>C191/$C$843</f>
        <v>#DIV/0!</v>
      </c>
      <c r="D193" s="408" t="e">
        <f>D191/$D$843</f>
        <v>#DIV/0!</v>
      </c>
      <c r="E193" s="286" t="e">
        <f>E191/$E$843</f>
        <v>#DIV/0!</v>
      </c>
      <c r="F193" s="289" t="e">
        <f>F191/$F$843</f>
        <v>#DIV/0!</v>
      </c>
      <c r="G193" s="291"/>
      <c r="H193" s="293" t="s">
        <v>1133</v>
      </c>
      <c r="I193" s="448" t="e">
        <f>'موازنة 2026-2027'!M193</f>
        <v>#DIV/0!</v>
      </c>
      <c r="J193" s="448" t="e">
        <f>'موازنة 2027-2028 '!M193</f>
        <v>#DIV/0!</v>
      </c>
      <c r="K193" s="448" t="e">
        <f>'موازنة 2028 -2029'!M193</f>
        <v>#DIV/0!</v>
      </c>
      <c r="L193" s="298" t="e">
        <f>L191/$L$843</f>
        <v>#DIV/0!</v>
      </c>
      <c r="M193" s="448" t="e">
        <f>'موازنة 2029-2030'!M193</f>
        <v>#DIV/0!</v>
      </c>
      <c r="N193" s="298"/>
      <c r="O193" s="295" t="e">
        <f>O191/$O$843</f>
        <v>#DIV/0!</v>
      </c>
      <c r="P193" s="295"/>
      <c r="Q193" s="302"/>
      <c r="R193" s="301"/>
      <c r="S193" s="72"/>
    </row>
    <row r="194" spans="1:19" s="1" customFormat="1" ht="90" customHeight="1" x14ac:dyDescent="0.2">
      <c r="A194" s="407" t="e">
        <f>A191/$A$845</f>
        <v>#DIV/0!</v>
      </c>
      <c r="B194" s="408" t="e">
        <f>B191/$B$845</f>
        <v>#DIV/0!</v>
      </c>
      <c r="C194" s="408" t="e">
        <f>C191/$C$845</f>
        <v>#DIV/0!</v>
      </c>
      <c r="D194" s="408" t="e">
        <f>D191/$D$845</f>
        <v>#DIV/0!</v>
      </c>
      <c r="E194" s="286" t="e">
        <f>E191/$E$845</f>
        <v>#DIV/0!</v>
      </c>
      <c r="F194" s="289" t="e">
        <f>F191/$F$845</f>
        <v>#DIV/0!</v>
      </c>
      <c r="G194" s="291"/>
      <c r="H194" s="293" t="s">
        <v>1134</v>
      </c>
      <c r="I194" s="448">
        <f>'موازنة 2026-2027'!M194</f>
        <v>0.60847728483372654</v>
      </c>
      <c r="J194" s="448">
        <f>'موازنة 2027-2028 '!M194</f>
        <v>0.55508204643806425</v>
      </c>
      <c r="K194" s="448">
        <f>'موازنة 2028 -2029'!M194</f>
        <v>0.49109349541401975</v>
      </c>
      <c r="L194" s="298">
        <f>L191/$L$845</f>
        <v>0.49109349541401975</v>
      </c>
      <c r="M194" s="448" t="e">
        <f>'موازنة 2029-2030'!M194</f>
        <v>#DIV/0!</v>
      </c>
      <c r="N194" s="298"/>
      <c r="O194" s="295" t="e">
        <f>O191/$O$845</f>
        <v>#DIV/0!</v>
      </c>
      <c r="P194" s="295"/>
      <c r="Q194" s="302"/>
      <c r="R194" s="301"/>
      <c r="S194" s="72">
        <v>1</v>
      </c>
    </row>
    <row r="195" spans="1:19" s="1" customFormat="1" ht="96.75" customHeight="1" x14ac:dyDescent="0.2">
      <c r="A195" s="409" t="e">
        <f t="shared" ref="A195:F195" si="65">A845/A191</f>
        <v>#DIV/0!</v>
      </c>
      <c r="B195" s="409" t="e">
        <f t="shared" si="65"/>
        <v>#DIV/0!</v>
      </c>
      <c r="C195" s="409" t="e">
        <f t="shared" si="65"/>
        <v>#DIV/0!</v>
      </c>
      <c r="D195" s="409" t="e">
        <f t="shared" si="65"/>
        <v>#DIV/0!</v>
      </c>
      <c r="E195" s="306" t="e">
        <f t="shared" si="65"/>
        <v>#DIV/0!</v>
      </c>
      <c r="F195" s="306" t="e">
        <f t="shared" si="65"/>
        <v>#DIV/0!</v>
      </c>
      <c r="G195" s="307"/>
      <c r="H195" s="308" t="s">
        <v>1140</v>
      </c>
      <c r="I195" s="449">
        <f>'موازنة 2026-2027'!M195</f>
        <v>1.6434467233616807</v>
      </c>
      <c r="J195" s="449">
        <f>'موازنة 2027-2028 '!M195</f>
        <v>1.8015354782539872</v>
      </c>
      <c r="K195" s="449">
        <f>'موازنة 2028 -2029'!M195</f>
        <v>2.0362721342031689</v>
      </c>
      <c r="L195" s="310">
        <f>L845/L191</f>
        <v>2.0362721342031689</v>
      </c>
      <c r="M195" s="449" t="e">
        <f>'موازنة 2029-2030'!M195</f>
        <v>#DIV/0!</v>
      </c>
      <c r="N195" s="310"/>
      <c r="O195" s="309" t="e">
        <f>O845/O191</f>
        <v>#DIV/0!</v>
      </c>
      <c r="P195" s="303"/>
      <c r="Q195" s="304"/>
      <c r="R195" s="305"/>
      <c r="S195" s="72">
        <v>1</v>
      </c>
    </row>
    <row r="196" spans="1:19" s="1" customFormat="1" ht="127.5" customHeight="1" x14ac:dyDescent="0.2">
      <c r="A196" s="410" t="e">
        <f t="shared" ref="A196:F196" si="66">A846/A191</f>
        <v>#DIV/0!</v>
      </c>
      <c r="B196" s="410" t="e">
        <f t="shared" si="66"/>
        <v>#DIV/0!</v>
      </c>
      <c r="C196" s="410" t="e">
        <f t="shared" si="66"/>
        <v>#DIV/0!</v>
      </c>
      <c r="D196" s="410" t="e">
        <f t="shared" si="66"/>
        <v>#DIV/0!</v>
      </c>
      <c r="E196" s="321" t="e">
        <f t="shared" si="66"/>
        <v>#DIV/0!</v>
      </c>
      <c r="F196" s="321" t="e">
        <f t="shared" si="66"/>
        <v>#DIV/0!</v>
      </c>
      <c r="G196" s="322"/>
      <c r="H196" s="323" t="s">
        <v>1139</v>
      </c>
      <c r="I196" s="450">
        <f>'موازنة 2026-2027'!M196</f>
        <v>0.57958145739536437</v>
      </c>
      <c r="J196" s="450">
        <f>'موازنة 2027-2028 '!M196</f>
        <v>0.69824686374609202</v>
      </c>
      <c r="K196" s="450">
        <f>'موازنة 2028 -2029'!M196</f>
        <v>0.87787511649580618</v>
      </c>
      <c r="L196" s="325">
        <f>L846/L191</f>
        <v>0.87787511649580618</v>
      </c>
      <c r="M196" s="450" t="e">
        <f>'موازنة 2029-2030'!M196</f>
        <v>#DIV/0!</v>
      </c>
      <c r="N196" s="325"/>
      <c r="O196" s="324" t="e">
        <f>O846/O191</f>
        <v>#DIV/0!</v>
      </c>
      <c r="P196" s="295"/>
      <c r="Q196" s="302"/>
      <c r="R196" s="301"/>
      <c r="S196" s="72">
        <v>1</v>
      </c>
    </row>
    <row r="197" spans="1:19" s="3" customFormat="1" ht="123.75" customHeight="1" x14ac:dyDescent="0.2">
      <c r="A197" s="387"/>
      <c r="B197" s="388"/>
      <c r="C197" s="388"/>
      <c r="D197" s="388"/>
      <c r="E197" s="165"/>
      <c r="F197" s="165"/>
      <c r="G197" s="59" t="s">
        <v>737</v>
      </c>
      <c r="H197" s="10" t="s">
        <v>155</v>
      </c>
      <c r="I197" s="388">
        <f>'موازنة 2026-2027'!M197</f>
        <v>0</v>
      </c>
      <c r="J197" s="388">
        <f>'موازنة 2027-2028 '!M197</f>
        <v>0</v>
      </c>
      <c r="K197" s="388">
        <f>'موازنة 2028 -2029'!M197</f>
        <v>0</v>
      </c>
      <c r="L197" s="165">
        <f t="shared" si="53"/>
        <v>0</v>
      </c>
      <c r="M197" s="388">
        <f>'موازنة 2029-2030'!M197</f>
        <v>0</v>
      </c>
      <c r="N197" s="227">
        <f t="shared" si="47"/>
        <v>0</v>
      </c>
      <c r="O197" s="165"/>
      <c r="P197" s="165" t="str">
        <f t="shared" si="48"/>
        <v xml:space="preserve"> </v>
      </c>
      <c r="Q197" s="165" t="str">
        <f t="shared" si="49"/>
        <v xml:space="preserve"> </v>
      </c>
      <c r="R197" s="118"/>
      <c r="S197" s="72">
        <f>S381</f>
        <v>50268000</v>
      </c>
    </row>
    <row r="198" spans="1:19" s="2" customFormat="1" ht="123.75" customHeight="1" x14ac:dyDescent="0.2">
      <c r="A198" s="389"/>
      <c r="B198" s="390"/>
      <c r="C198" s="390"/>
      <c r="D198" s="390"/>
      <c r="E198" s="166"/>
      <c r="F198" s="166"/>
      <c r="G198" s="60" t="s">
        <v>738</v>
      </c>
      <c r="H198" s="25" t="s">
        <v>156</v>
      </c>
      <c r="I198" s="390">
        <f>'موازنة 2026-2027'!M198</f>
        <v>0</v>
      </c>
      <c r="J198" s="390">
        <f>'موازنة 2027-2028 '!M198</f>
        <v>0</v>
      </c>
      <c r="K198" s="390">
        <f>'موازنة 2028 -2029'!M198</f>
        <v>0</v>
      </c>
      <c r="L198" s="166">
        <f t="shared" si="53"/>
        <v>0</v>
      </c>
      <c r="M198" s="390">
        <f>'موازنة 2029-2030'!M198</f>
        <v>0</v>
      </c>
      <c r="N198" s="228">
        <f t="shared" si="47"/>
        <v>0</v>
      </c>
      <c r="O198" s="166"/>
      <c r="P198" s="166" t="str">
        <f t="shared" si="48"/>
        <v xml:space="preserve"> </v>
      </c>
      <c r="Q198" s="166" t="str">
        <f t="shared" si="49"/>
        <v xml:space="preserve"> </v>
      </c>
      <c r="R198" s="119"/>
      <c r="S198" s="72">
        <f>S286</f>
        <v>34025000</v>
      </c>
    </row>
    <row r="199" spans="1:19" s="1" customFormat="1" ht="123.75" customHeight="1" x14ac:dyDescent="0.2">
      <c r="A199" s="357"/>
      <c r="B199" s="373"/>
      <c r="C199" s="373"/>
      <c r="D199" s="373"/>
      <c r="E199" s="155"/>
      <c r="F199" s="155"/>
      <c r="G199" s="54" t="s">
        <v>739</v>
      </c>
      <c r="H199" s="18" t="s">
        <v>157</v>
      </c>
      <c r="I199" s="373">
        <f>'موازنة 2026-2027'!M199</f>
        <v>0</v>
      </c>
      <c r="J199" s="373">
        <f>'موازنة 2027-2028 '!M199</f>
        <v>0</v>
      </c>
      <c r="K199" s="373">
        <f>'موازنة 2028 -2029'!M199</f>
        <v>0</v>
      </c>
      <c r="L199" s="155">
        <f t="shared" si="53"/>
        <v>0</v>
      </c>
      <c r="M199" s="373">
        <f>'موازنة 2029-2030'!M199</f>
        <v>0</v>
      </c>
      <c r="N199" s="215">
        <f t="shared" si="47"/>
        <v>0</v>
      </c>
      <c r="O199" s="155"/>
      <c r="P199" s="155" t="str">
        <f t="shared" si="48"/>
        <v xml:space="preserve"> </v>
      </c>
      <c r="Q199" s="155" t="str">
        <f t="shared" si="49"/>
        <v xml:space="preserve"> </v>
      </c>
      <c r="R199" s="110"/>
      <c r="S199" s="72">
        <f>S209</f>
        <v>9532000</v>
      </c>
    </row>
    <row r="200" spans="1:19" ht="105.75" customHeight="1" x14ac:dyDescent="0.2">
      <c r="A200" s="364"/>
      <c r="B200" s="365"/>
      <c r="C200" s="365"/>
      <c r="D200" s="365"/>
      <c r="E200" s="147"/>
      <c r="F200" s="147"/>
      <c r="G200" s="49" t="s">
        <v>740</v>
      </c>
      <c r="H200" s="19" t="s">
        <v>158</v>
      </c>
      <c r="I200" s="365">
        <f>'موازنة 2026-2027'!M200</f>
        <v>0</v>
      </c>
      <c r="J200" s="365">
        <f>'موازنة 2027-2028 '!M200</f>
        <v>0</v>
      </c>
      <c r="K200" s="365">
        <f>'موازنة 2028 -2029'!M200</f>
        <v>0</v>
      </c>
      <c r="L200" s="147">
        <f t="shared" si="53"/>
        <v>0</v>
      </c>
      <c r="M200" s="365">
        <f>'موازنة 2029-2030'!M200</f>
        <v>0</v>
      </c>
      <c r="N200" s="208">
        <f t="shared" si="47"/>
        <v>0</v>
      </c>
      <c r="O200" s="147"/>
      <c r="P200" s="209" t="str">
        <f t="shared" si="48"/>
        <v xml:space="preserve"> </v>
      </c>
      <c r="Q200" s="209" t="str">
        <f t="shared" si="49"/>
        <v xml:space="preserve"> </v>
      </c>
      <c r="R200" s="105">
        <f t="shared" si="52"/>
        <v>0</v>
      </c>
      <c r="S200" s="72">
        <f t="shared" si="50"/>
        <v>0</v>
      </c>
    </row>
    <row r="201" spans="1:19" ht="125.25" customHeight="1" x14ac:dyDescent="0.2">
      <c r="A201" s="365"/>
      <c r="B201" s="365"/>
      <c r="C201" s="365"/>
      <c r="D201" s="365"/>
      <c r="E201" s="147"/>
      <c r="F201" s="147"/>
      <c r="G201" s="49" t="s">
        <v>741</v>
      </c>
      <c r="H201" s="19" t="s">
        <v>159</v>
      </c>
      <c r="I201" s="365">
        <f>'موازنة 2026-2027'!M201</f>
        <v>220000</v>
      </c>
      <c r="J201" s="365">
        <f>'موازنة 2027-2028 '!M201</f>
        <v>253000</v>
      </c>
      <c r="K201" s="365">
        <f>'موازنة 2028 -2029'!M201</f>
        <v>304000</v>
      </c>
      <c r="L201" s="147">
        <f t="shared" si="53"/>
        <v>608000</v>
      </c>
      <c r="M201" s="365">
        <f>'موازنة 2029-2030'!M201</f>
        <v>0</v>
      </c>
      <c r="N201" s="208">
        <f t="shared" si="47"/>
        <v>-220000</v>
      </c>
      <c r="O201" s="147"/>
      <c r="P201" s="209" t="str">
        <f t="shared" si="48"/>
        <v xml:space="preserve"> </v>
      </c>
      <c r="Q201" s="209">
        <f t="shared" si="49"/>
        <v>220000</v>
      </c>
      <c r="R201" s="105">
        <f t="shared" si="52"/>
        <v>0</v>
      </c>
      <c r="S201" s="72">
        <f t="shared" si="50"/>
        <v>1385000</v>
      </c>
    </row>
    <row r="202" spans="1:19" ht="123.75" customHeight="1" x14ac:dyDescent="0.2">
      <c r="A202" s="365"/>
      <c r="B202" s="365"/>
      <c r="C202" s="365"/>
      <c r="D202" s="365"/>
      <c r="E202" s="147"/>
      <c r="F202" s="147"/>
      <c r="G202" s="49" t="s">
        <v>742</v>
      </c>
      <c r="H202" s="19" t="s">
        <v>160</v>
      </c>
      <c r="I202" s="365">
        <f>'موازنة 2026-2027'!M202</f>
        <v>22000</v>
      </c>
      <c r="J202" s="365">
        <f>'موازنة 2027-2028 '!M202</f>
        <v>25000</v>
      </c>
      <c r="K202" s="365">
        <f>'موازنة 2028 -2029'!M202</f>
        <v>30000</v>
      </c>
      <c r="L202" s="147">
        <f t="shared" si="53"/>
        <v>60000</v>
      </c>
      <c r="M202" s="365">
        <f>'موازنة 2029-2030'!M202</f>
        <v>0</v>
      </c>
      <c r="N202" s="208">
        <f t="shared" si="47"/>
        <v>-22000</v>
      </c>
      <c r="O202" s="147"/>
      <c r="P202" s="209" t="str">
        <f t="shared" si="48"/>
        <v xml:space="preserve"> </v>
      </c>
      <c r="Q202" s="209">
        <f t="shared" si="49"/>
        <v>22000</v>
      </c>
      <c r="R202" s="105">
        <f t="shared" si="52"/>
        <v>0</v>
      </c>
      <c r="S202" s="72">
        <f t="shared" si="50"/>
        <v>137000</v>
      </c>
    </row>
    <row r="203" spans="1:19" ht="105.75" customHeight="1" x14ac:dyDescent="0.2">
      <c r="A203" s="365"/>
      <c r="B203" s="365"/>
      <c r="C203" s="365"/>
      <c r="D203" s="365"/>
      <c r="E203" s="147"/>
      <c r="F203" s="147"/>
      <c r="G203" s="49" t="s">
        <v>743</v>
      </c>
      <c r="H203" s="19" t="s">
        <v>161</v>
      </c>
      <c r="I203" s="365">
        <f>'موازنة 2026-2027'!M203</f>
        <v>0</v>
      </c>
      <c r="J203" s="365">
        <f>'موازنة 2027-2028 '!M203</f>
        <v>0</v>
      </c>
      <c r="K203" s="365">
        <f>'موازنة 2028 -2029'!M203</f>
        <v>0</v>
      </c>
      <c r="L203" s="147">
        <f t="shared" si="53"/>
        <v>0</v>
      </c>
      <c r="M203" s="365">
        <f>'موازنة 2029-2030'!M203</f>
        <v>0</v>
      </c>
      <c r="N203" s="208">
        <f t="shared" si="47"/>
        <v>0</v>
      </c>
      <c r="O203" s="147"/>
      <c r="P203" s="209" t="str">
        <f t="shared" si="48"/>
        <v xml:space="preserve"> </v>
      </c>
      <c r="Q203" s="209" t="str">
        <f t="shared" si="49"/>
        <v xml:space="preserve"> </v>
      </c>
      <c r="R203" s="105">
        <f t="shared" si="52"/>
        <v>0</v>
      </c>
      <c r="S203" s="72">
        <f t="shared" si="50"/>
        <v>0</v>
      </c>
    </row>
    <row r="204" spans="1:19" ht="112.5" customHeight="1" x14ac:dyDescent="0.2">
      <c r="A204" s="365"/>
      <c r="B204" s="365"/>
      <c r="C204" s="365"/>
      <c r="D204" s="365"/>
      <c r="E204" s="147"/>
      <c r="F204" s="147"/>
      <c r="G204" s="49" t="s">
        <v>744</v>
      </c>
      <c r="H204" s="19" t="s">
        <v>162</v>
      </c>
      <c r="I204" s="365">
        <f>'موازنة 2026-2027'!M204</f>
        <v>330000</v>
      </c>
      <c r="J204" s="365">
        <f>'موازنة 2027-2028 '!M204</f>
        <v>380000</v>
      </c>
      <c r="K204" s="365">
        <f>'موازنة 2028 -2029'!M204</f>
        <v>455000</v>
      </c>
      <c r="L204" s="147">
        <f t="shared" si="53"/>
        <v>910000</v>
      </c>
      <c r="M204" s="365">
        <f>'موازنة 2029-2030'!M204</f>
        <v>0</v>
      </c>
      <c r="N204" s="208">
        <f t="shared" si="47"/>
        <v>-330000</v>
      </c>
      <c r="O204" s="147"/>
      <c r="P204" s="209" t="str">
        <f t="shared" si="48"/>
        <v xml:space="preserve"> </v>
      </c>
      <c r="Q204" s="209">
        <f t="shared" si="49"/>
        <v>330000</v>
      </c>
      <c r="R204" s="105">
        <f t="shared" si="52"/>
        <v>0</v>
      </c>
      <c r="S204" s="72">
        <f t="shared" si="50"/>
        <v>2075000</v>
      </c>
    </row>
    <row r="205" spans="1:19" ht="107.25" customHeight="1" x14ac:dyDescent="0.2">
      <c r="A205" s="365"/>
      <c r="B205" s="365"/>
      <c r="C205" s="365"/>
      <c r="D205" s="365"/>
      <c r="E205" s="147"/>
      <c r="F205" s="147"/>
      <c r="G205" s="49" t="s">
        <v>745</v>
      </c>
      <c r="H205" s="19" t="s">
        <v>163</v>
      </c>
      <c r="I205" s="365">
        <f>'موازنة 2026-2027'!M205</f>
        <v>156000</v>
      </c>
      <c r="J205" s="365">
        <f>'موازنة 2027-2028 '!M205</f>
        <v>180000</v>
      </c>
      <c r="K205" s="365">
        <f>'موازنة 2028 -2029'!M205</f>
        <v>216000</v>
      </c>
      <c r="L205" s="147">
        <f t="shared" si="53"/>
        <v>432000</v>
      </c>
      <c r="M205" s="365">
        <f>'موازنة 2029-2030'!M205</f>
        <v>0</v>
      </c>
      <c r="N205" s="208">
        <f t="shared" si="47"/>
        <v>-156000</v>
      </c>
      <c r="O205" s="147"/>
      <c r="P205" s="209" t="str">
        <f t="shared" si="48"/>
        <v xml:space="preserve"> </v>
      </c>
      <c r="Q205" s="209">
        <f t="shared" si="49"/>
        <v>156000</v>
      </c>
      <c r="R205" s="105">
        <f t="shared" si="52"/>
        <v>0</v>
      </c>
      <c r="S205" s="72">
        <f t="shared" si="50"/>
        <v>984000</v>
      </c>
    </row>
    <row r="206" spans="1:19" ht="107.25" customHeight="1" x14ac:dyDescent="0.2">
      <c r="A206" s="365"/>
      <c r="B206" s="365"/>
      <c r="C206" s="365"/>
      <c r="D206" s="365"/>
      <c r="E206" s="147"/>
      <c r="F206" s="147"/>
      <c r="G206" s="49" t="s">
        <v>746</v>
      </c>
      <c r="H206" s="19" t="s">
        <v>164</v>
      </c>
      <c r="I206" s="365">
        <f>'موازنة 2026-2027'!M206</f>
        <v>6000</v>
      </c>
      <c r="J206" s="365">
        <f>'موازنة 2027-2028 '!M206</f>
        <v>7000</v>
      </c>
      <c r="K206" s="365">
        <f>'موازنة 2028 -2029'!M206</f>
        <v>8000</v>
      </c>
      <c r="L206" s="147">
        <f t="shared" si="53"/>
        <v>16000</v>
      </c>
      <c r="M206" s="365">
        <f>'موازنة 2029-2030'!M206</f>
        <v>0</v>
      </c>
      <c r="N206" s="208">
        <f t="shared" si="47"/>
        <v>-6000</v>
      </c>
      <c r="O206" s="147"/>
      <c r="P206" s="209" t="str">
        <f t="shared" si="48"/>
        <v xml:space="preserve"> </v>
      </c>
      <c r="Q206" s="209">
        <f t="shared" si="49"/>
        <v>6000</v>
      </c>
      <c r="R206" s="105">
        <f t="shared" si="52"/>
        <v>0</v>
      </c>
      <c r="S206" s="72">
        <f t="shared" si="50"/>
        <v>37000</v>
      </c>
    </row>
    <row r="207" spans="1:19" ht="105" customHeight="1" x14ac:dyDescent="0.2">
      <c r="A207" s="365"/>
      <c r="B207" s="365"/>
      <c r="C207" s="365"/>
      <c r="D207" s="365"/>
      <c r="E207" s="147"/>
      <c r="F207" s="147"/>
      <c r="G207" s="49" t="s">
        <v>747</v>
      </c>
      <c r="H207" s="19" t="s">
        <v>165</v>
      </c>
      <c r="I207" s="365">
        <f>'موازنة 2026-2027'!M207</f>
        <v>11000</v>
      </c>
      <c r="J207" s="365">
        <f>'موازنة 2027-2028 '!M207</f>
        <v>13000</v>
      </c>
      <c r="K207" s="365">
        <f>'موازنة 2028 -2029'!M207</f>
        <v>15000</v>
      </c>
      <c r="L207" s="147">
        <f t="shared" si="53"/>
        <v>30000</v>
      </c>
      <c r="M207" s="365">
        <f>'موازنة 2029-2030'!M207</f>
        <v>0</v>
      </c>
      <c r="N207" s="208">
        <f t="shared" si="47"/>
        <v>-11000</v>
      </c>
      <c r="O207" s="147"/>
      <c r="P207" s="209" t="str">
        <f t="shared" si="48"/>
        <v xml:space="preserve"> </v>
      </c>
      <c r="Q207" s="209">
        <f t="shared" si="49"/>
        <v>11000</v>
      </c>
      <c r="R207" s="105">
        <f t="shared" si="52"/>
        <v>0</v>
      </c>
      <c r="S207" s="72">
        <f t="shared" si="50"/>
        <v>69000</v>
      </c>
    </row>
    <row r="208" spans="1:19" ht="110.25" customHeight="1" thickBot="1" x14ac:dyDescent="0.25">
      <c r="A208" s="379"/>
      <c r="B208" s="379"/>
      <c r="C208" s="379"/>
      <c r="D208" s="379"/>
      <c r="E208" s="158"/>
      <c r="F208" s="158"/>
      <c r="G208" s="50" t="s">
        <v>748</v>
      </c>
      <c r="H208" s="19" t="s">
        <v>166</v>
      </c>
      <c r="I208" s="379">
        <f>'موازنة 2026-2027'!M208</f>
        <v>770000</v>
      </c>
      <c r="J208" s="379">
        <f>'موازنة 2027-2028 '!M208</f>
        <v>886000</v>
      </c>
      <c r="K208" s="379">
        <f>'موازنة 2028 -2029'!M208</f>
        <v>1063000</v>
      </c>
      <c r="L208" s="158">
        <f t="shared" si="53"/>
        <v>2126000</v>
      </c>
      <c r="M208" s="379">
        <f>'موازنة 2029-2030'!M208</f>
        <v>0</v>
      </c>
      <c r="N208" s="218">
        <f t="shared" si="47"/>
        <v>-770000</v>
      </c>
      <c r="O208" s="158"/>
      <c r="P208" s="219" t="str">
        <f t="shared" si="48"/>
        <v xml:space="preserve"> </v>
      </c>
      <c r="Q208" s="219">
        <f t="shared" si="49"/>
        <v>770000</v>
      </c>
      <c r="R208" s="113">
        <f t="shared" si="52"/>
        <v>0</v>
      </c>
      <c r="S208" s="72">
        <f t="shared" si="50"/>
        <v>4845000</v>
      </c>
    </row>
    <row r="209" spans="1:19" s="1" customFormat="1" ht="107.25" customHeight="1" thickBot="1" x14ac:dyDescent="0.25">
      <c r="A209" s="360">
        <f t="shared" ref="A209:F209" si="67">SUM(A200:A208)</f>
        <v>0</v>
      </c>
      <c r="B209" s="368">
        <f t="shared" si="67"/>
        <v>0</v>
      </c>
      <c r="C209" s="368">
        <f t="shared" si="67"/>
        <v>0</v>
      </c>
      <c r="D209" s="368">
        <f t="shared" si="67"/>
        <v>0</v>
      </c>
      <c r="E209" s="150">
        <f t="shared" si="67"/>
        <v>0</v>
      </c>
      <c r="F209" s="150">
        <f t="shared" si="67"/>
        <v>0</v>
      </c>
      <c r="G209" s="51"/>
      <c r="H209" s="5" t="s">
        <v>167</v>
      </c>
      <c r="I209" s="368">
        <f>'موازنة 2026-2027'!M209</f>
        <v>1515000</v>
      </c>
      <c r="J209" s="368">
        <f>'موازنة 2027-2028 '!M209</f>
        <v>1744000</v>
      </c>
      <c r="K209" s="368">
        <f>'موازنة 2028 -2029'!M209</f>
        <v>2091000</v>
      </c>
      <c r="L209" s="150">
        <f t="shared" ref="L209:O209" si="68">SUM(L200:L208)</f>
        <v>4182000</v>
      </c>
      <c r="M209" s="368">
        <f>'موازنة 2029-2030'!M209</f>
        <v>0</v>
      </c>
      <c r="N209" s="212">
        <f t="shared" si="47"/>
        <v>-1515000</v>
      </c>
      <c r="O209" s="150">
        <f t="shared" si="68"/>
        <v>0</v>
      </c>
      <c r="P209" s="150" t="str">
        <f t="shared" si="48"/>
        <v xml:space="preserve"> </v>
      </c>
      <c r="Q209" s="150">
        <f t="shared" si="49"/>
        <v>1515000</v>
      </c>
      <c r="R209" s="107">
        <f t="shared" si="52"/>
        <v>0</v>
      </c>
      <c r="S209" s="72">
        <f t="shared" si="50"/>
        <v>9532000</v>
      </c>
    </row>
    <row r="210" spans="1:19" s="1" customFormat="1" ht="105.75" customHeight="1" x14ac:dyDescent="0.2">
      <c r="A210" s="394"/>
      <c r="B210" s="395"/>
      <c r="C210" s="395"/>
      <c r="D210" s="395"/>
      <c r="E210" s="170"/>
      <c r="F210" s="170"/>
      <c r="G210" s="48" t="s">
        <v>749</v>
      </c>
      <c r="H210" s="18" t="s">
        <v>168</v>
      </c>
      <c r="I210" s="395">
        <f>'موازنة 2026-2027'!M210</f>
        <v>0</v>
      </c>
      <c r="J210" s="395">
        <f>'موازنة 2027-2028 '!M210</f>
        <v>0</v>
      </c>
      <c r="K210" s="395">
        <f>'موازنة 2028 -2029'!M210</f>
        <v>0</v>
      </c>
      <c r="L210" s="170">
        <f t="shared" si="53"/>
        <v>0</v>
      </c>
      <c r="M210" s="395">
        <f>'موازنة 2029-2030'!M210</f>
        <v>0</v>
      </c>
      <c r="N210" s="229">
        <f t="shared" si="47"/>
        <v>0</v>
      </c>
      <c r="O210" s="170"/>
      <c r="P210" s="170" t="str">
        <f t="shared" si="48"/>
        <v xml:space="preserve"> </v>
      </c>
      <c r="Q210" s="170" t="str">
        <f t="shared" si="49"/>
        <v xml:space="preserve"> </v>
      </c>
      <c r="R210" s="120"/>
      <c r="S210" s="72">
        <f>S213</f>
        <v>0</v>
      </c>
    </row>
    <row r="211" spans="1:19" ht="105.75" customHeight="1" x14ac:dyDescent="0.2">
      <c r="A211" s="364"/>
      <c r="B211" s="365"/>
      <c r="C211" s="365"/>
      <c r="D211" s="365"/>
      <c r="E211" s="147"/>
      <c r="F211" s="147"/>
      <c r="G211" s="49" t="s">
        <v>750</v>
      </c>
      <c r="H211" s="19" t="s">
        <v>169</v>
      </c>
      <c r="I211" s="365">
        <f>'موازنة 2026-2027'!M211</f>
        <v>0</v>
      </c>
      <c r="J211" s="365">
        <f>'موازنة 2027-2028 '!M211</f>
        <v>0</v>
      </c>
      <c r="K211" s="365">
        <f>'موازنة 2028 -2029'!M211</f>
        <v>0</v>
      </c>
      <c r="L211" s="147">
        <f t="shared" si="53"/>
        <v>0</v>
      </c>
      <c r="M211" s="365">
        <f>'موازنة 2029-2030'!M211</f>
        <v>0</v>
      </c>
      <c r="N211" s="208">
        <f t="shared" si="47"/>
        <v>0</v>
      </c>
      <c r="O211" s="147"/>
      <c r="P211" s="209" t="str">
        <f t="shared" si="48"/>
        <v xml:space="preserve"> </v>
      </c>
      <c r="Q211" s="209" t="str">
        <f t="shared" si="49"/>
        <v xml:space="preserve"> </v>
      </c>
      <c r="R211" s="105">
        <f t="shared" si="52"/>
        <v>0</v>
      </c>
      <c r="S211" s="72">
        <f t="shared" si="50"/>
        <v>0</v>
      </c>
    </row>
    <row r="212" spans="1:19" ht="105.75" customHeight="1" thickBot="1" x14ac:dyDescent="0.25">
      <c r="A212" s="391"/>
      <c r="B212" s="379"/>
      <c r="C212" s="379"/>
      <c r="D212" s="379"/>
      <c r="E212" s="158"/>
      <c r="F212" s="158"/>
      <c r="G212" s="50" t="s">
        <v>751</v>
      </c>
      <c r="H212" s="19" t="s">
        <v>170</v>
      </c>
      <c r="I212" s="379">
        <f>'موازنة 2026-2027'!M212</f>
        <v>0</v>
      </c>
      <c r="J212" s="379">
        <f>'موازنة 2027-2028 '!M212</f>
        <v>0</v>
      </c>
      <c r="K212" s="379">
        <f>'موازنة 2028 -2029'!M212</f>
        <v>0</v>
      </c>
      <c r="L212" s="158">
        <f t="shared" si="53"/>
        <v>0</v>
      </c>
      <c r="M212" s="379">
        <f>'موازنة 2029-2030'!M212</f>
        <v>0</v>
      </c>
      <c r="N212" s="218">
        <f t="shared" si="47"/>
        <v>0</v>
      </c>
      <c r="O212" s="158"/>
      <c r="P212" s="219" t="str">
        <f t="shared" si="48"/>
        <v xml:space="preserve"> </v>
      </c>
      <c r="Q212" s="219" t="str">
        <f t="shared" si="49"/>
        <v xml:space="preserve"> </v>
      </c>
      <c r="R212" s="113">
        <f t="shared" si="52"/>
        <v>0</v>
      </c>
      <c r="S212" s="72">
        <f t="shared" si="50"/>
        <v>0</v>
      </c>
    </row>
    <row r="213" spans="1:19" s="1" customFormat="1" ht="102.75" customHeight="1" thickBot="1" x14ac:dyDescent="0.25">
      <c r="A213" s="360">
        <f t="shared" ref="A213:O213" si="69">SUM(A211:A212)</f>
        <v>0</v>
      </c>
      <c r="B213" s="368">
        <f t="shared" si="69"/>
        <v>0</v>
      </c>
      <c r="C213" s="368">
        <f t="shared" si="69"/>
        <v>0</v>
      </c>
      <c r="D213" s="368">
        <f t="shared" si="69"/>
        <v>0</v>
      </c>
      <c r="E213" s="150">
        <f t="shared" si="69"/>
        <v>0</v>
      </c>
      <c r="F213" s="150">
        <f t="shared" si="69"/>
        <v>0</v>
      </c>
      <c r="G213" s="51"/>
      <c r="H213" s="5" t="s">
        <v>171</v>
      </c>
      <c r="I213" s="368">
        <f>'موازنة 2026-2027'!M213</f>
        <v>0</v>
      </c>
      <c r="J213" s="368">
        <f>'موازنة 2027-2028 '!M213</f>
        <v>0</v>
      </c>
      <c r="K213" s="368">
        <f>'موازنة 2028 -2029'!M213</f>
        <v>0</v>
      </c>
      <c r="L213" s="150">
        <f t="shared" si="69"/>
        <v>0</v>
      </c>
      <c r="M213" s="368">
        <f>'موازنة 2029-2030'!M213</f>
        <v>0</v>
      </c>
      <c r="N213" s="212">
        <f t="shared" si="47"/>
        <v>0</v>
      </c>
      <c r="O213" s="150">
        <f t="shared" si="69"/>
        <v>0</v>
      </c>
      <c r="P213" s="150" t="str">
        <f t="shared" si="48"/>
        <v xml:space="preserve"> </v>
      </c>
      <c r="Q213" s="150" t="str">
        <f t="shared" si="49"/>
        <v xml:space="preserve"> </v>
      </c>
      <c r="R213" s="107">
        <f t="shared" si="52"/>
        <v>0</v>
      </c>
      <c r="S213" s="72">
        <f t="shared" si="50"/>
        <v>0</v>
      </c>
    </row>
    <row r="214" spans="1:19" s="1" customFormat="1" ht="105.75" customHeight="1" x14ac:dyDescent="0.2">
      <c r="A214" s="394"/>
      <c r="B214" s="395"/>
      <c r="C214" s="395"/>
      <c r="D214" s="395"/>
      <c r="E214" s="167"/>
      <c r="F214" s="167"/>
      <c r="G214" s="48">
        <v>3113010301</v>
      </c>
      <c r="H214" s="18" t="s">
        <v>172</v>
      </c>
      <c r="I214" s="395">
        <f>'موازنة 2026-2027'!M214</f>
        <v>0</v>
      </c>
      <c r="J214" s="395">
        <f>'موازنة 2027-2028 '!M214</f>
        <v>0</v>
      </c>
      <c r="K214" s="395">
        <f>'موازنة 2028 -2029'!M214</f>
        <v>0</v>
      </c>
      <c r="L214" s="167">
        <f t="shared" si="53"/>
        <v>0</v>
      </c>
      <c r="M214" s="395">
        <f>'موازنة 2029-2030'!M214</f>
        <v>0</v>
      </c>
      <c r="N214" s="229">
        <f t="shared" si="47"/>
        <v>0</v>
      </c>
      <c r="O214" s="167"/>
      <c r="P214" s="170" t="str">
        <f t="shared" si="48"/>
        <v xml:space="preserve"> </v>
      </c>
      <c r="Q214" s="170" t="str">
        <f t="shared" si="49"/>
        <v xml:space="preserve"> </v>
      </c>
      <c r="R214" s="120">
        <f t="shared" si="52"/>
        <v>0</v>
      </c>
      <c r="S214" s="72">
        <f t="shared" si="50"/>
        <v>0</v>
      </c>
    </row>
    <row r="215" spans="1:19" s="1" customFormat="1" ht="123.75" customHeight="1" x14ac:dyDescent="0.2">
      <c r="A215" s="357"/>
      <c r="B215" s="373"/>
      <c r="C215" s="373"/>
      <c r="D215" s="373"/>
      <c r="E215" s="155"/>
      <c r="F215" s="155"/>
      <c r="G215" s="54" t="s">
        <v>752</v>
      </c>
      <c r="H215" s="18" t="s">
        <v>173</v>
      </c>
      <c r="I215" s="373">
        <f>'موازنة 2026-2027'!M215</f>
        <v>0</v>
      </c>
      <c r="J215" s="373">
        <f>'موازنة 2027-2028 '!M215</f>
        <v>0</v>
      </c>
      <c r="K215" s="373">
        <f>'موازنة 2028 -2029'!M215</f>
        <v>0</v>
      </c>
      <c r="L215" s="155">
        <f t="shared" si="53"/>
        <v>0</v>
      </c>
      <c r="M215" s="373">
        <f>'موازنة 2029-2030'!M215</f>
        <v>0</v>
      </c>
      <c r="N215" s="215">
        <f t="shared" si="47"/>
        <v>0</v>
      </c>
      <c r="O215" s="155"/>
      <c r="P215" s="155" t="str">
        <f t="shared" si="48"/>
        <v xml:space="preserve"> </v>
      </c>
      <c r="Q215" s="155" t="str">
        <f t="shared" si="49"/>
        <v xml:space="preserve"> </v>
      </c>
      <c r="R215" s="110"/>
      <c r="S215" s="72">
        <f>S225</f>
        <v>1052000</v>
      </c>
    </row>
    <row r="216" spans="1:19" ht="97.5" customHeight="1" x14ac:dyDescent="0.2">
      <c r="A216" s="365"/>
      <c r="B216" s="365"/>
      <c r="C216" s="365"/>
      <c r="D216" s="365"/>
      <c r="E216" s="147"/>
      <c r="F216" s="147"/>
      <c r="G216" s="49" t="s">
        <v>753</v>
      </c>
      <c r="H216" s="19" t="s">
        <v>174</v>
      </c>
      <c r="I216" s="365">
        <f>'موازنة 2026-2027'!M216</f>
        <v>66000</v>
      </c>
      <c r="J216" s="365">
        <f>'موازنة 2027-2028 '!M216</f>
        <v>76000</v>
      </c>
      <c r="K216" s="365">
        <f>'موازنة 2028 -2029'!M216</f>
        <v>91000</v>
      </c>
      <c r="L216" s="147">
        <f t="shared" si="53"/>
        <v>182000</v>
      </c>
      <c r="M216" s="365">
        <f>'موازنة 2029-2030'!M216</f>
        <v>0</v>
      </c>
      <c r="N216" s="208">
        <f t="shared" si="47"/>
        <v>-66000</v>
      </c>
      <c r="O216" s="147"/>
      <c r="P216" s="209" t="str">
        <f t="shared" si="48"/>
        <v xml:space="preserve"> </v>
      </c>
      <c r="Q216" s="209">
        <f t="shared" si="49"/>
        <v>66000</v>
      </c>
      <c r="R216" s="105">
        <f t="shared" si="52"/>
        <v>0</v>
      </c>
      <c r="S216" s="72">
        <f t="shared" si="50"/>
        <v>415000</v>
      </c>
    </row>
    <row r="217" spans="1:19" ht="105.75" customHeight="1" x14ac:dyDescent="0.2">
      <c r="A217" s="365"/>
      <c r="B217" s="365"/>
      <c r="C217" s="365"/>
      <c r="D217" s="365"/>
      <c r="E217" s="147"/>
      <c r="F217" s="147"/>
      <c r="G217" s="49" t="s">
        <v>754</v>
      </c>
      <c r="H217" s="19" t="s">
        <v>175</v>
      </c>
      <c r="I217" s="365">
        <f>'موازنة 2026-2027'!M217</f>
        <v>0</v>
      </c>
      <c r="J217" s="365">
        <f>'موازنة 2027-2028 '!M217</f>
        <v>0</v>
      </c>
      <c r="K217" s="365">
        <f>'موازنة 2028 -2029'!M217</f>
        <v>0</v>
      </c>
      <c r="L217" s="147">
        <f t="shared" si="53"/>
        <v>0</v>
      </c>
      <c r="M217" s="365">
        <f>'موازنة 2029-2030'!M217</f>
        <v>0</v>
      </c>
      <c r="N217" s="208">
        <f t="shared" si="47"/>
        <v>0</v>
      </c>
      <c r="O217" s="147"/>
      <c r="P217" s="209" t="str">
        <f t="shared" si="48"/>
        <v xml:space="preserve"> </v>
      </c>
      <c r="Q217" s="209" t="str">
        <f t="shared" si="49"/>
        <v xml:space="preserve"> </v>
      </c>
      <c r="R217" s="105">
        <f t="shared" si="52"/>
        <v>0</v>
      </c>
      <c r="S217" s="72">
        <f t="shared" si="50"/>
        <v>0</v>
      </c>
    </row>
    <row r="218" spans="1:19" ht="102.75" customHeight="1" x14ac:dyDescent="0.2">
      <c r="A218" s="365"/>
      <c r="B218" s="365"/>
      <c r="C218" s="365"/>
      <c r="D218" s="365"/>
      <c r="E218" s="147"/>
      <c r="F218" s="147"/>
      <c r="G218" s="49" t="s">
        <v>755</v>
      </c>
      <c r="H218" s="19" t="s">
        <v>176</v>
      </c>
      <c r="I218" s="365">
        <f>'موازنة 2026-2027'!M218</f>
        <v>50000</v>
      </c>
      <c r="J218" s="365">
        <f>'موازنة 2027-2028 '!M218</f>
        <v>50000</v>
      </c>
      <c r="K218" s="365">
        <f>'موازنة 2028 -2029'!M218</f>
        <v>50000</v>
      </c>
      <c r="L218" s="147">
        <f t="shared" si="53"/>
        <v>100000</v>
      </c>
      <c r="M218" s="365">
        <f>'موازنة 2029-2030'!M218</f>
        <v>0</v>
      </c>
      <c r="N218" s="208">
        <f t="shared" si="47"/>
        <v>-50000</v>
      </c>
      <c r="O218" s="147"/>
      <c r="P218" s="209" t="str">
        <f t="shared" si="48"/>
        <v xml:space="preserve"> </v>
      </c>
      <c r="Q218" s="209">
        <f t="shared" si="49"/>
        <v>50000</v>
      </c>
      <c r="R218" s="105">
        <f t="shared" si="52"/>
        <v>0</v>
      </c>
      <c r="S218" s="72">
        <f t="shared" si="50"/>
        <v>250000</v>
      </c>
    </row>
    <row r="219" spans="1:19" ht="105.75" customHeight="1" x14ac:dyDescent="0.2">
      <c r="A219" s="365"/>
      <c r="B219" s="365"/>
      <c r="C219" s="365"/>
      <c r="D219" s="365"/>
      <c r="E219" s="147"/>
      <c r="F219" s="147"/>
      <c r="G219" s="49" t="s">
        <v>756</v>
      </c>
      <c r="H219" s="19" t="s">
        <v>177</v>
      </c>
      <c r="I219" s="365">
        <f>'موازنة 2026-2027'!M219</f>
        <v>0</v>
      </c>
      <c r="J219" s="365">
        <f>'موازنة 2027-2028 '!M219</f>
        <v>0</v>
      </c>
      <c r="K219" s="365">
        <f>'موازنة 2028 -2029'!M219</f>
        <v>0</v>
      </c>
      <c r="L219" s="147">
        <f t="shared" si="53"/>
        <v>0</v>
      </c>
      <c r="M219" s="365">
        <f>'موازنة 2029-2030'!M219</f>
        <v>0</v>
      </c>
      <c r="N219" s="208">
        <f t="shared" ref="N219:N282" si="70">M219-I219</f>
        <v>0</v>
      </c>
      <c r="O219" s="147"/>
      <c r="P219" s="209" t="str">
        <f t="shared" ref="P219:P282" si="71">IF(O219&gt;I219,O219-I219," ")</f>
        <v xml:space="preserve"> </v>
      </c>
      <c r="Q219" s="209" t="str">
        <f t="shared" ref="Q219:Q282" si="72">IF(I219&gt;O219,I219-O219," ")</f>
        <v xml:space="preserve"> </v>
      </c>
      <c r="R219" s="105">
        <f t="shared" si="52"/>
        <v>0</v>
      </c>
      <c r="S219" s="72">
        <f t="shared" ref="S219:S281" si="73">SUM(A219+B219+C219+D219+E219+F219+I219+J219+K219+L219+M219+O219)</f>
        <v>0</v>
      </c>
    </row>
    <row r="220" spans="1:19" ht="110.25" customHeight="1" x14ac:dyDescent="0.2">
      <c r="A220" s="365"/>
      <c r="B220" s="365"/>
      <c r="C220" s="365"/>
      <c r="D220" s="365"/>
      <c r="E220" s="147"/>
      <c r="F220" s="147"/>
      <c r="G220" s="49" t="s">
        <v>757</v>
      </c>
      <c r="H220" s="19" t="s">
        <v>178</v>
      </c>
      <c r="I220" s="365">
        <f>'موازنة 2026-2027'!M220</f>
        <v>50000</v>
      </c>
      <c r="J220" s="365">
        <f>'موازنة 2027-2028 '!M220</f>
        <v>50000</v>
      </c>
      <c r="K220" s="365">
        <f>'موازنة 2028 -2029'!M220</f>
        <v>50000</v>
      </c>
      <c r="L220" s="147">
        <f t="shared" si="53"/>
        <v>100000</v>
      </c>
      <c r="M220" s="365">
        <f>'موازنة 2029-2030'!M220</f>
        <v>0</v>
      </c>
      <c r="N220" s="208">
        <f t="shared" si="70"/>
        <v>-50000</v>
      </c>
      <c r="O220" s="147"/>
      <c r="P220" s="209" t="str">
        <f t="shared" si="71"/>
        <v xml:space="preserve"> </v>
      </c>
      <c r="Q220" s="209">
        <f t="shared" si="72"/>
        <v>50000</v>
      </c>
      <c r="R220" s="105">
        <f t="shared" si="52"/>
        <v>0</v>
      </c>
      <c r="S220" s="72">
        <f t="shared" si="73"/>
        <v>250000</v>
      </c>
    </row>
    <row r="221" spans="1:19" ht="107.25" customHeight="1" x14ac:dyDescent="0.2">
      <c r="A221" s="365"/>
      <c r="B221" s="365"/>
      <c r="C221" s="365"/>
      <c r="D221" s="365"/>
      <c r="E221" s="147"/>
      <c r="F221" s="147"/>
      <c r="G221" s="49" t="s">
        <v>758</v>
      </c>
      <c r="H221" s="19" t="s">
        <v>179</v>
      </c>
      <c r="I221" s="365">
        <f>'موازنة 2026-2027'!M221</f>
        <v>22000</v>
      </c>
      <c r="J221" s="365">
        <f>'موازنة 2027-2028 '!M221</f>
        <v>25000</v>
      </c>
      <c r="K221" s="365">
        <f>'موازنة 2028 -2029'!M221</f>
        <v>30000</v>
      </c>
      <c r="L221" s="147">
        <f t="shared" si="53"/>
        <v>60000</v>
      </c>
      <c r="M221" s="365">
        <f>'موازنة 2029-2030'!M221</f>
        <v>0</v>
      </c>
      <c r="N221" s="208">
        <f t="shared" si="70"/>
        <v>-22000</v>
      </c>
      <c r="O221" s="147"/>
      <c r="P221" s="209" t="str">
        <f t="shared" si="71"/>
        <v xml:space="preserve"> </v>
      </c>
      <c r="Q221" s="209">
        <f t="shared" si="72"/>
        <v>22000</v>
      </c>
      <c r="R221" s="105">
        <f t="shared" si="52"/>
        <v>0</v>
      </c>
      <c r="S221" s="72">
        <f t="shared" si="73"/>
        <v>137000</v>
      </c>
    </row>
    <row r="222" spans="1:19" ht="105.75" customHeight="1" x14ac:dyDescent="0.2">
      <c r="A222" s="364"/>
      <c r="B222" s="365"/>
      <c r="C222" s="365"/>
      <c r="D222" s="365"/>
      <c r="E222" s="147"/>
      <c r="F222" s="147"/>
      <c r="G222" s="49" t="s">
        <v>759</v>
      </c>
      <c r="H222" s="19" t="s">
        <v>180</v>
      </c>
      <c r="I222" s="365">
        <f>'موازنة 2026-2027'!M222</f>
        <v>0</v>
      </c>
      <c r="J222" s="365">
        <f>'موازنة 2027-2028 '!M222</f>
        <v>0</v>
      </c>
      <c r="K222" s="365">
        <f>'موازنة 2028 -2029'!M222</f>
        <v>0</v>
      </c>
      <c r="L222" s="147">
        <f t="shared" si="53"/>
        <v>0</v>
      </c>
      <c r="M222" s="365">
        <f>'موازنة 2029-2030'!M222</f>
        <v>0</v>
      </c>
      <c r="N222" s="208">
        <f t="shared" si="70"/>
        <v>0</v>
      </c>
      <c r="O222" s="147"/>
      <c r="P222" s="209" t="str">
        <f t="shared" si="71"/>
        <v xml:space="preserve"> </v>
      </c>
      <c r="Q222" s="209" t="str">
        <f t="shared" si="72"/>
        <v xml:space="preserve"> </v>
      </c>
      <c r="R222" s="105">
        <f t="shared" si="52"/>
        <v>0</v>
      </c>
      <c r="S222" s="72">
        <f t="shared" si="73"/>
        <v>0</v>
      </c>
    </row>
    <row r="223" spans="1:19" ht="105.75" customHeight="1" x14ac:dyDescent="0.2">
      <c r="A223" s="391"/>
      <c r="B223" s="379"/>
      <c r="C223" s="379"/>
      <c r="D223" s="379"/>
      <c r="E223" s="158"/>
      <c r="F223" s="158"/>
      <c r="G223" s="50" t="s">
        <v>760</v>
      </c>
      <c r="H223" s="19" t="s">
        <v>181</v>
      </c>
      <c r="I223" s="379">
        <f>'موازنة 2026-2027'!M223</f>
        <v>0</v>
      </c>
      <c r="J223" s="379">
        <f>'موازنة 2027-2028 '!M223</f>
        <v>0</v>
      </c>
      <c r="K223" s="379">
        <f>'موازنة 2028 -2029'!M223</f>
        <v>0</v>
      </c>
      <c r="L223" s="158">
        <f t="shared" si="53"/>
        <v>0</v>
      </c>
      <c r="M223" s="379">
        <f>'موازنة 2029-2030'!M223</f>
        <v>0</v>
      </c>
      <c r="N223" s="218">
        <f t="shared" si="70"/>
        <v>0</v>
      </c>
      <c r="O223" s="158"/>
      <c r="P223" s="219" t="str">
        <f t="shared" si="71"/>
        <v xml:space="preserve"> </v>
      </c>
      <c r="Q223" s="219" t="str">
        <f t="shared" si="72"/>
        <v xml:space="preserve"> </v>
      </c>
      <c r="R223" s="113">
        <f t="shared" ref="R223:R286" si="74">IF(O223=0,,O223/I223)</f>
        <v>0</v>
      </c>
      <c r="S223" s="72">
        <f t="shared" si="73"/>
        <v>0</v>
      </c>
    </row>
    <row r="224" spans="1:19" ht="105.75" customHeight="1" thickBot="1" x14ac:dyDescent="0.25">
      <c r="A224" s="391"/>
      <c r="B224" s="379"/>
      <c r="C224" s="379"/>
      <c r="D224" s="379"/>
      <c r="E224" s="158"/>
      <c r="F224" s="158"/>
      <c r="G224" s="50" t="s">
        <v>761</v>
      </c>
      <c r="H224" s="19" t="s">
        <v>182</v>
      </c>
      <c r="I224" s="379">
        <f>'موازنة 2026-2027'!M224</f>
        <v>0</v>
      </c>
      <c r="J224" s="379">
        <f>'موازنة 2027-2028 '!M224</f>
        <v>0</v>
      </c>
      <c r="K224" s="379">
        <f>'موازنة 2028 -2029'!M224</f>
        <v>0</v>
      </c>
      <c r="L224" s="158">
        <f t="shared" si="53"/>
        <v>0</v>
      </c>
      <c r="M224" s="379">
        <f>'موازنة 2029-2030'!M224</f>
        <v>0</v>
      </c>
      <c r="N224" s="218">
        <f t="shared" si="70"/>
        <v>0</v>
      </c>
      <c r="O224" s="158"/>
      <c r="P224" s="219" t="str">
        <f t="shared" si="71"/>
        <v xml:space="preserve"> </v>
      </c>
      <c r="Q224" s="219" t="str">
        <f t="shared" si="72"/>
        <v xml:space="preserve"> </v>
      </c>
      <c r="R224" s="113">
        <f t="shared" si="74"/>
        <v>0</v>
      </c>
      <c r="S224" s="72">
        <f t="shared" si="73"/>
        <v>0</v>
      </c>
    </row>
    <row r="225" spans="1:19" s="1" customFormat="1" ht="112.5" customHeight="1" x14ac:dyDescent="0.2">
      <c r="A225" s="392">
        <f t="shared" ref="A225:F225" si="75">SUM(A216:A224)</f>
        <v>0</v>
      </c>
      <c r="B225" s="393">
        <f t="shared" si="75"/>
        <v>0</v>
      </c>
      <c r="C225" s="393">
        <f t="shared" si="75"/>
        <v>0</v>
      </c>
      <c r="D225" s="393">
        <f t="shared" si="75"/>
        <v>0</v>
      </c>
      <c r="E225" s="316">
        <f t="shared" si="75"/>
        <v>0</v>
      </c>
      <c r="F225" s="316">
        <f t="shared" si="75"/>
        <v>0</v>
      </c>
      <c r="G225" s="317"/>
      <c r="H225" s="318" t="s">
        <v>183</v>
      </c>
      <c r="I225" s="393">
        <f>'موازنة 2026-2027'!M225</f>
        <v>188000</v>
      </c>
      <c r="J225" s="393">
        <f>'موازنة 2027-2028 '!M225</f>
        <v>201000</v>
      </c>
      <c r="K225" s="393">
        <f>'موازنة 2028 -2029'!M225</f>
        <v>221000</v>
      </c>
      <c r="L225" s="316">
        <f t="shared" ref="L225:O225" si="76">SUM(L216:L224)</f>
        <v>442000</v>
      </c>
      <c r="M225" s="393">
        <f>'موازنة 2029-2030'!M225</f>
        <v>0</v>
      </c>
      <c r="N225" s="319">
        <f t="shared" si="70"/>
        <v>-188000</v>
      </c>
      <c r="O225" s="316">
        <f t="shared" si="76"/>
        <v>0</v>
      </c>
      <c r="P225" s="316" t="str">
        <f t="shared" si="71"/>
        <v xml:space="preserve"> </v>
      </c>
      <c r="Q225" s="316">
        <f t="shared" si="72"/>
        <v>188000</v>
      </c>
      <c r="R225" s="320">
        <f t="shared" si="74"/>
        <v>0</v>
      </c>
      <c r="S225" s="72">
        <f t="shared" si="73"/>
        <v>1052000</v>
      </c>
    </row>
    <row r="226" spans="1:19" s="1" customFormat="1" ht="126" customHeight="1" x14ac:dyDescent="0.2">
      <c r="A226" s="394"/>
      <c r="B226" s="395"/>
      <c r="C226" s="395"/>
      <c r="D226" s="395"/>
      <c r="E226" s="170"/>
      <c r="F226" s="170"/>
      <c r="G226" s="48" t="s">
        <v>762</v>
      </c>
      <c r="H226" s="21" t="s">
        <v>184</v>
      </c>
      <c r="I226" s="395">
        <f>'موازنة 2026-2027'!M226</f>
        <v>0</v>
      </c>
      <c r="J226" s="395">
        <f>'موازنة 2027-2028 '!M226</f>
        <v>0</v>
      </c>
      <c r="K226" s="395">
        <f>'موازنة 2028 -2029'!M226</f>
        <v>0</v>
      </c>
      <c r="L226" s="170">
        <f t="shared" si="53"/>
        <v>0</v>
      </c>
      <c r="M226" s="395">
        <f>'موازنة 2029-2030'!M226</f>
        <v>0</v>
      </c>
      <c r="N226" s="229">
        <f t="shared" si="70"/>
        <v>0</v>
      </c>
      <c r="O226" s="170"/>
      <c r="P226" s="170" t="str">
        <f t="shared" si="71"/>
        <v xml:space="preserve"> </v>
      </c>
      <c r="Q226" s="170" t="str">
        <f t="shared" si="72"/>
        <v xml:space="preserve"> </v>
      </c>
      <c r="R226" s="120"/>
      <c r="S226" s="72">
        <f>S239</f>
        <v>3348000</v>
      </c>
    </row>
    <row r="227" spans="1:19" ht="105.75" customHeight="1" x14ac:dyDescent="0.2">
      <c r="A227" s="364"/>
      <c r="B227" s="365"/>
      <c r="C227" s="365"/>
      <c r="D227" s="365"/>
      <c r="E227" s="147"/>
      <c r="F227" s="147"/>
      <c r="G227" s="49" t="s">
        <v>763</v>
      </c>
      <c r="H227" s="19" t="s">
        <v>185</v>
      </c>
      <c r="I227" s="365">
        <f>'موازنة 2026-2027'!M227</f>
        <v>0</v>
      </c>
      <c r="J227" s="365">
        <f>'موازنة 2027-2028 '!M227</f>
        <v>0</v>
      </c>
      <c r="K227" s="365">
        <f>'موازنة 2028 -2029'!M227</f>
        <v>0</v>
      </c>
      <c r="L227" s="147">
        <f t="shared" ref="L227:L291" si="77">K227*2</f>
        <v>0</v>
      </c>
      <c r="M227" s="365">
        <f>'موازنة 2029-2030'!M227</f>
        <v>0</v>
      </c>
      <c r="N227" s="208">
        <f t="shared" si="70"/>
        <v>0</v>
      </c>
      <c r="O227" s="147"/>
      <c r="P227" s="209" t="str">
        <f t="shared" si="71"/>
        <v xml:space="preserve"> </v>
      </c>
      <c r="Q227" s="209" t="str">
        <f t="shared" si="72"/>
        <v xml:space="preserve"> </v>
      </c>
      <c r="R227" s="105">
        <f t="shared" si="74"/>
        <v>0</v>
      </c>
      <c r="S227" s="72">
        <f t="shared" si="73"/>
        <v>0</v>
      </c>
    </row>
    <row r="228" spans="1:19" ht="105.75" customHeight="1" x14ac:dyDescent="0.2">
      <c r="A228" s="364"/>
      <c r="B228" s="365"/>
      <c r="C228" s="365"/>
      <c r="D228" s="365"/>
      <c r="E228" s="147"/>
      <c r="F228" s="147"/>
      <c r="G228" s="49" t="s">
        <v>764</v>
      </c>
      <c r="H228" s="19" t="s">
        <v>186</v>
      </c>
      <c r="I228" s="365">
        <f>'موازنة 2026-2027'!M228</f>
        <v>0</v>
      </c>
      <c r="J228" s="365">
        <f>'موازنة 2027-2028 '!M228</f>
        <v>0</v>
      </c>
      <c r="K228" s="365">
        <f>'موازنة 2028 -2029'!M228</f>
        <v>0</v>
      </c>
      <c r="L228" s="147">
        <f t="shared" si="77"/>
        <v>0</v>
      </c>
      <c r="M228" s="365">
        <f>'موازنة 2029-2030'!M228</f>
        <v>0</v>
      </c>
      <c r="N228" s="208">
        <f t="shared" si="70"/>
        <v>0</v>
      </c>
      <c r="O228" s="147"/>
      <c r="P228" s="209" t="str">
        <f t="shared" si="71"/>
        <v xml:space="preserve"> </v>
      </c>
      <c r="Q228" s="209" t="str">
        <f t="shared" si="72"/>
        <v xml:space="preserve"> </v>
      </c>
      <c r="R228" s="105">
        <f t="shared" si="74"/>
        <v>0</v>
      </c>
      <c r="S228" s="72">
        <f t="shared" si="73"/>
        <v>0</v>
      </c>
    </row>
    <row r="229" spans="1:19" ht="99.75" customHeight="1" x14ac:dyDescent="0.2">
      <c r="A229" s="365"/>
      <c r="B229" s="365"/>
      <c r="C229" s="365"/>
      <c r="D229" s="365"/>
      <c r="E229" s="147"/>
      <c r="F229" s="147"/>
      <c r="G229" s="49" t="s">
        <v>765</v>
      </c>
      <c r="H229" s="19" t="s">
        <v>187</v>
      </c>
      <c r="I229" s="365">
        <f>'موازنة 2026-2027'!M229</f>
        <v>66000</v>
      </c>
      <c r="J229" s="365">
        <f>'موازنة 2027-2028 '!M229</f>
        <v>76000</v>
      </c>
      <c r="K229" s="365">
        <f>'موازنة 2028 -2029'!M229</f>
        <v>91000</v>
      </c>
      <c r="L229" s="147">
        <f t="shared" si="77"/>
        <v>182000</v>
      </c>
      <c r="M229" s="365">
        <f>'موازنة 2029-2030'!M229</f>
        <v>0</v>
      </c>
      <c r="N229" s="208">
        <f t="shared" si="70"/>
        <v>-66000</v>
      </c>
      <c r="O229" s="147"/>
      <c r="P229" s="209" t="str">
        <f t="shared" si="71"/>
        <v xml:space="preserve"> </v>
      </c>
      <c r="Q229" s="209">
        <f t="shared" si="72"/>
        <v>66000</v>
      </c>
      <c r="R229" s="105">
        <f t="shared" si="74"/>
        <v>0</v>
      </c>
      <c r="S229" s="72">
        <f t="shared" si="73"/>
        <v>415000</v>
      </c>
    </row>
    <row r="230" spans="1:19" ht="95.25" customHeight="1" x14ac:dyDescent="0.2">
      <c r="A230" s="365"/>
      <c r="B230" s="365"/>
      <c r="C230" s="365"/>
      <c r="D230" s="365"/>
      <c r="E230" s="147"/>
      <c r="F230" s="147"/>
      <c r="G230" s="49" t="s">
        <v>766</v>
      </c>
      <c r="H230" s="19" t="s">
        <v>188</v>
      </c>
      <c r="I230" s="365">
        <f>'موازنة 2026-2027'!M230</f>
        <v>11000</v>
      </c>
      <c r="J230" s="365">
        <f>'موازنة 2027-2028 '!M230</f>
        <v>13000</v>
      </c>
      <c r="K230" s="365">
        <f>'موازنة 2028 -2029'!M230</f>
        <v>15000</v>
      </c>
      <c r="L230" s="147">
        <f t="shared" si="77"/>
        <v>30000</v>
      </c>
      <c r="M230" s="365">
        <f>'موازنة 2029-2030'!M230</f>
        <v>0</v>
      </c>
      <c r="N230" s="208">
        <f t="shared" si="70"/>
        <v>-11000</v>
      </c>
      <c r="O230" s="147"/>
      <c r="P230" s="209" t="str">
        <f t="shared" si="71"/>
        <v xml:space="preserve"> </v>
      </c>
      <c r="Q230" s="209">
        <f t="shared" si="72"/>
        <v>11000</v>
      </c>
      <c r="R230" s="105">
        <f t="shared" si="74"/>
        <v>0</v>
      </c>
      <c r="S230" s="72">
        <f t="shared" si="73"/>
        <v>69000</v>
      </c>
    </row>
    <row r="231" spans="1:19" ht="99.75" customHeight="1" x14ac:dyDescent="0.2">
      <c r="A231" s="365"/>
      <c r="B231" s="365"/>
      <c r="C231" s="365"/>
      <c r="D231" s="365"/>
      <c r="E231" s="147"/>
      <c r="F231" s="147"/>
      <c r="G231" s="49" t="s">
        <v>767</v>
      </c>
      <c r="H231" s="19" t="s">
        <v>189</v>
      </c>
      <c r="I231" s="365">
        <f>'موازنة 2026-2027'!M231</f>
        <v>105000</v>
      </c>
      <c r="J231" s="365">
        <f>'موازنة 2027-2028 '!M231</f>
        <v>120000</v>
      </c>
      <c r="K231" s="365">
        <f>'موازنة 2028 -2029'!M231</f>
        <v>144000</v>
      </c>
      <c r="L231" s="147">
        <f t="shared" si="77"/>
        <v>288000</v>
      </c>
      <c r="M231" s="365">
        <f>'موازنة 2029-2030'!M231</f>
        <v>0</v>
      </c>
      <c r="N231" s="208">
        <f t="shared" si="70"/>
        <v>-105000</v>
      </c>
      <c r="O231" s="147"/>
      <c r="P231" s="209" t="str">
        <f t="shared" si="71"/>
        <v xml:space="preserve"> </v>
      </c>
      <c r="Q231" s="209">
        <f t="shared" si="72"/>
        <v>105000</v>
      </c>
      <c r="R231" s="105">
        <f t="shared" si="74"/>
        <v>0</v>
      </c>
      <c r="S231" s="72">
        <f t="shared" si="73"/>
        <v>657000</v>
      </c>
    </row>
    <row r="232" spans="1:19" ht="105.75" customHeight="1" x14ac:dyDescent="0.2">
      <c r="A232" s="365"/>
      <c r="B232" s="365"/>
      <c r="C232" s="365"/>
      <c r="D232" s="365"/>
      <c r="E232" s="147"/>
      <c r="F232" s="147"/>
      <c r="G232" s="49" t="s">
        <v>768</v>
      </c>
      <c r="H232" s="19" t="s">
        <v>190</v>
      </c>
      <c r="I232" s="365">
        <f>'موازنة 2026-2027'!M232</f>
        <v>0</v>
      </c>
      <c r="J232" s="365">
        <f>'موازنة 2027-2028 '!M232</f>
        <v>0</v>
      </c>
      <c r="K232" s="365">
        <f>'موازنة 2028 -2029'!M232</f>
        <v>0</v>
      </c>
      <c r="L232" s="147">
        <f t="shared" si="77"/>
        <v>0</v>
      </c>
      <c r="M232" s="365">
        <f>'موازنة 2029-2030'!M232</f>
        <v>0</v>
      </c>
      <c r="N232" s="208">
        <f t="shared" si="70"/>
        <v>0</v>
      </c>
      <c r="O232" s="147"/>
      <c r="P232" s="209" t="str">
        <f t="shared" si="71"/>
        <v xml:space="preserve"> </v>
      </c>
      <c r="Q232" s="209" t="str">
        <f t="shared" si="72"/>
        <v xml:space="preserve"> </v>
      </c>
      <c r="R232" s="105">
        <f t="shared" si="74"/>
        <v>0</v>
      </c>
      <c r="S232" s="72">
        <f t="shared" si="73"/>
        <v>0</v>
      </c>
    </row>
    <row r="233" spans="1:19" ht="107.25" customHeight="1" x14ac:dyDescent="0.2">
      <c r="A233" s="365"/>
      <c r="B233" s="365"/>
      <c r="C233" s="365"/>
      <c r="D233" s="365"/>
      <c r="E233" s="147"/>
      <c r="F233" s="147"/>
      <c r="G233" s="49" t="s">
        <v>769</v>
      </c>
      <c r="H233" s="19" t="s">
        <v>191</v>
      </c>
      <c r="I233" s="365">
        <f>'موازنة 2026-2027'!M233</f>
        <v>11000</v>
      </c>
      <c r="J233" s="365">
        <f>'موازنة 2027-2028 '!M233</f>
        <v>13000</v>
      </c>
      <c r="K233" s="365">
        <f>'موازنة 2028 -2029'!M233</f>
        <v>15000</v>
      </c>
      <c r="L233" s="147">
        <f t="shared" si="77"/>
        <v>30000</v>
      </c>
      <c r="M233" s="365">
        <f>'موازنة 2029-2030'!M233</f>
        <v>0</v>
      </c>
      <c r="N233" s="208">
        <f t="shared" si="70"/>
        <v>-11000</v>
      </c>
      <c r="O233" s="147"/>
      <c r="P233" s="209" t="str">
        <f t="shared" si="71"/>
        <v xml:space="preserve"> </v>
      </c>
      <c r="Q233" s="209">
        <f t="shared" si="72"/>
        <v>11000</v>
      </c>
      <c r="R233" s="105">
        <f t="shared" si="74"/>
        <v>0</v>
      </c>
      <c r="S233" s="72">
        <f t="shared" si="73"/>
        <v>69000</v>
      </c>
    </row>
    <row r="234" spans="1:19" ht="105.75" customHeight="1" x14ac:dyDescent="0.2">
      <c r="A234" s="365"/>
      <c r="B234" s="365"/>
      <c r="C234" s="365"/>
      <c r="D234" s="365"/>
      <c r="E234" s="147"/>
      <c r="F234" s="147"/>
      <c r="G234" s="49" t="s">
        <v>770</v>
      </c>
      <c r="H234" s="19" t="s">
        <v>192</v>
      </c>
      <c r="I234" s="365">
        <f>'موازنة 2026-2027'!M234</f>
        <v>0</v>
      </c>
      <c r="J234" s="365">
        <f>'موازنة 2027-2028 '!M234</f>
        <v>0</v>
      </c>
      <c r="K234" s="365">
        <f>'موازنة 2028 -2029'!M234</f>
        <v>0</v>
      </c>
      <c r="L234" s="147">
        <f t="shared" si="77"/>
        <v>0</v>
      </c>
      <c r="M234" s="365">
        <f>'موازنة 2029-2030'!M234</f>
        <v>0</v>
      </c>
      <c r="N234" s="208">
        <f t="shared" si="70"/>
        <v>0</v>
      </c>
      <c r="O234" s="147"/>
      <c r="P234" s="209" t="str">
        <f t="shared" si="71"/>
        <v xml:space="preserve"> </v>
      </c>
      <c r="Q234" s="209" t="str">
        <f t="shared" si="72"/>
        <v xml:space="preserve"> </v>
      </c>
      <c r="R234" s="105">
        <f t="shared" si="74"/>
        <v>0</v>
      </c>
      <c r="S234" s="72">
        <f t="shared" si="73"/>
        <v>0</v>
      </c>
    </row>
    <row r="235" spans="1:19" ht="105.75" customHeight="1" x14ac:dyDescent="0.2">
      <c r="A235" s="365"/>
      <c r="B235" s="365"/>
      <c r="C235" s="365"/>
      <c r="D235" s="365"/>
      <c r="E235" s="147"/>
      <c r="F235" s="147"/>
      <c r="G235" s="49" t="s">
        <v>771</v>
      </c>
      <c r="H235" s="19" t="s">
        <v>193</v>
      </c>
      <c r="I235" s="365">
        <f>'موازنة 2026-2027'!M235</f>
        <v>0</v>
      </c>
      <c r="J235" s="365">
        <f>'موازنة 2027-2028 '!M235</f>
        <v>0</v>
      </c>
      <c r="K235" s="365">
        <f>'موازنة 2028 -2029'!M235</f>
        <v>0</v>
      </c>
      <c r="L235" s="147">
        <f t="shared" si="77"/>
        <v>0</v>
      </c>
      <c r="M235" s="365">
        <f>'موازنة 2029-2030'!M235</f>
        <v>0</v>
      </c>
      <c r="N235" s="208">
        <f t="shared" si="70"/>
        <v>0</v>
      </c>
      <c r="O235" s="147"/>
      <c r="P235" s="209" t="str">
        <f t="shared" si="71"/>
        <v xml:space="preserve"> </v>
      </c>
      <c r="Q235" s="209" t="str">
        <f t="shared" si="72"/>
        <v xml:space="preserve"> </v>
      </c>
      <c r="R235" s="105">
        <f t="shared" si="74"/>
        <v>0</v>
      </c>
      <c r="S235" s="72">
        <f t="shared" si="73"/>
        <v>0</v>
      </c>
    </row>
    <row r="236" spans="1:19" ht="105.75" customHeight="1" x14ac:dyDescent="0.2">
      <c r="A236" s="365"/>
      <c r="B236" s="365"/>
      <c r="C236" s="365"/>
      <c r="D236" s="365"/>
      <c r="E236" s="147"/>
      <c r="F236" s="147"/>
      <c r="G236" s="49" t="s">
        <v>772</v>
      </c>
      <c r="H236" s="19" t="s">
        <v>194</v>
      </c>
      <c r="I236" s="365">
        <f>'موازنة 2026-2027'!M236</f>
        <v>0</v>
      </c>
      <c r="J236" s="365">
        <f>'موازنة 2027-2028 '!M236</f>
        <v>0</v>
      </c>
      <c r="K236" s="365">
        <f>'موازنة 2028 -2029'!M236</f>
        <v>0</v>
      </c>
      <c r="L236" s="147">
        <f t="shared" si="77"/>
        <v>0</v>
      </c>
      <c r="M236" s="365">
        <f>'موازنة 2029-2030'!M236</f>
        <v>0</v>
      </c>
      <c r="N236" s="208">
        <f t="shared" si="70"/>
        <v>0</v>
      </c>
      <c r="O236" s="147"/>
      <c r="P236" s="209" t="str">
        <f t="shared" si="71"/>
        <v xml:space="preserve"> </v>
      </c>
      <c r="Q236" s="209" t="str">
        <f t="shared" si="72"/>
        <v xml:space="preserve"> </v>
      </c>
      <c r="R236" s="105">
        <f t="shared" si="74"/>
        <v>0</v>
      </c>
      <c r="S236" s="72">
        <f t="shared" si="73"/>
        <v>0</v>
      </c>
    </row>
    <row r="237" spans="1:19" ht="120" customHeight="1" x14ac:dyDescent="0.2">
      <c r="A237" s="365"/>
      <c r="B237" s="365"/>
      <c r="C237" s="365"/>
      <c r="D237" s="365"/>
      <c r="E237" s="147"/>
      <c r="F237" s="147"/>
      <c r="G237" s="49" t="s">
        <v>773</v>
      </c>
      <c r="H237" s="19" t="s">
        <v>195</v>
      </c>
      <c r="I237" s="365">
        <f>'موازنة 2026-2027'!M237</f>
        <v>207000</v>
      </c>
      <c r="J237" s="365">
        <f>'موازنة 2027-2028 '!M237</f>
        <v>238000</v>
      </c>
      <c r="K237" s="365">
        <f>'موازنة 2028 -2029'!M237</f>
        <v>286000</v>
      </c>
      <c r="L237" s="147">
        <f t="shared" si="77"/>
        <v>572000</v>
      </c>
      <c r="M237" s="365">
        <f>'موازنة 2029-2030'!M237</f>
        <v>0</v>
      </c>
      <c r="N237" s="208">
        <f t="shared" si="70"/>
        <v>-207000</v>
      </c>
      <c r="O237" s="147"/>
      <c r="P237" s="209" t="str">
        <f t="shared" si="71"/>
        <v xml:space="preserve"> </v>
      </c>
      <c r="Q237" s="209">
        <f t="shared" si="72"/>
        <v>207000</v>
      </c>
      <c r="R237" s="105">
        <f t="shared" si="74"/>
        <v>0</v>
      </c>
      <c r="S237" s="72">
        <f t="shared" si="73"/>
        <v>1303000</v>
      </c>
    </row>
    <row r="238" spans="1:19" ht="132.75" customHeight="1" thickBot="1" x14ac:dyDescent="0.25">
      <c r="A238" s="379"/>
      <c r="B238" s="379"/>
      <c r="C238" s="379"/>
      <c r="D238" s="379"/>
      <c r="E238" s="158"/>
      <c r="F238" s="158"/>
      <c r="G238" s="50" t="s">
        <v>774</v>
      </c>
      <c r="H238" s="19" t="s">
        <v>196</v>
      </c>
      <c r="I238" s="379">
        <f>'موازنة 2026-2027'!M238</f>
        <v>137000</v>
      </c>
      <c r="J238" s="379">
        <f>'موازنة 2027-2028 '!M238</f>
        <v>158000</v>
      </c>
      <c r="K238" s="379">
        <f>'موازنة 2028 -2029'!M238</f>
        <v>180000</v>
      </c>
      <c r="L238" s="158">
        <f t="shared" si="77"/>
        <v>360000</v>
      </c>
      <c r="M238" s="379">
        <f>'موازنة 2029-2030'!M238</f>
        <v>0</v>
      </c>
      <c r="N238" s="218">
        <f t="shared" si="70"/>
        <v>-137000</v>
      </c>
      <c r="O238" s="158"/>
      <c r="P238" s="219" t="str">
        <f t="shared" si="71"/>
        <v xml:space="preserve"> </v>
      </c>
      <c r="Q238" s="219">
        <f t="shared" si="72"/>
        <v>137000</v>
      </c>
      <c r="R238" s="113">
        <f t="shared" si="74"/>
        <v>0</v>
      </c>
      <c r="S238" s="72">
        <f t="shared" si="73"/>
        <v>835000</v>
      </c>
    </row>
    <row r="239" spans="1:19" s="1" customFormat="1" ht="140.25" customHeight="1" thickBot="1" x14ac:dyDescent="0.25">
      <c r="A239" s="360">
        <f t="shared" ref="A239:O239" si="78">SUM(A227:A238)</f>
        <v>0</v>
      </c>
      <c r="B239" s="368">
        <f t="shared" si="78"/>
        <v>0</v>
      </c>
      <c r="C239" s="368">
        <f t="shared" si="78"/>
        <v>0</v>
      </c>
      <c r="D239" s="368">
        <f t="shared" si="78"/>
        <v>0</v>
      </c>
      <c r="E239" s="150">
        <f t="shared" si="78"/>
        <v>0</v>
      </c>
      <c r="F239" s="150">
        <f t="shared" si="78"/>
        <v>0</v>
      </c>
      <c r="G239" s="51"/>
      <c r="H239" s="5" t="s">
        <v>197</v>
      </c>
      <c r="I239" s="368">
        <f>'موازنة 2026-2027'!M239</f>
        <v>537000</v>
      </c>
      <c r="J239" s="368">
        <f>'موازنة 2027-2028 '!M239</f>
        <v>618000</v>
      </c>
      <c r="K239" s="368">
        <f>'موازنة 2028 -2029'!M239</f>
        <v>731000</v>
      </c>
      <c r="L239" s="150">
        <f t="shared" si="78"/>
        <v>1462000</v>
      </c>
      <c r="M239" s="368">
        <f>'موازنة 2029-2030'!M239</f>
        <v>0</v>
      </c>
      <c r="N239" s="212">
        <f t="shared" si="70"/>
        <v>-537000</v>
      </c>
      <c r="O239" s="150">
        <f t="shared" si="78"/>
        <v>0</v>
      </c>
      <c r="P239" s="150" t="str">
        <f t="shared" si="71"/>
        <v xml:space="preserve"> </v>
      </c>
      <c r="Q239" s="150">
        <f t="shared" si="72"/>
        <v>537000</v>
      </c>
      <c r="R239" s="107">
        <f t="shared" si="74"/>
        <v>0</v>
      </c>
      <c r="S239" s="72">
        <f t="shared" si="73"/>
        <v>3348000</v>
      </c>
    </row>
    <row r="240" spans="1:19" s="1" customFormat="1" ht="126" customHeight="1" x14ac:dyDescent="0.2">
      <c r="A240" s="357"/>
      <c r="B240" s="373"/>
      <c r="C240" s="373"/>
      <c r="D240" s="373"/>
      <c r="E240" s="155"/>
      <c r="F240" s="155"/>
      <c r="G240" s="54" t="s">
        <v>775</v>
      </c>
      <c r="H240" s="18" t="s">
        <v>198</v>
      </c>
      <c r="I240" s="373">
        <f>'موازنة 2026-2027'!M240</f>
        <v>0</v>
      </c>
      <c r="J240" s="373">
        <f>'موازنة 2027-2028 '!M240</f>
        <v>0</v>
      </c>
      <c r="K240" s="373">
        <f>'موازنة 2028 -2029'!M240</f>
        <v>0</v>
      </c>
      <c r="L240" s="155">
        <f t="shared" si="77"/>
        <v>0</v>
      </c>
      <c r="M240" s="373">
        <f>'موازنة 2029-2030'!M240</f>
        <v>0</v>
      </c>
      <c r="N240" s="215">
        <f t="shared" si="70"/>
        <v>0</v>
      </c>
      <c r="O240" s="155"/>
      <c r="P240" s="155" t="str">
        <f t="shared" si="71"/>
        <v xml:space="preserve"> </v>
      </c>
      <c r="Q240" s="155" t="str">
        <f t="shared" si="72"/>
        <v xml:space="preserve"> </v>
      </c>
      <c r="R240" s="110"/>
      <c r="S240" s="72">
        <f>S246</f>
        <v>33000</v>
      </c>
    </row>
    <row r="241" spans="1:19" ht="105.75" customHeight="1" x14ac:dyDescent="0.2">
      <c r="A241" s="364"/>
      <c r="B241" s="365"/>
      <c r="C241" s="365"/>
      <c r="D241" s="365"/>
      <c r="E241" s="147"/>
      <c r="F241" s="147"/>
      <c r="G241" s="49" t="s">
        <v>776</v>
      </c>
      <c r="H241" s="19" t="s">
        <v>199</v>
      </c>
      <c r="I241" s="365">
        <f>'موازنة 2026-2027'!M241</f>
        <v>0</v>
      </c>
      <c r="J241" s="365">
        <f>'موازنة 2027-2028 '!M241</f>
        <v>0</v>
      </c>
      <c r="K241" s="365">
        <f>'موازنة 2028 -2029'!M241</f>
        <v>0</v>
      </c>
      <c r="L241" s="147">
        <f t="shared" si="77"/>
        <v>0</v>
      </c>
      <c r="M241" s="365">
        <f>'موازنة 2029-2030'!M241</f>
        <v>0</v>
      </c>
      <c r="N241" s="208">
        <f t="shared" si="70"/>
        <v>0</v>
      </c>
      <c r="O241" s="147"/>
      <c r="P241" s="209" t="str">
        <f t="shared" si="71"/>
        <v xml:space="preserve"> </v>
      </c>
      <c r="Q241" s="209" t="str">
        <f t="shared" si="72"/>
        <v xml:space="preserve"> </v>
      </c>
      <c r="R241" s="105">
        <f t="shared" si="74"/>
        <v>0</v>
      </c>
      <c r="S241" s="72">
        <f t="shared" si="73"/>
        <v>0</v>
      </c>
    </row>
    <row r="242" spans="1:19" ht="105.75" customHeight="1" x14ac:dyDescent="0.2">
      <c r="A242" s="364"/>
      <c r="B242" s="365"/>
      <c r="C242" s="365"/>
      <c r="D242" s="365"/>
      <c r="E242" s="147"/>
      <c r="F242" s="147"/>
      <c r="G242" s="49" t="s">
        <v>777</v>
      </c>
      <c r="H242" s="19" t="s">
        <v>200</v>
      </c>
      <c r="I242" s="365">
        <f>'موازنة 2026-2027'!M242</f>
        <v>0</v>
      </c>
      <c r="J242" s="365">
        <f>'موازنة 2027-2028 '!M242</f>
        <v>0</v>
      </c>
      <c r="K242" s="365">
        <f>'موازنة 2028 -2029'!M242</f>
        <v>0</v>
      </c>
      <c r="L242" s="147">
        <f t="shared" si="77"/>
        <v>0</v>
      </c>
      <c r="M242" s="365">
        <f>'موازنة 2029-2030'!M242</f>
        <v>0</v>
      </c>
      <c r="N242" s="208">
        <f t="shared" si="70"/>
        <v>0</v>
      </c>
      <c r="O242" s="147"/>
      <c r="P242" s="209" t="str">
        <f t="shared" si="71"/>
        <v xml:space="preserve"> </v>
      </c>
      <c r="Q242" s="209" t="str">
        <f t="shared" si="72"/>
        <v xml:space="preserve"> </v>
      </c>
      <c r="R242" s="105">
        <f t="shared" si="74"/>
        <v>0</v>
      </c>
      <c r="S242" s="72">
        <f t="shared" si="73"/>
        <v>0</v>
      </c>
    </row>
    <row r="243" spans="1:19" ht="126" customHeight="1" x14ac:dyDescent="0.2">
      <c r="A243" s="364"/>
      <c r="B243" s="365"/>
      <c r="C243" s="365"/>
      <c r="D243" s="365"/>
      <c r="E243" s="147"/>
      <c r="F243" s="147"/>
      <c r="G243" s="49" t="s">
        <v>778</v>
      </c>
      <c r="H243" s="19" t="s">
        <v>201</v>
      </c>
      <c r="I243" s="365">
        <f>'موازنة 2026-2027'!M243</f>
        <v>0</v>
      </c>
      <c r="J243" s="365">
        <f>'موازنة 2027-2028 '!M243</f>
        <v>0</v>
      </c>
      <c r="K243" s="365">
        <f>'موازنة 2028 -2029'!M243</f>
        <v>0</v>
      </c>
      <c r="L243" s="147">
        <f t="shared" si="77"/>
        <v>0</v>
      </c>
      <c r="M243" s="365">
        <f>'موازنة 2029-2030'!M243</f>
        <v>0</v>
      </c>
      <c r="N243" s="208">
        <f t="shared" si="70"/>
        <v>0</v>
      </c>
      <c r="O243" s="147"/>
      <c r="P243" s="209" t="str">
        <f t="shared" si="71"/>
        <v xml:space="preserve"> </v>
      </c>
      <c r="Q243" s="209" t="str">
        <f t="shared" si="72"/>
        <v xml:space="preserve"> </v>
      </c>
      <c r="R243" s="105">
        <f t="shared" si="74"/>
        <v>0</v>
      </c>
      <c r="S243" s="72">
        <f t="shared" si="73"/>
        <v>0</v>
      </c>
    </row>
    <row r="244" spans="1:19" ht="126" customHeight="1" x14ac:dyDescent="0.2">
      <c r="A244" s="365"/>
      <c r="B244" s="365"/>
      <c r="C244" s="365"/>
      <c r="D244" s="365"/>
      <c r="E244" s="147"/>
      <c r="F244" s="147"/>
      <c r="G244" s="49" t="s">
        <v>779</v>
      </c>
      <c r="H244" s="19" t="s">
        <v>202</v>
      </c>
      <c r="I244" s="365">
        <f>'موازنة 2026-2027'!M244</f>
        <v>6000</v>
      </c>
      <c r="J244" s="365">
        <f>'موازنة 2027-2028 '!M244</f>
        <v>6000</v>
      </c>
      <c r="K244" s="365">
        <f>'موازنة 2028 -2029'!M244</f>
        <v>7000</v>
      </c>
      <c r="L244" s="147">
        <f t="shared" si="77"/>
        <v>14000</v>
      </c>
      <c r="M244" s="365">
        <f>'موازنة 2029-2030'!M244</f>
        <v>0</v>
      </c>
      <c r="N244" s="208">
        <f t="shared" si="70"/>
        <v>-6000</v>
      </c>
      <c r="O244" s="147"/>
      <c r="P244" s="209" t="str">
        <f t="shared" si="71"/>
        <v xml:space="preserve"> </v>
      </c>
      <c r="Q244" s="209">
        <f t="shared" si="72"/>
        <v>6000</v>
      </c>
      <c r="R244" s="105">
        <f t="shared" si="74"/>
        <v>0</v>
      </c>
      <c r="S244" s="72">
        <f t="shared" si="73"/>
        <v>33000</v>
      </c>
    </row>
    <row r="245" spans="1:19" ht="105.75" customHeight="1" thickBot="1" x14ac:dyDescent="0.25">
      <c r="A245" s="391"/>
      <c r="B245" s="379"/>
      <c r="C245" s="379"/>
      <c r="D245" s="379"/>
      <c r="E245" s="158"/>
      <c r="F245" s="158"/>
      <c r="G245" s="50" t="s">
        <v>780</v>
      </c>
      <c r="H245" s="19" t="s">
        <v>203</v>
      </c>
      <c r="I245" s="379">
        <f>'موازنة 2026-2027'!M245</f>
        <v>0</v>
      </c>
      <c r="J245" s="379">
        <f>'موازنة 2027-2028 '!M245</f>
        <v>0</v>
      </c>
      <c r="K245" s="379">
        <f>'موازنة 2028 -2029'!M245</f>
        <v>0</v>
      </c>
      <c r="L245" s="158">
        <f t="shared" si="77"/>
        <v>0</v>
      </c>
      <c r="M245" s="379">
        <f>'موازنة 2029-2030'!M245</f>
        <v>0</v>
      </c>
      <c r="N245" s="218">
        <f t="shared" si="70"/>
        <v>0</v>
      </c>
      <c r="O245" s="158"/>
      <c r="P245" s="219" t="str">
        <f t="shared" si="71"/>
        <v xml:space="preserve"> </v>
      </c>
      <c r="Q245" s="219" t="str">
        <f t="shared" si="72"/>
        <v xml:space="preserve"> </v>
      </c>
      <c r="R245" s="113">
        <f t="shared" si="74"/>
        <v>0</v>
      </c>
      <c r="S245" s="72">
        <f t="shared" si="73"/>
        <v>0</v>
      </c>
    </row>
    <row r="246" spans="1:19" s="1" customFormat="1" ht="137.25" customHeight="1" thickBot="1" x14ac:dyDescent="0.25">
      <c r="A246" s="360">
        <f t="shared" ref="A246:O246" si="79">SUM(A241:A245)</f>
        <v>0</v>
      </c>
      <c r="B246" s="368">
        <f t="shared" si="79"/>
        <v>0</v>
      </c>
      <c r="C246" s="368">
        <f t="shared" si="79"/>
        <v>0</v>
      </c>
      <c r="D246" s="368">
        <f t="shared" si="79"/>
        <v>0</v>
      </c>
      <c r="E246" s="150">
        <f t="shared" si="79"/>
        <v>0</v>
      </c>
      <c r="F246" s="150">
        <f t="shared" si="79"/>
        <v>0</v>
      </c>
      <c r="G246" s="51"/>
      <c r="H246" s="5" t="s">
        <v>204</v>
      </c>
      <c r="I246" s="368">
        <f>'موازنة 2026-2027'!M246</f>
        <v>6000</v>
      </c>
      <c r="J246" s="368">
        <f>'موازنة 2027-2028 '!M246</f>
        <v>6000</v>
      </c>
      <c r="K246" s="368">
        <f>'موازنة 2028 -2029'!M246</f>
        <v>7000</v>
      </c>
      <c r="L246" s="150">
        <f t="shared" si="79"/>
        <v>14000</v>
      </c>
      <c r="M246" s="368">
        <f>'موازنة 2029-2030'!M246</f>
        <v>0</v>
      </c>
      <c r="N246" s="212">
        <f t="shared" si="70"/>
        <v>-6000</v>
      </c>
      <c r="O246" s="150">
        <f t="shared" si="79"/>
        <v>0</v>
      </c>
      <c r="P246" s="150" t="str">
        <f t="shared" si="71"/>
        <v xml:space="preserve"> </v>
      </c>
      <c r="Q246" s="150">
        <f t="shared" si="72"/>
        <v>6000</v>
      </c>
      <c r="R246" s="107">
        <f t="shared" si="74"/>
        <v>0</v>
      </c>
      <c r="S246" s="72">
        <f t="shared" si="73"/>
        <v>33000</v>
      </c>
    </row>
    <row r="247" spans="1:19" s="1" customFormat="1" ht="126" customHeight="1" x14ac:dyDescent="0.2">
      <c r="A247" s="357"/>
      <c r="B247" s="373"/>
      <c r="C247" s="373"/>
      <c r="D247" s="373"/>
      <c r="E247" s="155"/>
      <c r="F247" s="155"/>
      <c r="G247" s="54" t="s">
        <v>781</v>
      </c>
      <c r="H247" s="18" t="s">
        <v>205</v>
      </c>
      <c r="I247" s="373">
        <f>'موازنة 2026-2027'!M247</f>
        <v>0</v>
      </c>
      <c r="J247" s="373">
        <f>'موازنة 2027-2028 '!M247</f>
        <v>0</v>
      </c>
      <c r="K247" s="373">
        <f>'موازنة 2028 -2029'!M247</f>
        <v>0</v>
      </c>
      <c r="L247" s="155">
        <f t="shared" si="77"/>
        <v>0</v>
      </c>
      <c r="M247" s="373">
        <f>'موازنة 2029-2030'!M247</f>
        <v>0</v>
      </c>
      <c r="N247" s="215">
        <f t="shared" si="70"/>
        <v>0</v>
      </c>
      <c r="O247" s="155"/>
      <c r="P247" s="155" t="str">
        <f t="shared" si="71"/>
        <v xml:space="preserve"> </v>
      </c>
      <c r="Q247" s="155" t="str">
        <f t="shared" si="72"/>
        <v xml:space="preserve"> </v>
      </c>
      <c r="R247" s="110"/>
      <c r="S247" s="72">
        <f>S257</f>
        <v>1902000</v>
      </c>
    </row>
    <row r="248" spans="1:19" ht="105.75" customHeight="1" x14ac:dyDescent="0.2">
      <c r="A248" s="364"/>
      <c r="B248" s="365"/>
      <c r="C248" s="365"/>
      <c r="D248" s="365"/>
      <c r="E248" s="147"/>
      <c r="F248" s="147"/>
      <c r="G248" s="49" t="s">
        <v>782</v>
      </c>
      <c r="H248" s="19" t="s">
        <v>206</v>
      </c>
      <c r="I248" s="365">
        <f>'موازنة 2026-2027'!M248</f>
        <v>0</v>
      </c>
      <c r="J248" s="365">
        <f>'موازنة 2027-2028 '!M248</f>
        <v>0</v>
      </c>
      <c r="K248" s="365">
        <f>'موازنة 2028 -2029'!M248</f>
        <v>0</v>
      </c>
      <c r="L248" s="147">
        <f t="shared" si="77"/>
        <v>0</v>
      </c>
      <c r="M248" s="365">
        <f>'موازنة 2029-2030'!M248</f>
        <v>0</v>
      </c>
      <c r="N248" s="208">
        <f t="shared" si="70"/>
        <v>0</v>
      </c>
      <c r="O248" s="147"/>
      <c r="P248" s="209" t="str">
        <f t="shared" si="71"/>
        <v xml:space="preserve"> </v>
      </c>
      <c r="Q248" s="209" t="str">
        <f t="shared" si="72"/>
        <v xml:space="preserve"> </v>
      </c>
      <c r="R248" s="105">
        <f t="shared" si="74"/>
        <v>0</v>
      </c>
      <c r="S248" s="72">
        <f t="shared" si="73"/>
        <v>0</v>
      </c>
    </row>
    <row r="249" spans="1:19" ht="105.75" customHeight="1" x14ac:dyDescent="0.2">
      <c r="A249" s="364"/>
      <c r="B249" s="365"/>
      <c r="C249" s="365"/>
      <c r="D249" s="365"/>
      <c r="E249" s="147"/>
      <c r="F249" s="147"/>
      <c r="G249" s="49" t="s">
        <v>783</v>
      </c>
      <c r="H249" s="19" t="s">
        <v>207</v>
      </c>
      <c r="I249" s="365">
        <f>'موازنة 2026-2027'!M249</f>
        <v>0</v>
      </c>
      <c r="J249" s="365">
        <f>'موازنة 2027-2028 '!M249</f>
        <v>0</v>
      </c>
      <c r="K249" s="365">
        <f>'موازنة 2028 -2029'!M249</f>
        <v>0</v>
      </c>
      <c r="L249" s="147">
        <f t="shared" si="77"/>
        <v>0</v>
      </c>
      <c r="M249" s="365">
        <f>'موازنة 2029-2030'!M249</f>
        <v>0</v>
      </c>
      <c r="N249" s="208">
        <f t="shared" si="70"/>
        <v>0</v>
      </c>
      <c r="O249" s="147"/>
      <c r="P249" s="209" t="str">
        <f t="shared" si="71"/>
        <v xml:space="preserve"> </v>
      </c>
      <c r="Q249" s="209" t="str">
        <f t="shared" si="72"/>
        <v xml:space="preserve"> </v>
      </c>
      <c r="R249" s="105">
        <f t="shared" si="74"/>
        <v>0</v>
      </c>
      <c r="S249" s="72">
        <f t="shared" si="73"/>
        <v>0</v>
      </c>
    </row>
    <row r="250" spans="1:19" ht="126" customHeight="1" x14ac:dyDescent="0.2">
      <c r="A250" s="364"/>
      <c r="B250" s="365"/>
      <c r="C250" s="365"/>
      <c r="D250" s="365"/>
      <c r="E250" s="147"/>
      <c r="F250" s="147"/>
      <c r="G250" s="49" t="s">
        <v>784</v>
      </c>
      <c r="H250" s="19" t="s">
        <v>208</v>
      </c>
      <c r="I250" s="365">
        <f>'موازنة 2026-2027'!M250</f>
        <v>38000</v>
      </c>
      <c r="J250" s="365">
        <f>'موازنة 2027-2028 '!M250</f>
        <v>42000</v>
      </c>
      <c r="K250" s="365">
        <f>'موازنة 2028 -2029'!M250</f>
        <v>45000</v>
      </c>
      <c r="L250" s="147">
        <f>K250</f>
        <v>45000</v>
      </c>
      <c r="M250" s="365">
        <f>'موازنة 2029-2030'!M250</f>
        <v>0</v>
      </c>
      <c r="N250" s="208">
        <f t="shared" si="70"/>
        <v>-38000</v>
      </c>
      <c r="O250" s="147"/>
      <c r="P250" s="209" t="str">
        <f t="shared" si="71"/>
        <v xml:space="preserve"> </v>
      </c>
      <c r="Q250" s="209">
        <f t="shared" si="72"/>
        <v>38000</v>
      </c>
      <c r="R250" s="105">
        <f t="shared" si="74"/>
        <v>0</v>
      </c>
      <c r="S250" s="72">
        <f t="shared" si="73"/>
        <v>170000</v>
      </c>
    </row>
    <row r="251" spans="1:19" ht="105.75" customHeight="1" x14ac:dyDescent="0.2">
      <c r="A251" s="364"/>
      <c r="B251" s="365"/>
      <c r="C251" s="365"/>
      <c r="D251" s="365"/>
      <c r="E251" s="147"/>
      <c r="F251" s="147"/>
      <c r="G251" s="49" t="s">
        <v>785</v>
      </c>
      <c r="H251" s="19" t="s">
        <v>209</v>
      </c>
      <c r="I251" s="365">
        <f>'موازنة 2026-2027'!M251</f>
        <v>0</v>
      </c>
      <c r="J251" s="365">
        <f>'موازنة 2027-2028 '!M251</f>
        <v>0</v>
      </c>
      <c r="K251" s="365">
        <f>'موازنة 2028 -2029'!M251</f>
        <v>0</v>
      </c>
      <c r="L251" s="147">
        <f t="shared" si="77"/>
        <v>0</v>
      </c>
      <c r="M251" s="365">
        <f>'موازنة 2029-2030'!M251</f>
        <v>0</v>
      </c>
      <c r="N251" s="208">
        <f t="shared" si="70"/>
        <v>0</v>
      </c>
      <c r="O251" s="147"/>
      <c r="P251" s="209" t="str">
        <f t="shared" si="71"/>
        <v xml:space="preserve"> </v>
      </c>
      <c r="Q251" s="209" t="str">
        <f t="shared" si="72"/>
        <v xml:space="preserve"> </v>
      </c>
      <c r="R251" s="105">
        <f t="shared" si="74"/>
        <v>0</v>
      </c>
      <c r="S251" s="72">
        <f t="shared" si="73"/>
        <v>0</v>
      </c>
    </row>
    <row r="252" spans="1:19" ht="105.75" customHeight="1" x14ac:dyDescent="0.2">
      <c r="A252" s="364"/>
      <c r="B252" s="365"/>
      <c r="C252" s="365"/>
      <c r="D252" s="365"/>
      <c r="E252" s="147"/>
      <c r="F252" s="147"/>
      <c r="G252" s="49" t="s">
        <v>786</v>
      </c>
      <c r="H252" s="19" t="s">
        <v>210</v>
      </c>
      <c r="I252" s="365">
        <f>'موازنة 2026-2027'!M252</f>
        <v>0</v>
      </c>
      <c r="J252" s="365">
        <f>'موازنة 2027-2028 '!M252</f>
        <v>0</v>
      </c>
      <c r="K252" s="365">
        <f>'موازنة 2028 -2029'!M252</f>
        <v>0</v>
      </c>
      <c r="L252" s="147">
        <f t="shared" si="77"/>
        <v>0</v>
      </c>
      <c r="M252" s="365">
        <f>'موازنة 2029-2030'!M252</f>
        <v>0</v>
      </c>
      <c r="N252" s="208">
        <f t="shared" si="70"/>
        <v>0</v>
      </c>
      <c r="O252" s="147"/>
      <c r="P252" s="209" t="str">
        <f t="shared" si="71"/>
        <v xml:space="preserve"> </v>
      </c>
      <c r="Q252" s="209" t="str">
        <f t="shared" si="72"/>
        <v xml:space="preserve"> </v>
      </c>
      <c r="R252" s="105">
        <f t="shared" si="74"/>
        <v>0</v>
      </c>
      <c r="S252" s="72">
        <f t="shared" si="73"/>
        <v>0</v>
      </c>
    </row>
    <row r="253" spans="1:19" ht="112.5" customHeight="1" x14ac:dyDescent="0.2">
      <c r="A253" s="365"/>
      <c r="B253" s="365"/>
      <c r="C253" s="365"/>
      <c r="D253" s="365"/>
      <c r="E253" s="147"/>
      <c r="F253" s="147"/>
      <c r="G253" s="49" t="s">
        <v>787</v>
      </c>
      <c r="H253" s="19" t="s">
        <v>211</v>
      </c>
      <c r="I253" s="365">
        <f>'موازنة 2026-2027'!M253</f>
        <v>275000</v>
      </c>
      <c r="J253" s="365">
        <f>'موازنة 2027-2028 '!M253</f>
        <v>317000</v>
      </c>
      <c r="K253" s="365">
        <f>'موازنة 2028 -2029'!M253</f>
        <v>380000</v>
      </c>
      <c r="L253" s="147">
        <f t="shared" si="77"/>
        <v>760000</v>
      </c>
      <c r="M253" s="365">
        <f>'موازنة 2029-2030'!M253</f>
        <v>0</v>
      </c>
      <c r="N253" s="208">
        <f t="shared" si="70"/>
        <v>-275000</v>
      </c>
      <c r="O253" s="147"/>
      <c r="P253" s="209" t="str">
        <f t="shared" si="71"/>
        <v xml:space="preserve"> </v>
      </c>
      <c r="Q253" s="209">
        <f t="shared" si="72"/>
        <v>275000</v>
      </c>
      <c r="R253" s="105">
        <f t="shared" si="74"/>
        <v>0</v>
      </c>
      <c r="S253" s="72">
        <f t="shared" si="73"/>
        <v>1732000</v>
      </c>
    </row>
    <row r="254" spans="1:19" ht="105.75" customHeight="1" x14ac:dyDescent="0.2">
      <c r="A254" s="364"/>
      <c r="B254" s="365"/>
      <c r="C254" s="365"/>
      <c r="D254" s="365"/>
      <c r="E254" s="147"/>
      <c r="F254" s="147"/>
      <c r="G254" s="49" t="s">
        <v>788</v>
      </c>
      <c r="H254" s="19" t="s">
        <v>212</v>
      </c>
      <c r="I254" s="365">
        <f>'موازنة 2026-2027'!M254</f>
        <v>0</v>
      </c>
      <c r="J254" s="365">
        <f>'موازنة 2027-2028 '!M254</f>
        <v>0</v>
      </c>
      <c r="K254" s="365">
        <f>'موازنة 2028 -2029'!M254</f>
        <v>0</v>
      </c>
      <c r="L254" s="147">
        <f t="shared" si="77"/>
        <v>0</v>
      </c>
      <c r="M254" s="365">
        <f>'موازنة 2029-2030'!M254</f>
        <v>0</v>
      </c>
      <c r="N254" s="208">
        <f t="shared" si="70"/>
        <v>0</v>
      </c>
      <c r="O254" s="147"/>
      <c r="P254" s="209" t="str">
        <f t="shared" si="71"/>
        <v xml:space="preserve"> </v>
      </c>
      <c r="Q254" s="209" t="str">
        <f t="shared" si="72"/>
        <v xml:space="preserve"> </v>
      </c>
      <c r="R254" s="105">
        <f t="shared" si="74"/>
        <v>0</v>
      </c>
      <c r="S254" s="72">
        <f t="shared" si="73"/>
        <v>0</v>
      </c>
    </row>
    <row r="255" spans="1:19" ht="105.75" customHeight="1" x14ac:dyDescent="0.2">
      <c r="A255" s="364"/>
      <c r="B255" s="365"/>
      <c r="C255" s="365"/>
      <c r="D255" s="365"/>
      <c r="E255" s="147"/>
      <c r="F255" s="147"/>
      <c r="G255" s="49" t="s">
        <v>789</v>
      </c>
      <c r="H255" s="19" t="s">
        <v>213</v>
      </c>
      <c r="I255" s="365">
        <f>'موازنة 2026-2027'!M255</f>
        <v>0</v>
      </c>
      <c r="J255" s="365">
        <f>'موازنة 2027-2028 '!M255</f>
        <v>0</v>
      </c>
      <c r="K255" s="365">
        <f>'موازنة 2028 -2029'!M255</f>
        <v>0</v>
      </c>
      <c r="L255" s="147">
        <f t="shared" si="77"/>
        <v>0</v>
      </c>
      <c r="M255" s="365">
        <f>'موازنة 2029-2030'!M255</f>
        <v>0</v>
      </c>
      <c r="N255" s="208">
        <f t="shared" si="70"/>
        <v>0</v>
      </c>
      <c r="O255" s="147"/>
      <c r="P255" s="209" t="str">
        <f t="shared" si="71"/>
        <v xml:space="preserve"> </v>
      </c>
      <c r="Q255" s="209" t="str">
        <f t="shared" si="72"/>
        <v xml:space="preserve"> </v>
      </c>
      <c r="R255" s="105">
        <f t="shared" si="74"/>
        <v>0</v>
      </c>
      <c r="S255" s="72">
        <f t="shared" si="73"/>
        <v>0</v>
      </c>
    </row>
    <row r="256" spans="1:19" ht="126" customHeight="1" thickBot="1" x14ac:dyDescent="0.25">
      <c r="A256" s="391"/>
      <c r="B256" s="379"/>
      <c r="C256" s="379"/>
      <c r="D256" s="379"/>
      <c r="E256" s="158"/>
      <c r="F256" s="158"/>
      <c r="G256" s="50" t="s">
        <v>790</v>
      </c>
      <c r="H256" s="19" t="s">
        <v>214</v>
      </c>
      <c r="I256" s="379">
        <f>'موازنة 2026-2027'!M256</f>
        <v>0</v>
      </c>
      <c r="J256" s="379">
        <f>'موازنة 2027-2028 '!M256</f>
        <v>0</v>
      </c>
      <c r="K256" s="379">
        <f>'موازنة 2028 -2029'!M256</f>
        <v>0</v>
      </c>
      <c r="L256" s="158">
        <f t="shared" si="77"/>
        <v>0</v>
      </c>
      <c r="M256" s="379">
        <f>'موازنة 2029-2030'!M256</f>
        <v>0</v>
      </c>
      <c r="N256" s="218">
        <f t="shared" si="70"/>
        <v>0</v>
      </c>
      <c r="O256" s="158"/>
      <c r="P256" s="219" t="str">
        <f t="shared" si="71"/>
        <v xml:space="preserve"> </v>
      </c>
      <c r="Q256" s="219" t="str">
        <f t="shared" si="72"/>
        <v xml:space="preserve"> </v>
      </c>
      <c r="R256" s="113">
        <f t="shared" si="74"/>
        <v>0</v>
      </c>
      <c r="S256" s="72">
        <f t="shared" si="73"/>
        <v>0</v>
      </c>
    </row>
    <row r="257" spans="1:19" s="1" customFormat="1" ht="90" customHeight="1" x14ac:dyDescent="0.2">
      <c r="A257" s="392">
        <f t="shared" ref="A257:O257" si="80">SUM(A248:A256)</f>
        <v>0</v>
      </c>
      <c r="B257" s="393">
        <f t="shared" si="80"/>
        <v>0</v>
      </c>
      <c r="C257" s="393">
        <f t="shared" si="80"/>
        <v>0</v>
      </c>
      <c r="D257" s="393">
        <f t="shared" si="80"/>
        <v>0</v>
      </c>
      <c r="E257" s="316">
        <f t="shared" si="80"/>
        <v>0</v>
      </c>
      <c r="F257" s="316">
        <f t="shared" si="80"/>
        <v>0</v>
      </c>
      <c r="G257" s="317"/>
      <c r="H257" s="318" t="s">
        <v>215</v>
      </c>
      <c r="I257" s="393">
        <f>'موازنة 2026-2027'!M257</f>
        <v>313000</v>
      </c>
      <c r="J257" s="393">
        <f>'موازنة 2027-2028 '!M257</f>
        <v>359000</v>
      </c>
      <c r="K257" s="393">
        <f>'موازنة 2028 -2029'!M257</f>
        <v>425000</v>
      </c>
      <c r="L257" s="316">
        <f t="shared" si="80"/>
        <v>805000</v>
      </c>
      <c r="M257" s="393">
        <f>'موازنة 2029-2030'!M257</f>
        <v>0</v>
      </c>
      <c r="N257" s="319">
        <f t="shared" si="70"/>
        <v>-313000</v>
      </c>
      <c r="O257" s="316">
        <f t="shared" si="80"/>
        <v>0</v>
      </c>
      <c r="P257" s="316" t="str">
        <f t="shared" si="71"/>
        <v xml:space="preserve"> </v>
      </c>
      <c r="Q257" s="316">
        <f t="shared" si="72"/>
        <v>313000</v>
      </c>
      <c r="R257" s="320">
        <f t="shared" si="74"/>
        <v>0</v>
      </c>
      <c r="S257" s="72">
        <f t="shared" si="73"/>
        <v>1902000</v>
      </c>
    </row>
    <row r="258" spans="1:19" s="1" customFormat="1" ht="92.25" customHeight="1" x14ac:dyDescent="0.2">
      <c r="A258" s="394"/>
      <c r="B258" s="395"/>
      <c r="C258" s="395"/>
      <c r="D258" s="395"/>
      <c r="E258" s="170"/>
      <c r="F258" s="170"/>
      <c r="G258" s="48" t="s">
        <v>791</v>
      </c>
      <c r="H258" s="21" t="s">
        <v>216</v>
      </c>
      <c r="I258" s="395">
        <f>'موازنة 2026-2027'!M258</f>
        <v>0</v>
      </c>
      <c r="J258" s="395">
        <f>'موازنة 2027-2028 '!M258</f>
        <v>0</v>
      </c>
      <c r="K258" s="395">
        <f>'موازنة 2028 -2029'!M258</f>
        <v>0</v>
      </c>
      <c r="L258" s="170">
        <f t="shared" si="77"/>
        <v>0</v>
      </c>
      <c r="M258" s="395">
        <f>'موازنة 2029-2030'!M258</f>
        <v>0</v>
      </c>
      <c r="N258" s="229">
        <f t="shared" si="70"/>
        <v>0</v>
      </c>
      <c r="O258" s="234"/>
      <c r="P258" s="169" t="str">
        <f t="shared" si="71"/>
        <v xml:space="preserve"> </v>
      </c>
      <c r="Q258" s="169" t="str">
        <f t="shared" si="72"/>
        <v xml:space="preserve"> </v>
      </c>
      <c r="R258" s="120"/>
      <c r="S258" s="72">
        <f>S281</f>
        <v>2757000</v>
      </c>
    </row>
    <row r="259" spans="1:19" ht="105.75" customHeight="1" x14ac:dyDescent="0.2">
      <c r="A259" s="364"/>
      <c r="B259" s="364"/>
      <c r="C259" s="364"/>
      <c r="D259" s="364"/>
      <c r="E259" s="146"/>
      <c r="F259" s="146"/>
      <c r="G259" s="64" t="s">
        <v>792</v>
      </c>
      <c r="H259" s="19" t="s">
        <v>217</v>
      </c>
      <c r="I259" s="364">
        <f>'موازنة 2026-2027'!M259</f>
        <v>0</v>
      </c>
      <c r="J259" s="364">
        <f>'موازنة 2027-2028 '!M259</f>
        <v>0</v>
      </c>
      <c r="K259" s="364">
        <f>'موازنة 2028 -2029'!M259</f>
        <v>0</v>
      </c>
      <c r="L259" s="146">
        <f t="shared" si="77"/>
        <v>0</v>
      </c>
      <c r="M259" s="364">
        <f>'موازنة 2029-2030'!M259</f>
        <v>0</v>
      </c>
      <c r="N259" s="235">
        <f t="shared" si="70"/>
        <v>0</v>
      </c>
      <c r="O259" s="175"/>
      <c r="P259" s="236" t="str">
        <f t="shared" si="71"/>
        <v xml:space="preserve"> </v>
      </c>
      <c r="Q259" s="236" t="str">
        <f t="shared" si="72"/>
        <v xml:space="preserve"> </v>
      </c>
      <c r="R259" s="105">
        <f t="shared" si="74"/>
        <v>0</v>
      </c>
      <c r="S259" s="72">
        <f t="shared" si="73"/>
        <v>0</v>
      </c>
    </row>
    <row r="260" spans="1:19" ht="102.75" customHeight="1" x14ac:dyDescent="0.2">
      <c r="A260" s="364"/>
      <c r="B260" s="364"/>
      <c r="C260" s="364"/>
      <c r="D260" s="364"/>
      <c r="E260" s="146"/>
      <c r="F260" s="146"/>
      <c r="G260" s="64" t="s">
        <v>793</v>
      </c>
      <c r="H260" s="19" t="s">
        <v>218</v>
      </c>
      <c r="I260" s="414">
        <f>'موازنة 2026-2027'!M260</f>
        <v>159000</v>
      </c>
      <c r="J260" s="364">
        <f>'موازنة 2027-2028 '!M260</f>
        <v>183000</v>
      </c>
      <c r="K260" s="364">
        <f>'موازنة 2028 -2029'!M260</f>
        <v>220000</v>
      </c>
      <c r="L260" s="146">
        <f t="shared" si="77"/>
        <v>440000</v>
      </c>
      <c r="M260" s="364">
        <f>'موازنة 2029-2030'!M260</f>
        <v>0</v>
      </c>
      <c r="N260" s="235">
        <f t="shared" si="70"/>
        <v>-159000</v>
      </c>
      <c r="O260" s="175"/>
      <c r="P260" s="236" t="str">
        <f t="shared" si="71"/>
        <v xml:space="preserve"> </v>
      </c>
      <c r="Q260" s="236">
        <f t="shared" si="72"/>
        <v>159000</v>
      </c>
      <c r="R260" s="105">
        <f t="shared" si="74"/>
        <v>0</v>
      </c>
      <c r="S260" s="72">
        <f t="shared" si="73"/>
        <v>1002000</v>
      </c>
    </row>
    <row r="261" spans="1:19" ht="105" customHeight="1" x14ac:dyDescent="0.2">
      <c r="A261" s="365"/>
      <c r="B261" s="365"/>
      <c r="C261" s="365"/>
      <c r="D261" s="365"/>
      <c r="E261" s="146"/>
      <c r="F261" s="147"/>
      <c r="G261" s="49" t="s">
        <v>794</v>
      </c>
      <c r="H261" s="19" t="s">
        <v>219</v>
      </c>
      <c r="I261" s="414">
        <f>'موازنة 2026-2027'!M261</f>
        <v>200000</v>
      </c>
      <c r="J261" s="364">
        <f>'موازنة 2027-2028 '!M261</f>
        <v>200000</v>
      </c>
      <c r="K261" s="364">
        <f>'موازنة 2028 -2029'!M261</f>
        <v>200000</v>
      </c>
      <c r="L261" s="146">
        <f t="shared" si="77"/>
        <v>400000</v>
      </c>
      <c r="M261" s="364">
        <f>'موازنة 2029-2030'!M261</f>
        <v>0</v>
      </c>
      <c r="N261" s="235">
        <f t="shared" si="70"/>
        <v>-200000</v>
      </c>
      <c r="O261" s="175"/>
      <c r="P261" s="236" t="str">
        <f t="shared" si="71"/>
        <v xml:space="preserve"> </v>
      </c>
      <c r="Q261" s="236">
        <f t="shared" si="72"/>
        <v>200000</v>
      </c>
      <c r="R261" s="105">
        <f t="shared" si="74"/>
        <v>0</v>
      </c>
      <c r="S261" s="72">
        <f t="shared" si="73"/>
        <v>1000000</v>
      </c>
    </row>
    <row r="262" spans="1:19" ht="105.75" customHeight="1" x14ac:dyDescent="0.2">
      <c r="A262" s="365"/>
      <c r="B262" s="365"/>
      <c r="C262" s="365"/>
      <c r="D262" s="365"/>
      <c r="E262" s="147"/>
      <c r="F262" s="147"/>
      <c r="G262" s="49" t="s">
        <v>795</v>
      </c>
      <c r="H262" s="19" t="s">
        <v>220</v>
      </c>
      <c r="I262" s="414">
        <f>'موازنة 2026-2027'!M262</f>
        <v>0</v>
      </c>
      <c r="J262" s="364">
        <f>'موازنة 2027-2028 '!M262</f>
        <v>0</v>
      </c>
      <c r="K262" s="365">
        <f>'موازنة 2028 -2029'!M262</f>
        <v>0</v>
      </c>
      <c r="L262" s="147">
        <f t="shared" si="77"/>
        <v>0</v>
      </c>
      <c r="M262" s="365">
        <f>'موازنة 2029-2030'!M262</f>
        <v>0</v>
      </c>
      <c r="N262" s="208">
        <f t="shared" si="70"/>
        <v>0</v>
      </c>
      <c r="O262" s="175"/>
      <c r="P262" s="236" t="str">
        <f t="shared" si="71"/>
        <v xml:space="preserve"> </v>
      </c>
      <c r="Q262" s="236" t="str">
        <f t="shared" si="72"/>
        <v xml:space="preserve"> </v>
      </c>
      <c r="R262" s="105">
        <f t="shared" si="74"/>
        <v>0</v>
      </c>
      <c r="S262" s="72">
        <f t="shared" si="73"/>
        <v>0</v>
      </c>
    </row>
    <row r="263" spans="1:19" ht="99.75" customHeight="1" x14ac:dyDescent="0.2">
      <c r="A263" s="365"/>
      <c r="B263" s="365"/>
      <c r="C263" s="365"/>
      <c r="D263" s="365"/>
      <c r="E263" s="147"/>
      <c r="F263" s="147"/>
      <c r="G263" s="49" t="s">
        <v>796</v>
      </c>
      <c r="H263" s="19" t="s">
        <v>221</v>
      </c>
      <c r="I263" s="414">
        <f>'موازنة 2026-2027'!M263</f>
        <v>5000</v>
      </c>
      <c r="J263" s="452">
        <f>'موازنة 2027-2028 '!M263</f>
        <v>6000</v>
      </c>
      <c r="K263" s="365">
        <f>'موازنة 2028 -2029'!M263</f>
        <v>8000</v>
      </c>
      <c r="L263" s="147">
        <f t="shared" si="77"/>
        <v>16000</v>
      </c>
      <c r="M263" s="365">
        <f>'موازنة 2029-2030'!M263</f>
        <v>0</v>
      </c>
      <c r="N263" s="208">
        <f t="shared" si="70"/>
        <v>-5000</v>
      </c>
      <c r="O263" s="175"/>
      <c r="P263" s="236" t="str">
        <f t="shared" si="71"/>
        <v xml:space="preserve"> </v>
      </c>
      <c r="Q263" s="236">
        <f t="shared" si="72"/>
        <v>5000</v>
      </c>
      <c r="R263" s="105">
        <f t="shared" si="74"/>
        <v>0</v>
      </c>
      <c r="S263" s="72">
        <f t="shared" si="73"/>
        <v>35000</v>
      </c>
    </row>
    <row r="264" spans="1:19" ht="107.25" customHeight="1" x14ac:dyDescent="0.2">
      <c r="A264" s="365"/>
      <c r="B264" s="365"/>
      <c r="C264" s="365"/>
      <c r="D264" s="365"/>
      <c r="E264" s="147"/>
      <c r="F264" s="147"/>
      <c r="G264" s="49" t="s">
        <v>797</v>
      </c>
      <c r="H264" s="19" t="s">
        <v>222</v>
      </c>
      <c r="I264" s="414">
        <f>'موازنة 2026-2027'!M264</f>
        <v>0</v>
      </c>
      <c r="J264" s="452">
        <f>'موازنة 2027-2028 '!M264</f>
        <v>0</v>
      </c>
      <c r="K264" s="365">
        <f>'موازنة 2028 -2029'!M264</f>
        <v>0</v>
      </c>
      <c r="L264" s="147">
        <f t="shared" si="77"/>
        <v>0</v>
      </c>
      <c r="M264" s="365">
        <f>'موازنة 2029-2030'!M264</f>
        <v>0</v>
      </c>
      <c r="N264" s="208">
        <f t="shared" si="70"/>
        <v>0</v>
      </c>
      <c r="O264" s="175"/>
      <c r="P264" s="236" t="str">
        <f t="shared" si="71"/>
        <v xml:space="preserve"> </v>
      </c>
      <c r="Q264" s="236" t="str">
        <f t="shared" si="72"/>
        <v xml:space="preserve"> </v>
      </c>
      <c r="R264" s="105">
        <f t="shared" si="74"/>
        <v>0</v>
      </c>
      <c r="S264" s="72">
        <f t="shared" si="73"/>
        <v>0</v>
      </c>
    </row>
    <row r="265" spans="1:19" ht="105.75" customHeight="1" x14ac:dyDescent="0.2">
      <c r="A265" s="365"/>
      <c r="B265" s="365"/>
      <c r="C265" s="365"/>
      <c r="D265" s="365"/>
      <c r="E265" s="147"/>
      <c r="F265" s="147"/>
      <c r="G265" s="49" t="s">
        <v>798</v>
      </c>
      <c r="H265" s="19" t="s">
        <v>223</v>
      </c>
      <c r="I265" s="414">
        <f>'موازنة 2026-2027'!M265</f>
        <v>0</v>
      </c>
      <c r="J265" s="452">
        <f>'موازنة 2027-2028 '!M265</f>
        <v>0</v>
      </c>
      <c r="K265" s="365">
        <f>'موازنة 2028 -2029'!M265</f>
        <v>0</v>
      </c>
      <c r="L265" s="147">
        <f t="shared" si="77"/>
        <v>0</v>
      </c>
      <c r="M265" s="365">
        <f>'موازنة 2029-2030'!M265</f>
        <v>0</v>
      </c>
      <c r="N265" s="208">
        <f t="shared" si="70"/>
        <v>0</v>
      </c>
      <c r="O265" s="175"/>
      <c r="P265" s="236" t="str">
        <f t="shared" si="71"/>
        <v xml:space="preserve"> </v>
      </c>
      <c r="Q265" s="236" t="str">
        <f t="shared" si="72"/>
        <v xml:space="preserve"> </v>
      </c>
      <c r="R265" s="105">
        <f t="shared" si="74"/>
        <v>0</v>
      </c>
      <c r="S265" s="72">
        <f t="shared" si="73"/>
        <v>0</v>
      </c>
    </row>
    <row r="266" spans="1:19" ht="105.75" customHeight="1" x14ac:dyDescent="0.2">
      <c r="A266" s="365"/>
      <c r="B266" s="365"/>
      <c r="C266" s="365"/>
      <c r="D266" s="365"/>
      <c r="E266" s="147"/>
      <c r="F266" s="147"/>
      <c r="G266" s="49" t="s">
        <v>799</v>
      </c>
      <c r="H266" s="19" t="s">
        <v>224</v>
      </c>
      <c r="I266" s="414">
        <f>'موازنة 2026-2027'!M266</f>
        <v>0</v>
      </c>
      <c r="J266" s="452">
        <f>'موازنة 2027-2028 '!M266</f>
        <v>0</v>
      </c>
      <c r="K266" s="365">
        <f>'موازنة 2028 -2029'!M266</f>
        <v>0</v>
      </c>
      <c r="L266" s="147">
        <f t="shared" si="77"/>
        <v>0</v>
      </c>
      <c r="M266" s="365">
        <f>'موازنة 2029-2030'!M266</f>
        <v>0</v>
      </c>
      <c r="N266" s="208">
        <f t="shared" si="70"/>
        <v>0</v>
      </c>
      <c r="O266" s="175"/>
      <c r="P266" s="236" t="str">
        <f t="shared" si="71"/>
        <v xml:space="preserve"> </v>
      </c>
      <c r="Q266" s="236" t="str">
        <f t="shared" si="72"/>
        <v xml:space="preserve"> </v>
      </c>
      <c r="R266" s="105">
        <f t="shared" si="74"/>
        <v>0</v>
      </c>
      <c r="S266" s="72">
        <f t="shared" si="73"/>
        <v>0</v>
      </c>
    </row>
    <row r="267" spans="1:19" ht="105.75" customHeight="1" x14ac:dyDescent="0.2">
      <c r="A267" s="365"/>
      <c r="B267" s="365"/>
      <c r="C267" s="365"/>
      <c r="D267" s="365"/>
      <c r="E267" s="147"/>
      <c r="F267" s="147"/>
      <c r="G267" s="49" t="s">
        <v>800</v>
      </c>
      <c r="H267" s="19" t="s">
        <v>225</v>
      </c>
      <c r="I267" s="414">
        <f>'موازنة 2026-2027'!M267</f>
        <v>0</v>
      </c>
      <c r="J267" s="452">
        <f>'موازنة 2027-2028 '!M267</f>
        <v>0</v>
      </c>
      <c r="K267" s="365">
        <f>'موازنة 2028 -2029'!M267</f>
        <v>0</v>
      </c>
      <c r="L267" s="147">
        <f t="shared" si="77"/>
        <v>0</v>
      </c>
      <c r="M267" s="365">
        <f>'موازنة 2029-2030'!M267</f>
        <v>0</v>
      </c>
      <c r="N267" s="208">
        <f t="shared" si="70"/>
        <v>0</v>
      </c>
      <c r="O267" s="175"/>
      <c r="P267" s="236" t="str">
        <f t="shared" si="71"/>
        <v xml:space="preserve"> </v>
      </c>
      <c r="Q267" s="236" t="str">
        <f t="shared" si="72"/>
        <v xml:space="preserve"> </v>
      </c>
      <c r="R267" s="105">
        <f t="shared" si="74"/>
        <v>0</v>
      </c>
      <c r="S267" s="72">
        <f t="shared" si="73"/>
        <v>0</v>
      </c>
    </row>
    <row r="268" spans="1:19" ht="105.75" customHeight="1" x14ac:dyDescent="0.2">
      <c r="A268" s="365"/>
      <c r="B268" s="365"/>
      <c r="C268" s="365"/>
      <c r="D268" s="365"/>
      <c r="E268" s="147"/>
      <c r="F268" s="147"/>
      <c r="G268" s="49" t="s">
        <v>801</v>
      </c>
      <c r="H268" s="19" t="s">
        <v>226</v>
      </c>
      <c r="I268" s="414">
        <f>'موازنة 2026-2027'!M268</f>
        <v>0</v>
      </c>
      <c r="J268" s="452">
        <f>'موازنة 2027-2028 '!M268</f>
        <v>0</v>
      </c>
      <c r="K268" s="365">
        <f>'موازنة 2028 -2029'!M268</f>
        <v>0</v>
      </c>
      <c r="L268" s="147">
        <f t="shared" si="77"/>
        <v>0</v>
      </c>
      <c r="M268" s="365">
        <f>'موازنة 2029-2030'!M268</f>
        <v>0</v>
      </c>
      <c r="N268" s="208">
        <f t="shared" si="70"/>
        <v>0</v>
      </c>
      <c r="O268" s="175"/>
      <c r="P268" s="236" t="str">
        <f t="shared" si="71"/>
        <v xml:space="preserve"> </v>
      </c>
      <c r="Q268" s="236" t="str">
        <f t="shared" si="72"/>
        <v xml:space="preserve"> </v>
      </c>
      <c r="R268" s="105">
        <f t="shared" si="74"/>
        <v>0</v>
      </c>
      <c r="S268" s="72">
        <f t="shared" si="73"/>
        <v>0</v>
      </c>
    </row>
    <row r="269" spans="1:19" ht="105.75" customHeight="1" x14ac:dyDescent="0.2">
      <c r="A269" s="365"/>
      <c r="B269" s="365"/>
      <c r="C269" s="365"/>
      <c r="D269" s="365"/>
      <c r="E269" s="147"/>
      <c r="F269" s="147"/>
      <c r="G269" s="49" t="s">
        <v>802</v>
      </c>
      <c r="H269" s="19" t="s">
        <v>227</v>
      </c>
      <c r="I269" s="414">
        <f>'موازنة 2026-2027'!M269</f>
        <v>0</v>
      </c>
      <c r="J269" s="452">
        <f>'موازنة 2027-2028 '!M269</f>
        <v>0</v>
      </c>
      <c r="K269" s="365">
        <f>'موازنة 2028 -2029'!M269</f>
        <v>0</v>
      </c>
      <c r="L269" s="147">
        <f t="shared" si="77"/>
        <v>0</v>
      </c>
      <c r="M269" s="365">
        <f>'موازنة 2029-2030'!M269</f>
        <v>0</v>
      </c>
      <c r="N269" s="208">
        <f t="shared" si="70"/>
        <v>0</v>
      </c>
      <c r="O269" s="175"/>
      <c r="P269" s="236" t="str">
        <f t="shared" si="71"/>
        <v xml:space="preserve"> </v>
      </c>
      <c r="Q269" s="236" t="str">
        <f t="shared" si="72"/>
        <v xml:space="preserve"> </v>
      </c>
      <c r="R269" s="105">
        <f t="shared" si="74"/>
        <v>0</v>
      </c>
      <c r="S269" s="72">
        <f t="shared" si="73"/>
        <v>0</v>
      </c>
    </row>
    <row r="270" spans="1:19" ht="105.75" customHeight="1" x14ac:dyDescent="0.2">
      <c r="A270" s="365"/>
      <c r="B270" s="365"/>
      <c r="C270" s="365"/>
      <c r="D270" s="365"/>
      <c r="E270" s="147"/>
      <c r="F270" s="147"/>
      <c r="G270" s="49" t="s">
        <v>803</v>
      </c>
      <c r="H270" s="19" t="s">
        <v>228</v>
      </c>
      <c r="I270" s="414">
        <f>'موازنة 2026-2027'!M270</f>
        <v>0</v>
      </c>
      <c r="J270" s="452">
        <f>'موازنة 2027-2028 '!M270</f>
        <v>0</v>
      </c>
      <c r="K270" s="365">
        <f>'موازنة 2028 -2029'!M270</f>
        <v>0</v>
      </c>
      <c r="L270" s="147">
        <f t="shared" si="77"/>
        <v>0</v>
      </c>
      <c r="M270" s="365">
        <f>'موازنة 2029-2030'!M270</f>
        <v>0</v>
      </c>
      <c r="N270" s="208">
        <f t="shared" si="70"/>
        <v>0</v>
      </c>
      <c r="O270" s="175"/>
      <c r="P270" s="236" t="str">
        <f t="shared" si="71"/>
        <v xml:space="preserve"> </v>
      </c>
      <c r="Q270" s="236" t="str">
        <f t="shared" si="72"/>
        <v xml:space="preserve"> </v>
      </c>
      <c r="R270" s="105">
        <f t="shared" si="74"/>
        <v>0</v>
      </c>
      <c r="S270" s="72">
        <f t="shared" si="73"/>
        <v>0</v>
      </c>
    </row>
    <row r="271" spans="1:19" ht="114.75" customHeight="1" x14ac:dyDescent="0.2">
      <c r="A271" s="365"/>
      <c r="B271" s="365"/>
      <c r="C271" s="365"/>
      <c r="D271" s="365"/>
      <c r="E271" s="147"/>
      <c r="F271" s="147"/>
      <c r="G271" s="49" t="s">
        <v>804</v>
      </c>
      <c r="H271" s="19" t="s">
        <v>229</v>
      </c>
      <c r="I271" s="414">
        <f>'موازنة 2026-2027'!M271</f>
        <v>102000</v>
      </c>
      <c r="J271" s="452">
        <f>'موازنة 2027-2028 '!M271</f>
        <v>115000</v>
      </c>
      <c r="K271" s="365">
        <f>'موازنة 2028 -2029'!M271</f>
        <v>137000</v>
      </c>
      <c r="L271" s="147">
        <f t="shared" si="77"/>
        <v>274000</v>
      </c>
      <c r="M271" s="365">
        <f>'موازنة 2029-2030'!M271</f>
        <v>0</v>
      </c>
      <c r="N271" s="208">
        <f t="shared" si="70"/>
        <v>-102000</v>
      </c>
      <c r="O271" s="175"/>
      <c r="P271" s="236" t="str">
        <f t="shared" si="71"/>
        <v xml:space="preserve"> </v>
      </c>
      <c r="Q271" s="236">
        <f t="shared" si="72"/>
        <v>102000</v>
      </c>
      <c r="R271" s="105">
        <f t="shared" si="74"/>
        <v>0</v>
      </c>
      <c r="S271" s="72">
        <f t="shared" si="73"/>
        <v>628000</v>
      </c>
    </row>
    <row r="272" spans="1:19" ht="107.25" customHeight="1" x14ac:dyDescent="0.2">
      <c r="A272" s="365"/>
      <c r="B272" s="365"/>
      <c r="C272" s="365"/>
      <c r="D272" s="365"/>
      <c r="E272" s="147"/>
      <c r="F272" s="147"/>
      <c r="G272" s="49" t="s">
        <v>805</v>
      </c>
      <c r="H272" s="19" t="s">
        <v>230</v>
      </c>
      <c r="I272" s="414">
        <f>'موازنة 2026-2027'!M272</f>
        <v>10000</v>
      </c>
      <c r="J272" s="452">
        <f>'موازنة 2027-2028 '!M272</f>
        <v>10000</v>
      </c>
      <c r="K272" s="365">
        <f>'موازنة 2028 -2029'!M272</f>
        <v>10000</v>
      </c>
      <c r="L272" s="147">
        <f t="shared" si="77"/>
        <v>20000</v>
      </c>
      <c r="M272" s="365">
        <f>'موازنة 2029-2030'!M272</f>
        <v>0</v>
      </c>
      <c r="N272" s="208">
        <f t="shared" si="70"/>
        <v>-10000</v>
      </c>
      <c r="O272" s="175"/>
      <c r="P272" s="236" t="str">
        <f t="shared" si="71"/>
        <v xml:space="preserve"> </v>
      </c>
      <c r="Q272" s="236">
        <f t="shared" si="72"/>
        <v>10000</v>
      </c>
      <c r="R272" s="105">
        <f t="shared" si="74"/>
        <v>0</v>
      </c>
      <c r="S272" s="72">
        <f t="shared" si="73"/>
        <v>50000</v>
      </c>
    </row>
    <row r="273" spans="1:19" ht="105.75" customHeight="1" x14ac:dyDescent="0.2">
      <c r="A273" s="364"/>
      <c r="B273" s="365"/>
      <c r="C273" s="365"/>
      <c r="D273" s="365"/>
      <c r="E273" s="147"/>
      <c r="F273" s="147"/>
      <c r="G273" s="49" t="s">
        <v>806</v>
      </c>
      <c r="H273" s="19" t="s">
        <v>231</v>
      </c>
      <c r="I273" s="365">
        <f>'موازنة 2026-2027'!M273</f>
        <v>0</v>
      </c>
      <c r="J273" s="365">
        <f>'موازنة 2027-2028 '!M273</f>
        <v>0</v>
      </c>
      <c r="K273" s="365">
        <f>'موازنة 2028 -2029'!M273</f>
        <v>0</v>
      </c>
      <c r="L273" s="147">
        <f t="shared" si="77"/>
        <v>0</v>
      </c>
      <c r="M273" s="365">
        <f>'موازنة 2029-2030'!M273</f>
        <v>0</v>
      </c>
      <c r="N273" s="208">
        <f t="shared" si="70"/>
        <v>0</v>
      </c>
      <c r="O273" s="175"/>
      <c r="P273" s="236" t="str">
        <f t="shared" si="71"/>
        <v xml:space="preserve"> </v>
      </c>
      <c r="Q273" s="236" t="str">
        <f t="shared" si="72"/>
        <v xml:space="preserve"> </v>
      </c>
      <c r="R273" s="105">
        <f t="shared" si="74"/>
        <v>0</v>
      </c>
      <c r="S273" s="72">
        <f t="shared" si="73"/>
        <v>0</v>
      </c>
    </row>
    <row r="274" spans="1:19" ht="105.75" customHeight="1" x14ac:dyDescent="0.2">
      <c r="A274" s="364"/>
      <c r="B274" s="365"/>
      <c r="C274" s="365"/>
      <c r="D274" s="365"/>
      <c r="E274" s="147"/>
      <c r="F274" s="147"/>
      <c r="G274" s="49" t="s">
        <v>807</v>
      </c>
      <c r="H274" s="19" t="s">
        <v>232</v>
      </c>
      <c r="I274" s="365">
        <f>'موازنة 2026-2027'!M274</f>
        <v>0</v>
      </c>
      <c r="J274" s="365">
        <f>'موازنة 2027-2028 '!M274</f>
        <v>0</v>
      </c>
      <c r="K274" s="365">
        <f>'موازنة 2028 -2029'!M274</f>
        <v>0</v>
      </c>
      <c r="L274" s="147">
        <f t="shared" si="77"/>
        <v>0</v>
      </c>
      <c r="M274" s="365">
        <f>'موازنة 2029-2030'!M274</f>
        <v>0</v>
      </c>
      <c r="N274" s="208">
        <f t="shared" si="70"/>
        <v>0</v>
      </c>
      <c r="O274" s="175"/>
      <c r="P274" s="236" t="str">
        <f t="shared" si="71"/>
        <v xml:space="preserve"> </v>
      </c>
      <c r="Q274" s="236" t="str">
        <f t="shared" si="72"/>
        <v xml:space="preserve"> </v>
      </c>
      <c r="R274" s="105">
        <f t="shared" si="74"/>
        <v>0</v>
      </c>
      <c r="S274" s="72">
        <f t="shared" si="73"/>
        <v>0</v>
      </c>
    </row>
    <row r="275" spans="1:19" ht="105.75" customHeight="1" x14ac:dyDescent="0.2">
      <c r="A275" s="364"/>
      <c r="B275" s="365"/>
      <c r="C275" s="365"/>
      <c r="D275" s="365"/>
      <c r="E275" s="147"/>
      <c r="F275" s="147"/>
      <c r="G275" s="49" t="s">
        <v>808</v>
      </c>
      <c r="H275" s="19" t="s">
        <v>233</v>
      </c>
      <c r="I275" s="365">
        <f>'موازنة 2026-2027'!M275</f>
        <v>0</v>
      </c>
      <c r="J275" s="365">
        <f>'موازنة 2027-2028 '!M275</f>
        <v>0</v>
      </c>
      <c r="K275" s="365">
        <f>'موازنة 2028 -2029'!M275</f>
        <v>0</v>
      </c>
      <c r="L275" s="147">
        <f t="shared" si="77"/>
        <v>0</v>
      </c>
      <c r="M275" s="365">
        <f>'موازنة 2029-2030'!M275</f>
        <v>0</v>
      </c>
      <c r="N275" s="208">
        <f t="shared" si="70"/>
        <v>0</v>
      </c>
      <c r="O275" s="175"/>
      <c r="P275" s="236" t="str">
        <f t="shared" si="71"/>
        <v xml:space="preserve"> </v>
      </c>
      <c r="Q275" s="236" t="str">
        <f t="shared" si="72"/>
        <v xml:space="preserve"> </v>
      </c>
      <c r="R275" s="105">
        <f t="shared" si="74"/>
        <v>0</v>
      </c>
      <c r="S275" s="72">
        <f t="shared" si="73"/>
        <v>0</v>
      </c>
    </row>
    <row r="276" spans="1:19" ht="105.75" customHeight="1" x14ac:dyDescent="0.2">
      <c r="A276" s="364"/>
      <c r="B276" s="365"/>
      <c r="C276" s="365"/>
      <c r="D276" s="365"/>
      <c r="E276" s="147"/>
      <c r="F276" s="147"/>
      <c r="G276" s="49" t="s">
        <v>809</v>
      </c>
      <c r="H276" s="19" t="s">
        <v>234</v>
      </c>
      <c r="I276" s="365">
        <f>'موازنة 2026-2027'!M276</f>
        <v>0</v>
      </c>
      <c r="J276" s="365">
        <f>'موازنة 2027-2028 '!M276</f>
        <v>0</v>
      </c>
      <c r="K276" s="365">
        <f>'موازنة 2028 -2029'!M276</f>
        <v>0</v>
      </c>
      <c r="L276" s="147">
        <f t="shared" si="77"/>
        <v>0</v>
      </c>
      <c r="M276" s="365">
        <f>'موازنة 2029-2030'!M276</f>
        <v>0</v>
      </c>
      <c r="N276" s="208">
        <f t="shared" si="70"/>
        <v>0</v>
      </c>
      <c r="O276" s="175"/>
      <c r="P276" s="236" t="str">
        <f t="shared" si="71"/>
        <v xml:space="preserve"> </v>
      </c>
      <c r="Q276" s="236" t="str">
        <f t="shared" si="72"/>
        <v xml:space="preserve"> </v>
      </c>
      <c r="R276" s="105">
        <f t="shared" si="74"/>
        <v>0</v>
      </c>
      <c r="S276" s="72">
        <f t="shared" si="73"/>
        <v>0</v>
      </c>
    </row>
    <row r="277" spans="1:19" ht="105.75" customHeight="1" x14ac:dyDescent="0.2">
      <c r="A277" s="364"/>
      <c r="B277" s="365"/>
      <c r="C277" s="365"/>
      <c r="D277" s="365"/>
      <c r="E277" s="147"/>
      <c r="F277" s="147"/>
      <c r="G277" s="49" t="s">
        <v>810</v>
      </c>
      <c r="H277" s="19" t="s">
        <v>235</v>
      </c>
      <c r="I277" s="365">
        <f>'موازنة 2026-2027'!M277</f>
        <v>0</v>
      </c>
      <c r="J277" s="365">
        <f>'موازنة 2027-2028 '!M277</f>
        <v>0</v>
      </c>
      <c r="K277" s="365">
        <f>'موازنة 2028 -2029'!M277</f>
        <v>0</v>
      </c>
      <c r="L277" s="147">
        <f t="shared" si="77"/>
        <v>0</v>
      </c>
      <c r="M277" s="365">
        <f>'موازنة 2029-2030'!M277</f>
        <v>0</v>
      </c>
      <c r="N277" s="208">
        <f t="shared" si="70"/>
        <v>0</v>
      </c>
      <c r="O277" s="175"/>
      <c r="P277" s="236" t="str">
        <f t="shared" si="71"/>
        <v xml:space="preserve"> </v>
      </c>
      <c r="Q277" s="236" t="str">
        <f t="shared" si="72"/>
        <v xml:space="preserve"> </v>
      </c>
      <c r="R277" s="105">
        <f t="shared" si="74"/>
        <v>0</v>
      </c>
      <c r="S277" s="72">
        <f t="shared" si="73"/>
        <v>0</v>
      </c>
    </row>
    <row r="278" spans="1:19" ht="105.75" customHeight="1" x14ac:dyDescent="0.2">
      <c r="A278" s="364"/>
      <c r="B278" s="365"/>
      <c r="C278" s="365"/>
      <c r="D278" s="365"/>
      <c r="E278" s="147"/>
      <c r="F278" s="147"/>
      <c r="G278" s="49" t="s">
        <v>811</v>
      </c>
      <c r="H278" s="19" t="s">
        <v>614</v>
      </c>
      <c r="I278" s="365">
        <f>'موازنة 2026-2027'!M278</f>
        <v>0</v>
      </c>
      <c r="J278" s="365">
        <f>'موازنة 2027-2028 '!M278</f>
        <v>0</v>
      </c>
      <c r="K278" s="365">
        <f>'موازنة 2028 -2029'!M278</f>
        <v>0</v>
      </c>
      <c r="L278" s="147">
        <f t="shared" si="77"/>
        <v>0</v>
      </c>
      <c r="M278" s="365">
        <f>'موازنة 2029-2030'!M278</f>
        <v>0</v>
      </c>
      <c r="N278" s="208">
        <f t="shared" si="70"/>
        <v>0</v>
      </c>
      <c r="O278" s="175"/>
      <c r="P278" s="236" t="str">
        <f t="shared" si="71"/>
        <v xml:space="preserve"> </v>
      </c>
      <c r="Q278" s="236" t="str">
        <f t="shared" si="72"/>
        <v xml:space="preserve"> </v>
      </c>
      <c r="R278" s="105">
        <f t="shared" si="74"/>
        <v>0</v>
      </c>
      <c r="S278" s="72">
        <f t="shared" si="73"/>
        <v>0</v>
      </c>
    </row>
    <row r="279" spans="1:19" ht="105.75" customHeight="1" x14ac:dyDescent="0.2">
      <c r="A279" s="364"/>
      <c r="B279" s="365"/>
      <c r="C279" s="365"/>
      <c r="D279" s="365"/>
      <c r="E279" s="147"/>
      <c r="F279" s="147"/>
      <c r="G279" s="49" t="s">
        <v>1091</v>
      </c>
      <c r="H279" s="19" t="s">
        <v>1093</v>
      </c>
      <c r="I279" s="365">
        <f>'موازنة 2026-2027'!M279</f>
        <v>0</v>
      </c>
      <c r="J279" s="365">
        <f>'موازنة 2027-2028 '!M279</f>
        <v>0</v>
      </c>
      <c r="K279" s="365">
        <f>'موازنة 2028 -2029'!M279</f>
        <v>0</v>
      </c>
      <c r="L279" s="147">
        <f t="shared" si="77"/>
        <v>0</v>
      </c>
      <c r="M279" s="365">
        <f>'موازنة 2029-2030'!M279</f>
        <v>0</v>
      </c>
      <c r="N279" s="208">
        <f t="shared" si="70"/>
        <v>0</v>
      </c>
      <c r="O279" s="175"/>
      <c r="P279" s="236" t="str">
        <f t="shared" si="71"/>
        <v xml:space="preserve"> </v>
      </c>
      <c r="Q279" s="236" t="str">
        <f t="shared" si="72"/>
        <v xml:space="preserve"> </v>
      </c>
      <c r="R279" s="105">
        <f t="shared" si="74"/>
        <v>0</v>
      </c>
      <c r="S279" s="72">
        <f t="shared" si="73"/>
        <v>0</v>
      </c>
    </row>
    <row r="280" spans="1:19" ht="92.25" customHeight="1" thickBot="1" x14ac:dyDescent="0.25">
      <c r="A280" s="366"/>
      <c r="B280" s="367"/>
      <c r="C280" s="367"/>
      <c r="D280" s="367"/>
      <c r="E280" s="149"/>
      <c r="F280" s="149"/>
      <c r="G280" s="81" t="s">
        <v>1092</v>
      </c>
      <c r="H280" s="78" t="s">
        <v>1094</v>
      </c>
      <c r="I280" s="367">
        <f>'موازنة 2026-2027'!M280</f>
        <v>7000</v>
      </c>
      <c r="J280" s="367">
        <f>'موازنة 2027-2028 '!M280</f>
        <v>8000</v>
      </c>
      <c r="K280" s="367">
        <f>'موازنة 2028 -2029'!M280</f>
        <v>9000</v>
      </c>
      <c r="L280" s="149">
        <f t="shared" si="77"/>
        <v>18000</v>
      </c>
      <c r="M280" s="367">
        <f>'موازنة 2029-2030'!M280</f>
        <v>0</v>
      </c>
      <c r="N280" s="210">
        <f t="shared" si="70"/>
        <v>-7000</v>
      </c>
      <c r="O280" s="176"/>
      <c r="P280" s="237" t="str">
        <f t="shared" si="71"/>
        <v xml:space="preserve"> </v>
      </c>
      <c r="Q280" s="237">
        <f t="shared" si="72"/>
        <v>7000</v>
      </c>
      <c r="R280" s="106">
        <f t="shared" si="74"/>
        <v>0</v>
      </c>
      <c r="S280" s="72">
        <f t="shared" si="73"/>
        <v>42000</v>
      </c>
    </row>
    <row r="281" spans="1:19" s="1" customFormat="1" ht="97.5" customHeight="1" thickBot="1" x14ac:dyDescent="0.25">
      <c r="A281" s="360">
        <f t="shared" ref="A281:O281" si="81">SUM(A259:A280)</f>
        <v>0</v>
      </c>
      <c r="B281" s="368">
        <f t="shared" si="81"/>
        <v>0</v>
      </c>
      <c r="C281" s="411">
        <f t="shared" si="81"/>
        <v>0</v>
      </c>
      <c r="D281" s="368">
        <f t="shared" si="81"/>
        <v>0</v>
      </c>
      <c r="E281" s="173">
        <f t="shared" si="81"/>
        <v>0</v>
      </c>
      <c r="F281" s="150">
        <f t="shared" si="81"/>
        <v>0</v>
      </c>
      <c r="G281" s="51"/>
      <c r="H281" s="5" t="s">
        <v>236</v>
      </c>
      <c r="I281" s="368">
        <f>'موازنة 2026-2027'!M281</f>
        <v>483000</v>
      </c>
      <c r="J281" s="368">
        <f>'موازنة 2027-2028 '!M281</f>
        <v>522000</v>
      </c>
      <c r="K281" s="368">
        <f>'موازنة 2028 -2029'!M281</f>
        <v>584000</v>
      </c>
      <c r="L281" s="150">
        <f t="shared" si="81"/>
        <v>1168000</v>
      </c>
      <c r="M281" s="368">
        <f>'موازنة 2029-2030'!M281</f>
        <v>0</v>
      </c>
      <c r="N281" s="212">
        <f t="shared" si="70"/>
        <v>-483000</v>
      </c>
      <c r="O281" s="177">
        <f t="shared" si="81"/>
        <v>0</v>
      </c>
      <c r="P281" s="143" t="str">
        <f t="shared" si="71"/>
        <v xml:space="preserve"> </v>
      </c>
      <c r="Q281" s="143">
        <f t="shared" si="72"/>
        <v>483000</v>
      </c>
      <c r="R281" s="107">
        <f t="shared" si="74"/>
        <v>0</v>
      </c>
      <c r="S281" s="72">
        <f t="shared" si="73"/>
        <v>2757000</v>
      </c>
    </row>
    <row r="282" spans="1:19" s="1" customFormat="1" ht="92.25" customHeight="1" x14ac:dyDescent="0.2">
      <c r="A282" s="412"/>
      <c r="B282" s="412"/>
      <c r="C282" s="412"/>
      <c r="D282" s="413"/>
      <c r="E282" s="174"/>
      <c r="F282" s="174"/>
      <c r="G282" s="65">
        <v>3113010900</v>
      </c>
      <c r="H282" s="21" t="s">
        <v>1101</v>
      </c>
      <c r="I282" s="451">
        <f>'موازنة 2026-2027'!M282</f>
        <v>0</v>
      </c>
      <c r="J282" s="412">
        <f>'موازنة 2027-2028 '!M282</f>
        <v>0</v>
      </c>
      <c r="K282" s="412">
        <f>'موازنة 2028 -2029'!M282</f>
        <v>0</v>
      </c>
      <c r="L282" s="234">
        <f t="shared" si="77"/>
        <v>0</v>
      </c>
      <c r="M282" s="412">
        <f>'موازنة 2029-2030'!M282</f>
        <v>0</v>
      </c>
      <c r="N282" s="229">
        <f t="shared" si="70"/>
        <v>0</v>
      </c>
      <c r="O282" s="234"/>
      <c r="P282" s="174" t="str">
        <f t="shared" si="71"/>
        <v xml:space="preserve"> </v>
      </c>
      <c r="Q282" s="174" t="str">
        <f t="shared" si="72"/>
        <v xml:space="preserve"> </v>
      </c>
      <c r="R282" s="120"/>
      <c r="S282" s="72">
        <f>S285</f>
        <v>15401000</v>
      </c>
    </row>
    <row r="283" spans="1:19" ht="92.25" customHeight="1" x14ac:dyDescent="0.2">
      <c r="A283" s="364"/>
      <c r="B283" s="364"/>
      <c r="C283" s="364"/>
      <c r="D283" s="414"/>
      <c r="E283" s="146"/>
      <c r="F283" s="146"/>
      <c r="G283" s="64">
        <v>3113010901</v>
      </c>
      <c r="H283" s="19" t="s">
        <v>1102</v>
      </c>
      <c r="I283" s="414">
        <f>'موازنة 2026-2027'!M283</f>
        <v>1373000</v>
      </c>
      <c r="J283" s="364">
        <f>'موازنة 2027-2028 '!M283</f>
        <v>1588000</v>
      </c>
      <c r="K283" s="364">
        <f>'موازنة 2028 -2029'!M283</f>
        <v>1895000</v>
      </c>
      <c r="L283" s="175">
        <f t="shared" si="77"/>
        <v>3790000</v>
      </c>
      <c r="M283" s="364">
        <f>'موازنة 2029-2030'!M283</f>
        <v>0</v>
      </c>
      <c r="N283" s="208">
        <f t="shared" ref="N283:N348" si="82">M283-I283</f>
        <v>-1373000</v>
      </c>
      <c r="O283" s="175"/>
      <c r="P283" s="236" t="str">
        <f t="shared" ref="P283:P348" si="83">IF(O283&gt;I283,O283-I283," ")</f>
        <v xml:space="preserve"> </v>
      </c>
      <c r="Q283" s="236">
        <f t="shared" ref="Q283:Q348" si="84">IF(I283&gt;O283,I283-O283," ")</f>
        <v>1373000</v>
      </c>
      <c r="R283" s="105">
        <f t="shared" si="74"/>
        <v>0</v>
      </c>
      <c r="S283" s="72">
        <f t="shared" ref="S283:S347" si="85">SUM(A283+B283+C283+D283+E283+F283+I283+J283+K283+L283+M283+O283)</f>
        <v>8646000</v>
      </c>
    </row>
    <row r="284" spans="1:19" ht="92.25" customHeight="1" thickBot="1" x14ac:dyDescent="0.25">
      <c r="A284" s="366"/>
      <c r="B284" s="366"/>
      <c r="C284" s="366"/>
      <c r="D284" s="415"/>
      <c r="E284" s="148"/>
      <c r="F284" s="148"/>
      <c r="G284" s="85">
        <v>3113010902</v>
      </c>
      <c r="H284" s="78" t="s">
        <v>1103</v>
      </c>
      <c r="I284" s="415">
        <f>'موازنة 2026-2027'!M284</f>
        <v>1100000</v>
      </c>
      <c r="J284" s="366">
        <f>'موازنة 2027-2028 '!M284</f>
        <v>1230000</v>
      </c>
      <c r="K284" s="366">
        <f>'موازنة 2028 -2029'!M284</f>
        <v>1475000</v>
      </c>
      <c r="L284" s="176">
        <f t="shared" si="77"/>
        <v>2950000</v>
      </c>
      <c r="M284" s="366">
        <f>'موازنة 2029-2030'!M284</f>
        <v>0</v>
      </c>
      <c r="N284" s="210">
        <f t="shared" si="82"/>
        <v>-1100000</v>
      </c>
      <c r="O284" s="176"/>
      <c r="P284" s="237" t="str">
        <f t="shared" si="83"/>
        <v xml:space="preserve"> </v>
      </c>
      <c r="Q284" s="237">
        <f t="shared" si="84"/>
        <v>1100000</v>
      </c>
      <c r="R284" s="106">
        <f t="shared" si="74"/>
        <v>0</v>
      </c>
      <c r="S284" s="72">
        <f t="shared" si="85"/>
        <v>6755000</v>
      </c>
    </row>
    <row r="285" spans="1:19" s="1" customFormat="1" ht="87.75" customHeight="1" thickBot="1" x14ac:dyDescent="0.25">
      <c r="A285" s="360">
        <f t="shared" ref="A285:O285" si="86">SUM(A283:A284)</f>
        <v>0</v>
      </c>
      <c r="B285" s="360">
        <f t="shared" si="86"/>
        <v>0</v>
      </c>
      <c r="C285" s="360">
        <f t="shared" si="86"/>
        <v>0</v>
      </c>
      <c r="D285" s="416">
        <f t="shared" si="86"/>
        <v>0</v>
      </c>
      <c r="E285" s="143">
        <f t="shared" si="86"/>
        <v>0</v>
      </c>
      <c r="F285" s="150">
        <f t="shared" si="86"/>
        <v>0</v>
      </c>
      <c r="G285" s="51"/>
      <c r="H285" s="5" t="s">
        <v>1104</v>
      </c>
      <c r="I285" s="368">
        <f>'موازنة 2026-2027'!M285</f>
        <v>2473000</v>
      </c>
      <c r="J285" s="368">
        <f>'موازنة 2027-2028 '!M285</f>
        <v>2818000</v>
      </c>
      <c r="K285" s="368">
        <f>'موازنة 2028 -2029'!M285</f>
        <v>3370000</v>
      </c>
      <c r="L285" s="150">
        <f t="shared" si="86"/>
        <v>6740000</v>
      </c>
      <c r="M285" s="368">
        <f>'موازنة 2029-2030'!M285</f>
        <v>0</v>
      </c>
      <c r="N285" s="212">
        <f t="shared" si="82"/>
        <v>-2473000</v>
      </c>
      <c r="O285" s="150">
        <f t="shared" si="86"/>
        <v>0</v>
      </c>
      <c r="P285" s="150" t="str">
        <f t="shared" si="83"/>
        <v xml:space="preserve"> </v>
      </c>
      <c r="Q285" s="150">
        <f t="shared" si="84"/>
        <v>2473000</v>
      </c>
      <c r="R285" s="107">
        <f t="shared" si="74"/>
        <v>0</v>
      </c>
      <c r="S285" s="72">
        <f t="shared" si="85"/>
        <v>15401000</v>
      </c>
    </row>
    <row r="286" spans="1:19" s="2" customFormat="1" ht="90" customHeight="1" thickBot="1" x14ac:dyDescent="0.25">
      <c r="A286" s="369">
        <f t="shared" ref="A286:O286" si="87">A285+A281+A257+A246+A239+A225+A214+A213+A209</f>
        <v>0</v>
      </c>
      <c r="B286" s="370">
        <f t="shared" si="87"/>
        <v>0</v>
      </c>
      <c r="C286" s="370">
        <f t="shared" si="87"/>
        <v>0</v>
      </c>
      <c r="D286" s="370">
        <f t="shared" si="87"/>
        <v>0</v>
      </c>
      <c r="E286" s="151">
        <f t="shared" si="87"/>
        <v>0</v>
      </c>
      <c r="F286" s="151">
        <f t="shared" si="87"/>
        <v>0</v>
      </c>
      <c r="G286" s="52"/>
      <c r="H286" s="7" t="s">
        <v>237</v>
      </c>
      <c r="I286" s="370">
        <f>'موازنة 2026-2027'!M286</f>
        <v>5515000</v>
      </c>
      <c r="J286" s="370">
        <f>'موازنة 2027-2028 '!M286</f>
        <v>6268000</v>
      </c>
      <c r="K286" s="370">
        <f>'موازنة 2028 -2029'!M286</f>
        <v>7429000</v>
      </c>
      <c r="L286" s="151">
        <f t="shared" si="87"/>
        <v>14813000</v>
      </c>
      <c r="M286" s="370">
        <f>'موازنة 2029-2030'!M286</f>
        <v>0</v>
      </c>
      <c r="N286" s="213">
        <f t="shared" si="82"/>
        <v>-5515000</v>
      </c>
      <c r="O286" s="151">
        <f t="shared" si="87"/>
        <v>0</v>
      </c>
      <c r="P286" s="151" t="str">
        <f t="shared" si="83"/>
        <v xml:space="preserve"> </v>
      </c>
      <c r="Q286" s="151">
        <f t="shared" si="84"/>
        <v>5515000</v>
      </c>
      <c r="R286" s="108">
        <f t="shared" si="74"/>
        <v>0</v>
      </c>
      <c r="S286" s="72">
        <f t="shared" si="85"/>
        <v>34025000</v>
      </c>
    </row>
    <row r="287" spans="1:19" s="1" customFormat="1" ht="92.25" customHeight="1" thickBot="1" x14ac:dyDescent="0.25">
      <c r="A287" s="361" t="e">
        <f>A286/$A$845</f>
        <v>#DIV/0!</v>
      </c>
      <c r="B287" s="396" t="e">
        <f>B286/$B$845</f>
        <v>#DIV/0!</v>
      </c>
      <c r="C287" s="396" t="e">
        <f>C286/$C$845</f>
        <v>#DIV/0!</v>
      </c>
      <c r="D287" s="396" t="e">
        <f>D286/$D$845</f>
        <v>#DIV/0!</v>
      </c>
      <c r="E287" s="270" t="e">
        <f>E286/$E$845</f>
        <v>#DIV/0!</v>
      </c>
      <c r="F287" s="270" t="e">
        <f>F286/$F$845</f>
        <v>#DIV/0!</v>
      </c>
      <c r="G287" s="266"/>
      <c r="H287" s="267" t="s">
        <v>1136</v>
      </c>
      <c r="I287" s="396">
        <f>'موازنة 2026-2027'!M287</f>
        <v>0.13989295588869441</v>
      </c>
      <c r="J287" s="396">
        <f>'موازنة 2027-2028 '!M287</f>
        <v>0.13768864090679436</v>
      </c>
      <c r="K287" s="396">
        <f>'موازنة 2028 -2029'!M287</f>
        <v>0.1360049795873533</v>
      </c>
      <c r="L287" s="270">
        <f>L286/$L$845</f>
        <v>0.13559306519231826</v>
      </c>
      <c r="M287" s="396" t="e">
        <f>'موازنة 2029-2030'!M287</f>
        <v>#DIV/0!</v>
      </c>
      <c r="N287" s="270"/>
      <c r="O287" s="270" t="e">
        <f>O286/$O$845</f>
        <v>#DIV/0!</v>
      </c>
      <c r="P287" s="270"/>
      <c r="Q287" s="265"/>
      <c r="R287" s="268"/>
      <c r="S287" s="72">
        <v>1</v>
      </c>
    </row>
    <row r="288" spans="1:19" s="2" customFormat="1" ht="92.25" customHeight="1" x14ac:dyDescent="0.2">
      <c r="A288" s="389"/>
      <c r="B288" s="390"/>
      <c r="C288" s="390"/>
      <c r="D288" s="390"/>
      <c r="E288" s="166"/>
      <c r="F288" s="166"/>
      <c r="G288" s="60" t="s">
        <v>812</v>
      </c>
      <c r="H288" s="17" t="s">
        <v>238</v>
      </c>
      <c r="I288" s="390">
        <f>'موازنة 2026-2027'!M288</f>
        <v>0</v>
      </c>
      <c r="J288" s="390">
        <f>'موازنة 2027-2028 '!M288</f>
        <v>0</v>
      </c>
      <c r="K288" s="390">
        <f>'موازنة 2028 -2029'!M288</f>
        <v>0</v>
      </c>
      <c r="L288" s="166">
        <f t="shared" si="77"/>
        <v>0</v>
      </c>
      <c r="M288" s="390">
        <f>'موازنة 2029-2030'!M288</f>
        <v>0</v>
      </c>
      <c r="N288" s="228">
        <f t="shared" si="82"/>
        <v>0</v>
      </c>
      <c r="O288" s="166"/>
      <c r="P288" s="166" t="str">
        <f t="shared" si="83"/>
        <v xml:space="preserve"> </v>
      </c>
      <c r="Q288" s="166" t="str">
        <f t="shared" si="84"/>
        <v xml:space="preserve"> </v>
      </c>
      <c r="R288" s="119"/>
      <c r="S288" s="72">
        <f>S308</f>
        <v>15415000</v>
      </c>
    </row>
    <row r="289" spans="1:19" s="1" customFormat="1" ht="92.25" customHeight="1" x14ac:dyDescent="0.2">
      <c r="A289" s="357"/>
      <c r="B289" s="373"/>
      <c r="C289" s="373"/>
      <c r="D289" s="373"/>
      <c r="E289" s="155"/>
      <c r="F289" s="155"/>
      <c r="G289" s="54" t="s">
        <v>813</v>
      </c>
      <c r="H289" s="18" t="s">
        <v>239</v>
      </c>
      <c r="I289" s="373">
        <f>'موازنة 2026-2027'!M289</f>
        <v>0</v>
      </c>
      <c r="J289" s="373">
        <f>'موازنة 2027-2028 '!M289</f>
        <v>0</v>
      </c>
      <c r="K289" s="373">
        <f>'موازنة 2028 -2029'!M289</f>
        <v>0</v>
      </c>
      <c r="L289" s="155">
        <f t="shared" si="77"/>
        <v>0</v>
      </c>
      <c r="M289" s="373">
        <f>'موازنة 2029-2030'!M289</f>
        <v>0</v>
      </c>
      <c r="N289" s="215">
        <f t="shared" si="82"/>
        <v>0</v>
      </c>
      <c r="O289" s="155"/>
      <c r="P289" s="155" t="str">
        <f t="shared" si="83"/>
        <v xml:space="preserve"> </v>
      </c>
      <c r="Q289" s="155" t="str">
        <f t="shared" si="84"/>
        <v xml:space="preserve"> </v>
      </c>
      <c r="R289" s="110"/>
      <c r="S289" s="72">
        <f>S298</f>
        <v>15415000</v>
      </c>
    </row>
    <row r="290" spans="1:19" ht="99.75" customHeight="1" x14ac:dyDescent="0.2">
      <c r="A290" s="365"/>
      <c r="B290" s="365"/>
      <c r="C290" s="365"/>
      <c r="D290" s="365"/>
      <c r="E290" s="147"/>
      <c r="F290" s="147"/>
      <c r="G290" s="49" t="s">
        <v>814</v>
      </c>
      <c r="H290" s="19" t="s">
        <v>240</v>
      </c>
      <c r="I290" s="365">
        <f>'موازنة 2026-2027'!M290</f>
        <v>860000</v>
      </c>
      <c r="J290" s="365">
        <f>'موازنة 2027-2028 '!M290</f>
        <v>860000</v>
      </c>
      <c r="K290" s="365">
        <f>'موازنة 2028 -2029'!M290</f>
        <v>860000</v>
      </c>
      <c r="L290" s="147">
        <f t="shared" si="77"/>
        <v>1720000</v>
      </c>
      <c r="M290" s="365">
        <f>'موازنة 2029-2030'!M290</f>
        <v>0</v>
      </c>
      <c r="N290" s="208">
        <f t="shared" si="82"/>
        <v>-860000</v>
      </c>
      <c r="O290" s="147"/>
      <c r="P290" s="209" t="str">
        <f t="shared" si="83"/>
        <v xml:space="preserve"> </v>
      </c>
      <c r="Q290" s="209">
        <f t="shared" si="84"/>
        <v>860000</v>
      </c>
      <c r="R290" s="105">
        <f t="shared" ref="R290:R353" si="88">IF(O290=0,,O290/I290)</f>
        <v>0</v>
      </c>
      <c r="S290" s="72">
        <f t="shared" si="85"/>
        <v>4300000</v>
      </c>
    </row>
    <row r="291" spans="1:19" ht="97.5" customHeight="1" x14ac:dyDescent="0.2">
      <c r="A291" s="365"/>
      <c r="B291" s="365"/>
      <c r="C291" s="365"/>
      <c r="D291" s="365"/>
      <c r="E291" s="147"/>
      <c r="F291" s="147"/>
      <c r="G291" s="49" t="s">
        <v>815</v>
      </c>
      <c r="H291" s="19" t="s">
        <v>241</v>
      </c>
      <c r="I291" s="365">
        <f>'موازنة 2026-2027'!M291</f>
        <v>973000</v>
      </c>
      <c r="J291" s="365">
        <f>'موازنة 2027-2028 '!M291</f>
        <v>973000</v>
      </c>
      <c r="K291" s="365">
        <f>'موازنة 2028 -2029'!M291</f>
        <v>973000</v>
      </c>
      <c r="L291" s="147">
        <f t="shared" si="77"/>
        <v>1946000</v>
      </c>
      <c r="M291" s="365">
        <f>'موازنة 2029-2030'!M291</f>
        <v>0</v>
      </c>
      <c r="N291" s="208">
        <f t="shared" si="82"/>
        <v>-973000</v>
      </c>
      <c r="O291" s="147"/>
      <c r="P291" s="209" t="str">
        <f t="shared" si="83"/>
        <v xml:space="preserve"> </v>
      </c>
      <c r="Q291" s="209">
        <f t="shared" si="84"/>
        <v>973000</v>
      </c>
      <c r="R291" s="105">
        <f t="shared" si="88"/>
        <v>0</v>
      </c>
      <c r="S291" s="72">
        <f t="shared" si="85"/>
        <v>4865000</v>
      </c>
    </row>
    <row r="292" spans="1:19" ht="95.25" customHeight="1" x14ac:dyDescent="0.2">
      <c r="A292" s="365"/>
      <c r="B292" s="365"/>
      <c r="C292" s="365"/>
      <c r="D292" s="365"/>
      <c r="E292" s="147"/>
      <c r="F292" s="147"/>
      <c r="G292" s="49" t="s">
        <v>816</v>
      </c>
      <c r="H292" s="19" t="s">
        <v>242</v>
      </c>
      <c r="I292" s="365">
        <f>'موازنة 2026-2027'!M292</f>
        <v>340000</v>
      </c>
      <c r="J292" s="365">
        <f>'موازنة 2027-2028 '!M292</f>
        <v>340000</v>
      </c>
      <c r="K292" s="365">
        <f>'موازنة 2028 -2029'!M292</f>
        <v>340000</v>
      </c>
      <c r="L292" s="147">
        <f t="shared" ref="L292:L355" si="89">K292*2</f>
        <v>680000</v>
      </c>
      <c r="M292" s="365">
        <f>'موازنة 2029-2030'!M292</f>
        <v>0</v>
      </c>
      <c r="N292" s="208">
        <f t="shared" si="82"/>
        <v>-340000</v>
      </c>
      <c r="O292" s="147"/>
      <c r="P292" s="209" t="str">
        <f t="shared" si="83"/>
        <v xml:space="preserve"> </v>
      </c>
      <c r="Q292" s="209">
        <f t="shared" si="84"/>
        <v>340000</v>
      </c>
      <c r="R292" s="105">
        <f t="shared" si="88"/>
        <v>0</v>
      </c>
      <c r="S292" s="72">
        <f t="shared" si="85"/>
        <v>1700000</v>
      </c>
    </row>
    <row r="293" spans="1:19" ht="97.5" customHeight="1" x14ac:dyDescent="0.2">
      <c r="A293" s="365"/>
      <c r="B293" s="365"/>
      <c r="C293" s="365"/>
      <c r="D293" s="365"/>
      <c r="E293" s="147"/>
      <c r="F293" s="147"/>
      <c r="G293" s="49" t="s">
        <v>817</v>
      </c>
      <c r="H293" s="19" t="s">
        <v>243</v>
      </c>
      <c r="I293" s="365">
        <f>'موازنة 2026-2027'!M293</f>
        <v>10000</v>
      </c>
      <c r="J293" s="365">
        <f>'موازنة 2027-2028 '!M293</f>
        <v>10000</v>
      </c>
      <c r="K293" s="365">
        <f>'موازنة 2028 -2029'!M293</f>
        <v>10000</v>
      </c>
      <c r="L293" s="147">
        <f t="shared" si="89"/>
        <v>20000</v>
      </c>
      <c r="M293" s="365">
        <f>'موازنة 2029-2030'!M293</f>
        <v>0</v>
      </c>
      <c r="N293" s="208">
        <f t="shared" si="82"/>
        <v>-10000</v>
      </c>
      <c r="O293" s="147"/>
      <c r="P293" s="209" t="str">
        <f t="shared" si="83"/>
        <v xml:space="preserve"> </v>
      </c>
      <c r="Q293" s="209">
        <f t="shared" si="84"/>
        <v>10000</v>
      </c>
      <c r="R293" s="105">
        <f t="shared" si="88"/>
        <v>0</v>
      </c>
      <c r="S293" s="72">
        <f t="shared" si="85"/>
        <v>50000</v>
      </c>
    </row>
    <row r="294" spans="1:19" ht="90" customHeight="1" x14ac:dyDescent="0.2">
      <c r="A294" s="365"/>
      <c r="B294" s="365"/>
      <c r="C294" s="365"/>
      <c r="D294" s="365"/>
      <c r="E294" s="147"/>
      <c r="F294" s="147"/>
      <c r="G294" s="49" t="s">
        <v>818</v>
      </c>
      <c r="H294" s="19" t="s">
        <v>244</v>
      </c>
      <c r="I294" s="365">
        <f>'موازنة 2026-2027'!M294</f>
        <v>900000</v>
      </c>
      <c r="J294" s="365">
        <f>'موازنة 2027-2028 '!M294</f>
        <v>900000</v>
      </c>
      <c r="K294" s="365">
        <f>'موازنة 2028 -2029'!M294</f>
        <v>900000</v>
      </c>
      <c r="L294" s="147">
        <f t="shared" si="89"/>
        <v>1800000</v>
      </c>
      <c r="M294" s="365">
        <f>'موازنة 2029-2030'!M294</f>
        <v>0</v>
      </c>
      <c r="N294" s="208">
        <f t="shared" si="82"/>
        <v>-900000</v>
      </c>
      <c r="O294" s="147"/>
      <c r="P294" s="209" t="str">
        <f t="shared" si="83"/>
        <v xml:space="preserve"> </v>
      </c>
      <c r="Q294" s="209">
        <f t="shared" si="84"/>
        <v>900000</v>
      </c>
      <c r="R294" s="105">
        <f t="shared" si="88"/>
        <v>0</v>
      </c>
      <c r="S294" s="72">
        <f t="shared" si="85"/>
        <v>4500000</v>
      </c>
    </row>
    <row r="295" spans="1:19" ht="90" customHeight="1" x14ac:dyDescent="0.2">
      <c r="A295" s="364"/>
      <c r="B295" s="365"/>
      <c r="C295" s="365"/>
      <c r="D295" s="365"/>
      <c r="E295" s="147"/>
      <c r="F295" s="147"/>
      <c r="G295" s="49" t="s">
        <v>819</v>
      </c>
      <c r="H295" s="19" t="s">
        <v>245</v>
      </c>
      <c r="I295" s="365">
        <f>'موازنة 2026-2027'!M295</f>
        <v>0</v>
      </c>
      <c r="J295" s="365">
        <f>'موازنة 2027-2028 '!M295</f>
        <v>0</v>
      </c>
      <c r="K295" s="365">
        <f>'موازنة 2028 -2029'!M295</f>
        <v>0</v>
      </c>
      <c r="L295" s="147">
        <f t="shared" si="89"/>
        <v>0</v>
      </c>
      <c r="M295" s="365">
        <f>'موازنة 2029-2030'!M295</f>
        <v>0</v>
      </c>
      <c r="N295" s="208">
        <f t="shared" si="82"/>
        <v>0</v>
      </c>
      <c r="O295" s="147"/>
      <c r="P295" s="209" t="str">
        <f t="shared" si="83"/>
        <v xml:space="preserve"> </v>
      </c>
      <c r="Q295" s="209" t="str">
        <f t="shared" si="84"/>
        <v xml:space="preserve"> </v>
      </c>
      <c r="R295" s="105">
        <f t="shared" si="88"/>
        <v>0</v>
      </c>
      <c r="S295" s="72">
        <f t="shared" si="85"/>
        <v>0</v>
      </c>
    </row>
    <row r="296" spans="1:19" ht="90" customHeight="1" x14ac:dyDescent="0.2">
      <c r="A296" s="364"/>
      <c r="B296" s="365"/>
      <c r="C296" s="365"/>
      <c r="D296" s="365"/>
      <c r="E296" s="147"/>
      <c r="F296" s="147"/>
      <c r="G296" s="49" t="s">
        <v>820</v>
      </c>
      <c r="H296" s="19" t="s">
        <v>246</v>
      </c>
      <c r="I296" s="365">
        <f>'موازنة 2026-2027'!M296</f>
        <v>0</v>
      </c>
      <c r="J296" s="365">
        <f>'موازنة 2027-2028 '!M296</f>
        <v>0</v>
      </c>
      <c r="K296" s="365">
        <f>'موازنة 2028 -2029'!M296</f>
        <v>0</v>
      </c>
      <c r="L296" s="147">
        <f t="shared" si="89"/>
        <v>0</v>
      </c>
      <c r="M296" s="365">
        <f>'موازنة 2029-2030'!M296</f>
        <v>0</v>
      </c>
      <c r="N296" s="208">
        <f t="shared" si="82"/>
        <v>0</v>
      </c>
      <c r="O296" s="147"/>
      <c r="P296" s="209" t="str">
        <f t="shared" si="83"/>
        <v xml:space="preserve"> </v>
      </c>
      <c r="Q296" s="209" t="str">
        <f t="shared" si="84"/>
        <v xml:space="preserve"> </v>
      </c>
      <c r="R296" s="105">
        <f t="shared" si="88"/>
        <v>0</v>
      </c>
      <c r="S296" s="72">
        <f t="shared" si="85"/>
        <v>0</v>
      </c>
    </row>
    <row r="297" spans="1:19" ht="105.75" customHeight="1" thickBot="1" x14ac:dyDescent="0.25">
      <c r="A297" s="391"/>
      <c r="B297" s="379"/>
      <c r="C297" s="379"/>
      <c r="D297" s="379"/>
      <c r="E297" s="158"/>
      <c r="F297" s="158"/>
      <c r="G297" s="50" t="s">
        <v>821</v>
      </c>
      <c r="H297" s="19" t="s">
        <v>247</v>
      </c>
      <c r="I297" s="379">
        <f>'موازنة 2026-2027'!M297</f>
        <v>0</v>
      </c>
      <c r="J297" s="379">
        <f>'موازنة 2027-2028 '!M297</f>
        <v>0</v>
      </c>
      <c r="K297" s="379">
        <f>'موازنة 2028 -2029'!M297</f>
        <v>0</v>
      </c>
      <c r="L297" s="158">
        <f t="shared" si="89"/>
        <v>0</v>
      </c>
      <c r="M297" s="379">
        <f>'موازنة 2029-2030'!M297</f>
        <v>0</v>
      </c>
      <c r="N297" s="218">
        <f t="shared" si="82"/>
        <v>0</v>
      </c>
      <c r="O297" s="158"/>
      <c r="P297" s="219" t="str">
        <f t="shared" si="83"/>
        <v xml:space="preserve"> </v>
      </c>
      <c r="Q297" s="219" t="str">
        <f t="shared" si="84"/>
        <v xml:space="preserve"> </v>
      </c>
      <c r="R297" s="113">
        <f t="shared" si="88"/>
        <v>0</v>
      </c>
      <c r="S297" s="72">
        <f t="shared" si="85"/>
        <v>0</v>
      </c>
    </row>
    <row r="298" spans="1:19" s="1" customFormat="1" ht="132.75" customHeight="1" x14ac:dyDescent="0.2">
      <c r="A298" s="392">
        <f t="shared" ref="A298:F298" si="90">SUM(A290:A297)</f>
        <v>0</v>
      </c>
      <c r="B298" s="393">
        <f t="shared" si="90"/>
        <v>0</v>
      </c>
      <c r="C298" s="393">
        <f t="shared" si="90"/>
        <v>0</v>
      </c>
      <c r="D298" s="393">
        <f t="shared" si="90"/>
        <v>0</v>
      </c>
      <c r="E298" s="316">
        <f t="shared" si="90"/>
        <v>0</v>
      </c>
      <c r="F298" s="316">
        <f t="shared" si="90"/>
        <v>0</v>
      </c>
      <c r="G298" s="317"/>
      <c r="H298" s="318" t="s">
        <v>167</v>
      </c>
      <c r="I298" s="393">
        <f>'موازنة 2026-2027'!M298</f>
        <v>3083000</v>
      </c>
      <c r="J298" s="393">
        <f>'موازنة 2027-2028 '!M298</f>
        <v>3083000</v>
      </c>
      <c r="K298" s="393">
        <f>'موازنة 2028 -2029'!M298</f>
        <v>3083000</v>
      </c>
      <c r="L298" s="316">
        <f t="shared" ref="L298:O298" si="91">SUM(L290:L297)</f>
        <v>6166000</v>
      </c>
      <c r="M298" s="393">
        <f>'موازنة 2029-2030'!M298</f>
        <v>0</v>
      </c>
      <c r="N298" s="319">
        <f t="shared" si="82"/>
        <v>-3083000</v>
      </c>
      <c r="O298" s="316">
        <f t="shared" si="91"/>
        <v>0</v>
      </c>
      <c r="P298" s="316" t="str">
        <f t="shared" si="83"/>
        <v xml:space="preserve"> </v>
      </c>
      <c r="Q298" s="316">
        <f t="shared" si="84"/>
        <v>3083000</v>
      </c>
      <c r="R298" s="320">
        <f t="shared" si="88"/>
        <v>0</v>
      </c>
      <c r="S298" s="72">
        <f t="shared" si="85"/>
        <v>15415000</v>
      </c>
    </row>
    <row r="299" spans="1:19" s="1" customFormat="1" ht="121.5" customHeight="1" x14ac:dyDescent="0.2">
      <c r="A299" s="394"/>
      <c r="B299" s="395"/>
      <c r="C299" s="395"/>
      <c r="D299" s="395"/>
      <c r="E299" s="170"/>
      <c r="F299" s="170"/>
      <c r="G299" s="48" t="s">
        <v>829</v>
      </c>
      <c r="H299" s="21" t="s">
        <v>248</v>
      </c>
      <c r="I299" s="395">
        <f>'موازنة 2026-2027'!M299</f>
        <v>0</v>
      </c>
      <c r="J299" s="395">
        <f>'موازنة 2027-2028 '!M299</f>
        <v>0</v>
      </c>
      <c r="K299" s="395">
        <f>'موازنة 2028 -2029'!M299</f>
        <v>0</v>
      </c>
      <c r="L299" s="170">
        <f t="shared" si="89"/>
        <v>0</v>
      </c>
      <c r="M299" s="395">
        <f>'موازنة 2029-2030'!M299</f>
        <v>0</v>
      </c>
      <c r="N299" s="229">
        <f t="shared" si="82"/>
        <v>0</v>
      </c>
      <c r="O299" s="170"/>
      <c r="P299" s="170" t="str">
        <f t="shared" si="83"/>
        <v xml:space="preserve"> </v>
      </c>
      <c r="Q299" s="170" t="str">
        <f t="shared" si="84"/>
        <v xml:space="preserve"> </v>
      </c>
      <c r="R299" s="120"/>
      <c r="S299" s="72">
        <f>S307</f>
        <v>0</v>
      </c>
    </row>
    <row r="300" spans="1:19" ht="105.75" customHeight="1" x14ac:dyDescent="0.2">
      <c r="A300" s="364"/>
      <c r="B300" s="365"/>
      <c r="C300" s="365"/>
      <c r="D300" s="365"/>
      <c r="E300" s="147"/>
      <c r="F300" s="147"/>
      <c r="G300" s="49" t="s">
        <v>822</v>
      </c>
      <c r="H300" s="19" t="s">
        <v>249</v>
      </c>
      <c r="I300" s="365">
        <f>'موازنة 2026-2027'!M300</f>
        <v>0</v>
      </c>
      <c r="J300" s="365">
        <f>'موازنة 2027-2028 '!M300</f>
        <v>0</v>
      </c>
      <c r="K300" s="365">
        <f>'موازنة 2028 -2029'!M300</f>
        <v>0</v>
      </c>
      <c r="L300" s="147">
        <f t="shared" si="89"/>
        <v>0</v>
      </c>
      <c r="M300" s="365">
        <f>'موازنة 2029-2030'!M300</f>
        <v>0</v>
      </c>
      <c r="N300" s="208">
        <f t="shared" si="82"/>
        <v>0</v>
      </c>
      <c r="O300" s="147"/>
      <c r="P300" s="209" t="str">
        <f t="shared" si="83"/>
        <v xml:space="preserve"> </v>
      </c>
      <c r="Q300" s="209" t="str">
        <f t="shared" si="84"/>
        <v xml:space="preserve"> </v>
      </c>
      <c r="R300" s="105">
        <f t="shared" si="88"/>
        <v>0</v>
      </c>
      <c r="S300" s="72">
        <f t="shared" si="85"/>
        <v>0</v>
      </c>
    </row>
    <row r="301" spans="1:19" ht="105.75" customHeight="1" x14ac:dyDescent="0.2">
      <c r="A301" s="364"/>
      <c r="B301" s="365"/>
      <c r="C301" s="365"/>
      <c r="D301" s="365"/>
      <c r="E301" s="147"/>
      <c r="F301" s="147"/>
      <c r="G301" s="49" t="s">
        <v>823</v>
      </c>
      <c r="H301" s="19" t="s">
        <v>250</v>
      </c>
      <c r="I301" s="365">
        <f>'موازنة 2026-2027'!M301</f>
        <v>0</v>
      </c>
      <c r="J301" s="365">
        <f>'موازنة 2027-2028 '!M301</f>
        <v>0</v>
      </c>
      <c r="K301" s="365">
        <f>'موازنة 2028 -2029'!M301</f>
        <v>0</v>
      </c>
      <c r="L301" s="147">
        <f t="shared" si="89"/>
        <v>0</v>
      </c>
      <c r="M301" s="365">
        <f>'موازنة 2029-2030'!M301</f>
        <v>0</v>
      </c>
      <c r="N301" s="208">
        <f t="shared" si="82"/>
        <v>0</v>
      </c>
      <c r="O301" s="147"/>
      <c r="P301" s="209" t="str">
        <f t="shared" si="83"/>
        <v xml:space="preserve"> </v>
      </c>
      <c r="Q301" s="209" t="str">
        <f t="shared" si="84"/>
        <v xml:space="preserve"> </v>
      </c>
      <c r="R301" s="105">
        <f t="shared" si="88"/>
        <v>0</v>
      </c>
      <c r="S301" s="72">
        <f t="shared" si="85"/>
        <v>0</v>
      </c>
    </row>
    <row r="302" spans="1:19" ht="105.75" customHeight="1" x14ac:dyDescent="0.2">
      <c r="A302" s="364"/>
      <c r="B302" s="365"/>
      <c r="C302" s="365"/>
      <c r="D302" s="365"/>
      <c r="E302" s="147"/>
      <c r="F302" s="147"/>
      <c r="G302" s="49" t="s">
        <v>824</v>
      </c>
      <c r="H302" s="19" t="s">
        <v>251</v>
      </c>
      <c r="I302" s="365">
        <f>'موازنة 2026-2027'!M302</f>
        <v>0</v>
      </c>
      <c r="J302" s="365">
        <f>'موازنة 2027-2028 '!M302</f>
        <v>0</v>
      </c>
      <c r="K302" s="365">
        <f>'موازنة 2028 -2029'!M302</f>
        <v>0</v>
      </c>
      <c r="L302" s="147">
        <f t="shared" si="89"/>
        <v>0</v>
      </c>
      <c r="M302" s="365">
        <f>'موازنة 2029-2030'!M302</f>
        <v>0</v>
      </c>
      <c r="N302" s="208">
        <f t="shared" si="82"/>
        <v>0</v>
      </c>
      <c r="O302" s="147"/>
      <c r="P302" s="209" t="str">
        <f t="shared" si="83"/>
        <v xml:space="preserve"> </v>
      </c>
      <c r="Q302" s="209" t="str">
        <f t="shared" si="84"/>
        <v xml:space="preserve"> </v>
      </c>
      <c r="R302" s="105">
        <f t="shared" si="88"/>
        <v>0</v>
      </c>
      <c r="S302" s="72">
        <f t="shared" si="85"/>
        <v>0</v>
      </c>
    </row>
    <row r="303" spans="1:19" ht="105.75" customHeight="1" x14ac:dyDescent="0.2">
      <c r="A303" s="364"/>
      <c r="B303" s="365"/>
      <c r="C303" s="365"/>
      <c r="D303" s="365"/>
      <c r="E303" s="147"/>
      <c r="F303" s="147"/>
      <c r="G303" s="49" t="s">
        <v>825</v>
      </c>
      <c r="H303" s="19" t="s">
        <v>252</v>
      </c>
      <c r="I303" s="365">
        <f>'موازنة 2026-2027'!M303</f>
        <v>0</v>
      </c>
      <c r="J303" s="365">
        <f>'موازنة 2027-2028 '!M303</f>
        <v>0</v>
      </c>
      <c r="K303" s="365">
        <f>'موازنة 2028 -2029'!M303</f>
        <v>0</v>
      </c>
      <c r="L303" s="147">
        <f t="shared" si="89"/>
        <v>0</v>
      </c>
      <c r="M303" s="365">
        <f>'موازنة 2029-2030'!M303</f>
        <v>0</v>
      </c>
      <c r="N303" s="208">
        <f t="shared" si="82"/>
        <v>0</v>
      </c>
      <c r="O303" s="147"/>
      <c r="P303" s="209" t="str">
        <f t="shared" si="83"/>
        <v xml:space="preserve"> </v>
      </c>
      <c r="Q303" s="209" t="str">
        <f t="shared" si="84"/>
        <v xml:space="preserve"> </v>
      </c>
      <c r="R303" s="105">
        <f t="shared" si="88"/>
        <v>0</v>
      </c>
      <c r="S303" s="72">
        <f t="shared" si="85"/>
        <v>0</v>
      </c>
    </row>
    <row r="304" spans="1:19" ht="105.75" customHeight="1" x14ac:dyDescent="0.2">
      <c r="A304" s="364"/>
      <c r="B304" s="365"/>
      <c r="C304" s="365"/>
      <c r="D304" s="365"/>
      <c r="E304" s="147"/>
      <c r="F304" s="147"/>
      <c r="G304" s="49" t="s">
        <v>826</v>
      </c>
      <c r="H304" s="19" t="s">
        <v>253</v>
      </c>
      <c r="I304" s="365">
        <f>'موازنة 2026-2027'!M304</f>
        <v>0</v>
      </c>
      <c r="J304" s="365">
        <f>'موازنة 2027-2028 '!M304</f>
        <v>0</v>
      </c>
      <c r="K304" s="365">
        <f>'موازنة 2028 -2029'!M304</f>
        <v>0</v>
      </c>
      <c r="L304" s="147">
        <f t="shared" si="89"/>
        <v>0</v>
      </c>
      <c r="M304" s="365">
        <f>'موازنة 2029-2030'!M304</f>
        <v>0</v>
      </c>
      <c r="N304" s="208">
        <f t="shared" si="82"/>
        <v>0</v>
      </c>
      <c r="O304" s="147"/>
      <c r="P304" s="209" t="str">
        <f t="shared" si="83"/>
        <v xml:space="preserve"> </v>
      </c>
      <c r="Q304" s="209" t="str">
        <f t="shared" si="84"/>
        <v xml:space="preserve"> </v>
      </c>
      <c r="R304" s="105">
        <f t="shared" si="88"/>
        <v>0</v>
      </c>
      <c r="S304" s="72">
        <f t="shared" si="85"/>
        <v>0</v>
      </c>
    </row>
    <row r="305" spans="1:19" ht="105.75" customHeight="1" x14ac:dyDescent="0.2">
      <c r="A305" s="364"/>
      <c r="B305" s="365"/>
      <c r="C305" s="365"/>
      <c r="D305" s="365"/>
      <c r="E305" s="147"/>
      <c r="F305" s="147"/>
      <c r="G305" s="49" t="s">
        <v>827</v>
      </c>
      <c r="H305" s="19" t="s">
        <v>254</v>
      </c>
      <c r="I305" s="365">
        <f>'موازنة 2026-2027'!M305</f>
        <v>0</v>
      </c>
      <c r="J305" s="365">
        <f>'موازنة 2027-2028 '!M305</f>
        <v>0</v>
      </c>
      <c r="K305" s="365">
        <f>'موازنة 2028 -2029'!M305</f>
        <v>0</v>
      </c>
      <c r="L305" s="147">
        <f t="shared" si="89"/>
        <v>0</v>
      </c>
      <c r="M305" s="365">
        <f>'موازنة 2029-2030'!M305</f>
        <v>0</v>
      </c>
      <c r="N305" s="208">
        <f t="shared" si="82"/>
        <v>0</v>
      </c>
      <c r="O305" s="147"/>
      <c r="P305" s="209" t="str">
        <f t="shared" si="83"/>
        <v xml:space="preserve"> </v>
      </c>
      <c r="Q305" s="209" t="str">
        <f t="shared" si="84"/>
        <v xml:space="preserve"> </v>
      </c>
      <c r="R305" s="105">
        <f t="shared" si="88"/>
        <v>0</v>
      </c>
      <c r="S305" s="72">
        <f t="shared" si="85"/>
        <v>0</v>
      </c>
    </row>
    <row r="306" spans="1:19" ht="95.25" customHeight="1" thickBot="1" x14ac:dyDescent="0.25">
      <c r="A306" s="379"/>
      <c r="B306" s="379"/>
      <c r="C306" s="379"/>
      <c r="D306" s="379"/>
      <c r="E306" s="158"/>
      <c r="F306" s="158"/>
      <c r="G306" s="50" t="s">
        <v>828</v>
      </c>
      <c r="H306" s="19" t="s">
        <v>255</v>
      </c>
      <c r="I306" s="379">
        <f>'موازنة 2026-2027'!M306</f>
        <v>0</v>
      </c>
      <c r="J306" s="379">
        <f>'موازنة 2027-2028 '!M306</f>
        <v>0</v>
      </c>
      <c r="K306" s="379">
        <f>'موازنة 2028 -2029'!M306</f>
        <v>0</v>
      </c>
      <c r="L306" s="158">
        <f t="shared" si="89"/>
        <v>0</v>
      </c>
      <c r="M306" s="379">
        <f>'موازنة 2029-2030'!M306</f>
        <v>0</v>
      </c>
      <c r="N306" s="218">
        <f t="shared" si="82"/>
        <v>0</v>
      </c>
      <c r="O306" s="158"/>
      <c r="P306" s="219" t="str">
        <f t="shared" si="83"/>
        <v xml:space="preserve"> </v>
      </c>
      <c r="Q306" s="219" t="str">
        <f t="shared" si="84"/>
        <v xml:space="preserve"> </v>
      </c>
      <c r="R306" s="113">
        <f t="shared" si="88"/>
        <v>0</v>
      </c>
      <c r="S306" s="72">
        <f t="shared" si="85"/>
        <v>0</v>
      </c>
    </row>
    <row r="307" spans="1:19" s="1" customFormat="1" ht="97.5" customHeight="1" thickBot="1" x14ac:dyDescent="0.25">
      <c r="A307" s="360">
        <f t="shared" ref="A307:O307" si="92">SUM(A300:A306)</f>
        <v>0</v>
      </c>
      <c r="B307" s="368">
        <f t="shared" si="92"/>
        <v>0</v>
      </c>
      <c r="C307" s="368">
        <f t="shared" si="92"/>
        <v>0</v>
      </c>
      <c r="D307" s="368">
        <f t="shared" si="92"/>
        <v>0</v>
      </c>
      <c r="E307" s="150">
        <f t="shared" si="92"/>
        <v>0</v>
      </c>
      <c r="F307" s="150">
        <f t="shared" si="92"/>
        <v>0</v>
      </c>
      <c r="G307" s="51"/>
      <c r="H307" s="5" t="s">
        <v>171</v>
      </c>
      <c r="I307" s="368">
        <f>'موازنة 2026-2027'!M307</f>
        <v>0</v>
      </c>
      <c r="J307" s="368">
        <f>'موازنة 2027-2028 '!M307</f>
        <v>0</v>
      </c>
      <c r="K307" s="368">
        <f>'موازنة 2028 -2029'!M307</f>
        <v>0</v>
      </c>
      <c r="L307" s="150">
        <f t="shared" si="92"/>
        <v>0</v>
      </c>
      <c r="M307" s="368">
        <f>'موازنة 2029-2030'!M307</f>
        <v>0</v>
      </c>
      <c r="N307" s="212">
        <f t="shared" si="82"/>
        <v>0</v>
      </c>
      <c r="O307" s="150">
        <f t="shared" si="92"/>
        <v>0</v>
      </c>
      <c r="P307" s="150" t="str">
        <f t="shared" si="83"/>
        <v xml:space="preserve"> </v>
      </c>
      <c r="Q307" s="150" t="str">
        <f t="shared" si="84"/>
        <v xml:space="preserve"> </v>
      </c>
      <c r="R307" s="107">
        <f t="shared" si="88"/>
        <v>0</v>
      </c>
      <c r="S307" s="72">
        <f t="shared" si="85"/>
        <v>0</v>
      </c>
    </row>
    <row r="308" spans="1:19" s="2" customFormat="1" ht="105" customHeight="1" thickBot="1" x14ac:dyDescent="0.25">
      <c r="A308" s="369">
        <f t="shared" ref="A308:O308" si="93">A298+A307</f>
        <v>0</v>
      </c>
      <c r="B308" s="370">
        <f t="shared" si="93"/>
        <v>0</v>
      </c>
      <c r="C308" s="370">
        <f t="shared" si="93"/>
        <v>0</v>
      </c>
      <c r="D308" s="370">
        <f t="shared" si="93"/>
        <v>0</v>
      </c>
      <c r="E308" s="151">
        <f t="shared" si="93"/>
        <v>0</v>
      </c>
      <c r="F308" s="151">
        <f t="shared" si="93"/>
        <v>0</v>
      </c>
      <c r="G308" s="52"/>
      <c r="H308" s="7" t="s">
        <v>256</v>
      </c>
      <c r="I308" s="370">
        <f>'موازنة 2026-2027'!M308</f>
        <v>3083000</v>
      </c>
      <c r="J308" s="370">
        <f>'موازنة 2027-2028 '!M308</f>
        <v>3083000</v>
      </c>
      <c r="K308" s="370">
        <f>'موازنة 2028 -2029'!M308</f>
        <v>3083000</v>
      </c>
      <c r="L308" s="151">
        <f t="shared" si="93"/>
        <v>6166000</v>
      </c>
      <c r="M308" s="370">
        <f>'موازنة 2029-2030'!M308</f>
        <v>0</v>
      </c>
      <c r="N308" s="213">
        <f t="shared" si="82"/>
        <v>-3083000</v>
      </c>
      <c r="O308" s="151">
        <f t="shared" si="93"/>
        <v>0</v>
      </c>
      <c r="P308" s="151" t="str">
        <f t="shared" si="83"/>
        <v xml:space="preserve"> </v>
      </c>
      <c r="Q308" s="151">
        <f t="shared" si="84"/>
        <v>3083000</v>
      </c>
      <c r="R308" s="108">
        <f t="shared" si="88"/>
        <v>0</v>
      </c>
      <c r="S308" s="72">
        <f t="shared" si="85"/>
        <v>15415000</v>
      </c>
    </row>
    <row r="309" spans="1:19" s="2" customFormat="1" ht="105.75" customHeight="1" x14ac:dyDescent="0.2">
      <c r="A309" s="389"/>
      <c r="B309" s="390"/>
      <c r="C309" s="390"/>
      <c r="D309" s="390"/>
      <c r="E309" s="166"/>
      <c r="F309" s="166"/>
      <c r="G309" s="60" t="s">
        <v>830</v>
      </c>
      <c r="H309" s="25" t="s">
        <v>257</v>
      </c>
      <c r="I309" s="390">
        <f>'موازنة 2026-2027'!M309</f>
        <v>0</v>
      </c>
      <c r="J309" s="390">
        <f>'موازنة 2027-2028 '!M309</f>
        <v>0</v>
      </c>
      <c r="K309" s="390">
        <f>'موازنة 2028 -2029'!M309</f>
        <v>0</v>
      </c>
      <c r="L309" s="166">
        <f t="shared" si="89"/>
        <v>0</v>
      </c>
      <c r="M309" s="390">
        <f>'موازنة 2029-2030'!M309</f>
        <v>0</v>
      </c>
      <c r="N309" s="228">
        <f t="shared" si="82"/>
        <v>0</v>
      </c>
      <c r="O309" s="166"/>
      <c r="P309" s="166" t="str">
        <f t="shared" si="83"/>
        <v xml:space="preserve"> </v>
      </c>
      <c r="Q309" s="166" t="str">
        <f t="shared" si="84"/>
        <v xml:space="preserve"> </v>
      </c>
      <c r="R309" s="119"/>
      <c r="S309" s="72">
        <f>S321</f>
        <v>0</v>
      </c>
    </row>
    <row r="310" spans="1:19" s="1" customFormat="1" ht="105.75" customHeight="1" x14ac:dyDescent="0.2">
      <c r="A310" s="357"/>
      <c r="B310" s="373"/>
      <c r="C310" s="373"/>
      <c r="D310" s="373"/>
      <c r="E310" s="155"/>
      <c r="F310" s="155"/>
      <c r="G310" s="54" t="s">
        <v>831</v>
      </c>
      <c r="H310" s="18" t="s">
        <v>258</v>
      </c>
      <c r="I310" s="373">
        <f>'موازنة 2026-2027'!M310</f>
        <v>0</v>
      </c>
      <c r="J310" s="373">
        <f>'موازنة 2027-2028 '!M310</f>
        <v>0</v>
      </c>
      <c r="K310" s="373">
        <f>'موازنة 2028 -2029'!M310</f>
        <v>0</v>
      </c>
      <c r="L310" s="155">
        <f t="shared" si="89"/>
        <v>0</v>
      </c>
      <c r="M310" s="373">
        <f>'موازنة 2029-2030'!M310</f>
        <v>0</v>
      </c>
      <c r="N310" s="215">
        <f t="shared" si="82"/>
        <v>0</v>
      </c>
      <c r="O310" s="155"/>
      <c r="P310" s="155" t="str">
        <f t="shared" si="83"/>
        <v xml:space="preserve"> </v>
      </c>
      <c r="Q310" s="155" t="str">
        <f t="shared" si="84"/>
        <v xml:space="preserve"> </v>
      </c>
      <c r="R310" s="110"/>
      <c r="S310" s="72">
        <f>S315</f>
        <v>0</v>
      </c>
    </row>
    <row r="311" spans="1:19" ht="105.75" customHeight="1" x14ac:dyDescent="0.2">
      <c r="A311" s="364"/>
      <c r="B311" s="365"/>
      <c r="C311" s="365"/>
      <c r="D311" s="365"/>
      <c r="E311" s="147"/>
      <c r="F311" s="147"/>
      <c r="G311" s="49" t="s">
        <v>832</v>
      </c>
      <c r="H311" s="19" t="s">
        <v>259</v>
      </c>
      <c r="I311" s="365">
        <f>'موازنة 2026-2027'!M311</f>
        <v>0</v>
      </c>
      <c r="J311" s="365">
        <f>'موازنة 2027-2028 '!M311</f>
        <v>0</v>
      </c>
      <c r="K311" s="365">
        <f>'موازنة 2028 -2029'!M311</f>
        <v>0</v>
      </c>
      <c r="L311" s="147">
        <f t="shared" si="89"/>
        <v>0</v>
      </c>
      <c r="M311" s="365">
        <f>'موازنة 2029-2030'!M311</f>
        <v>0</v>
      </c>
      <c r="N311" s="208">
        <f t="shared" si="82"/>
        <v>0</v>
      </c>
      <c r="O311" s="147"/>
      <c r="P311" s="209" t="str">
        <f t="shared" si="83"/>
        <v xml:space="preserve"> </v>
      </c>
      <c r="Q311" s="209" t="str">
        <f t="shared" si="84"/>
        <v xml:space="preserve"> </v>
      </c>
      <c r="R311" s="105">
        <f t="shared" si="88"/>
        <v>0</v>
      </c>
      <c r="S311" s="72">
        <f t="shared" si="85"/>
        <v>0</v>
      </c>
    </row>
    <row r="312" spans="1:19" ht="105.75" customHeight="1" x14ac:dyDescent="0.2">
      <c r="A312" s="364"/>
      <c r="B312" s="365"/>
      <c r="C312" s="365"/>
      <c r="D312" s="365"/>
      <c r="E312" s="147"/>
      <c r="F312" s="147"/>
      <c r="G312" s="49" t="s">
        <v>833</v>
      </c>
      <c r="H312" s="19" t="s">
        <v>260</v>
      </c>
      <c r="I312" s="365">
        <f>'موازنة 2026-2027'!M312</f>
        <v>0</v>
      </c>
      <c r="J312" s="365">
        <f>'موازنة 2027-2028 '!M312</f>
        <v>0</v>
      </c>
      <c r="K312" s="365">
        <f>'موازنة 2028 -2029'!M312</f>
        <v>0</v>
      </c>
      <c r="L312" s="147">
        <f t="shared" si="89"/>
        <v>0</v>
      </c>
      <c r="M312" s="365">
        <f>'موازنة 2029-2030'!M312</f>
        <v>0</v>
      </c>
      <c r="N312" s="208">
        <f t="shared" si="82"/>
        <v>0</v>
      </c>
      <c r="O312" s="147"/>
      <c r="P312" s="209" t="str">
        <f t="shared" si="83"/>
        <v xml:space="preserve"> </v>
      </c>
      <c r="Q312" s="209" t="str">
        <f t="shared" si="84"/>
        <v xml:space="preserve"> </v>
      </c>
      <c r="R312" s="105">
        <f t="shared" si="88"/>
        <v>0</v>
      </c>
      <c r="S312" s="72">
        <f t="shared" si="85"/>
        <v>0</v>
      </c>
    </row>
    <row r="313" spans="1:19" ht="105.75" customHeight="1" x14ac:dyDescent="0.2">
      <c r="A313" s="364"/>
      <c r="B313" s="365"/>
      <c r="C313" s="365"/>
      <c r="D313" s="365"/>
      <c r="E313" s="147"/>
      <c r="F313" s="147"/>
      <c r="G313" s="49" t="s">
        <v>834</v>
      </c>
      <c r="H313" s="19" t="s">
        <v>261</v>
      </c>
      <c r="I313" s="365">
        <f>'موازنة 2026-2027'!M313</f>
        <v>0</v>
      </c>
      <c r="J313" s="365">
        <f>'موازنة 2027-2028 '!M313</f>
        <v>0</v>
      </c>
      <c r="K313" s="365">
        <f>'موازنة 2028 -2029'!M313</f>
        <v>0</v>
      </c>
      <c r="L313" s="147">
        <f t="shared" si="89"/>
        <v>0</v>
      </c>
      <c r="M313" s="365">
        <f>'موازنة 2029-2030'!M313</f>
        <v>0</v>
      </c>
      <c r="N313" s="208">
        <f t="shared" si="82"/>
        <v>0</v>
      </c>
      <c r="O313" s="147"/>
      <c r="P313" s="209" t="str">
        <f t="shared" si="83"/>
        <v xml:space="preserve"> </v>
      </c>
      <c r="Q313" s="209" t="str">
        <f t="shared" si="84"/>
        <v xml:space="preserve"> </v>
      </c>
      <c r="R313" s="105">
        <f t="shared" si="88"/>
        <v>0</v>
      </c>
      <c r="S313" s="72">
        <f t="shared" si="85"/>
        <v>0</v>
      </c>
    </row>
    <row r="314" spans="1:19" ht="105.75" customHeight="1" thickBot="1" x14ac:dyDescent="0.25">
      <c r="A314" s="391"/>
      <c r="B314" s="379"/>
      <c r="C314" s="379"/>
      <c r="D314" s="379"/>
      <c r="E314" s="158"/>
      <c r="F314" s="158"/>
      <c r="G314" s="50" t="s">
        <v>835</v>
      </c>
      <c r="H314" s="19" t="s">
        <v>262</v>
      </c>
      <c r="I314" s="379">
        <f>'موازنة 2026-2027'!M314</f>
        <v>0</v>
      </c>
      <c r="J314" s="379">
        <f>'موازنة 2027-2028 '!M314</f>
        <v>0</v>
      </c>
      <c r="K314" s="379">
        <f>'موازنة 2028 -2029'!M314</f>
        <v>0</v>
      </c>
      <c r="L314" s="158">
        <f t="shared" si="89"/>
        <v>0</v>
      </c>
      <c r="M314" s="379">
        <f>'موازنة 2029-2030'!M314</f>
        <v>0</v>
      </c>
      <c r="N314" s="218">
        <f t="shared" si="82"/>
        <v>0</v>
      </c>
      <c r="O314" s="158"/>
      <c r="P314" s="219" t="str">
        <f t="shared" si="83"/>
        <v xml:space="preserve"> </v>
      </c>
      <c r="Q314" s="219" t="str">
        <f t="shared" si="84"/>
        <v xml:space="preserve"> </v>
      </c>
      <c r="R314" s="113">
        <f t="shared" si="88"/>
        <v>0</v>
      </c>
      <c r="S314" s="72">
        <f t="shared" si="85"/>
        <v>0</v>
      </c>
    </row>
    <row r="315" spans="1:19" s="1" customFormat="1" ht="110.25" customHeight="1" thickBot="1" x14ac:dyDescent="0.25">
      <c r="A315" s="360">
        <f t="shared" ref="A315:O315" si="94">SUM(A311:A314)</f>
        <v>0</v>
      </c>
      <c r="B315" s="368">
        <f t="shared" si="94"/>
        <v>0</v>
      </c>
      <c r="C315" s="368">
        <f t="shared" si="94"/>
        <v>0</v>
      </c>
      <c r="D315" s="368">
        <f t="shared" si="94"/>
        <v>0</v>
      </c>
      <c r="E315" s="150">
        <f t="shared" si="94"/>
        <v>0</v>
      </c>
      <c r="F315" s="150">
        <f t="shared" si="94"/>
        <v>0</v>
      </c>
      <c r="G315" s="51"/>
      <c r="H315" s="5" t="s">
        <v>167</v>
      </c>
      <c r="I315" s="368">
        <f>'موازنة 2026-2027'!M315</f>
        <v>0</v>
      </c>
      <c r="J315" s="368">
        <f>'موازنة 2027-2028 '!M315</f>
        <v>0</v>
      </c>
      <c r="K315" s="368">
        <f>'موازنة 2028 -2029'!M315</f>
        <v>0</v>
      </c>
      <c r="L315" s="150">
        <f t="shared" si="94"/>
        <v>0</v>
      </c>
      <c r="M315" s="368">
        <f>'موازنة 2029-2030'!M315</f>
        <v>0</v>
      </c>
      <c r="N315" s="212">
        <f t="shared" si="82"/>
        <v>0</v>
      </c>
      <c r="O315" s="150">
        <f t="shared" si="94"/>
        <v>0</v>
      </c>
      <c r="P315" s="150" t="str">
        <f t="shared" si="83"/>
        <v xml:space="preserve"> </v>
      </c>
      <c r="Q315" s="150" t="str">
        <f t="shared" si="84"/>
        <v xml:space="preserve"> </v>
      </c>
      <c r="R315" s="107">
        <f t="shared" si="88"/>
        <v>0</v>
      </c>
      <c r="S315" s="72">
        <f t="shared" si="85"/>
        <v>0</v>
      </c>
    </row>
    <row r="316" spans="1:19" s="1" customFormat="1" ht="105.75" customHeight="1" x14ac:dyDescent="0.2">
      <c r="A316" s="357"/>
      <c r="B316" s="373"/>
      <c r="C316" s="373"/>
      <c r="D316" s="373"/>
      <c r="E316" s="155"/>
      <c r="F316" s="155"/>
      <c r="G316" s="54" t="s">
        <v>836</v>
      </c>
      <c r="H316" s="18" t="s">
        <v>263</v>
      </c>
      <c r="I316" s="373">
        <f>'موازنة 2026-2027'!M316</f>
        <v>0</v>
      </c>
      <c r="J316" s="373">
        <f>'موازنة 2027-2028 '!M316</f>
        <v>0</v>
      </c>
      <c r="K316" s="373">
        <f>'موازنة 2028 -2029'!M316</f>
        <v>0</v>
      </c>
      <c r="L316" s="155">
        <f t="shared" si="89"/>
        <v>0</v>
      </c>
      <c r="M316" s="373">
        <f>'موازنة 2029-2030'!M316</f>
        <v>0</v>
      </c>
      <c r="N316" s="215">
        <f t="shared" si="82"/>
        <v>0</v>
      </c>
      <c r="O316" s="155"/>
      <c r="P316" s="155" t="str">
        <f t="shared" si="83"/>
        <v xml:space="preserve"> </v>
      </c>
      <c r="Q316" s="155" t="str">
        <f t="shared" si="84"/>
        <v xml:space="preserve"> </v>
      </c>
      <c r="R316" s="110"/>
      <c r="S316" s="72">
        <f>S320</f>
        <v>0</v>
      </c>
    </row>
    <row r="317" spans="1:19" ht="105.75" customHeight="1" x14ac:dyDescent="0.2">
      <c r="A317" s="364"/>
      <c r="B317" s="365"/>
      <c r="C317" s="365"/>
      <c r="D317" s="365"/>
      <c r="E317" s="147"/>
      <c r="F317" s="147"/>
      <c r="G317" s="49" t="s">
        <v>837</v>
      </c>
      <c r="H317" s="19" t="s">
        <v>264</v>
      </c>
      <c r="I317" s="365">
        <f>'موازنة 2026-2027'!M317</f>
        <v>0</v>
      </c>
      <c r="J317" s="365">
        <f>'موازنة 2027-2028 '!M317</f>
        <v>0</v>
      </c>
      <c r="K317" s="365">
        <f>'موازنة 2028 -2029'!M317</f>
        <v>0</v>
      </c>
      <c r="L317" s="147">
        <f t="shared" si="89"/>
        <v>0</v>
      </c>
      <c r="M317" s="365">
        <f>'موازنة 2029-2030'!M317</f>
        <v>0</v>
      </c>
      <c r="N317" s="208">
        <f t="shared" si="82"/>
        <v>0</v>
      </c>
      <c r="O317" s="147"/>
      <c r="P317" s="209" t="str">
        <f t="shared" si="83"/>
        <v xml:space="preserve"> </v>
      </c>
      <c r="Q317" s="209" t="str">
        <f t="shared" si="84"/>
        <v xml:space="preserve"> </v>
      </c>
      <c r="R317" s="105">
        <f t="shared" si="88"/>
        <v>0</v>
      </c>
      <c r="S317" s="72">
        <f t="shared" si="85"/>
        <v>0</v>
      </c>
    </row>
    <row r="318" spans="1:19" ht="105.75" customHeight="1" x14ac:dyDescent="0.2">
      <c r="A318" s="364"/>
      <c r="B318" s="365"/>
      <c r="C318" s="365"/>
      <c r="D318" s="365"/>
      <c r="E318" s="147"/>
      <c r="F318" s="147"/>
      <c r="G318" s="49" t="s">
        <v>838</v>
      </c>
      <c r="H318" s="19" t="s">
        <v>265</v>
      </c>
      <c r="I318" s="365">
        <f>'موازنة 2026-2027'!M318</f>
        <v>0</v>
      </c>
      <c r="J318" s="365">
        <f>'موازنة 2027-2028 '!M318</f>
        <v>0</v>
      </c>
      <c r="K318" s="365">
        <f>'موازنة 2028 -2029'!M318</f>
        <v>0</v>
      </c>
      <c r="L318" s="147">
        <f t="shared" si="89"/>
        <v>0</v>
      </c>
      <c r="M318" s="365">
        <f>'موازنة 2029-2030'!M318</f>
        <v>0</v>
      </c>
      <c r="N318" s="208">
        <f t="shared" si="82"/>
        <v>0</v>
      </c>
      <c r="O318" s="147"/>
      <c r="P318" s="209" t="str">
        <f t="shared" si="83"/>
        <v xml:space="preserve"> </v>
      </c>
      <c r="Q318" s="209" t="str">
        <f t="shared" si="84"/>
        <v xml:space="preserve"> </v>
      </c>
      <c r="R318" s="105">
        <f t="shared" si="88"/>
        <v>0</v>
      </c>
      <c r="S318" s="72">
        <f t="shared" si="85"/>
        <v>0</v>
      </c>
    </row>
    <row r="319" spans="1:19" ht="105.75" customHeight="1" thickBot="1" x14ac:dyDescent="0.25">
      <c r="A319" s="391"/>
      <c r="B319" s="379"/>
      <c r="C319" s="379"/>
      <c r="D319" s="379"/>
      <c r="E319" s="158"/>
      <c r="F319" s="158"/>
      <c r="G319" s="50" t="s">
        <v>839</v>
      </c>
      <c r="H319" s="19" t="s">
        <v>1123</v>
      </c>
      <c r="I319" s="379">
        <f>'موازنة 2026-2027'!M319</f>
        <v>0</v>
      </c>
      <c r="J319" s="379">
        <f>'موازنة 2027-2028 '!M319</f>
        <v>0</v>
      </c>
      <c r="K319" s="379">
        <f>'موازنة 2028 -2029'!M319</f>
        <v>0</v>
      </c>
      <c r="L319" s="158">
        <f t="shared" si="89"/>
        <v>0</v>
      </c>
      <c r="M319" s="379">
        <f>'موازنة 2029-2030'!M319</f>
        <v>0</v>
      </c>
      <c r="N319" s="218">
        <f t="shared" si="82"/>
        <v>0</v>
      </c>
      <c r="O319" s="158"/>
      <c r="P319" s="219" t="str">
        <f t="shared" si="83"/>
        <v xml:space="preserve"> </v>
      </c>
      <c r="Q319" s="219" t="str">
        <f t="shared" si="84"/>
        <v xml:space="preserve"> </v>
      </c>
      <c r="R319" s="113">
        <f t="shared" si="88"/>
        <v>0</v>
      </c>
      <c r="S319" s="72">
        <f t="shared" si="85"/>
        <v>0</v>
      </c>
    </row>
    <row r="320" spans="1:19" s="1" customFormat="1" ht="114.75" customHeight="1" thickBot="1" x14ac:dyDescent="0.25">
      <c r="A320" s="360">
        <f t="shared" ref="A320:O320" si="95">SUM(A317:A319)</f>
        <v>0</v>
      </c>
      <c r="B320" s="368">
        <f t="shared" si="95"/>
        <v>0</v>
      </c>
      <c r="C320" s="368">
        <f t="shared" si="95"/>
        <v>0</v>
      </c>
      <c r="D320" s="368">
        <f t="shared" si="95"/>
        <v>0</v>
      </c>
      <c r="E320" s="150">
        <f t="shared" si="95"/>
        <v>0</v>
      </c>
      <c r="F320" s="150">
        <f t="shared" si="95"/>
        <v>0</v>
      </c>
      <c r="G320" s="51"/>
      <c r="H320" s="5" t="s">
        <v>171</v>
      </c>
      <c r="I320" s="368">
        <f>'موازنة 2026-2027'!M320</f>
        <v>0</v>
      </c>
      <c r="J320" s="368">
        <f>'موازنة 2027-2028 '!M320</f>
        <v>0</v>
      </c>
      <c r="K320" s="368">
        <f>'موازنة 2028 -2029'!M320</f>
        <v>0</v>
      </c>
      <c r="L320" s="150">
        <f t="shared" si="95"/>
        <v>0</v>
      </c>
      <c r="M320" s="368">
        <f>'موازنة 2029-2030'!M320</f>
        <v>0</v>
      </c>
      <c r="N320" s="212">
        <f t="shared" si="82"/>
        <v>0</v>
      </c>
      <c r="O320" s="150">
        <f t="shared" si="95"/>
        <v>0</v>
      </c>
      <c r="P320" s="150" t="str">
        <f t="shared" si="83"/>
        <v xml:space="preserve"> </v>
      </c>
      <c r="Q320" s="150" t="str">
        <f t="shared" si="84"/>
        <v xml:space="preserve"> </v>
      </c>
      <c r="R320" s="107">
        <f t="shared" si="88"/>
        <v>0</v>
      </c>
      <c r="S320" s="72">
        <f t="shared" si="85"/>
        <v>0</v>
      </c>
    </row>
    <row r="321" spans="1:19" s="2" customFormat="1" ht="120" customHeight="1" thickBot="1" x14ac:dyDescent="0.25">
      <c r="A321" s="417">
        <f t="shared" ref="A321:O321" si="96">A315+A320</f>
        <v>0</v>
      </c>
      <c r="B321" s="418">
        <f t="shared" si="96"/>
        <v>0</v>
      </c>
      <c r="C321" s="418">
        <f t="shared" si="96"/>
        <v>0</v>
      </c>
      <c r="D321" s="418">
        <f t="shared" si="96"/>
        <v>0</v>
      </c>
      <c r="E321" s="178">
        <f t="shared" si="96"/>
        <v>0</v>
      </c>
      <c r="F321" s="178">
        <f t="shared" si="96"/>
        <v>0</v>
      </c>
      <c r="G321" s="86"/>
      <c r="H321" s="87" t="s">
        <v>266</v>
      </c>
      <c r="I321" s="418">
        <f>'موازنة 2026-2027'!M321</f>
        <v>0</v>
      </c>
      <c r="J321" s="418">
        <f>'موازنة 2027-2028 '!M321</f>
        <v>0</v>
      </c>
      <c r="K321" s="453">
        <f>'موازنة 2028 -2029'!M321</f>
        <v>0</v>
      </c>
      <c r="L321" s="238">
        <f t="shared" si="96"/>
        <v>0</v>
      </c>
      <c r="M321" s="453">
        <f>'موازنة 2029-2030'!M321</f>
        <v>0</v>
      </c>
      <c r="N321" s="239">
        <f t="shared" si="82"/>
        <v>0</v>
      </c>
      <c r="O321" s="238">
        <f t="shared" si="96"/>
        <v>0</v>
      </c>
      <c r="P321" s="238" t="str">
        <f t="shared" si="83"/>
        <v xml:space="preserve"> </v>
      </c>
      <c r="Q321" s="238" t="str">
        <f t="shared" si="84"/>
        <v xml:space="preserve"> </v>
      </c>
      <c r="R321" s="123">
        <f t="shared" si="88"/>
        <v>0</v>
      </c>
      <c r="S321" s="72">
        <f t="shared" si="85"/>
        <v>0</v>
      </c>
    </row>
    <row r="322" spans="1:19" s="2" customFormat="1" ht="121.5" customHeight="1" thickTop="1" x14ac:dyDescent="0.2">
      <c r="A322" s="371"/>
      <c r="B322" s="372"/>
      <c r="C322" s="372"/>
      <c r="D322" s="372"/>
      <c r="E322" s="152"/>
      <c r="F322" s="152"/>
      <c r="G322" s="53" t="s">
        <v>840</v>
      </c>
      <c r="H322" s="22" t="s">
        <v>267</v>
      </c>
      <c r="I322" s="372">
        <f>'موازنة 2026-2027'!M322</f>
        <v>0</v>
      </c>
      <c r="J322" s="372">
        <f>'موازنة 2027-2028 '!M322</f>
        <v>0</v>
      </c>
      <c r="K322" s="372">
        <f>'موازنة 2028 -2029'!M322</f>
        <v>0</v>
      </c>
      <c r="L322" s="152">
        <f t="shared" si="89"/>
        <v>0</v>
      </c>
      <c r="M322" s="372">
        <f>'موازنة 2029-2030'!M322</f>
        <v>0</v>
      </c>
      <c r="N322" s="214">
        <f t="shared" si="82"/>
        <v>0</v>
      </c>
      <c r="O322" s="152"/>
      <c r="P322" s="152" t="str">
        <f t="shared" si="83"/>
        <v xml:space="preserve"> </v>
      </c>
      <c r="Q322" s="152" t="str">
        <f t="shared" si="84"/>
        <v xml:space="preserve"> </v>
      </c>
      <c r="R322" s="109"/>
      <c r="S322" s="72">
        <f>S330</f>
        <v>137000</v>
      </c>
    </row>
    <row r="323" spans="1:19" s="1" customFormat="1" ht="90" customHeight="1" x14ac:dyDescent="0.2">
      <c r="A323" s="357"/>
      <c r="B323" s="373"/>
      <c r="C323" s="373"/>
      <c r="D323" s="373"/>
      <c r="E323" s="155"/>
      <c r="F323" s="155"/>
      <c r="G323" s="54" t="s">
        <v>841</v>
      </c>
      <c r="H323" s="18" t="s">
        <v>268</v>
      </c>
      <c r="I323" s="373">
        <f>'موازنة 2026-2027'!M323</f>
        <v>0</v>
      </c>
      <c r="J323" s="373">
        <f>'موازنة 2027-2028 '!M323</f>
        <v>0</v>
      </c>
      <c r="K323" s="373">
        <f>'موازنة 2028 -2029'!M323</f>
        <v>0</v>
      </c>
      <c r="L323" s="155">
        <f t="shared" si="89"/>
        <v>0</v>
      </c>
      <c r="M323" s="373">
        <f>'موازنة 2029-2030'!M323</f>
        <v>0</v>
      </c>
      <c r="N323" s="215">
        <f t="shared" si="82"/>
        <v>0</v>
      </c>
      <c r="O323" s="155"/>
      <c r="P323" s="155" t="str">
        <f t="shared" si="83"/>
        <v xml:space="preserve"> </v>
      </c>
      <c r="Q323" s="155" t="str">
        <f t="shared" si="84"/>
        <v xml:space="preserve"> </v>
      </c>
      <c r="R323" s="110"/>
      <c r="S323" s="72">
        <f>S328</f>
        <v>0</v>
      </c>
    </row>
    <row r="324" spans="1:19" ht="105.75" customHeight="1" x14ac:dyDescent="0.2">
      <c r="A324" s="364"/>
      <c r="B324" s="365"/>
      <c r="C324" s="365"/>
      <c r="D324" s="365"/>
      <c r="E324" s="147"/>
      <c r="F324" s="147"/>
      <c r="G324" s="49" t="s">
        <v>842</v>
      </c>
      <c r="H324" s="19" t="s">
        <v>269</v>
      </c>
      <c r="I324" s="365">
        <f>'موازنة 2026-2027'!M324</f>
        <v>0</v>
      </c>
      <c r="J324" s="365">
        <f>'موازنة 2027-2028 '!M324</f>
        <v>0</v>
      </c>
      <c r="K324" s="365">
        <f>'موازنة 2028 -2029'!M324</f>
        <v>0</v>
      </c>
      <c r="L324" s="147">
        <f t="shared" si="89"/>
        <v>0</v>
      </c>
      <c r="M324" s="365">
        <f>'موازنة 2029-2030'!M324</f>
        <v>0</v>
      </c>
      <c r="N324" s="208">
        <f t="shared" si="82"/>
        <v>0</v>
      </c>
      <c r="O324" s="147"/>
      <c r="P324" s="209" t="str">
        <f t="shared" si="83"/>
        <v xml:space="preserve"> </v>
      </c>
      <c r="Q324" s="209" t="str">
        <f t="shared" si="84"/>
        <v xml:space="preserve"> </v>
      </c>
      <c r="R324" s="105">
        <f t="shared" si="88"/>
        <v>0</v>
      </c>
      <c r="S324" s="72">
        <f t="shared" si="85"/>
        <v>0</v>
      </c>
    </row>
    <row r="325" spans="1:19" ht="105.75" customHeight="1" x14ac:dyDescent="0.2">
      <c r="A325" s="364"/>
      <c r="B325" s="365"/>
      <c r="C325" s="365"/>
      <c r="D325" s="365"/>
      <c r="E325" s="147"/>
      <c r="F325" s="147"/>
      <c r="G325" s="49" t="s">
        <v>843</v>
      </c>
      <c r="H325" s="19" t="s">
        <v>270</v>
      </c>
      <c r="I325" s="365">
        <f>'موازنة 2026-2027'!M325</f>
        <v>0</v>
      </c>
      <c r="J325" s="365">
        <f>'موازنة 2027-2028 '!M325</f>
        <v>0</v>
      </c>
      <c r="K325" s="365">
        <f>'موازنة 2028 -2029'!M325</f>
        <v>0</v>
      </c>
      <c r="L325" s="147">
        <f t="shared" si="89"/>
        <v>0</v>
      </c>
      <c r="M325" s="365">
        <f>'موازنة 2029-2030'!M325</f>
        <v>0</v>
      </c>
      <c r="N325" s="208">
        <f t="shared" si="82"/>
        <v>0</v>
      </c>
      <c r="O325" s="147"/>
      <c r="P325" s="209" t="str">
        <f t="shared" si="83"/>
        <v xml:space="preserve"> </v>
      </c>
      <c r="Q325" s="209" t="str">
        <f t="shared" si="84"/>
        <v xml:space="preserve"> </v>
      </c>
      <c r="R325" s="105">
        <f t="shared" si="88"/>
        <v>0</v>
      </c>
      <c r="S325" s="72">
        <f t="shared" si="85"/>
        <v>0</v>
      </c>
    </row>
    <row r="326" spans="1:19" ht="90" customHeight="1" x14ac:dyDescent="0.2">
      <c r="A326" s="364"/>
      <c r="B326" s="365"/>
      <c r="C326" s="365"/>
      <c r="D326" s="365"/>
      <c r="E326" s="147"/>
      <c r="F326" s="147"/>
      <c r="G326" s="49" t="s">
        <v>844</v>
      </c>
      <c r="H326" s="19" t="s">
        <v>271</v>
      </c>
      <c r="I326" s="365">
        <f>'موازنة 2026-2027'!M326</f>
        <v>0</v>
      </c>
      <c r="J326" s="365">
        <f>'موازنة 2027-2028 '!M326</f>
        <v>0</v>
      </c>
      <c r="K326" s="365">
        <f>'موازنة 2028 -2029'!M326</f>
        <v>0</v>
      </c>
      <c r="L326" s="147">
        <f t="shared" si="89"/>
        <v>0</v>
      </c>
      <c r="M326" s="365">
        <f>'موازنة 2029-2030'!M326</f>
        <v>0</v>
      </c>
      <c r="N326" s="208">
        <f t="shared" si="82"/>
        <v>0</v>
      </c>
      <c r="O326" s="147"/>
      <c r="P326" s="209" t="str">
        <f t="shared" si="83"/>
        <v xml:space="preserve"> </v>
      </c>
      <c r="Q326" s="209" t="str">
        <f t="shared" si="84"/>
        <v xml:space="preserve"> </v>
      </c>
      <c r="R326" s="105">
        <f t="shared" si="88"/>
        <v>0</v>
      </c>
      <c r="S326" s="72">
        <f t="shared" si="85"/>
        <v>0</v>
      </c>
    </row>
    <row r="327" spans="1:19" ht="90" customHeight="1" thickBot="1" x14ac:dyDescent="0.25">
      <c r="A327" s="391"/>
      <c r="B327" s="379"/>
      <c r="C327" s="379"/>
      <c r="D327" s="379"/>
      <c r="E327" s="158"/>
      <c r="F327" s="158"/>
      <c r="G327" s="50" t="s">
        <v>845</v>
      </c>
      <c r="H327" s="19" t="s">
        <v>272</v>
      </c>
      <c r="I327" s="379">
        <f>'موازنة 2026-2027'!M327</f>
        <v>0</v>
      </c>
      <c r="J327" s="379">
        <f>'موازنة 2027-2028 '!M327</f>
        <v>0</v>
      </c>
      <c r="K327" s="379">
        <f>'موازنة 2028 -2029'!M327</f>
        <v>0</v>
      </c>
      <c r="L327" s="158">
        <f t="shared" si="89"/>
        <v>0</v>
      </c>
      <c r="M327" s="379">
        <f>'موازنة 2029-2030'!M327</f>
        <v>0</v>
      </c>
      <c r="N327" s="218">
        <f t="shared" si="82"/>
        <v>0</v>
      </c>
      <c r="O327" s="158"/>
      <c r="P327" s="219" t="str">
        <f t="shared" si="83"/>
        <v xml:space="preserve"> </v>
      </c>
      <c r="Q327" s="219" t="str">
        <f t="shared" si="84"/>
        <v xml:space="preserve"> </v>
      </c>
      <c r="R327" s="113">
        <f t="shared" si="88"/>
        <v>0</v>
      </c>
      <c r="S327" s="72">
        <f t="shared" si="85"/>
        <v>0</v>
      </c>
    </row>
    <row r="328" spans="1:19" s="1" customFormat="1" ht="90" customHeight="1" thickBot="1" x14ac:dyDescent="0.25">
      <c r="A328" s="360">
        <f t="shared" ref="A328:O328" si="97">SUM(A324:A327)</f>
        <v>0</v>
      </c>
      <c r="B328" s="368">
        <f t="shared" si="97"/>
        <v>0</v>
      </c>
      <c r="C328" s="368">
        <f t="shared" si="97"/>
        <v>0</v>
      </c>
      <c r="D328" s="368">
        <f t="shared" si="97"/>
        <v>0</v>
      </c>
      <c r="E328" s="150">
        <f t="shared" si="97"/>
        <v>0</v>
      </c>
      <c r="F328" s="150">
        <f t="shared" si="97"/>
        <v>0</v>
      </c>
      <c r="G328" s="51"/>
      <c r="H328" s="5" t="s">
        <v>167</v>
      </c>
      <c r="I328" s="368">
        <f>'موازنة 2026-2027'!M328</f>
        <v>0</v>
      </c>
      <c r="J328" s="368">
        <f>'موازنة 2027-2028 '!M328</f>
        <v>0</v>
      </c>
      <c r="K328" s="368">
        <f>'موازنة 2028 -2029'!M328</f>
        <v>0</v>
      </c>
      <c r="L328" s="150">
        <f t="shared" si="97"/>
        <v>0</v>
      </c>
      <c r="M328" s="368">
        <f>'موازنة 2029-2030'!M328</f>
        <v>0</v>
      </c>
      <c r="N328" s="212">
        <f t="shared" si="82"/>
        <v>0</v>
      </c>
      <c r="O328" s="150">
        <f t="shared" si="97"/>
        <v>0</v>
      </c>
      <c r="P328" s="150" t="str">
        <f t="shared" si="83"/>
        <v xml:space="preserve"> </v>
      </c>
      <c r="Q328" s="150" t="str">
        <f t="shared" si="84"/>
        <v xml:space="preserve"> </v>
      </c>
      <c r="R328" s="107">
        <f t="shared" si="88"/>
        <v>0</v>
      </c>
      <c r="S328" s="72">
        <f t="shared" si="85"/>
        <v>0</v>
      </c>
    </row>
    <row r="329" spans="1:19" s="1" customFormat="1" ht="97.5" customHeight="1" thickBot="1" x14ac:dyDescent="0.25">
      <c r="A329" s="375"/>
      <c r="B329" s="375"/>
      <c r="C329" s="375"/>
      <c r="D329" s="375"/>
      <c r="E329" s="156"/>
      <c r="F329" s="156"/>
      <c r="G329" s="55">
        <v>3113040201</v>
      </c>
      <c r="H329" s="18" t="s">
        <v>273</v>
      </c>
      <c r="I329" s="375">
        <f>'موازنة 2026-2027'!M329</f>
        <v>22000</v>
      </c>
      <c r="J329" s="375">
        <f>'موازنة 2027-2028 '!M329</f>
        <v>25000</v>
      </c>
      <c r="K329" s="375">
        <f>'موازنة 2028 -2029'!M329</f>
        <v>30000</v>
      </c>
      <c r="L329" s="156">
        <f t="shared" si="89"/>
        <v>60000</v>
      </c>
      <c r="M329" s="375">
        <f>'موازنة 2029-2030'!M329</f>
        <v>0</v>
      </c>
      <c r="N329" s="216">
        <f t="shared" si="82"/>
        <v>-22000</v>
      </c>
      <c r="O329" s="156"/>
      <c r="P329" s="154" t="str">
        <f t="shared" si="83"/>
        <v xml:space="preserve"> </v>
      </c>
      <c r="Q329" s="154">
        <f t="shared" si="84"/>
        <v>22000</v>
      </c>
      <c r="R329" s="111">
        <f t="shared" si="88"/>
        <v>0</v>
      </c>
      <c r="S329" s="72">
        <f t="shared" si="85"/>
        <v>137000</v>
      </c>
    </row>
    <row r="330" spans="1:19" s="2" customFormat="1" ht="99.75" customHeight="1" thickBot="1" x14ac:dyDescent="0.25">
      <c r="A330" s="376">
        <f t="shared" ref="A330:O330" si="98">A329+A328</f>
        <v>0</v>
      </c>
      <c r="B330" s="377">
        <f t="shared" si="98"/>
        <v>0</v>
      </c>
      <c r="C330" s="377">
        <f t="shared" si="98"/>
        <v>0</v>
      </c>
      <c r="D330" s="377">
        <f t="shared" si="98"/>
        <v>0</v>
      </c>
      <c r="E330" s="157">
        <f t="shared" si="98"/>
        <v>0</v>
      </c>
      <c r="F330" s="157">
        <f t="shared" si="98"/>
        <v>0</v>
      </c>
      <c r="G330" s="57"/>
      <c r="H330" s="7" t="s">
        <v>274</v>
      </c>
      <c r="I330" s="377">
        <f>'موازنة 2026-2027'!M330</f>
        <v>22000</v>
      </c>
      <c r="J330" s="377">
        <f>'موازنة 2027-2028 '!M330</f>
        <v>25000</v>
      </c>
      <c r="K330" s="377">
        <f>'موازنة 2028 -2029'!M330</f>
        <v>30000</v>
      </c>
      <c r="L330" s="157">
        <f t="shared" si="98"/>
        <v>60000</v>
      </c>
      <c r="M330" s="377">
        <f>'موازنة 2029-2030'!M330</f>
        <v>0</v>
      </c>
      <c r="N330" s="217">
        <f t="shared" si="82"/>
        <v>-22000</v>
      </c>
      <c r="O330" s="157">
        <f t="shared" si="98"/>
        <v>0</v>
      </c>
      <c r="P330" s="157" t="str">
        <f t="shared" si="83"/>
        <v xml:space="preserve"> </v>
      </c>
      <c r="Q330" s="157">
        <f t="shared" si="84"/>
        <v>22000</v>
      </c>
      <c r="R330" s="112">
        <f t="shared" si="88"/>
        <v>0</v>
      </c>
      <c r="S330" s="72">
        <f t="shared" si="85"/>
        <v>137000</v>
      </c>
    </row>
    <row r="331" spans="1:19" s="1" customFormat="1" ht="107.25" customHeight="1" thickBot="1" x14ac:dyDescent="0.25">
      <c r="A331" s="361" t="e">
        <f>A330/$A$845</f>
        <v>#DIV/0!</v>
      </c>
      <c r="B331" s="396" t="e">
        <f>B330/$B$845</f>
        <v>#DIV/0!</v>
      </c>
      <c r="C331" s="396" t="e">
        <f>C330/$C$845</f>
        <v>#DIV/0!</v>
      </c>
      <c r="D331" s="396" t="e">
        <f>D330/$D$845</f>
        <v>#DIV/0!</v>
      </c>
      <c r="E331" s="270" t="e">
        <f>E330/$E$845</f>
        <v>#DIV/0!</v>
      </c>
      <c r="F331" s="270" t="e">
        <f>F330/$F$845</f>
        <v>#DIV/0!</v>
      </c>
      <c r="G331" s="266"/>
      <c r="H331" s="267" t="s">
        <v>1136</v>
      </c>
      <c r="I331" s="396">
        <f>'موازنة 2026-2027'!M331</f>
        <v>5.5804986936559874E-4</v>
      </c>
      <c r="J331" s="396">
        <f>'موازنة 2027-2028 '!M331</f>
        <v>5.4917294554401072E-4</v>
      </c>
      <c r="K331" s="396">
        <f>'موازنة 2028 -2029'!M331</f>
        <v>5.49219193380078E-4</v>
      </c>
      <c r="L331" s="270">
        <f>L330/$L$845</f>
        <v>5.49219193380078E-4</v>
      </c>
      <c r="M331" s="396" t="e">
        <f>'موازنة 2029-2030'!M331</f>
        <v>#DIV/0!</v>
      </c>
      <c r="N331" s="270"/>
      <c r="O331" s="270" t="e">
        <f>O330/$O$845</f>
        <v>#DIV/0!</v>
      </c>
      <c r="P331" s="270"/>
      <c r="Q331" s="265"/>
      <c r="R331" s="268"/>
      <c r="S331" s="72">
        <v>1</v>
      </c>
    </row>
    <row r="332" spans="1:19" s="2" customFormat="1" ht="105.75" customHeight="1" x14ac:dyDescent="0.2">
      <c r="A332" s="389"/>
      <c r="B332" s="390"/>
      <c r="C332" s="390"/>
      <c r="D332" s="390"/>
      <c r="E332" s="166"/>
      <c r="F332" s="166"/>
      <c r="G332" s="60" t="s">
        <v>846</v>
      </c>
      <c r="H332" s="25" t="s">
        <v>275</v>
      </c>
      <c r="I332" s="390">
        <f>'موازنة 2026-2027'!M332</f>
        <v>0</v>
      </c>
      <c r="J332" s="390">
        <f>'موازنة 2027-2028 '!M332</f>
        <v>0</v>
      </c>
      <c r="K332" s="390">
        <f>'موازنة 2028 -2029'!M332</f>
        <v>0</v>
      </c>
      <c r="L332" s="166">
        <f t="shared" si="89"/>
        <v>0</v>
      </c>
      <c r="M332" s="390">
        <f>'موازنة 2029-2030'!M332</f>
        <v>0</v>
      </c>
      <c r="N332" s="228">
        <f t="shared" si="82"/>
        <v>0</v>
      </c>
      <c r="O332" s="166"/>
      <c r="P332" s="166" t="str">
        <f t="shared" si="83"/>
        <v xml:space="preserve"> </v>
      </c>
      <c r="Q332" s="166" t="str">
        <f t="shared" si="84"/>
        <v xml:space="preserve"> </v>
      </c>
      <c r="R332" s="119"/>
      <c r="S332" s="72">
        <f>S335</f>
        <v>0</v>
      </c>
    </row>
    <row r="333" spans="1:19" s="1" customFormat="1" ht="105.75" customHeight="1" x14ac:dyDescent="0.2">
      <c r="A333" s="357"/>
      <c r="B333" s="373"/>
      <c r="C333" s="373"/>
      <c r="D333" s="373"/>
      <c r="E333" s="153"/>
      <c r="F333" s="153"/>
      <c r="G333" s="54">
        <v>3113050101</v>
      </c>
      <c r="H333" s="18" t="s">
        <v>276</v>
      </c>
      <c r="I333" s="373">
        <f>'موازنة 2026-2027'!M333</f>
        <v>0</v>
      </c>
      <c r="J333" s="373">
        <f>'موازنة 2027-2028 '!M333</f>
        <v>0</v>
      </c>
      <c r="K333" s="373">
        <f>'موازنة 2028 -2029'!M333</f>
        <v>0</v>
      </c>
      <c r="L333" s="153">
        <f t="shared" si="89"/>
        <v>0</v>
      </c>
      <c r="M333" s="373">
        <f>'موازنة 2029-2030'!M333</f>
        <v>0</v>
      </c>
      <c r="N333" s="215">
        <f t="shared" si="82"/>
        <v>0</v>
      </c>
      <c r="O333" s="153"/>
      <c r="P333" s="155" t="str">
        <f t="shared" si="83"/>
        <v xml:space="preserve"> </v>
      </c>
      <c r="Q333" s="155" t="str">
        <f t="shared" si="84"/>
        <v xml:space="preserve"> </v>
      </c>
      <c r="R333" s="110">
        <f t="shared" si="88"/>
        <v>0</v>
      </c>
      <c r="S333" s="72">
        <f t="shared" si="85"/>
        <v>0</v>
      </c>
    </row>
    <row r="334" spans="1:19" s="1" customFormat="1" ht="105.75" customHeight="1" thickBot="1" x14ac:dyDescent="0.25">
      <c r="A334" s="374"/>
      <c r="B334" s="375"/>
      <c r="C334" s="375"/>
      <c r="D334" s="375"/>
      <c r="E334" s="156"/>
      <c r="F334" s="156"/>
      <c r="G334" s="55">
        <v>3113050201</v>
      </c>
      <c r="H334" s="18" t="s">
        <v>277</v>
      </c>
      <c r="I334" s="375">
        <f>'موازنة 2026-2027'!M334</f>
        <v>0</v>
      </c>
      <c r="J334" s="375">
        <f>'موازنة 2027-2028 '!M334</f>
        <v>0</v>
      </c>
      <c r="K334" s="375">
        <f>'موازنة 2028 -2029'!M334</f>
        <v>0</v>
      </c>
      <c r="L334" s="156">
        <f t="shared" si="89"/>
        <v>0</v>
      </c>
      <c r="M334" s="375">
        <f>'موازنة 2029-2030'!M334</f>
        <v>0</v>
      </c>
      <c r="N334" s="216">
        <f t="shared" si="82"/>
        <v>0</v>
      </c>
      <c r="O334" s="156"/>
      <c r="P334" s="154" t="str">
        <f t="shared" si="83"/>
        <v xml:space="preserve"> </v>
      </c>
      <c r="Q334" s="154" t="str">
        <f t="shared" si="84"/>
        <v xml:space="preserve"> </v>
      </c>
      <c r="R334" s="111">
        <f t="shared" si="88"/>
        <v>0</v>
      </c>
      <c r="S334" s="72">
        <f t="shared" si="85"/>
        <v>0</v>
      </c>
    </row>
    <row r="335" spans="1:19" s="2" customFormat="1" ht="122.25" customHeight="1" thickBot="1" x14ac:dyDescent="0.25">
      <c r="A335" s="376">
        <f t="shared" ref="A335:O335" si="99">SUM(A333:A334)</f>
        <v>0</v>
      </c>
      <c r="B335" s="377">
        <f t="shared" si="99"/>
        <v>0</v>
      </c>
      <c r="C335" s="377">
        <f t="shared" si="99"/>
        <v>0</v>
      </c>
      <c r="D335" s="377">
        <f t="shared" si="99"/>
        <v>0</v>
      </c>
      <c r="E335" s="157">
        <f t="shared" si="99"/>
        <v>0</v>
      </c>
      <c r="F335" s="157">
        <f t="shared" si="99"/>
        <v>0</v>
      </c>
      <c r="G335" s="57"/>
      <c r="H335" s="7" t="s">
        <v>278</v>
      </c>
      <c r="I335" s="377">
        <f>'موازنة 2026-2027'!M335</f>
        <v>0</v>
      </c>
      <c r="J335" s="377">
        <f>'موازنة 2027-2028 '!M335</f>
        <v>0</v>
      </c>
      <c r="K335" s="377">
        <f>'موازنة 2028 -2029'!M335</f>
        <v>0</v>
      </c>
      <c r="L335" s="157">
        <f t="shared" si="99"/>
        <v>0</v>
      </c>
      <c r="M335" s="377">
        <f>'موازنة 2029-2030'!M335</f>
        <v>0</v>
      </c>
      <c r="N335" s="217">
        <f t="shared" si="82"/>
        <v>0</v>
      </c>
      <c r="O335" s="157">
        <f t="shared" si="99"/>
        <v>0</v>
      </c>
      <c r="P335" s="157" t="str">
        <f t="shared" si="83"/>
        <v xml:space="preserve"> </v>
      </c>
      <c r="Q335" s="157" t="str">
        <f t="shared" si="84"/>
        <v xml:space="preserve"> </v>
      </c>
      <c r="R335" s="112">
        <f t="shared" si="88"/>
        <v>0</v>
      </c>
      <c r="S335" s="72">
        <f t="shared" si="85"/>
        <v>0</v>
      </c>
    </row>
    <row r="336" spans="1:19" s="2" customFormat="1" ht="121.5" customHeight="1" x14ac:dyDescent="0.2">
      <c r="A336" s="389"/>
      <c r="B336" s="390"/>
      <c r="C336" s="390"/>
      <c r="D336" s="390"/>
      <c r="E336" s="166"/>
      <c r="F336" s="166"/>
      <c r="G336" s="60" t="s">
        <v>847</v>
      </c>
      <c r="H336" s="25" t="s">
        <v>279</v>
      </c>
      <c r="I336" s="390">
        <f>'موازنة 2026-2027'!M336</f>
        <v>0</v>
      </c>
      <c r="J336" s="390">
        <f>'موازنة 2027-2028 '!M336</f>
        <v>0</v>
      </c>
      <c r="K336" s="390">
        <f>'موازنة 2028 -2029'!M336</f>
        <v>0</v>
      </c>
      <c r="L336" s="166">
        <f t="shared" si="89"/>
        <v>0</v>
      </c>
      <c r="M336" s="390">
        <f>'موازنة 2029-2030'!M336</f>
        <v>0</v>
      </c>
      <c r="N336" s="228">
        <f t="shared" si="82"/>
        <v>0</v>
      </c>
      <c r="O336" s="166"/>
      <c r="P336" s="166" t="str">
        <f t="shared" si="83"/>
        <v xml:space="preserve"> </v>
      </c>
      <c r="Q336" s="166" t="str">
        <f t="shared" si="84"/>
        <v xml:space="preserve"> </v>
      </c>
      <c r="R336" s="119"/>
      <c r="S336" s="72">
        <f>S357</f>
        <v>691000</v>
      </c>
    </row>
    <row r="337" spans="1:19" s="1" customFormat="1" ht="105.75" customHeight="1" x14ac:dyDescent="0.2">
      <c r="A337" s="357"/>
      <c r="B337" s="373"/>
      <c r="C337" s="373"/>
      <c r="D337" s="373"/>
      <c r="E337" s="155"/>
      <c r="F337" s="155"/>
      <c r="G337" s="54" t="s">
        <v>848</v>
      </c>
      <c r="H337" s="18" t="s">
        <v>280</v>
      </c>
      <c r="I337" s="373">
        <f>'موازنة 2026-2027'!M337</f>
        <v>0</v>
      </c>
      <c r="J337" s="373">
        <f>'موازنة 2027-2028 '!M337</f>
        <v>0</v>
      </c>
      <c r="K337" s="373">
        <f>'موازنة 2028 -2029'!M337</f>
        <v>0</v>
      </c>
      <c r="L337" s="155">
        <f t="shared" si="89"/>
        <v>0</v>
      </c>
      <c r="M337" s="373">
        <f>'موازنة 2029-2030'!M337</f>
        <v>0</v>
      </c>
      <c r="N337" s="215">
        <f t="shared" si="82"/>
        <v>0</v>
      </c>
      <c r="O337" s="155"/>
      <c r="P337" s="155" t="str">
        <f t="shared" si="83"/>
        <v xml:space="preserve"> </v>
      </c>
      <c r="Q337" s="155" t="str">
        <f t="shared" si="84"/>
        <v xml:space="preserve"> </v>
      </c>
      <c r="R337" s="110"/>
      <c r="S337" s="72">
        <f>S341</f>
        <v>0</v>
      </c>
    </row>
    <row r="338" spans="1:19" ht="105.75" customHeight="1" x14ac:dyDescent="0.2">
      <c r="A338" s="364"/>
      <c r="B338" s="365"/>
      <c r="C338" s="365"/>
      <c r="D338" s="365"/>
      <c r="E338" s="147"/>
      <c r="F338" s="147"/>
      <c r="G338" s="49" t="s">
        <v>849</v>
      </c>
      <c r="H338" s="19" t="s">
        <v>281</v>
      </c>
      <c r="I338" s="365">
        <f>'موازنة 2026-2027'!M338</f>
        <v>0</v>
      </c>
      <c r="J338" s="365">
        <f>'موازنة 2027-2028 '!M338</f>
        <v>0</v>
      </c>
      <c r="K338" s="365">
        <f>'موازنة 2028 -2029'!M338</f>
        <v>0</v>
      </c>
      <c r="L338" s="147">
        <f t="shared" si="89"/>
        <v>0</v>
      </c>
      <c r="M338" s="365">
        <f>'موازنة 2029-2030'!M338</f>
        <v>0</v>
      </c>
      <c r="N338" s="208">
        <f t="shared" si="82"/>
        <v>0</v>
      </c>
      <c r="O338" s="147"/>
      <c r="P338" s="209" t="str">
        <f t="shared" si="83"/>
        <v xml:space="preserve"> </v>
      </c>
      <c r="Q338" s="209" t="str">
        <f t="shared" si="84"/>
        <v xml:space="preserve"> </v>
      </c>
      <c r="R338" s="105">
        <f t="shared" si="88"/>
        <v>0</v>
      </c>
      <c r="S338" s="72">
        <f t="shared" si="85"/>
        <v>0</v>
      </c>
    </row>
    <row r="339" spans="1:19" ht="105.75" customHeight="1" x14ac:dyDescent="0.2">
      <c r="A339" s="364"/>
      <c r="B339" s="365"/>
      <c r="C339" s="365"/>
      <c r="D339" s="365"/>
      <c r="E339" s="147"/>
      <c r="F339" s="147"/>
      <c r="G339" s="49" t="s">
        <v>850</v>
      </c>
      <c r="H339" s="19" t="s">
        <v>282</v>
      </c>
      <c r="I339" s="365">
        <f>'موازنة 2026-2027'!M339</f>
        <v>0</v>
      </c>
      <c r="J339" s="365">
        <f>'موازنة 2027-2028 '!M339</f>
        <v>0</v>
      </c>
      <c r="K339" s="365">
        <f>'موازنة 2028 -2029'!M339</f>
        <v>0</v>
      </c>
      <c r="L339" s="147">
        <f t="shared" si="89"/>
        <v>0</v>
      </c>
      <c r="M339" s="365">
        <f>'موازنة 2029-2030'!M339</f>
        <v>0</v>
      </c>
      <c r="N339" s="208">
        <f t="shared" si="82"/>
        <v>0</v>
      </c>
      <c r="O339" s="147"/>
      <c r="P339" s="209" t="str">
        <f t="shared" si="83"/>
        <v xml:space="preserve"> </v>
      </c>
      <c r="Q339" s="209" t="str">
        <f t="shared" si="84"/>
        <v xml:space="preserve"> </v>
      </c>
      <c r="R339" s="105">
        <f t="shared" si="88"/>
        <v>0</v>
      </c>
      <c r="S339" s="72">
        <f t="shared" si="85"/>
        <v>0</v>
      </c>
    </row>
    <row r="340" spans="1:19" ht="105.75" customHeight="1" thickBot="1" x14ac:dyDescent="0.25">
      <c r="A340" s="391"/>
      <c r="B340" s="379"/>
      <c r="C340" s="379"/>
      <c r="D340" s="379"/>
      <c r="E340" s="158"/>
      <c r="F340" s="158"/>
      <c r="G340" s="50" t="s">
        <v>851</v>
      </c>
      <c r="H340" s="19" t="s">
        <v>283</v>
      </c>
      <c r="I340" s="379">
        <f>'موازنة 2026-2027'!M340</f>
        <v>0</v>
      </c>
      <c r="J340" s="379">
        <f>'موازنة 2027-2028 '!M340</f>
        <v>0</v>
      </c>
      <c r="K340" s="379">
        <f>'موازنة 2028 -2029'!M340</f>
        <v>0</v>
      </c>
      <c r="L340" s="158">
        <f t="shared" si="89"/>
        <v>0</v>
      </c>
      <c r="M340" s="379">
        <f>'موازنة 2029-2030'!M340</f>
        <v>0</v>
      </c>
      <c r="N340" s="218">
        <f t="shared" si="82"/>
        <v>0</v>
      </c>
      <c r="O340" s="158"/>
      <c r="P340" s="219" t="str">
        <f t="shared" si="83"/>
        <v xml:space="preserve"> </v>
      </c>
      <c r="Q340" s="219" t="str">
        <f t="shared" si="84"/>
        <v xml:space="preserve"> </v>
      </c>
      <c r="R340" s="113">
        <f t="shared" si="88"/>
        <v>0</v>
      </c>
      <c r="S340" s="72">
        <f t="shared" si="85"/>
        <v>0</v>
      </c>
    </row>
    <row r="341" spans="1:19" s="1" customFormat="1" ht="117.75" customHeight="1" thickBot="1" x14ac:dyDescent="0.25">
      <c r="A341" s="360">
        <f t="shared" ref="A341:O341" si="100">SUM(A338:A340)</f>
        <v>0</v>
      </c>
      <c r="B341" s="368">
        <f t="shared" si="100"/>
        <v>0</v>
      </c>
      <c r="C341" s="368">
        <f t="shared" si="100"/>
        <v>0</v>
      </c>
      <c r="D341" s="368">
        <f t="shared" si="100"/>
        <v>0</v>
      </c>
      <c r="E341" s="150">
        <f t="shared" si="100"/>
        <v>0</v>
      </c>
      <c r="F341" s="150">
        <f t="shared" si="100"/>
        <v>0</v>
      </c>
      <c r="G341" s="51"/>
      <c r="H341" s="5" t="s">
        <v>167</v>
      </c>
      <c r="I341" s="368">
        <f>'موازنة 2026-2027'!M341</f>
        <v>0</v>
      </c>
      <c r="J341" s="368">
        <f>'موازنة 2027-2028 '!M341</f>
        <v>0</v>
      </c>
      <c r="K341" s="368">
        <f>'موازنة 2028 -2029'!M341</f>
        <v>0</v>
      </c>
      <c r="L341" s="150">
        <f t="shared" si="100"/>
        <v>0</v>
      </c>
      <c r="M341" s="368">
        <f>'موازنة 2029-2030'!M341</f>
        <v>0</v>
      </c>
      <c r="N341" s="212">
        <f t="shared" si="82"/>
        <v>0</v>
      </c>
      <c r="O341" s="150">
        <f t="shared" si="100"/>
        <v>0</v>
      </c>
      <c r="P341" s="150" t="str">
        <f t="shared" si="83"/>
        <v xml:space="preserve"> </v>
      </c>
      <c r="Q341" s="150" t="str">
        <f t="shared" si="84"/>
        <v xml:space="preserve"> </v>
      </c>
      <c r="R341" s="107">
        <f t="shared" si="88"/>
        <v>0</v>
      </c>
      <c r="S341" s="72">
        <f t="shared" si="85"/>
        <v>0</v>
      </c>
    </row>
    <row r="342" spans="1:19" s="1" customFormat="1" ht="121.5" customHeight="1" x14ac:dyDescent="0.2">
      <c r="A342" s="357"/>
      <c r="B342" s="373"/>
      <c r="C342" s="373"/>
      <c r="D342" s="373"/>
      <c r="E342" s="155"/>
      <c r="F342" s="155"/>
      <c r="G342" s="54" t="s">
        <v>852</v>
      </c>
      <c r="H342" s="18" t="s">
        <v>284</v>
      </c>
      <c r="I342" s="373">
        <f>'موازنة 2026-2027'!M342</f>
        <v>0</v>
      </c>
      <c r="J342" s="373">
        <f>'موازنة 2027-2028 '!M342</f>
        <v>0</v>
      </c>
      <c r="K342" s="373">
        <f>'موازنة 2028 -2029'!M342</f>
        <v>0</v>
      </c>
      <c r="L342" s="155">
        <f t="shared" si="89"/>
        <v>0</v>
      </c>
      <c r="M342" s="373">
        <f>'موازنة 2029-2030'!M342</f>
        <v>0</v>
      </c>
      <c r="N342" s="215">
        <f t="shared" si="82"/>
        <v>0</v>
      </c>
      <c r="O342" s="155"/>
      <c r="P342" s="155" t="str">
        <f t="shared" si="83"/>
        <v xml:space="preserve"> </v>
      </c>
      <c r="Q342" s="155" t="str">
        <f t="shared" si="84"/>
        <v xml:space="preserve"> </v>
      </c>
      <c r="R342" s="110"/>
      <c r="S342" s="72">
        <f>S347</f>
        <v>691000</v>
      </c>
    </row>
    <row r="343" spans="1:19" ht="105.75" customHeight="1" x14ac:dyDescent="0.2">
      <c r="A343" s="364"/>
      <c r="B343" s="365"/>
      <c r="C343" s="365"/>
      <c r="D343" s="365"/>
      <c r="E343" s="147"/>
      <c r="F343" s="147"/>
      <c r="G343" s="49" t="s">
        <v>853</v>
      </c>
      <c r="H343" s="19" t="s">
        <v>285</v>
      </c>
      <c r="I343" s="365">
        <f>'موازنة 2026-2027'!M343</f>
        <v>0</v>
      </c>
      <c r="J343" s="365">
        <f>'موازنة 2027-2028 '!M343</f>
        <v>0</v>
      </c>
      <c r="K343" s="365">
        <f>'موازنة 2028 -2029'!M343</f>
        <v>0</v>
      </c>
      <c r="L343" s="147">
        <f t="shared" si="89"/>
        <v>0</v>
      </c>
      <c r="M343" s="365">
        <f>'موازنة 2029-2030'!M343</f>
        <v>0</v>
      </c>
      <c r="N343" s="208">
        <f t="shared" si="82"/>
        <v>0</v>
      </c>
      <c r="O343" s="147"/>
      <c r="P343" s="209" t="str">
        <f t="shared" si="83"/>
        <v xml:space="preserve"> </v>
      </c>
      <c r="Q343" s="209" t="str">
        <f t="shared" si="84"/>
        <v xml:space="preserve"> </v>
      </c>
      <c r="R343" s="105">
        <f t="shared" si="88"/>
        <v>0</v>
      </c>
      <c r="S343" s="72">
        <f t="shared" si="85"/>
        <v>0</v>
      </c>
    </row>
    <row r="344" spans="1:19" ht="140.25" customHeight="1" x14ac:dyDescent="0.2">
      <c r="A344" s="365"/>
      <c r="B344" s="365"/>
      <c r="C344" s="365"/>
      <c r="D344" s="365"/>
      <c r="E344" s="147"/>
      <c r="F344" s="147"/>
      <c r="G344" s="49" t="s">
        <v>854</v>
      </c>
      <c r="H344" s="19" t="s">
        <v>286</v>
      </c>
      <c r="I344" s="365">
        <f>'موازنة 2026-2027'!M344</f>
        <v>100000</v>
      </c>
      <c r="J344" s="365">
        <f>'موازنة 2027-2028 '!M344</f>
        <v>114000</v>
      </c>
      <c r="K344" s="365">
        <f>'موازنة 2028 -2029'!M344</f>
        <v>136000</v>
      </c>
      <c r="L344" s="147">
        <f t="shared" si="89"/>
        <v>272000</v>
      </c>
      <c r="M344" s="365">
        <f>'موازنة 2029-2030'!M344</f>
        <v>0</v>
      </c>
      <c r="N344" s="208">
        <f t="shared" si="82"/>
        <v>-100000</v>
      </c>
      <c r="O344" s="147"/>
      <c r="P344" s="209" t="str">
        <f t="shared" si="83"/>
        <v xml:space="preserve"> </v>
      </c>
      <c r="Q344" s="209">
        <f t="shared" si="84"/>
        <v>100000</v>
      </c>
      <c r="R344" s="105">
        <f t="shared" si="88"/>
        <v>0</v>
      </c>
      <c r="S344" s="72">
        <f t="shared" si="85"/>
        <v>622000</v>
      </c>
    </row>
    <row r="345" spans="1:19" ht="114.75" customHeight="1" x14ac:dyDescent="0.2">
      <c r="A345" s="365"/>
      <c r="B345" s="365"/>
      <c r="C345" s="365"/>
      <c r="D345" s="365"/>
      <c r="E345" s="147"/>
      <c r="F345" s="147"/>
      <c r="G345" s="49" t="s">
        <v>855</v>
      </c>
      <c r="H345" s="19" t="s">
        <v>287</v>
      </c>
      <c r="I345" s="365">
        <f>'موازنة 2026-2027'!M345</f>
        <v>11000</v>
      </c>
      <c r="J345" s="365">
        <f>'موازنة 2027-2028 '!M345</f>
        <v>13000</v>
      </c>
      <c r="K345" s="365">
        <f>'موازنة 2028 -2029'!M345</f>
        <v>15000</v>
      </c>
      <c r="L345" s="147">
        <f t="shared" si="89"/>
        <v>30000</v>
      </c>
      <c r="M345" s="365">
        <f>'موازنة 2029-2030'!M345</f>
        <v>0</v>
      </c>
      <c r="N345" s="208">
        <f t="shared" si="82"/>
        <v>-11000</v>
      </c>
      <c r="O345" s="147"/>
      <c r="P345" s="209" t="str">
        <f t="shared" si="83"/>
        <v xml:space="preserve"> </v>
      </c>
      <c r="Q345" s="209">
        <f t="shared" si="84"/>
        <v>11000</v>
      </c>
      <c r="R345" s="105">
        <f t="shared" si="88"/>
        <v>0</v>
      </c>
      <c r="S345" s="72">
        <f t="shared" si="85"/>
        <v>69000</v>
      </c>
    </row>
    <row r="346" spans="1:19" ht="105.75" customHeight="1" thickBot="1" x14ac:dyDescent="0.25">
      <c r="A346" s="391"/>
      <c r="B346" s="379"/>
      <c r="C346" s="379"/>
      <c r="D346" s="379"/>
      <c r="E346" s="158"/>
      <c r="F346" s="158"/>
      <c r="G346" s="50" t="s">
        <v>1095</v>
      </c>
      <c r="H346" s="19" t="s">
        <v>1096</v>
      </c>
      <c r="I346" s="379">
        <f>'موازنة 2026-2027'!M346</f>
        <v>0</v>
      </c>
      <c r="J346" s="379">
        <f>'موازنة 2027-2028 '!M346</f>
        <v>0</v>
      </c>
      <c r="K346" s="379">
        <f>'موازنة 2028 -2029'!M346</f>
        <v>0</v>
      </c>
      <c r="L346" s="158">
        <f t="shared" si="89"/>
        <v>0</v>
      </c>
      <c r="M346" s="379">
        <f>'موازنة 2029-2030'!M346</f>
        <v>0</v>
      </c>
      <c r="N346" s="218">
        <f t="shared" si="82"/>
        <v>0</v>
      </c>
      <c r="O346" s="158"/>
      <c r="P346" s="219" t="str">
        <f t="shared" si="83"/>
        <v xml:space="preserve"> </v>
      </c>
      <c r="Q346" s="219" t="str">
        <f t="shared" si="84"/>
        <v xml:space="preserve"> </v>
      </c>
      <c r="R346" s="113">
        <f t="shared" si="88"/>
        <v>0</v>
      </c>
      <c r="S346" s="72">
        <f t="shared" si="85"/>
        <v>0</v>
      </c>
    </row>
    <row r="347" spans="1:19" s="1" customFormat="1" ht="117.75" customHeight="1" thickBot="1" x14ac:dyDescent="0.25">
      <c r="A347" s="360">
        <f t="shared" ref="A347:O347" si="101">SUM(A343:A346)</f>
        <v>0</v>
      </c>
      <c r="B347" s="368">
        <f t="shared" si="101"/>
        <v>0</v>
      </c>
      <c r="C347" s="368">
        <f t="shared" si="101"/>
        <v>0</v>
      </c>
      <c r="D347" s="368">
        <f t="shared" si="101"/>
        <v>0</v>
      </c>
      <c r="E347" s="150">
        <f t="shared" si="101"/>
        <v>0</v>
      </c>
      <c r="F347" s="150">
        <f t="shared" si="101"/>
        <v>0</v>
      </c>
      <c r="G347" s="51"/>
      <c r="H347" s="5" t="s">
        <v>171</v>
      </c>
      <c r="I347" s="368">
        <f>'موازنة 2026-2027'!M348</f>
        <v>111000</v>
      </c>
      <c r="J347" s="368">
        <f>'موازنة 2027-2028 '!M348</f>
        <v>127000</v>
      </c>
      <c r="K347" s="368">
        <f>'موازنة 2028 -2029'!M348</f>
        <v>151000</v>
      </c>
      <c r="L347" s="150">
        <f t="shared" si="101"/>
        <v>302000</v>
      </c>
      <c r="M347" s="368">
        <f>'موازنة 2029-2030'!M348</f>
        <v>0</v>
      </c>
      <c r="N347" s="212">
        <f t="shared" si="82"/>
        <v>-111000</v>
      </c>
      <c r="O347" s="150">
        <f t="shared" si="101"/>
        <v>0</v>
      </c>
      <c r="P347" s="150" t="str">
        <f t="shared" si="83"/>
        <v xml:space="preserve"> </v>
      </c>
      <c r="Q347" s="150">
        <f t="shared" si="84"/>
        <v>111000</v>
      </c>
      <c r="R347" s="107">
        <f t="shared" si="88"/>
        <v>0</v>
      </c>
      <c r="S347" s="72">
        <f t="shared" si="85"/>
        <v>691000</v>
      </c>
    </row>
    <row r="348" spans="1:19" s="1" customFormat="1" ht="105.75" customHeight="1" x14ac:dyDescent="0.2">
      <c r="A348" s="394"/>
      <c r="B348" s="395"/>
      <c r="C348" s="395"/>
      <c r="D348" s="395"/>
      <c r="E348" s="170"/>
      <c r="F348" s="170"/>
      <c r="G348" s="48" t="s">
        <v>856</v>
      </c>
      <c r="H348" s="21" t="s">
        <v>288</v>
      </c>
      <c r="I348" s="395">
        <f>'موازنة 2026-2027'!M349</f>
        <v>0</v>
      </c>
      <c r="J348" s="395">
        <f>'موازنة 2027-2028 '!M349</f>
        <v>0</v>
      </c>
      <c r="K348" s="395">
        <f>'موازنة 2028 -2029'!M349</f>
        <v>0</v>
      </c>
      <c r="L348" s="170">
        <f t="shared" si="89"/>
        <v>0</v>
      </c>
      <c r="M348" s="395">
        <f>'موازنة 2029-2030'!M349</f>
        <v>0</v>
      </c>
      <c r="N348" s="229">
        <f t="shared" si="82"/>
        <v>0</v>
      </c>
      <c r="O348" s="170"/>
      <c r="P348" s="170" t="str">
        <f t="shared" si="83"/>
        <v xml:space="preserve"> </v>
      </c>
      <c r="Q348" s="170" t="str">
        <f t="shared" si="84"/>
        <v xml:space="preserve"> </v>
      </c>
      <c r="R348" s="120"/>
      <c r="S348" s="72">
        <f>S356</f>
        <v>0</v>
      </c>
    </row>
    <row r="349" spans="1:19" ht="105.75" customHeight="1" x14ac:dyDescent="0.2">
      <c r="A349" s="364"/>
      <c r="B349" s="365"/>
      <c r="C349" s="365"/>
      <c r="D349" s="365"/>
      <c r="E349" s="147"/>
      <c r="F349" s="147"/>
      <c r="G349" s="49" t="s">
        <v>857</v>
      </c>
      <c r="H349" s="19" t="s">
        <v>289</v>
      </c>
      <c r="I349" s="365">
        <f>'موازنة 2026-2027'!M350</f>
        <v>0</v>
      </c>
      <c r="J349" s="365">
        <f>'موازنة 2027-2028 '!M350</f>
        <v>0</v>
      </c>
      <c r="K349" s="365">
        <f>'موازنة 2028 -2029'!M350</f>
        <v>0</v>
      </c>
      <c r="L349" s="147">
        <f t="shared" si="89"/>
        <v>0</v>
      </c>
      <c r="M349" s="365">
        <f>'موازنة 2029-2030'!M350</f>
        <v>0</v>
      </c>
      <c r="N349" s="208">
        <f t="shared" ref="N349:N416" si="102">M349-I349</f>
        <v>0</v>
      </c>
      <c r="O349" s="147"/>
      <c r="P349" s="209" t="str">
        <f t="shared" ref="P349:P416" si="103">IF(O349&gt;I349,O349-I349," ")</f>
        <v xml:space="preserve"> </v>
      </c>
      <c r="Q349" s="209" t="str">
        <f t="shared" ref="Q349:Q416" si="104">IF(I349&gt;O349,I349-O349," ")</f>
        <v xml:space="preserve"> </v>
      </c>
      <c r="R349" s="105">
        <f t="shared" si="88"/>
        <v>0</v>
      </c>
      <c r="S349" s="72">
        <f t="shared" ref="S349:S416" si="105">SUM(A349+B349+C349+D349+E349+F349+I349+J349+K349+L349+M349+O349)</f>
        <v>0</v>
      </c>
    </row>
    <row r="350" spans="1:19" ht="105.75" customHeight="1" x14ac:dyDescent="0.2">
      <c r="A350" s="364"/>
      <c r="B350" s="365"/>
      <c r="C350" s="365"/>
      <c r="D350" s="365"/>
      <c r="E350" s="147"/>
      <c r="F350" s="147"/>
      <c r="G350" s="49" t="s">
        <v>858</v>
      </c>
      <c r="H350" s="19" t="s">
        <v>290</v>
      </c>
      <c r="I350" s="365">
        <f>'موازنة 2026-2027'!M351</f>
        <v>0</v>
      </c>
      <c r="J350" s="365">
        <f>'موازنة 2027-2028 '!M351</f>
        <v>0</v>
      </c>
      <c r="K350" s="365">
        <f>'موازنة 2028 -2029'!M351</f>
        <v>0</v>
      </c>
      <c r="L350" s="147">
        <f t="shared" si="89"/>
        <v>0</v>
      </c>
      <c r="M350" s="365">
        <f>'موازنة 2029-2030'!M351</f>
        <v>0</v>
      </c>
      <c r="N350" s="208">
        <f t="shared" si="102"/>
        <v>0</v>
      </c>
      <c r="O350" s="147"/>
      <c r="P350" s="209" t="str">
        <f t="shared" si="103"/>
        <v xml:space="preserve"> </v>
      </c>
      <c r="Q350" s="209" t="str">
        <f t="shared" si="104"/>
        <v xml:space="preserve"> </v>
      </c>
      <c r="R350" s="105">
        <f t="shared" si="88"/>
        <v>0</v>
      </c>
      <c r="S350" s="72">
        <f t="shared" si="105"/>
        <v>0</v>
      </c>
    </row>
    <row r="351" spans="1:19" ht="105.75" customHeight="1" x14ac:dyDescent="0.2">
      <c r="A351" s="364"/>
      <c r="B351" s="365"/>
      <c r="C351" s="365"/>
      <c r="D351" s="365"/>
      <c r="E351" s="147"/>
      <c r="F351" s="147"/>
      <c r="G351" s="49" t="s">
        <v>859</v>
      </c>
      <c r="H351" s="19" t="s">
        <v>291</v>
      </c>
      <c r="I351" s="365">
        <f>'موازنة 2026-2027'!M352</f>
        <v>0</v>
      </c>
      <c r="J351" s="365">
        <f>'موازنة 2027-2028 '!M352</f>
        <v>0</v>
      </c>
      <c r="K351" s="365">
        <f>'موازنة 2028 -2029'!M352</f>
        <v>0</v>
      </c>
      <c r="L351" s="147">
        <f t="shared" si="89"/>
        <v>0</v>
      </c>
      <c r="M351" s="365">
        <f>'موازنة 2029-2030'!M352</f>
        <v>0</v>
      </c>
      <c r="N351" s="208">
        <f t="shared" si="102"/>
        <v>0</v>
      </c>
      <c r="O351" s="147"/>
      <c r="P351" s="209" t="str">
        <f t="shared" si="103"/>
        <v xml:space="preserve"> </v>
      </c>
      <c r="Q351" s="209" t="str">
        <f t="shared" si="104"/>
        <v xml:space="preserve"> </v>
      </c>
      <c r="R351" s="105">
        <f t="shared" si="88"/>
        <v>0</v>
      </c>
      <c r="S351" s="72">
        <f t="shared" si="105"/>
        <v>0</v>
      </c>
    </row>
    <row r="352" spans="1:19" ht="105.75" customHeight="1" x14ac:dyDescent="0.2">
      <c r="A352" s="364"/>
      <c r="B352" s="365"/>
      <c r="C352" s="365"/>
      <c r="D352" s="365"/>
      <c r="E352" s="147"/>
      <c r="F352" s="147"/>
      <c r="G352" s="49" t="s">
        <v>860</v>
      </c>
      <c r="H352" s="19" t="s">
        <v>292</v>
      </c>
      <c r="I352" s="365">
        <f>'موازنة 2026-2027'!M353</f>
        <v>0</v>
      </c>
      <c r="J352" s="365">
        <f>'موازنة 2027-2028 '!M353</f>
        <v>0</v>
      </c>
      <c r="K352" s="365">
        <f>'موازنة 2028 -2029'!M353</f>
        <v>0</v>
      </c>
      <c r="L352" s="147">
        <f t="shared" si="89"/>
        <v>0</v>
      </c>
      <c r="M352" s="365">
        <f>'موازنة 2029-2030'!M353</f>
        <v>0</v>
      </c>
      <c r="N352" s="208">
        <f t="shared" si="102"/>
        <v>0</v>
      </c>
      <c r="O352" s="147"/>
      <c r="P352" s="209" t="str">
        <f t="shared" si="103"/>
        <v xml:space="preserve"> </v>
      </c>
      <c r="Q352" s="209" t="str">
        <f t="shared" si="104"/>
        <v xml:space="preserve"> </v>
      </c>
      <c r="R352" s="105">
        <f t="shared" si="88"/>
        <v>0</v>
      </c>
      <c r="S352" s="72">
        <f t="shared" si="105"/>
        <v>0</v>
      </c>
    </row>
    <row r="353" spans="1:19" ht="105.75" customHeight="1" x14ac:dyDescent="0.2">
      <c r="A353" s="364"/>
      <c r="B353" s="365"/>
      <c r="C353" s="365"/>
      <c r="D353" s="365"/>
      <c r="E353" s="147"/>
      <c r="F353" s="147"/>
      <c r="G353" s="49" t="s">
        <v>861</v>
      </c>
      <c r="H353" s="19" t="s">
        <v>293</v>
      </c>
      <c r="I353" s="365">
        <f>'موازنة 2026-2027'!M354</f>
        <v>0</v>
      </c>
      <c r="J353" s="365">
        <f>'موازنة 2027-2028 '!M354</f>
        <v>0</v>
      </c>
      <c r="K353" s="365">
        <f>'موازنة 2028 -2029'!M354</f>
        <v>0</v>
      </c>
      <c r="L353" s="147">
        <f t="shared" si="89"/>
        <v>0</v>
      </c>
      <c r="M353" s="365">
        <f>'موازنة 2029-2030'!M354</f>
        <v>0</v>
      </c>
      <c r="N353" s="208">
        <f t="shared" si="102"/>
        <v>0</v>
      </c>
      <c r="O353" s="147"/>
      <c r="P353" s="209" t="str">
        <f t="shared" si="103"/>
        <v xml:space="preserve"> </v>
      </c>
      <c r="Q353" s="209" t="str">
        <f t="shared" si="104"/>
        <v xml:space="preserve"> </v>
      </c>
      <c r="R353" s="105">
        <f t="shared" si="88"/>
        <v>0</v>
      </c>
      <c r="S353" s="72">
        <f t="shared" si="105"/>
        <v>0</v>
      </c>
    </row>
    <row r="354" spans="1:19" ht="105.75" customHeight="1" x14ac:dyDescent="0.2">
      <c r="A354" s="364"/>
      <c r="B354" s="365"/>
      <c r="C354" s="365"/>
      <c r="D354" s="365"/>
      <c r="E354" s="147"/>
      <c r="F354" s="147"/>
      <c r="G354" s="49" t="s">
        <v>862</v>
      </c>
      <c r="H354" s="19" t="s">
        <v>615</v>
      </c>
      <c r="I354" s="365">
        <f>'موازنة 2026-2027'!M355</f>
        <v>0</v>
      </c>
      <c r="J354" s="365">
        <f>'موازنة 2027-2028 '!M355</f>
        <v>0</v>
      </c>
      <c r="K354" s="365">
        <f>'موازنة 2028 -2029'!M355</f>
        <v>0</v>
      </c>
      <c r="L354" s="147">
        <f t="shared" si="89"/>
        <v>0</v>
      </c>
      <c r="M354" s="365">
        <f>'موازنة 2029-2030'!M355</f>
        <v>0</v>
      </c>
      <c r="N354" s="208">
        <f t="shared" si="102"/>
        <v>0</v>
      </c>
      <c r="O354" s="147"/>
      <c r="P354" s="209" t="str">
        <f t="shared" si="103"/>
        <v xml:space="preserve"> </v>
      </c>
      <c r="Q354" s="209" t="str">
        <f t="shared" si="104"/>
        <v xml:space="preserve"> </v>
      </c>
      <c r="R354" s="105">
        <f t="shared" ref="R354:R421" si="106">IF(O354=0,,O354/I354)</f>
        <v>0</v>
      </c>
      <c r="S354" s="72">
        <f t="shared" si="105"/>
        <v>0</v>
      </c>
    </row>
    <row r="355" spans="1:19" ht="105.75" customHeight="1" thickBot="1" x14ac:dyDescent="0.25">
      <c r="A355" s="366"/>
      <c r="B355" s="367"/>
      <c r="C355" s="367"/>
      <c r="D355" s="367"/>
      <c r="E355" s="149"/>
      <c r="F355" s="149"/>
      <c r="G355" s="81" t="s">
        <v>863</v>
      </c>
      <c r="H355" s="78" t="s">
        <v>616</v>
      </c>
      <c r="I355" s="367">
        <f>'موازنة 2026-2027'!M356</f>
        <v>0</v>
      </c>
      <c r="J355" s="367">
        <f>'موازنة 2027-2028 '!M356</f>
        <v>0</v>
      </c>
      <c r="K355" s="367">
        <f>'موازنة 2028 -2029'!M356</f>
        <v>0</v>
      </c>
      <c r="L355" s="149">
        <f t="shared" si="89"/>
        <v>0</v>
      </c>
      <c r="M355" s="367">
        <f>'موازنة 2029-2030'!M356</f>
        <v>0</v>
      </c>
      <c r="N355" s="210">
        <f t="shared" si="102"/>
        <v>0</v>
      </c>
      <c r="O355" s="149"/>
      <c r="P355" s="211" t="str">
        <f t="shared" si="103"/>
        <v xml:space="preserve"> </v>
      </c>
      <c r="Q355" s="211" t="str">
        <f t="shared" si="104"/>
        <v xml:space="preserve"> </v>
      </c>
      <c r="R355" s="106">
        <f t="shared" si="106"/>
        <v>0</v>
      </c>
      <c r="S355" s="72">
        <f t="shared" si="105"/>
        <v>0</v>
      </c>
    </row>
    <row r="356" spans="1:19" s="1" customFormat="1" ht="102.75" customHeight="1" thickBot="1" x14ac:dyDescent="0.25">
      <c r="A356" s="360">
        <f t="shared" ref="A356:F356" si="107">SUM(A349:A355)</f>
        <v>0</v>
      </c>
      <c r="B356" s="368">
        <f t="shared" si="107"/>
        <v>0</v>
      </c>
      <c r="C356" s="368">
        <f t="shared" si="107"/>
        <v>0</v>
      </c>
      <c r="D356" s="368">
        <f t="shared" si="107"/>
        <v>0</v>
      </c>
      <c r="E356" s="150">
        <f t="shared" si="107"/>
        <v>0</v>
      </c>
      <c r="F356" s="150">
        <f t="shared" si="107"/>
        <v>0</v>
      </c>
      <c r="G356" s="51"/>
      <c r="H356" s="5" t="s">
        <v>294</v>
      </c>
      <c r="I356" s="368">
        <f>'موازنة 2026-2027'!M357</f>
        <v>0</v>
      </c>
      <c r="J356" s="368">
        <f>'موازنة 2027-2028 '!M357</f>
        <v>0</v>
      </c>
      <c r="K356" s="368">
        <f>'موازنة 2028 -2029'!M357</f>
        <v>0</v>
      </c>
      <c r="L356" s="150">
        <f t="shared" ref="L356:O356" si="108">SUM(L349:L355)</f>
        <v>0</v>
      </c>
      <c r="M356" s="368">
        <f>'موازنة 2029-2030'!M357</f>
        <v>0</v>
      </c>
      <c r="N356" s="212">
        <f t="shared" si="102"/>
        <v>0</v>
      </c>
      <c r="O356" s="150">
        <f t="shared" si="108"/>
        <v>0</v>
      </c>
      <c r="P356" s="150" t="str">
        <f t="shared" si="103"/>
        <v xml:space="preserve"> </v>
      </c>
      <c r="Q356" s="150" t="str">
        <f t="shared" si="104"/>
        <v xml:space="preserve"> </v>
      </c>
      <c r="R356" s="107">
        <f t="shared" si="106"/>
        <v>0</v>
      </c>
      <c r="S356" s="72">
        <f t="shared" si="105"/>
        <v>0</v>
      </c>
    </row>
    <row r="357" spans="1:19" s="2" customFormat="1" ht="102.75" customHeight="1" thickBot="1" x14ac:dyDescent="0.25">
      <c r="A357" s="376">
        <f t="shared" ref="A357:O357" si="109">A341+A347+A356</f>
        <v>0</v>
      </c>
      <c r="B357" s="377">
        <f t="shared" si="109"/>
        <v>0</v>
      </c>
      <c r="C357" s="377">
        <f t="shared" si="109"/>
        <v>0</v>
      </c>
      <c r="D357" s="377">
        <f t="shared" si="109"/>
        <v>0</v>
      </c>
      <c r="E357" s="157">
        <f t="shared" si="109"/>
        <v>0</v>
      </c>
      <c r="F357" s="157">
        <f t="shared" si="109"/>
        <v>0</v>
      </c>
      <c r="G357" s="57"/>
      <c r="H357" s="7" t="s">
        <v>295</v>
      </c>
      <c r="I357" s="377">
        <f>'موازنة 2026-2027'!M358</f>
        <v>111000</v>
      </c>
      <c r="J357" s="377">
        <f>'موازنة 2027-2028 '!M358</f>
        <v>127000</v>
      </c>
      <c r="K357" s="377">
        <f>'موازنة 2028 -2029'!M358</f>
        <v>151000</v>
      </c>
      <c r="L357" s="157">
        <f t="shared" ref="L357:L424" si="110">K357*2</f>
        <v>302000</v>
      </c>
      <c r="M357" s="377">
        <f>'موازنة 2029-2030'!M358</f>
        <v>0</v>
      </c>
      <c r="N357" s="217">
        <f t="shared" si="102"/>
        <v>-111000</v>
      </c>
      <c r="O357" s="157">
        <f t="shared" si="109"/>
        <v>0</v>
      </c>
      <c r="P357" s="157" t="str">
        <f t="shared" si="103"/>
        <v xml:space="preserve"> </v>
      </c>
      <c r="Q357" s="157">
        <f t="shared" si="104"/>
        <v>111000</v>
      </c>
      <c r="R357" s="112">
        <f t="shared" si="106"/>
        <v>0</v>
      </c>
      <c r="S357" s="72">
        <f t="shared" si="105"/>
        <v>691000</v>
      </c>
    </row>
    <row r="358" spans="1:19" s="2" customFormat="1" ht="105.75" customHeight="1" x14ac:dyDescent="0.2">
      <c r="A358" s="419"/>
      <c r="B358" s="420"/>
      <c r="C358" s="420"/>
      <c r="D358" s="420"/>
      <c r="E358" s="179"/>
      <c r="F358" s="179"/>
      <c r="G358" s="67">
        <v>3113070101</v>
      </c>
      <c r="H358" s="30" t="s">
        <v>296</v>
      </c>
      <c r="I358" s="420">
        <f>'موازنة 2026-2027'!M359</f>
        <v>0</v>
      </c>
      <c r="J358" s="420">
        <f>'موازنة 2027-2028 '!M359</f>
        <v>0</v>
      </c>
      <c r="K358" s="420">
        <f>'موازنة 2028 -2029'!M359</f>
        <v>0</v>
      </c>
      <c r="L358" s="179">
        <f t="shared" si="110"/>
        <v>0</v>
      </c>
      <c r="M358" s="420">
        <f>'موازنة 2029-2030'!M359</f>
        <v>0</v>
      </c>
      <c r="N358" s="240">
        <f t="shared" si="102"/>
        <v>0</v>
      </c>
      <c r="O358" s="179"/>
      <c r="P358" s="241" t="str">
        <f t="shared" si="103"/>
        <v xml:space="preserve"> </v>
      </c>
      <c r="Q358" s="241" t="str">
        <f t="shared" si="104"/>
        <v xml:space="preserve"> </v>
      </c>
      <c r="R358" s="124">
        <f t="shared" si="106"/>
        <v>0</v>
      </c>
      <c r="S358" s="72">
        <f t="shared" si="105"/>
        <v>0</v>
      </c>
    </row>
    <row r="359" spans="1:19" s="2" customFormat="1" ht="105.75" customHeight="1" x14ac:dyDescent="0.2">
      <c r="A359" s="389"/>
      <c r="B359" s="390"/>
      <c r="C359" s="390"/>
      <c r="D359" s="390"/>
      <c r="E359" s="180"/>
      <c r="F359" s="180"/>
      <c r="G359" s="60">
        <v>3113080101</v>
      </c>
      <c r="H359" s="17" t="s">
        <v>297</v>
      </c>
      <c r="I359" s="390">
        <f>'موازنة 2026-2027'!M360</f>
        <v>0</v>
      </c>
      <c r="J359" s="390">
        <f>'موازنة 2027-2028 '!M360</f>
        <v>0</v>
      </c>
      <c r="K359" s="390">
        <f>'موازنة 2028 -2029'!M360</f>
        <v>0</v>
      </c>
      <c r="L359" s="180">
        <f t="shared" si="110"/>
        <v>0</v>
      </c>
      <c r="M359" s="390">
        <f>'موازنة 2029-2030'!M360</f>
        <v>0</v>
      </c>
      <c r="N359" s="228">
        <f t="shared" si="102"/>
        <v>0</v>
      </c>
      <c r="O359" s="180"/>
      <c r="P359" s="166" t="str">
        <f t="shared" si="103"/>
        <v xml:space="preserve"> </v>
      </c>
      <c r="Q359" s="166" t="str">
        <f t="shared" si="104"/>
        <v xml:space="preserve"> </v>
      </c>
      <c r="R359" s="119">
        <f t="shared" si="106"/>
        <v>0</v>
      </c>
      <c r="S359" s="72">
        <f t="shared" si="105"/>
        <v>0</v>
      </c>
    </row>
    <row r="360" spans="1:19" s="2" customFormat="1" ht="105.75" customHeight="1" x14ac:dyDescent="0.2">
      <c r="A360" s="389"/>
      <c r="B360" s="390"/>
      <c r="C360" s="390"/>
      <c r="D360" s="390"/>
      <c r="E360" s="166"/>
      <c r="F360" s="166"/>
      <c r="G360" s="60" t="s">
        <v>864</v>
      </c>
      <c r="H360" s="17" t="s">
        <v>298</v>
      </c>
      <c r="I360" s="390">
        <f>'موازنة 2026-2027'!M361</f>
        <v>0</v>
      </c>
      <c r="J360" s="390">
        <f>'موازنة 2027-2028 '!M361</f>
        <v>0</v>
      </c>
      <c r="K360" s="390">
        <f>'موازنة 2028 -2029'!M361</f>
        <v>0</v>
      </c>
      <c r="L360" s="166">
        <f t="shared" si="110"/>
        <v>0</v>
      </c>
      <c r="M360" s="390">
        <f>'موازنة 2029-2030'!M361</f>
        <v>0</v>
      </c>
      <c r="N360" s="228">
        <f t="shared" si="102"/>
        <v>0</v>
      </c>
      <c r="O360" s="166"/>
      <c r="P360" s="166" t="str">
        <f t="shared" si="103"/>
        <v xml:space="preserve"> </v>
      </c>
      <c r="Q360" s="166" t="str">
        <f t="shared" si="104"/>
        <v xml:space="preserve"> </v>
      </c>
      <c r="R360" s="119"/>
      <c r="S360" s="72">
        <f>S377</f>
        <v>0</v>
      </c>
    </row>
    <row r="361" spans="1:19" s="1" customFormat="1" ht="105.75" customHeight="1" x14ac:dyDescent="0.2">
      <c r="A361" s="357"/>
      <c r="B361" s="373"/>
      <c r="C361" s="373"/>
      <c r="D361" s="373"/>
      <c r="E361" s="155"/>
      <c r="F361" s="155"/>
      <c r="G361" s="54">
        <v>3113090100</v>
      </c>
      <c r="H361" s="18" t="s">
        <v>572</v>
      </c>
      <c r="I361" s="373">
        <f>'موازنة 2026-2027'!M362</f>
        <v>0</v>
      </c>
      <c r="J361" s="373">
        <f>'موازنة 2027-2028 '!M362</f>
        <v>0</v>
      </c>
      <c r="K361" s="373">
        <f>'موازنة 2028 -2029'!M362</f>
        <v>0</v>
      </c>
      <c r="L361" s="155"/>
      <c r="M361" s="373">
        <f>'موازنة 2029-2030'!M362</f>
        <v>0</v>
      </c>
      <c r="N361" s="215"/>
      <c r="O361" s="155"/>
      <c r="P361" s="155" t="str">
        <f t="shared" si="103"/>
        <v xml:space="preserve"> </v>
      </c>
      <c r="Q361" s="155" t="str">
        <f t="shared" si="104"/>
        <v xml:space="preserve"> </v>
      </c>
      <c r="R361" s="110"/>
      <c r="S361" s="72">
        <f>S367</f>
        <v>0</v>
      </c>
    </row>
    <row r="362" spans="1:19" ht="105.75" customHeight="1" x14ac:dyDescent="0.2">
      <c r="A362" s="364"/>
      <c r="B362" s="365"/>
      <c r="C362" s="365"/>
      <c r="D362" s="365"/>
      <c r="E362" s="147"/>
      <c r="F362" s="147"/>
      <c r="G362" s="49" t="s">
        <v>865</v>
      </c>
      <c r="H362" s="19" t="s">
        <v>573</v>
      </c>
      <c r="I362" s="365">
        <f>'موازنة 2026-2027'!M363</f>
        <v>0</v>
      </c>
      <c r="J362" s="365">
        <f>'موازنة 2027-2028 '!M363</f>
        <v>0</v>
      </c>
      <c r="K362" s="365">
        <f>'موازنة 2028 -2029'!M363</f>
        <v>0</v>
      </c>
      <c r="L362" s="147">
        <f t="shared" si="110"/>
        <v>0</v>
      </c>
      <c r="M362" s="365">
        <f>'موازنة 2029-2030'!M363</f>
        <v>0</v>
      </c>
      <c r="N362" s="208">
        <f t="shared" si="102"/>
        <v>0</v>
      </c>
      <c r="O362" s="147"/>
      <c r="P362" s="209" t="str">
        <f t="shared" si="103"/>
        <v xml:space="preserve"> </v>
      </c>
      <c r="Q362" s="209" t="str">
        <f t="shared" si="104"/>
        <v xml:space="preserve"> </v>
      </c>
      <c r="R362" s="105">
        <f t="shared" si="106"/>
        <v>0</v>
      </c>
      <c r="S362" s="72">
        <f t="shared" si="105"/>
        <v>0</v>
      </c>
    </row>
    <row r="363" spans="1:19" ht="105.75" customHeight="1" x14ac:dyDescent="0.2">
      <c r="A363" s="364"/>
      <c r="B363" s="365"/>
      <c r="C363" s="365"/>
      <c r="D363" s="365"/>
      <c r="E363" s="147"/>
      <c r="F363" s="147"/>
      <c r="G363" s="49" t="s">
        <v>866</v>
      </c>
      <c r="H363" s="19" t="s">
        <v>574</v>
      </c>
      <c r="I363" s="365">
        <f>'موازنة 2026-2027'!M364</f>
        <v>0</v>
      </c>
      <c r="J363" s="365">
        <f>'موازنة 2027-2028 '!M364</f>
        <v>0</v>
      </c>
      <c r="K363" s="365">
        <f>'موازنة 2028 -2029'!M364</f>
        <v>0</v>
      </c>
      <c r="L363" s="147">
        <f t="shared" si="110"/>
        <v>0</v>
      </c>
      <c r="M363" s="365">
        <f>'موازنة 2029-2030'!M364</f>
        <v>0</v>
      </c>
      <c r="N363" s="208">
        <f t="shared" si="102"/>
        <v>0</v>
      </c>
      <c r="O363" s="147"/>
      <c r="P363" s="209" t="str">
        <f t="shared" si="103"/>
        <v xml:space="preserve"> </v>
      </c>
      <c r="Q363" s="209" t="str">
        <f t="shared" si="104"/>
        <v xml:space="preserve"> </v>
      </c>
      <c r="R363" s="105">
        <f t="shared" si="106"/>
        <v>0</v>
      </c>
      <c r="S363" s="72">
        <f t="shared" si="105"/>
        <v>0</v>
      </c>
    </row>
    <row r="364" spans="1:19" ht="105.75" customHeight="1" x14ac:dyDescent="0.2">
      <c r="A364" s="364"/>
      <c r="B364" s="365"/>
      <c r="C364" s="365"/>
      <c r="D364" s="365"/>
      <c r="E364" s="147"/>
      <c r="F364" s="147"/>
      <c r="G364" s="49" t="s">
        <v>867</v>
      </c>
      <c r="H364" s="19" t="s">
        <v>575</v>
      </c>
      <c r="I364" s="365">
        <f>'موازنة 2026-2027'!M365</f>
        <v>0</v>
      </c>
      <c r="J364" s="365">
        <f>'موازنة 2027-2028 '!M365</f>
        <v>0</v>
      </c>
      <c r="K364" s="365">
        <f>'موازنة 2028 -2029'!M365</f>
        <v>0</v>
      </c>
      <c r="L364" s="147">
        <f t="shared" si="110"/>
        <v>0</v>
      </c>
      <c r="M364" s="365">
        <f>'موازنة 2029-2030'!M365</f>
        <v>0</v>
      </c>
      <c r="N364" s="208">
        <f t="shared" si="102"/>
        <v>0</v>
      </c>
      <c r="O364" s="147"/>
      <c r="P364" s="209" t="str">
        <f t="shared" si="103"/>
        <v xml:space="preserve"> </v>
      </c>
      <c r="Q364" s="209" t="str">
        <f t="shared" si="104"/>
        <v xml:space="preserve"> </v>
      </c>
      <c r="R364" s="105">
        <f t="shared" si="106"/>
        <v>0</v>
      </c>
      <c r="S364" s="72">
        <f t="shared" si="105"/>
        <v>0</v>
      </c>
    </row>
    <row r="365" spans="1:19" ht="105.75" customHeight="1" x14ac:dyDescent="0.2">
      <c r="A365" s="364"/>
      <c r="B365" s="365"/>
      <c r="C365" s="365"/>
      <c r="D365" s="365"/>
      <c r="E365" s="147"/>
      <c r="F365" s="147"/>
      <c r="G365" s="49" t="s">
        <v>868</v>
      </c>
      <c r="H365" s="19" t="s">
        <v>576</v>
      </c>
      <c r="I365" s="365">
        <f>'موازنة 2026-2027'!M366</f>
        <v>0</v>
      </c>
      <c r="J365" s="365">
        <f>'موازنة 2027-2028 '!M366</f>
        <v>0</v>
      </c>
      <c r="K365" s="365">
        <f>'موازنة 2028 -2029'!M366</f>
        <v>0</v>
      </c>
      <c r="L365" s="147">
        <f t="shared" si="110"/>
        <v>0</v>
      </c>
      <c r="M365" s="365">
        <f>'موازنة 2029-2030'!M366</f>
        <v>0</v>
      </c>
      <c r="N365" s="208">
        <f t="shared" si="102"/>
        <v>0</v>
      </c>
      <c r="O365" s="147"/>
      <c r="P365" s="209" t="str">
        <f t="shared" si="103"/>
        <v xml:space="preserve"> </v>
      </c>
      <c r="Q365" s="209" t="str">
        <f t="shared" si="104"/>
        <v xml:space="preserve"> </v>
      </c>
      <c r="R365" s="105">
        <f t="shared" si="106"/>
        <v>0</v>
      </c>
      <c r="S365" s="72">
        <f t="shared" si="105"/>
        <v>0</v>
      </c>
    </row>
    <row r="366" spans="1:19" ht="105.75" customHeight="1" thickBot="1" x14ac:dyDescent="0.25">
      <c r="A366" s="391"/>
      <c r="B366" s="379"/>
      <c r="C366" s="379"/>
      <c r="D366" s="379"/>
      <c r="E366" s="158"/>
      <c r="F366" s="158"/>
      <c r="G366" s="50" t="s">
        <v>869</v>
      </c>
      <c r="H366" s="20" t="s">
        <v>577</v>
      </c>
      <c r="I366" s="379">
        <f>'موازنة 2026-2027'!M367</f>
        <v>0</v>
      </c>
      <c r="J366" s="379">
        <f>'موازنة 2027-2028 '!M367</f>
        <v>0</v>
      </c>
      <c r="K366" s="379">
        <f>'موازنة 2028 -2029'!M367</f>
        <v>0</v>
      </c>
      <c r="L366" s="158">
        <f t="shared" si="110"/>
        <v>0</v>
      </c>
      <c r="M366" s="379">
        <f>'موازنة 2029-2030'!M367</f>
        <v>0</v>
      </c>
      <c r="N366" s="218">
        <f t="shared" si="102"/>
        <v>0</v>
      </c>
      <c r="O366" s="158"/>
      <c r="P366" s="219" t="str">
        <f t="shared" si="103"/>
        <v xml:space="preserve"> </v>
      </c>
      <c r="Q366" s="219" t="str">
        <f t="shared" si="104"/>
        <v xml:space="preserve"> </v>
      </c>
      <c r="R366" s="113">
        <f t="shared" si="106"/>
        <v>0</v>
      </c>
      <c r="S366" s="72">
        <f t="shared" si="105"/>
        <v>0</v>
      </c>
    </row>
    <row r="367" spans="1:19" s="1" customFormat="1" ht="99.75" customHeight="1" thickBot="1" x14ac:dyDescent="0.25">
      <c r="A367" s="360">
        <f t="shared" ref="A367:O367" si="111">SUM(A362:A366)</f>
        <v>0</v>
      </c>
      <c r="B367" s="368">
        <f t="shared" si="111"/>
        <v>0</v>
      </c>
      <c r="C367" s="368">
        <f t="shared" si="111"/>
        <v>0</v>
      </c>
      <c r="D367" s="368">
        <f t="shared" si="111"/>
        <v>0</v>
      </c>
      <c r="E367" s="150">
        <f t="shared" si="111"/>
        <v>0</v>
      </c>
      <c r="F367" s="150">
        <f t="shared" si="111"/>
        <v>0</v>
      </c>
      <c r="G367" s="51"/>
      <c r="H367" s="5" t="s">
        <v>167</v>
      </c>
      <c r="I367" s="368">
        <f>'موازنة 2026-2027'!M368</f>
        <v>0</v>
      </c>
      <c r="J367" s="368">
        <f>'موازنة 2027-2028 '!M368</f>
        <v>0</v>
      </c>
      <c r="K367" s="368">
        <f>'موازنة 2028 -2029'!M368</f>
        <v>0</v>
      </c>
      <c r="L367" s="150">
        <f t="shared" si="111"/>
        <v>0</v>
      </c>
      <c r="M367" s="368">
        <f>'موازنة 2029-2030'!M368</f>
        <v>0</v>
      </c>
      <c r="N367" s="212">
        <f t="shared" si="102"/>
        <v>0</v>
      </c>
      <c r="O367" s="150">
        <f t="shared" si="111"/>
        <v>0</v>
      </c>
      <c r="P367" s="150" t="str">
        <f t="shared" si="103"/>
        <v xml:space="preserve"> </v>
      </c>
      <c r="Q367" s="150" t="str">
        <f t="shared" si="104"/>
        <v xml:space="preserve"> </v>
      </c>
      <c r="R367" s="107">
        <f t="shared" si="106"/>
        <v>0</v>
      </c>
      <c r="S367" s="72">
        <f t="shared" si="105"/>
        <v>0</v>
      </c>
    </row>
    <row r="368" spans="1:19" s="1" customFormat="1" ht="105.75" customHeight="1" x14ac:dyDescent="0.2">
      <c r="A368" s="394"/>
      <c r="B368" s="395"/>
      <c r="C368" s="395"/>
      <c r="D368" s="395"/>
      <c r="E368" s="170"/>
      <c r="F368" s="170"/>
      <c r="G368" s="48" t="s">
        <v>870</v>
      </c>
      <c r="H368" s="21" t="s">
        <v>578</v>
      </c>
      <c r="I368" s="395">
        <f>'موازنة 2026-2027'!M369</f>
        <v>0</v>
      </c>
      <c r="J368" s="395">
        <f>'موازنة 2027-2028 '!M369</f>
        <v>0</v>
      </c>
      <c r="K368" s="395">
        <f>'موازنة 2028 -2029'!M369</f>
        <v>0</v>
      </c>
      <c r="L368" s="170"/>
      <c r="M368" s="395">
        <f>'موازنة 2029-2030'!M369</f>
        <v>0</v>
      </c>
      <c r="N368" s="229"/>
      <c r="O368" s="170"/>
      <c r="P368" s="170" t="str">
        <f t="shared" si="103"/>
        <v xml:space="preserve"> </v>
      </c>
      <c r="Q368" s="170" t="str">
        <f t="shared" si="104"/>
        <v xml:space="preserve"> </v>
      </c>
      <c r="R368" s="120"/>
      <c r="S368" s="72">
        <f>S375</f>
        <v>0</v>
      </c>
    </row>
    <row r="369" spans="1:19" ht="105.75" customHeight="1" x14ac:dyDescent="0.2">
      <c r="A369" s="364"/>
      <c r="B369" s="365"/>
      <c r="C369" s="365"/>
      <c r="D369" s="365"/>
      <c r="E369" s="147"/>
      <c r="F369" s="147"/>
      <c r="G369" s="49" t="s">
        <v>871</v>
      </c>
      <c r="H369" s="19" t="s">
        <v>579</v>
      </c>
      <c r="I369" s="365">
        <f>'موازنة 2026-2027'!M370</f>
        <v>0</v>
      </c>
      <c r="J369" s="365">
        <f>'موازنة 2027-2028 '!M370</f>
        <v>0</v>
      </c>
      <c r="K369" s="365">
        <f>'موازنة 2028 -2029'!M370</f>
        <v>0</v>
      </c>
      <c r="L369" s="147">
        <f t="shared" si="110"/>
        <v>0</v>
      </c>
      <c r="M369" s="365">
        <f>'موازنة 2029-2030'!M370</f>
        <v>0</v>
      </c>
      <c r="N369" s="208">
        <f t="shared" si="102"/>
        <v>0</v>
      </c>
      <c r="O369" s="147"/>
      <c r="P369" s="209" t="str">
        <f t="shared" si="103"/>
        <v xml:space="preserve"> </v>
      </c>
      <c r="Q369" s="209" t="str">
        <f t="shared" si="104"/>
        <v xml:space="preserve"> </v>
      </c>
      <c r="R369" s="105">
        <f t="shared" si="106"/>
        <v>0</v>
      </c>
      <c r="S369" s="72">
        <f t="shared" si="105"/>
        <v>0</v>
      </c>
    </row>
    <row r="370" spans="1:19" ht="105.75" customHeight="1" x14ac:dyDescent="0.2">
      <c r="A370" s="364"/>
      <c r="B370" s="365"/>
      <c r="C370" s="365"/>
      <c r="D370" s="365"/>
      <c r="E370" s="147"/>
      <c r="F370" s="147"/>
      <c r="G370" s="49" t="s">
        <v>872</v>
      </c>
      <c r="H370" s="19" t="s">
        <v>580</v>
      </c>
      <c r="I370" s="365">
        <f>'موازنة 2026-2027'!M371</f>
        <v>0</v>
      </c>
      <c r="J370" s="365">
        <f>'موازنة 2027-2028 '!M371</f>
        <v>0</v>
      </c>
      <c r="K370" s="365">
        <f>'موازنة 2028 -2029'!M371</f>
        <v>0</v>
      </c>
      <c r="L370" s="147">
        <f t="shared" si="110"/>
        <v>0</v>
      </c>
      <c r="M370" s="365">
        <f>'موازنة 2029-2030'!M371</f>
        <v>0</v>
      </c>
      <c r="N370" s="208">
        <f t="shared" si="102"/>
        <v>0</v>
      </c>
      <c r="O370" s="147"/>
      <c r="P370" s="209" t="str">
        <f t="shared" si="103"/>
        <v xml:space="preserve"> </v>
      </c>
      <c r="Q370" s="209" t="str">
        <f t="shared" si="104"/>
        <v xml:space="preserve"> </v>
      </c>
      <c r="R370" s="105">
        <f t="shared" si="106"/>
        <v>0</v>
      </c>
      <c r="S370" s="72">
        <f t="shared" si="105"/>
        <v>0</v>
      </c>
    </row>
    <row r="371" spans="1:19" ht="105.75" customHeight="1" x14ac:dyDescent="0.2">
      <c r="A371" s="364"/>
      <c r="B371" s="365"/>
      <c r="C371" s="365"/>
      <c r="D371" s="365"/>
      <c r="E371" s="147"/>
      <c r="F371" s="147"/>
      <c r="G371" s="49" t="s">
        <v>873</v>
      </c>
      <c r="H371" s="19" t="s">
        <v>581</v>
      </c>
      <c r="I371" s="365">
        <f>'موازنة 2026-2027'!M372</f>
        <v>0</v>
      </c>
      <c r="J371" s="365">
        <f>'موازنة 2027-2028 '!M372</f>
        <v>0</v>
      </c>
      <c r="K371" s="365">
        <f>'موازنة 2028 -2029'!M372</f>
        <v>0</v>
      </c>
      <c r="L371" s="147">
        <f t="shared" si="110"/>
        <v>0</v>
      </c>
      <c r="M371" s="365">
        <f>'موازنة 2029-2030'!M372</f>
        <v>0</v>
      </c>
      <c r="N371" s="208">
        <f t="shared" si="102"/>
        <v>0</v>
      </c>
      <c r="O371" s="147"/>
      <c r="P371" s="209" t="str">
        <f t="shared" si="103"/>
        <v xml:space="preserve"> </v>
      </c>
      <c r="Q371" s="209" t="str">
        <f t="shared" si="104"/>
        <v xml:space="preserve"> </v>
      </c>
      <c r="R371" s="105">
        <f t="shared" si="106"/>
        <v>0</v>
      </c>
      <c r="S371" s="72">
        <f t="shared" si="105"/>
        <v>0</v>
      </c>
    </row>
    <row r="372" spans="1:19" ht="105.75" customHeight="1" x14ac:dyDescent="0.2">
      <c r="A372" s="364"/>
      <c r="B372" s="365"/>
      <c r="C372" s="365"/>
      <c r="D372" s="365"/>
      <c r="E372" s="147"/>
      <c r="F372" s="147"/>
      <c r="G372" s="49" t="s">
        <v>874</v>
      </c>
      <c r="H372" s="19" t="s">
        <v>582</v>
      </c>
      <c r="I372" s="365">
        <f>'موازنة 2026-2027'!M373</f>
        <v>0</v>
      </c>
      <c r="J372" s="365">
        <f>'موازنة 2027-2028 '!M373</f>
        <v>0</v>
      </c>
      <c r="K372" s="365">
        <f>'موازنة 2028 -2029'!M373</f>
        <v>0</v>
      </c>
      <c r="L372" s="147">
        <f t="shared" si="110"/>
        <v>0</v>
      </c>
      <c r="M372" s="365">
        <f>'موازنة 2029-2030'!M373</f>
        <v>0</v>
      </c>
      <c r="N372" s="208">
        <f t="shared" si="102"/>
        <v>0</v>
      </c>
      <c r="O372" s="147"/>
      <c r="P372" s="209" t="str">
        <f t="shared" si="103"/>
        <v xml:space="preserve"> </v>
      </c>
      <c r="Q372" s="209" t="str">
        <f t="shared" si="104"/>
        <v xml:space="preserve"> </v>
      </c>
      <c r="R372" s="105">
        <f t="shared" si="106"/>
        <v>0</v>
      </c>
      <c r="S372" s="72">
        <f t="shared" si="105"/>
        <v>0</v>
      </c>
    </row>
    <row r="373" spans="1:19" ht="105.75" customHeight="1" x14ac:dyDescent="0.2">
      <c r="A373" s="364"/>
      <c r="B373" s="365"/>
      <c r="C373" s="365"/>
      <c r="D373" s="365"/>
      <c r="E373" s="147"/>
      <c r="F373" s="147"/>
      <c r="G373" s="49" t="s">
        <v>875</v>
      </c>
      <c r="H373" s="19" t="s">
        <v>583</v>
      </c>
      <c r="I373" s="365">
        <f>'موازنة 2026-2027'!M374</f>
        <v>0</v>
      </c>
      <c r="J373" s="365">
        <f>'موازنة 2027-2028 '!M374</f>
        <v>0</v>
      </c>
      <c r="K373" s="365">
        <f>'موازنة 2028 -2029'!M374</f>
        <v>0</v>
      </c>
      <c r="L373" s="147">
        <f t="shared" si="110"/>
        <v>0</v>
      </c>
      <c r="M373" s="365">
        <f>'موازنة 2029-2030'!M374</f>
        <v>0</v>
      </c>
      <c r="N373" s="208">
        <f t="shared" si="102"/>
        <v>0</v>
      </c>
      <c r="O373" s="147"/>
      <c r="P373" s="209" t="str">
        <f t="shared" si="103"/>
        <v xml:space="preserve"> </v>
      </c>
      <c r="Q373" s="209" t="str">
        <f t="shared" si="104"/>
        <v xml:space="preserve"> </v>
      </c>
      <c r="R373" s="105">
        <f t="shared" si="106"/>
        <v>0</v>
      </c>
      <c r="S373" s="72">
        <f t="shared" si="105"/>
        <v>0</v>
      </c>
    </row>
    <row r="374" spans="1:19" ht="105.75" customHeight="1" thickBot="1" x14ac:dyDescent="0.25">
      <c r="A374" s="391"/>
      <c r="B374" s="379"/>
      <c r="C374" s="379"/>
      <c r="D374" s="379"/>
      <c r="E374" s="158"/>
      <c r="F374" s="158"/>
      <c r="G374" s="50" t="s">
        <v>876</v>
      </c>
      <c r="H374" s="20" t="s">
        <v>584</v>
      </c>
      <c r="I374" s="379">
        <f>'موازنة 2026-2027'!M375</f>
        <v>0</v>
      </c>
      <c r="J374" s="379">
        <f>'موازنة 2027-2028 '!M375</f>
        <v>0</v>
      </c>
      <c r="K374" s="379">
        <f>'موازنة 2028 -2029'!M375</f>
        <v>0</v>
      </c>
      <c r="L374" s="158">
        <f t="shared" si="110"/>
        <v>0</v>
      </c>
      <c r="M374" s="379">
        <f>'موازنة 2029-2030'!M375</f>
        <v>0</v>
      </c>
      <c r="N374" s="218">
        <f t="shared" si="102"/>
        <v>0</v>
      </c>
      <c r="O374" s="158"/>
      <c r="P374" s="219" t="str">
        <f t="shared" si="103"/>
        <v xml:space="preserve"> </v>
      </c>
      <c r="Q374" s="219" t="str">
        <f t="shared" si="104"/>
        <v xml:space="preserve"> </v>
      </c>
      <c r="R374" s="113">
        <f t="shared" si="106"/>
        <v>0</v>
      </c>
      <c r="S374" s="72">
        <f t="shared" si="105"/>
        <v>0</v>
      </c>
    </row>
    <row r="375" spans="1:19" s="1" customFormat="1" ht="107.25" customHeight="1" thickBot="1" x14ac:dyDescent="0.25">
      <c r="A375" s="360">
        <f t="shared" ref="A375:O375" si="112">SUM(A369:A374)</f>
        <v>0</v>
      </c>
      <c r="B375" s="368">
        <f t="shared" si="112"/>
        <v>0</v>
      </c>
      <c r="C375" s="368">
        <f t="shared" si="112"/>
        <v>0</v>
      </c>
      <c r="D375" s="368">
        <f t="shared" si="112"/>
        <v>0</v>
      </c>
      <c r="E375" s="150">
        <f t="shared" si="112"/>
        <v>0</v>
      </c>
      <c r="F375" s="150">
        <f t="shared" si="112"/>
        <v>0</v>
      </c>
      <c r="G375" s="51"/>
      <c r="H375" s="5" t="s">
        <v>171</v>
      </c>
      <c r="I375" s="368">
        <f>'موازنة 2026-2027'!M376</f>
        <v>0</v>
      </c>
      <c r="J375" s="368">
        <f>'موازنة 2027-2028 '!M376</f>
        <v>0</v>
      </c>
      <c r="K375" s="368">
        <f>'موازنة 2028 -2029'!M376</f>
        <v>0</v>
      </c>
      <c r="L375" s="150">
        <f t="shared" si="112"/>
        <v>0</v>
      </c>
      <c r="M375" s="368">
        <f>'موازنة 2029-2030'!M376</f>
        <v>0</v>
      </c>
      <c r="N375" s="212">
        <f t="shared" si="102"/>
        <v>0</v>
      </c>
      <c r="O375" s="150">
        <f t="shared" si="112"/>
        <v>0</v>
      </c>
      <c r="P375" s="150" t="str">
        <f t="shared" si="103"/>
        <v xml:space="preserve"> </v>
      </c>
      <c r="Q375" s="150" t="str">
        <f t="shared" si="104"/>
        <v xml:space="preserve"> </v>
      </c>
      <c r="R375" s="107">
        <f t="shared" si="106"/>
        <v>0</v>
      </c>
      <c r="S375" s="72">
        <f t="shared" si="105"/>
        <v>0</v>
      </c>
    </row>
    <row r="376" spans="1:19" s="1" customFormat="1" ht="105.75" customHeight="1" thickBot="1" x14ac:dyDescent="0.25">
      <c r="A376" s="394"/>
      <c r="B376" s="395"/>
      <c r="C376" s="395"/>
      <c r="D376" s="395"/>
      <c r="E376" s="167"/>
      <c r="F376" s="167"/>
      <c r="G376" s="48">
        <v>3113090300</v>
      </c>
      <c r="H376" s="21" t="s">
        <v>1097</v>
      </c>
      <c r="I376" s="395">
        <f>'موازنة 2026-2027'!M377</f>
        <v>0</v>
      </c>
      <c r="J376" s="395">
        <f>'موازنة 2027-2028 '!M377</f>
        <v>0</v>
      </c>
      <c r="K376" s="395">
        <f>'موازنة 2028 -2029'!M377</f>
        <v>0</v>
      </c>
      <c r="L376" s="167">
        <f t="shared" si="110"/>
        <v>0</v>
      </c>
      <c r="M376" s="395">
        <f>'موازنة 2029-2030'!M377</f>
        <v>0</v>
      </c>
      <c r="N376" s="229">
        <f t="shared" si="102"/>
        <v>0</v>
      </c>
      <c r="O376" s="167"/>
      <c r="P376" s="170" t="str">
        <f t="shared" si="103"/>
        <v xml:space="preserve"> </v>
      </c>
      <c r="Q376" s="170" t="str">
        <f t="shared" si="104"/>
        <v xml:space="preserve"> </v>
      </c>
      <c r="R376" s="120">
        <f t="shared" si="106"/>
        <v>0</v>
      </c>
      <c r="S376" s="72">
        <f t="shared" si="105"/>
        <v>0</v>
      </c>
    </row>
    <row r="377" spans="1:19" s="2" customFormat="1" ht="112.5" customHeight="1" thickBot="1" x14ac:dyDescent="0.25">
      <c r="A377" s="376">
        <f t="shared" ref="A377:O377" si="113">A367+A375+A376</f>
        <v>0</v>
      </c>
      <c r="B377" s="377">
        <f t="shared" si="113"/>
        <v>0</v>
      </c>
      <c r="C377" s="377">
        <f t="shared" si="113"/>
        <v>0</v>
      </c>
      <c r="D377" s="377">
        <f t="shared" si="113"/>
        <v>0</v>
      </c>
      <c r="E377" s="157">
        <f t="shared" si="113"/>
        <v>0</v>
      </c>
      <c r="F377" s="157">
        <f t="shared" si="113"/>
        <v>0</v>
      </c>
      <c r="G377" s="57"/>
      <c r="H377" s="7" t="s">
        <v>323</v>
      </c>
      <c r="I377" s="377">
        <f>'موازنة 2026-2027'!M378</f>
        <v>0</v>
      </c>
      <c r="J377" s="377">
        <f>'موازنة 2027-2028 '!M378</f>
        <v>0</v>
      </c>
      <c r="K377" s="377">
        <f>'موازنة 2028 -2029'!M378</f>
        <v>0</v>
      </c>
      <c r="L377" s="157">
        <f t="shared" si="113"/>
        <v>0</v>
      </c>
      <c r="M377" s="377">
        <f>'موازنة 2029-2030'!M378</f>
        <v>0</v>
      </c>
      <c r="N377" s="217">
        <f t="shared" si="102"/>
        <v>0</v>
      </c>
      <c r="O377" s="157">
        <f t="shared" si="113"/>
        <v>0</v>
      </c>
      <c r="P377" s="157" t="str">
        <f t="shared" si="103"/>
        <v xml:space="preserve"> </v>
      </c>
      <c r="Q377" s="157" t="str">
        <f t="shared" si="104"/>
        <v xml:space="preserve"> </v>
      </c>
      <c r="R377" s="112">
        <f t="shared" si="106"/>
        <v>0</v>
      </c>
      <c r="S377" s="72">
        <f t="shared" si="105"/>
        <v>0</v>
      </c>
    </row>
    <row r="378" spans="1:19" s="3" customFormat="1" ht="105.75" customHeight="1" thickBot="1" x14ac:dyDescent="0.25">
      <c r="A378" s="382"/>
      <c r="B378" s="383"/>
      <c r="C378" s="383"/>
      <c r="D378" s="383"/>
      <c r="E378" s="162"/>
      <c r="F378" s="162"/>
      <c r="G378" s="42">
        <v>3113980101</v>
      </c>
      <c r="H378" s="8" t="s">
        <v>299</v>
      </c>
      <c r="I378" s="383">
        <f>'موازنة 2026-2027'!M379</f>
        <v>0</v>
      </c>
      <c r="J378" s="383">
        <f>'موازنة 2027-2028 '!M379</f>
        <v>0</v>
      </c>
      <c r="K378" s="383">
        <f>'موازنة 2028 -2029'!M379</f>
        <v>0</v>
      </c>
      <c r="L378" s="162">
        <f t="shared" si="110"/>
        <v>0</v>
      </c>
      <c r="M378" s="383">
        <f>'موازنة 2029-2030'!M379</f>
        <v>0</v>
      </c>
      <c r="N378" s="222">
        <f t="shared" si="102"/>
        <v>0</v>
      </c>
      <c r="O378" s="162"/>
      <c r="P378" s="161" t="str">
        <f t="shared" si="103"/>
        <v xml:space="preserve"> </v>
      </c>
      <c r="Q378" s="161" t="str">
        <f t="shared" si="104"/>
        <v xml:space="preserve"> </v>
      </c>
      <c r="R378" s="115">
        <f t="shared" si="106"/>
        <v>0</v>
      </c>
      <c r="S378" s="72">
        <f t="shared" si="105"/>
        <v>0</v>
      </c>
    </row>
    <row r="379" spans="1:19" s="3" customFormat="1" ht="117.75" customHeight="1" thickBot="1" x14ac:dyDescent="0.25">
      <c r="A379" s="382">
        <f t="shared" ref="A379:O379" si="114">A378+A360+A359+A358+A357+A335+A330+A321+A308+A286</f>
        <v>0</v>
      </c>
      <c r="B379" s="383">
        <f t="shared" si="114"/>
        <v>0</v>
      </c>
      <c r="C379" s="383">
        <f t="shared" si="114"/>
        <v>0</v>
      </c>
      <c r="D379" s="383">
        <f t="shared" si="114"/>
        <v>0</v>
      </c>
      <c r="E379" s="161">
        <f t="shared" si="114"/>
        <v>0</v>
      </c>
      <c r="F379" s="161">
        <f t="shared" si="114"/>
        <v>0</v>
      </c>
      <c r="G379" s="58"/>
      <c r="H379" s="9" t="s">
        <v>300</v>
      </c>
      <c r="I379" s="383">
        <f>'موازنة 2026-2027'!M380</f>
        <v>8731000</v>
      </c>
      <c r="J379" s="383">
        <f>'موازنة 2027-2028 '!M380</f>
        <v>9503000</v>
      </c>
      <c r="K379" s="383">
        <f>'موازنة 2028 -2029'!M380</f>
        <v>10693000</v>
      </c>
      <c r="L379" s="161">
        <f t="shared" si="114"/>
        <v>21341000</v>
      </c>
      <c r="M379" s="383">
        <f>'موازنة 2029-2030'!M380</f>
        <v>0</v>
      </c>
      <c r="N379" s="222">
        <f t="shared" si="102"/>
        <v>-8731000</v>
      </c>
      <c r="O379" s="161">
        <f t="shared" si="114"/>
        <v>0</v>
      </c>
      <c r="P379" s="161" t="str">
        <f t="shared" si="103"/>
        <v xml:space="preserve"> </v>
      </c>
      <c r="Q379" s="161">
        <f t="shared" si="104"/>
        <v>8731000</v>
      </c>
      <c r="R379" s="115">
        <f t="shared" si="106"/>
        <v>0</v>
      </c>
      <c r="S379" s="72">
        <f t="shared" si="105"/>
        <v>50268000</v>
      </c>
    </row>
    <row r="380" spans="1:19" s="3" customFormat="1" ht="105.75" customHeight="1" thickBot="1" x14ac:dyDescent="0.25">
      <c r="A380" s="400"/>
      <c r="B380" s="401"/>
      <c r="C380" s="401"/>
      <c r="D380" s="401"/>
      <c r="E380" s="172"/>
      <c r="F380" s="172"/>
      <c r="G380" s="42">
        <v>3113990101</v>
      </c>
      <c r="H380" s="9" t="s">
        <v>51</v>
      </c>
      <c r="I380" s="401">
        <f>'موازنة 2026-2027'!M381</f>
        <v>0</v>
      </c>
      <c r="J380" s="401">
        <f>'موازنة 2027-2028 '!M381</f>
        <v>0</v>
      </c>
      <c r="K380" s="401">
        <f>'موازنة 2028 -2029'!M381</f>
        <v>0</v>
      </c>
      <c r="L380" s="172">
        <f t="shared" si="110"/>
        <v>0</v>
      </c>
      <c r="M380" s="401">
        <f>'موازنة 2029-2030'!M381</f>
        <v>0</v>
      </c>
      <c r="N380" s="223">
        <f t="shared" si="102"/>
        <v>0</v>
      </c>
      <c r="O380" s="172"/>
      <c r="P380" s="224" t="str">
        <f t="shared" si="103"/>
        <v xml:space="preserve"> </v>
      </c>
      <c r="Q380" s="224" t="str">
        <f t="shared" si="104"/>
        <v xml:space="preserve"> </v>
      </c>
      <c r="R380" s="116">
        <f t="shared" si="106"/>
        <v>0</v>
      </c>
      <c r="S380" s="72">
        <f t="shared" si="105"/>
        <v>0</v>
      </c>
    </row>
    <row r="381" spans="1:19" s="3" customFormat="1" ht="132.75" customHeight="1" thickBot="1" x14ac:dyDescent="0.25">
      <c r="A381" s="382">
        <f t="shared" ref="A381:O381" si="115">A379-A380</f>
        <v>0</v>
      </c>
      <c r="B381" s="383">
        <f t="shared" si="115"/>
        <v>0</v>
      </c>
      <c r="C381" s="383">
        <f t="shared" si="115"/>
        <v>0</v>
      </c>
      <c r="D381" s="383">
        <f t="shared" si="115"/>
        <v>0</v>
      </c>
      <c r="E381" s="161">
        <f t="shared" si="115"/>
        <v>0</v>
      </c>
      <c r="F381" s="161">
        <f t="shared" si="115"/>
        <v>0</v>
      </c>
      <c r="G381" s="58"/>
      <c r="H381" s="9" t="s">
        <v>602</v>
      </c>
      <c r="I381" s="383">
        <f>'موازنة 2026-2027'!M382</f>
        <v>8731000</v>
      </c>
      <c r="J381" s="383">
        <f>'موازنة 2027-2028 '!M382</f>
        <v>9503000</v>
      </c>
      <c r="K381" s="383">
        <f>'موازنة 2028 -2029'!M382</f>
        <v>10693000</v>
      </c>
      <c r="L381" s="161">
        <f t="shared" si="115"/>
        <v>21341000</v>
      </c>
      <c r="M381" s="383">
        <f>'موازنة 2029-2030'!M382</f>
        <v>0</v>
      </c>
      <c r="N381" s="222">
        <f t="shared" si="102"/>
        <v>-8731000</v>
      </c>
      <c r="O381" s="161">
        <f t="shared" si="115"/>
        <v>0</v>
      </c>
      <c r="P381" s="161" t="str">
        <f t="shared" si="103"/>
        <v xml:space="preserve"> </v>
      </c>
      <c r="Q381" s="161">
        <f t="shared" si="104"/>
        <v>8731000</v>
      </c>
      <c r="R381" s="115">
        <f t="shared" si="106"/>
        <v>0</v>
      </c>
      <c r="S381" s="72">
        <f t="shared" si="105"/>
        <v>50268000</v>
      </c>
    </row>
    <row r="382" spans="1:19" s="277" customFormat="1" ht="121.5" customHeight="1" x14ac:dyDescent="0.2">
      <c r="A382" s="421"/>
      <c r="B382" s="422"/>
      <c r="C382" s="423" t="e">
        <f>(C381-A381)/A381</f>
        <v>#DIV/0!</v>
      </c>
      <c r="D382" s="423" t="e">
        <f>(D381-B381)/B381</f>
        <v>#DIV/0!</v>
      </c>
      <c r="E382" s="279" t="e">
        <f>(E381-C381)/C381</f>
        <v>#DIV/0!</v>
      </c>
      <c r="F382" s="279" t="e">
        <f>(F381-D381)/D381</f>
        <v>#DIV/0!</v>
      </c>
      <c r="G382" s="280"/>
      <c r="H382" s="281" t="s">
        <v>1137</v>
      </c>
      <c r="I382" s="386" t="e">
        <f>'موازنة 2026-2027'!M383</f>
        <v>#DIV/0!</v>
      </c>
      <c r="J382" s="422" t="e">
        <f>'موازنة 2027-2028 '!M383</f>
        <v>#DIV/0!</v>
      </c>
      <c r="K382" s="422" t="e">
        <f>'موازنة 2028 -2029'!M383</f>
        <v>#VALUE!</v>
      </c>
      <c r="L382" s="278"/>
      <c r="M382" s="423">
        <f>'موازنة 2029-2030'!M383</f>
        <v>-1</v>
      </c>
      <c r="N382" s="282"/>
      <c r="O382" s="279">
        <f>(O381-J381)/J381</f>
        <v>-1</v>
      </c>
      <c r="P382" s="278"/>
      <c r="Q382" s="278"/>
      <c r="R382" s="283"/>
      <c r="S382" s="276">
        <v>1</v>
      </c>
    </row>
    <row r="383" spans="1:19" s="1" customFormat="1" ht="102.75" customHeight="1" x14ac:dyDescent="0.2">
      <c r="A383" s="424" t="e">
        <f>A381/$A$845</f>
        <v>#DIV/0!</v>
      </c>
      <c r="B383" s="423" t="e">
        <f>B381/$B$845</f>
        <v>#DIV/0!</v>
      </c>
      <c r="C383" s="423" t="e">
        <f>C381/$C$845</f>
        <v>#DIV/0!</v>
      </c>
      <c r="D383" s="423" t="e">
        <f>D381/$D$845</f>
        <v>#DIV/0!</v>
      </c>
      <c r="E383" s="279" t="e">
        <f>E381/$E$845</f>
        <v>#DIV/0!</v>
      </c>
      <c r="F383" s="279" t="e">
        <f>F381/$F$845</f>
        <v>#DIV/0!</v>
      </c>
      <c r="G383" s="280"/>
      <c r="H383" s="326" t="s">
        <v>1136</v>
      </c>
      <c r="I383" s="423">
        <f>'موازنة 2026-2027'!M384</f>
        <v>0.22146970042868377</v>
      </c>
      <c r="J383" s="423">
        <f>'موازنة 2027-2028 '!M384</f>
        <v>0.20875162006018935</v>
      </c>
      <c r="K383" s="423">
        <f>'موازنة 2028 -2029'!M384</f>
        <v>0.1957600278271058</v>
      </c>
      <c r="L383" s="279">
        <f>L381/$L$845</f>
        <v>0.19534811343207073</v>
      </c>
      <c r="M383" s="423" t="e">
        <f>'موازنة 2029-2030'!M384</f>
        <v>#DIV/0!</v>
      </c>
      <c r="N383" s="279"/>
      <c r="O383" s="279" t="e">
        <f>O381/$O$845</f>
        <v>#DIV/0!</v>
      </c>
      <c r="P383" s="279"/>
      <c r="Q383" s="278"/>
      <c r="R383" s="283"/>
      <c r="S383" s="72">
        <v>1</v>
      </c>
    </row>
    <row r="384" spans="1:19" s="3" customFormat="1" ht="101.25" customHeight="1" x14ac:dyDescent="0.2">
      <c r="A384" s="387"/>
      <c r="B384" s="388"/>
      <c r="C384" s="388"/>
      <c r="D384" s="388"/>
      <c r="E384" s="165"/>
      <c r="F384" s="165"/>
      <c r="G384" s="59" t="s">
        <v>877</v>
      </c>
      <c r="H384" s="10" t="s">
        <v>301</v>
      </c>
      <c r="I384" s="388">
        <f>'موازنة 2026-2027'!M385</f>
        <v>0</v>
      </c>
      <c r="J384" s="388">
        <f>'موازنة 2027-2028 '!M385</f>
        <v>0</v>
      </c>
      <c r="K384" s="388">
        <f>'موازنة 2028 -2029'!M385</f>
        <v>0</v>
      </c>
      <c r="L384" s="165"/>
      <c r="M384" s="388">
        <f>'موازنة 2029-2030'!M385</f>
        <v>0</v>
      </c>
      <c r="N384" s="227"/>
      <c r="O384" s="165"/>
      <c r="P384" s="165" t="str">
        <f t="shared" si="103"/>
        <v xml:space="preserve"> </v>
      </c>
      <c r="Q384" s="165" t="str">
        <f t="shared" si="104"/>
        <v xml:space="preserve"> </v>
      </c>
      <c r="R384" s="118"/>
      <c r="S384" s="72">
        <f>S387</f>
        <v>0</v>
      </c>
    </row>
    <row r="385" spans="1:19" s="2" customFormat="1" ht="101.25" customHeight="1" x14ac:dyDescent="0.2">
      <c r="A385" s="389"/>
      <c r="B385" s="390"/>
      <c r="C385" s="390"/>
      <c r="D385" s="390"/>
      <c r="E385" s="180"/>
      <c r="F385" s="180"/>
      <c r="G385" s="60">
        <v>3114010101</v>
      </c>
      <c r="H385" s="17" t="s">
        <v>554</v>
      </c>
      <c r="I385" s="390">
        <f>'موازنة 2026-2027'!M386</f>
        <v>0</v>
      </c>
      <c r="J385" s="390">
        <f>'موازنة 2027-2028 '!M386</f>
        <v>0</v>
      </c>
      <c r="K385" s="390">
        <f>'موازنة 2028 -2029'!M386</f>
        <v>0</v>
      </c>
      <c r="L385" s="180">
        <f t="shared" si="110"/>
        <v>0</v>
      </c>
      <c r="M385" s="390">
        <f>'موازنة 2029-2030'!M386</f>
        <v>0</v>
      </c>
      <c r="N385" s="228">
        <f t="shared" si="102"/>
        <v>0</v>
      </c>
      <c r="O385" s="180"/>
      <c r="P385" s="166" t="str">
        <f t="shared" si="103"/>
        <v xml:space="preserve"> </v>
      </c>
      <c r="Q385" s="166" t="str">
        <f t="shared" si="104"/>
        <v xml:space="preserve"> </v>
      </c>
      <c r="R385" s="119">
        <f t="shared" si="106"/>
        <v>0</v>
      </c>
      <c r="S385" s="72">
        <f t="shared" si="105"/>
        <v>0</v>
      </c>
    </row>
    <row r="386" spans="1:19" s="2" customFormat="1" ht="105.75" customHeight="1" thickBot="1" x14ac:dyDescent="0.25">
      <c r="A386" s="389"/>
      <c r="B386" s="390"/>
      <c r="C386" s="390"/>
      <c r="D386" s="390"/>
      <c r="E386" s="180"/>
      <c r="F386" s="180"/>
      <c r="G386" s="68">
        <v>3114020101</v>
      </c>
      <c r="H386" s="31" t="s">
        <v>555</v>
      </c>
      <c r="I386" s="390">
        <f>'موازنة 2026-2027'!M387</f>
        <v>0</v>
      </c>
      <c r="J386" s="390">
        <f>'موازنة 2027-2028 '!M387</f>
        <v>0</v>
      </c>
      <c r="K386" s="390">
        <f>'موازنة 2028 -2029'!M387</f>
        <v>0</v>
      </c>
      <c r="L386" s="180">
        <f t="shared" si="110"/>
        <v>0</v>
      </c>
      <c r="M386" s="390">
        <f>'موازنة 2029-2030'!M387</f>
        <v>0</v>
      </c>
      <c r="N386" s="228">
        <f t="shared" si="102"/>
        <v>0</v>
      </c>
      <c r="O386" s="180"/>
      <c r="P386" s="166" t="str">
        <f t="shared" si="103"/>
        <v xml:space="preserve"> </v>
      </c>
      <c r="Q386" s="166" t="str">
        <f t="shared" si="104"/>
        <v xml:space="preserve"> </v>
      </c>
      <c r="R386" s="119">
        <f t="shared" si="106"/>
        <v>0</v>
      </c>
      <c r="S386" s="72">
        <f t="shared" si="105"/>
        <v>0</v>
      </c>
    </row>
    <row r="387" spans="1:19" s="3" customFormat="1" ht="102.75" customHeight="1" thickBot="1" x14ac:dyDescent="0.25">
      <c r="A387" s="382">
        <f t="shared" ref="A387:F387" si="116">SUM(A385:A386)</f>
        <v>0</v>
      </c>
      <c r="B387" s="383">
        <f t="shared" si="116"/>
        <v>0</v>
      </c>
      <c r="C387" s="383">
        <f t="shared" si="116"/>
        <v>0</v>
      </c>
      <c r="D387" s="383">
        <f t="shared" si="116"/>
        <v>0</v>
      </c>
      <c r="E387" s="161">
        <f t="shared" si="116"/>
        <v>0</v>
      </c>
      <c r="F387" s="161">
        <f t="shared" si="116"/>
        <v>0</v>
      </c>
      <c r="G387" s="58"/>
      <c r="H387" s="9" t="s">
        <v>553</v>
      </c>
      <c r="I387" s="383">
        <f>'موازنة 2026-2027'!M388</f>
        <v>0</v>
      </c>
      <c r="J387" s="383">
        <f>'موازنة 2027-2028 '!M388</f>
        <v>0</v>
      </c>
      <c r="K387" s="383">
        <f>'موازنة 2028 -2029'!M388</f>
        <v>0</v>
      </c>
      <c r="L387" s="161">
        <f t="shared" ref="L387:O387" si="117">SUM(L385:L386)</f>
        <v>0</v>
      </c>
      <c r="M387" s="383">
        <f>'موازنة 2029-2030'!M388</f>
        <v>0</v>
      </c>
      <c r="N387" s="222">
        <f t="shared" si="102"/>
        <v>0</v>
      </c>
      <c r="O387" s="161">
        <f t="shared" si="117"/>
        <v>0</v>
      </c>
      <c r="P387" s="161" t="str">
        <f t="shared" si="103"/>
        <v xml:space="preserve"> </v>
      </c>
      <c r="Q387" s="161" t="str">
        <f t="shared" si="104"/>
        <v xml:space="preserve"> </v>
      </c>
      <c r="R387" s="115">
        <f t="shared" si="106"/>
        <v>0</v>
      </c>
      <c r="S387" s="72">
        <f t="shared" si="105"/>
        <v>0</v>
      </c>
    </row>
    <row r="388" spans="1:19" s="277" customFormat="1" ht="101.25" customHeight="1" x14ac:dyDescent="0.2">
      <c r="A388" s="421"/>
      <c r="B388" s="422"/>
      <c r="C388" s="423" t="e">
        <f>(C387-A387)/A387</f>
        <v>#DIV/0!</v>
      </c>
      <c r="D388" s="423" t="e">
        <f>(D387-B387)/B387</f>
        <v>#DIV/0!</v>
      </c>
      <c r="E388" s="279" t="e">
        <f>(E387-C387)/C387</f>
        <v>#DIV/0!</v>
      </c>
      <c r="F388" s="279" t="e">
        <f>(F387-D387)/D387</f>
        <v>#DIV/0!</v>
      </c>
      <c r="G388" s="280"/>
      <c r="H388" s="281" t="s">
        <v>1137</v>
      </c>
      <c r="I388" s="386" t="e">
        <f>'موازنة 2026-2027'!M389</f>
        <v>#DIV/0!</v>
      </c>
      <c r="J388" s="422" t="e">
        <f>'موازنة 2027-2028 '!M389</f>
        <v>#DIV/0!</v>
      </c>
      <c r="K388" s="422" t="e">
        <f>'موازنة 2028 -2029'!M389</f>
        <v>#VALUE!</v>
      </c>
      <c r="L388" s="278"/>
      <c r="M388" s="423" t="e">
        <f>'موازنة 2029-2030'!M389</f>
        <v>#DIV/0!</v>
      </c>
      <c r="N388" s="282"/>
      <c r="O388" s="279" t="e">
        <f>(O387-J387)/J387</f>
        <v>#DIV/0!</v>
      </c>
      <c r="P388" s="278"/>
      <c r="Q388" s="278"/>
      <c r="R388" s="283"/>
      <c r="S388" s="276">
        <v>1</v>
      </c>
    </row>
    <row r="389" spans="1:19" s="1" customFormat="1" ht="101.25" customHeight="1" thickBot="1" x14ac:dyDescent="0.25">
      <c r="A389" s="361" t="e">
        <f>A844/A387</f>
        <v>#DIV/0!</v>
      </c>
      <c r="B389" s="396" t="e">
        <f t="shared" ref="B389:F389" si="118">B844/B387</f>
        <v>#DIV/0!</v>
      </c>
      <c r="C389" s="396" t="e">
        <f t="shared" si="118"/>
        <v>#DIV/0!</v>
      </c>
      <c r="D389" s="396" t="e">
        <f t="shared" si="118"/>
        <v>#DIV/0!</v>
      </c>
      <c r="E389" s="270" t="e">
        <f t="shared" si="118"/>
        <v>#DIV/0!</v>
      </c>
      <c r="F389" s="270" t="e">
        <f t="shared" si="118"/>
        <v>#DIV/0!</v>
      </c>
      <c r="G389" s="266"/>
      <c r="H389" s="267" t="s">
        <v>1138</v>
      </c>
      <c r="I389" s="396" t="e">
        <f>'موازنة 2026-2027'!M390</f>
        <v>#DIV/0!</v>
      </c>
      <c r="J389" s="396" t="e">
        <f>'موازنة 2027-2028 '!M390</f>
        <v>#DIV/0!</v>
      </c>
      <c r="K389" s="396" t="e">
        <f>'موازنة 2028 -2029'!M390</f>
        <v>#DIV/0!</v>
      </c>
      <c r="L389" s="270" t="e">
        <f t="shared" ref="L389:O389" si="119">L844/L387</f>
        <v>#DIV/0!</v>
      </c>
      <c r="M389" s="396" t="e">
        <f>'موازنة 2029-2030'!M390</f>
        <v>#DIV/0!</v>
      </c>
      <c r="N389" s="270" t="e">
        <f t="shared" si="119"/>
        <v>#DIV/0!</v>
      </c>
      <c r="O389" s="270" t="e">
        <f t="shared" si="119"/>
        <v>#DIV/0!</v>
      </c>
      <c r="P389" s="270"/>
      <c r="Q389" s="265"/>
      <c r="R389" s="268"/>
      <c r="S389" s="72">
        <v>1</v>
      </c>
    </row>
    <row r="390" spans="1:19" s="3" customFormat="1" ht="121.5" customHeight="1" x14ac:dyDescent="0.2">
      <c r="A390" s="355"/>
      <c r="B390" s="425"/>
      <c r="C390" s="425"/>
      <c r="D390" s="425"/>
      <c r="E390" s="181"/>
      <c r="F390" s="181"/>
      <c r="G390" s="59" t="s">
        <v>878</v>
      </c>
      <c r="H390" s="10" t="s">
        <v>302</v>
      </c>
      <c r="I390" s="425">
        <f>'موازنة 2026-2027'!M391</f>
        <v>0</v>
      </c>
      <c r="J390" s="425">
        <f>'موازنة 2027-2028 '!M391</f>
        <v>0</v>
      </c>
      <c r="K390" s="425">
        <f>'موازنة 2028 -2029'!M391</f>
        <v>0</v>
      </c>
      <c r="L390" s="181"/>
      <c r="M390" s="425">
        <f>'موازنة 2029-2030'!M391</f>
        <v>0</v>
      </c>
      <c r="N390" s="242"/>
      <c r="O390" s="181"/>
      <c r="P390" s="181" t="str">
        <f t="shared" si="103"/>
        <v xml:space="preserve"> </v>
      </c>
      <c r="Q390" s="181" t="str">
        <f t="shared" si="104"/>
        <v xml:space="preserve"> </v>
      </c>
      <c r="R390" s="125"/>
      <c r="S390" s="72">
        <f>S433</f>
        <v>1118000</v>
      </c>
    </row>
    <row r="391" spans="1:19" s="2" customFormat="1" ht="105.75" customHeight="1" x14ac:dyDescent="0.2">
      <c r="A391" s="389"/>
      <c r="B391" s="390"/>
      <c r="C391" s="390"/>
      <c r="D391" s="390"/>
      <c r="E391" s="166"/>
      <c r="F391" s="166"/>
      <c r="G391" s="60" t="s">
        <v>879</v>
      </c>
      <c r="H391" s="25" t="s">
        <v>303</v>
      </c>
      <c r="I391" s="390">
        <f>'موازنة 2026-2027'!M392</f>
        <v>0</v>
      </c>
      <c r="J391" s="390">
        <f>'موازنة 2027-2028 '!M392</f>
        <v>0</v>
      </c>
      <c r="K391" s="390">
        <f>'موازنة 2028 -2029'!M392</f>
        <v>0</v>
      </c>
      <c r="L391" s="166"/>
      <c r="M391" s="390">
        <f>'موازنة 2029-2030'!M392</f>
        <v>0</v>
      </c>
      <c r="N391" s="228"/>
      <c r="O391" s="166"/>
      <c r="P391" s="166" t="str">
        <f t="shared" si="103"/>
        <v xml:space="preserve"> </v>
      </c>
      <c r="Q391" s="166" t="str">
        <f t="shared" si="104"/>
        <v xml:space="preserve"> </v>
      </c>
      <c r="R391" s="119"/>
      <c r="S391" s="72">
        <f>S402</f>
        <v>0</v>
      </c>
    </row>
    <row r="392" spans="1:19" s="1" customFormat="1" ht="105.75" customHeight="1" x14ac:dyDescent="0.2">
      <c r="A392" s="357"/>
      <c r="B392" s="373"/>
      <c r="C392" s="373"/>
      <c r="D392" s="373"/>
      <c r="E392" s="155"/>
      <c r="F392" s="155"/>
      <c r="G392" s="54" t="s">
        <v>880</v>
      </c>
      <c r="H392" s="18" t="s">
        <v>304</v>
      </c>
      <c r="I392" s="373">
        <f>'موازنة 2026-2027'!M393</f>
        <v>0</v>
      </c>
      <c r="J392" s="373">
        <f>'موازنة 2027-2028 '!M393</f>
        <v>0</v>
      </c>
      <c r="K392" s="373">
        <f>'موازنة 2028 -2029'!M393</f>
        <v>0</v>
      </c>
      <c r="L392" s="155"/>
      <c r="M392" s="373">
        <f>'موازنة 2029-2030'!M393</f>
        <v>0</v>
      </c>
      <c r="N392" s="215"/>
      <c r="O392" s="155"/>
      <c r="P392" s="155" t="str">
        <f t="shared" si="103"/>
        <v xml:space="preserve"> </v>
      </c>
      <c r="Q392" s="155" t="str">
        <f t="shared" si="104"/>
        <v xml:space="preserve"> </v>
      </c>
      <c r="R392" s="110"/>
      <c r="S392" s="72">
        <f>S396</f>
        <v>0</v>
      </c>
    </row>
    <row r="393" spans="1:19" ht="105.75" customHeight="1" x14ac:dyDescent="0.2">
      <c r="A393" s="364"/>
      <c r="B393" s="365"/>
      <c r="C393" s="365"/>
      <c r="D393" s="365"/>
      <c r="E393" s="147"/>
      <c r="F393" s="147"/>
      <c r="G393" s="49" t="s">
        <v>881</v>
      </c>
      <c r="H393" s="19" t="s">
        <v>305</v>
      </c>
      <c r="I393" s="365">
        <f>'موازنة 2026-2027'!M394</f>
        <v>0</v>
      </c>
      <c r="J393" s="365">
        <f>'موازنة 2027-2028 '!M394</f>
        <v>0</v>
      </c>
      <c r="K393" s="365">
        <f>'موازنة 2028 -2029'!M394</f>
        <v>0</v>
      </c>
      <c r="L393" s="147">
        <f t="shared" si="110"/>
        <v>0</v>
      </c>
      <c r="M393" s="365">
        <f>'موازنة 2029-2030'!M394</f>
        <v>0</v>
      </c>
      <c r="N393" s="208">
        <f t="shared" si="102"/>
        <v>0</v>
      </c>
      <c r="O393" s="147"/>
      <c r="P393" s="209" t="str">
        <f t="shared" si="103"/>
        <v xml:space="preserve"> </v>
      </c>
      <c r="Q393" s="209" t="str">
        <f t="shared" si="104"/>
        <v xml:space="preserve"> </v>
      </c>
      <c r="R393" s="105">
        <f t="shared" si="106"/>
        <v>0</v>
      </c>
      <c r="S393" s="72">
        <f t="shared" si="105"/>
        <v>0</v>
      </c>
    </row>
    <row r="394" spans="1:19" ht="105.75" customHeight="1" x14ac:dyDescent="0.2">
      <c r="A394" s="364"/>
      <c r="B394" s="365"/>
      <c r="C394" s="365"/>
      <c r="D394" s="365"/>
      <c r="E394" s="147"/>
      <c r="F394" s="147"/>
      <c r="G394" s="49" t="s">
        <v>882</v>
      </c>
      <c r="H394" s="19" t="s">
        <v>306</v>
      </c>
      <c r="I394" s="365">
        <f>'موازنة 2026-2027'!M395</f>
        <v>0</v>
      </c>
      <c r="J394" s="365">
        <f>'موازنة 2027-2028 '!M395</f>
        <v>0</v>
      </c>
      <c r="K394" s="365">
        <f>'موازنة 2028 -2029'!M395</f>
        <v>0</v>
      </c>
      <c r="L394" s="147">
        <f t="shared" si="110"/>
        <v>0</v>
      </c>
      <c r="M394" s="365">
        <f>'موازنة 2029-2030'!M395</f>
        <v>0</v>
      </c>
      <c r="N394" s="208">
        <f t="shared" si="102"/>
        <v>0</v>
      </c>
      <c r="O394" s="147"/>
      <c r="P394" s="209" t="str">
        <f t="shared" si="103"/>
        <v xml:space="preserve"> </v>
      </c>
      <c r="Q394" s="209" t="str">
        <f t="shared" si="104"/>
        <v xml:space="preserve"> </v>
      </c>
      <c r="R394" s="105">
        <f t="shared" si="106"/>
        <v>0</v>
      </c>
      <c r="S394" s="72">
        <f t="shared" si="105"/>
        <v>0</v>
      </c>
    </row>
    <row r="395" spans="1:19" ht="105.75" customHeight="1" thickBot="1" x14ac:dyDescent="0.25">
      <c r="A395" s="391"/>
      <c r="B395" s="379"/>
      <c r="C395" s="379"/>
      <c r="D395" s="379"/>
      <c r="E395" s="158"/>
      <c r="F395" s="158"/>
      <c r="G395" s="50" t="s">
        <v>883</v>
      </c>
      <c r="H395" s="20" t="s">
        <v>307</v>
      </c>
      <c r="I395" s="379">
        <f>'موازنة 2026-2027'!M396</f>
        <v>0</v>
      </c>
      <c r="J395" s="379">
        <f>'موازنة 2027-2028 '!M396</f>
        <v>0</v>
      </c>
      <c r="K395" s="379">
        <f>'موازنة 2028 -2029'!M396</f>
        <v>0</v>
      </c>
      <c r="L395" s="158">
        <f t="shared" si="110"/>
        <v>0</v>
      </c>
      <c r="M395" s="379">
        <f>'موازنة 2029-2030'!M396</f>
        <v>0</v>
      </c>
      <c r="N395" s="218">
        <f t="shared" si="102"/>
        <v>0</v>
      </c>
      <c r="O395" s="158"/>
      <c r="P395" s="219" t="str">
        <f t="shared" si="103"/>
        <v xml:space="preserve"> </v>
      </c>
      <c r="Q395" s="219" t="str">
        <f t="shared" si="104"/>
        <v xml:space="preserve"> </v>
      </c>
      <c r="R395" s="113">
        <f t="shared" si="106"/>
        <v>0</v>
      </c>
      <c r="S395" s="72">
        <f t="shared" si="105"/>
        <v>0</v>
      </c>
    </row>
    <row r="396" spans="1:19" s="1" customFormat="1" ht="112.5" customHeight="1" thickBot="1" x14ac:dyDescent="0.25">
      <c r="A396" s="360">
        <f t="shared" ref="A396:F396" si="120">SUM(A393:A395)</f>
        <v>0</v>
      </c>
      <c r="B396" s="368">
        <f t="shared" si="120"/>
        <v>0</v>
      </c>
      <c r="C396" s="368">
        <f t="shared" si="120"/>
        <v>0</v>
      </c>
      <c r="D396" s="368">
        <f t="shared" si="120"/>
        <v>0</v>
      </c>
      <c r="E396" s="150">
        <f t="shared" si="120"/>
        <v>0</v>
      </c>
      <c r="F396" s="150">
        <f t="shared" si="120"/>
        <v>0</v>
      </c>
      <c r="G396" s="51"/>
      <c r="H396" s="5" t="s">
        <v>167</v>
      </c>
      <c r="I396" s="368">
        <f>'موازنة 2026-2027'!M397</f>
        <v>0</v>
      </c>
      <c r="J396" s="368">
        <f>'موازنة 2027-2028 '!M397</f>
        <v>0</v>
      </c>
      <c r="K396" s="368">
        <f>'موازنة 2028 -2029'!M397</f>
        <v>0</v>
      </c>
      <c r="L396" s="150">
        <f t="shared" ref="L396:O396" si="121">SUM(L393:L395)</f>
        <v>0</v>
      </c>
      <c r="M396" s="368">
        <f>'موازنة 2029-2030'!M397</f>
        <v>0</v>
      </c>
      <c r="N396" s="212">
        <f t="shared" si="102"/>
        <v>0</v>
      </c>
      <c r="O396" s="150">
        <f t="shared" si="121"/>
        <v>0</v>
      </c>
      <c r="P396" s="150" t="str">
        <f t="shared" si="103"/>
        <v xml:space="preserve"> </v>
      </c>
      <c r="Q396" s="150" t="str">
        <f t="shared" si="104"/>
        <v xml:space="preserve"> </v>
      </c>
      <c r="R396" s="107">
        <f t="shared" si="106"/>
        <v>0</v>
      </c>
      <c r="S396" s="72">
        <f t="shared" si="105"/>
        <v>0</v>
      </c>
    </row>
    <row r="397" spans="1:19" s="1" customFormat="1" ht="105.75" customHeight="1" x14ac:dyDescent="0.2">
      <c r="A397" s="394"/>
      <c r="B397" s="395"/>
      <c r="C397" s="395"/>
      <c r="D397" s="395"/>
      <c r="E397" s="167"/>
      <c r="F397" s="167"/>
      <c r="G397" s="48">
        <v>3115010201</v>
      </c>
      <c r="H397" s="21" t="s">
        <v>308</v>
      </c>
      <c r="I397" s="395">
        <f>'موازنة 2026-2027'!M398</f>
        <v>0</v>
      </c>
      <c r="J397" s="395">
        <f>'موازنة 2027-2028 '!M398</f>
        <v>0</v>
      </c>
      <c r="K397" s="395">
        <f>'موازنة 2028 -2029'!M398</f>
        <v>0</v>
      </c>
      <c r="L397" s="167">
        <f t="shared" si="110"/>
        <v>0</v>
      </c>
      <c r="M397" s="395">
        <f>'موازنة 2029-2030'!M398</f>
        <v>0</v>
      </c>
      <c r="N397" s="229">
        <f t="shared" si="102"/>
        <v>0</v>
      </c>
      <c r="O397" s="167"/>
      <c r="P397" s="170" t="str">
        <f t="shared" si="103"/>
        <v xml:space="preserve"> </v>
      </c>
      <c r="Q397" s="170" t="str">
        <f t="shared" si="104"/>
        <v xml:space="preserve"> </v>
      </c>
      <c r="R397" s="120">
        <f t="shared" si="106"/>
        <v>0</v>
      </c>
      <c r="S397" s="72">
        <f t="shared" si="105"/>
        <v>0</v>
      </c>
    </row>
    <row r="398" spans="1:19" s="1" customFormat="1" ht="105.75" customHeight="1" x14ac:dyDescent="0.2">
      <c r="A398" s="357"/>
      <c r="B398" s="373"/>
      <c r="C398" s="373"/>
      <c r="D398" s="373"/>
      <c r="E398" s="153"/>
      <c r="F398" s="153"/>
      <c r="G398" s="54">
        <v>3115010301</v>
      </c>
      <c r="H398" s="18" t="s">
        <v>309</v>
      </c>
      <c r="I398" s="373">
        <f>'موازنة 2026-2027'!M399</f>
        <v>0</v>
      </c>
      <c r="J398" s="373">
        <f>'موازنة 2027-2028 '!M399</f>
        <v>0</v>
      </c>
      <c r="K398" s="373">
        <f>'موازنة 2028 -2029'!M399</f>
        <v>0</v>
      </c>
      <c r="L398" s="153">
        <f t="shared" si="110"/>
        <v>0</v>
      </c>
      <c r="M398" s="373">
        <f>'موازنة 2029-2030'!M399</f>
        <v>0</v>
      </c>
      <c r="N398" s="215">
        <f t="shared" si="102"/>
        <v>0</v>
      </c>
      <c r="O398" s="153"/>
      <c r="P398" s="155" t="str">
        <f t="shared" si="103"/>
        <v xml:space="preserve"> </v>
      </c>
      <c r="Q398" s="155" t="str">
        <f t="shared" si="104"/>
        <v xml:space="preserve"> </v>
      </c>
      <c r="R398" s="110">
        <f t="shared" si="106"/>
        <v>0</v>
      </c>
      <c r="S398" s="72">
        <f t="shared" si="105"/>
        <v>0</v>
      </c>
    </row>
    <row r="399" spans="1:19" s="1" customFormat="1" ht="105.75" customHeight="1" x14ac:dyDescent="0.2">
      <c r="A399" s="357"/>
      <c r="B399" s="373"/>
      <c r="C399" s="373"/>
      <c r="D399" s="373"/>
      <c r="E399" s="153"/>
      <c r="F399" s="153"/>
      <c r="G399" s="54">
        <v>3115010401</v>
      </c>
      <c r="H399" s="18" t="s">
        <v>310</v>
      </c>
      <c r="I399" s="373">
        <f>'موازنة 2026-2027'!M400</f>
        <v>0</v>
      </c>
      <c r="J399" s="373">
        <f>'موازنة 2027-2028 '!M400</f>
        <v>0</v>
      </c>
      <c r="K399" s="373">
        <f>'موازنة 2028 -2029'!M400</f>
        <v>0</v>
      </c>
      <c r="L399" s="153">
        <f t="shared" si="110"/>
        <v>0</v>
      </c>
      <c r="M399" s="373">
        <f>'موازنة 2029-2030'!M400</f>
        <v>0</v>
      </c>
      <c r="N399" s="215">
        <f t="shared" si="102"/>
        <v>0</v>
      </c>
      <c r="O399" s="153"/>
      <c r="P399" s="155" t="str">
        <f t="shared" si="103"/>
        <v xml:space="preserve"> </v>
      </c>
      <c r="Q399" s="155" t="str">
        <f t="shared" si="104"/>
        <v xml:space="preserve"> </v>
      </c>
      <c r="R399" s="110">
        <f t="shared" si="106"/>
        <v>0</v>
      </c>
      <c r="S399" s="72">
        <f t="shared" si="105"/>
        <v>0</v>
      </c>
    </row>
    <row r="400" spans="1:19" s="1" customFormat="1" ht="105.75" customHeight="1" x14ac:dyDescent="0.2">
      <c r="A400" s="357"/>
      <c r="B400" s="373"/>
      <c r="C400" s="373"/>
      <c r="D400" s="373"/>
      <c r="E400" s="153"/>
      <c r="F400" s="153"/>
      <c r="G400" s="54">
        <v>3115010501</v>
      </c>
      <c r="H400" s="18" t="s">
        <v>311</v>
      </c>
      <c r="I400" s="373">
        <f>'موازنة 2026-2027'!M401</f>
        <v>0</v>
      </c>
      <c r="J400" s="373">
        <f>'موازنة 2027-2028 '!M401</f>
        <v>0</v>
      </c>
      <c r="K400" s="373">
        <f>'موازنة 2028 -2029'!M401</f>
        <v>0</v>
      </c>
      <c r="L400" s="153">
        <f t="shared" si="110"/>
        <v>0</v>
      </c>
      <c r="M400" s="373">
        <f>'موازنة 2029-2030'!M401</f>
        <v>0</v>
      </c>
      <c r="N400" s="215">
        <f t="shared" si="102"/>
        <v>0</v>
      </c>
      <c r="O400" s="153"/>
      <c r="P400" s="155" t="str">
        <f t="shared" si="103"/>
        <v xml:space="preserve"> </v>
      </c>
      <c r="Q400" s="155" t="str">
        <f t="shared" si="104"/>
        <v xml:space="preserve"> </v>
      </c>
      <c r="R400" s="110">
        <f t="shared" si="106"/>
        <v>0</v>
      </c>
      <c r="S400" s="72">
        <f t="shared" si="105"/>
        <v>0</v>
      </c>
    </row>
    <row r="401" spans="1:19" s="1" customFormat="1" ht="105.75" customHeight="1" thickBot="1" x14ac:dyDescent="0.25">
      <c r="A401" s="357"/>
      <c r="B401" s="373"/>
      <c r="C401" s="373"/>
      <c r="D401" s="373"/>
      <c r="E401" s="153"/>
      <c r="F401" s="153"/>
      <c r="G401" s="55">
        <v>3115010601</v>
      </c>
      <c r="H401" s="23" t="s">
        <v>312</v>
      </c>
      <c r="I401" s="373">
        <f>'موازنة 2026-2027'!M402</f>
        <v>0</v>
      </c>
      <c r="J401" s="373">
        <f>'موازنة 2027-2028 '!M402</f>
        <v>0</v>
      </c>
      <c r="K401" s="373">
        <f>'موازنة 2028 -2029'!M402</f>
        <v>0</v>
      </c>
      <c r="L401" s="153">
        <f t="shared" si="110"/>
        <v>0</v>
      </c>
      <c r="M401" s="373">
        <f>'موازنة 2029-2030'!M402</f>
        <v>0</v>
      </c>
      <c r="N401" s="215">
        <f t="shared" si="102"/>
        <v>0</v>
      </c>
      <c r="O401" s="153"/>
      <c r="P401" s="155" t="str">
        <f t="shared" si="103"/>
        <v xml:space="preserve"> </v>
      </c>
      <c r="Q401" s="155" t="str">
        <f t="shared" si="104"/>
        <v xml:space="preserve"> </v>
      </c>
      <c r="R401" s="110">
        <f t="shared" si="106"/>
        <v>0</v>
      </c>
      <c r="S401" s="72">
        <f t="shared" si="105"/>
        <v>0</v>
      </c>
    </row>
    <row r="402" spans="1:19" s="2" customFormat="1" ht="120" customHeight="1" thickBot="1" x14ac:dyDescent="0.25">
      <c r="A402" s="376">
        <f t="shared" ref="A402:O402" si="122">SUM(A396:A401)</f>
        <v>0</v>
      </c>
      <c r="B402" s="377">
        <f t="shared" si="122"/>
        <v>0</v>
      </c>
      <c r="C402" s="377">
        <f t="shared" si="122"/>
        <v>0</v>
      </c>
      <c r="D402" s="377">
        <f t="shared" si="122"/>
        <v>0</v>
      </c>
      <c r="E402" s="157">
        <f t="shared" si="122"/>
        <v>0</v>
      </c>
      <c r="F402" s="157">
        <f t="shared" si="122"/>
        <v>0</v>
      </c>
      <c r="G402" s="57"/>
      <c r="H402" s="7" t="s">
        <v>237</v>
      </c>
      <c r="I402" s="377">
        <f>'موازنة 2026-2027'!M403</f>
        <v>0</v>
      </c>
      <c r="J402" s="377">
        <f>'موازنة 2027-2028 '!M403</f>
        <v>0</v>
      </c>
      <c r="K402" s="377">
        <f>'موازنة 2028 -2029'!M403</f>
        <v>0</v>
      </c>
      <c r="L402" s="157">
        <f t="shared" si="122"/>
        <v>0</v>
      </c>
      <c r="M402" s="377">
        <f>'موازنة 2029-2030'!M403</f>
        <v>0</v>
      </c>
      <c r="N402" s="217">
        <f t="shared" si="102"/>
        <v>0</v>
      </c>
      <c r="O402" s="157">
        <f t="shared" si="122"/>
        <v>0</v>
      </c>
      <c r="P402" s="157" t="str">
        <f t="shared" si="103"/>
        <v xml:space="preserve"> </v>
      </c>
      <c r="Q402" s="157" t="str">
        <f t="shared" si="104"/>
        <v xml:space="preserve"> </v>
      </c>
      <c r="R402" s="112">
        <f t="shared" si="106"/>
        <v>0</v>
      </c>
      <c r="S402" s="72">
        <f t="shared" si="105"/>
        <v>0</v>
      </c>
    </row>
    <row r="403" spans="1:19" s="2" customFormat="1" ht="105.75" customHeight="1" x14ac:dyDescent="0.2">
      <c r="A403" s="389"/>
      <c r="B403" s="390"/>
      <c r="C403" s="390"/>
      <c r="D403" s="390"/>
      <c r="E403" s="180"/>
      <c r="F403" s="180"/>
      <c r="G403" s="53">
        <v>3115020101</v>
      </c>
      <c r="H403" s="22" t="s">
        <v>313</v>
      </c>
      <c r="I403" s="390">
        <f>'موازنة 2026-2027'!M404</f>
        <v>0</v>
      </c>
      <c r="J403" s="390">
        <f>'موازنة 2027-2028 '!M404</f>
        <v>0</v>
      </c>
      <c r="K403" s="390">
        <f>'موازنة 2028 -2029'!M404</f>
        <v>0</v>
      </c>
      <c r="L403" s="180">
        <f t="shared" si="110"/>
        <v>0</v>
      </c>
      <c r="M403" s="390">
        <f>'موازنة 2029-2030'!M404</f>
        <v>0</v>
      </c>
      <c r="N403" s="228">
        <f t="shared" si="102"/>
        <v>0</v>
      </c>
      <c r="O403" s="180"/>
      <c r="P403" s="166" t="str">
        <f t="shared" si="103"/>
        <v xml:space="preserve"> </v>
      </c>
      <c r="Q403" s="166" t="str">
        <f t="shared" si="104"/>
        <v xml:space="preserve"> </v>
      </c>
      <c r="R403" s="119">
        <f t="shared" si="106"/>
        <v>0</v>
      </c>
      <c r="S403" s="72">
        <f t="shared" si="105"/>
        <v>0</v>
      </c>
    </row>
    <row r="404" spans="1:19" s="2" customFormat="1" ht="105.75" customHeight="1" x14ac:dyDescent="0.2">
      <c r="A404" s="389"/>
      <c r="B404" s="390"/>
      <c r="C404" s="390"/>
      <c r="D404" s="390"/>
      <c r="E404" s="180"/>
      <c r="F404" s="180"/>
      <c r="G404" s="60">
        <v>3115030101</v>
      </c>
      <c r="H404" s="17" t="s">
        <v>556</v>
      </c>
      <c r="I404" s="390">
        <f>'موازنة 2026-2027'!M405</f>
        <v>0</v>
      </c>
      <c r="J404" s="390">
        <f>'موازنة 2027-2028 '!M405</f>
        <v>0</v>
      </c>
      <c r="K404" s="390">
        <f>'موازنة 2028 -2029'!M405</f>
        <v>0</v>
      </c>
      <c r="L404" s="180">
        <f t="shared" si="110"/>
        <v>0</v>
      </c>
      <c r="M404" s="390">
        <f>'موازنة 2029-2030'!M405</f>
        <v>0</v>
      </c>
      <c r="N404" s="228">
        <f t="shared" si="102"/>
        <v>0</v>
      </c>
      <c r="O404" s="180"/>
      <c r="P404" s="166" t="str">
        <f t="shared" si="103"/>
        <v xml:space="preserve"> </v>
      </c>
      <c r="Q404" s="166" t="str">
        <f t="shared" si="104"/>
        <v xml:space="preserve"> </v>
      </c>
      <c r="R404" s="119">
        <f t="shared" si="106"/>
        <v>0</v>
      </c>
      <c r="S404" s="72">
        <f t="shared" si="105"/>
        <v>0</v>
      </c>
    </row>
    <row r="405" spans="1:19" s="2" customFormat="1" ht="105.75" customHeight="1" x14ac:dyDescent="0.2">
      <c r="A405" s="389"/>
      <c r="B405" s="390"/>
      <c r="C405" s="390"/>
      <c r="D405" s="390"/>
      <c r="E405" s="166"/>
      <c r="F405" s="166"/>
      <c r="G405" s="60" t="s">
        <v>884</v>
      </c>
      <c r="H405" s="17" t="s">
        <v>314</v>
      </c>
      <c r="I405" s="390">
        <f>'موازنة 2026-2027'!M406</f>
        <v>0</v>
      </c>
      <c r="J405" s="390">
        <f>'موازنة 2027-2028 '!M406</f>
        <v>0</v>
      </c>
      <c r="K405" s="390">
        <f>'موازنة 2028 -2029'!M406</f>
        <v>0</v>
      </c>
      <c r="L405" s="166"/>
      <c r="M405" s="390">
        <f>'موازنة 2029-2030'!M406</f>
        <v>0</v>
      </c>
      <c r="N405" s="228"/>
      <c r="O405" s="166"/>
      <c r="P405" s="166" t="str">
        <f t="shared" si="103"/>
        <v xml:space="preserve"> </v>
      </c>
      <c r="Q405" s="166" t="str">
        <f t="shared" si="104"/>
        <v xml:space="preserve"> </v>
      </c>
      <c r="R405" s="119"/>
      <c r="S405" s="72">
        <f>S417</f>
        <v>0</v>
      </c>
    </row>
    <row r="406" spans="1:19" s="1" customFormat="1" ht="105.75" customHeight="1" x14ac:dyDescent="0.2">
      <c r="A406" s="357"/>
      <c r="B406" s="373"/>
      <c r="C406" s="373"/>
      <c r="D406" s="373"/>
      <c r="E406" s="153"/>
      <c r="F406" s="153"/>
      <c r="G406" s="54">
        <v>3115040101</v>
      </c>
      <c r="H406" s="18" t="s">
        <v>315</v>
      </c>
      <c r="I406" s="373">
        <f>'موازنة 2026-2027'!M407</f>
        <v>0</v>
      </c>
      <c r="J406" s="373">
        <f>'موازنة 2027-2028 '!M407</f>
        <v>0</v>
      </c>
      <c r="K406" s="373">
        <f>'موازنة 2028 -2029'!M407</f>
        <v>0</v>
      </c>
      <c r="L406" s="153">
        <f t="shared" si="110"/>
        <v>0</v>
      </c>
      <c r="M406" s="373">
        <f>'موازنة 2029-2030'!M407</f>
        <v>0</v>
      </c>
      <c r="N406" s="215">
        <f t="shared" si="102"/>
        <v>0</v>
      </c>
      <c r="O406" s="153"/>
      <c r="P406" s="155" t="str">
        <f t="shared" si="103"/>
        <v xml:space="preserve"> </v>
      </c>
      <c r="Q406" s="155" t="str">
        <f t="shared" si="104"/>
        <v xml:space="preserve"> </v>
      </c>
      <c r="R406" s="110">
        <f t="shared" si="106"/>
        <v>0</v>
      </c>
      <c r="S406" s="72">
        <f t="shared" si="105"/>
        <v>0</v>
      </c>
    </row>
    <row r="407" spans="1:19" s="1" customFormat="1" ht="105.75" customHeight="1" x14ac:dyDescent="0.2">
      <c r="A407" s="357"/>
      <c r="B407" s="373"/>
      <c r="C407" s="373"/>
      <c r="D407" s="373"/>
      <c r="E407" s="153"/>
      <c r="F407" s="153"/>
      <c r="G407" s="54">
        <v>3115040201</v>
      </c>
      <c r="H407" s="18" t="s">
        <v>316</v>
      </c>
      <c r="I407" s="373">
        <f>'موازنة 2026-2027'!M408</f>
        <v>0</v>
      </c>
      <c r="J407" s="373">
        <f>'موازنة 2027-2028 '!M408</f>
        <v>0</v>
      </c>
      <c r="K407" s="373">
        <f>'موازنة 2028 -2029'!M408</f>
        <v>0</v>
      </c>
      <c r="L407" s="153">
        <f t="shared" si="110"/>
        <v>0</v>
      </c>
      <c r="M407" s="373">
        <f>'موازنة 2029-2030'!M408</f>
        <v>0</v>
      </c>
      <c r="N407" s="215">
        <f t="shared" si="102"/>
        <v>0</v>
      </c>
      <c r="O407" s="153"/>
      <c r="P407" s="155" t="str">
        <f t="shared" si="103"/>
        <v xml:space="preserve"> </v>
      </c>
      <c r="Q407" s="155" t="str">
        <f t="shared" si="104"/>
        <v xml:space="preserve"> </v>
      </c>
      <c r="R407" s="110">
        <f t="shared" si="106"/>
        <v>0</v>
      </c>
      <c r="S407" s="72">
        <f t="shared" si="105"/>
        <v>0</v>
      </c>
    </row>
    <row r="408" spans="1:19" s="1" customFormat="1" ht="105.75" customHeight="1" x14ac:dyDescent="0.2">
      <c r="A408" s="357"/>
      <c r="B408" s="373"/>
      <c r="C408" s="373"/>
      <c r="D408" s="373"/>
      <c r="E408" s="153"/>
      <c r="F408" s="153"/>
      <c r="G408" s="54">
        <v>3115040301</v>
      </c>
      <c r="H408" s="18" t="s">
        <v>317</v>
      </c>
      <c r="I408" s="373">
        <f>'موازنة 2026-2027'!M409</f>
        <v>0</v>
      </c>
      <c r="J408" s="373">
        <f>'موازنة 2027-2028 '!M409</f>
        <v>0</v>
      </c>
      <c r="K408" s="373">
        <f>'موازنة 2028 -2029'!M409</f>
        <v>0</v>
      </c>
      <c r="L408" s="153">
        <f t="shared" si="110"/>
        <v>0</v>
      </c>
      <c r="M408" s="373">
        <f>'موازنة 2029-2030'!M409</f>
        <v>0</v>
      </c>
      <c r="N408" s="215">
        <f t="shared" si="102"/>
        <v>0</v>
      </c>
      <c r="O408" s="153"/>
      <c r="P408" s="155" t="str">
        <f t="shared" si="103"/>
        <v xml:space="preserve"> </v>
      </c>
      <c r="Q408" s="155" t="str">
        <f t="shared" si="104"/>
        <v xml:space="preserve"> </v>
      </c>
      <c r="R408" s="110">
        <f t="shared" si="106"/>
        <v>0</v>
      </c>
      <c r="S408" s="72">
        <f t="shared" si="105"/>
        <v>0</v>
      </c>
    </row>
    <row r="409" spans="1:19" s="1" customFormat="1" ht="105.75" customHeight="1" x14ac:dyDescent="0.2">
      <c r="A409" s="357"/>
      <c r="B409" s="373"/>
      <c r="C409" s="373"/>
      <c r="D409" s="373"/>
      <c r="E409" s="155"/>
      <c r="F409" s="155"/>
      <c r="G409" s="54" t="s">
        <v>885</v>
      </c>
      <c r="H409" s="18" t="s">
        <v>318</v>
      </c>
      <c r="I409" s="373">
        <f>'موازنة 2026-2027'!M410</f>
        <v>0</v>
      </c>
      <c r="J409" s="373">
        <f>'موازنة 2027-2028 '!M410</f>
        <v>0</v>
      </c>
      <c r="K409" s="373">
        <f>'موازنة 2028 -2029'!M410</f>
        <v>0</v>
      </c>
      <c r="L409" s="155">
        <f t="shared" si="110"/>
        <v>0</v>
      </c>
      <c r="M409" s="373">
        <f>'موازنة 2029-2030'!M410</f>
        <v>0</v>
      </c>
      <c r="N409" s="215">
        <f t="shared" si="102"/>
        <v>0</v>
      </c>
      <c r="O409" s="155"/>
      <c r="P409" s="155" t="str">
        <f t="shared" si="103"/>
        <v xml:space="preserve"> </v>
      </c>
      <c r="Q409" s="155" t="str">
        <f t="shared" si="104"/>
        <v xml:space="preserve"> </v>
      </c>
      <c r="R409" s="110"/>
      <c r="S409" s="72">
        <f>S412</f>
        <v>0</v>
      </c>
    </row>
    <row r="410" spans="1:19" ht="105.75" customHeight="1" x14ac:dyDescent="0.2">
      <c r="A410" s="364"/>
      <c r="B410" s="365"/>
      <c r="C410" s="365"/>
      <c r="D410" s="365"/>
      <c r="E410" s="147"/>
      <c r="F410" s="147"/>
      <c r="G410" s="49" t="s">
        <v>886</v>
      </c>
      <c r="H410" s="19" t="s">
        <v>617</v>
      </c>
      <c r="I410" s="365">
        <f>'موازنة 2026-2027'!M411</f>
        <v>0</v>
      </c>
      <c r="J410" s="365">
        <f>'موازنة 2027-2028 '!M411</f>
        <v>0</v>
      </c>
      <c r="K410" s="365">
        <f>'موازنة 2028 -2029'!M411</f>
        <v>0</v>
      </c>
      <c r="L410" s="147">
        <f t="shared" si="110"/>
        <v>0</v>
      </c>
      <c r="M410" s="365">
        <f>'موازنة 2029-2030'!M411</f>
        <v>0</v>
      </c>
      <c r="N410" s="208">
        <f t="shared" si="102"/>
        <v>0</v>
      </c>
      <c r="O410" s="147"/>
      <c r="P410" s="209" t="str">
        <f t="shared" si="103"/>
        <v xml:space="preserve"> </v>
      </c>
      <c r="Q410" s="209" t="str">
        <f t="shared" si="104"/>
        <v xml:space="preserve"> </v>
      </c>
      <c r="R410" s="105">
        <f t="shared" si="106"/>
        <v>0</v>
      </c>
      <c r="S410" s="72">
        <f t="shared" si="105"/>
        <v>0</v>
      </c>
    </row>
    <row r="411" spans="1:19" ht="105.75" customHeight="1" thickBot="1" x14ac:dyDescent="0.25">
      <c r="A411" s="391"/>
      <c r="B411" s="379"/>
      <c r="C411" s="379"/>
      <c r="D411" s="379"/>
      <c r="E411" s="158"/>
      <c r="F411" s="158"/>
      <c r="G411" s="50" t="s">
        <v>887</v>
      </c>
      <c r="H411" s="19" t="s">
        <v>618</v>
      </c>
      <c r="I411" s="379">
        <f>'موازنة 2026-2027'!M412</f>
        <v>0</v>
      </c>
      <c r="J411" s="379">
        <f>'موازنة 2027-2028 '!M412</f>
        <v>0</v>
      </c>
      <c r="K411" s="379">
        <f>'موازنة 2028 -2029'!M412</f>
        <v>0</v>
      </c>
      <c r="L411" s="158">
        <f t="shared" si="110"/>
        <v>0</v>
      </c>
      <c r="M411" s="379">
        <f>'موازنة 2029-2030'!M412</f>
        <v>0</v>
      </c>
      <c r="N411" s="218">
        <f t="shared" si="102"/>
        <v>0</v>
      </c>
      <c r="O411" s="158"/>
      <c r="P411" s="219" t="str">
        <f t="shared" si="103"/>
        <v xml:space="preserve"> </v>
      </c>
      <c r="Q411" s="219" t="str">
        <f t="shared" si="104"/>
        <v xml:space="preserve"> </v>
      </c>
      <c r="R411" s="113">
        <f t="shared" si="106"/>
        <v>0</v>
      </c>
      <c r="S411" s="72">
        <f t="shared" si="105"/>
        <v>0</v>
      </c>
    </row>
    <row r="412" spans="1:19" s="1" customFormat="1" ht="114.75" customHeight="1" thickBot="1" x14ac:dyDescent="0.25">
      <c r="A412" s="360">
        <f t="shared" ref="A412:O412" si="123">A410+A411</f>
        <v>0</v>
      </c>
      <c r="B412" s="368">
        <f t="shared" si="123"/>
        <v>0</v>
      </c>
      <c r="C412" s="368">
        <f t="shared" si="123"/>
        <v>0</v>
      </c>
      <c r="D412" s="368">
        <f t="shared" si="123"/>
        <v>0</v>
      </c>
      <c r="E412" s="150">
        <f t="shared" si="123"/>
        <v>0</v>
      </c>
      <c r="F412" s="150">
        <f t="shared" si="123"/>
        <v>0</v>
      </c>
      <c r="G412" s="51"/>
      <c r="H412" s="5" t="s">
        <v>183</v>
      </c>
      <c r="I412" s="368">
        <f>'موازنة 2026-2027'!M413</f>
        <v>0</v>
      </c>
      <c r="J412" s="368">
        <f>'موازنة 2027-2028 '!M413</f>
        <v>0</v>
      </c>
      <c r="K412" s="368">
        <f>'موازنة 2028 -2029'!M413</f>
        <v>0</v>
      </c>
      <c r="L412" s="150">
        <f t="shared" si="123"/>
        <v>0</v>
      </c>
      <c r="M412" s="368">
        <f>'موازنة 2029-2030'!M413</f>
        <v>0</v>
      </c>
      <c r="N412" s="212">
        <f t="shared" si="102"/>
        <v>0</v>
      </c>
      <c r="O412" s="150">
        <f t="shared" si="123"/>
        <v>0</v>
      </c>
      <c r="P412" s="150" t="str">
        <f t="shared" si="103"/>
        <v xml:space="preserve"> </v>
      </c>
      <c r="Q412" s="150" t="str">
        <f t="shared" si="104"/>
        <v xml:space="preserve"> </v>
      </c>
      <c r="R412" s="107">
        <f t="shared" si="106"/>
        <v>0</v>
      </c>
      <c r="S412" s="72">
        <f t="shared" si="105"/>
        <v>0</v>
      </c>
    </row>
    <row r="413" spans="1:19" s="1" customFormat="1" ht="105.75" customHeight="1" x14ac:dyDescent="0.2">
      <c r="A413" s="412"/>
      <c r="B413" s="426"/>
      <c r="C413" s="426"/>
      <c r="D413" s="426"/>
      <c r="E413" s="182"/>
      <c r="F413" s="182"/>
      <c r="G413" s="88">
        <v>3115040501</v>
      </c>
      <c r="H413" s="89" t="s">
        <v>319</v>
      </c>
      <c r="I413" s="426">
        <f>'موازنة 2026-2027'!M414</f>
        <v>0</v>
      </c>
      <c r="J413" s="426">
        <f>'موازنة 2027-2028 '!M414</f>
        <v>0</v>
      </c>
      <c r="K413" s="426">
        <f>'موازنة 2028 -2029'!M414</f>
        <v>0</v>
      </c>
      <c r="L413" s="182">
        <f t="shared" si="110"/>
        <v>0</v>
      </c>
      <c r="M413" s="426">
        <f>'موازنة 2029-2030'!M414</f>
        <v>0</v>
      </c>
      <c r="N413" s="243">
        <f t="shared" si="102"/>
        <v>0</v>
      </c>
      <c r="O413" s="182"/>
      <c r="P413" s="244" t="str">
        <f t="shared" si="103"/>
        <v xml:space="preserve"> </v>
      </c>
      <c r="Q413" s="244" t="str">
        <f t="shared" si="104"/>
        <v xml:space="preserve"> </v>
      </c>
      <c r="R413" s="126">
        <f t="shared" si="106"/>
        <v>0</v>
      </c>
      <c r="S413" s="72">
        <f t="shared" si="105"/>
        <v>0</v>
      </c>
    </row>
    <row r="414" spans="1:19" s="1" customFormat="1" ht="105.75" customHeight="1" x14ac:dyDescent="0.2">
      <c r="A414" s="357"/>
      <c r="B414" s="373"/>
      <c r="C414" s="373"/>
      <c r="D414" s="373"/>
      <c r="E414" s="153"/>
      <c r="F414" s="153"/>
      <c r="G414" s="54">
        <v>3115040601</v>
      </c>
      <c r="H414" s="18" t="s">
        <v>619</v>
      </c>
      <c r="I414" s="373">
        <f>'موازنة 2026-2027'!M415</f>
        <v>0</v>
      </c>
      <c r="J414" s="373">
        <f>'موازنة 2027-2028 '!M415</f>
        <v>0</v>
      </c>
      <c r="K414" s="373">
        <f>'موازنة 2028 -2029'!M415</f>
        <v>0</v>
      </c>
      <c r="L414" s="153">
        <f t="shared" si="110"/>
        <v>0</v>
      </c>
      <c r="M414" s="373">
        <f>'موازنة 2029-2030'!M415</f>
        <v>0</v>
      </c>
      <c r="N414" s="215">
        <f t="shared" si="102"/>
        <v>0</v>
      </c>
      <c r="O414" s="153"/>
      <c r="P414" s="155" t="str">
        <f t="shared" si="103"/>
        <v xml:space="preserve"> </v>
      </c>
      <c r="Q414" s="155" t="str">
        <f t="shared" si="104"/>
        <v xml:space="preserve"> </v>
      </c>
      <c r="R414" s="110">
        <f t="shared" si="106"/>
        <v>0</v>
      </c>
      <c r="S414" s="72">
        <f t="shared" si="105"/>
        <v>0</v>
      </c>
    </row>
    <row r="415" spans="1:19" s="1" customFormat="1" ht="105.75" customHeight="1" x14ac:dyDescent="0.2">
      <c r="A415" s="357"/>
      <c r="B415" s="373"/>
      <c r="C415" s="373"/>
      <c r="D415" s="373"/>
      <c r="E415" s="153"/>
      <c r="F415" s="153"/>
      <c r="G415" s="54">
        <v>3115040701</v>
      </c>
      <c r="H415" s="18" t="s">
        <v>620</v>
      </c>
      <c r="I415" s="373">
        <f>'موازنة 2026-2027'!M416</f>
        <v>0</v>
      </c>
      <c r="J415" s="373">
        <f>'موازنة 2027-2028 '!M416</f>
        <v>0</v>
      </c>
      <c r="K415" s="373">
        <f>'موازنة 2028 -2029'!M416</f>
        <v>0</v>
      </c>
      <c r="L415" s="153">
        <f t="shared" si="110"/>
        <v>0</v>
      </c>
      <c r="M415" s="373">
        <f>'موازنة 2029-2030'!M416</f>
        <v>0</v>
      </c>
      <c r="N415" s="215">
        <f t="shared" si="102"/>
        <v>0</v>
      </c>
      <c r="O415" s="153"/>
      <c r="P415" s="155" t="str">
        <f t="shared" si="103"/>
        <v xml:space="preserve"> </v>
      </c>
      <c r="Q415" s="155" t="str">
        <f t="shared" si="104"/>
        <v xml:space="preserve"> </v>
      </c>
      <c r="R415" s="110">
        <f t="shared" si="106"/>
        <v>0</v>
      </c>
      <c r="S415" s="72">
        <f t="shared" si="105"/>
        <v>0</v>
      </c>
    </row>
    <row r="416" spans="1:19" s="1" customFormat="1" ht="105.75" customHeight="1" thickBot="1" x14ac:dyDescent="0.25">
      <c r="A416" s="427"/>
      <c r="B416" s="428"/>
      <c r="C416" s="428"/>
      <c r="D416" s="428"/>
      <c r="E416" s="183"/>
      <c r="F416" s="183"/>
      <c r="G416" s="90">
        <v>3115040801</v>
      </c>
      <c r="H416" s="91" t="s">
        <v>621</v>
      </c>
      <c r="I416" s="428">
        <f>'موازنة 2026-2027'!M417</f>
        <v>0</v>
      </c>
      <c r="J416" s="428">
        <f>'موازنة 2027-2028 '!M417</f>
        <v>0</v>
      </c>
      <c r="K416" s="428">
        <f>'موازنة 2028 -2029'!M417</f>
        <v>0</v>
      </c>
      <c r="L416" s="183">
        <f t="shared" si="110"/>
        <v>0</v>
      </c>
      <c r="M416" s="428">
        <f>'موازنة 2029-2030'!M417</f>
        <v>0</v>
      </c>
      <c r="N416" s="245">
        <f t="shared" si="102"/>
        <v>0</v>
      </c>
      <c r="O416" s="183"/>
      <c r="P416" s="246" t="str">
        <f t="shared" si="103"/>
        <v xml:space="preserve"> </v>
      </c>
      <c r="Q416" s="246" t="str">
        <f t="shared" si="104"/>
        <v xml:space="preserve"> </v>
      </c>
      <c r="R416" s="127">
        <f t="shared" si="106"/>
        <v>0</v>
      </c>
      <c r="S416" s="72">
        <f t="shared" si="105"/>
        <v>0</v>
      </c>
    </row>
    <row r="417" spans="1:19" s="2" customFormat="1" ht="105" customHeight="1" thickBot="1" x14ac:dyDescent="0.25">
      <c r="A417" s="376">
        <f t="shared" ref="A417:O417" si="124">A406+A407+A408+A412+A413+A414+A415+A416</f>
        <v>0</v>
      </c>
      <c r="B417" s="377">
        <f t="shared" si="124"/>
        <v>0</v>
      </c>
      <c r="C417" s="377">
        <f t="shared" si="124"/>
        <v>0</v>
      </c>
      <c r="D417" s="377">
        <f t="shared" si="124"/>
        <v>0</v>
      </c>
      <c r="E417" s="157">
        <f t="shared" si="124"/>
        <v>0</v>
      </c>
      <c r="F417" s="157">
        <f t="shared" si="124"/>
        <v>0</v>
      </c>
      <c r="G417" s="57"/>
      <c r="H417" s="7" t="s">
        <v>274</v>
      </c>
      <c r="I417" s="377">
        <f>'موازنة 2026-2027'!M418</f>
        <v>0</v>
      </c>
      <c r="J417" s="377">
        <f>'موازنة 2027-2028 '!M418</f>
        <v>0</v>
      </c>
      <c r="K417" s="377">
        <f>'موازنة 2028 -2029'!M418</f>
        <v>0</v>
      </c>
      <c r="L417" s="157">
        <f t="shared" si="124"/>
        <v>0</v>
      </c>
      <c r="M417" s="377">
        <f>'موازنة 2029-2030'!M418</f>
        <v>0</v>
      </c>
      <c r="N417" s="217">
        <f t="shared" ref="N417:N483" si="125">M417-I417</f>
        <v>0</v>
      </c>
      <c r="O417" s="157">
        <f t="shared" si="124"/>
        <v>0</v>
      </c>
      <c r="P417" s="157" t="str">
        <f t="shared" ref="P417:P483" si="126">IF(O417&gt;I417,O417-I417," ")</f>
        <v xml:space="preserve"> </v>
      </c>
      <c r="Q417" s="157" t="str">
        <f t="shared" ref="Q417:Q483" si="127">IF(I417&gt;O417,I417-O417," ")</f>
        <v xml:space="preserve"> </v>
      </c>
      <c r="R417" s="112">
        <f t="shared" si="106"/>
        <v>0</v>
      </c>
      <c r="S417" s="72">
        <f t="shared" ref="S417:S483" si="128">SUM(A417+B417+C417+D417+E417+F417+I417+J417+K417+L417+M417+O417)</f>
        <v>0</v>
      </c>
    </row>
    <row r="418" spans="1:19" s="2" customFormat="1" ht="105.75" customHeight="1" x14ac:dyDescent="0.2">
      <c r="A418" s="389"/>
      <c r="B418" s="390"/>
      <c r="C418" s="390"/>
      <c r="D418" s="390"/>
      <c r="E418" s="180"/>
      <c r="F418" s="180"/>
      <c r="G418" s="53">
        <v>3115050101</v>
      </c>
      <c r="H418" s="22" t="s">
        <v>557</v>
      </c>
      <c r="I418" s="390">
        <f>'موازنة 2026-2027'!M419</f>
        <v>0</v>
      </c>
      <c r="J418" s="390">
        <f>'موازنة 2027-2028 '!M419</f>
        <v>0</v>
      </c>
      <c r="K418" s="390">
        <f>'موازنة 2028 -2029'!M419</f>
        <v>0</v>
      </c>
      <c r="L418" s="180">
        <f t="shared" si="110"/>
        <v>0</v>
      </c>
      <c r="M418" s="390">
        <f>'موازنة 2029-2030'!M419</f>
        <v>0</v>
      </c>
      <c r="N418" s="228">
        <f t="shared" si="125"/>
        <v>0</v>
      </c>
      <c r="O418" s="180"/>
      <c r="P418" s="166" t="str">
        <f t="shared" si="126"/>
        <v xml:space="preserve"> </v>
      </c>
      <c r="Q418" s="166" t="str">
        <f t="shared" si="127"/>
        <v xml:space="preserve"> </v>
      </c>
      <c r="R418" s="119">
        <f t="shared" si="106"/>
        <v>0</v>
      </c>
      <c r="S418" s="72">
        <f t="shared" si="128"/>
        <v>0</v>
      </c>
    </row>
    <row r="419" spans="1:19" s="2" customFormat="1" ht="121.5" customHeight="1" x14ac:dyDescent="0.2">
      <c r="A419" s="389"/>
      <c r="B419" s="390"/>
      <c r="C419" s="390"/>
      <c r="D419" s="390"/>
      <c r="E419" s="166"/>
      <c r="F419" s="166"/>
      <c r="G419" s="60">
        <v>3115060000</v>
      </c>
      <c r="H419" s="17" t="s">
        <v>558</v>
      </c>
      <c r="I419" s="390">
        <f>'موازنة 2026-2027'!M420</f>
        <v>0</v>
      </c>
      <c r="J419" s="390">
        <f>'موازنة 2027-2028 '!M420</f>
        <v>0</v>
      </c>
      <c r="K419" s="390">
        <f>'موازنة 2028 -2029'!M420</f>
        <v>0</v>
      </c>
      <c r="L419" s="166"/>
      <c r="M419" s="390">
        <f>'موازنة 2029-2030'!M420</f>
        <v>0</v>
      </c>
      <c r="N419" s="228"/>
      <c r="O419" s="166"/>
      <c r="P419" s="166" t="str">
        <f t="shared" si="126"/>
        <v xml:space="preserve"> </v>
      </c>
      <c r="Q419" s="166" t="str">
        <f t="shared" si="127"/>
        <v xml:space="preserve"> </v>
      </c>
      <c r="R419" s="119"/>
      <c r="S419" s="72">
        <f>S422</f>
        <v>379000</v>
      </c>
    </row>
    <row r="420" spans="1:19" s="1" customFormat="1" ht="105.75" customHeight="1" x14ac:dyDescent="0.2">
      <c r="A420" s="357"/>
      <c r="B420" s="373"/>
      <c r="C420" s="373"/>
      <c r="D420" s="373"/>
      <c r="E420" s="153"/>
      <c r="F420" s="153"/>
      <c r="G420" s="54">
        <v>3115060101</v>
      </c>
      <c r="H420" s="18" t="s">
        <v>888</v>
      </c>
      <c r="I420" s="373">
        <f>'موازنة 2026-2027'!M421</f>
        <v>0</v>
      </c>
      <c r="J420" s="373">
        <f>'موازنة 2027-2028 '!M421</f>
        <v>0</v>
      </c>
      <c r="K420" s="373">
        <f>'موازنة 2028 -2029'!M421</f>
        <v>0</v>
      </c>
      <c r="L420" s="153">
        <f t="shared" si="110"/>
        <v>0</v>
      </c>
      <c r="M420" s="373">
        <f>'موازنة 2029-2030'!M421</f>
        <v>0</v>
      </c>
      <c r="N420" s="215">
        <f t="shared" si="125"/>
        <v>0</v>
      </c>
      <c r="O420" s="153"/>
      <c r="P420" s="155" t="str">
        <f t="shared" si="126"/>
        <v xml:space="preserve"> </v>
      </c>
      <c r="Q420" s="155" t="str">
        <f t="shared" si="127"/>
        <v xml:space="preserve"> </v>
      </c>
      <c r="R420" s="110">
        <f t="shared" si="106"/>
        <v>0</v>
      </c>
      <c r="S420" s="72">
        <f t="shared" si="128"/>
        <v>0</v>
      </c>
    </row>
    <row r="421" spans="1:19" s="1" customFormat="1" ht="105" customHeight="1" thickBot="1" x14ac:dyDescent="0.25">
      <c r="A421" s="373"/>
      <c r="B421" s="373"/>
      <c r="C421" s="373"/>
      <c r="D421" s="373"/>
      <c r="E421" s="153"/>
      <c r="F421" s="153"/>
      <c r="G421" s="54">
        <v>3115060201</v>
      </c>
      <c r="H421" s="18" t="s">
        <v>889</v>
      </c>
      <c r="I421" s="373">
        <f>'موازنة 2026-2027'!M422</f>
        <v>60000</v>
      </c>
      <c r="J421" s="373">
        <f>'موازنة 2027-2028 '!M422</f>
        <v>70000</v>
      </c>
      <c r="K421" s="373">
        <f>'موازنة 2028 -2029'!M422</f>
        <v>83000</v>
      </c>
      <c r="L421" s="153">
        <f t="shared" si="110"/>
        <v>166000</v>
      </c>
      <c r="M421" s="373">
        <f>'موازنة 2029-2030'!M422</f>
        <v>0</v>
      </c>
      <c r="N421" s="215">
        <f t="shared" si="125"/>
        <v>-60000</v>
      </c>
      <c r="O421" s="153"/>
      <c r="P421" s="155" t="str">
        <f t="shared" si="126"/>
        <v xml:space="preserve"> </v>
      </c>
      <c r="Q421" s="155">
        <f t="shared" si="127"/>
        <v>60000</v>
      </c>
      <c r="R421" s="110">
        <f t="shared" si="106"/>
        <v>0</v>
      </c>
      <c r="S421" s="72">
        <f t="shared" si="128"/>
        <v>379000</v>
      </c>
    </row>
    <row r="422" spans="1:19" s="2" customFormat="1" ht="107.25" customHeight="1" thickBot="1" x14ac:dyDescent="0.25">
      <c r="A422" s="376">
        <f t="shared" ref="A422:O422" si="129">A420+A421</f>
        <v>0</v>
      </c>
      <c r="B422" s="377">
        <f t="shared" si="129"/>
        <v>0</v>
      </c>
      <c r="C422" s="377">
        <f t="shared" si="129"/>
        <v>0</v>
      </c>
      <c r="D422" s="377">
        <f t="shared" si="129"/>
        <v>0</v>
      </c>
      <c r="E422" s="157">
        <f t="shared" si="129"/>
        <v>0</v>
      </c>
      <c r="F422" s="157">
        <f t="shared" si="129"/>
        <v>0</v>
      </c>
      <c r="G422" s="57"/>
      <c r="H422" s="7" t="s">
        <v>295</v>
      </c>
      <c r="I422" s="377">
        <f>'موازنة 2026-2027'!M423</f>
        <v>60000</v>
      </c>
      <c r="J422" s="377">
        <f>'موازنة 2027-2028 '!M423</f>
        <v>70000</v>
      </c>
      <c r="K422" s="377">
        <f>'موازنة 2028 -2029'!M423</f>
        <v>83000</v>
      </c>
      <c r="L422" s="157">
        <f t="shared" si="129"/>
        <v>166000</v>
      </c>
      <c r="M422" s="377">
        <f>'موازنة 2029-2030'!M423</f>
        <v>0</v>
      </c>
      <c r="N422" s="217">
        <f t="shared" si="125"/>
        <v>-60000</v>
      </c>
      <c r="O422" s="157">
        <f t="shared" si="129"/>
        <v>0</v>
      </c>
      <c r="P422" s="157" t="str">
        <f t="shared" si="126"/>
        <v xml:space="preserve"> </v>
      </c>
      <c r="Q422" s="157">
        <f t="shared" si="127"/>
        <v>60000</v>
      </c>
      <c r="R422" s="112">
        <f t="shared" ref="R422:R488" si="130">IF(O422=0,,O422/I422)</f>
        <v>0</v>
      </c>
      <c r="S422" s="72">
        <f t="shared" si="128"/>
        <v>379000</v>
      </c>
    </row>
    <row r="423" spans="1:19" s="2" customFormat="1" ht="105.75" customHeight="1" x14ac:dyDescent="0.2">
      <c r="A423" s="389"/>
      <c r="B423" s="390"/>
      <c r="C423" s="390"/>
      <c r="D423" s="390"/>
      <c r="E423" s="180"/>
      <c r="F423" s="180"/>
      <c r="G423" s="60">
        <v>3115070101</v>
      </c>
      <c r="H423" s="17" t="s">
        <v>559</v>
      </c>
      <c r="I423" s="390">
        <f>'موازنة 2026-2027'!M424</f>
        <v>0</v>
      </c>
      <c r="J423" s="390">
        <f>'موازنة 2027-2028 '!M424</f>
        <v>0</v>
      </c>
      <c r="K423" s="390">
        <f>'موازنة 2028 -2029'!M424</f>
        <v>0</v>
      </c>
      <c r="L423" s="180">
        <f t="shared" si="110"/>
        <v>0</v>
      </c>
      <c r="M423" s="390">
        <f>'موازنة 2029-2030'!M424</f>
        <v>0</v>
      </c>
      <c r="N423" s="228">
        <f t="shared" si="125"/>
        <v>0</v>
      </c>
      <c r="O423" s="180"/>
      <c r="P423" s="166" t="str">
        <f t="shared" si="126"/>
        <v xml:space="preserve"> </v>
      </c>
      <c r="Q423" s="166" t="str">
        <f t="shared" si="127"/>
        <v xml:space="preserve"> </v>
      </c>
      <c r="R423" s="119">
        <f t="shared" si="130"/>
        <v>0</v>
      </c>
      <c r="S423" s="72">
        <f t="shared" si="128"/>
        <v>0</v>
      </c>
    </row>
    <row r="424" spans="1:19" s="2" customFormat="1" ht="105.75" customHeight="1" x14ac:dyDescent="0.2">
      <c r="A424" s="389"/>
      <c r="B424" s="390"/>
      <c r="C424" s="390"/>
      <c r="D424" s="390"/>
      <c r="E424" s="180"/>
      <c r="F424" s="180"/>
      <c r="G424" s="60">
        <v>3115080101</v>
      </c>
      <c r="H424" s="17" t="s">
        <v>560</v>
      </c>
      <c r="I424" s="390">
        <f>'موازنة 2026-2027'!M425</f>
        <v>0</v>
      </c>
      <c r="J424" s="390">
        <f>'موازنة 2027-2028 '!M425</f>
        <v>0</v>
      </c>
      <c r="K424" s="390">
        <f>'موازنة 2028 -2029'!M425</f>
        <v>0</v>
      </c>
      <c r="L424" s="180">
        <f t="shared" si="110"/>
        <v>0</v>
      </c>
      <c r="M424" s="390">
        <f>'موازنة 2029-2030'!M425</f>
        <v>0</v>
      </c>
      <c r="N424" s="228">
        <f t="shared" si="125"/>
        <v>0</v>
      </c>
      <c r="O424" s="180"/>
      <c r="P424" s="166" t="str">
        <f t="shared" si="126"/>
        <v xml:space="preserve"> </v>
      </c>
      <c r="Q424" s="166" t="str">
        <f t="shared" si="127"/>
        <v xml:space="preserve"> </v>
      </c>
      <c r="R424" s="119">
        <f t="shared" si="130"/>
        <v>0</v>
      </c>
      <c r="S424" s="72">
        <f t="shared" si="128"/>
        <v>0</v>
      </c>
    </row>
    <row r="425" spans="1:19" s="1" customFormat="1" ht="105.75" customHeight="1" x14ac:dyDescent="0.2">
      <c r="A425" s="357"/>
      <c r="B425" s="373"/>
      <c r="C425" s="373"/>
      <c r="D425" s="373"/>
      <c r="E425" s="155"/>
      <c r="F425" s="155"/>
      <c r="G425" s="54" t="s">
        <v>890</v>
      </c>
      <c r="H425" s="32" t="s">
        <v>561</v>
      </c>
      <c r="I425" s="373">
        <f>'موازنة 2026-2027'!M426</f>
        <v>0</v>
      </c>
      <c r="J425" s="373">
        <f>'موازنة 2027-2028 '!M426</f>
        <v>0</v>
      </c>
      <c r="K425" s="373">
        <f>'موازنة 2028 -2029'!M426</f>
        <v>0</v>
      </c>
      <c r="L425" s="155"/>
      <c r="M425" s="373">
        <f>'موازنة 2029-2030'!M426</f>
        <v>0</v>
      </c>
      <c r="N425" s="215"/>
      <c r="O425" s="155"/>
      <c r="P425" s="155" t="str">
        <f t="shared" si="126"/>
        <v xml:space="preserve"> </v>
      </c>
      <c r="Q425" s="155" t="str">
        <f t="shared" si="127"/>
        <v xml:space="preserve"> </v>
      </c>
      <c r="R425" s="110"/>
      <c r="S425" s="72">
        <f>S429</f>
        <v>0</v>
      </c>
    </row>
    <row r="426" spans="1:19" s="1" customFormat="1" ht="105.75" customHeight="1" x14ac:dyDescent="0.2">
      <c r="A426" s="357"/>
      <c r="B426" s="373"/>
      <c r="C426" s="373"/>
      <c r="D426" s="373"/>
      <c r="E426" s="153"/>
      <c r="F426" s="153"/>
      <c r="G426" s="54">
        <v>3115090101</v>
      </c>
      <c r="H426" s="18" t="s">
        <v>320</v>
      </c>
      <c r="I426" s="373">
        <f>'موازنة 2026-2027'!M427</f>
        <v>0</v>
      </c>
      <c r="J426" s="373">
        <f>'موازنة 2027-2028 '!M427</f>
        <v>0</v>
      </c>
      <c r="K426" s="373">
        <f>'موازنة 2028 -2029'!M427</f>
        <v>0</v>
      </c>
      <c r="L426" s="153">
        <f t="shared" ref="L426:L490" si="131">K426*2</f>
        <v>0</v>
      </c>
      <c r="M426" s="373">
        <f>'موازنة 2029-2030'!M427</f>
        <v>0</v>
      </c>
      <c r="N426" s="215">
        <f t="shared" si="125"/>
        <v>0</v>
      </c>
      <c r="O426" s="153"/>
      <c r="P426" s="155" t="str">
        <f t="shared" si="126"/>
        <v xml:space="preserve"> </v>
      </c>
      <c r="Q426" s="155" t="str">
        <f t="shared" si="127"/>
        <v xml:space="preserve"> </v>
      </c>
      <c r="R426" s="110">
        <f t="shared" si="130"/>
        <v>0</v>
      </c>
      <c r="S426" s="72">
        <f t="shared" si="128"/>
        <v>0</v>
      </c>
    </row>
    <row r="427" spans="1:19" s="1" customFormat="1" ht="105.75" customHeight="1" x14ac:dyDescent="0.2">
      <c r="A427" s="357"/>
      <c r="B427" s="373"/>
      <c r="C427" s="373"/>
      <c r="D427" s="373"/>
      <c r="E427" s="153"/>
      <c r="F427" s="153"/>
      <c r="G427" s="54">
        <v>3115090201</v>
      </c>
      <c r="H427" s="18" t="s">
        <v>321</v>
      </c>
      <c r="I427" s="373">
        <f>'موازنة 2026-2027'!M428</f>
        <v>0</v>
      </c>
      <c r="J427" s="373">
        <f>'موازنة 2027-2028 '!M428</f>
        <v>0</v>
      </c>
      <c r="K427" s="373">
        <f>'موازنة 2028 -2029'!M428</f>
        <v>0</v>
      </c>
      <c r="L427" s="153">
        <f t="shared" si="131"/>
        <v>0</v>
      </c>
      <c r="M427" s="373">
        <f>'موازنة 2029-2030'!M428</f>
        <v>0</v>
      </c>
      <c r="N427" s="215">
        <f t="shared" si="125"/>
        <v>0</v>
      </c>
      <c r="O427" s="153"/>
      <c r="P427" s="155" t="str">
        <f t="shared" si="126"/>
        <v xml:space="preserve"> </v>
      </c>
      <c r="Q427" s="155" t="str">
        <f t="shared" si="127"/>
        <v xml:space="preserve"> </v>
      </c>
      <c r="R427" s="110">
        <f t="shared" si="130"/>
        <v>0</v>
      </c>
      <c r="S427" s="72">
        <f t="shared" si="128"/>
        <v>0</v>
      </c>
    </row>
    <row r="428" spans="1:19" s="1" customFormat="1" ht="105.75" customHeight="1" thickBot="1" x14ac:dyDescent="0.25">
      <c r="A428" s="357"/>
      <c r="B428" s="373"/>
      <c r="C428" s="373"/>
      <c r="D428" s="373"/>
      <c r="E428" s="153"/>
      <c r="F428" s="153"/>
      <c r="G428" s="55">
        <v>3115090301</v>
      </c>
      <c r="H428" s="23" t="s">
        <v>322</v>
      </c>
      <c r="I428" s="373">
        <f>'موازنة 2026-2027'!M429</f>
        <v>0</v>
      </c>
      <c r="J428" s="373">
        <f>'موازنة 2027-2028 '!M429</f>
        <v>0</v>
      </c>
      <c r="K428" s="373">
        <f>'موازنة 2028 -2029'!M429</f>
        <v>0</v>
      </c>
      <c r="L428" s="153">
        <f t="shared" si="131"/>
        <v>0</v>
      </c>
      <c r="M428" s="373">
        <f>'موازنة 2029-2030'!M429</f>
        <v>0</v>
      </c>
      <c r="N428" s="215">
        <f t="shared" si="125"/>
        <v>0</v>
      </c>
      <c r="O428" s="153"/>
      <c r="P428" s="155" t="str">
        <f t="shared" si="126"/>
        <v xml:space="preserve"> </v>
      </c>
      <c r="Q428" s="155" t="str">
        <f t="shared" si="127"/>
        <v xml:space="preserve"> </v>
      </c>
      <c r="R428" s="110">
        <f t="shared" si="130"/>
        <v>0</v>
      </c>
      <c r="S428" s="72">
        <f t="shared" si="128"/>
        <v>0</v>
      </c>
    </row>
    <row r="429" spans="1:19" s="2" customFormat="1" ht="120" customHeight="1" thickBot="1" x14ac:dyDescent="0.25">
      <c r="A429" s="376">
        <f t="shared" ref="A429:F429" si="132">SUM(A426:A428)</f>
        <v>0</v>
      </c>
      <c r="B429" s="377">
        <f t="shared" si="132"/>
        <v>0</v>
      </c>
      <c r="C429" s="377">
        <f t="shared" si="132"/>
        <v>0</v>
      </c>
      <c r="D429" s="377">
        <f t="shared" si="132"/>
        <v>0</v>
      </c>
      <c r="E429" s="157">
        <f t="shared" si="132"/>
        <v>0</v>
      </c>
      <c r="F429" s="157">
        <f t="shared" si="132"/>
        <v>0</v>
      </c>
      <c r="G429" s="57"/>
      <c r="H429" s="7" t="s">
        <v>323</v>
      </c>
      <c r="I429" s="377">
        <f>'موازنة 2026-2027'!M430</f>
        <v>0</v>
      </c>
      <c r="J429" s="377">
        <f>'موازنة 2027-2028 '!M430</f>
        <v>0</v>
      </c>
      <c r="K429" s="377">
        <f>'موازنة 2028 -2029'!M430</f>
        <v>0</v>
      </c>
      <c r="L429" s="157">
        <f t="shared" ref="L429:O429" si="133">SUM(L426:L428)</f>
        <v>0</v>
      </c>
      <c r="M429" s="377">
        <f>'موازنة 2029-2030'!M430</f>
        <v>0</v>
      </c>
      <c r="N429" s="217">
        <f t="shared" si="125"/>
        <v>0</v>
      </c>
      <c r="O429" s="157">
        <f t="shared" si="133"/>
        <v>0</v>
      </c>
      <c r="P429" s="157" t="str">
        <f t="shared" si="126"/>
        <v xml:space="preserve"> </v>
      </c>
      <c r="Q429" s="157" t="str">
        <f t="shared" si="127"/>
        <v xml:space="preserve"> </v>
      </c>
      <c r="R429" s="112">
        <f t="shared" si="130"/>
        <v>0</v>
      </c>
      <c r="S429" s="72">
        <f t="shared" si="128"/>
        <v>0</v>
      </c>
    </row>
    <row r="430" spans="1:19" s="2" customFormat="1" ht="121.5" customHeight="1" thickBot="1" x14ac:dyDescent="0.25">
      <c r="A430" s="390"/>
      <c r="B430" s="390"/>
      <c r="C430" s="390"/>
      <c r="D430" s="390"/>
      <c r="E430" s="180"/>
      <c r="F430" s="180"/>
      <c r="G430" s="68">
        <v>3115100101</v>
      </c>
      <c r="H430" s="31" t="s">
        <v>613</v>
      </c>
      <c r="I430" s="390">
        <f>'موازنة 2026-2027'!M431</f>
        <v>122000</v>
      </c>
      <c r="J430" s="390">
        <f>'موازنة 2027-2028 '!M431</f>
        <v>137000</v>
      </c>
      <c r="K430" s="390">
        <f>'موازنة 2028 -2029'!M431</f>
        <v>160000</v>
      </c>
      <c r="L430" s="180">
        <f t="shared" si="131"/>
        <v>320000</v>
      </c>
      <c r="M430" s="390">
        <f>'موازنة 2029-2030'!M431</f>
        <v>0</v>
      </c>
      <c r="N430" s="228">
        <f t="shared" si="125"/>
        <v>-122000</v>
      </c>
      <c r="O430" s="180"/>
      <c r="P430" s="166" t="str">
        <f t="shared" si="126"/>
        <v xml:space="preserve"> </v>
      </c>
      <c r="Q430" s="166">
        <f t="shared" si="127"/>
        <v>122000</v>
      </c>
      <c r="R430" s="119">
        <f t="shared" si="130"/>
        <v>0</v>
      </c>
      <c r="S430" s="72">
        <f t="shared" si="128"/>
        <v>739000</v>
      </c>
    </row>
    <row r="431" spans="1:19" s="3" customFormat="1" ht="102.75" customHeight="1" thickBot="1" x14ac:dyDescent="0.25">
      <c r="A431" s="382">
        <f t="shared" ref="A431:O431" si="134">A429+A424+A423+A422+A418+A417+A404+A403+A402+A430</f>
        <v>0</v>
      </c>
      <c r="B431" s="383">
        <f t="shared" si="134"/>
        <v>0</v>
      </c>
      <c r="C431" s="383">
        <f t="shared" si="134"/>
        <v>0</v>
      </c>
      <c r="D431" s="383">
        <f t="shared" si="134"/>
        <v>0</v>
      </c>
      <c r="E431" s="161">
        <f t="shared" si="134"/>
        <v>0</v>
      </c>
      <c r="F431" s="161">
        <f t="shared" si="134"/>
        <v>0</v>
      </c>
      <c r="G431" s="58"/>
      <c r="H431" s="9" t="s">
        <v>324</v>
      </c>
      <c r="I431" s="383">
        <f>'موازنة 2026-2027'!M432</f>
        <v>182000</v>
      </c>
      <c r="J431" s="383">
        <f>'موازنة 2027-2028 '!M432</f>
        <v>207000</v>
      </c>
      <c r="K431" s="383">
        <f>'موازنة 2028 -2029'!M432</f>
        <v>243000</v>
      </c>
      <c r="L431" s="161">
        <f t="shared" si="131"/>
        <v>486000</v>
      </c>
      <c r="M431" s="383">
        <f>'موازنة 2029-2030'!M432</f>
        <v>0</v>
      </c>
      <c r="N431" s="222">
        <f t="shared" si="125"/>
        <v>-182000</v>
      </c>
      <c r="O431" s="161">
        <f t="shared" si="134"/>
        <v>0</v>
      </c>
      <c r="P431" s="161" t="str">
        <f t="shared" si="126"/>
        <v xml:space="preserve"> </v>
      </c>
      <c r="Q431" s="161">
        <f t="shared" si="127"/>
        <v>182000</v>
      </c>
      <c r="R431" s="115">
        <f t="shared" si="130"/>
        <v>0</v>
      </c>
      <c r="S431" s="72">
        <f t="shared" si="128"/>
        <v>1118000</v>
      </c>
    </row>
    <row r="432" spans="1:19" s="3" customFormat="1" ht="123" customHeight="1" thickBot="1" x14ac:dyDescent="0.25">
      <c r="A432" s="400"/>
      <c r="B432" s="401"/>
      <c r="C432" s="401"/>
      <c r="D432" s="401"/>
      <c r="E432" s="172"/>
      <c r="F432" s="172"/>
      <c r="G432" s="42">
        <v>3115990101</v>
      </c>
      <c r="H432" s="9" t="s">
        <v>51</v>
      </c>
      <c r="I432" s="401">
        <f>'موازنة 2026-2027'!M433</f>
        <v>0</v>
      </c>
      <c r="J432" s="401">
        <f>'موازنة 2027-2028 '!M433</f>
        <v>0</v>
      </c>
      <c r="K432" s="401">
        <f>'موازنة 2028 -2029'!M433</f>
        <v>0</v>
      </c>
      <c r="L432" s="172">
        <f t="shared" si="131"/>
        <v>0</v>
      </c>
      <c r="M432" s="401">
        <f>'موازنة 2029-2030'!M433</f>
        <v>0</v>
      </c>
      <c r="N432" s="223">
        <f t="shared" si="125"/>
        <v>0</v>
      </c>
      <c r="O432" s="172"/>
      <c r="P432" s="224" t="str">
        <f t="shared" si="126"/>
        <v xml:space="preserve"> </v>
      </c>
      <c r="Q432" s="224" t="str">
        <f t="shared" si="127"/>
        <v xml:space="preserve"> </v>
      </c>
      <c r="R432" s="116">
        <f t="shared" si="130"/>
        <v>0</v>
      </c>
      <c r="S432" s="72">
        <f t="shared" si="128"/>
        <v>0</v>
      </c>
    </row>
    <row r="433" spans="1:19" s="3" customFormat="1" ht="112.5" customHeight="1" thickBot="1" x14ac:dyDescent="0.25">
      <c r="A433" s="382">
        <f t="shared" ref="A433:O433" si="135">A431-A432</f>
        <v>0</v>
      </c>
      <c r="B433" s="383">
        <f t="shared" si="135"/>
        <v>0</v>
      </c>
      <c r="C433" s="383">
        <f t="shared" si="135"/>
        <v>0</v>
      </c>
      <c r="D433" s="383">
        <f t="shared" si="135"/>
        <v>0</v>
      </c>
      <c r="E433" s="161">
        <f t="shared" si="135"/>
        <v>0</v>
      </c>
      <c r="F433" s="161">
        <f t="shared" si="135"/>
        <v>0</v>
      </c>
      <c r="G433" s="58"/>
      <c r="H433" s="9" t="s">
        <v>325</v>
      </c>
      <c r="I433" s="383">
        <f>'موازنة 2026-2027'!M434</f>
        <v>182000</v>
      </c>
      <c r="J433" s="383">
        <f>'موازنة 2027-2028 '!M434</f>
        <v>207000</v>
      </c>
      <c r="K433" s="383">
        <f>'موازنة 2028 -2029'!M434</f>
        <v>243000</v>
      </c>
      <c r="L433" s="161">
        <f t="shared" si="135"/>
        <v>486000</v>
      </c>
      <c r="M433" s="383">
        <f>'موازنة 2029-2030'!M434</f>
        <v>0</v>
      </c>
      <c r="N433" s="222">
        <f t="shared" si="125"/>
        <v>-182000</v>
      </c>
      <c r="O433" s="161">
        <f t="shared" si="135"/>
        <v>0</v>
      </c>
      <c r="P433" s="161" t="str">
        <f t="shared" si="126"/>
        <v xml:space="preserve"> </v>
      </c>
      <c r="Q433" s="161">
        <f t="shared" si="127"/>
        <v>182000</v>
      </c>
      <c r="R433" s="115">
        <f t="shared" si="130"/>
        <v>0</v>
      </c>
      <c r="S433" s="72">
        <f t="shared" si="128"/>
        <v>1118000</v>
      </c>
    </row>
    <row r="434" spans="1:19" s="277" customFormat="1" ht="121.5" customHeight="1" thickBot="1" x14ac:dyDescent="0.25">
      <c r="A434" s="421"/>
      <c r="B434" s="422"/>
      <c r="C434" s="423" t="e">
        <f>(C433-A433)/A433</f>
        <v>#DIV/0!</v>
      </c>
      <c r="D434" s="423" t="e">
        <f>(D433-B433)/B433</f>
        <v>#DIV/0!</v>
      </c>
      <c r="E434" s="279" t="e">
        <f>(E433-C433)/C433</f>
        <v>#DIV/0!</v>
      </c>
      <c r="F434" s="279" t="e">
        <f>(F433-D433)/D433</f>
        <v>#DIV/0!</v>
      </c>
      <c r="G434" s="280"/>
      <c r="H434" s="281" t="s">
        <v>1137</v>
      </c>
      <c r="I434" s="386" t="e">
        <f>'موازنة 2026-2027'!M435</f>
        <v>#DIV/0!</v>
      </c>
      <c r="J434" s="422" t="e">
        <f>'موازنة 2027-2028 '!M435</f>
        <v>#DIV/0!</v>
      </c>
      <c r="K434" s="422" t="e">
        <f>'موازنة 2028 -2029'!M435</f>
        <v>#VALUE!</v>
      </c>
      <c r="L434" s="278"/>
      <c r="M434" s="423">
        <f>'موازنة 2029-2030'!M435</f>
        <v>-1</v>
      </c>
      <c r="N434" s="282"/>
      <c r="O434" s="279">
        <f>(O433-J433)/J433</f>
        <v>-1</v>
      </c>
      <c r="P434" s="278"/>
      <c r="Q434" s="278"/>
      <c r="R434" s="283"/>
      <c r="S434" s="276">
        <v>1</v>
      </c>
    </row>
    <row r="435" spans="1:19" s="3" customFormat="1" ht="105.75" customHeight="1" thickBot="1" x14ac:dyDescent="0.25">
      <c r="A435" s="387"/>
      <c r="B435" s="388"/>
      <c r="C435" s="388"/>
      <c r="D435" s="388"/>
      <c r="E435" s="184"/>
      <c r="F435" s="184"/>
      <c r="G435" s="42" t="s">
        <v>1010</v>
      </c>
      <c r="H435" s="9" t="s">
        <v>326</v>
      </c>
      <c r="I435" s="388">
        <f>'موازنة 2026-2027'!M436</f>
        <v>0</v>
      </c>
      <c r="J435" s="388">
        <f>'موازنة 2027-2028 '!M436</f>
        <v>0</v>
      </c>
      <c r="K435" s="388">
        <f>'موازنة 2028 -2029'!M436</f>
        <v>0</v>
      </c>
      <c r="L435" s="184">
        <f t="shared" si="131"/>
        <v>0</v>
      </c>
      <c r="M435" s="388">
        <f>'موازنة 2029-2030'!M436</f>
        <v>0</v>
      </c>
      <c r="N435" s="227">
        <f t="shared" si="125"/>
        <v>0</v>
      </c>
      <c r="O435" s="184"/>
      <c r="P435" s="165" t="str">
        <f t="shared" si="126"/>
        <v xml:space="preserve"> </v>
      </c>
      <c r="Q435" s="165" t="str">
        <f t="shared" si="127"/>
        <v xml:space="preserve"> </v>
      </c>
      <c r="R435" s="118">
        <f t="shared" si="130"/>
        <v>0</v>
      </c>
      <c r="S435" s="72">
        <f t="shared" si="128"/>
        <v>0</v>
      </c>
    </row>
    <row r="436" spans="1:19" s="3" customFormat="1" ht="102.75" customHeight="1" thickBot="1" x14ac:dyDescent="0.25">
      <c r="A436" s="382">
        <f t="shared" ref="A436:F436" si="136">A435+A431+A387+A379+A189+A68</f>
        <v>0</v>
      </c>
      <c r="B436" s="383">
        <f t="shared" si="136"/>
        <v>0</v>
      </c>
      <c r="C436" s="383">
        <f t="shared" si="136"/>
        <v>0</v>
      </c>
      <c r="D436" s="383">
        <f t="shared" si="136"/>
        <v>0</v>
      </c>
      <c r="E436" s="161">
        <f t="shared" si="136"/>
        <v>0</v>
      </c>
      <c r="F436" s="161">
        <f t="shared" si="136"/>
        <v>0</v>
      </c>
      <c r="G436" s="58"/>
      <c r="H436" s="9" t="s">
        <v>327</v>
      </c>
      <c r="I436" s="383">
        <f>'موازنة 2026-2027'!M437</f>
        <v>34702000</v>
      </c>
      <c r="J436" s="383">
        <f>'موازنة 2027-2028 '!M437</f>
        <v>37061000</v>
      </c>
      <c r="K436" s="383">
        <f>'موازنة 2028 -2029'!M437</f>
        <v>40256000</v>
      </c>
      <c r="L436" s="161">
        <f>L435+L431+L387+L379+L189+L68</f>
        <v>80467000</v>
      </c>
      <c r="M436" s="383">
        <f>'موازنة 2029-2030'!M437</f>
        <v>0</v>
      </c>
      <c r="N436" s="222">
        <f t="shared" si="125"/>
        <v>-34702000</v>
      </c>
      <c r="O436" s="161">
        <f>O435+O431+O387+O379+O189+O68</f>
        <v>0</v>
      </c>
      <c r="P436" s="161" t="str">
        <f t="shared" si="126"/>
        <v xml:space="preserve"> </v>
      </c>
      <c r="Q436" s="161">
        <f t="shared" si="127"/>
        <v>34702000</v>
      </c>
      <c r="R436" s="115">
        <f t="shared" si="130"/>
        <v>0</v>
      </c>
      <c r="S436" s="72">
        <f t="shared" si="128"/>
        <v>192486000</v>
      </c>
    </row>
    <row r="437" spans="1:19" s="3" customFormat="1" ht="105.75" customHeight="1" thickBot="1" x14ac:dyDescent="0.25">
      <c r="A437" s="400"/>
      <c r="B437" s="401"/>
      <c r="C437" s="401"/>
      <c r="D437" s="401"/>
      <c r="E437" s="172"/>
      <c r="F437" s="172"/>
      <c r="G437" s="42" t="s">
        <v>1011</v>
      </c>
      <c r="H437" s="12" t="s">
        <v>328</v>
      </c>
      <c r="I437" s="401">
        <f>'موازنة 2026-2027'!M438</f>
        <v>0</v>
      </c>
      <c r="J437" s="401">
        <f>'موازنة 2027-2028 '!M438</f>
        <v>0</v>
      </c>
      <c r="K437" s="401">
        <f>'موازنة 2028 -2029'!M438</f>
        <v>0</v>
      </c>
      <c r="L437" s="172">
        <f t="shared" si="131"/>
        <v>0</v>
      </c>
      <c r="M437" s="401">
        <f>'موازنة 2029-2030'!M438</f>
        <v>0</v>
      </c>
      <c r="N437" s="223">
        <f t="shared" si="125"/>
        <v>0</v>
      </c>
      <c r="O437" s="172"/>
      <c r="P437" s="224" t="str">
        <f t="shared" si="126"/>
        <v xml:space="preserve"> </v>
      </c>
      <c r="Q437" s="224" t="str">
        <f t="shared" si="127"/>
        <v xml:space="preserve"> </v>
      </c>
      <c r="R437" s="116">
        <f t="shared" si="130"/>
        <v>0</v>
      </c>
      <c r="S437" s="72">
        <f t="shared" si="128"/>
        <v>0</v>
      </c>
    </row>
    <row r="438" spans="1:19" s="3" customFormat="1" ht="114.75" customHeight="1" thickBot="1" x14ac:dyDescent="0.25">
      <c r="A438" s="382">
        <f t="shared" ref="A438:O438" si="137">A436-A437</f>
        <v>0</v>
      </c>
      <c r="B438" s="383">
        <f t="shared" si="137"/>
        <v>0</v>
      </c>
      <c r="C438" s="383">
        <f t="shared" si="137"/>
        <v>0</v>
      </c>
      <c r="D438" s="383">
        <f t="shared" si="137"/>
        <v>0</v>
      </c>
      <c r="E438" s="161">
        <f t="shared" si="137"/>
        <v>0</v>
      </c>
      <c r="F438" s="161">
        <f t="shared" si="137"/>
        <v>0</v>
      </c>
      <c r="G438" s="58"/>
      <c r="H438" s="9" t="s">
        <v>329</v>
      </c>
      <c r="I438" s="383">
        <f>'موازنة 2026-2027'!M439</f>
        <v>34702000</v>
      </c>
      <c r="J438" s="383">
        <f>'موازنة 2027-2028 '!M439</f>
        <v>37061000</v>
      </c>
      <c r="K438" s="383">
        <f>'موازنة 2028 -2029'!M439</f>
        <v>40256000</v>
      </c>
      <c r="L438" s="161">
        <f t="shared" si="137"/>
        <v>80467000</v>
      </c>
      <c r="M438" s="383">
        <f>'موازنة 2029-2030'!M439</f>
        <v>0</v>
      </c>
      <c r="N438" s="222">
        <f t="shared" si="125"/>
        <v>-34702000</v>
      </c>
      <c r="O438" s="161">
        <f t="shared" si="137"/>
        <v>0</v>
      </c>
      <c r="P438" s="161" t="str">
        <f t="shared" si="126"/>
        <v xml:space="preserve"> </v>
      </c>
      <c r="Q438" s="161">
        <f t="shared" si="127"/>
        <v>34702000</v>
      </c>
      <c r="R438" s="115">
        <f t="shared" si="130"/>
        <v>0</v>
      </c>
      <c r="S438" s="72">
        <f t="shared" si="128"/>
        <v>192486000</v>
      </c>
    </row>
    <row r="439" spans="1:19" s="277" customFormat="1" ht="121.5" customHeight="1" x14ac:dyDescent="0.2">
      <c r="A439" s="421"/>
      <c r="B439" s="422"/>
      <c r="C439" s="423" t="e">
        <f>(C438-A438)/A438</f>
        <v>#DIV/0!</v>
      </c>
      <c r="D439" s="423" t="e">
        <f>(D438-B438)/B438</f>
        <v>#DIV/0!</v>
      </c>
      <c r="E439" s="279" t="e">
        <f>(E438-C438)/C438</f>
        <v>#DIV/0!</v>
      </c>
      <c r="F439" s="279" t="e">
        <f>(F438-D438)/D438</f>
        <v>#DIV/0!</v>
      </c>
      <c r="G439" s="280"/>
      <c r="H439" s="281" t="s">
        <v>1137</v>
      </c>
      <c r="I439" s="386" t="e">
        <f>'موازنة 2026-2027'!M440</f>
        <v>#DIV/0!</v>
      </c>
      <c r="J439" s="422" t="e">
        <f>'موازنة 2027-2028 '!M440</f>
        <v>#DIV/0!</v>
      </c>
      <c r="K439" s="422" t="e">
        <f>'موازنة 2028 -2029'!M440</f>
        <v>#VALUE!</v>
      </c>
      <c r="L439" s="278"/>
      <c r="M439" s="423">
        <f>'موازنة 2029-2030'!M440</f>
        <v>-1</v>
      </c>
      <c r="N439" s="282"/>
      <c r="O439" s="279">
        <f>(O438-J438)/J438</f>
        <v>-1</v>
      </c>
      <c r="P439" s="278"/>
      <c r="Q439" s="278"/>
      <c r="R439" s="283"/>
      <c r="S439" s="276">
        <v>1</v>
      </c>
    </row>
    <row r="440" spans="1:19" s="3" customFormat="1" ht="121.5" customHeight="1" x14ac:dyDescent="0.2">
      <c r="A440" s="387"/>
      <c r="B440" s="388"/>
      <c r="C440" s="388"/>
      <c r="D440" s="388"/>
      <c r="E440" s="165"/>
      <c r="F440" s="165"/>
      <c r="G440" s="59" t="s">
        <v>985</v>
      </c>
      <c r="H440" s="10" t="s">
        <v>330</v>
      </c>
      <c r="I440" s="388">
        <f>'موازنة 2026-2027'!M441</f>
        <v>0</v>
      </c>
      <c r="J440" s="388">
        <f>'موازنة 2027-2028 '!M441</f>
        <v>0</v>
      </c>
      <c r="K440" s="388">
        <f>'موازنة 2028 -2029'!M441</f>
        <v>0</v>
      </c>
      <c r="L440" s="165">
        <f t="shared" si="131"/>
        <v>0</v>
      </c>
      <c r="M440" s="388">
        <f>'موازنة 2029-2030'!M441</f>
        <v>0</v>
      </c>
      <c r="N440" s="227">
        <f t="shared" si="125"/>
        <v>0</v>
      </c>
      <c r="O440" s="165"/>
      <c r="P440" s="165" t="str">
        <f t="shared" si="126"/>
        <v xml:space="preserve"> </v>
      </c>
      <c r="Q440" s="165" t="str">
        <f t="shared" si="127"/>
        <v xml:space="preserve"> </v>
      </c>
      <c r="R440" s="118"/>
      <c r="S440" s="72">
        <f>S473</f>
        <v>102194000</v>
      </c>
    </row>
    <row r="441" spans="1:19" s="2" customFormat="1" ht="105.75" customHeight="1" x14ac:dyDescent="0.2">
      <c r="A441" s="389"/>
      <c r="B441" s="390"/>
      <c r="C441" s="390"/>
      <c r="D441" s="390"/>
      <c r="E441" s="180"/>
      <c r="F441" s="180"/>
      <c r="G441" s="60">
        <v>5111010101</v>
      </c>
      <c r="H441" s="17" t="s">
        <v>563</v>
      </c>
      <c r="I441" s="390">
        <f>'موازنة 2026-2027'!M442</f>
        <v>0</v>
      </c>
      <c r="J441" s="390">
        <f>'موازنة 2027-2028 '!M442</f>
        <v>0</v>
      </c>
      <c r="K441" s="390">
        <f>'موازنة 2028 -2029'!M442</f>
        <v>0</v>
      </c>
      <c r="L441" s="180">
        <f t="shared" si="131"/>
        <v>0</v>
      </c>
      <c r="M441" s="390">
        <f>'موازنة 2029-2030'!M442</f>
        <v>0</v>
      </c>
      <c r="N441" s="228">
        <f t="shared" si="125"/>
        <v>0</v>
      </c>
      <c r="O441" s="180"/>
      <c r="P441" s="166" t="str">
        <f t="shared" si="126"/>
        <v xml:space="preserve"> </v>
      </c>
      <c r="Q441" s="166" t="str">
        <f t="shared" si="127"/>
        <v xml:space="preserve"> </v>
      </c>
      <c r="R441" s="119">
        <f t="shared" si="130"/>
        <v>0</v>
      </c>
      <c r="S441" s="72">
        <f t="shared" si="128"/>
        <v>0</v>
      </c>
    </row>
    <row r="442" spans="1:19" s="2" customFormat="1" ht="121.5" customHeight="1" x14ac:dyDescent="0.2">
      <c r="A442" s="389"/>
      <c r="B442" s="390"/>
      <c r="C442" s="390"/>
      <c r="D442" s="390"/>
      <c r="E442" s="166"/>
      <c r="F442" s="166"/>
      <c r="G442" s="60" t="s">
        <v>986</v>
      </c>
      <c r="H442" s="17" t="s">
        <v>562</v>
      </c>
      <c r="I442" s="390">
        <f>'موازنة 2026-2027'!M443</f>
        <v>0</v>
      </c>
      <c r="J442" s="390">
        <f>'موازنة 2027-2028 '!M443</f>
        <v>0</v>
      </c>
      <c r="K442" s="390">
        <f>'موازنة 2028 -2029'!M443</f>
        <v>0</v>
      </c>
      <c r="L442" s="166"/>
      <c r="M442" s="390">
        <f>'موازنة 2029-2030'!M443</f>
        <v>0</v>
      </c>
      <c r="N442" s="228"/>
      <c r="O442" s="166"/>
      <c r="P442" s="166" t="str">
        <f t="shared" si="126"/>
        <v xml:space="preserve"> </v>
      </c>
      <c r="Q442" s="166" t="str">
        <f t="shared" si="127"/>
        <v xml:space="preserve"> </v>
      </c>
      <c r="R442" s="119"/>
      <c r="S442" s="72">
        <f>S454</f>
        <v>102194000</v>
      </c>
    </row>
    <row r="443" spans="1:19" s="1" customFormat="1" ht="105.75" customHeight="1" x14ac:dyDescent="0.2">
      <c r="A443" s="357"/>
      <c r="B443" s="373"/>
      <c r="C443" s="373"/>
      <c r="D443" s="373"/>
      <c r="E443" s="155"/>
      <c r="F443" s="155"/>
      <c r="G443" s="54" t="s">
        <v>987</v>
      </c>
      <c r="H443" s="18" t="s">
        <v>331</v>
      </c>
      <c r="I443" s="373">
        <f>'موازنة 2026-2027'!M444</f>
        <v>0</v>
      </c>
      <c r="J443" s="373">
        <f>'موازنة 2027-2028 '!M444</f>
        <v>0</v>
      </c>
      <c r="K443" s="373">
        <f>'موازنة 2028 -2029'!M444</f>
        <v>0</v>
      </c>
      <c r="L443" s="155"/>
      <c r="M443" s="373">
        <f>'موازنة 2029-2030'!M444</f>
        <v>0</v>
      </c>
      <c r="N443" s="215"/>
      <c r="O443" s="155"/>
      <c r="P443" s="155" t="str">
        <f t="shared" si="126"/>
        <v xml:space="preserve"> </v>
      </c>
      <c r="Q443" s="155" t="str">
        <f t="shared" si="127"/>
        <v xml:space="preserve"> </v>
      </c>
      <c r="R443" s="110"/>
      <c r="S443" s="72">
        <f>S452</f>
        <v>0</v>
      </c>
    </row>
    <row r="444" spans="1:19" ht="105.75" customHeight="1" x14ac:dyDescent="0.2">
      <c r="A444" s="364"/>
      <c r="B444" s="365"/>
      <c r="C444" s="365"/>
      <c r="D444" s="365"/>
      <c r="E444" s="147"/>
      <c r="F444" s="147"/>
      <c r="G444" s="49" t="s">
        <v>988</v>
      </c>
      <c r="H444" s="19" t="s">
        <v>332</v>
      </c>
      <c r="I444" s="365">
        <f>'موازنة 2026-2027'!M445</f>
        <v>0</v>
      </c>
      <c r="J444" s="365">
        <f>'موازنة 2027-2028 '!M445</f>
        <v>0</v>
      </c>
      <c r="K444" s="365">
        <f>'موازنة 2028 -2029'!M445</f>
        <v>0</v>
      </c>
      <c r="L444" s="147">
        <f t="shared" si="131"/>
        <v>0</v>
      </c>
      <c r="M444" s="365">
        <f>'موازنة 2029-2030'!M445</f>
        <v>0</v>
      </c>
      <c r="N444" s="208">
        <f t="shared" si="125"/>
        <v>0</v>
      </c>
      <c r="O444" s="147"/>
      <c r="P444" s="209" t="str">
        <f t="shared" si="126"/>
        <v xml:space="preserve"> </v>
      </c>
      <c r="Q444" s="209" t="str">
        <f t="shared" si="127"/>
        <v xml:space="preserve"> </v>
      </c>
      <c r="R444" s="105">
        <f t="shared" si="130"/>
        <v>0</v>
      </c>
      <c r="S444" s="72">
        <f t="shared" si="128"/>
        <v>0</v>
      </c>
    </row>
    <row r="445" spans="1:19" ht="105.75" customHeight="1" x14ac:dyDescent="0.2">
      <c r="A445" s="364"/>
      <c r="B445" s="365"/>
      <c r="C445" s="365"/>
      <c r="D445" s="365"/>
      <c r="E445" s="147"/>
      <c r="F445" s="147"/>
      <c r="G445" s="49" t="s">
        <v>989</v>
      </c>
      <c r="H445" s="19" t="s">
        <v>333</v>
      </c>
      <c r="I445" s="365">
        <f>'موازنة 2026-2027'!M446</f>
        <v>0</v>
      </c>
      <c r="J445" s="365">
        <f>'موازنة 2027-2028 '!M446</f>
        <v>0</v>
      </c>
      <c r="K445" s="365">
        <f>'موازنة 2028 -2029'!M446</f>
        <v>0</v>
      </c>
      <c r="L445" s="147">
        <f t="shared" si="131"/>
        <v>0</v>
      </c>
      <c r="M445" s="365">
        <f>'موازنة 2029-2030'!M446</f>
        <v>0</v>
      </c>
      <c r="N445" s="208">
        <f t="shared" si="125"/>
        <v>0</v>
      </c>
      <c r="O445" s="147"/>
      <c r="P445" s="209" t="str">
        <f t="shared" si="126"/>
        <v xml:space="preserve"> </v>
      </c>
      <c r="Q445" s="209" t="str">
        <f t="shared" si="127"/>
        <v xml:space="preserve"> </v>
      </c>
      <c r="R445" s="105">
        <f t="shared" si="130"/>
        <v>0</v>
      </c>
      <c r="S445" s="72">
        <f t="shared" si="128"/>
        <v>0</v>
      </c>
    </row>
    <row r="446" spans="1:19" ht="105.75" customHeight="1" x14ac:dyDescent="0.2">
      <c r="A446" s="364"/>
      <c r="B446" s="365"/>
      <c r="C446" s="365"/>
      <c r="D446" s="365"/>
      <c r="E446" s="147"/>
      <c r="F446" s="147"/>
      <c r="G446" s="49" t="s">
        <v>990</v>
      </c>
      <c r="H446" s="19" t="s">
        <v>334</v>
      </c>
      <c r="I446" s="365">
        <f>'موازنة 2026-2027'!M447</f>
        <v>0</v>
      </c>
      <c r="J446" s="365">
        <f>'موازنة 2027-2028 '!M447</f>
        <v>0</v>
      </c>
      <c r="K446" s="365">
        <f>'موازنة 2028 -2029'!M447</f>
        <v>0</v>
      </c>
      <c r="L446" s="147">
        <f t="shared" si="131"/>
        <v>0</v>
      </c>
      <c r="M446" s="365">
        <f>'موازنة 2029-2030'!M447</f>
        <v>0</v>
      </c>
      <c r="N446" s="208">
        <f t="shared" si="125"/>
        <v>0</v>
      </c>
      <c r="O446" s="147"/>
      <c r="P446" s="209" t="str">
        <f t="shared" si="126"/>
        <v xml:space="preserve"> </v>
      </c>
      <c r="Q446" s="209" t="str">
        <f t="shared" si="127"/>
        <v xml:space="preserve"> </v>
      </c>
      <c r="R446" s="105">
        <f t="shared" si="130"/>
        <v>0</v>
      </c>
      <c r="S446" s="72">
        <f t="shared" si="128"/>
        <v>0</v>
      </c>
    </row>
    <row r="447" spans="1:19" ht="105.75" customHeight="1" x14ac:dyDescent="0.2">
      <c r="A447" s="364"/>
      <c r="B447" s="365"/>
      <c r="C447" s="365"/>
      <c r="D447" s="365"/>
      <c r="E447" s="147"/>
      <c r="F447" s="147"/>
      <c r="G447" s="49" t="s">
        <v>991</v>
      </c>
      <c r="H447" s="19" t="s">
        <v>335</v>
      </c>
      <c r="I447" s="365">
        <f>'موازنة 2026-2027'!M448</f>
        <v>0</v>
      </c>
      <c r="J447" s="365">
        <f>'موازنة 2027-2028 '!M448</f>
        <v>0</v>
      </c>
      <c r="K447" s="365">
        <f>'موازنة 2028 -2029'!M448</f>
        <v>0</v>
      </c>
      <c r="L447" s="147">
        <f t="shared" si="131"/>
        <v>0</v>
      </c>
      <c r="M447" s="365">
        <f>'موازنة 2029-2030'!M448</f>
        <v>0</v>
      </c>
      <c r="N447" s="208">
        <f t="shared" si="125"/>
        <v>0</v>
      </c>
      <c r="O447" s="147"/>
      <c r="P447" s="209" t="str">
        <f t="shared" si="126"/>
        <v xml:space="preserve"> </v>
      </c>
      <c r="Q447" s="209" t="str">
        <f t="shared" si="127"/>
        <v xml:space="preserve"> </v>
      </c>
      <c r="R447" s="105">
        <f t="shared" si="130"/>
        <v>0</v>
      </c>
      <c r="S447" s="72">
        <f t="shared" si="128"/>
        <v>0</v>
      </c>
    </row>
    <row r="448" spans="1:19" ht="105.75" customHeight="1" x14ac:dyDescent="0.2">
      <c r="A448" s="364"/>
      <c r="B448" s="365"/>
      <c r="C448" s="365"/>
      <c r="D448" s="365"/>
      <c r="E448" s="147"/>
      <c r="F448" s="147"/>
      <c r="G448" s="49" t="s">
        <v>992</v>
      </c>
      <c r="H448" s="19" t="s">
        <v>336</v>
      </c>
      <c r="I448" s="365">
        <f>'موازنة 2026-2027'!M449</f>
        <v>0</v>
      </c>
      <c r="J448" s="365">
        <f>'موازنة 2027-2028 '!M449</f>
        <v>0</v>
      </c>
      <c r="K448" s="365">
        <f>'موازنة 2028 -2029'!M449</f>
        <v>0</v>
      </c>
      <c r="L448" s="147">
        <f t="shared" si="131"/>
        <v>0</v>
      </c>
      <c r="M448" s="365">
        <f>'موازنة 2029-2030'!M449</f>
        <v>0</v>
      </c>
      <c r="N448" s="208">
        <f t="shared" si="125"/>
        <v>0</v>
      </c>
      <c r="O448" s="147"/>
      <c r="P448" s="209" t="str">
        <f t="shared" si="126"/>
        <v xml:space="preserve"> </v>
      </c>
      <c r="Q448" s="209" t="str">
        <f t="shared" si="127"/>
        <v xml:space="preserve"> </v>
      </c>
      <c r="R448" s="105">
        <f t="shared" si="130"/>
        <v>0</v>
      </c>
      <c r="S448" s="72">
        <f t="shared" si="128"/>
        <v>0</v>
      </c>
    </row>
    <row r="449" spans="1:19" ht="105.75" customHeight="1" x14ac:dyDescent="0.2">
      <c r="A449" s="364"/>
      <c r="B449" s="365"/>
      <c r="C449" s="365"/>
      <c r="D449" s="365"/>
      <c r="E449" s="147"/>
      <c r="F449" s="147"/>
      <c r="G449" s="49" t="s">
        <v>993</v>
      </c>
      <c r="H449" s="19" t="s">
        <v>570</v>
      </c>
      <c r="I449" s="365">
        <f>'موازنة 2026-2027'!M450</f>
        <v>0</v>
      </c>
      <c r="J449" s="365">
        <f>'موازنة 2027-2028 '!M450</f>
        <v>0</v>
      </c>
      <c r="K449" s="365">
        <f>'موازنة 2028 -2029'!M450</f>
        <v>0</v>
      </c>
      <c r="L449" s="147">
        <f t="shared" si="131"/>
        <v>0</v>
      </c>
      <c r="M449" s="365">
        <f>'موازنة 2029-2030'!M450</f>
        <v>0</v>
      </c>
      <c r="N449" s="208">
        <f t="shared" si="125"/>
        <v>0</v>
      </c>
      <c r="O449" s="147"/>
      <c r="P449" s="209" t="str">
        <f t="shared" si="126"/>
        <v xml:space="preserve"> </v>
      </c>
      <c r="Q449" s="209" t="str">
        <f t="shared" si="127"/>
        <v xml:space="preserve"> </v>
      </c>
      <c r="R449" s="105">
        <f t="shared" si="130"/>
        <v>0</v>
      </c>
      <c r="S449" s="72">
        <f t="shared" si="128"/>
        <v>0</v>
      </c>
    </row>
    <row r="450" spans="1:19" ht="105.75" customHeight="1" x14ac:dyDescent="0.2">
      <c r="A450" s="364"/>
      <c r="B450" s="365"/>
      <c r="C450" s="365"/>
      <c r="D450" s="365"/>
      <c r="E450" s="147"/>
      <c r="F450" s="147"/>
      <c r="G450" s="49" t="s">
        <v>994</v>
      </c>
      <c r="H450" s="19" t="s">
        <v>571</v>
      </c>
      <c r="I450" s="365">
        <f>'موازنة 2026-2027'!M451</f>
        <v>0</v>
      </c>
      <c r="J450" s="365">
        <f>'موازنة 2027-2028 '!M451</f>
        <v>0</v>
      </c>
      <c r="K450" s="365">
        <f>'موازنة 2028 -2029'!M451</f>
        <v>0</v>
      </c>
      <c r="L450" s="147">
        <f t="shared" si="131"/>
        <v>0</v>
      </c>
      <c r="M450" s="365">
        <f>'موازنة 2029-2030'!M451</f>
        <v>0</v>
      </c>
      <c r="N450" s="208">
        <f t="shared" si="125"/>
        <v>0</v>
      </c>
      <c r="O450" s="147"/>
      <c r="P450" s="209" t="str">
        <f t="shared" si="126"/>
        <v xml:space="preserve"> </v>
      </c>
      <c r="Q450" s="209" t="str">
        <f t="shared" si="127"/>
        <v xml:space="preserve"> </v>
      </c>
      <c r="R450" s="105">
        <f t="shared" si="130"/>
        <v>0</v>
      </c>
      <c r="S450" s="72">
        <f t="shared" si="128"/>
        <v>0</v>
      </c>
    </row>
    <row r="451" spans="1:19" ht="105.75" customHeight="1" thickBot="1" x14ac:dyDescent="0.25">
      <c r="A451" s="364"/>
      <c r="B451" s="365"/>
      <c r="C451" s="365"/>
      <c r="D451" s="365"/>
      <c r="E451" s="147"/>
      <c r="F451" s="147"/>
      <c r="G451" s="50" t="s">
        <v>995</v>
      </c>
      <c r="H451" s="20" t="s">
        <v>569</v>
      </c>
      <c r="I451" s="365">
        <f>'موازنة 2026-2027'!M452</f>
        <v>0</v>
      </c>
      <c r="J451" s="365">
        <f>'موازنة 2027-2028 '!M452</f>
        <v>0</v>
      </c>
      <c r="K451" s="365">
        <f>'موازنة 2028 -2029'!M452</f>
        <v>0</v>
      </c>
      <c r="L451" s="147">
        <f t="shared" si="131"/>
        <v>0</v>
      </c>
      <c r="M451" s="365">
        <f>'موازنة 2029-2030'!M452</f>
        <v>0</v>
      </c>
      <c r="N451" s="208">
        <f t="shared" si="125"/>
        <v>0</v>
      </c>
      <c r="O451" s="147"/>
      <c r="P451" s="209" t="str">
        <f t="shared" si="126"/>
        <v xml:space="preserve"> </v>
      </c>
      <c r="Q451" s="209" t="str">
        <f t="shared" si="127"/>
        <v xml:space="preserve"> </v>
      </c>
      <c r="R451" s="105">
        <f t="shared" si="130"/>
        <v>0</v>
      </c>
      <c r="S451" s="72">
        <f t="shared" si="128"/>
        <v>0</v>
      </c>
    </row>
    <row r="452" spans="1:19" s="1" customFormat="1" ht="127.5" customHeight="1" thickBot="1" x14ac:dyDescent="0.25">
      <c r="A452" s="360">
        <f t="shared" ref="A452:F452" si="138">SUM(A444:A451)</f>
        <v>0</v>
      </c>
      <c r="B452" s="368">
        <f t="shared" si="138"/>
        <v>0</v>
      </c>
      <c r="C452" s="368">
        <f t="shared" si="138"/>
        <v>0</v>
      </c>
      <c r="D452" s="368">
        <f t="shared" si="138"/>
        <v>0</v>
      </c>
      <c r="E452" s="150">
        <f t="shared" si="138"/>
        <v>0</v>
      </c>
      <c r="F452" s="150">
        <f t="shared" si="138"/>
        <v>0</v>
      </c>
      <c r="G452" s="51"/>
      <c r="H452" s="5" t="s">
        <v>167</v>
      </c>
      <c r="I452" s="368">
        <f>'موازنة 2026-2027'!M453</f>
        <v>0</v>
      </c>
      <c r="J452" s="368">
        <f>'موازنة 2027-2028 '!M453</f>
        <v>0</v>
      </c>
      <c r="K452" s="368">
        <f>'موازنة 2028 -2029'!M453</f>
        <v>0</v>
      </c>
      <c r="L452" s="150">
        <f t="shared" ref="L452:O452" si="139">SUM(L444:L451)</f>
        <v>0</v>
      </c>
      <c r="M452" s="368">
        <f>'موازنة 2029-2030'!M453</f>
        <v>0</v>
      </c>
      <c r="N452" s="212">
        <f t="shared" si="125"/>
        <v>0</v>
      </c>
      <c r="O452" s="150">
        <f t="shared" si="139"/>
        <v>0</v>
      </c>
      <c r="P452" s="150" t="str">
        <f t="shared" si="126"/>
        <v xml:space="preserve"> </v>
      </c>
      <c r="Q452" s="150" t="str">
        <f t="shared" si="127"/>
        <v xml:space="preserve"> </v>
      </c>
      <c r="R452" s="107">
        <f t="shared" si="130"/>
        <v>0</v>
      </c>
      <c r="S452" s="72">
        <f t="shared" si="128"/>
        <v>0</v>
      </c>
    </row>
    <row r="453" spans="1:19" s="1" customFormat="1" ht="121.5" customHeight="1" thickBot="1" x14ac:dyDescent="0.25">
      <c r="A453" s="373"/>
      <c r="B453" s="373"/>
      <c r="C453" s="373"/>
      <c r="D453" s="373"/>
      <c r="E453" s="153"/>
      <c r="F453" s="153"/>
      <c r="G453" s="56">
        <v>5111020201</v>
      </c>
      <c r="H453" s="33" t="s">
        <v>337</v>
      </c>
      <c r="I453" s="373">
        <f>'موازنة 2026-2027'!M454</f>
        <v>13903000</v>
      </c>
      <c r="J453" s="373">
        <f>'موازنة 2027-2028 '!M454</f>
        <v>17644000</v>
      </c>
      <c r="K453" s="373">
        <f>'موازنة 2028 -2029'!M454</f>
        <v>23549000</v>
      </c>
      <c r="L453" s="153">
        <f t="shared" si="131"/>
        <v>47098000</v>
      </c>
      <c r="M453" s="373">
        <f>'موازنة 2029-2030'!M454</f>
        <v>0</v>
      </c>
      <c r="N453" s="215">
        <f t="shared" si="125"/>
        <v>-13903000</v>
      </c>
      <c r="O453" s="153"/>
      <c r="P453" s="155" t="str">
        <f t="shared" si="126"/>
        <v xml:space="preserve"> </v>
      </c>
      <c r="Q453" s="155">
        <f t="shared" si="127"/>
        <v>13903000</v>
      </c>
      <c r="R453" s="110">
        <f t="shared" si="130"/>
        <v>0</v>
      </c>
      <c r="S453" s="72">
        <f t="shared" si="128"/>
        <v>102194000</v>
      </c>
    </row>
    <row r="454" spans="1:19" s="2" customFormat="1" ht="110.25" customHeight="1" thickBot="1" x14ac:dyDescent="0.25">
      <c r="A454" s="376">
        <f t="shared" ref="A454:O454" si="140">SUM(A452:A453)</f>
        <v>0</v>
      </c>
      <c r="B454" s="377">
        <f t="shared" si="140"/>
        <v>0</v>
      </c>
      <c r="C454" s="377">
        <f t="shared" si="140"/>
        <v>0</v>
      </c>
      <c r="D454" s="377">
        <f t="shared" si="140"/>
        <v>0</v>
      </c>
      <c r="E454" s="157">
        <f t="shared" si="140"/>
        <v>0</v>
      </c>
      <c r="F454" s="157">
        <f t="shared" si="140"/>
        <v>0</v>
      </c>
      <c r="G454" s="57"/>
      <c r="H454" s="7" t="s">
        <v>256</v>
      </c>
      <c r="I454" s="377">
        <f>'موازنة 2026-2027'!M455</f>
        <v>13903000</v>
      </c>
      <c r="J454" s="377">
        <f>'موازنة 2027-2028 '!M455</f>
        <v>17644000</v>
      </c>
      <c r="K454" s="377">
        <f>'موازنة 2028 -2029'!M455</f>
        <v>23549000</v>
      </c>
      <c r="L454" s="157">
        <f t="shared" si="140"/>
        <v>47098000</v>
      </c>
      <c r="M454" s="377">
        <f>'موازنة 2029-2030'!M455</f>
        <v>0</v>
      </c>
      <c r="N454" s="217">
        <f t="shared" si="125"/>
        <v>-13903000</v>
      </c>
      <c r="O454" s="157">
        <f t="shared" si="140"/>
        <v>0</v>
      </c>
      <c r="P454" s="157" t="str">
        <f t="shared" si="126"/>
        <v xml:space="preserve"> </v>
      </c>
      <c r="Q454" s="157">
        <f t="shared" si="127"/>
        <v>13903000</v>
      </c>
      <c r="R454" s="112">
        <f t="shared" si="130"/>
        <v>0</v>
      </c>
      <c r="S454" s="72">
        <f t="shared" si="128"/>
        <v>102194000</v>
      </c>
    </row>
    <row r="455" spans="1:19" s="2" customFormat="1" ht="105.75" customHeight="1" x14ac:dyDescent="0.2">
      <c r="A455" s="389"/>
      <c r="B455" s="390"/>
      <c r="C455" s="390"/>
      <c r="D455" s="390"/>
      <c r="E455" s="166"/>
      <c r="F455" s="166"/>
      <c r="G455" s="53" t="s">
        <v>996</v>
      </c>
      <c r="H455" s="26" t="s">
        <v>564</v>
      </c>
      <c r="I455" s="390">
        <f>'موازنة 2026-2027'!M456</f>
        <v>0</v>
      </c>
      <c r="J455" s="390">
        <f>'موازنة 2027-2028 '!M456</f>
        <v>0</v>
      </c>
      <c r="K455" s="390">
        <f>'موازنة 2028 -2029'!M456</f>
        <v>0</v>
      </c>
      <c r="L455" s="166"/>
      <c r="M455" s="390">
        <f>'موازنة 2029-2030'!M456</f>
        <v>0</v>
      </c>
      <c r="N455" s="228"/>
      <c r="O455" s="166"/>
      <c r="P455" s="166" t="str">
        <f t="shared" si="126"/>
        <v xml:space="preserve"> </v>
      </c>
      <c r="Q455" s="166" t="str">
        <f t="shared" si="127"/>
        <v xml:space="preserve"> </v>
      </c>
      <c r="R455" s="119"/>
      <c r="S455" s="72">
        <f>S472</f>
        <v>0</v>
      </c>
    </row>
    <row r="456" spans="1:19" s="1" customFormat="1" ht="105.75" customHeight="1" x14ac:dyDescent="0.2">
      <c r="A456" s="357"/>
      <c r="B456" s="373"/>
      <c r="C456" s="373"/>
      <c r="D456" s="373"/>
      <c r="E456" s="155"/>
      <c r="F456" s="155"/>
      <c r="G456" s="54" t="s">
        <v>997</v>
      </c>
      <c r="H456" s="18" t="s">
        <v>338</v>
      </c>
      <c r="I456" s="373">
        <f>'موازنة 2026-2027'!M457</f>
        <v>0</v>
      </c>
      <c r="J456" s="373">
        <f>'موازنة 2027-2028 '!M457</f>
        <v>0</v>
      </c>
      <c r="K456" s="373">
        <f>'موازنة 2028 -2029'!M457</f>
        <v>0</v>
      </c>
      <c r="L456" s="155"/>
      <c r="M456" s="373">
        <f>'موازنة 2029-2030'!M457</f>
        <v>0</v>
      </c>
      <c r="N456" s="215"/>
      <c r="O456" s="155"/>
      <c r="P456" s="155" t="str">
        <f t="shared" si="126"/>
        <v xml:space="preserve"> </v>
      </c>
      <c r="Q456" s="155" t="str">
        <f t="shared" si="127"/>
        <v xml:space="preserve"> </v>
      </c>
      <c r="R456" s="110"/>
      <c r="S456" s="72">
        <f>S460</f>
        <v>0</v>
      </c>
    </row>
    <row r="457" spans="1:19" ht="105.75" customHeight="1" x14ac:dyDescent="0.2">
      <c r="A457" s="364"/>
      <c r="B457" s="365"/>
      <c r="C457" s="365"/>
      <c r="D457" s="365"/>
      <c r="E457" s="147"/>
      <c r="F457" s="147"/>
      <c r="G457" s="49" t="s">
        <v>998</v>
      </c>
      <c r="H457" s="19" t="s">
        <v>339</v>
      </c>
      <c r="I457" s="365">
        <f>'موازنة 2026-2027'!M458</f>
        <v>0</v>
      </c>
      <c r="J457" s="365">
        <f>'موازنة 2027-2028 '!M458</f>
        <v>0</v>
      </c>
      <c r="K457" s="365">
        <f>'موازنة 2028 -2029'!M458</f>
        <v>0</v>
      </c>
      <c r="L457" s="147">
        <f t="shared" si="131"/>
        <v>0</v>
      </c>
      <c r="M457" s="365">
        <f>'موازنة 2029-2030'!M458</f>
        <v>0</v>
      </c>
      <c r="N457" s="208">
        <f t="shared" si="125"/>
        <v>0</v>
      </c>
      <c r="O457" s="147"/>
      <c r="P457" s="209" t="str">
        <f t="shared" si="126"/>
        <v xml:space="preserve"> </v>
      </c>
      <c r="Q457" s="209" t="str">
        <f t="shared" si="127"/>
        <v xml:space="preserve"> </v>
      </c>
      <c r="R457" s="105">
        <f t="shared" si="130"/>
        <v>0</v>
      </c>
      <c r="S457" s="72">
        <f t="shared" si="128"/>
        <v>0</v>
      </c>
    </row>
    <row r="458" spans="1:19" ht="105.75" customHeight="1" x14ac:dyDescent="0.2">
      <c r="A458" s="364"/>
      <c r="B458" s="365"/>
      <c r="C458" s="365"/>
      <c r="D458" s="365"/>
      <c r="E458" s="147"/>
      <c r="F458" s="147"/>
      <c r="G458" s="49" t="s">
        <v>999</v>
      </c>
      <c r="H458" s="19" t="s">
        <v>340</v>
      </c>
      <c r="I458" s="365">
        <f>'موازنة 2026-2027'!M459</f>
        <v>0</v>
      </c>
      <c r="J458" s="365">
        <f>'موازنة 2027-2028 '!M459</f>
        <v>0</v>
      </c>
      <c r="K458" s="365">
        <f>'موازنة 2028 -2029'!M459</f>
        <v>0</v>
      </c>
      <c r="L458" s="147">
        <f t="shared" si="131"/>
        <v>0</v>
      </c>
      <c r="M458" s="365">
        <f>'موازنة 2029-2030'!M459</f>
        <v>0</v>
      </c>
      <c r="N458" s="208">
        <f t="shared" si="125"/>
        <v>0</v>
      </c>
      <c r="O458" s="147"/>
      <c r="P458" s="209" t="str">
        <f t="shared" si="126"/>
        <v xml:space="preserve"> </v>
      </c>
      <c r="Q458" s="209" t="str">
        <f t="shared" si="127"/>
        <v xml:space="preserve"> </v>
      </c>
      <c r="R458" s="105">
        <f t="shared" si="130"/>
        <v>0</v>
      </c>
      <c r="S458" s="72">
        <f t="shared" si="128"/>
        <v>0</v>
      </c>
    </row>
    <row r="459" spans="1:19" ht="105.75" customHeight="1" thickBot="1" x14ac:dyDescent="0.25">
      <c r="A459" s="364"/>
      <c r="B459" s="365"/>
      <c r="C459" s="365"/>
      <c r="D459" s="365"/>
      <c r="E459" s="147"/>
      <c r="F459" s="147"/>
      <c r="G459" s="50" t="s">
        <v>1000</v>
      </c>
      <c r="H459" s="20" t="s">
        <v>341</v>
      </c>
      <c r="I459" s="365">
        <f>'موازنة 2026-2027'!M460</f>
        <v>0</v>
      </c>
      <c r="J459" s="365">
        <f>'موازنة 2027-2028 '!M460</f>
        <v>0</v>
      </c>
      <c r="K459" s="365">
        <f>'موازنة 2028 -2029'!M460</f>
        <v>0</v>
      </c>
      <c r="L459" s="147">
        <f t="shared" si="131"/>
        <v>0</v>
      </c>
      <c r="M459" s="365">
        <f>'موازنة 2029-2030'!M460</f>
        <v>0</v>
      </c>
      <c r="N459" s="208">
        <f t="shared" si="125"/>
        <v>0</v>
      </c>
      <c r="O459" s="147"/>
      <c r="P459" s="209" t="str">
        <f t="shared" si="126"/>
        <v xml:space="preserve"> </v>
      </c>
      <c r="Q459" s="209" t="str">
        <f t="shared" si="127"/>
        <v xml:space="preserve"> </v>
      </c>
      <c r="R459" s="105">
        <f t="shared" si="130"/>
        <v>0</v>
      </c>
      <c r="S459" s="72">
        <f t="shared" si="128"/>
        <v>0</v>
      </c>
    </row>
    <row r="460" spans="1:19" s="1" customFormat="1" ht="102.75" customHeight="1" thickBot="1" x14ac:dyDescent="0.25">
      <c r="A460" s="360">
        <f t="shared" ref="A460:O460" si="141">SUM(A457:A459)</f>
        <v>0</v>
      </c>
      <c r="B460" s="368">
        <f t="shared" si="141"/>
        <v>0</v>
      </c>
      <c r="C460" s="368">
        <f t="shared" si="141"/>
        <v>0</v>
      </c>
      <c r="D460" s="368">
        <f t="shared" si="141"/>
        <v>0</v>
      </c>
      <c r="E460" s="150">
        <f t="shared" si="141"/>
        <v>0</v>
      </c>
      <c r="F460" s="150">
        <f t="shared" si="141"/>
        <v>0</v>
      </c>
      <c r="G460" s="51"/>
      <c r="H460" s="5" t="s">
        <v>167</v>
      </c>
      <c r="I460" s="368">
        <f>'موازنة 2026-2027'!M461</f>
        <v>0</v>
      </c>
      <c r="J460" s="368">
        <f>'موازنة 2027-2028 '!M461</f>
        <v>0</v>
      </c>
      <c r="K460" s="368">
        <f>'موازنة 2028 -2029'!M461</f>
        <v>0</v>
      </c>
      <c r="L460" s="150">
        <f t="shared" si="141"/>
        <v>0</v>
      </c>
      <c r="M460" s="368">
        <f>'موازنة 2029-2030'!M461</f>
        <v>0</v>
      </c>
      <c r="N460" s="212">
        <f t="shared" si="125"/>
        <v>0</v>
      </c>
      <c r="O460" s="150">
        <f t="shared" si="141"/>
        <v>0</v>
      </c>
      <c r="P460" s="150" t="str">
        <f t="shared" si="126"/>
        <v xml:space="preserve"> </v>
      </c>
      <c r="Q460" s="150" t="str">
        <f t="shared" si="127"/>
        <v xml:space="preserve"> </v>
      </c>
      <c r="R460" s="107">
        <f t="shared" si="130"/>
        <v>0</v>
      </c>
      <c r="S460" s="72">
        <f t="shared" si="128"/>
        <v>0</v>
      </c>
    </row>
    <row r="461" spans="1:19" s="1" customFormat="1" ht="105.75" customHeight="1" x14ac:dyDescent="0.2">
      <c r="A461" s="357"/>
      <c r="B461" s="373"/>
      <c r="C461" s="373"/>
      <c r="D461" s="373"/>
      <c r="E461" s="155"/>
      <c r="F461" s="155"/>
      <c r="G461" s="48" t="s">
        <v>1001</v>
      </c>
      <c r="H461" s="21" t="s">
        <v>342</v>
      </c>
      <c r="I461" s="373">
        <f>'موازنة 2026-2027'!M462</f>
        <v>0</v>
      </c>
      <c r="J461" s="373">
        <f>'موازنة 2027-2028 '!M462</f>
        <v>0</v>
      </c>
      <c r="K461" s="373">
        <f>'موازنة 2028 -2029'!M462</f>
        <v>0</v>
      </c>
      <c r="L461" s="155"/>
      <c r="M461" s="373">
        <f>'موازنة 2029-2030'!M462</f>
        <v>0</v>
      </c>
      <c r="N461" s="215"/>
      <c r="O461" s="155"/>
      <c r="P461" s="155" t="str">
        <f t="shared" si="126"/>
        <v xml:space="preserve"> </v>
      </c>
      <c r="Q461" s="155" t="str">
        <f t="shared" si="127"/>
        <v xml:space="preserve"> </v>
      </c>
      <c r="R461" s="110"/>
      <c r="S461" s="72">
        <f>S465</f>
        <v>0</v>
      </c>
    </row>
    <row r="462" spans="1:19" ht="105.75" customHeight="1" x14ac:dyDescent="0.2">
      <c r="A462" s="364"/>
      <c r="B462" s="365"/>
      <c r="C462" s="365"/>
      <c r="D462" s="365"/>
      <c r="E462" s="147"/>
      <c r="F462" s="147"/>
      <c r="G462" s="49" t="s">
        <v>1002</v>
      </c>
      <c r="H462" s="19" t="s">
        <v>343</v>
      </c>
      <c r="I462" s="365">
        <f>'موازنة 2026-2027'!M463</f>
        <v>0</v>
      </c>
      <c r="J462" s="365">
        <f>'موازنة 2027-2028 '!M463</f>
        <v>0</v>
      </c>
      <c r="K462" s="365">
        <f>'موازنة 2028 -2029'!M463</f>
        <v>0</v>
      </c>
      <c r="L462" s="147">
        <f t="shared" si="131"/>
        <v>0</v>
      </c>
      <c r="M462" s="365">
        <f>'موازنة 2029-2030'!M463</f>
        <v>0</v>
      </c>
      <c r="N462" s="208">
        <f t="shared" si="125"/>
        <v>0</v>
      </c>
      <c r="O462" s="147"/>
      <c r="P462" s="209" t="str">
        <f t="shared" si="126"/>
        <v xml:space="preserve"> </v>
      </c>
      <c r="Q462" s="209" t="str">
        <f t="shared" si="127"/>
        <v xml:space="preserve"> </v>
      </c>
      <c r="R462" s="105">
        <f t="shared" si="130"/>
        <v>0</v>
      </c>
      <c r="S462" s="72">
        <f t="shared" si="128"/>
        <v>0</v>
      </c>
    </row>
    <row r="463" spans="1:19" ht="105.75" customHeight="1" x14ac:dyDescent="0.2">
      <c r="A463" s="364"/>
      <c r="B463" s="365"/>
      <c r="C463" s="365"/>
      <c r="D463" s="365"/>
      <c r="E463" s="147"/>
      <c r="F463" s="147"/>
      <c r="G463" s="49" t="s">
        <v>1003</v>
      </c>
      <c r="H463" s="19" t="s">
        <v>344</v>
      </c>
      <c r="I463" s="365">
        <f>'موازنة 2026-2027'!M464</f>
        <v>0</v>
      </c>
      <c r="J463" s="365">
        <f>'موازنة 2027-2028 '!M464</f>
        <v>0</v>
      </c>
      <c r="K463" s="365">
        <f>'موازنة 2028 -2029'!M464</f>
        <v>0</v>
      </c>
      <c r="L463" s="147">
        <f t="shared" si="131"/>
        <v>0</v>
      </c>
      <c r="M463" s="365">
        <f>'موازنة 2029-2030'!M464</f>
        <v>0</v>
      </c>
      <c r="N463" s="208">
        <f t="shared" si="125"/>
        <v>0</v>
      </c>
      <c r="O463" s="147"/>
      <c r="P463" s="209" t="str">
        <f t="shared" si="126"/>
        <v xml:space="preserve"> </v>
      </c>
      <c r="Q463" s="209" t="str">
        <f t="shared" si="127"/>
        <v xml:space="preserve"> </v>
      </c>
      <c r="R463" s="105">
        <f t="shared" si="130"/>
        <v>0</v>
      </c>
      <c r="S463" s="72">
        <f t="shared" si="128"/>
        <v>0</v>
      </c>
    </row>
    <row r="464" spans="1:19" ht="105.75" customHeight="1" thickBot="1" x14ac:dyDescent="0.25">
      <c r="A464" s="364"/>
      <c r="B464" s="365"/>
      <c r="C464" s="365"/>
      <c r="D464" s="365"/>
      <c r="E464" s="147"/>
      <c r="F464" s="147"/>
      <c r="G464" s="50" t="s">
        <v>1004</v>
      </c>
      <c r="H464" s="20" t="s">
        <v>345</v>
      </c>
      <c r="I464" s="365">
        <f>'موازنة 2026-2027'!M465</f>
        <v>0</v>
      </c>
      <c r="J464" s="365">
        <f>'موازنة 2027-2028 '!M465</f>
        <v>0</v>
      </c>
      <c r="K464" s="365">
        <f>'موازنة 2028 -2029'!M465</f>
        <v>0</v>
      </c>
      <c r="L464" s="147">
        <f t="shared" si="131"/>
        <v>0</v>
      </c>
      <c r="M464" s="365">
        <f>'موازنة 2029-2030'!M465</f>
        <v>0</v>
      </c>
      <c r="N464" s="208">
        <f t="shared" si="125"/>
        <v>0</v>
      </c>
      <c r="O464" s="147"/>
      <c r="P464" s="209" t="str">
        <f t="shared" si="126"/>
        <v xml:space="preserve"> </v>
      </c>
      <c r="Q464" s="209" t="str">
        <f t="shared" si="127"/>
        <v xml:space="preserve"> </v>
      </c>
      <c r="R464" s="105">
        <f t="shared" si="130"/>
        <v>0</v>
      </c>
      <c r="S464" s="72">
        <f t="shared" si="128"/>
        <v>0</v>
      </c>
    </row>
    <row r="465" spans="1:19" s="1" customFormat="1" ht="110.25" customHeight="1" thickBot="1" x14ac:dyDescent="0.25">
      <c r="A465" s="360">
        <f t="shared" ref="A465:O465" si="142">SUM(A462:A464)</f>
        <v>0</v>
      </c>
      <c r="B465" s="368">
        <f t="shared" si="142"/>
        <v>0</v>
      </c>
      <c r="C465" s="368">
        <f t="shared" si="142"/>
        <v>0</v>
      </c>
      <c r="D465" s="368">
        <f t="shared" si="142"/>
        <v>0</v>
      </c>
      <c r="E465" s="150">
        <f t="shared" si="142"/>
        <v>0</v>
      </c>
      <c r="F465" s="150">
        <f t="shared" si="142"/>
        <v>0</v>
      </c>
      <c r="G465" s="51"/>
      <c r="H465" s="5" t="s">
        <v>171</v>
      </c>
      <c r="I465" s="368">
        <f>'موازنة 2026-2027'!M466</f>
        <v>0</v>
      </c>
      <c r="J465" s="368">
        <f>'موازنة 2027-2028 '!M466</f>
        <v>0</v>
      </c>
      <c r="K465" s="368">
        <f>'موازنة 2028 -2029'!M466</f>
        <v>0</v>
      </c>
      <c r="L465" s="150">
        <f t="shared" si="142"/>
        <v>0</v>
      </c>
      <c r="M465" s="368">
        <f>'موازنة 2029-2030'!M466</f>
        <v>0</v>
      </c>
      <c r="N465" s="212">
        <f t="shared" si="125"/>
        <v>0</v>
      </c>
      <c r="O465" s="150">
        <f t="shared" si="142"/>
        <v>0</v>
      </c>
      <c r="P465" s="150" t="str">
        <f t="shared" si="126"/>
        <v xml:space="preserve"> </v>
      </c>
      <c r="Q465" s="150" t="str">
        <f t="shared" si="127"/>
        <v xml:space="preserve"> </v>
      </c>
      <c r="R465" s="107">
        <f t="shared" si="130"/>
        <v>0</v>
      </c>
      <c r="S465" s="72">
        <f t="shared" si="128"/>
        <v>0</v>
      </c>
    </row>
    <row r="466" spans="1:19" s="1" customFormat="1" ht="105.75" customHeight="1" x14ac:dyDescent="0.2">
      <c r="A466" s="357"/>
      <c r="B466" s="373"/>
      <c r="C466" s="373"/>
      <c r="D466" s="373"/>
      <c r="E466" s="153"/>
      <c r="F466" s="153"/>
      <c r="G466" s="48">
        <v>5111030301</v>
      </c>
      <c r="H466" s="21" t="s">
        <v>346</v>
      </c>
      <c r="I466" s="373">
        <f>'موازنة 2026-2027'!M467</f>
        <v>0</v>
      </c>
      <c r="J466" s="373">
        <f>'موازنة 2027-2028 '!M467</f>
        <v>0</v>
      </c>
      <c r="K466" s="373">
        <f>'موازنة 2028 -2029'!M467</f>
        <v>0</v>
      </c>
      <c r="L466" s="153">
        <f t="shared" si="131"/>
        <v>0</v>
      </c>
      <c r="M466" s="373">
        <f>'موازنة 2029-2030'!M467</f>
        <v>0</v>
      </c>
      <c r="N466" s="215">
        <f t="shared" si="125"/>
        <v>0</v>
      </c>
      <c r="O466" s="153"/>
      <c r="P466" s="155" t="str">
        <f t="shared" si="126"/>
        <v xml:space="preserve"> </v>
      </c>
      <c r="Q466" s="155" t="str">
        <f t="shared" si="127"/>
        <v xml:space="preserve"> </v>
      </c>
      <c r="R466" s="110">
        <f t="shared" si="130"/>
        <v>0</v>
      </c>
      <c r="S466" s="72">
        <f t="shared" si="128"/>
        <v>0</v>
      </c>
    </row>
    <row r="467" spans="1:19" s="1" customFormat="1" ht="105.75" customHeight="1" x14ac:dyDescent="0.2">
      <c r="A467" s="357"/>
      <c r="B467" s="373"/>
      <c r="C467" s="373"/>
      <c r="D467" s="373"/>
      <c r="E467" s="155"/>
      <c r="F467" s="155"/>
      <c r="G467" s="54" t="s">
        <v>1005</v>
      </c>
      <c r="H467" s="18" t="s">
        <v>347</v>
      </c>
      <c r="I467" s="373">
        <f>'موازنة 2026-2027'!M468</f>
        <v>0</v>
      </c>
      <c r="J467" s="373">
        <f>'موازنة 2027-2028 '!M468</f>
        <v>0</v>
      </c>
      <c r="K467" s="373">
        <f>'موازنة 2028 -2029'!M468</f>
        <v>0</v>
      </c>
      <c r="L467" s="155"/>
      <c r="M467" s="373">
        <f>'موازنة 2029-2030'!M468</f>
        <v>0</v>
      </c>
      <c r="N467" s="215"/>
      <c r="O467" s="155"/>
      <c r="P467" s="155" t="str">
        <f t="shared" si="126"/>
        <v xml:space="preserve"> </v>
      </c>
      <c r="Q467" s="155" t="str">
        <f t="shared" si="127"/>
        <v xml:space="preserve"> </v>
      </c>
      <c r="R467" s="110"/>
      <c r="S467" s="72">
        <f>S471</f>
        <v>0</v>
      </c>
    </row>
    <row r="468" spans="1:19" ht="105.75" customHeight="1" x14ac:dyDescent="0.2">
      <c r="A468" s="364"/>
      <c r="B468" s="365"/>
      <c r="C468" s="365"/>
      <c r="D468" s="365"/>
      <c r="E468" s="147"/>
      <c r="F468" s="147"/>
      <c r="G468" s="49" t="s">
        <v>1006</v>
      </c>
      <c r="H468" s="19" t="s">
        <v>348</v>
      </c>
      <c r="I468" s="365">
        <f>'موازنة 2026-2027'!M469</f>
        <v>0</v>
      </c>
      <c r="J468" s="365">
        <f>'موازنة 2027-2028 '!M469</f>
        <v>0</v>
      </c>
      <c r="K468" s="365">
        <f>'موازنة 2028 -2029'!M469</f>
        <v>0</v>
      </c>
      <c r="L468" s="147">
        <f t="shared" si="131"/>
        <v>0</v>
      </c>
      <c r="M468" s="365">
        <f>'موازنة 2029-2030'!M469</f>
        <v>0</v>
      </c>
      <c r="N468" s="208">
        <f t="shared" si="125"/>
        <v>0</v>
      </c>
      <c r="O468" s="147"/>
      <c r="P468" s="209" t="str">
        <f t="shared" si="126"/>
        <v xml:space="preserve"> </v>
      </c>
      <c r="Q468" s="209" t="str">
        <f t="shared" si="127"/>
        <v xml:space="preserve"> </v>
      </c>
      <c r="R468" s="105">
        <f t="shared" si="130"/>
        <v>0</v>
      </c>
      <c r="S468" s="72">
        <f t="shared" si="128"/>
        <v>0</v>
      </c>
    </row>
    <row r="469" spans="1:19" ht="105.75" customHeight="1" x14ac:dyDescent="0.2">
      <c r="A469" s="364"/>
      <c r="B469" s="365"/>
      <c r="C469" s="365"/>
      <c r="D469" s="365"/>
      <c r="E469" s="147"/>
      <c r="F469" s="147"/>
      <c r="G469" s="49" t="s">
        <v>1007</v>
      </c>
      <c r="H469" s="19" t="s">
        <v>349</v>
      </c>
      <c r="I469" s="365">
        <f>'موازنة 2026-2027'!M470</f>
        <v>0</v>
      </c>
      <c r="J469" s="365">
        <f>'موازنة 2027-2028 '!M470</f>
        <v>0</v>
      </c>
      <c r="K469" s="365">
        <f>'موازنة 2028 -2029'!M470</f>
        <v>0</v>
      </c>
      <c r="L469" s="147">
        <f t="shared" si="131"/>
        <v>0</v>
      </c>
      <c r="M469" s="365">
        <f>'موازنة 2029-2030'!M470</f>
        <v>0</v>
      </c>
      <c r="N469" s="208">
        <f t="shared" si="125"/>
        <v>0</v>
      </c>
      <c r="O469" s="147"/>
      <c r="P469" s="209" t="str">
        <f t="shared" si="126"/>
        <v xml:space="preserve"> </v>
      </c>
      <c r="Q469" s="209" t="str">
        <f t="shared" si="127"/>
        <v xml:space="preserve"> </v>
      </c>
      <c r="R469" s="105">
        <f t="shared" si="130"/>
        <v>0</v>
      </c>
      <c r="S469" s="72">
        <f t="shared" si="128"/>
        <v>0</v>
      </c>
    </row>
    <row r="470" spans="1:19" ht="105.75" customHeight="1" thickBot="1" x14ac:dyDescent="0.25">
      <c r="A470" s="364"/>
      <c r="B470" s="365"/>
      <c r="C470" s="365"/>
      <c r="D470" s="365"/>
      <c r="E470" s="147"/>
      <c r="F470" s="147"/>
      <c r="G470" s="50" t="s">
        <v>1008</v>
      </c>
      <c r="H470" s="20" t="s">
        <v>350</v>
      </c>
      <c r="I470" s="365">
        <f>'موازنة 2026-2027'!M471</f>
        <v>0</v>
      </c>
      <c r="J470" s="365">
        <f>'موازنة 2027-2028 '!M471</f>
        <v>0</v>
      </c>
      <c r="K470" s="365">
        <f>'موازنة 2028 -2029'!M471</f>
        <v>0</v>
      </c>
      <c r="L470" s="147">
        <f t="shared" si="131"/>
        <v>0</v>
      </c>
      <c r="M470" s="365">
        <f>'موازنة 2029-2030'!M471</f>
        <v>0</v>
      </c>
      <c r="N470" s="208">
        <f t="shared" si="125"/>
        <v>0</v>
      </c>
      <c r="O470" s="147"/>
      <c r="P470" s="209" t="str">
        <f t="shared" si="126"/>
        <v xml:space="preserve"> </v>
      </c>
      <c r="Q470" s="209" t="str">
        <f t="shared" si="127"/>
        <v xml:space="preserve"> </v>
      </c>
      <c r="R470" s="105">
        <f t="shared" si="130"/>
        <v>0</v>
      </c>
      <c r="S470" s="72">
        <f t="shared" si="128"/>
        <v>0</v>
      </c>
    </row>
    <row r="471" spans="1:19" s="1" customFormat="1" ht="140.25" customHeight="1" thickBot="1" x14ac:dyDescent="0.25">
      <c r="A471" s="360">
        <f t="shared" ref="A471:O471" si="143">SUM(A468:A470)</f>
        <v>0</v>
      </c>
      <c r="B471" s="368">
        <f t="shared" si="143"/>
        <v>0</v>
      </c>
      <c r="C471" s="368">
        <f t="shared" si="143"/>
        <v>0</v>
      </c>
      <c r="D471" s="368">
        <f t="shared" si="143"/>
        <v>0</v>
      </c>
      <c r="E471" s="150">
        <f t="shared" si="143"/>
        <v>0</v>
      </c>
      <c r="F471" s="150">
        <f t="shared" si="143"/>
        <v>0</v>
      </c>
      <c r="G471" s="51"/>
      <c r="H471" s="5" t="s">
        <v>183</v>
      </c>
      <c r="I471" s="368">
        <f>'موازنة 2026-2027'!M472</f>
        <v>0</v>
      </c>
      <c r="J471" s="368">
        <f>'موازنة 2027-2028 '!M472</f>
        <v>0</v>
      </c>
      <c r="K471" s="368">
        <f>'موازنة 2028 -2029'!M472</f>
        <v>0</v>
      </c>
      <c r="L471" s="150">
        <f t="shared" si="143"/>
        <v>0</v>
      </c>
      <c r="M471" s="368">
        <f>'موازنة 2029-2030'!M472</f>
        <v>0</v>
      </c>
      <c r="N471" s="212">
        <f t="shared" si="125"/>
        <v>0</v>
      </c>
      <c r="O471" s="150">
        <f t="shared" si="143"/>
        <v>0</v>
      </c>
      <c r="P471" s="150" t="str">
        <f t="shared" si="126"/>
        <v xml:space="preserve"> </v>
      </c>
      <c r="Q471" s="150" t="str">
        <f t="shared" si="127"/>
        <v xml:space="preserve"> </v>
      </c>
      <c r="R471" s="107">
        <f t="shared" si="130"/>
        <v>0</v>
      </c>
      <c r="S471" s="72">
        <f t="shared" si="128"/>
        <v>0</v>
      </c>
    </row>
    <row r="472" spans="1:19" s="2" customFormat="1" ht="137.25" customHeight="1" thickBot="1" x14ac:dyDescent="0.25">
      <c r="A472" s="376">
        <f t="shared" ref="A472:O472" si="144">A471+A466+A465+A460</f>
        <v>0</v>
      </c>
      <c r="B472" s="377">
        <f t="shared" si="144"/>
        <v>0</v>
      </c>
      <c r="C472" s="377">
        <f t="shared" si="144"/>
        <v>0</v>
      </c>
      <c r="D472" s="377">
        <f t="shared" si="144"/>
        <v>0</v>
      </c>
      <c r="E472" s="157">
        <f t="shared" si="144"/>
        <v>0</v>
      </c>
      <c r="F472" s="157">
        <f t="shared" si="144"/>
        <v>0</v>
      </c>
      <c r="G472" s="57"/>
      <c r="H472" s="7" t="s">
        <v>266</v>
      </c>
      <c r="I472" s="377">
        <f>'موازنة 2026-2027'!M473</f>
        <v>0</v>
      </c>
      <c r="J472" s="377">
        <f>'موازنة 2027-2028 '!M473</f>
        <v>0</v>
      </c>
      <c r="K472" s="377">
        <f>'موازنة 2028 -2029'!M473</f>
        <v>0</v>
      </c>
      <c r="L472" s="157">
        <f t="shared" si="144"/>
        <v>0</v>
      </c>
      <c r="M472" s="377">
        <f>'موازنة 2029-2030'!M473</f>
        <v>0</v>
      </c>
      <c r="N472" s="217">
        <f t="shared" si="125"/>
        <v>0</v>
      </c>
      <c r="O472" s="157">
        <f t="shared" si="144"/>
        <v>0</v>
      </c>
      <c r="P472" s="157" t="str">
        <f t="shared" si="126"/>
        <v xml:space="preserve"> </v>
      </c>
      <c r="Q472" s="157" t="str">
        <f t="shared" si="127"/>
        <v xml:space="preserve"> </v>
      </c>
      <c r="R472" s="112">
        <f t="shared" si="130"/>
        <v>0</v>
      </c>
      <c r="S472" s="72">
        <f t="shared" si="128"/>
        <v>0</v>
      </c>
    </row>
    <row r="473" spans="1:19" s="3" customFormat="1" ht="127.5" customHeight="1" thickBot="1" x14ac:dyDescent="0.25">
      <c r="A473" s="402">
        <f t="shared" ref="A473:F473" si="145">A472+A454+A441</f>
        <v>0</v>
      </c>
      <c r="B473" s="403">
        <f t="shared" si="145"/>
        <v>0</v>
      </c>
      <c r="C473" s="403">
        <f t="shared" si="145"/>
        <v>0</v>
      </c>
      <c r="D473" s="403">
        <f t="shared" si="145"/>
        <v>0</v>
      </c>
      <c r="E473" s="185">
        <f t="shared" si="145"/>
        <v>0</v>
      </c>
      <c r="F473" s="185">
        <f t="shared" si="145"/>
        <v>0</v>
      </c>
      <c r="G473" s="63"/>
      <c r="H473" s="9" t="s">
        <v>351</v>
      </c>
      <c r="I473" s="403">
        <f>'موازنة 2026-2027'!M474</f>
        <v>13903000</v>
      </c>
      <c r="J473" s="403">
        <f>'موازنة 2027-2028 '!M474</f>
        <v>17644000</v>
      </c>
      <c r="K473" s="403">
        <f>'موازنة 2028 -2029'!M474</f>
        <v>23549000</v>
      </c>
      <c r="L473" s="185">
        <f t="shared" si="131"/>
        <v>47098000</v>
      </c>
      <c r="M473" s="403">
        <f>'موازنة 2029-2030'!M474</f>
        <v>0</v>
      </c>
      <c r="N473" s="247">
        <f t="shared" si="125"/>
        <v>-13903000</v>
      </c>
      <c r="O473" s="185">
        <f>O472+O454+O441</f>
        <v>0</v>
      </c>
      <c r="P473" s="185" t="str">
        <f t="shared" si="126"/>
        <v xml:space="preserve"> </v>
      </c>
      <c r="Q473" s="185">
        <f t="shared" si="127"/>
        <v>13903000</v>
      </c>
      <c r="R473" s="128">
        <f t="shared" si="130"/>
        <v>0</v>
      </c>
      <c r="S473" s="72">
        <f t="shared" si="128"/>
        <v>102194000</v>
      </c>
    </row>
    <row r="474" spans="1:19" s="277" customFormat="1" ht="121.5" customHeight="1" thickBot="1" x14ac:dyDescent="0.25">
      <c r="A474" s="421"/>
      <c r="B474" s="422"/>
      <c r="C474" s="423" t="e">
        <f>(C473-A473)/A473</f>
        <v>#DIV/0!</v>
      </c>
      <c r="D474" s="423" t="e">
        <f>(D473-B473)/B473</f>
        <v>#DIV/0!</v>
      </c>
      <c r="E474" s="279" t="e">
        <f>(E473-C473)/C473</f>
        <v>#DIV/0!</v>
      </c>
      <c r="F474" s="279" t="e">
        <f>(F473-D473)/D473</f>
        <v>#DIV/0!</v>
      </c>
      <c r="G474" s="280"/>
      <c r="H474" s="281" t="s">
        <v>1137</v>
      </c>
      <c r="I474" s="386" t="e">
        <f>'موازنة 2026-2027'!M475</f>
        <v>#DIV/0!</v>
      </c>
      <c r="J474" s="422" t="e">
        <f>'موازنة 2027-2028 '!M475</f>
        <v>#DIV/0!</v>
      </c>
      <c r="K474" s="422" t="e">
        <f>'موازنة 2028 -2029'!M475</f>
        <v>#VALUE!</v>
      </c>
      <c r="L474" s="278"/>
      <c r="M474" s="423">
        <f>'موازنة 2029-2030'!M475</f>
        <v>-1</v>
      </c>
      <c r="N474" s="282"/>
      <c r="O474" s="279">
        <f>(O473-J473)/J473</f>
        <v>-1</v>
      </c>
      <c r="P474" s="278"/>
      <c r="Q474" s="278"/>
      <c r="R474" s="283"/>
      <c r="S474" s="276">
        <v>1</v>
      </c>
    </row>
    <row r="475" spans="1:19" s="3" customFormat="1" ht="122.25" customHeight="1" x14ac:dyDescent="0.2">
      <c r="A475" s="429">
        <f t="shared" ref="A475:O475" si="146">A473+A438</f>
        <v>0</v>
      </c>
      <c r="B475" s="430">
        <f t="shared" si="146"/>
        <v>0</v>
      </c>
      <c r="C475" s="430">
        <f t="shared" si="146"/>
        <v>0</v>
      </c>
      <c r="D475" s="430">
        <f t="shared" si="146"/>
        <v>0</v>
      </c>
      <c r="E475" s="327">
        <f t="shared" si="146"/>
        <v>0</v>
      </c>
      <c r="F475" s="327">
        <f t="shared" si="146"/>
        <v>0</v>
      </c>
      <c r="G475" s="328"/>
      <c r="H475" s="329" t="s">
        <v>352</v>
      </c>
      <c r="I475" s="430">
        <f>'موازنة 2026-2027'!M476</f>
        <v>48605000</v>
      </c>
      <c r="J475" s="430">
        <f>'موازنة 2027-2028 '!M476</f>
        <v>54705000</v>
      </c>
      <c r="K475" s="430">
        <f>'موازنة 2028 -2029'!M476</f>
        <v>63805000</v>
      </c>
      <c r="L475" s="327">
        <f t="shared" si="146"/>
        <v>127565000</v>
      </c>
      <c r="M475" s="430">
        <f>'موازنة 2029-2030'!M476</f>
        <v>0</v>
      </c>
      <c r="N475" s="330">
        <f t="shared" si="125"/>
        <v>-48605000</v>
      </c>
      <c r="O475" s="327">
        <f t="shared" si="146"/>
        <v>0</v>
      </c>
      <c r="P475" s="327" t="str">
        <f t="shared" si="126"/>
        <v xml:space="preserve"> </v>
      </c>
      <c r="Q475" s="327">
        <f t="shared" si="127"/>
        <v>48605000</v>
      </c>
      <c r="R475" s="331">
        <f t="shared" si="130"/>
        <v>0</v>
      </c>
      <c r="S475" s="72">
        <f t="shared" si="128"/>
        <v>294680000</v>
      </c>
    </row>
    <row r="476" spans="1:19" s="3" customFormat="1" ht="117" customHeight="1" x14ac:dyDescent="0.2">
      <c r="A476" s="387"/>
      <c r="B476" s="388"/>
      <c r="C476" s="388"/>
      <c r="D476" s="388"/>
      <c r="E476" s="165"/>
      <c r="F476" s="165"/>
      <c r="G476" s="59" t="s">
        <v>942</v>
      </c>
      <c r="H476" s="10" t="s">
        <v>353</v>
      </c>
      <c r="I476" s="388">
        <f>'موازنة 2026-2027'!M477</f>
        <v>0</v>
      </c>
      <c r="J476" s="388">
        <f>'موازنة 2027-2028 '!M477</f>
        <v>0</v>
      </c>
      <c r="K476" s="388">
        <f>'موازنة 2028 -2029'!M477</f>
        <v>0</v>
      </c>
      <c r="L476" s="165"/>
      <c r="M476" s="388">
        <f>'موازنة 2029-2030'!M477</f>
        <v>0</v>
      </c>
      <c r="N476" s="227"/>
      <c r="O476" s="165"/>
      <c r="P476" s="165" t="str">
        <f t="shared" si="126"/>
        <v xml:space="preserve"> </v>
      </c>
      <c r="Q476" s="165" t="str">
        <f t="shared" si="127"/>
        <v xml:space="preserve"> </v>
      </c>
      <c r="R476" s="118"/>
      <c r="S476" s="72">
        <f>S565</f>
        <v>294725000</v>
      </c>
    </row>
    <row r="477" spans="1:19" s="3" customFormat="1" ht="117" customHeight="1" x14ac:dyDescent="0.2">
      <c r="A477" s="355"/>
      <c r="B477" s="425"/>
      <c r="C477" s="425"/>
      <c r="D477" s="425"/>
      <c r="E477" s="181"/>
      <c r="F477" s="181"/>
      <c r="G477" s="69" t="s">
        <v>943</v>
      </c>
      <c r="H477" s="4" t="s">
        <v>354</v>
      </c>
      <c r="I477" s="425">
        <f>'موازنة 2026-2027'!M478</f>
        <v>0</v>
      </c>
      <c r="J477" s="425">
        <f>'موازنة 2027-2028 '!M478</f>
        <v>0</v>
      </c>
      <c r="K477" s="425">
        <f>'موازنة 2028 -2029'!M478</f>
        <v>0</v>
      </c>
      <c r="L477" s="181"/>
      <c r="M477" s="425">
        <f>'موازنة 2029-2030'!M478</f>
        <v>0</v>
      </c>
      <c r="N477" s="242"/>
      <c r="O477" s="181"/>
      <c r="P477" s="181" t="str">
        <f t="shared" si="126"/>
        <v xml:space="preserve"> </v>
      </c>
      <c r="Q477" s="181" t="str">
        <f t="shared" si="127"/>
        <v xml:space="preserve"> </v>
      </c>
      <c r="R477" s="125"/>
      <c r="S477" s="72">
        <f>S519</f>
        <v>248815000</v>
      </c>
    </row>
    <row r="478" spans="1:19" s="2" customFormat="1" ht="117" customHeight="1" x14ac:dyDescent="0.2">
      <c r="A478" s="389"/>
      <c r="B478" s="390"/>
      <c r="C478" s="390"/>
      <c r="D478" s="390"/>
      <c r="E478" s="166"/>
      <c r="F478" s="166"/>
      <c r="G478" s="60" t="s">
        <v>944</v>
      </c>
      <c r="H478" s="17" t="s">
        <v>355</v>
      </c>
      <c r="I478" s="390">
        <f>'موازنة 2026-2027'!M479</f>
        <v>0</v>
      </c>
      <c r="J478" s="390">
        <f>'موازنة 2027-2028 '!M479</f>
        <v>0</v>
      </c>
      <c r="K478" s="390">
        <f>'موازنة 2028 -2029'!M479</f>
        <v>0</v>
      </c>
      <c r="L478" s="166"/>
      <c r="M478" s="390">
        <f>'موازنة 2029-2030'!M479</f>
        <v>0</v>
      </c>
      <c r="N478" s="228"/>
      <c r="O478" s="166"/>
      <c r="P478" s="166" t="str">
        <f t="shared" si="126"/>
        <v xml:space="preserve"> </v>
      </c>
      <c r="Q478" s="166" t="str">
        <f t="shared" si="127"/>
        <v xml:space="preserve"> </v>
      </c>
      <c r="R478" s="119"/>
      <c r="S478" s="72">
        <f>S484</f>
        <v>0</v>
      </c>
    </row>
    <row r="479" spans="1:19" s="1" customFormat="1" ht="105.75" customHeight="1" x14ac:dyDescent="0.2">
      <c r="A479" s="357"/>
      <c r="B479" s="373"/>
      <c r="C479" s="373"/>
      <c r="D479" s="373"/>
      <c r="E479" s="153"/>
      <c r="F479" s="153"/>
      <c r="G479" s="54">
        <v>4111010101</v>
      </c>
      <c r="H479" s="18" t="s">
        <v>356</v>
      </c>
      <c r="I479" s="373">
        <f>'موازنة 2026-2027'!M480</f>
        <v>0</v>
      </c>
      <c r="J479" s="373">
        <f>'موازنة 2027-2028 '!M480</f>
        <v>0</v>
      </c>
      <c r="K479" s="373">
        <f>'موازنة 2028 -2029'!M480</f>
        <v>0</v>
      </c>
      <c r="L479" s="153">
        <f t="shared" si="131"/>
        <v>0</v>
      </c>
      <c r="M479" s="373">
        <f>'موازنة 2029-2030'!M480</f>
        <v>0</v>
      </c>
      <c r="N479" s="215">
        <f t="shared" si="125"/>
        <v>0</v>
      </c>
      <c r="O479" s="153"/>
      <c r="P479" s="155" t="str">
        <f t="shared" si="126"/>
        <v xml:space="preserve"> </v>
      </c>
      <c r="Q479" s="155" t="str">
        <f t="shared" si="127"/>
        <v xml:space="preserve"> </v>
      </c>
      <c r="R479" s="110">
        <f t="shared" si="130"/>
        <v>0</v>
      </c>
      <c r="S479" s="72">
        <f t="shared" si="128"/>
        <v>0</v>
      </c>
    </row>
    <row r="480" spans="1:19" s="1" customFormat="1" ht="105.75" customHeight="1" x14ac:dyDescent="0.2">
      <c r="A480" s="357"/>
      <c r="B480" s="373"/>
      <c r="C480" s="373"/>
      <c r="D480" s="373"/>
      <c r="E480" s="153"/>
      <c r="F480" s="153"/>
      <c r="G480" s="54">
        <v>4111010201</v>
      </c>
      <c r="H480" s="18" t="s">
        <v>357</v>
      </c>
      <c r="I480" s="373">
        <f>'موازنة 2026-2027'!M481</f>
        <v>0</v>
      </c>
      <c r="J480" s="373">
        <f>'موازنة 2027-2028 '!M481</f>
        <v>0</v>
      </c>
      <c r="K480" s="373">
        <f>'موازنة 2028 -2029'!M481</f>
        <v>0</v>
      </c>
      <c r="L480" s="153">
        <f t="shared" si="131"/>
        <v>0</v>
      </c>
      <c r="M480" s="373">
        <f>'موازنة 2029-2030'!M481</f>
        <v>0</v>
      </c>
      <c r="N480" s="215">
        <f t="shared" si="125"/>
        <v>0</v>
      </c>
      <c r="O480" s="153"/>
      <c r="P480" s="155" t="str">
        <f t="shared" si="126"/>
        <v xml:space="preserve"> </v>
      </c>
      <c r="Q480" s="155" t="str">
        <f t="shared" si="127"/>
        <v xml:space="preserve"> </v>
      </c>
      <c r="R480" s="110">
        <f t="shared" si="130"/>
        <v>0</v>
      </c>
      <c r="S480" s="72">
        <f t="shared" si="128"/>
        <v>0</v>
      </c>
    </row>
    <row r="481" spans="1:19" s="1" customFormat="1" ht="105.75" customHeight="1" x14ac:dyDescent="0.2">
      <c r="A481" s="357"/>
      <c r="B481" s="373"/>
      <c r="C481" s="373"/>
      <c r="D481" s="373"/>
      <c r="E481" s="153"/>
      <c r="F481" s="153"/>
      <c r="G481" s="54">
        <v>4111010301</v>
      </c>
      <c r="H481" s="18" t="s">
        <v>358</v>
      </c>
      <c r="I481" s="373">
        <f>'موازنة 2026-2027'!M482</f>
        <v>0</v>
      </c>
      <c r="J481" s="373">
        <f>'موازنة 2027-2028 '!M482</f>
        <v>0</v>
      </c>
      <c r="K481" s="373">
        <f>'موازنة 2028 -2029'!M482</f>
        <v>0</v>
      </c>
      <c r="L481" s="153">
        <f t="shared" si="131"/>
        <v>0</v>
      </c>
      <c r="M481" s="373">
        <f>'موازنة 2029-2030'!M482</f>
        <v>0</v>
      </c>
      <c r="N481" s="215">
        <f t="shared" si="125"/>
        <v>0</v>
      </c>
      <c r="O481" s="153"/>
      <c r="P481" s="155" t="str">
        <f t="shared" si="126"/>
        <v xml:space="preserve"> </v>
      </c>
      <c r="Q481" s="155" t="str">
        <f t="shared" si="127"/>
        <v xml:space="preserve"> </v>
      </c>
      <c r="R481" s="110">
        <f t="shared" si="130"/>
        <v>0</v>
      </c>
      <c r="S481" s="72">
        <f t="shared" si="128"/>
        <v>0</v>
      </c>
    </row>
    <row r="482" spans="1:19" s="1" customFormat="1" ht="105.75" customHeight="1" x14ac:dyDescent="0.2">
      <c r="A482" s="357"/>
      <c r="B482" s="373"/>
      <c r="C482" s="373"/>
      <c r="D482" s="373"/>
      <c r="E482" s="153"/>
      <c r="F482" s="153"/>
      <c r="G482" s="54">
        <v>4111010401</v>
      </c>
      <c r="H482" s="18" t="s">
        <v>359</v>
      </c>
      <c r="I482" s="373">
        <f>'موازنة 2026-2027'!M483</f>
        <v>0</v>
      </c>
      <c r="J482" s="373">
        <f>'موازنة 2027-2028 '!M483</f>
        <v>0</v>
      </c>
      <c r="K482" s="373">
        <f>'موازنة 2028 -2029'!M483</f>
        <v>0</v>
      </c>
      <c r="L482" s="153">
        <f t="shared" si="131"/>
        <v>0</v>
      </c>
      <c r="M482" s="373">
        <f>'موازنة 2029-2030'!M483</f>
        <v>0</v>
      </c>
      <c r="N482" s="215">
        <f t="shared" si="125"/>
        <v>0</v>
      </c>
      <c r="O482" s="153"/>
      <c r="P482" s="155" t="str">
        <f t="shared" si="126"/>
        <v xml:space="preserve"> </v>
      </c>
      <c r="Q482" s="155" t="str">
        <f t="shared" si="127"/>
        <v xml:space="preserve"> </v>
      </c>
      <c r="R482" s="110">
        <f t="shared" si="130"/>
        <v>0</v>
      </c>
      <c r="S482" s="72">
        <f t="shared" si="128"/>
        <v>0</v>
      </c>
    </row>
    <row r="483" spans="1:19" s="1" customFormat="1" ht="117" customHeight="1" thickBot="1" x14ac:dyDescent="0.25">
      <c r="A483" s="357"/>
      <c r="B483" s="373"/>
      <c r="C483" s="373"/>
      <c r="D483" s="373"/>
      <c r="E483" s="153"/>
      <c r="F483" s="153"/>
      <c r="G483" s="55">
        <v>4111010501</v>
      </c>
      <c r="H483" s="23" t="s">
        <v>360</v>
      </c>
      <c r="I483" s="373">
        <f>'موازنة 2026-2027'!M484</f>
        <v>0</v>
      </c>
      <c r="J483" s="373">
        <f>'موازنة 2027-2028 '!M484</f>
        <v>0</v>
      </c>
      <c r="K483" s="373">
        <f>'موازنة 2028 -2029'!M484</f>
        <v>0</v>
      </c>
      <c r="L483" s="153">
        <f t="shared" si="131"/>
        <v>0</v>
      </c>
      <c r="M483" s="373">
        <f>'موازنة 2029-2030'!M484</f>
        <v>0</v>
      </c>
      <c r="N483" s="215">
        <f t="shared" si="125"/>
        <v>0</v>
      </c>
      <c r="O483" s="153"/>
      <c r="P483" s="155" t="str">
        <f t="shared" si="126"/>
        <v xml:space="preserve"> </v>
      </c>
      <c r="Q483" s="155" t="str">
        <f t="shared" si="127"/>
        <v xml:space="preserve"> </v>
      </c>
      <c r="R483" s="110">
        <f t="shared" si="130"/>
        <v>0</v>
      </c>
      <c r="S483" s="72">
        <f t="shared" si="128"/>
        <v>0</v>
      </c>
    </row>
    <row r="484" spans="1:19" s="2" customFormat="1" ht="112.5" customHeight="1" thickBot="1" x14ac:dyDescent="0.25">
      <c r="A484" s="376">
        <f t="shared" ref="A484:F484" si="147">SUM(A479:A483)</f>
        <v>0</v>
      </c>
      <c r="B484" s="377">
        <f t="shared" si="147"/>
        <v>0</v>
      </c>
      <c r="C484" s="377">
        <f t="shared" si="147"/>
        <v>0</v>
      </c>
      <c r="D484" s="377">
        <f t="shared" si="147"/>
        <v>0</v>
      </c>
      <c r="E484" s="157">
        <f t="shared" si="147"/>
        <v>0</v>
      </c>
      <c r="F484" s="157">
        <f t="shared" si="147"/>
        <v>0</v>
      </c>
      <c r="G484" s="57"/>
      <c r="H484" s="7" t="s">
        <v>237</v>
      </c>
      <c r="I484" s="377">
        <f>'موازنة 2026-2027'!M485</f>
        <v>0</v>
      </c>
      <c r="J484" s="377">
        <f>'موازنة 2027-2028 '!M485</f>
        <v>0</v>
      </c>
      <c r="K484" s="377">
        <f>'موازنة 2028 -2029'!M485</f>
        <v>0</v>
      </c>
      <c r="L484" s="157">
        <f t="shared" ref="L484:O484" si="148">SUM(L479:L483)</f>
        <v>0</v>
      </c>
      <c r="M484" s="377">
        <f>'موازنة 2029-2030'!M485</f>
        <v>0</v>
      </c>
      <c r="N484" s="217">
        <f t="shared" ref="N484:N550" si="149">M484-I484</f>
        <v>0</v>
      </c>
      <c r="O484" s="157">
        <f t="shared" si="148"/>
        <v>0</v>
      </c>
      <c r="P484" s="157" t="str">
        <f t="shared" ref="P484:P550" si="150">IF(O484&gt;I484,O484-I484," ")</f>
        <v xml:space="preserve"> </v>
      </c>
      <c r="Q484" s="157" t="str">
        <f t="shared" ref="Q484:Q550" si="151">IF(I484&gt;O484,I484-O484," ")</f>
        <v xml:space="preserve"> </v>
      </c>
      <c r="R484" s="112">
        <f t="shared" si="130"/>
        <v>0</v>
      </c>
      <c r="S484" s="72">
        <f t="shared" ref="S484:S550" si="152">SUM(A484+B484+C484+D484+E484+F484+I484+J484+K484+L484+M484+O484)</f>
        <v>0</v>
      </c>
    </row>
    <row r="485" spans="1:19" s="2" customFormat="1" ht="117" customHeight="1" x14ac:dyDescent="0.2">
      <c r="A485" s="389"/>
      <c r="B485" s="390"/>
      <c r="C485" s="390"/>
      <c r="D485" s="390"/>
      <c r="E485" s="166"/>
      <c r="F485" s="166"/>
      <c r="G485" s="53" t="s">
        <v>945</v>
      </c>
      <c r="H485" s="22" t="s">
        <v>361</v>
      </c>
      <c r="I485" s="390">
        <f>'موازنة 2026-2027'!M486</f>
        <v>0</v>
      </c>
      <c r="J485" s="390">
        <f>'موازنة 2027-2028 '!M486</f>
        <v>0</v>
      </c>
      <c r="K485" s="390">
        <f>'موازنة 2028 -2029'!M486</f>
        <v>0</v>
      </c>
      <c r="L485" s="166"/>
      <c r="M485" s="390">
        <f>'موازنة 2029-2030'!M486</f>
        <v>0</v>
      </c>
      <c r="N485" s="228"/>
      <c r="O485" s="166"/>
      <c r="P485" s="166" t="str">
        <f t="shared" si="150"/>
        <v xml:space="preserve"> </v>
      </c>
      <c r="Q485" s="166" t="str">
        <f t="shared" si="151"/>
        <v xml:space="preserve"> </v>
      </c>
      <c r="R485" s="119"/>
      <c r="S485" s="72">
        <f>S491</f>
        <v>0</v>
      </c>
    </row>
    <row r="486" spans="1:19" s="1" customFormat="1" ht="105.75" customHeight="1" x14ac:dyDescent="0.2">
      <c r="A486" s="357"/>
      <c r="B486" s="373"/>
      <c r="C486" s="373"/>
      <c r="D486" s="373"/>
      <c r="E486" s="153"/>
      <c r="F486" s="153"/>
      <c r="G486" s="54">
        <v>4111020101</v>
      </c>
      <c r="H486" s="18" t="s">
        <v>356</v>
      </c>
      <c r="I486" s="373">
        <f>'موازنة 2026-2027'!M487</f>
        <v>0</v>
      </c>
      <c r="J486" s="373">
        <f>'موازنة 2027-2028 '!M487</f>
        <v>0</v>
      </c>
      <c r="K486" s="373">
        <f>'موازنة 2028 -2029'!M487</f>
        <v>0</v>
      </c>
      <c r="L486" s="153">
        <f t="shared" si="131"/>
        <v>0</v>
      </c>
      <c r="M486" s="373">
        <f>'موازنة 2029-2030'!M487</f>
        <v>0</v>
      </c>
      <c r="N486" s="215">
        <f t="shared" si="149"/>
        <v>0</v>
      </c>
      <c r="O486" s="153"/>
      <c r="P486" s="155" t="str">
        <f t="shared" si="150"/>
        <v xml:space="preserve"> </v>
      </c>
      <c r="Q486" s="155" t="str">
        <f t="shared" si="151"/>
        <v xml:space="preserve"> </v>
      </c>
      <c r="R486" s="110">
        <f t="shared" si="130"/>
        <v>0</v>
      </c>
      <c r="S486" s="72">
        <f t="shared" si="152"/>
        <v>0</v>
      </c>
    </row>
    <row r="487" spans="1:19" s="1" customFormat="1" ht="105.75" customHeight="1" x14ac:dyDescent="0.2">
      <c r="A487" s="357"/>
      <c r="B487" s="373"/>
      <c r="C487" s="373"/>
      <c r="D487" s="373"/>
      <c r="E487" s="153"/>
      <c r="F487" s="153"/>
      <c r="G487" s="54">
        <v>4111020201</v>
      </c>
      <c r="H487" s="18" t="s">
        <v>357</v>
      </c>
      <c r="I487" s="373">
        <f>'موازنة 2026-2027'!M488</f>
        <v>0</v>
      </c>
      <c r="J487" s="373">
        <f>'موازنة 2027-2028 '!M488</f>
        <v>0</v>
      </c>
      <c r="K487" s="373">
        <f>'موازنة 2028 -2029'!M488</f>
        <v>0</v>
      </c>
      <c r="L487" s="153">
        <f t="shared" si="131"/>
        <v>0</v>
      </c>
      <c r="M487" s="373">
        <f>'موازنة 2029-2030'!M488</f>
        <v>0</v>
      </c>
      <c r="N487" s="215">
        <f t="shared" si="149"/>
        <v>0</v>
      </c>
      <c r="O487" s="153"/>
      <c r="P487" s="155" t="str">
        <f t="shared" si="150"/>
        <v xml:space="preserve"> </v>
      </c>
      <c r="Q487" s="155" t="str">
        <f t="shared" si="151"/>
        <v xml:space="preserve"> </v>
      </c>
      <c r="R487" s="110">
        <f t="shared" si="130"/>
        <v>0</v>
      </c>
      <c r="S487" s="72">
        <f t="shared" si="152"/>
        <v>0</v>
      </c>
    </row>
    <row r="488" spans="1:19" s="1" customFormat="1" ht="105.75" customHeight="1" x14ac:dyDescent="0.2">
      <c r="A488" s="357"/>
      <c r="B488" s="373"/>
      <c r="C488" s="373"/>
      <c r="D488" s="373"/>
      <c r="E488" s="153"/>
      <c r="F488" s="153"/>
      <c r="G488" s="54">
        <v>4111020301</v>
      </c>
      <c r="H488" s="18" t="s">
        <v>358</v>
      </c>
      <c r="I488" s="373">
        <f>'موازنة 2026-2027'!M489</f>
        <v>0</v>
      </c>
      <c r="J488" s="373">
        <f>'موازنة 2027-2028 '!M489</f>
        <v>0</v>
      </c>
      <c r="K488" s="373">
        <f>'موازنة 2028 -2029'!M489</f>
        <v>0</v>
      </c>
      <c r="L488" s="153">
        <f t="shared" si="131"/>
        <v>0</v>
      </c>
      <c r="M488" s="373">
        <f>'موازنة 2029-2030'!M489</f>
        <v>0</v>
      </c>
      <c r="N488" s="215">
        <f t="shared" si="149"/>
        <v>0</v>
      </c>
      <c r="O488" s="153"/>
      <c r="P488" s="155" t="str">
        <f t="shared" si="150"/>
        <v xml:space="preserve"> </v>
      </c>
      <c r="Q488" s="155" t="str">
        <f t="shared" si="151"/>
        <v xml:space="preserve"> </v>
      </c>
      <c r="R488" s="110">
        <f t="shared" si="130"/>
        <v>0</v>
      </c>
      <c r="S488" s="72">
        <f t="shared" si="152"/>
        <v>0</v>
      </c>
    </row>
    <row r="489" spans="1:19" s="1" customFormat="1" ht="105.75" customHeight="1" x14ac:dyDescent="0.2">
      <c r="A489" s="357"/>
      <c r="B489" s="373"/>
      <c r="C489" s="373"/>
      <c r="D489" s="373"/>
      <c r="E489" s="153"/>
      <c r="F489" s="153"/>
      <c r="G489" s="54">
        <v>4111020401</v>
      </c>
      <c r="H489" s="18" t="s">
        <v>359</v>
      </c>
      <c r="I489" s="373">
        <f>'موازنة 2026-2027'!M490</f>
        <v>0</v>
      </c>
      <c r="J489" s="373">
        <f>'موازنة 2027-2028 '!M490</f>
        <v>0</v>
      </c>
      <c r="K489" s="373">
        <f>'موازنة 2028 -2029'!M490</f>
        <v>0</v>
      </c>
      <c r="L489" s="153">
        <f t="shared" si="131"/>
        <v>0</v>
      </c>
      <c r="M489" s="373">
        <f>'موازنة 2029-2030'!M490</f>
        <v>0</v>
      </c>
      <c r="N489" s="215">
        <f t="shared" si="149"/>
        <v>0</v>
      </c>
      <c r="O489" s="153"/>
      <c r="P489" s="155" t="str">
        <f t="shared" si="150"/>
        <v xml:space="preserve"> </v>
      </c>
      <c r="Q489" s="155" t="str">
        <f t="shared" si="151"/>
        <v xml:space="preserve"> </v>
      </c>
      <c r="R489" s="110">
        <f t="shared" ref="R489:R555" si="153">IF(O489=0,,O489/I489)</f>
        <v>0</v>
      </c>
      <c r="S489" s="72">
        <f t="shared" si="152"/>
        <v>0</v>
      </c>
    </row>
    <row r="490" spans="1:19" s="1" customFormat="1" ht="117" customHeight="1" thickBot="1" x14ac:dyDescent="0.25">
      <c r="A490" s="357"/>
      <c r="B490" s="373"/>
      <c r="C490" s="373"/>
      <c r="D490" s="373"/>
      <c r="E490" s="153"/>
      <c r="F490" s="153"/>
      <c r="G490" s="55">
        <v>4111020501</v>
      </c>
      <c r="H490" s="23" t="s">
        <v>1106</v>
      </c>
      <c r="I490" s="373">
        <f>'موازنة 2026-2027'!M491</f>
        <v>0</v>
      </c>
      <c r="J490" s="373">
        <f>'موازنة 2027-2028 '!M491</f>
        <v>0</v>
      </c>
      <c r="K490" s="373">
        <f>'موازنة 2028 -2029'!M491</f>
        <v>0</v>
      </c>
      <c r="L490" s="153">
        <f t="shared" si="131"/>
        <v>0</v>
      </c>
      <c r="M490" s="373">
        <f>'موازنة 2029-2030'!M491</f>
        <v>0</v>
      </c>
      <c r="N490" s="215">
        <f t="shared" si="149"/>
        <v>0</v>
      </c>
      <c r="O490" s="153"/>
      <c r="P490" s="155" t="str">
        <f t="shared" si="150"/>
        <v xml:space="preserve"> </v>
      </c>
      <c r="Q490" s="155" t="str">
        <f t="shared" si="151"/>
        <v xml:space="preserve"> </v>
      </c>
      <c r="R490" s="110">
        <f t="shared" si="153"/>
        <v>0</v>
      </c>
      <c r="S490" s="72">
        <f t="shared" si="152"/>
        <v>0</v>
      </c>
    </row>
    <row r="491" spans="1:19" s="2" customFormat="1" ht="102.75" customHeight="1" thickBot="1" x14ac:dyDescent="0.25">
      <c r="A491" s="376">
        <f t="shared" ref="A491:F491" si="154">SUM(A486:A490)</f>
        <v>0</v>
      </c>
      <c r="B491" s="377">
        <f t="shared" si="154"/>
        <v>0</v>
      </c>
      <c r="C491" s="377">
        <f t="shared" si="154"/>
        <v>0</v>
      </c>
      <c r="D491" s="377">
        <f t="shared" si="154"/>
        <v>0</v>
      </c>
      <c r="E491" s="157">
        <f t="shared" si="154"/>
        <v>0</v>
      </c>
      <c r="F491" s="157">
        <f t="shared" si="154"/>
        <v>0</v>
      </c>
      <c r="G491" s="57"/>
      <c r="H491" s="7" t="s">
        <v>256</v>
      </c>
      <c r="I491" s="377">
        <f>'موازنة 2026-2027'!M492</f>
        <v>0</v>
      </c>
      <c r="J491" s="377">
        <f>'موازنة 2027-2028 '!M492</f>
        <v>0</v>
      </c>
      <c r="K491" s="377">
        <f>'موازنة 2028 -2029'!M492</f>
        <v>0</v>
      </c>
      <c r="L491" s="157">
        <f t="shared" ref="L491:O491" si="155">SUM(L486:L490)</f>
        <v>0</v>
      </c>
      <c r="M491" s="377">
        <f>'موازنة 2029-2030'!M492</f>
        <v>0</v>
      </c>
      <c r="N491" s="217">
        <f t="shared" si="149"/>
        <v>0</v>
      </c>
      <c r="O491" s="157">
        <f t="shared" si="155"/>
        <v>0</v>
      </c>
      <c r="P491" s="157" t="str">
        <f t="shared" si="150"/>
        <v xml:space="preserve"> </v>
      </c>
      <c r="Q491" s="157" t="str">
        <f t="shared" si="151"/>
        <v xml:space="preserve"> </v>
      </c>
      <c r="R491" s="112">
        <f t="shared" si="153"/>
        <v>0</v>
      </c>
      <c r="S491" s="72">
        <f t="shared" si="152"/>
        <v>0</v>
      </c>
    </row>
    <row r="492" spans="1:19" s="2" customFormat="1" ht="105.75" customHeight="1" x14ac:dyDescent="0.2">
      <c r="A492" s="389"/>
      <c r="B492" s="390"/>
      <c r="C492" s="390"/>
      <c r="D492" s="390"/>
      <c r="E492" s="166"/>
      <c r="F492" s="166"/>
      <c r="G492" s="53" t="s">
        <v>946</v>
      </c>
      <c r="H492" s="22" t="s">
        <v>362</v>
      </c>
      <c r="I492" s="390">
        <f>'موازنة 2026-2027'!M493</f>
        <v>0</v>
      </c>
      <c r="J492" s="390">
        <f>'موازنة 2027-2028 '!M493</f>
        <v>0</v>
      </c>
      <c r="K492" s="390">
        <f>'موازنة 2028 -2029'!M493</f>
        <v>0</v>
      </c>
      <c r="L492" s="166"/>
      <c r="M492" s="390">
        <f>'موازنة 2029-2030'!M493</f>
        <v>0</v>
      </c>
      <c r="N492" s="228"/>
      <c r="O492" s="166"/>
      <c r="P492" s="166" t="str">
        <f t="shared" si="150"/>
        <v xml:space="preserve"> </v>
      </c>
      <c r="Q492" s="166" t="str">
        <f t="shared" si="151"/>
        <v xml:space="preserve"> </v>
      </c>
      <c r="R492" s="119"/>
      <c r="S492" s="72">
        <f>S495</f>
        <v>0</v>
      </c>
    </row>
    <row r="493" spans="1:19" s="1" customFormat="1" ht="105.75" customHeight="1" x14ac:dyDescent="0.2">
      <c r="A493" s="357"/>
      <c r="B493" s="373"/>
      <c r="C493" s="373"/>
      <c r="D493" s="373"/>
      <c r="E493" s="153"/>
      <c r="F493" s="153"/>
      <c r="G493" s="54">
        <v>4111030101</v>
      </c>
      <c r="H493" s="18" t="s">
        <v>363</v>
      </c>
      <c r="I493" s="373">
        <f>'موازنة 2026-2027'!M494</f>
        <v>0</v>
      </c>
      <c r="J493" s="373">
        <f>'موازنة 2027-2028 '!M494</f>
        <v>0</v>
      </c>
      <c r="K493" s="373">
        <f>'موازنة 2028 -2029'!M494</f>
        <v>0</v>
      </c>
      <c r="L493" s="153">
        <f t="shared" ref="L493:L557" si="156">K493*2</f>
        <v>0</v>
      </c>
      <c r="M493" s="373">
        <f>'موازنة 2029-2030'!M494</f>
        <v>0</v>
      </c>
      <c r="N493" s="215">
        <f t="shared" si="149"/>
        <v>0</v>
      </c>
      <c r="O493" s="153"/>
      <c r="P493" s="155" t="str">
        <f t="shared" si="150"/>
        <v xml:space="preserve"> </v>
      </c>
      <c r="Q493" s="155" t="str">
        <f t="shared" si="151"/>
        <v xml:space="preserve"> </v>
      </c>
      <c r="R493" s="110">
        <f t="shared" si="153"/>
        <v>0</v>
      </c>
      <c r="S493" s="72">
        <f t="shared" si="152"/>
        <v>0</v>
      </c>
    </row>
    <row r="494" spans="1:19" s="1" customFormat="1" ht="105.75" customHeight="1" thickBot="1" x14ac:dyDescent="0.25">
      <c r="A494" s="357"/>
      <c r="B494" s="373"/>
      <c r="C494" s="373"/>
      <c r="D494" s="373"/>
      <c r="E494" s="153"/>
      <c r="F494" s="153"/>
      <c r="G494" s="55">
        <v>4111030201</v>
      </c>
      <c r="H494" s="23" t="s">
        <v>364</v>
      </c>
      <c r="I494" s="373">
        <f>'موازنة 2026-2027'!M495</f>
        <v>0</v>
      </c>
      <c r="J494" s="373">
        <f>'موازنة 2027-2028 '!M495</f>
        <v>0</v>
      </c>
      <c r="K494" s="373">
        <f>'موازنة 2028 -2029'!M495</f>
        <v>0</v>
      </c>
      <c r="L494" s="153">
        <f t="shared" si="156"/>
        <v>0</v>
      </c>
      <c r="M494" s="373">
        <f>'موازنة 2029-2030'!M495</f>
        <v>0</v>
      </c>
      <c r="N494" s="215">
        <f t="shared" si="149"/>
        <v>0</v>
      </c>
      <c r="O494" s="153"/>
      <c r="P494" s="155" t="str">
        <f t="shared" si="150"/>
        <v xml:space="preserve"> </v>
      </c>
      <c r="Q494" s="155" t="str">
        <f t="shared" si="151"/>
        <v xml:space="preserve"> </v>
      </c>
      <c r="R494" s="110">
        <f t="shared" si="153"/>
        <v>0</v>
      </c>
      <c r="S494" s="72">
        <f t="shared" si="152"/>
        <v>0</v>
      </c>
    </row>
    <row r="495" spans="1:19" s="2" customFormat="1" ht="105" customHeight="1" thickBot="1" x14ac:dyDescent="0.25">
      <c r="A495" s="376">
        <f t="shared" ref="A495:O495" si="157">SUM(A493:A494)</f>
        <v>0</v>
      </c>
      <c r="B495" s="377">
        <f t="shared" si="157"/>
        <v>0</v>
      </c>
      <c r="C495" s="377">
        <f t="shared" si="157"/>
        <v>0</v>
      </c>
      <c r="D495" s="377">
        <f t="shared" si="157"/>
        <v>0</v>
      </c>
      <c r="E495" s="157">
        <f t="shared" si="157"/>
        <v>0</v>
      </c>
      <c r="F495" s="157">
        <f t="shared" si="157"/>
        <v>0</v>
      </c>
      <c r="G495" s="57"/>
      <c r="H495" s="7" t="s">
        <v>266</v>
      </c>
      <c r="I495" s="377">
        <f>'موازنة 2026-2027'!M496</f>
        <v>0</v>
      </c>
      <c r="J495" s="377">
        <f>'موازنة 2027-2028 '!M496</f>
        <v>0</v>
      </c>
      <c r="K495" s="377">
        <f>'موازنة 2028 -2029'!M496</f>
        <v>0</v>
      </c>
      <c r="L495" s="157">
        <f t="shared" si="157"/>
        <v>0</v>
      </c>
      <c r="M495" s="377">
        <f>'موازنة 2029-2030'!M496</f>
        <v>0</v>
      </c>
      <c r="N495" s="217">
        <f t="shared" si="149"/>
        <v>0</v>
      </c>
      <c r="O495" s="157">
        <f t="shared" si="157"/>
        <v>0</v>
      </c>
      <c r="P495" s="157" t="str">
        <f t="shared" si="150"/>
        <v xml:space="preserve"> </v>
      </c>
      <c r="Q495" s="157" t="str">
        <f t="shared" si="151"/>
        <v xml:space="preserve"> </v>
      </c>
      <c r="R495" s="112">
        <f t="shared" si="153"/>
        <v>0</v>
      </c>
      <c r="S495" s="72">
        <f t="shared" si="152"/>
        <v>0</v>
      </c>
    </row>
    <row r="496" spans="1:19" s="2" customFormat="1" ht="105.75" customHeight="1" x14ac:dyDescent="0.2">
      <c r="A496" s="389"/>
      <c r="B496" s="390"/>
      <c r="C496" s="390"/>
      <c r="D496" s="390"/>
      <c r="E496" s="166"/>
      <c r="F496" s="166"/>
      <c r="G496" s="53" t="s">
        <v>947</v>
      </c>
      <c r="H496" s="22" t="s">
        <v>365</v>
      </c>
      <c r="I496" s="390">
        <f>'موازنة 2026-2027'!M497</f>
        <v>0</v>
      </c>
      <c r="J496" s="390">
        <f>'موازنة 2027-2028 '!M497</f>
        <v>0</v>
      </c>
      <c r="K496" s="390">
        <f>'موازنة 2028 -2029'!M497</f>
        <v>0</v>
      </c>
      <c r="L496" s="166"/>
      <c r="M496" s="390">
        <f>'موازنة 2029-2030'!M497</f>
        <v>0</v>
      </c>
      <c r="N496" s="228"/>
      <c r="O496" s="166"/>
      <c r="P496" s="166" t="str">
        <f t="shared" si="150"/>
        <v xml:space="preserve"> </v>
      </c>
      <c r="Q496" s="166" t="str">
        <f t="shared" si="151"/>
        <v xml:space="preserve"> </v>
      </c>
      <c r="R496" s="119"/>
      <c r="S496" s="72">
        <f>S502</f>
        <v>248700000</v>
      </c>
    </row>
    <row r="497" spans="1:19" s="1" customFormat="1" ht="105.75" customHeight="1" x14ac:dyDescent="0.2">
      <c r="A497" s="357"/>
      <c r="B497" s="373"/>
      <c r="C497" s="373"/>
      <c r="D497" s="373"/>
      <c r="E497" s="155"/>
      <c r="F497" s="155"/>
      <c r="G497" s="54" t="s">
        <v>948</v>
      </c>
      <c r="H497" s="18" t="s">
        <v>622</v>
      </c>
      <c r="I497" s="373">
        <f>'موازنة 2026-2027'!M498</f>
        <v>0</v>
      </c>
      <c r="J497" s="373">
        <f>'موازنة 2027-2028 '!M498</f>
        <v>0</v>
      </c>
      <c r="K497" s="373">
        <f>'موازنة 2028 -2029'!M498</f>
        <v>0</v>
      </c>
      <c r="L497" s="155"/>
      <c r="M497" s="373">
        <f>'موازنة 2029-2030'!M498</f>
        <v>0</v>
      </c>
      <c r="N497" s="215"/>
      <c r="O497" s="155"/>
      <c r="P497" s="155" t="str">
        <f t="shared" si="150"/>
        <v xml:space="preserve"> </v>
      </c>
      <c r="Q497" s="155" t="str">
        <f t="shared" si="151"/>
        <v xml:space="preserve"> </v>
      </c>
      <c r="R497" s="110"/>
      <c r="S497" s="72">
        <f>S501</f>
        <v>248700000</v>
      </c>
    </row>
    <row r="498" spans="1:19" s="1" customFormat="1" ht="105" customHeight="1" x14ac:dyDescent="0.2">
      <c r="A498" s="365"/>
      <c r="B498" s="365"/>
      <c r="C498" s="365"/>
      <c r="D498" s="365"/>
      <c r="E498" s="147"/>
      <c r="F498" s="147"/>
      <c r="G498" s="49" t="s">
        <v>949</v>
      </c>
      <c r="H498" s="40" t="s">
        <v>623</v>
      </c>
      <c r="I498" s="365">
        <f>'موازنة 2026-2027'!M499</f>
        <v>39400000</v>
      </c>
      <c r="J498" s="365">
        <f>'موازنة 2027-2028 '!M499</f>
        <v>45500000</v>
      </c>
      <c r="K498" s="365">
        <f>'موازنة 2028 -2029'!M499</f>
        <v>54600000</v>
      </c>
      <c r="L498" s="147">
        <f t="shared" si="156"/>
        <v>109200000</v>
      </c>
      <c r="M498" s="365">
        <f>'موازنة 2029-2030'!M499</f>
        <v>0</v>
      </c>
      <c r="N498" s="208">
        <f t="shared" si="149"/>
        <v>-39400000</v>
      </c>
      <c r="O498" s="147"/>
      <c r="P498" s="209" t="str">
        <f t="shared" si="150"/>
        <v xml:space="preserve"> </v>
      </c>
      <c r="Q498" s="209">
        <f t="shared" si="151"/>
        <v>39400000</v>
      </c>
      <c r="R498" s="105">
        <f t="shared" si="153"/>
        <v>0</v>
      </c>
      <c r="S498" s="72">
        <f t="shared" si="152"/>
        <v>248700000</v>
      </c>
    </row>
    <row r="499" spans="1:19" s="1" customFormat="1" ht="105.75" customHeight="1" x14ac:dyDescent="0.2">
      <c r="A499" s="364"/>
      <c r="B499" s="365"/>
      <c r="C499" s="365"/>
      <c r="D499" s="365"/>
      <c r="E499" s="147"/>
      <c r="F499" s="147"/>
      <c r="G499" s="49">
        <v>4111040102</v>
      </c>
      <c r="H499" s="40" t="s">
        <v>624</v>
      </c>
      <c r="I499" s="365">
        <f>'موازنة 2026-2027'!M500</f>
        <v>0</v>
      </c>
      <c r="J499" s="365">
        <f>'موازنة 2027-2028 '!M500</f>
        <v>0</v>
      </c>
      <c r="K499" s="365">
        <f>'موازنة 2028 -2029'!M500</f>
        <v>0</v>
      </c>
      <c r="L499" s="147">
        <f t="shared" si="156"/>
        <v>0</v>
      </c>
      <c r="M499" s="365">
        <f>'موازنة 2029-2030'!M500</f>
        <v>0</v>
      </c>
      <c r="N499" s="208">
        <f t="shared" si="149"/>
        <v>0</v>
      </c>
      <c r="O499" s="147"/>
      <c r="P499" s="209" t="str">
        <f t="shared" si="150"/>
        <v xml:space="preserve"> </v>
      </c>
      <c r="Q499" s="209" t="str">
        <f t="shared" si="151"/>
        <v xml:space="preserve"> </v>
      </c>
      <c r="R499" s="105">
        <f t="shared" si="153"/>
        <v>0</v>
      </c>
      <c r="S499" s="72">
        <f t="shared" si="152"/>
        <v>0</v>
      </c>
    </row>
    <row r="500" spans="1:19" s="1" customFormat="1" ht="105.75" customHeight="1" thickBot="1" x14ac:dyDescent="0.25">
      <c r="A500" s="364"/>
      <c r="B500" s="365"/>
      <c r="C500" s="365"/>
      <c r="D500" s="365"/>
      <c r="E500" s="147"/>
      <c r="F500" s="147"/>
      <c r="G500" s="50">
        <v>4111040103</v>
      </c>
      <c r="H500" s="41" t="s">
        <v>625</v>
      </c>
      <c r="I500" s="365">
        <f>'موازنة 2026-2027'!M501</f>
        <v>0</v>
      </c>
      <c r="J500" s="365">
        <f>'موازنة 2027-2028 '!M501</f>
        <v>0</v>
      </c>
      <c r="K500" s="365">
        <f>'موازنة 2028 -2029'!M501</f>
        <v>0</v>
      </c>
      <c r="L500" s="147">
        <f t="shared" si="156"/>
        <v>0</v>
      </c>
      <c r="M500" s="365">
        <f>'موازنة 2029-2030'!M501</f>
        <v>0</v>
      </c>
      <c r="N500" s="208">
        <f t="shared" si="149"/>
        <v>0</v>
      </c>
      <c r="O500" s="147"/>
      <c r="P500" s="209" t="str">
        <f t="shared" si="150"/>
        <v xml:space="preserve"> </v>
      </c>
      <c r="Q500" s="209" t="str">
        <f t="shared" si="151"/>
        <v xml:space="preserve"> </v>
      </c>
      <c r="R500" s="105">
        <f t="shared" si="153"/>
        <v>0</v>
      </c>
      <c r="S500" s="72">
        <f t="shared" si="152"/>
        <v>0</v>
      </c>
    </row>
    <row r="501" spans="1:19" s="1" customFormat="1" ht="102.75" customHeight="1" thickBot="1" x14ac:dyDescent="0.25">
      <c r="A501" s="360">
        <f t="shared" ref="A501:O501" si="158">A498+A499+A500</f>
        <v>0</v>
      </c>
      <c r="B501" s="368">
        <f t="shared" si="158"/>
        <v>0</v>
      </c>
      <c r="C501" s="368">
        <f t="shared" si="158"/>
        <v>0</v>
      </c>
      <c r="D501" s="368">
        <f t="shared" si="158"/>
        <v>0</v>
      </c>
      <c r="E501" s="150">
        <f t="shared" si="158"/>
        <v>0</v>
      </c>
      <c r="F501" s="150">
        <f t="shared" si="158"/>
        <v>0</v>
      </c>
      <c r="G501" s="51"/>
      <c r="H501" s="5" t="s">
        <v>167</v>
      </c>
      <c r="I501" s="368">
        <f>'موازنة 2026-2027'!M503</f>
        <v>39400000</v>
      </c>
      <c r="J501" s="368">
        <f>'موازنة 2027-2028 '!M503</f>
        <v>45500000</v>
      </c>
      <c r="K501" s="368">
        <f>'موازنة 2028 -2029'!M503</f>
        <v>54600000</v>
      </c>
      <c r="L501" s="150">
        <f t="shared" si="158"/>
        <v>109200000</v>
      </c>
      <c r="M501" s="368">
        <f>'موازنة 2029-2030'!M503</f>
        <v>0</v>
      </c>
      <c r="N501" s="212">
        <f t="shared" si="149"/>
        <v>-39400000</v>
      </c>
      <c r="O501" s="150">
        <f t="shared" si="158"/>
        <v>0</v>
      </c>
      <c r="P501" s="150" t="str">
        <f t="shared" si="150"/>
        <v xml:space="preserve"> </v>
      </c>
      <c r="Q501" s="150">
        <f t="shared" si="151"/>
        <v>39400000</v>
      </c>
      <c r="R501" s="107">
        <f t="shared" si="153"/>
        <v>0</v>
      </c>
      <c r="S501" s="72">
        <f t="shared" si="152"/>
        <v>248700000</v>
      </c>
    </row>
    <row r="502" spans="1:19" s="2" customFormat="1" ht="105" customHeight="1" thickBot="1" x14ac:dyDescent="0.25">
      <c r="A502" s="376">
        <f t="shared" ref="A502:O502" si="159">A501</f>
        <v>0</v>
      </c>
      <c r="B502" s="377">
        <f t="shared" si="159"/>
        <v>0</v>
      </c>
      <c r="C502" s="377">
        <f t="shared" si="159"/>
        <v>0</v>
      </c>
      <c r="D502" s="377">
        <f t="shared" si="159"/>
        <v>0</v>
      </c>
      <c r="E502" s="157">
        <f t="shared" si="159"/>
        <v>0</v>
      </c>
      <c r="F502" s="157">
        <f t="shared" si="159"/>
        <v>0</v>
      </c>
      <c r="G502" s="57"/>
      <c r="H502" s="7" t="s">
        <v>274</v>
      </c>
      <c r="I502" s="377">
        <f>'موازنة 2026-2027'!M504</f>
        <v>39400000</v>
      </c>
      <c r="J502" s="377">
        <f>'موازنة 2027-2028 '!M504</f>
        <v>45500000</v>
      </c>
      <c r="K502" s="377">
        <f>'موازنة 2028 -2029'!M504</f>
        <v>54600000</v>
      </c>
      <c r="L502" s="157">
        <f t="shared" si="159"/>
        <v>109200000</v>
      </c>
      <c r="M502" s="377">
        <f>'موازنة 2029-2030'!M504</f>
        <v>0</v>
      </c>
      <c r="N502" s="217">
        <f t="shared" si="149"/>
        <v>-39400000</v>
      </c>
      <c r="O502" s="157">
        <f t="shared" si="159"/>
        <v>0</v>
      </c>
      <c r="P502" s="157" t="str">
        <f t="shared" si="150"/>
        <v xml:space="preserve"> </v>
      </c>
      <c r="Q502" s="157">
        <f t="shared" si="151"/>
        <v>39400000</v>
      </c>
      <c r="R502" s="112">
        <f t="shared" si="153"/>
        <v>0</v>
      </c>
      <c r="S502" s="72">
        <f t="shared" si="152"/>
        <v>248700000</v>
      </c>
    </row>
    <row r="503" spans="1:19" s="2" customFormat="1" ht="105.75" customHeight="1" x14ac:dyDescent="0.2">
      <c r="A503" s="389"/>
      <c r="B503" s="390"/>
      <c r="C503" s="390"/>
      <c r="D503" s="390"/>
      <c r="E503" s="180"/>
      <c r="F503" s="180"/>
      <c r="G503" s="60">
        <v>4111050101</v>
      </c>
      <c r="H503" s="17" t="s">
        <v>366</v>
      </c>
      <c r="I503" s="390">
        <f>'موازنة 2026-2027'!M505</f>
        <v>0</v>
      </c>
      <c r="J503" s="390">
        <f>'موازنة 2027-2028 '!M505</f>
        <v>0</v>
      </c>
      <c r="K503" s="390">
        <f>'موازنة 2028 -2029'!M505</f>
        <v>0</v>
      </c>
      <c r="L503" s="180">
        <f t="shared" si="156"/>
        <v>0</v>
      </c>
      <c r="M503" s="390">
        <f>'موازنة 2029-2030'!M505</f>
        <v>0</v>
      </c>
      <c r="N503" s="228">
        <f t="shared" si="149"/>
        <v>0</v>
      </c>
      <c r="O503" s="180"/>
      <c r="P503" s="166" t="str">
        <f t="shared" si="150"/>
        <v xml:space="preserve"> </v>
      </c>
      <c r="Q503" s="166" t="str">
        <f t="shared" si="151"/>
        <v xml:space="preserve"> </v>
      </c>
      <c r="R503" s="119">
        <f t="shared" si="153"/>
        <v>0</v>
      </c>
      <c r="S503" s="72">
        <f t="shared" si="152"/>
        <v>0</v>
      </c>
    </row>
    <row r="504" spans="1:19" s="2" customFormat="1" ht="105.75" customHeight="1" x14ac:dyDescent="0.2">
      <c r="A504" s="389"/>
      <c r="B504" s="390"/>
      <c r="C504" s="390"/>
      <c r="D504" s="390"/>
      <c r="E504" s="180"/>
      <c r="F504" s="180"/>
      <c r="G504" s="60">
        <v>4111060101</v>
      </c>
      <c r="H504" s="17" t="s">
        <v>367</v>
      </c>
      <c r="I504" s="390">
        <f>'موازنة 2026-2027'!M506</f>
        <v>0</v>
      </c>
      <c r="J504" s="390">
        <f>'موازنة 2027-2028 '!M506</f>
        <v>0</v>
      </c>
      <c r="K504" s="390">
        <f>'موازنة 2028 -2029'!M506</f>
        <v>0</v>
      </c>
      <c r="L504" s="180">
        <f t="shared" si="156"/>
        <v>0</v>
      </c>
      <c r="M504" s="390">
        <f>'موازنة 2029-2030'!M506</f>
        <v>0</v>
      </c>
      <c r="N504" s="228">
        <f t="shared" si="149"/>
        <v>0</v>
      </c>
      <c r="O504" s="180"/>
      <c r="P504" s="166" t="str">
        <f t="shared" si="150"/>
        <v xml:space="preserve"> </v>
      </c>
      <c r="Q504" s="166" t="str">
        <f t="shared" si="151"/>
        <v xml:space="preserve"> </v>
      </c>
      <c r="R504" s="119">
        <f t="shared" si="153"/>
        <v>0</v>
      </c>
      <c r="S504" s="72">
        <f t="shared" si="152"/>
        <v>0</v>
      </c>
    </row>
    <row r="505" spans="1:19" s="2" customFormat="1" ht="105.75" customHeight="1" x14ac:dyDescent="0.2">
      <c r="A505" s="389"/>
      <c r="B505" s="390"/>
      <c r="C505" s="390"/>
      <c r="D505" s="390"/>
      <c r="E505" s="166"/>
      <c r="F505" s="166"/>
      <c r="G505" s="60">
        <v>4111070101</v>
      </c>
      <c r="H505" s="17" t="s">
        <v>368</v>
      </c>
      <c r="I505" s="390">
        <f>'موازنة 2026-2027'!M507</f>
        <v>0</v>
      </c>
      <c r="J505" s="390">
        <f>'موازنة 2027-2028 '!M507</f>
        <v>0</v>
      </c>
      <c r="K505" s="390">
        <f>'موازنة 2028 -2029'!M507</f>
        <v>0</v>
      </c>
      <c r="L505" s="166"/>
      <c r="M505" s="390">
        <f>'موازنة 2029-2030'!M507</f>
        <v>0</v>
      </c>
      <c r="N505" s="228"/>
      <c r="O505" s="166"/>
      <c r="P505" s="166" t="str">
        <f t="shared" si="150"/>
        <v xml:space="preserve"> </v>
      </c>
      <c r="Q505" s="166" t="str">
        <f t="shared" si="151"/>
        <v xml:space="preserve"> </v>
      </c>
      <c r="R505" s="119"/>
      <c r="S505" s="72">
        <f>S518</f>
        <v>115000</v>
      </c>
    </row>
    <row r="506" spans="1:19" s="1" customFormat="1" ht="105.75" customHeight="1" x14ac:dyDescent="0.2">
      <c r="A506" s="357"/>
      <c r="B506" s="373"/>
      <c r="C506" s="373"/>
      <c r="D506" s="373"/>
      <c r="E506" s="155"/>
      <c r="F506" s="155"/>
      <c r="G506" s="54" t="s">
        <v>950</v>
      </c>
      <c r="H506" s="18" t="s">
        <v>369</v>
      </c>
      <c r="I506" s="373">
        <f>'موازنة 2026-2027'!M508</f>
        <v>0</v>
      </c>
      <c r="J506" s="373">
        <f>'موازنة 2027-2028 '!M508</f>
        <v>0</v>
      </c>
      <c r="K506" s="373">
        <f>'موازنة 2028 -2029'!M508</f>
        <v>0</v>
      </c>
      <c r="L506" s="155"/>
      <c r="M506" s="373">
        <f>'موازنة 2029-2030'!M508</f>
        <v>0</v>
      </c>
      <c r="N506" s="215"/>
      <c r="O506" s="155"/>
      <c r="P506" s="155" t="str">
        <f t="shared" si="150"/>
        <v xml:space="preserve"> </v>
      </c>
      <c r="Q506" s="155" t="str">
        <f t="shared" si="151"/>
        <v xml:space="preserve"> </v>
      </c>
      <c r="R506" s="110"/>
      <c r="S506" s="72">
        <f>S510</f>
        <v>0</v>
      </c>
    </row>
    <row r="507" spans="1:19" ht="105.75" customHeight="1" x14ac:dyDescent="0.2">
      <c r="A507" s="364"/>
      <c r="B507" s="365"/>
      <c r="C507" s="365"/>
      <c r="D507" s="365"/>
      <c r="E507" s="147"/>
      <c r="F507" s="147"/>
      <c r="G507" s="49" t="s">
        <v>951</v>
      </c>
      <c r="H507" s="19" t="s">
        <v>370</v>
      </c>
      <c r="I507" s="365">
        <f>'موازنة 2026-2027'!M509</f>
        <v>0</v>
      </c>
      <c r="J507" s="365">
        <f>'موازنة 2027-2028 '!M509</f>
        <v>0</v>
      </c>
      <c r="K507" s="365">
        <f>'موازنة 2028 -2029'!M509</f>
        <v>0</v>
      </c>
      <c r="L507" s="147">
        <f t="shared" si="156"/>
        <v>0</v>
      </c>
      <c r="M507" s="365">
        <f>'موازنة 2029-2030'!M509</f>
        <v>0</v>
      </c>
      <c r="N507" s="208">
        <f t="shared" si="149"/>
        <v>0</v>
      </c>
      <c r="O507" s="147"/>
      <c r="P507" s="209" t="str">
        <f t="shared" si="150"/>
        <v xml:space="preserve"> </v>
      </c>
      <c r="Q507" s="209" t="str">
        <f t="shared" si="151"/>
        <v xml:space="preserve"> </v>
      </c>
      <c r="R507" s="105">
        <f t="shared" si="153"/>
        <v>0</v>
      </c>
      <c r="S507" s="72">
        <f t="shared" si="152"/>
        <v>0</v>
      </c>
    </row>
    <row r="508" spans="1:19" ht="105.75" customHeight="1" x14ac:dyDescent="0.2">
      <c r="A508" s="364"/>
      <c r="B508" s="365"/>
      <c r="C508" s="365"/>
      <c r="D508" s="365"/>
      <c r="E508" s="147"/>
      <c r="F508" s="147"/>
      <c r="G508" s="49" t="s">
        <v>952</v>
      </c>
      <c r="H508" s="19" t="s">
        <v>371</v>
      </c>
      <c r="I508" s="365">
        <f>'موازنة 2026-2027'!M510</f>
        <v>0</v>
      </c>
      <c r="J508" s="365">
        <f>'موازنة 2027-2028 '!M510</f>
        <v>0</v>
      </c>
      <c r="K508" s="365">
        <f>'موازنة 2028 -2029'!M510</f>
        <v>0</v>
      </c>
      <c r="L508" s="147">
        <f t="shared" si="156"/>
        <v>0</v>
      </c>
      <c r="M508" s="365">
        <f>'موازنة 2029-2030'!M510</f>
        <v>0</v>
      </c>
      <c r="N508" s="208">
        <f t="shared" si="149"/>
        <v>0</v>
      </c>
      <c r="O508" s="147"/>
      <c r="P508" s="209" t="str">
        <f t="shared" si="150"/>
        <v xml:space="preserve"> </v>
      </c>
      <c r="Q508" s="209" t="str">
        <f t="shared" si="151"/>
        <v xml:space="preserve"> </v>
      </c>
      <c r="R508" s="105">
        <f t="shared" si="153"/>
        <v>0</v>
      </c>
      <c r="S508" s="72">
        <f t="shared" si="152"/>
        <v>0</v>
      </c>
    </row>
    <row r="509" spans="1:19" ht="105.75" customHeight="1" thickBot="1" x14ac:dyDescent="0.25">
      <c r="A509" s="364"/>
      <c r="B509" s="365"/>
      <c r="C509" s="365"/>
      <c r="D509" s="365"/>
      <c r="E509" s="147"/>
      <c r="F509" s="147"/>
      <c r="G509" s="50" t="s">
        <v>953</v>
      </c>
      <c r="H509" s="20" t="s">
        <v>372</v>
      </c>
      <c r="I509" s="365">
        <f>'موازنة 2026-2027'!M511</f>
        <v>0</v>
      </c>
      <c r="J509" s="365">
        <f>'موازنة 2027-2028 '!M511</f>
        <v>0</v>
      </c>
      <c r="K509" s="365">
        <f>'موازنة 2028 -2029'!M511</f>
        <v>0</v>
      </c>
      <c r="L509" s="147">
        <f t="shared" si="156"/>
        <v>0</v>
      </c>
      <c r="M509" s="365">
        <f>'موازنة 2029-2030'!M511</f>
        <v>0</v>
      </c>
      <c r="N509" s="208">
        <f t="shared" si="149"/>
        <v>0</v>
      </c>
      <c r="O509" s="147"/>
      <c r="P509" s="209" t="str">
        <f t="shared" si="150"/>
        <v xml:space="preserve"> </v>
      </c>
      <c r="Q509" s="209" t="str">
        <f t="shared" si="151"/>
        <v xml:space="preserve"> </v>
      </c>
      <c r="R509" s="105">
        <f t="shared" si="153"/>
        <v>0</v>
      </c>
      <c r="S509" s="72">
        <f t="shared" si="152"/>
        <v>0</v>
      </c>
    </row>
    <row r="510" spans="1:19" s="1" customFormat="1" ht="102.75" customHeight="1" thickBot="1" x14ac:dyDescent="0.25">
      <c r="A510" s="360">
        <f t="shared" ref="A510:O510" si="160">SUM(A507:A509)</f>
        <v>0</v>
      </c>
      <c r="B510" s="368">
        <f t="shared" si="160"/>
        <v>0</v>
      </c>
      <c r="C510" s="368">
        <f t="shared" si="160"/>
        <v>0</v>
      </c>
      <c r="D510" s="368">
        <f t="shared" si="160"/>
        <v>0</v>
      </c>
      <c r="E510" s="150">
        <f t="shared" si="160"/>
        <v>0</v>
      </c>
      <c r="F510" s="150">
        <f t="shared" si="160"/>
        <v>0</v>
      </c>
      <c r="G510" s="51"/>
      <c r="H510" s="5" t="s">
        <v>167</v>
      </c>
      <c r="I510" s="368">
        <f>'موازنة 2026-2027'!M512</f>
        <v>0</v>
      </c>
      <c r="J510" s="368">
        <f>'موازنة 2027-2028 '!M512</f>
        <v>0</v>
      </c>
      <c r="K510" s="368">
        <f>'موازنة 2028 -2029'!M512</f>
        <v>0</v>
      </c>
      <c r="L510" s="150">
        <f t="shared" si="160"/>
        <v>0</v>
      </c>
      <c r="M510" s="368">
        <f>'موازنة 2029-2030'!M512</f>
        <v>0</v>
      </c>
      <c r="N510" s="212">
        <f t="shared" si="149"/>
        <v>0</v>
      </c>
      <c r="O510" s="150">
        <f t="shared" si="160"/>
        <v>0</v>
      </c>
      <c r="P510" s="150" t="str">
        <f t="shared" si="150"/>
        <v xml:space="preserve"> </v>
      </c>
      <c r="Q510" s="150" t="str">
        <f t="shared" si="151"/>
        <v xml:space="preserve"> </v>
      </c>
      <c r="R510" s="107">
        <f t="shared" si="153"/>
        <v>0</v>
      </c>
      <c r="S510" s="72">
        <f t="shared" si="152"/>
        <v>0</v>
      </c>
    </row>
    <row r="511" spans="1:19" s="1" customFormat="1" ht="105.75" customHeight="1" x14ac:dyDescent="0.2">
      <c r="A511" s="357"/>
      <c r="B511" s="373"/>
      <c r="C511" s="373"/>
      <c r="D511" s="373"/>
      <c r="E511" s="153"/>
      <c r="F511" s="153"/>
      <c r="G511" s="48">
        <v>4111070201</v>
      </c>
      <c r="H511" s="21" t="s">
        <v>373</v>
      </c>
      <c r="I511" s="373">
        <f>'موازنة 2026-2027'!M513</f>
        <v>0</v>
      </c>
      <c r="J511" s="373">
        <f>'موازنة 2027-2028 '!M513</f>
        <v>0</v>
      </c>
      <c r="K511" s="373">
        <f>'موازنة 2028 -2029'!M513</f>
        <v>0</v>
      </c>
      <c r="L511" s="153">
        <f t="shared" si="156"/>
        <v>0</v>
      </c>
      <c r="M511" s="373">
        <f>'موازنة 2029-2030'!M513</f>
        <v>0</v>
      </c>
      <c r="N511" s="215">
        <f t="shared" si="149"/>
        <v>0</v>
      </c>
      <c r="O511" s="153"/>
      <c r="P511" s="155" t="str">
        <f t="shared" si="150"/>
        <v xml:space="preserve"> </v>
      </c>
      <c r="Q511" s="155" t="str">
        <f t="shared" si="151"/>
        <v xml:space="preserve"> </v>
      </c>
      <c r="R511" s="110">
        <f t="shared" si="153"/>
        <v>0</v>
      </c>
      <c r="S511" s="72">
        <f t="shared" si="152"/>
        <v>0</v>
      </c>
    </row>
    <row r="512" spans="1:19" s="1" customFormat="1" ht="105.75" customHeight="1" x14ac:dyDescent="0.2">
      <c r="A512" s="357"/>
      <c r="B512" s="373"/>
      <c r="C512" s="373"/>
      <c r="D512" s="373"/>
      <c r="E512" s="153"/>
      <c r="F512" s="153"/>
      <c r="G512" s="54">
        <v>4111070301</v>
      </c>
      <c r="H512" s="18" t="s">
        <v>374</v>
      </c>
      <c r="I512" s="373">
        <f>'موازنة 2026-2027'!M514</f>
        <v>0</v>
      </c>
      <c r="J512" s="373">
        <f>'موازنة 2027-2028 '!M514</f>
        <v>0</v>
      </c>
      <c r="K512" s="373">
        <f>'موازنة 2028 -2029'!M514</f>
        <v>0</v>
      </c>
      <c r="L512" s="153">
        <f t="shared" si="156"/>
        <v>0</v>
      </c>
      <c r="M512" s="373">
        <f>'موازنة 2029-2030'!M514</f>
        <v>0</v>
      </c>
      <c r="N512" s="215">
        <f t="shared" si="149"/>
        <v>0</v>
      </c>
      <c r="O512" s="153"/>
      <c r="P512" s="155" t="str">
        <f t="shared" si="150"/>
        <v xml:space="preserve"> </v>
      </c>
      <c r="Q512" s="155" t="str">
        <f t="shared" si="151"/>
        <v xml:space="preserve"> </v>
      </c>
      <c r="R512" s="110">
        <f t="shared" si="153"/>
        <v>0</v>
      </c>
      <c r="S512" s="72">
        <f t="shared" si="152"/>
        <v>0</v>
      </c>
    </row>
    <row r="513" spans="1:19" s="1" customFormat="1" ht="105.75" customHeight="1" x14ac:dyDescent="0.2">
      <c r="A513" s="357"/>
      <c r="B513" s="373"/>
      <c r="C513" s="373"/>
      <c r="D513" s="373"/>
      <c r="E513" s="153"/>
      <c r="F513" s="153"/>
      <c r="G513" s="54">
        <v>4111070401</v>
      </c>
      <c r="H513" s="18" t="s">
        <v>375</v>
      </c>
      <c r="I513" s="373">
        <f>'موازنة 2026-2027'!M515</f>
        <v>0</v>
      </c>
      <c r="J513" s="373">
        <f>'موازنة 2027-2028 '!M515</f>
        <v>0</v>
      </c>
      <c r="K513" s="373">
        <f>'موازنة 2028 -2029'!M515</f>
        <v>0</v>
      </c>
      <c r="L513" s="153">
        <f t="shared" si="156"/>
        <v>0</v>
      </c>
      <c r="M513" s="373">
        <f>'موازنة 2029-2030'!M515</f>
        <v>0</v>
      </c>
      <c r="N513" s="215">
        <f t="shared" si="149"/>
        <v>0</v>
      </c>
      <c r="O513" s="153"/>
      <c r="P513" s="155" t="str">
        <f t="shared" si="150"/>
        <v xml:space="preserve"> </v>
      </c>
      <c r="Q513" s="155" t="str">
        <f t="shared" si="151"/>
        <v xml:space="preserve"> </v>
      </c>
      <c r="R513" s="110">
        <f t="shared" si="153"/>
        <v>0</v>
      </c>
      <c r="S513" s="72">
        <f t="shared" si="152"/>
        <v>0</v>
      </c>
    </row>
    <row r="514" spans="1:19" s="1" customFormat="1" ht="105.75" customHeight="1" thickBot="1" x14ac:dyDescent="0.25">
      <c r="A514" s="374"/>
      <c r="B514" s="375"/>
      <c r="C514" s="375"/>
      <c r="D514" s="375"/>
      <c r="E514" s="154"/>
      <c r="F514" s="154"/>
      <c r="G514" s="55">
        <v>4111070500</v>
      </c>
      <c r="H514" s="23" t="s">
        <v>376</v>
      </c>
      <c r="I514" s="375">
        <f>'موازنة 2026-2027'!M516</f>
        <v>0</v>
      </c>
      <c r="J514" s="375">
        <f>'موازنة 2027-2028 '!M516</f>
        <v>0</v>
      </c>
      <c r="K514" s="375">
        <f>'موازنة 2028 -2029'!M516</f>
        <v>0</v>
      </c>
      <c r="L514" s="154"/>
      <c r="M514" s="375">
        <f>'موازنة 2029-2030'!M516</f>
        <v>0</v>
      </c>
      <c r="N514" s="216"/>
      <c r="O514" s="154"/>
      <c r="P514" s="154" t="str">
        <f t="shared" si="150"/>
        <v xml:space="preserve"> </v>
      </c>
      <c r="Q514" s="154" t="str">
        <f t="shared" si="151"/>
        <v xml:space="preserve"> </v>
      </c>
      <c r="R514" s="111"/>
      <c r="S514" s="72">
        <f>S517</f>
        <v>115000</v>
      </c>
    </row>
    <row r="515" spans="1:19" ht="105.75" customHeight="1" x14ac:dyDescent="0.2">
      <c r="A515" s="353"/>
      <c r="B515" s="354"/>
      <c r="C515" s="354"/>
      <c r="D515" s="354"/>
      <c r="E515" s="145"/>
      <c r="F515" s="145"/>
      <c r="G515" s="79" t="s">
        <v>954</v>
      </c>
      <c r="H515" s="80" t="s">
        <v>626</v>
      </c>
      <c r="I515" s="354">
        <f>'موازنة 2026-2027'!M517</f>
        <v>23000</v>
      </c>
      <c r="J515" s="354">
        <f>'موازنة 2027-2028 '!M517</f>
        <v>23000</v>
      </c>
      <c r="K515" s="354">
        <f>'موازنة 2028 -2029'!M517</f>
        <v>23000</v>
      </c>
      <c r="L515" s="145">
        <f t="shared" si="156"/>
        <v>46000</v>
      </c>
      <c r="M515" s="354">
        <f>'موازنة 2029-2030'!M517</f>
        <v>0</v>
      </c>
      <c r="N515" s="207">
        <f t="shared" si="149"/>
        <v>-23000</v>
      </c>
      <c r="O515" s="145"/>
      <c r="P515" s="137" t="str">
        <f t="shared" si="150"/>
        <v xml:space="preserve"> </v>
      </c>
      <c r="Q515" s="137">
        <f t="shared" si="151"/>
        <v>23000</v>
      </c>
      <c r="R515" s="97">
        <f t="shared" si="153"/>
        <v>0</v>
      </c>
      <c r="S515" s="72">
        <f t="shared" si="152"/>
        <v>115000</v>
      </c>
    </row>
    <row r="516" spans="1:19" ht="105.75" customHeight="1" thickBot="1" x14ac:dyDescent="0.25">
      <c r="A516" s="366"/>
      <c r="B516" s="367"/>
      <c r="C516" s="367"/>
      <c r="D516" s="367"/>
      <c r="E516" s="149"/>
      <c r="F516" s="149"/>
      <c r="G516" s="81">
        <v>4111070502</v>
      </c>
      <c r="H516" s="78" t="s">
        <v>627</v>
      </c>
      <c r="I516" s="367">
        <f>'موازنة 2026-2027'!M518</f>
        <v>0</v>
      </c>
      <c r="J516" s="367">
        <f>'موازنة 2027-2028 '!M518</f>
        <v>0</v>
      </c>
      <c r="K516" s="367">
        <f>'موازنة 2028 -2029'!M518</f>
        <v>0</v>
      </c>
      <c r="L516" s="149">
        <f t="shared" si="156"/>
        <v>0</v>
      </c>
      <c r="M516" s="367">
        <f>'موازنة 2029-2030'!M518</f>
        <v>0</v>
      </c>
      <c r="N516" s="210">
        <f t="shared" si="149"/>
        <v>0</v>
      </c>
      <c r="O516" s="149"/>
      <c r="P516" s="211" t="str">
        <f t="shared" si="150"/>
        <v xml:space="preserve"> </v>
      </c>
      <c r="Q516" s="211" t="str">
        <f t="shared" si="151"/>
        <v xml:space="preserve"> </v>
      </c>
      <c r="R516" s="106">
        <f t="shared" si="153"/>
        <v>0</v>
      </c>
      <c r="S516" s="72">
        <f t="shared" si="152"/>
        <v>0</v>
      </c>
    </row>
    <row r="517" spans="1:19" s="1" customFormat="1" ht="110.25" customHeight="1" thickBot="1" x14ac:dyDescent="0.25">
      <c r="A517" s="360">
        <f t="shared" ref="A517:O517" si="161">A515+A516</f>
        <v>0</v>
      </c>
      <c r="B517" s="368">
        <f t="shared" si="161"/>
        <v>0</v>
      </c>
      <c r="C517" s="368">
        <f t="shared" si="161"/>
        <v>0</v>
      </c>
      <c r="D517" s="368">
        <f t="shared" si="161"/>
        <v>0</v>
      </c>
      <c r="E517" s="150">
        <f t="shared" si="161"/>
        <v>0</v>
      </c>
      <c r="F517" s="150">
        <f t="shared" si="161"/>
        <v>0</v>
      </c>
      <c r="G517" s="51"/>
      <c r="H517" s="5" t="s">
        <v>197</v>
      </c>
      <c r="I517" s="368">
        <f>'موازنة 2026-2027'!M519</f>
        <v>23000</v>
      </c>
      <c r="J517" s="368">
        <f>'موازنة 2027-2028 '!M519</f>
        <v>23000</v>
      </c>
      <c r="K517" s="368">
        <f>'موازنة 2028 -2029'!M519</f>
        <v>23000</v>
      </c>
      <c r="L517" s="150">
        <f t="shared" si="161"/>
        <v>46000</v>
      </c>
      <c r="M517" s="368">
        <f>'موازنة 2029-2030'!M519</f>
        <v>0</v>
      </c>
      <c r="N517" s="212">
        <f t="shared" si="149"/>
        <v>-23000</v>
      </c>
      <c r="O517" s="150">
        <f t="shared" si="161"/>
        <v>0</v>
      </c>
      <c r="P517" s="150" t="str">
        <f t="shared" si="150"/>
        <v xml:space="preserve"> </v>
      </c>
      <c r="Q517" s="150">
        <f t="shared" si="151"/>
        <v>23000</v>
      </c>
      <c r="R517" s="107">
        <f t="shared" si="153"/>
        <v>0</v>
      </c>
      <c r="S517" s="72">
        <f t="shared" si="152"/>
        <v>115000</v>
      </c>
    </row>
    <row r="518" spans="1:19" s="2" customFormat="1" ht="112.5" customHeight="1" thickBot="1" x14ac:dyDescent="0.25">
      <c r="A518" s="431">
        <f t="shared" ref="A518:O518" si="162">A510+A511+A512+A513+A517</f>
        <v>0</v>
      </c>
      <c r="B518" s="432">
        <f t="shared" si="162"/>
        <v>0</v>
      </c>
      <c r="C518" s="432">
        <f t="shared" si="162"/>
        <v>0</v>
      </c>
      <c r="D518" s="432">
        <f t="shared" si="162"/>
        <v>0</v>
      </c>
      <c r="E518" s="186">
        <f t="shared" si="162"/>
        <v>0</v>
      </c>
      <c r="F518" s="186">
        <f t="shared" si="162"/>
        <v>0</v>
      </c>
      <c r="G518" s="70"/>
      <c r="H518" s="7" t="s">
        <v>377</v>
      </c>
      <c r="I518" s="432">
        <f>'موازنة 2026-2027'!M520</f>
        <v>23000</v>
      </c>
      <c r="J518" s="432">
        <f>'موازنة 2027-2028 '!M520</f>
        <v>23000</v>
      </c>
      <c r="K518" s="432">
        <f>'موازنة 2028 -2029'!M520</f>
        <v>23000</v>
      </c>
      <c r="L518" s="186">
        <f t="shared" si="162"/>
        <v>46000</v>
      </c>
      <c r="M518" s="432">
        <f>'موازنة 2029-2030'!M520</f>
        <v>0</v>
      </c>
      <c r="N518" s="248">
        <f t="shared" si="149"/>
        <v>-23000</v>
      </c>
      <c r="O518" s="186">
        <f t="shared" si="162"/>
        <v>0</v>
      </c>
      <c r="P518" s="186" t="str">
        <f t="shared" si="150"/>
        <v xml:space="preserve"> </v>
      </c>
      <c r="Q518" s="186">
        <f t="shared" si="151"/>
        <v>23000</v>
      </c>
      <c r="R518" s="129">
        <f t="shared" si="153"/>
        <v>0</v>
      </c>
      <c r="S518" s="72">
        <f t="shared" si="152"/>
        <v>115000</v>
      </c>
    </row>
    <row r="519" spans="1:19" s="3" customFormat="1" ht="112.5" customHeight="1" thickBot="1" x14ac:dyDescent="0.25">
      <c r="A519" s="382">
        <f t="shared" ref="A519:O519" si="163">A518+A504+A503+A502+A495+A491+A484</f>
        <v>0</v>
      </c>
      <c r="B519" s="383">
        <f t="shared" si="163"/>
        <v>0</v>
      </c>
      <c r="C519" s="383">
        <f t="shared" si="163"/>
        <v>0</v>
      </c>
      <c r="D519" s="383">
        <f t="shared" si="163"/>
        <v>0</v>
      </c>
      <c r="E519" s="161">
        <f t="shared" si="163"/>
        <v>0</v>
      </c>
      <c r="F519" s="161">
        <f t="shared" si="163"/>
        <v>0</v>
      </c>
      <c r="G519" s="58"/>
      <c r="H519" s="9" t="s">
        <v>378</v>
      </c>
      <c r="I519" s="383">
        <f>'موازنة 2026-2027'!M521</f>
        <v>39423000</v>
      </c>
      <c r="J519" s="383">
        <f>'موازنة 2027-2028 '!M521</f>
        <v>45523000</v>
      </c>
      <c r="K519" s="383">
        <f>'موازنة 2028 -2029'!M521</f>
        <v>54623000</v>
      </c>
      <c r="L519" s="161">
        <f t="shared" si="163"/>
        <v>109246000</v>
      </c>
      <c r="M519" s="383">
        <f>'موازنة 2029-2030'!M521</f>
        <v>0</v>
      </c>
      <c r="N519" s="222">
        <f t="shared" si="149"/>
        <v>-39423000</v>
      </c>
      <c r="O519" s="161">
        <f t="shared" si="163"/>
        <v>0</v>
      </c>
      <c r="P519" s="161" t="str">
        <f t="shared" si="150"/>
        <v xml:space="preserve"> </v>
      </c>
      <c r="Q519" s="161">
        <f t="shared" si="151"/>
        <v>39423000</v>
      </c>
      <c r="R519" s="115">
        <f t="shared" si="153"/>
        <v>0</v>
      </c>
      <c r="S519" s="72">
        <f t="shared" si="152"/>
        <v>248815000</v>
      </c>
    </row>
    <row r="520" spans="1:19" s="277" customFormat="1" ht="117" customHeight="1" x14ac:dyDescent="0.2">
      <c r="A520" s="421"/>
      <c r="B520" s="422"/>
      <c r="C520" s="423" t="e">
        <f>(C519-A519)/A519</f>
        <v>#DIV/0!</v>
      </c>
      <c r="D520" s="423" t="e">
        <f>(D519-B519)/B519</f>
        <v>#DIV/0!</v>
      </c>
      <c r="E520" s="279" t="e">
        <f>(E519-C519)/C519</f>
        <v>#DIV/0!</v>
      </c>
      <c r="F520" s="279" t="e">
        <f>(F519-D519)/D519</f>
        <v>#DIV/0!</v>
      </c>
      <c r="G520" s="280"/>
      <c r="H520" s="281" t="s">
        <v>1137</v>
      </c>
      <c r="I520" s="386" t="e">
        <f>'موازنة 2026-2027'!M522</f>
        <v>#DIV/0!</v>
      </c>
      <c r="J520" s="422" t="e">
        <f>'موازنة 2027-2028 '!M522</f>
        <v>#DIV/0!</v>
      </c>
      <c r="K520" s="422" t="e">
        <f>'موازنة 2028 -2029'!M522</f>
        <v>#VALUE!</v>
      </c>
      <c r="L520" s="278"/>
      <c r="M520" s="423">
        <f>'موازنة 2029-2030'!M522</f>
        <v>-1</v>
      </c>
      <c r="N520" s="282"/>
      <c r="O520" s="279">
        <f>(O519-J519)/J519</f>
        <v>-1</v>
      </c>
      <c r="P520" s="278"/>
      <c r="Q520" s="278"/>
      <c r="R520" s="283"/>
      <c r="S520" s="276">
        <v>1</v>
      </c>
    </row>
    <row r="521" spans="1:19" s="3" customFormat="1" ht="105.75" customHeight="1" x14ac:dyDescent="0.2">
      <c r="A521" s="387"/>
      <c r="B521" s="388"/>
      <c r="C521" s="388"/>
      <c r="D521" s="388"/>
      <c r="E521" s="165"/>
      <c r="F521" s="165"/>
      <c r="G521" s="59" t="s">
        <v>955</v>
      </c>
      <c r="H521" s="10" t="s">
        <v>379</v>
      </c>
      <c r="I521" s="388">
        <f>'موازنة 2026-2027'!M523</f>
        <v>0</v>
      </c>
      <c r="J521" s="388">
        <f>'موازنة 2027-2028 '!M523</f>
        <v>0</v>
      </c>
      <c r="K521" s="388">
        <f>'موازنة 2028 -2029'!M523</f>
        <v>0</v>
      </c>
      <c r="L521" s="165"/>
      <c r="M521" s="388">
        <f>'موازنة 2029-2030'!M523</f>
        <v>0</v>
      </c>
      <c r="N521" s="227"/>
      <c r="O521" s="165"/>
      <c r="P521" s="165" t="str">
        <f t="shared" si="150"/>
        <v xml:space="preserve"> </v>
      </c>
      <c r="Q521" s="165" t="str">
        <f t="shared" si="151"/>
        <v xml:space="preserve"> </v>
      </c>
      <c r="R521" s="118"/>
      <c r="S521" s="72">
        <f>S532</f>
        <v>1685000</v>
      </c>
    </row>
    <row r="522" spans="1:19" s="2" customFormat="1" ht="105.75" customHeight="1" x14ac:dyDescent="0.2">
      <c r="A522" s="389"/>
      <c r="B522" s="390"/>
      <c r="C522" s="390"/>
      <c r="D522" s="390"/>
      <c r="E522" s="166"/>
      <c r="F522" s="166"/>
      <c r="G522" s="60" t="s">
        <v>956</v>
      </c>
      <c r="H522" s="25" t="s">
        <v>380</v>
      </c>
      <c r="I522" s="390">
        <f>'موازنة 2026-2027'!M524</f>
        <v>0</v>
      </c>
      <c r="J522" s="390">
        <f>'موازنة 2027-2028 '!M524</f>
        <v>0</v>
      </c>
      <c r="K522" s="390">
        <f>'موازنة 2028 -2029'!M524</f>
        <v>0</v>
      </c>
      <c r="L522" s="166"/>
      <c r="M522" s="390">
        <f>'موازنة 2029-2030'!M524</f>
        <v>0</v>
      </c>
      <c r="N522" s="228"/>
      <c r="O522" s="166"/>
      <c r="P522" s="166" t="str">
        <f t="shared" si="150"/>
        <v xml:space="preserve"> </v>
      </c>
      <c r="Q522" s="166" t="str">
        <f t="shared" si="151"/>
        <v xml:space="preserve"> </v>
      </c>
      <c r="R522" s="119"/>
      <c r="S522" s="72">
        <f>S526</f>
        <v>1685000</v>
      </c>
    </row>
    <row r="523" spans="1:19" s="1" customFormat="1" ht="105.75" customHeight="1" x14ac:dyDescent="0.2">
      <c r="A523" s="357"/>
      <c r="B523" s="373"/>
      <c r="C523" s="373"/>
      <c r="D523" s="373"/>
      <c r="E523" s="153"/>
      <c r="F523" s="153"/>
      <c r="G523" s="54">
        <v>4112010101</v>
      </c>
      <c r="H523" s="18" t="s">
        <v>381</v>
      </c>
      <c r="I523" s="373">
        <f>'موازنة 2026-2027'!M525</f>
        <v>0</v>
      </c>
      <c r="J523" s="373">
        <f>'موازنة 2027-2028 '!M525</f>
        <v>0</v>
      </c>
      <c r="K523" s="373">
        <f>'موازنة 2028 -2029'!M525</f>
        <v>0</v>
      </c>
      <c r="L523" s="153">
        <f t="shared" si="156"/>
        <v>0</v>
      </c>
      <c r="M523" s="373">
        <f>'موازنة 2029-2030'!M525</f>
        <v>0</v>
      </c>
      <c r="N523" s="215">
        <f t="shared" si="149"/>
        <v>0</v>
      </c>
      <c r="O523" s="153"/>
      <c r="P523" s="155" t="str">
        <f t="shared" si="150"/>
        <v xml:space="preserve"> </v>
      </c>
      <c r="Q523" s="155" t="str">
        <f t="shared" si="151"/>
        <v xml:space="preserve"> </v>
      </c>
      <c r="R523" s="110">
        <f t="shared" si="153"/>
        <v>0</v>
      </c>
      <c r="S523" s="72">
        <f t="shared" si="152"/>
        <v>0</v>
      </c>
    </row>
    <row r="524" spans="1:19" s="1" customFormat="1" ht="105.75" customHeight="1" x14ac:dyDescent="0.2">
      <c r="A524" s="357"/>
      <c r="B524" s="373"/>
      <c r="C524" s="373"/>
      <c r="D524" s="373"/>
      <c r="E524" s="153"/>
      <c r="F524" s="153"/>
      <c r="G524" s="54">
        <v>4112010201</v>
      </c>
      <c r="H524" s="18" t="s">
        <v>382</v>
      </c>
      <c r="I524" s="373">
        <f>'موازنة 2026-2027'!M526</f>
        <v>337000</v>
      </c>
      <c r="J524" s="373">
        <f>'موازنة 2027-2028 '!M526</f>
        <v>337000</v>
      </c>
      <c r="K524" s="373">
        <f>'موازنة 2028 -2029'!M526</f>
        <v>337000</v>
      </c>
      <c r="L524" s="153">
        <f t="shared" si="156"/>
        <v>674000</v>
      </c>
      <c r="M524" s="373">
        <f>'موازنة 2029-2030'!M526</f>
        <v>0</v>
      </c>
      <c r="N524" s="215">
        <f t="shared" si="149"/>
        <v>-337000</v>
      </c>
      <c r="O524" s="153"/>
      <c r="P524" s="155" t="str">
        <f t="shared" si="150"/>
        <v xml:space="preserve"> </v>
      </c>
      <c r="Q524" s="155">
        <f t="shared" si="151"/>
        <v>337000</v>
      </c>
      <c r="R524" s="110">
        <f t="shared" si="153"/>
        <v>0</v>
      </c>
      <c r="S524" s="72">
        <f t="shared" si="152"/>
        <v>1685000</v>
      </c>
    </row>
    <row r="525" spans="1:19" s="1" customFormat="1" ht="105.75" customHeight="1" thickBot="1" x14ac:dyDescent="0.25">
      <c r="A525" s="357"/>
      <c r="B525" s="373"/>
      <c r="C525" s="373"/>
      <c r="D525" s="373"/>
      <c r="E525" s="153"/>
      <c r="F525" s="153"/>
      <c r="G525" s="55">
        <v>4112010301</v>
      </c>
      <c r="H525" s="23" t="s">
        <v>383</v>
      </c>
      <c r="I525" s="373">
        <f>'موازنة 2026-2027'!M527</f>
        <v>0</v>
      </c>
      <c r="J525" s="373">
        <f>'موازنة 2027-2028 '!M527</f>
        <v>0</v>
      </c>
      <c r="K525" s="373">
        <f>'موازنة 2028 -2029'!M527</f>
        <v>0</v>
      </c>
      <c r="L525" s="153">
        <f t="shared" si="156"/>
        <v>0</v>
      </c>
      <c r="M525" s="373">
        <f>'موازنة 2029-2030'!M527</f>
        <v>0</v>
      </c>
      <c r="N525" s="215">
        <f t="shared" si="149"/>
        <v>0</v>
      </c>
      <c r="O525" s="153"/>
      <c r="P525" s="155" t="str">
        <f t="shared" si="150"/>
        <v xml:space="preserve"> </v>
      </c>
      <c r="Q525" s="155" t="str">
        <f t="shared" si="151"/>
        <v xml:space="preserve"> </v>
      </c>
      <c r="R525" s="110">
        <f t="shared" si="153"/>
        <v>0</v>
      </c>
      <c r="S525" s="72">
        <f t="shared" si="152"/>
        <v>0</v>
      </c>
    </row>
    <row r="526" spans="1:19" s="2" customFormat="1" ht="99.75" customHeight="1" thickBot="1" x14ac:dyDescent="0.25">
      <c r="A526" s="376">
        <f t="shared" ref="A526:F526" si="164">SUM(A523:A525)</f>
        <v>0</v>
      </c>
      <c r="B526" s="377">
        <f t="shared" si="164"/>
        <v>0</v>
      </c>
      <c r="C526" s="377">
        <f t="shared" si="164"/>
        <v>0</v>
      </c>
      <c r="D526" s="377">
        <f t="shared" si="164"/>
        <v>0</v>
      </c>
      <c r="E526" s="157">
        <f t="shared" si="164"/>
        <v>0</v>
      </c>
      <c r="F526" s="157">
        <f t="shared" si="164"/>
        <v>0</v>
      </c>
      <c r="G526" s="57"/>
      <c r="H526" s="7" t="s">
        <v>237</v>
      </c>
      <c r="I526" s="377">
        <f>'موازنة 2026-2027'!M528</f>
        <v>337000</v>
      </c>
      <c r="J526" s="377">
        <f>'موازنة 2027-2028 '!M528</f>
        <v>337000</v>
      </c>
      <c r="K526" s="377">
        <f>'موازنة 2028 -2029'!M528</f>
        <v>337000</v>
      </c>
      <c r="L526" s="157">
        <f t="shared" ref="L526:O526" si="165">SUM(L523:L525)</f>
        <v>674000</v>
      </c>
      <c r="M526" s="377">
        <f>'موازنة 2029-2030'!M528</f>
        <v>0</v>
      </c>
      <c r="N526" s="217">
        <f t="shared" si="149"/>
        <v>-337000</v>
      </c>
      <c r="O526" s="157">
        <f t="shared" si="165"/>
        <v>0</v>
      </c>
      <c r="P526" s="157" t="str">
        <f t="shared" si="150"/>
        <v xml:space="preserve"> </v>
      </c>
      <c r="Q526" s="157">
        <f t="shared" si="151"/>
        <v>337000</v>
      </c>
      <c r="R526" s="112">
        <f t="shared" si="153"/>
        <v>0</v>
      </c>
      <c r="S526" s="72">
        <f t="shared" si="152"/>
        <v>1685000</v>
      </c>
    </row>
    <row r="527" spans="1:19" s="2" customFormat="1" ht="105.75" customHeight="1" x14ac:dyDescent="0.2">
      <c r="A527" s="389"/>
      <c r="B527" s="390"/>
      <c r="C527" s="390"/>
      <c r="D527" s="390"/>
      <c r="E527" s="166"/>
      <c r="F527" s="166"/>
      <c r="G527" s="53" t="s">
        <v>957</v>
      </c>
      <c r="H527" s="26" t="s">
        <v>384</v>
      </c>
      <c r="I527" s="390">
        <f>'موازنة 2026-2027'!M529</f>
        <v>0</v>
      </c>
      <c r="J527" s="390">
        <f>'موازنة 2027-2028 '!M529</f>
        <v>0</v>
      </c>
      <c r="K527" s="390">
        <f>'موازنة 2028 -2029'!M529</f>
        <v>0</v>
      </c>
      <c r="L527" s="166"/>
      <c r="M527" s="390">
        <f>'موازنة 2029-2030'!M529</f>
        <v>0</v>
      </c>
      <c r="N527" s="228"/>
      <c r="O527" s="166"/>
      <c r="P527" s="166" t="str">
        <f t="shared" si="150"/>
        <v xml:space="preserve"> </v>
      </c>
      <c r="Q527" s="166" t="str">
        <f t="shared" si="151"/>
        <v xml:space="preserve"> </v>
      </c>
      <c r="R527" s="119"/>
      <c r="S527" s="72">
        <f>S531</f>
        <v>0</v>
      </c>
    </row>
    <row r="528" spans="1:19" s="1" customFormat="1" ht="105.75" customHeight="1" x14ac:dyDescent="0.2">
      <c r="A528" s="357"/>
      <c r="B528" s="373"/>
      <c r="C528" s="373"/>
      <c r="D528" s="373"/>
      <c r="E528" s="153"/>
      <c r="F528" s="153"/>
      <c r="G528" s="54">
        <v>4112020101</v>
      </c>
      <c r="H528" s="18" t="s">
        <v>385</v>
      </c>
      <c r="I528" s="373">
        <f>'موازنة 2026-2027'!M530</f>
        <v>0</v>
      </c>
      <c r="J528" s="373">
        <f>'موازنة 2027-2028 '!M530</f>
        <v>0</v>
      </c>
      <c r="K528" s="373">
        <f>'موازنة 2028 -2029'!M530</f>
        <v>0</v>
      </c>
      <c r="L528" s="153">
        <f t="shared" si="156"/>
        <v>0</v>
      </c>
      <c r="M528" s="373">
        <f>'موازنة 2029-2030'!M530</f>
        <v>0</v>
      </c>
      <c r="N528" s="215">
        <f t="shared" si="149"/>
        <v>0</v>
      </c>
      <c r="O528" s="153"/>
      <c r="P528" s="155" t="str">
        <f t="shared" si="150"/>
        <v xml:space="preserve"> </v>
      </c>
      <c r="Q528" s="155" t="str">
        <f t="shared" si="151"/>
        <v xml:space="preserve"> </v>
      </c>
      <c r="R528" s="110">
        <f t="shared" si="153"/>
        <v>0</v>
      </c>
      <c r="S528" s="72">
        <f t="shared" si="152"/>
        <v>0</v>
      </c>
    </row>
    <row r="529" spans="1:19" s="1" customFormat="1" ht="105.75" customHeight="1" x14ac:dyDescent="0.2">
      <c r="A529" s="357"/>
      <c r="B529" s="373"/>
      <c r="C529" s="373"/>
      <c r="D529" s="373"/>
      <c r="E529" s="153"/>
      <c r="F529" s="153"/>
      <c r="G529" s="54">
        <v>4112020201</v>
      </c>
      <c r="H529" s="18" t="s">
        <v>386</v>
      </c>
      <c r="I529" s="373">
        <f>'موازنة 2026-2027'!M531</f>
        <v>0</v>
      </c>
      <c r="J529" s="373">
        <f>'موازنة 2027-2028 '!M531</f>
        <v>0</v>
      </c>
      <c r="K529" s="373">
        <f>'موازنة 2028 -2029'!M531</f>
        <v>0</v>
      </c>
      <c r="L529" s="153">
        <f t="shared" si="156"/>
        <v>0</v>
      </c>
      <c r="M529" s="373">
        <f>'موازنة 2029-2030'!M531</f>
        <v>0</v>
      </c>
      <c r="N529" s="215">
        <f t="shared" si="149"/>
        <v>0</v>
      </c>
      <c r="O529" s="153"/>
      <c r="P529" s="155" t="str">
        <f t="shared" si="150"/>
        <v xml:space="preserve"> </v>
      </c>
      <c r="Q529" s="155" t="str">
        <f t="shared" si="151"/>
        <v xml:space="preserve"> </v>
      </c>
      <c r="R529" s="110">
        <f t="shared" si="153"/>
        <v>0</v>
      </c>
      <c r="S529" s="72">
        <f t="shared" si="152"/>
        <v>0</v>
      </c>
    </row>
    <row r="530" spans="1:19" s="1" customFormat="1" ht="105.75" customHeight="1" thickBot="1" x14ac:dyDescent="0.25">
      <c r="A530" s="357"/>
      <c r="B530" s="373"/>
      <c r="C530" s="373"/>
      <c r="D530" s="373"/>
      <c r="E530" s="153"/>
      <c r="F530" s="153"/>
      <c r="G530" s="55">
        <v>4112020301</v>
      </c>
      <c r="H530" s="23" t="s">
        <v>387</v>
      </c>
      <c r="I530" s="373">
        <f>'موازنة 2026-2027'!M532</f>
        <v>0</v>
      </c>
      <c r="J530" s="373">
        <f>'موازنة 2027-2028 '!M532</f>
        <v>0</v>
      </c>
      <c r="K530" s="373">
        <f>'موازنة 2028 -2029'!M532</f>
        <v>0</v>
      </c>
      <c r="L530" s="153">
        <f t="shared" si="156"/>
        <v>0</v>
      </c>
      <c r="M530" s="373">
        <f>'موازنة 2029-2030'!M532</f>
        <v>0</v>
      </c>
      <c r="N530" s="215">
        <f t="shared" si="149"/>
        <v>0</v>
      </c>
      <c r="O530" s="153"/>
      <c r="P530" s="155" t="str">
        <f t="shared" si="150"/>
        <v xml:space="preserve"> </v>
      </c>
      <c r="Q530" s="155" t="str">
        <f t="shared" si="151"/>
        <v xml:space="preserve"> </v>
      </c>
      <c r="R530" s="110">
        <f t="shared" si="153"/>
        <v>0</v>
      </c>
      <c r="S530" s="72">
        <f t="shared" si="152"/>
        <v>0</v>
      </c>
    </row>
    <row r="531" spans="1:19" s="2" customFormat="1" ht="114.75" customHeight="1" thickBot="1" x14ac:dyDescent="0.25">
      <c r="A531" s="376">
        <f t="shared" ref="A531:O531" si="166">SUM(A528:A530)</f>
        <v>0</v>
      </c>
      <c r="B531" s="377">
        <f t="shared" si="166"/>
        <v>0</v>
      </c>
      <c r="C531" s="377">
        <f t="shared" si="166"/>
        <v>0</v>
      </c>
      <c r="D531" s="377">
        <f t="shared" si="166"/>
        <v>0</v>
      </c>
      <c r="E531" s="157">
        <f t="shared" si="166"/>
        <v>0</v>
      </c>
      <c r="F531" s="157">
        <f t="shared" si="166"/>
        <v>0</v>
      </c>
      <c r="G531" s="57"/>
      <c r="H531" s="7" t="s">
        <v>256</v>
      </c>
      <c r="I531" s="377">
        <f>'موازنة 2026-2027'!M533</f>
        <v>0</v>
      </c>
      <c r="J531" s="377">
        <f>'موازنة 2027-2028 '!M533</f>
        <v>0</v>
      </c>
      <c r="K531" s="377">
        <f>'موازنة 2028 -2029'!M533</f>
        <v>0</v>
      </c>
      <c r="L531" s="157">
        <f t="shared" si="166"/>
        <v>0</v>
      </c>
      <c r="M531" s="377">
        <f>'موازنة 2029-2030'!M533</f>
        <v>0</v>
      </c>
      <c r="N531" s="217">
        <f t="shared" si="149"/>
        <v>0</v>
      </c>
      <c r="O531" s="157">
        <f t="shared" si="166"/>
        <v>0</v>
      </c>
      <c r="P531" s="157" t="str">
        <f t="shared" si="150"/>
        <v xml:space="preserve"> </v>
      </c>
      <c r="Q531" s="157" t="str">
        <f t="shared" si="151"/>
        <v xml:space="preserve"> </v>
      </c>
      <c r="R531" s="112">
        <f t="shared" si="153"/>
        <v>0</v>
      </c>
      <c r="S531" s="72">
        <f t="shared" si="152"/>
        <v>0</v>
      </c>
    </row>
    <row r="532" spans="1:19" s="3" customFormat="1" ht="114.75" customHeight="1" thickBot="1" x14ac:dyDescent="0.25">
      <c r="A532" s="382">
        <f t="shared" ref="A532:O532" si="167">A531+A526</f>
        <v>0</v>
      </c>
      <c r="B532" s="383">
        <f t="shared" si="167"/>
        <v>0</v>
      </c>
      <c r="C532" s="383">
        <f t="shared" si="167"/>
        <v>0</v>
      </c>
      <c r="D532" s="383">
        <f t="shared" si="167"/>
        <v>0</v>
      </c>
      <c r="E532" s="161">
        <f t="shared" si="167"/>
        <v>0</v>
      </c>
      <c r="F532" s="161">
        <f t="shared" si="167"/>
        <v>0</v>
      </c>
      <c r="G532" s="58"/>
      <c r="H532" s="9" t="s">
        <v>388</v>
      </c>
      <c r="I532" s="383">
        <f>'موازنة 2026-2027'!M534</f>
        <v>337000</v>
      </c>
      <c r="J532" s="383">
        <f>'موازنة 2027-2028 '!M534</f>
        <v>337000</v>
      </c>
      <c r="K532" s="383">
        <f>'موازنة 2028 -2029'!M534</f>
        <v>337000</v>
      </c>
      <c r="L532" s="161">
        <f t="shared" si="167"/>
        <v>674000</v>
      </c>
      <c r="M532" s="383">
        <f>'موازنة 2029-2030'!M534</f>
        <v>0</v>
      </c>
      <c r="N532" s="222">
        <f t="shared" si="149"/>
        <v>-337000</v>
      </c>
      <c r="O532" s="161">
        <f t="shared" si="167"/>
        <v>0</v>
      </c>
      <c r="P532" s="161" t="str">
        <f t="shared" si="150"/>
        <v xml:space="preserve"> </v>
      </c>
      <c r="Q532" s="161">
        <f t="shared" si="151"/>
        <v>337000</v>
      </c>
      <c r="R532" s="115">
        <f t="shared" si="153"/>
        <v>0</v>
      </c>
      <c r="S532" s="72">
        <f t="shared" si="152"/>
        <v>1685000</v>
      </c>
    </row>
    <row r="533" spans="1:19" s="277" customFormat="1" ht="117" customHeight="1" x14ac:dyDescent="0.2">
      <c r="A533" s="433"/>
      <c r="B533" s="434"/>
      <c r="C533" s="435" t="e">
        <f>(C532-A532)/A532</f>
        <v>#DIV/0!</v>
      </c>
      <c r="D533" s="435" t="e">
        <f>(D532-B532)/B532</f>
        <v>#DIV/0!</v>
      </c>
      <c r="E533" s="313" t="e">
        <f>(E532-C532)/C532</f>
        <v>#DIV/0!</v>
      </c>
      <c r="F533" s="313" t="e">
        <f>(F532-D532)/D532</f>
        <v>#DIV/0!</v>
      </c>
      <c r="G533" s="311"/>
      <c r="H533" s="292" t="s">
        <v>1137</v>
      </c>
      <c r="I533" s="435" t="e">
        <f>'موازنة 2026-2027'!M535</f>
        <v>#DIV/0!</v>
      </c>
      <c r="J533" s="434" t="e">
        <f>'موازنة 2027-2028 '!M535</f>
        <v>#DIV/0!</v>
      </c>
      <c r="K533" s="434" t="e">
        <f>'موازنة 2028 -2029'!M535</f>
        <v>#VALUE!</v>
      </c>
      <c r="L533" s="314"/>
      <c r="M533" s="435">
        <f>'موازنة 2029-2030'!M535</f>
        <v>-1</v>
      </c>
      <c r="N533" s="332"/>
      <c r="O533" s="313">
        <f>(O532-J532)/J532</f>
        <v>-1</v>
      </c>
      <c r="P533" s="314"/>
      <c r="Q533" s="314"/>
      <c r="R533" s="315"/>
      <c r="S533" s="276">
        <v>1</v>
      </c>
    </row>
    <row r="534" spans="1:19" s="3" customFormat="1" ht="105.75" customHeight="1" x14ac:dyDescent="0.2">
      <c r="A534" s="387"/>
      <c r="B534" s="388"/>
      <c r="C534" s="388"/>
      <c r="D534" s="388"/>
      <c r="E534" s="165"/>
      <c r="F534" s="165"/>
      <c r="G534" s="59" t="s">
        <v>958</v>
      </c>
      <c r="H534" s="10" t="s">
        <v>389</v>
      </c>
      <c r="I534" s="388">
        <f>'موازنة 2026-2027'!M536</f>
        <v>0</v>
      </c>
      <c r="J534" s="388">
        <f>'موازنة 2027-2028 '!M536</f>
        <v>0</v>
      </c>
      <c r="K534" s="388">
        <f>'موازنة 2028 -2029'!M536</f>
        <v>0</v>
      </c>
      <c r="L534" s="165"/>
      <c r="M534" s="388">
        <f>'موازنة 2029-2030'!M536</f>
        <v>0</v>
      </c>
      <c r="N534" s="227"/>
      <c r="O534" s="165"/>
      <c r="P534" s="165" t="str">
        <f t="shared" si="150"/>
        <v xml:space="preserve"> </v>
      </c>
      <c r="Q534" s="165" t="str">
        <f t="shared" si="151"/>
        <v xml:space="preserve"> </v>
      </c>
      <c r="R534" s="118"/>
      <c r="S534" s="72">
        <f>S545</f>
        <v>21250000</v>
      </c>
    </row>
    <row r="535" spans="1:19" s="2" customFormat="1" ht="105.75" customHeight="1" x14ac:dyDescent="0.2">
      <c r="A535" s="389"/>
      <c r="B535" s="390"/>
      <c r="C535" s="390"/>
      <c r="D535" s="390"/>
      <c r="E535" s="180"/>
      <c r="F535" s="180"/>
      <c r="G535" s="60">
        <v>4113010101</v>
      </c>
      <c r="H535" s="17" t="s">
        <v>390</v>
      </c>
      <c r="I535" s="390">
        <f>'موازنة 2026-2027'!M537</f>
        <v>0</v>
      </c>
      <c r="J535" s="390">
        <f>'موازنة 2027-2028 '!M537</f>
        <v>0</v>
      </c>
      <c r="K535" s="390">
        <f>'موازنة 2028 -2029'!M537</f>
        <v>0</v>
      </c>
      <c r="L535" s="180">
        <f t="shared" si="156"/>
        <v>0</v>
      </c>
      <c r="M535" s="390">
        <f>'موازنة 2029-2030'!M537</f>
        <v>0</v>
      </c>
      <c r="N535" s="228">
        <f t="shared" si="149"/>
        <v>0</v>
      </c>
      <c r="O535" s="180"/>
      <c r="P535" s="166" t="str">
        <f t="shared" si="150"/>
        <v xml:space="preserve"> </v>
      </c>
      <c r="Q535" s="166" t="str">
        <f t="shared" si="151"/>
        <v xml:space="preserve"> </v>
      </c>
      <c r="R535" s="119">
        <f t="shared" si="153"/>
        <v>0</v>
      </c>
      <c r="S535" s="72">
        <f t="shared" si="152"/>
        <v>0</v>
      </c>
    </row>
    <row r="536" spans="1:19" s="2" customFormat="1" ht="105.75" customHeight="1" x14ac:dyDescent="0.2">
      <c r="A536" s="389"/>
      <c r="B536" s="390"/>
      <c r="C536" s="390"/>
      <c r="D536" s="390"/>
      <c r="E536" s="180"/>
      <c r="F536" s="180"/>
      <c r="G536" s="60">
        <v>4113020101</v>
      </c>
      <c r="H536" s="17" t="s">
        <v>391</v>
      </c>
      <c r="I536" s="390">
        <f>'موازنة 2026-2027'!M538</f>
        <v>0</v>
      </c>
      <c r="J536" s="390">
        <f>'موازنة 2027-2028 '!M538</f>
        <v>0</v>
      </c>
      <c r="K536" s="390">
        <f>'موازنة 2028 -2029'!M538</f>
        <v>0</v>
      </c>
      <c r="L536" s="180">
        <f t="shared" si="156"/>
        <v>0</v>
      </c>
      <c r="M536" s="390">
        <f>'موازنة 2029-2030'!M538</f>
        <v>0</v>
      </c>
      <c r="N536" s="228">
        <f t="shared" si="149"/>
        <v>0</v>
      </c>
      <c r="O536" s="180"/>
      <c r="P536" s="166" t="str">
        <f t="shared" si="150"/>
        <v xml:space="preserve"> </v>
      </c>
      <c r="Q536" s="166" t="str">
        <f t="shared" si="151"/>
        <v xml:space="preserve"> </v>
      </c>
      <c r="R536" s="119">
        <f t="shared" si="153"/>
        <v>0</v>
      </c>
      <c r="S536" s="72">
        <f t="shared" si="152"/>
        <v>0</v>
      </c>
    </row>
    <row r="537" spans="1:19" s="2" customFormat="1" ht="105.75" customHeight="1" x14ac:dyDescent="0.2">
      <c r="A537" s="389"/>
      <c r="B537" s="390"/>
      <c r="C537" s="390"/>
      <c r="D537" s="390"/>
      <c r="E537" s="166"/>
      <c r="F537" s="166"/>
      <c r="G537" s="60" t="s">
        <v>959</v>
      </c>
      <c r="H537" s="17" t="s">
        <v>392</v>
      </c>
      <c r="I537" s="390">
        <f>'موازنة 2026-2027'!M539</f>
        <v>0</v>
      </c>
      <c r="J537" s="390">
        <f>'موازنة 2027-2028 '!M539</f>
        <v>0</v>
      </c>
      <c r="K537" s="390">
        <f>'موازنة 2028 -2029'!M539</f>
        <v>0</v>
      </c>
      <c r="L537" s="166"/>
      <c r="M537" s="390">
        <f>'موازنة 2029-2030'!M539</f>
        <v>0</v>
      </c>
      <c r="N537" s="228"/>
      <c r="O537" s="166"/>
      <c r="P537" s="166" t="str">
        <f t="shared" si="150"/>
        <v xml:space="preserve"> </v>
      </c>
      <c r="Q537" s="166" t="str">
        <f t="shared" si="151"/>
        <v xml:space="preserve"> </v>
      </c>
      <c r="R537" s="119"/>
      <c r="S537" s="72">
        <f>S542</f>
        <v>21250000</v>
      </c>
    </row>
    <row r="538" spans="1:19" s="1" customFormat="1" ht="105.75" customHeight="1" x14ac:dyDescent="0.2">
      <c r="A538" s="357"/>
      <c r="B538" s="373"/>
      <c r="C538" s="373"/>
      <c r="D538" s="373"/>
      <c r="E538" s="153"/>
      <c r="F538" s="153"/>
      <c r="G538" s="54">
        <v>4113030101</v>
      </c>
      <c r="H538" s="18" t="s">
        <v>393</v>
      </c>
      <c r="I538" s="373">
        <f>'موازنة 2026-2027'!M540</f>
        <v>0</v>
      </c>
      <c r="J538" s="373">
        <f>'موازنة 2027-2028 '!M540</f>
        <v>0</v>
      </c>
      <c r="K538" s="373">
        <f>'موازنة 2028 -2029'!M540</f>
        <v>0</v>
      </c>
      <c r="L538" s="153">
        <f t="shared" si="156"/>
        <v>0</v>
      </c>
      <c r="M538" s="373">
        <f>'موازنة 2029-2030'!M540</f>
        <v>0</v>
      </c>
      <c r="N538" s="215">
        <f t="shared" si="149"/>
        <v>0</v>
      </c>
      <c r="O538" s="153"/>
      <c r="P538" s="155" t="str">
        <f t="shared" si="150"/>
        <v xml:space="preserve"> </v>
      </c>
      <c r="Q538" s="155" t="str">
        <f t="shared" si="151"/>
        <v xml:space="preserve"> </v>
      </c>
      <c r="R538" s="110">
        <f t="shared" si="153"/>
        <v>0</v>
      </c>
      <c r="S538" s="72">
        <f t="shared" si="152"/>
        <v>0</v>
      </c>
    </row>
    <row r="539" spans="1:19" s="1" customFormat="1" ht="105.75" customHeight="1" x14ac:dyDescent="0.2">
      <c r="A539" s="357"/>
      <c r="B539" s="373"/>
      <c r="C539" s="373"/>
      <c r="D539" s="373"/>
      <c r="E539" s="153"/>
      <c r="F539" s="153"/>
      <c r="G539" s="54">
        <v>4113030201</v>
      </c>
      <c r="H539" s="18" t="s">
        <v>394</v>
      </c>
      <c r="I539" s="373">
        <f>'موازنة 2026-2027'!M541</f>
        <v>0</v>
      </c>
      <c r="J539" s="373">
        <f>'موازنة 2027-2028 '!M541</f>
        <v>0</v>
      </c>
      <c r="K539" s="373">
        <f>'موازنة 2028 -2029'!M541</f>
        <v>0</v>
      </c>
      <c r="L539" s="153">
        <f t="shared" si="156"/>
        <v>0</v>
      </c>
      <c r="M539" s="373">
        <f>'موازنة 2029-2030'!M541</f>
        <v>0</v>
      </c>
      <c r="N539" s="215">
        <f t="shared" si="149"/>
        <v>0</v>
      </c>
      <c r="O539" s="153"/>
      <c r="P539" s="155" t="str">
        <f t="shared" si="150"/>
        <v xml:space="preserve"> </v>
      </c>
      <c r="Q539" s="155" t="str">
        <f t="shared" si="151"/>
        <v xml:space="preserve"> </v>
      </c>
      <c r="R539" s="110">
        <f t="shared" si="153"/>
        <v>0</v>
      </c>
      <c r="S539" s="72">
        <f t="shared" si="152"/>
        <v>0</v>
      </c>
    </row>
    <row r="540" spans="1:19" s="1" customFormat="1" ht="105.75" customHeight="1" x14ac:dyDescent="0.2">
      <c r="A540" s="357"/>
      <c r="B540" s="373"/>
      <c r="C540" s="373"/>
      <c r="D540" s="373"/>
      <c r="E540" s="153"/>
      <c r="F540" s="153"/>
      <c r="G540" s="54">
        <v>4113030301</v>
      </c>
      <c r="H540" s="18" t="s">
        <v>395</v>
      </c>
      <c r="I540" s="373">
        <f>'موازنة 2026-2027'!M542</f>
        <v>0</v>
      </c>
      <c r="J540" s="373">
        <f>'موازنة 2027-2028 '!M542</f>
        <v>0</v>
      </c>
      <c r="K540" s="373">
        <f>'موازنة 2028 -2029'!M542</f>
        <v>0</v>
      </c>
      <c r="L540" s="153">
        <f t="shared" si="156"/>
        <v>0</v>
      </c>
      <c r="M540" s="373">
        <f>'موازنة 2029-2030'!M542</f>
        <v>0</v>
      </c>
      <c r="N540" s="215">
        <f t="shared" si="149"/>
        <v>0</v>
      </c>
      <c r="O540" s="153"/>
      <c r="P540" s="155" t="str">
        <f t="shared" si="150"/>
        <v xml:space="preserve"> </v>
      </c>
      <c r="Q540" s="155" t="str">
        <f t="shared" si="151"/>
        <v xml:space="preserve"> </v>
      </c>
      <c r="R540" s="110">
        <f t="shared" si="153"/>
        <v>0</v>
      </c>
      <c r="S540" s="72">
        <f t="shared" si="152"/>
        <v>0</v>
      </c>
    </row>
    <row r="541" spans="1:19" s="1" customFormat="1" ht="105.75" customHeight="1" thickBot="1" x14ac:dyDescent="0.25">
      <c r="A541" s="357"/>
      <c r="B541" s="373"/>
      <c r="C541" s="373"/>
      <c r="D541" s="373"/>
      <c r="E541" s="153"/>
      <c r="F541" s="153"/>
      <c r="G541" s="55">
        <v>4113030401</v>
      </c>
      <c r="H541" s="23" t="s">
        <v>396</v>
      </c>
      <c r="I541" s="373">
        <f>'موازنة 2026-2027'!M543</f>
        <v>4250000</v>
      </c>
      <c r="J541" s="373">
        <f>'موازنة 2027-2028 '!M543</f>
        <v>4250000</v>
      </c>
      <c r="K541" s="373">
        <f>'موازنة 2028 -2029'!M543</f>
        <v>4250000</v>
      </c>
      <c r="L541" s="153">
        <f t="shared" si="156"/>
        <v>8500000</v>
      </c>
      <c r="M541" s="373">
        <f>'موازنة 2029-2030'!M543</f>
        <v>0</v>
      </c>
      <c r="N541" s="215">
        <f t="shared" si="149"/>
        <v>-4250000</v>
      </c>
      <c r="O541" s="153"/>
      <c r="P541" s="155" t="str">
        <f t="shared" si="150"/>
        <v xml:space="preserve"> </v>
      </c>
      <c r="Q541" s="155">
        <f t="shared" si="151"/>
        <v>4250000</v>
      </c>
      <c r="R541" s="110">
        <f t="shared" si="153"/>
        <v>0</v>
      </c>
      <c r="S541" s="72">
        <f t="shared" si="152"/>
        <v>21250000</v>
      </c>
    </row>
    <row r="542" spans="1:19" s="2" customFormat="1" ht="107.25" customHeight="1" thickBot="1" x14ac:dyDescent="0.25">
      <c r="A542" s="376">
        <f t="shared" ref="A542:F542" si="168">SUM(A538:A541)</f>
        <v>0</v>
      </c>
      <c r="B542" s="377">
        <f t="shared" si="168"/>
        <v>0</v>
      </c>
      <c r="C542" s="377">
        <f t="shared" si="168"/>
        <v>0</v>
      </c>
      <c r="D542" s="377">
        <f t="shared" si="168"/>
        <v>0</v>
      </c>
      <c r="E542" s="157">
        <f t="shared" si="168"/>
        <v>0</v>
      </c>
      <c r="F542" s="157">
        <f t="shared" si="168"/>
        <v>0</v>
      </c>
      <c r="G542" s="57"/>
      <c r="H542" s="7" t="s">
        <v>266</v>
      </c>
      <c r="I542" s="377">
        <f>'موازنة 2026-2027'!M544</f>
        <v>4250000</v>
      </c>
      <c r="J542" s="377">
        <f>'موازنة 2027-2028 '!M544</f>
        <v>4250000</v>
      </c>
      <c r="K542" s="377">
        <f>'موازنة 2028 -2029'!M544</f>
        <v>4250000</v>
      </c>
      <c r="L542" s="157">
        <f t="shared" ref="L542:O542" si="169">SUM(L538:L541)</f>
        <v>8500000</v>
      </c>
      <c r="M542" s="377">
        <f>'موازنة 2029-2030'!M544</f>
        <v>0</v>
      </c>
      <c r="N542" s="217">
        <f t="shared" si="149"/>
        <v>-4250000</v>
      </c>
      <c r="O542" s="157">
        <f t="shared" si="169"/>
        <v>0</v>
      </c>
      <c r="P542" s="157" t="str">
        <f t="shared" si="150"/>
        <v xml:space="preserve"> </v>
      </c>
      <c r="Q542" s="157">
        <f t="shared" si="151"/>
        <v>4250000</v>
      </c>
      <c r="R542" s="112">
        <f t="shared" si="153"/>
        <v>0</v>
      </c>
      <c r="S542" s="72">
        <f t="shared" si="152"/>
        <v>21250000</v>
      </c>
    </row>
    <row r="543" spans="1:19" s="2" customFormat="1" ht="105.75" customHeight="1" x14ac:dyDescent="0.2">
      <c r="A543" s="389"/>
      <c r="B543" s="390"/>
      <c r="C543" s="390"/>
      <c r="D543" s="390"/>
      <c r="E543" s="180"/>
      <c r="F543" s="180"/>
      <c r="G543" s="53">
        <v>4113040101</v>
      </c>
      <c r="H543" s="22" t="s">
        <v>397</v>
      </c>
      <c r="I543" s="390">
        <f>'موازنة 2026-2027'!M545</f>
        <v>0</v>
      </c>
      <c r="J543" s="390">
        <f>'موازنة 2027-2028 '!M545</f>
        <v>0</v>
      </c>
      <c r="K543" s="390">
        <f>'موازنة 2028 -2029'!M545</f>
        <v>0</v>
      </c>
      <c r="L543" s="180">
        <f t="shared" si="156"/>
        <v>0</v>
      </c>
      <c r="M543" s="390">
        <f>'موازنة 2029-2030'!M545</f>
        <v>0</v>
      </c>
      <c r="N543" s="228">
        <f t="shared" si="149"/>
        <v>0</v>
      </c>
      <c r="O543" s="180"/>
      <c r="P543" s="166" t="str">
        <f t="shared" si="150"/>
        <v xml:space="preserve"> </v>
      </c>
      <c r="Q543" s="166" t="str">
        <f t="shared" si="151"/>
        <v xml:space="preserve"> </v>
      </c>
      <c r="R543" s="119">
        <f t="shared" si="153"/>
        <v>0</v>
      </c>
      <c r="S543" s="72">
        <f t="shared" si="152"/>
        <v>0</v>
      </c>
    </row>
    <row r="544" spans="1:19" s="2" customFormat="1" ht="105.75" customHeight="1" thickBot="1" x14ac:dyDescent="0.25">
      <c r="A544" s="436"/>
      <c r="B544" s="437"/>
      <c r="C544" s="437"/>
      <c r="D544" s="437"/>
      <c r="E544" s="187"/>
      <c r="F544" s="187"/>
      <c r="G544" s="68">
        <v>4113050101</v>
      </c>
      <c r="H544" s="31" t="s">
        <v>398</v>
      </c>
      <c r="I544" s="437">
        <f>'موازنة 2026-2027'!M546</f>
        <v>0</v>
      </c>
      <c r="J544" s="437">
        <f>'موازنة 2027-2028 '!M546</f>
        <v>0</v>
      </c>
      <c r="K544" s="437">
        <f>'موازنة 2028 -2029'!M546</f>
        <v>0</v>
      </c>
      <c r="L544" s="187">
        <f t="shared" si="156"/>
        <v>0</v>
      </c>
      <c r="M544" s="437">
        <f>'موازنة 2029-2030'!M546</f>
        <v>0</v>
      </c>
      <c r="N544" s="249">
        <f t="shared" si="149"/>
        <v>0</v>
      </c>
      <c r="O544" s="187"/>
      <c r="P544" s="250" t="str">
        <f t="shared" si="150"/>
        <v xml:space="preserve"> </v>
      </c>
      <c r="Q544" s="250" t="str">
        <f t="shared" si="151"/>
        <v xml:space="preserve"> </v>
      </c>
      <c r="R544" s="130">
        <f t="shared" si="153"/>
        <v>0</v>
      </c>
      <c r="S544" s="72">
        <f t="shared" si="152"/>
        <v>0</v>
      </c>
    </row>
    <row r="545" spans="1:19" s="3" customFormat="1" ht="114.75" customHeight="1" thickBot="1" x14ac:dyDescent="0.25">
      <c r="A545" s="382">
        <f t="shared" ref="A545:O545" si="170">A544+A543+A542+A536+A535</f>
        <v>0</v>
      </c>
      <c r="B545" s="383">
        <f t="shared" si="170"/>
        <v>0</v>
      </c>
      <c r="C545" s="383">
        <f t="shared" si="170"/>
        <v>0</v>
      </c>
      <c r="D545" s="383">
        <f t="shared" si="170"/>
        <v>0</v>
      </c>
      <c r="E545" s="161">
        <f t="shared" si="170"/>
        <v>0</v>
      </c>
      <c r="F545" s="161">
        <f t="shared" si="170"/>
        <v>0</v>
      </c>
      <c r="G545" s="58"/>
      <c r="H545" s="9" t="s">
        <v>399</v>
      </c>
      <c r="I545" s="383">
        <f>'موازنة 2026-2027'!M547</f>
        <v>4250000</v>
      </c>
      <c r="J545" s="383">
        <f>'موازنة 2027-2028 '!M547</f>
        <v>4250000</v>
      </c>
      <c r="K545" s="383">
        <f>'موازنة 2028 -2029'!M547</f>
        <v>4250000</v>
      </c>
      <c r="L545" s="161">
        <f t="shared" si="170"/>
        <v>8500000</v>
      </c>
      <c r="M545" s="383">
        <f>'موازنة 2029-2030'!M547</f>
        <v>0</v>
      </c>
      <c r="N545" s="222">
        <f t="shared" si="149"/>
        <v>-4250000</v>
      </c>
      <c r="O545" s="161">
        <f t="shared" si="170"/>
        <v>0</v>
      </c>
      <c r="P545" s="161" t="str">
        <f t="shared" si="150"/>
        <v xml:space="preserve"> </v>
      </c>
      <c r="Q545" s="161">
        <f t="shared" si="151"/>
        <v>4250000</v>
      </c>
      <c r="R545" s="115">
        <f t="shared" si="153"/>
        <v>0</v>
      </c>
      <c r="S545" s="72">
        <f t="shared" si="152"/>
        <v>21250000</v>
      </c>
    </row>
    <row r="546" spans="1:19" s="277" customFormat="1" ht="117" customHeight="1" x14ac:dyDescent="0.2">
      <c r="A546" s="421"/>
      <c r="B546" s="422"/>
      <c r="C546" s="423" t="e">
        <f>(C545-A545)/A545</f>
        <v>#DIV/0!</v>
      </c>
      <c r="D546" s="423" t="e">
        <f>(D545-B545)/B545</f>
        <v>#DIV/0!</v>
      </c>
      <c r="E546" s="279" t="e">
        <f>(E545-C545)/C545</f>
        <v>#DIV/0!</v>
      </c>
      <c r="F546" s="279" t="e">
        <f>(F545-D545)/D545</f>
        <v>#DIV/0!</v>
      </c>
      <c r="G546" s="280"/>
      <c r="H546" s="281" t="s">
        <v>1137</v>
      </c>
      <c r="I546" s="386" t="e">
        <f>'موازنة 2026-2027'!M548</f>
        <v>#DIV/0!</v>
      </c>
      <c r="J546" s="422" t="e">
        <f>'موازنة 2027-2028 '!M548</f>
        <v>#DIV/0!</v>
      </c>
      <c r="K546" s="422" t="e">
        <f>'موازنة 2028 -2029'!M548</f>
        <v>#VALUE!</v>
      </c>
      <c r="L546" s="278"/>
      <c r="M546" s="423">
        <f>'موازنة 2029-2030'!M548</f>
        <v>-1</v>
      </c>
      <c r="N546" s="282"/>
      <c r="O546" s="279">
        <f>(O545-J545)/J545</f>
        <v>-1</v>
      </c>
      <c r="P546" s="278"/>
      <c r="Q546" s="278"/>
      <c r="R546" s="283"/>
      <c r="S546" s="276">
        <v>1</v>
      </c>
    </row>
    <row r="547" spans="1:19" s="3" customFormat="1" ht="105.75" customHeight="1" x14ac:dyDescent="0.2">
      <c r="A547" s="387"/>
      <c r="B547" s="388"/>
      <c r="C547" s="388"/>
      <c r="D547" s="388"/>
      <c r="E547" s="165"/>
      <c r="F547" s="165"/>
      <c r="G547" s="59" t="s">
        <v>960</v>
      </c>
      <c r="H547" s="10" t="s">
        <v>400</v>
      </c>
      <c r="I547" s="388">
        <f>'موازنة 2026-2027'!M549</f>
        <v>0</v>
      </c>
      <c r="J547" s="388">
        <f>'موازنة 2027-2028 '!M549</f>
        <v>0</v>
      </c>
      <c r="K547" s="388">
        <f>'موازنة 2028 -2029'!M549</f>
        <v>0</v>
      </c>
      <c r="L547" s="165"/>
      <c r="M547" s="388">
        <f>'موازنة 2029-2030'!M549</f>
        <v>0</v>
      </c>
      <c r="N547" s="227"/>
      <c r="O547" s="165"/>
      <c r="P547" s="165" t="str">
        <f t="shared" si="150"/>
        <v xml:space="preserve"> </v>
      </c>
      <c r="Q547" s="165" t="str">
        <f t="shared" si="151"/>
        <v xml:space="preserve"> </v>
      </c>
      <c r="R547" s="118"/>
      <c r="S547" s="72">
        <f>S563</f>
        <v>22975000</v>
      </c>
    </row>
    <row r="548" spans="1:19" s="2" customFormat="1" ht="105.75" customHeight="1" x14ac:dyDescent="0.2">
      <c r="A548" s="389"/>
      <c r="B548" s="390"/>
      <c r="C548" s="390"/>
      <c r="D548" s="390"/>
      <c r="E548" s="180"/>
      <c r="F548" s="180"/>
      <c r="G548" s="60">
        <v>4114010101</v>
      </c>
      <c r="H548" s="17" t="s">
        <v>401</v>
      </c>
      <c r="I548" s="390">
        <f>'موازنة 2026-2027'!M550</f>
        <v>0</v>
      </c>
      <c r="J548" s="390">
        <f>'موازنة 2027-2028 '!M550</f>
        <v>0</v>
      </c>
      <c r="K548" s="390">
        <f>'موازنة 2028 -2029'!M550</f>
        <v>0</v>
      </c>
      <c r="L548" s="180">
        <f t="shared" si="156"/>
        <v>0</v>
      </c>
      <c r="M548" s="390">
        <f>'موازنة 2029-2030'!M550</f>
        <v>0</v>
      </c>
      <c r="N548" s="228">
        <f t="shared" si="149"/>
        <v>0</v>
      </c>
      <c r="O548" s="180"/>
      <c r="P548" s="166" t="str">
        <f t="shared" si="150"/>
        <v xml:space="preserve"> </v>
      </c>
      <c r="Q548" s="166" t="str">
        <f t="shared" si="151"/>
        <v xml:space="preserve"> </v>
      </c>
      <c r="R548" s="119">
        <f t="shared" si="153"/>
        <v>0</v>
      </c>
      <c r="S548" s="72">
        <f t="shared" si="152"/>
        <v>0</v>
      </c>
    </row>
    <row r="549" spans="1:19" s="2" customFormat="1" ht="105.75" customHeight="1" x14ac:dyDescent="0.2">
      <c r="A549" s="389"/>
      <c r="B549" s="390"/>
      <c r="C549" s="390"/>
      <c r="D549" s="390"/>
      <c r="E549" s="180"/>
      <c r="F549" s="180"/>
      <c r="G549" s="60">
        <v>4114020101</v>
      </c>
      <c r="H549" s="17" t="s">
        <v>402</v>
      </c>
      <c r="I549" s="390">
        <f>'موازنة 2026-2027'!M551</f>
        <v>0</v>
      </c>
      <c r="J549" s="390">
        <f>'موازنة 2027-2028 '!M551</f>
        <v>0</v>
      </c>
      <c r="K549" s="390">
        <f>'موازنة 2028 -2029'!M551</f>
        <v>0</v>
      </c>
      <c r="L549" s="180">
        <f t="shared" si="156"/>
        <v>0</v>
      </c>
      <c r="M549" s="390">
        <f>'موازنة 2029-2030'!M551</f>
        <v>0</v>
      </c>
      <c r="N549" s="228">
        <f t="shared" si="149"/>
        <v>0</v>
      </c>
      <c r="O549" s="180"/>
      <c r="P549" s="166" t="str">
        <f t="shared" si="150"/>
        <v xml:space="preserve"> </v>
      </c>
      <c r="Q549" s="166" t="str">
        <f t="shared" si="151"/>
        <v xml:space="preserve"> </v>
      </c>
      <c r="R549" s="119">
        <f t="shared" si="153"/>
        <v>0</v>
      </c>
      <c r="S549" s="72">
        <f t="shared" si="152"/>
        <v>0</v>
      </c>
    </row>
    <row r="550" spans="1:19" s="2" customFormat="1" ht="105.75" customHeight="1" x14ac:dyDescent="0.2">
      <c r="A550" s="389"/>
      <c r="B550" s="390"/>
      <c r="C550" s="390"/>
      <c r="D550" s="390"/>
      <c r="E550" s="180"/>
      <c r="F550" s="180"/>
      <c r="G550" s="60">
        <v>4114030101</v>
      </c>
      <c r="H550" s="17" t="s">
        <v>403</v>
      </c>
      <c r="I550" s="390">
        <f>'موازنة 2026-2027'!M552</f>
        <v>0</v>
      </c>
      <c r="J550" s="390">
        <f>'موازنة 2027-2028 '!M552</f>
        <v>0</v>
      </c>
      <c r="K550" s="390">
        <f>'موازنة 2028 -2029'!M552</f>
        <v>0</v>
      </c>
      <c r="L550" s="180">
        <f t="shared" si="156"/>
        <v>0</v>
      </c>
      <c r="M550" s="390">
        <f>'موازنة 2029-2030'!M552</f>
        <v>0</v>
      </c>
      <c r="N550" s="228">
        <f t="shared" si="149"/>
        <v>0</v>
      </c>
      <c r="O550" s="180"/>
      <c r="P550" s="166" t="str">
        <f t="shared" si="150"/>
        <v xml:space="preserve"> </v>
      </c>
      <c r="Q550" s="166" t="str">
        <f t="shared" si="151"/>
        <v xml:space="preserve"> </v>
      </c>
      <c r="R550" s="119">
        <f t="shared" si="153"/>
        <v>0</v>
      </c>
      <c r="S550" s="72">
        <f t="shared" si="152"/>
        <v>0</v>
      </c>
    </row>
    <row r="551" spans="1:19" s="2" customFormat="1" ht="105.75" customHeight="1" x14ac:dyDescent="0.2">
      <c r="A551" s="389"/>
      <c r="B551" s="390"/>
      <c r="C551" s="390"/>
      <c r="D551" s="390"/>
      <c r="E551" s="166"/>
      <c r="F551" s="166"/>
      <c r="G551" s="60" t="s">
        <v>961</v>
      </c>
      <c r="H551" s="17" t="s">
        <v>404</v>
      </c>
      <c r="I551" s="390">
        <f>'موازنة 2026-2027'!M553</f>
        <v>0</v>
      </c>
      <c r="J551" s="390">
        <f>'موازنة 2027-2028 '!M553</f>
        <v>0</v>
      </c>
      <c r="K551" s="390">
        <f>'موازنة 2028 -2029'!M553</f>
        <v>0</v>
      </c>
      <c r="L551" s="166"/>
      <c r="M551" s="390">
        <f>'موازنة 2029-2030'!M553</f>
        <v>0</v>
      </c>
      <c r="N551" s="228"/>
      <c r="O551" s="166"/>
      <c r="P551" s="166" t="str">
        <f t="shared" ref="P551:P616" si="171">IF(O551&gt;I551,O551-I551," ")</f>
        <v xml:space="preserve"> </v>
      </c>
      <c r="Q551" s="166" t="str">
        <f t="shared" ref="Q551:Q616" si="172">IF(I551&gt;O551,I551-O551," ")</f>
        <v xml:space="preserve"> </v>
      </c>
      <c r="R551" s="119"/>
      <c r="S551" s="72">
        <f>S558</f>
        <v>975000</v>
      </c>
    </row>
    <row r="552" spans="1:19" s="1" customFormat="1" ht="105.75" customHeight="1" x14ac:dyDescent="0.2">
      <c r="A552" s="357"/>
      <c r="B552" s="373"/>
      <c r="C552" s="373"/>
      <c r="D552" s="373"/>
      <c r="E552" s="153"/>
      <c r="F552" s="153"/>
      <c r="G552" s="54">
        <v>4114040101</v>
      </c>
      <c r="H552" s="18" t="s">
        <v>405</v>
      </c>
      <c r="I552" s="373">
        <f>'موازنة 2026-2027'!M554</f>
        <v>0</v>
      </c>
      <c r="J552" s="373">
        <f>'موازنة 2027-2028 '!M554</f>
        <v>0</v>
      </c>
      <c r="K552" s="373">
        <f>'موازنة 2028 -2029'!M554</f>
        <v>0</v>
      </c>
      <c r="L552" s="153">
        <f t="shared" si="156"/>
        <v>0</v>
      </c>
      <c r="M552" s="373">
        <f>'موازنة 2029-2030'!M554</f>
        <v>0</v>
      </c>
      <c r="N552" s="215">
        <f t="shared" ref="N552:N616" si="173">M552-I552</f>
        <v>0</v>
      </c>
      <c r="O552" s="153"/>
      <c r="P552" s="155" t="str">
        <f t="shared" si="171"/>
        <v xml:space="preserve"> </v>
      </c>
      <c r="Q552" s="155" t="str">
        <f t="shared" si="172"/>
        <v xml:space="preserve"> </v>
      </c>
      <c r="R552" s="110">
        <f t="shared" si="153"/>
        <v>0</v>
      </c>
      <c r="S552" s="72">
        <f t="shared" ref="S552:S616" si="174">SUM(A552+B552+C552+D552+E552+F552+I552+J552+K552+L552+M552+O552)</f>
        <v>0</v>
      </c>
    </row>
    <row r="553" spans="1:19" s="1" customFormat="1" ht="105.75" customHeight="1" x14ac:dyDescent="0.2">
      <c r="A553" s="357"/>
      <c r="B553" s="373"/>
      <c r="C553" s="373"/>
      <c r="D553" s="373"/>
      <c r="E553" s="153"/>
      <c r="F553" s="153"/>
      <c r="G553" s="54">
        <v>4114040201</v>
      </c>
      <c r="H553" s="18" t="s">
        <v>1124</v>
      </c>
      <c r="I553" s="373">
        <f>'موازنة 2026-2027'!M555</f>
        <v>0</v>
      </c>
      <c r="J553" s="373">
        <f>'موازنة 2027-2028 '!M555</f>
        <v>0</v>
      </c>
      <c r="K553" s="373">
        <f>'موازنة 2028 -2029'!M555</f>
        <v>0</v>
      </c>
      <c r="L553" s="153">
        <f t="shared" si="156"/>
        <v>0</v>
      </c>
      <c r="M553" s="373">
        <f>'موازنة 2029-2030'!M555</f>
        <v>0</v>
      </c>
      <c r="N553" s="215">
        <f t="shared" si="173"/>
        <v>0</v>
      </c>
      <c r="O553" s="153"/>
      <c r="P553" s="155" t="str">
        <f t="shared" si="171"/>
        <v xml:space="preserve"> </v>
      </c>
      <c r="Q553" s="155" t="str">
        <f t="shared" si="172"/>
        <v xml:space="preserve"> </v>
      </c>
      <c r="R553" s="110">
        <f t="shared" si="153"/>
        <v>0</v>
      </c>
      <c r="S553" s="72">
        <f t="shared" si="174"/>
        <v>0</v>
      </c>
    </row>
    <row r="554" spans="1:19" s="1" customFormat="1" ht="105.75" customHeight="1" x14ac:dyDescent="0.2">
      <c r="A554" s="357"/>
      <c r="B554" s="373"/>
      <c r="C554" s="373"/>
      <c r="D554" s="373"/>
      <c r="E554" s="153"/>
      <c r="F554" s="153"/>
      <c r="G554" s="54">
        <v>4114040301</v>
      </c>
      <c r="H554" s="18" t="s">
        <v>406</v>
      </c>
      <c r="I554" s="373">
        <f>'موازنة 2026-2027'!M556</f>
        <v>0</v>
      </c>
      <c r="J554" s="373">
        <f>'موازنة 2027-2028 '!M556</f>
        <v>0</v>
      </c>
      <c r="K554" s="373">
        <f>'موازنة 2028 -2029'!M556</f>
        <v>0</v>
      </c>
      <c r="L554" s="153">
        <f t="shared" si="156"/>
        <v>0</v>
      </c>
      <c r="M554" s="373">
        <f>'موازنة 2029-2030'!M556</f>
        <v>0</v>
      </c>
      <c r="N554" s="215">
        <f t="shared" si="173"/>
        <v>0</v>
      </c>
      <c r="O554" s="153"/>
      <c r="P554" s="155" t="str">
        <f t="shared" si="171"/>
        <v xml:space="preserve"> </v>
      </c>
      <c r="Q554" s="155" t="str">
        <f t="shared" si="172"/>
        <v xml:space="preserve"> </v>
      </c>
      <c r="R554" s="110">
        <f t="shared" si="153"/>
        <v>0</v>
      </c>
      <c r="S554" s="72">
        <f t="shared" si="174"/>
        <v>0</v>
      </c>
    </row>
    <row r="555" spans="1:19" s="1" customFormat="1" ht="105.75" customHeight="1" x14ac:dyDescent="0.2">
      <c r="A555" s="357"/>
      <c r="B555" s="373"/>
      <c r="C555" s="373"/>
      <c r="D555" s="373"/>
      <c r="E555" s="153"/>
      <c r="F555" s="153"/>
      <c r="G555" s="54">
        <v>4114040401</v>
      </c>
      <c r="H555" s="18" t="s">
        <v>407</v>
      </c>
      <c r="I555" s="373">
        <f>'موازنة 2026-2027'!M557</f>
        <v>0</v>
      </c>
      <c r="J555" s="373">
        <f>'موازنة 2027-2028 '!M557</f>
        <v>0</v>
      </c>
      <c r="K555" s="373">
        <f>'موازنة 2028 -2029'!M557</f>
        <v>0</v>
      </c>
      <c r="L555" s="153">
        <f t="shared" si="156"/>
        <v>0</v>
      </c>
      <c r="M555" s="373">
        <f>'موازنة 2029-2030'!M557</f>
        <v>0</v>
      </c>
      <c r="N555" s="215">
        <f t="shared" si="173"/>
        <v>0</v>
      </c>
      <c r="O555" s="153"/>
      <c r="P555" s="155" t="str">
        <f t="shared" si="171"/>
        <v xml:space="preserve"> </v>
      </c>
      <c r="Q555" s="155" t="str">
        <f t="shared" si="172"/>
        <v xml:space="preserve"> </v>
      </c>
      <c r="R555" s="110">
        <f t="shared" si="153"/>
        <v>0</v>
      </c>
      <c r="S555" s="72">
        <f t="shared" si="174"/>
        <v>0</v>
      </c>
    </row>
    <row r="556" spans="1:19" s="1" customFormat="1" ht="105.75" customHeight="1" x14ac:dyDescent="0.2">
      <c r="A556" s="357"/>
      <c r="B556" s="373"/>
      <c r="C556" s="373"/>
      <c r="D556" s="373"/>
      <c r="E556" s="153"/>
      <c r="F556" s="153"/>
      <c r="G556" s="54">
        <v>4114040501</v>
      </c>
      <c r="H556" s="18" t="s">
        <v>408</v>
      </c>
      <c r="I556" s="373">
        <f>'موازنة 2026-2027'!M558</f>
        <v>195000</v>
      </c>
      <c r="J556" s="373">
        <f>'موازنة 2027-2028 '!M558</f>
        <v>195000</v>
      </c>
      <c r="K556" s="373">
        <f>'موازنة 2028 -2029'!M558</f>
        <v>195000</v>
      </c>
      <c r="L556" s="153">
        <f>K556*2</f>
        <v>390000</v>
      </c>
      <c r="M556" s="373">
        <f>'موازنة 2029-2030'!M558</f>
        <v>0</v>
      </c>
      <c r="N556" s="215">
        <f t="shared" si="173"/>
        <v>-195000</v>
      </c>
      <c r="O556" s="153"/>
      <c r="P556" s="155" t="str">
        <f t="shared" si="171"/>
        <v xml:space="preserve"> </v>
      </c>
      <c r="Q556" s="155">
        <f t="shared" si="172"/>
        <v>195000</v>
      </c>
      <c r="R556" s="110">
        <f t="shared" ref="R556:R620" si="175">IF(O556=0,,O556/I556)</f>
        <v>0</v>
      </c>
      <c r="S556" s="72">
        <f t="shared" si="174"/>
        <v>975000</v>
      </c>
    </row>
    <row r="557" spans="1:19" s="1" customFormat="1" ht="105.75" customHeight="1" thickBot="1" x14ac:dyDescent="0.25">
      <c r="A557" s="357"/>
      <c r="B557" s="373"/>
      <c r="C557" s="373"/>
      <c r="D557" s="373"/>
      <c r="E557" s="153"/>
      <c r="F557" s="153"/>
      <c r="G557" s="55">
        <v>4114040601</v>
      </c>
      <c r="H557" s="23" t="s">
        <v>409</v>
      </c>
      <c r="I557" s="373">
        <f>'موازنة 2026-2027'!M559</f>
        <v>0</v>
      </c>
      <c r="J557" s="373">
        <f>'موازنة 2027-2028 '!M559</f>
        <v>0</v>
      </c>
      <c r="K557" s="373">
        <f>'موازنة 2028 -2029'!M559</f>
        <v>0</v>
      </c>
      <c r="L557" s="153">
        <f t="shared" si="156"/>
        <v>0</v>
      </c>
      <c r="M557" s="373">
        <f>'موازنة 2029-2030'!M559</f>
        <v>0</v>
      </c>
      <c r="N557" s="215">
        <f t="shared" si="173"/>
        <v>0</v>
      </c>
      <c r="O557" s="153"/>
      <c r="P557" s="155" t="str">
        <f t="shared" si="171"/>
        <v xml:space="preserve"> </v>
      </c>
      <c r="Q557" s="155" t="str">
        <f t="shared" si="172"/>
        <v xml:space="preserve"> </v>
      </c>
      <c r="R557" s="110">
        <f t="shared" si="175"/>
        <v>0</v>
      </c>
      <c r="S557" s="72">
        <f t="shared" si="174"/>
        <v>0</v>
      </c>
    </row>
    <row r="558" spans="1:19" s="2" customFormat="1" ht="110.25" customHeight="1" thickBot="1" x14ac:dyDescent="0.25">
      <c r="A558" s="376">
        <f t="shared" ref="A558:F558" si="176">SUM(A552:A557)</f>
        <v>0</v>
      </c>
      <c r="B558" s="377">
        <f t="shared" si="176"/>
        <v>0</v>
      </c>
      <c r="C558" s="377">
        <f t="shared" si="176"/>
        <v>0</v>
      </c>
      <c r="D558" s="377">
        <f t="shared" si="176"/>
        <v>0</v>
      </c>
      <c r="E558" s="157">
        <f t="shared" si="176"/>
        <v>0</v>
      </c>
      <c r="F558" s="157">
        <f t="shared" si="176"/>
        <v>0</v>
      </c>
      <c r="G558" s="57"/>
      <c r="H558" s="7" t="s">
        <v>274</v>
      </c>
      <c r="I558" s="377">
        <f>'موازنة 2026-2027'!M560</f>
        <v>195000</v>
      </c>
      <c r="J558" s="377">
        <f>'موازنة 2027-2028 '!M560</f>
        <v>195000</v>
      </c>
      <c r="K558" s="377">
        <f>'موازنة 2028 -2029'!M560</f>
        <v>195000</v>
      </c>
      <c r="L558" s="157">
        <f t="shared" ref="L558:O558" si="177">SUM(L552:L557)</f>
        <v>390000</v>
      </c>
      <c r="M558" s="377">
        <f>'موازنة 2029-2030'!M560</f>
        <v>0</v>
      </c>
      <c r="N558" s="217">
        <f t="shared" si="173"/>
        <v>-195000</v>
      </c>
      <c r="O558" s="157">
        <f t="shared" si="177"/>
        <v>0</v>
      </c>
      <c r="P558" s="157" t="str">
        <f t="shared" si="171"/>
        <v xml:space="preserve"> </v>
      </c>
      <c r="Q558" s="157">
        <f t="shared" si="172"/>
        <v>195000</v>
      </c>
      <c r="R558" s="112">
        <f t="shared" si="175"/>
        <v>0</v>
      </c>
      <c r="S558" s="72">
        <f t="shared" si="174"/>
        <v>975000</v>
      </c>
    </row>
    <row r="559" spans="1:19" s="2" customFormat="1" ht="105.75" customHeight="1" x14ac:dyDescent="0.2">
      <c r="A559" s="389"/>
      <c r="B559" s="390"/>
      <c r="C559" s="390"/>
      <c r="D559" s="390"/>
      <c r="E559" s="180"/>
      <c r="F559" s="180"/>
      <c r="G559" s="53">
        <v>4114050101</v>
      </c>
      <c r="H559" s="22" t="s">
        <v>410</v>
      </c>
      <c r="I559" s="390">
        <f>'موازنة 2026-2027'!M561</f>
        <v>150000</v>
      </c>
      <c r="J559" s="390">
        <f>'موازنة 2027-2028 '!M561</f>
        <v>150000</v>
      </c>
      <c r="K559" s="390">
        <f>'موازنة 2028 -2029'!M561</f>
        <v>150000</v>
      </c>
      <c r="L559" s="180">
        <f t="shared" ref="L559:L623" si="178">K559*2</f>
        <v>300000</v>
      </c>
      <c r="M559" s="390">
        <f>'موازنة 2029-2030'!M561</f>
        <v>0</v>
      </c>
      <c r="N559" s="228">
        <f t="shared" si="173"/>
        <v>-150000</v>
      </c>
      <c r="O559" s="180"/>
      <c r="P559" s="166" t="str">
        <f t="shared" si="171"/>
        <v xml:space="preserve"> </v>
      </c>
      <c r="Q559" s="166">
        <f t="shared" si="172"/>
        <v>150000</v>
      </c>
      <c r="R559" s="119">
        <f t="shared" si="175"/>
        <v>0</v>
      </c>
      <c r="S559" s="72">
        <f t="shared" si="174"/>
        <v>750000</v>
      </c>
    </row>
    <row r="560" spans="1:19" s="2" customFormat="1" ht="105.75" customHeight="1" x14ac:dyDescent="0.2">
      <c r="A560" s="389"/>
      <c r="B560" s="390"/>
      <c r="C560" s="390"/>
      <c r="D560" s="390"/>
      <c r="E560" s="180"/>
      <c r="F560" s="180"/>
      <c r="G560" s="60">
        <v>4114060101</v>
      </c>
      <c r="H560" s="17" t="s">
        <v>411</v>
      </c>
      <c r="I560" s="390">
        <f>'موازنة 2026-2027'!M562</f>
        <v>4250000</v>
      </c>
      <c r="J560" s="390">
        <f>'موازنة 2027-2028 '!M562</f>
        <v>4250000</v>
      </c>
      <c r="K560" s="390">
        <f>'موازنة 2028 -2029'!M562</f>
        <v>4250000</v>
      </c>
      <c r="L560" s="180">
        <f t="shared" si="178"/>
        <v>8500000</v>
      </c>
      <c r="M560" s="390">
        <f>'موازنة 2029-2030'!M562</f>
        <v>0</v>
      </c>
      <c r="N560" s="228">
        <f t="shared" si="173"/>
        <v>-4250000</v>
      </c>
      <c r="O560" s="180"/>
      <c r="P560" s="166" t="str">
        <f t="shared" si="171"/>
        <v xml:space="preserve"> </v>
      </c>
      <c r="Q560" s="166">
        <f t="shared" si="172"/>
        <v>4250000</v>
      </c>
      <c r="R560" s="119">
        <f t="shared" si="175"/>
        <v>0</v>
      </c>
      <c r="S560" s="72">
        <f t="shared" si="174"/>
        <v>21250000</v>
      </c>
    </row>
    <row r="561" spans="1:19" s="2" customFormat="1" ht="105.75" customHeight="1" x14ac:dyDescent="0.2">
      <c r="A561" s="389"/>
      <c r="B561" s="390"/>
      <c r="C561" s="390"/>
      <c r="D561" s="390"/>
      <c r="E561" s="180"/>
      <c r="F561" s="180"/>
      <c r="G561" s="60">
        <v>4114070101</v>
      </c>
      <c r="H561" s="17" t="s">
        <v>412</v>
      </c>
      <c r="I561" s="390">
        <f>'موازنة 2026-2027'!M563</f>
        <v>0</v>
      </c>
      <c r="J561" s="390">
        <f>'موازنة 2027-2028 '!M563</f>
        <v>0</v>
      </c>
      <c r="K561" s="390">
        <f>'موازنة 2028 -2029'!M563</f>
        <v>0</v>
      </c>
      <c r="L561" s="180">
        <f t="shared" si="178"/>
        <v>0</v>
      </c>
      <c r="M561" s="390">
        <f>'موازنة 2029-2030'!M563</f>
        <v>0</v>
      </c>
      <c r="N561" s="228">
        <f t="shared" si="173"/>
        <v>0</v>
      </c>
      <c r="O561" s="180"/>
      <c r="P561" s="166" t="str">
        <f t="shared" si="171"/>
        <v xml:space="preserve"> </v>
      </c>
      <c r="Q561" s="166" t="str">
        <f t="shared" si="172"/>
        <v xml:space="preserve"> </v>
      </c>
      <c r="R561" s="119">
        <f t="shared" si="175"/>
        <v>0</v>
      </c>
      <c r="S561" s="72">
        <f t="shared" si="174"/>
        <v>0</v>
      </c>
    </row>
    <row r="562" spans="1:19" s="2" customFormat="1" ht="93" customHeight="1" thickBot="1" x14ac:dyDescent="0.25">
      <c r="A562" s="389"/>
      <c r="B562" s="390"/>
      <c r="C562" s="390"/>
      <c r="D562" s="390"/>
      <c r="E562" s="180"/>
      <c r="F562" s="180"/>
      <c r="G562" s="68">
        <v>4114080101</v>
      </c>
      <c r="H562" s="31" t="s">
        <v>413</v>
      </c>
      <c r="I562" s="390">
        <f>'موازنة 2026-2027'!M564</f>
        <v>0</v>
      </c>
      <c r="J562" s="390">
        <f>'موازنة 2027-2028 '!M564</f>
        <v>0</v>
      </c>
      <c r="K562" s="390">
        <f>'موازنة 2028 -2029'!M564</f>
        <v>0</v>
      </c>
      <c r="L562" s="180">
        <f t="shared" si="178"/>
        <v>0</v>
      </c>
      <c r="M562" s="390">
        <f>'موازنة 2029-2030'!M564</f>
        <v>0</v>
      </c>
      <c r="N562" s="228">
        <f t="shared" si="173"/>
        <v>0</v>
      </c>
      <c r="O562" s="180"/>
      <c r="P562" s="166" t="str">
        <f t="shared" si="171"/>
        <v xml:space="preserve"> </v>
      </c>
      <c r="Q562" s="166" t="str">
        <f t="shared" si="172"/>
        <v xml:space="preserve"> </v>
      </c>
      <c r="R562" s="119">
        <f t="shared" si="175"/>
        <v>0</v>
      </c>
      <c r="S562" s="72">
        <f t="shared" si="174"/>
        <v>0</v>
      </c>
    </row>
    <row r="563" spans="1:19" s="3" customFormat="1" ht="105" customHeight="1" thickBot="1" x14ac:dyDescent="0.25">
      <c r="A563" s="382">
        <f t="shared" ref="A563:O563" si="179">A562+A561+A560+A559+A558+A550+A549+A548</f>
        <v>0</v>
      </c>
      <c r="B563" s="383">
        <f t="shared" si="179"/>
        <v>0</v>
      </c>
      <c r="C563" s="383">
        <f t="shared" si="179"/>
        <v>0</v>
      </c>
      <c r="D563" s="383">
        <f t="shared" si="179"/>
        <v>0</v>
      </c>
      <c r="E563" s="161">
        <f t="shared" si="179"/>
        <v>0</v>
      </c>
      <c r="F563" s="161">
        <f t="shared" si="179"/>
        <v>0</v>
      </c>
      <c r="G563" s="58"/>
      <c r="H563" s="9" t="s">
        <v>414</v>
      </c>
      <c r="I563" s="383">
        <f>'موازنة 2026-2027'!M565</f>
        <v>4595000</v>
      </c>
      <c r="J563" s="383">
        <f>'موازنة 2027-2028 '!M565</f>
        <v>4595000</v>
      </c>
      <c r="K563" s="383">
        <f>'موازنة 2028 -2029'!M565</f>
        <v>4595000</v>
      </c>
      <c r="L563" s="161">
        <f t="shared" si="179"/>
        <v>9190000</v>
      </c>
      <c r="M563" s="383">
        <f>'موازنة 2029-2030'!M565</f>
        <v>0</v>
      </c>
      <c r="N563" s="222">
        <f t="shared" si="173"/>
        <v>-4595000</v>
      </c>
      <c r="O563" s="161">
        <f t="shared" si="179"/>
        <v>0</v>
      </c>
      <c r="P563" s="161" t="str">
        <f t="shared" si="171"/>
        <v xml:space="preserve"> </v>
      </c>
      <c r="Q563" s="161">
        <f t="shared" si="172"/>
        <v>4595000</v>
      </c>
      <c r="R563" s="115">
        <f t="shared" si="175"/>
        <v>0</v>
      </c>
      <c r="S563" s="72">
        <f t="shared" si="174"/>
        <v>22975000</v>
      </c>
    </row>
    <row r="564" spans="1:19" s="277" customFormat="1" ht="105.75" customHeight="1" thickBot="1" x14ac:dyDescent="0.25">
      <c r="A564" s="421"/>
      <c r="B564" s="422"/>
      <c r="C564" s="423" t="e">
        <f>(C563-A563)/A563</f>
        <v>#DIV/0!</v>
      </c>
      <c r="D564" s="423" t="e">
        <f>(D563-B563)/B563</f>
        <v>#DIV/0!</v>
      </c>
      <c r="E564" s="279" t="e">
        <f>(E563-C563)/C563</f>
        <v>#DIV/0!</v>
      </c>
      <c r="F564" s="279" t="e">
        <f>(F563-D563)/D563</f>
        <v>#DIV/0!</v>
      </c>
      <c r="G564" s="280"/>
      <c r="H564" s="281" t="s">
        <v>1137</v>
      </c>
      <c r="I564" s="386" t="e">
        <f>'موازنة 2026-2027'!M566</f>
        <v>#DIV/0!</v>
      </c>
      <c r="J564" s="422" t="e">
        <f>'موازنة 2027-2028 '!M566</f>
        <v>#DIV/0!</v>
      </c>
      <c r="K564" s="422" t="e">
        <f>'موازنة 2028 -2029'!M566</f>
        <v>#VALUE!</v>
      </c>
      <c r="L564" s="278"/>
      <c r="M564" s="423">
        <f>'موازنة 2029-2030'!M566</f>
        <v>-1</v>
      </c>
      <c r="N564" s="282"/>
      <c r="O564" s="279">
        <f>(O563-J563)/J563</f>
        <v>-1</v>
      </c>
      <c r="P564" s="278"/>
      <c r="Q564" s="278"/>
      <c r="R564" s="283"/>
      <c r="S564" s="276">
        <v>1</v>
      </c>
    </row>
    <row r="565" spans="1:19" s="3" customFormat="1" ht="97.5" customHeight="1" thickBot="1" x14ac:dyDescent="0.25">
      <c r="A565" s="382">
        <f t="shared" ref="A565:O565" si="180">A563+A545+A532+A519</f>
        <v>0</v>
      </c>
      <c r="B565" s="383">
        <f t="shared" si="180"/>
        <v>0</v>
      </c>
      <c r="C565" s="383">
        <f t="shared" si="180"/>
        <v>0</v>
      </c>
      <c r="D565" s="383">
        <f t="shared" si="180"/>
        <v>0</v>
      </c>
      <c r="E565" s="161">
        <f t="shared" si="180"/>
        <v>0</v>
      </c>
      <c r="F565" s="161">
        <f t="shared" si="180"/>
        <v>0</v>
      </c>
      <c r="G565" s="58"/>
      <c r="H565" s="9" t="s">
        <v>415</v>
      </c>
      <c r="I565" s="383">
        <f>'موازنة 2026-2027'!M567</f>
        <v>48605000</v>
      </c>
      <c r="J565" s="383">
        <f>'موازنة 2027-2028 '!M567</f>
        <v>54705000</v>
      </c>
      <c r="K565" s="383">
        <f>'موازنة 2028 -2029'!M567</f>
        <v>63805000</v>
      </c>
      <c r="L565" s="161">
        <f t="shared" si="180"/>
        <v>127610000</v>
      </c>
      <c r="M565" s="383">
        <f>'موازنة 2029-2030'!M567</f>
        <v>0</v>
      </c>
      <c r="N565" s="222">
        <f t="shared" si="173"/>
        <v>-48605000</v>
      </c>
      <c r="O565" s="161">
        <f t="shared" si="180"/>
        <v>0</v>
      </c>
      <c r="P565" s="161" t="str">
        <f t="shared" si="171"/>
        <v xml:space="preserve"> </v>
      </c>
      <c r="Q565" s="161">
        <f t="shared" si="172"/>
        <v>48605000</v>
      </c>
      <c r="R565" s="115">
        <f t="shared" si="175"/>
        <v>0</v>
      </c>
      <c r="S565" s="72">
        <f t="shared" si="174"/>
        <v>294725000</v>
      </c>
    </row>
    <row r="566" spans="1:19" s="3" customFormat="1" ht="99.75" customHeight="1" thickBot="1" x14ac:dyDescent="0.25">
      <c r="A566" s="188">
        <f t="shared" ref="A566:F566" si="181">IF(A565-A438&lt;0,A438-A565,0)</f>
        <v>0</v>
      </c>
      <c r="B566" s="189">
        <f t="shared" si="181"/>
        <v>0</v>
      </c>
      <c r="C566" s="189">
        <f t="shared" si="181"/>
        <v>0</v>
      </c>
      <c r="D566" s="189">
        <f t="shared" si="181"/>
        <v>0</v>
      </c>
      <c r="E566" s="189">
        <f t="shared" si="181"/>
        <v>0</v>
      </c>
      <c r="F566" s="189">
        <f t="shared" si="181"/>
        <v>0</v>
      </c>
      <c r="G566" s="42" t="s">
        <v>1009</v>
      </c>
      <c r="H566" s="9" t="s">
        <v>416</v>
      </c>
      <c r="I566" s="189">
        <f>'موازنة 2026-2027'!M568</f>
        <v>0</v>
      </c>
      <c r="J566" s="189">
        <f>'موازنة 2027-2028 '!M568</f>
        <v>0</v>
      </c>
      <c r="K566" s="189">
        <f>'موازنة 2028 -2029'!M568</f>
        <v>0</v>
      </c>
      <c r="L566" s="189">
        <f>IF(L565-L438&lt;0,L438-L565,0)</f>
        <v>0</v>
      </c>
      <c r="M566" s="189">
        <f>'موازنة 2029-2030'!M568</f>
        <v>0</v>
      </c>
      <c r="N566" s="251">
        <f t="shared" si="173"/>
        <v>0</v>
      </c>
      <c r="O566" s="189">
        <f>IF(O565-O438&lt;0,O438-O565,0)</f>
        <v>0</v>
      </c>
      <c r="P566" s="189" t="str">
        <f t="shared" si="171"/>
        <v xml:space="preserve"> </v>
      </c>
      <c r="Q566" s="189" t="str">
        <f t="shared" si="172"/>
        <v xml:space="preserve"> </v>
      </c>
      <c r="R566" s="131">
        <f t="shared" si="175"/>
        <v>0</v>
      </c>
      <c r="S566" s="72">
        <f t="shared" si="174"/>
        <v>0</v>
      </c>
    </row>
    <row r="567" spans="1:19" s="3" customFormat="1" ht="99.75" customHeight="1" thickBot="1" x14ac:dyDescent="0.25">
      <c r="A567" s="382">
        <f t="shared" ref="A567:O567" si="182">SUM(A565:A566)</f>
        <v>0</v>
      </c>
      <c r="B567" s="383">
        <f t="shared" si="182"/>
        <v>0</v>
      </c>
      <c r="C567" s="383">
        <f t="shared" si="182"/>
        <v>0</v>
      </c>
      <c r="D567" s="383">
        <f t="shared" si="182"/>
        <v>0</v>
      </c>
      <c r="E567" s="161">
        <f t="shared" si="182"/>
        <v>0</v>
      </c>
      <c r="F567" s="161">
        <f t="shared" si="182"/>
        <v>0</v>
      </c>
      <c r="G567" s="58"/>
      <c r="H567" s="9" t="s">
        <v>352</v>
      </c>
      <c r="I567" s="383">
        <f>'موازنة 2026-2027'!M569</f>
        <v>48605000</v>
      </c>
      <c r="J567" s="383">
        <f>'موازنة 2027-2028 '!M569</f>
        <v>54705000</v>
      </c>
      <c r="K567" s="383">
        <f>'موازنة 2028 -2029'!M569</f>
        <v>63805000</v>
      </c>
      <c r="L567" s="161">
        <f t="shared" si="182"/>
        <v>127610000</v>
      </c>
      <c r="M567" s="383">
        <f>'موازنة 2029-2030'!M569</f>
        <v>0</v>
      </c>
      <c r="N567" s="222">
        <f t="shared" si="173"/>
        <v>-48605000</v>
      </c>
      <c r="O567" s="161">
        <f t="shared" si="182"/>
        <v>0</v>
      </c>
      <c r="P567" s="161" t="str">
        <f t="shared" si="171"/>
        <v xml:space="preserve"> </v>
      </c>
      <c r="Q567" s="161">
        <f t="shared" si="172"/>
        <v>48605000</v>
      </c>
      <c r="R567" s="115">
        <f t="shared" si="175"/>
        <v>0</v>
      </c>
      <c r="S567" s="72">
        <f t="shared" si="174"/>
        <v>294725000</v>
      </c>
    </row>
    <row r="568" spans="1:19" s="334" customFormat="1" ht="105.75" customHeight="1" x14ac:dyDescent="0.2">
      <c r="A568" s="421"/>
      <c r="B568" s="422"/>
      <c r="C568" s="423" t="e">
        <f>(C567-A567)/A567</f>
        <v>#DIV/0!</v>
      </c>
      <c r="D568" s="423" t="e">
        <f>(D567-B567)/B567</f>
        <v>#DIV/0!</v>
      </c>
      <c r="E568" s="279" t="e">
        <f>(E567-C567)/C567</f>
        <v>#DIV/0!</v>
      </c>
      <c r="F568" s="279" t="e">
        <f>(F567-D567)/D567</f>
        <v>#DIV/0!</v>
      </c>
      <c r="G568" s="280"/>
      <c r="H568" s="281" t="s">
        <v>1137</v>
      </c>
      <c r="I568" s="423" t="e">
        <f>'موازنة 2026-2027'!M570</f>
        <v>#DIV/0!</v>
      </c>
      <c r="J568" s="422" t="e">
        <f>'موازنة 2027-2028 '!M570</f>
        <v>#DIV/0!</v>
      </c>
      <c r="K568" s="422" t="e">
        <f>'موازنة 2028 -2029'!M570</f>
        <v>#VALUE!</v>
      </c>
      <c r="L568" s="278"/>
      <c r="M568" s="423">
        <f>'موازنة 2029-2030'!M570</f>
        <v>-1</v>
      </c>
      <c r="N568" s="282"/>
      <c r="O568" s="279">
        <f>(O567-J567)/J567</f>
        <v>-1</v>
      </c>
      <c r="P568" s="278"/>
      <c r="Q568" s="278"/>
      <c r="R568" s="283"/>
      <c r="S568" s="333">
        <v>1</v>
      </c>
    </row>
    <row r="569" spans="1:19" s="3" customFormat="1" ht="105.75" customHeight="1" x14ac:dyDescent="0.2">
      <c r="A569" s="438"/>
      <c r="B569" s="439"/>
      <c r="C569" s="439"/>
      <c r="D569" s="439"/>
      <c r="E569" s="190"/>
      <c r="F569" s="190"/>
      <c r="G569" s="59" t="s">
        <v>891</v>
      </c>
      <c r="H569" s="10" t="s">
        <v>417</v>
      </c>
      <c r="I569" s="439">
        <f>'موازنة 2026-2027'!M571</f>
        <v>0</v>
      </c>
      <c r="J569" s="439">
        <f>'موازنة 2027-2028 '!M571</f>
        <v>0</v>
      </c>
      <c r="K569" s="439">
        <f>'موازنة 2028 -2029'!M571</f>
        <v>0</v>
      </c>
      <c r="L569" s="190"/>
      <c r="M569" s="439">
        <f>'موازنة 2029-2030'!M571</f>
        <v>0</v>
      </c>
      <c r="N569" s="252"/>
      <c r="O569" s="190"/>
      <c r="P569" s="190"/>
      <c r="Q569" s="190"/>
      <c r="R569" s="132"/>
      <c r="S569" s="72">
        <f>S631</f>
        <v>5000000</v>
      </c>
    </row>
    <row r="570" spans="1:19" s="3" customFormat="1" ht="105.75" customHeight="1" x14ac:dyDescent="0.2">
      <c r="A570" s="355"/>
      <c r="B570" s="425"/>
      <c r="C570" s="425"/>
      <c r="D570" s="425"/>
      <c r="E570" s="181"/>
      <c r="F570" s="181"/>
      <c r="G570" s="69" t="s">
        <v>892</v>
      </c>
      <c r="H570" s="4" t="s">
        <v>418</v>
      </c>
      <c r="I570" s="425">
        <f>'موازنة 2026-2027'!M572</f>
        <v>0</v>
      </c>
      <c r="J570" s="425">
        <f>'موازنة 2027-2028 '!M572</f>
        <v>0</v>
      </c>
      <c r="K570" s="425">
        <f>'موازنة 2028 -2029'!M572</f>
        <v>0</v>
      </c>
      <c r="L570" s="181"/>
      <c r="M570" s="425">
        <f>'موازنة 2029-2030'!M572</f>
        <v>0</v>
      </c>
      <c r="N570" s="242"/>
      <c r="O570" s="181"/>
      <c r="P570" s="181" t="str">
        <f t="shared" si="171"/>
        <v xml:space="preserve"> </v>
      </c>
      <c r="Q570" s="181" t="str">
        <f t="shared" si="172"/>
        <v xml:space="preserve"> </v>
      </c>
      <c r="R570" s="125"/>
      <c r="S570" s="72">
        <f>S613</f>
        <v>5000000</v>
      </c>
    </row>
    <row r="571" spans="1:19" s="2" customFormat="1" ht="105.75" customHeight="1" x14ac:dyDescent="0.2">
      <c r="A571" s="389"/>
      <c r="B571" s="390"/>
      <c r="C571" s="390"/>
      <c r="D571" s="390"/>
      <c r="E571" s="166"/>
      <c r="F571" s="166"/>
      <c r="G571" s="60" t="s">
        <v>893</v>
      </c>
      <c r="H571" s="17" t="s">
        <v>419</v>
      </c>
      <c r="I571" s="390">
        <f>'موازنة 2026-2027'!M573</f>
        <v>0</v>
      </c>
      <c r="J571" s="390">
        <f>'موازنة 2027-2028 '!M573</f>
        <v>0</v>
      </c>
      <c r="K571" s="390">
        <f>'موازنة 2028 -2029'!M573</f>
        <v>0</v>
      </c>
      <c r="L571" s="166"/>
      <c r="M571" s="390">
        <f>'موازنة 2029-2030'!M573</f>
        <v>0</v>
      </c>
      <c r="N571" s="228"/>
      <c r="O571" s="166"/>
      <c r="P571" s="166" t="str">
        <f t="shared" si="171"/>
        <v xml:space="preserve"> </v>
      </c>
      <c r="Q571" s="166" t="str">
        <f t="shared" si="172"/>
        <v xml:space="preserve"> </v>
      </c>
      <c r="R571" s="119"/>
      <c r="S571" s="72">
        <f>S584</f>
        <v>0</v>
      </c>
    </row>
    <row r="572" spans="1:19" s="1" customFormat="1" ht="105.75" customHeight="1" x14ac:dyDescent="0.2">
      <c r="A572" s="357"/>
      <c r="B572" s="373"/>
      <c r="C572" s="373"/>
      <c r="D572" s="373"/>
      <c r="E572" s="155"/>
      <c r="F572" s="155"/>
      <c r="G572" s="54" t="s">
        <v>894</v>
      </c>
      <c r="H572" s="18" t="s">
        <v>420</v>
      </c>
      <c r="I572" s="373">
        <f>'موازنة 2026-2027'!M574</f>
        <v>0</v>
      </c>
      <c r="J572" s="373">
        <f>'موازنة 2027-2028 '!M574</f>
        <v>0</v>
      </c>
      <c r="K572" s="373">
        <f>'موازنة 2028 -2029'!M574</f>
        <v>0</v>
      </c>
      <c r="L572" s="155"/>
      <c r="M572" s="373">
        <f>'موازنة 2029-2030'!M574</f>
        <v>0</v>
      </c>
      <c r="N572" s="215"/>
      <c r="O572" s="155"/>
      <c r="P572" s="155" t="str">
        <f t="shared" si="171"/>
        <v xml:space="preserve"> </v>
      </c>
      <c r="Q572" s="155" t="str">
        <f t="shared" si="172"/>
        <v xml:space="preserve"> </v>
      </c>
      <c r="R572" s="110"/>
      <c r="S572" s="72">
        <f>S575</f>
        <v>0</v>
      </c>
    </row>
    <row r="573" spans="1:19" ht="105.75" customHeight="1" x14ac:dyDescent="0.2">
      <c r="A573" s="364"/>
      <c r="B573" s="365"/>
      <c r="C573" s="365"/>
      <c r="D573" s="365"/>
      <c r="E573" s="147"/>
      <c r="F573" s="147"/>
      <c r="G573" s="49" t="s">
        <v>895</v>
      </c>
      <c r="H573" s="34" t="s">
        <v>421</v>
      </c>
      <c r="I573" s="365">
        <f>'موازنة 2026-2027'!M575</f>
        <v>0</v>
      </c>
      <c r="J573" s="365">
        <f>'موازنة 2027-2028 '!M575</f>
        <v>0</v>
      </c>
      <c r="K573" s="365">
        <f>'موازنة 2028 -2029'!M575</f>
        <v>0</v>
      </c>
      <c r="L573" s="147">
        <f t="shared" si="178"/>
        <v>0</v>
      </c>
      <c r="M573" s="365">
        <f>'موازنة 2029-2030'!M575</f>
        <v>0</v>
      </c>
      <c r="N573" s="208">
        <f t="shared" si="173"/>
        <v>0</v>
      </c>
      <c r="O573" s="147"/>
      <c r="P573" s="209" t="str">
        <f t="shared" si="171"/>
        <v xml:space="preserve"> </v>
      </c>
      <c r="Q573" s="209" t="str">
        <f t="shared" si="172"/>
        <v xml:space="preserve"> </v>
      </c>
      <c r="R573" s="105">
        <f t="shared" si="175"/>
        <v>0</v>
      </c>
      <c r="S573" s="72">
        <f t="shared" si="174"/>
        <v>0</v>
      </c>
    </row>
    <row r="574" spans="1:19" ht="105.75" customHeight="1" thickBot="1" x14ac:dyDescent="0.25">
      <c r="A574" s="391"/>
      <c r="B574" s="379"/>
      <c r="C574" s="379"/>
      <c r="D574" s="379"/>
      <c r="E574" s="158"/>
      <c r="F574" s="158"/>
      <c r="G574" s="50" t="s">
        <v>896</v>
      </c>
      <c r="H574" s="35" t="s">
        <v>422</v>
      </c>
      <c r="I574" s="379">
        <f>'موازنة 2026-2027'!M576</f>
        <v>0</v>
      </c>
      <c r="J574" s="379">
        <f>'موازنة 2027-2028 '!M576</f>
        <v>0</v>
      </c>
      <c r="K574" s="379">
        <f>'موازنة 2028 -2029'!M576</f>
        <v>0</v>
      </c>
      <c r="L574" s="158">
        <f t="shared" si="178"/>
        <v>0</v>
      </c>
      <c r="M574" s="379">
        <f>'موازنة 2029-2030'!M576</f>
        <v>0</v>
      </c>
      <c r="N574" s="218">
        <f t="shared" si="173"/>
        <v>0</v>
      </c>
      <c r="O574" s="158"/>
      <c r="P574" s="219" t="str">
        <f t="shared" si="171"/>
        <v xml:space="preserve"> </v>
      </c>
      <c r="Q574" s="219" t="str">
        <f t="shared" si="172"/>
        <v xml:space="preserve"> </v>
      </c>
      <c r="R574" s="113">
        <f t="shared" si="175"/>
        <v>0</v>
      </c>
      <c r="S574" s="72">
        <f t="shared" si="174"/>
        <v>0</v>
      </c>
    </row>
    <row r="575" spans="1:19" s="1" customFormat="1" ht="110.25" customHeight="1" thickBot="1" x14ac:dyDescent="0.25">
      <c r="A575" s="360">
        <f t="shared" ref="A575:F575" si="183">SUM(A573:A574)</f>
        <v>0</v>
      </c>
      <c r="B575" s="368">
        <f t="shared" si="183"/>
        <v>0</v>
      </c>
      <c r="C575" s="368">
        <f t="shared" si="183"/>
        <v>0</v>
      </c>
      <c r="D575" s="368">
        <f t="shared" si="183"/>
        <v>0</v>
      </c>
      <c r="E575" s="150">
        <f t="shared" si="183"/>
        <v>0</v>
      </c>
      <c r="F575" s="150">
        <f t="shared" si="183"/>
        <v>0</v>
      </c>
      <c r="G575" s="51"/>
      <c r="H575" s="5" t="s">
        <v>167</v>
      </c>
      <c r="I575" s="368">
        <f>'موازنة 2026-2027'!M577</f>
        <v>0</v>
      </c>
      <c r="J575" s="368">
        <f>'موازنة 2027-2028 '!M577</f>
        <v>0</v>
      </c>
      <c r="K575" s="368">
        <f>'موازنة 2028 -2029'!M577</f>
        <v>0</v>
      </c>
      <c r="L575" s="150">
        <f t="shared" ref="L575:O575" si="184">SUM(L573:L574)</f>
        <v>0</v>
      </c>
      <c r="M575" s="368">
        <f>'موازنة 2029-2030'!M577</f>
        <v>0</v>
      </c>
      <c r="N575" s="212">
        <f t="shared" si="173"/>
        <v>0</v>
      </c>
      <c r="O575" s="150">
        <f t="shared" si="184"/>
        <v>0</v>
      </c>
      <c r="P575" s="150" t="str">
        <f t="shared" si="171"/>
        <v xml:space="preserve"> </v>
      </c>
      <c r="Q575" s="150" t="str">
        <f t="shared" si="172"/>
        <v xml:space="preserve"> </v>
      </c>
      <c r="R575" s="107">
        <f t="shared" si="175"/>
        <v>0</v>
      </c>
      <c r="S575" s="72">
        <f t="shared" si="174"/>
        <v>0</v>
      </c>
    </row>
    <row r="576" spans="1:19" s="1" customFormat="1" ht="105.75" customHeight="1" x14ac:dyDescent="0.2">
      <c r="A576" s="394"/>
      <c r="B576" s="395"/>
      <c r="C576" s="395"/>
      <c r="D576" s="395"/>
      <c r="E576" s="170"/>
      <c r="F576" s="170"/>
      <c r="G576" s="48" t="s">
        <v>897</v>
      </c>
      <c r="H576" s="21" t="s">
        <v>423</v>
      </c>
      <c r="I576" s="395">
        <f>'موازنة 2026-2027'!M578</f>
        <v>0</v>
      </c>
      <c r="J576" s="395">
        <f>'موازنة 2027-2028 '!M578</f>
        <v>0</v>
      </c>
      <c r="K576" s="395">
        <f>'موازنة 2028 -2029'!M578</f>
        <v>0</v>
      </c>
      <c r="L576" s="170"/>
      <c r="M576" s="395">
        <f>'موازنة 2029-2030'!M578</f>
        <v>0</v>
      </c>
      <c r="N576" s="229"/>
      <c r="O576" s="170"/>
      <c r="P576" s="170" t="str">
        <f t="shared" si="171"/>
        <v xml:space="preserve"> </v>
      </c>
      <c r="Q576" s="170" t="str">
        <f t="shared" si="172"/>
        <v xml:space="preserve"> </v>
      </c>
      <c r="R576" s="120"/>
      <c r="S576" s="72">
        <f>S579</f>
        <v>0</v>
      </c>
    </row>
    <row r="577" spans="1:19" ht="105" customHeight="1" x14ac:dyDescent="0.2">
      <c r="A577" s="365"/>
      <c r="B577" s="365"/>
      <c r="C577" s="365"/>
      <c r="D577" s="365"/>
      <c r="E577" s="147"/>
      <c r="F577" s="147"/>
      <c r="G577" s="49" t="s">
        <v>898</v>
      </c>
      <c r="H577" s="34" t="s">
        <v>421</v>
      </c>
      <c r="I577" s="365">
        <f>'موازنة 2026-2027'!M579</f>
        <v>0</v>
      </c>
      <c r="J577" s="365">
        <f>'موازنة 2027-2028 '!M579</f>
        <v>0</v>
      </c>
      <c r="K577" s="365">
        <f>'موازنة 2028 -2029'!M579</f>
        <v>0</v>
      </c>
      <c r="L577" s="147">
        <f t="shared" si="178"/>
        <v>0</v>
      </c>
      <c r="M577" s="365">
        <f>'موازنة 2029-2030'!M579</f>
        <v>0</v>
      </c>
      <c r="N577" s="208">
        <f t="shared" si="173"/>
        <v>0</v>
      </c>
      <c r="O577" s="147"/>
      <c r="P577" s="209" t="str">
        <f t="shared" si="171"/>
        <v xml:space="preserve"> </v>
      </c>
      <c r="Q577" s="209" t="str">
        <f t="shared" si="172"/>
        <v xml:space="preserve"> </v>
      </c>
      <c r="R577" s="105">
        <f t="shared" si="175"/>
        <v>0</v>
      </c>
      <c r="S577" s="72">
        <f t="shared" si="174"/>
        <v>0</v>
      </c>
    </row>
    <row r="578" spans="1:19" ht="105.75" customHeight="1" thickBot="1" x14ac:dyDescent="0.25">
      <c r="A578" s="364"/>
      <c r="B578" s="365"/>
      <c r="C578" s="365"/>
      <c r="D578" s="365"/>
      <c r="E578" s="147"/>
      <c r="F578" s="147"/>
      <c r="G578" s="50" t="s">
        <v>899</v>
      </c>
      <c r="H578" s="35" t="s">
        <v>422</v>
      </c>
      <c r="I578" s="365">
        <f>'موازنة 2026-2027'!M580</f>
        <v>0</v>
      </c>
      <c r="J578" s="365">
        <f>'موازنة 2027-2028 '!M580</f>
        <v>0</v>
      </c>
      <c r="K578" s="365">
        <f>'موازنة 2028 -2029'!M580</f>
        <v>0</v>
      </c>
      <c r="L578" s="147">
        <f t="shared" si="178"/>
        <v>0</v>
      </c>
      <c r="M578" s="365">
        <f>'موازنة 2029-2030'!M580</f>
        <v>0</v>
      </c>
      <c r="N578" s="208">
        <f t="shared" si="173"/>
        <v>0</v>
      </c>
      <c r="O578" s="147"/>
      <c r="P578" s="209" t="str">
        <f t="shared" si="171"/>
        <v xml:space="preserve"> </v>
      </c>
      <c r="Q578" s="209" t="str">
        <f t="shared" si="172"/>
        <v xml:space="preserve"> </v>
      </c>
      <c r="R578" s="105">
        <f t="shared" si="175"/>
        <v>0</v>
      </c>
      <c r="S578" s="72">
        <f t="shared" si="174"/>
        <v>0</v>
      </c>
    </row>
    <row r="579" spans="1:19" s="1" customFormat="1" ht="102.75" customHeight="1" thickBot="1" x14ac:dyDescent="0.25">
      <c r="A579" s="360">
        <f t="shared" ref="A579:O579" si="185">SUM(A577:A578)</f>
        <v>0</v>
      </c>
      <c r="B579" s="368">
        <f t="shared" si="185"/>
        <v>0</v>
      </c>
      <c r="C579" s="368">
        <f t="shared" si="185"/>
        <v>0</v>
      </c>
      <c r="D579" s="368">
        <f t="shared" si="185"/>
        <v>0</v>
      </c>
      <c r="E579" s="150">
        <f t="shared" si="185"/>
        <v>0</v>
      </c>
      <c r="F579" s="150">
        <f t="shared" si="185"/>
        <v>0</v>
      </c>
      <c r="G579" s="51"/>
      <c r="H579" s="5" t="s">
        <v>171</v>
      </c>
      <c r="I579" s="368">
        <f>'موازنة 2026-2027'!M581</f>
        <v>0</v>
      </c>
      <c r="J579" s="368">
        <f>'موازنة 2027-2028 '!M581</f>
        <v>0</v>
      </c>
      <c r="K579" s="368">
        <f>'موازنة 2028 -2029'!M581</f>
        <v>0</v>
      </c>
      <c r="L579" s="150">
        <f t="shared" si="185"/>
        <v>0</v>
      </c>
      <c r="M579" s="368">
        <f>'موازنة 2029-2030'!M581</f>
        <v>0</v>
      </c>
      <c r="N579" s="212">
        <f t="shared" si="173"/>
        <v>0</v>
      </c>
      <c r="O579" s="150">
        <f t="shared" si="185"/>
        <v>0</v>
      </c>
      <c r="P579" s="150" t="str">
        <f t="shared" si="171"/>
        <v xml:space="preserve"> </v>
      </c>
      <c r="Q579" s="150" t="str">
        <f t="shared" si="172"/>
        <v xml:space="preserve"> </v>
      </c>
      <c r="R579" s="107">
        <f t="shared" si="175"/>
        <v>0</v>
      </c>
      <c r="S579" s="72">
        <f t="shared" si="174"/>
        <v>0</v>
      </c>
    </row>
    <row r="580" spans="1:19" s="1" customFormat="1" ht="105.75" customHeight="1" x14ac:dyDescent="0.2">
      <c r="A580" s="357"/>
      <c r="B580" s="373"/>
      <c r="C580" s="373"/>
      <c r="D580" s="373"/>
      <c r="E580" s="155"/>
      <c r="F580" s="155"/>
      <c r="G580" s="48" t="s">
        <v>900</v>
      </c>
      <c r="H580" s="21" t="s">
        <v>424</v>
      </c>
      <c r="I580" s="373">
        <f>'موازنة 2026-2027'!M582</f>
        <v>0</v>
      </c>
      <c r="J580" s="373">
        <f>'موازنة 2027-2028 '!M582</f>
        <v>0</v>
      </c>
      <c r="K580" s="373">
        <f>'موازنة 2028 -2029'!M582</f>
        <v>0</v>
      </c>
      <c r="L580" s="155"/>
      <c r="M580" s="373">
        <f>'موازنة 2029-2030'!M582</f>
        <v>0</v>
      </c>
      <c r="N580" s="215"/>
      <c r="O580" s="155"/>
      <c r="P580" s="155" t="str">
        <f t="shared" si="171"/>
        <v xml:space="preserve"> </v>
      </c>
      <c r="Q580" s="155" t="str">
        <f t="shared" si="172"/>
        <v xml:space="preserve"> </v>
      </c>
      <c r="R580" s="110"/>
      <c r="S580" s="72">
        <f>S583</f>
        <v>0</v>
      </c>
    </row>
    <row r="581" spans="1:19" ht="105.75" customHeight="1" x14ac:dyDescent="0.2">
      <c r="A581" s="364"/>
      <c r="B581" s="365"/>
      <c r="C581" s="365"/>
      <c r="D581" s="365"/>
      <c r="E581" s="147"/>
      <c r="F581" s="147"/>
      <c r="G581" s="49" t="s">
        <v>901</v>
      </c>
      <c r="H581" s="34" t="s">
        <v>421</v>
      </c>
      <c r="I581" s="365">
        <f>'موازنة 2026-2027'!M583</f>
        <v>0</v>
      </c>
      <c r="J581" s="365">
        <f>'موازنة 2027-2028 '!M583</f>
        <v>0</v>
      </c>
      <c r="K581" s="365">
        <f>'موازنة 2028 -2029'!M583</f>
        <v>0</v>
      </c>
      <c r="L581" s="147">
        <f t="shared" si="178"/>
        <v>0</v>
      </c>
      <c r="M581" s="365">
        <f>'موازنة 2029-2030'!M583</f>
        <v>0</v>
      </c>
      <c r="N581" s="208">
        <f t="shared" si="173"/>
        <v>0</v>
      </c>
      <c r="O581" s="147"/>
      <c r="P581" s="209" t="str">
        <f t="shared" si="171"/>
        <v xml:space="preserve"> </v>
      </c>
      <c r="Q581" s="209" t="str">
        <f t="shared" si="172"/>
        <v xml:space="preserve"> </v>
      </c>
      <c r="R581" s="105">
        <f t="shared" si="175"/>
        <v>0</v>
      </c>
      <c r="S581" s="72">
        <f t="shared" si="174"/>
        <v>0</v>
      </c>
    </row>
    <row r="582" spans="1:19" ht="105.75" customHeight="1" thickBot="1" x14ac:dyDescent="0.25">
      <c r="A582" s="364"/>
      <c r="B582" s="365"/>
      <c r="C582" s="365"/>
      <c r="D582" s="365"/>
      <c r="E582" s="147"/>
      <c r="F582" s="147"/>
      <c r="G582" s="50" t="s">
        <v>902</v>
      </c>
      <c r="H582" s="35" t="s">
        <v>422</v>
      </c>
      <c r="I582" s="365">
        <f>'موازنة 2026-2027'!M584</f>
        <v>0</v>
      </c>
      <c r="J582" s="365">
        <f>'موازنة 2027-2028 '!M584</f>
        <v>0</v>
      </c>
      <c r="K582" s="365">
        <f>'موازنة 2028 -2029'!M584</f>
        <v>0</v>
      </c>
      <c r="L582" s="147">
        <f t="shared" si="178"/>
        <v>0</v>
      </c>
      <c r="M582" s="365">
        <f>'موازنة 2029-2030'!M584</f>
        <v>0</v>
      </c>
      <c r="N582" s="208">
        <f t="shared" si="173"/>
        <v>0</v>
      </c>
      <c r="O582" s="147"/>
      <c r="P582" s="209" t="str">
        <f t="shared" si="171"/>
        <v xml:space="preserve"> </v>
      </c>
      <c r="Q582" s="209" t="str">
        <f t="shared" si="172"/>
        <v xml:space="preserve"> </v>
      </c>
      <c r="R582" s="105">
        <f t="shared" si="175"/>
        <v>0</v>
      </c>
      <c r="S582" s="72">
        <f t="shared" si="174"/>
        <v>0</v>
      </c>
    </row>
    <row r="583" spans="1:19" s="1" customFormat="1" ht="97.5" customHeight="1" thickBot="1" x14ac:dyDescent="0.25">
      <c r="A583" s="360">
        <f t="shared" ref="A583:O583" si="186">SUM(A581:A582)</f>
        <v>0</v>
      </c>
      <c r="B583" s="368">
        <f t="shared" si="186"/>
        <v>0</v>
      </c>
      <c r="C583" s="368">
        <f t="shared" si="186"/>
        <v>0</v>
      </c>
      <c r="D583" s="368">
        <f t="shared" si="186"/>
        <v>0</v>
      </c>
      <c r="E583" s="150">
        <f t="shared" si="186"/>
        <v>0</v>
      </c>
      <c r="F583" s="150">
        <f t="shared" si="186"/>
        <v>0</v>
      </c>
      <c r="G583" s="51"/>
      <c r="H583" s="5" t="s">
        <v>294</v>
      </c>
      <c r="I583" s="368">
        <f>'موازنة 2026-2027'!M585</f>
        <v>0</v>
      </c>
      <c r="J583" s="368">
        <f>'موازنة 2027-2028 '!M585</f>
        <v>0</v>
      </c>
      <c r="K583" s="368">
        <f>'موازنة 2028 -2029'!M585</f>
        <v>0</v>
      </c>
      <c r="L583" s="150">
        <f t="shared" si="186"/>
        <v>0</v>
      </c>
      <c r="M583" s="368">
        <f>'موازنة 2029-2030'!M585</f>
        <v>0</v>
      </c>
      <c r="N583" s="212">
        <f t="shared" si="173"/>
        <v>0</v>
      </c>
      <c r="O583" s="150">
        <f t="shared" si="186"/>
        <v>0</v>
      </c>
      <c r="P583" s="150" t="str">
        <f t="shared" si="171"/>
        <v xml:space="preserve"> </v>
      </c>
      <c r="Q583" s="150" t="str">
        <f t="shared" si="172"/>
        <v xml:space="preserve"> </v>
      </c>
      <c r="R583" s="107">
        <f t="shared" si="175"/>
        <v>0</v>
      </c>
      <c r="S583" s="72">
        <f t="shared" si="174"/>
        <v>0</v>
      </c>
    </row>
    <row r="584" spans="1:19" s="2" customFormat="1" ht="97.5" customHeight="1" thickBot="1" x14ac:dyDescent="0.25">
      <c r="A584" s="376">
        <f t="shared" ref="A584:O584" si="187">A583+A579+A575</f>
        <v>0</v>
      </c>
      <c r="B584" s="377">
        <f t="shared" si="187"/>
        <v>0</v>
      </c>
      <c r="C584" s="377">
        <f t="shared" si="187"/>
        <v>0</v>
      </c>
      <c r="D584" s="377">
        <f t="shared" si="187"/>
        <v>0</v>
      </c>
      <c r="E584" s="157">
        <f t="shared" si="187"/>
        <v>0</v>
      </c>
      <c r="F584" s="157">
        <f t="shared" si="187"/>
        <v>0</v>
      </c>
      <c r="G584" s="57"/>
      <c r="H584" s="7" t="s">
        <v>425</v>
      </c>
      <c r="I584" s="377">
        <f>'موازنة 2026-2027'!M586</f>
        <v>0</v>
      </c>
      <c r="J584" s="377">
        <f>'موازنة 2027-2028 '!M586</f>
        <v>0</v>
      </c>
      <c r="K584" s="377">
        <f>'موازنة 2028 -2029'!M586</f>
        <v>0</v>
      </c>
      <c r="L584" s="157">
        <f t="shared" si="187"/>
        <v>0</v>
      </c>
      <c r="M584" s="377">
        <f>'موازنة 2029-2030'!M586</f>
        <v>0</v>
      </c>
      <c r="N584" s="217">
        <f t="shared" si="173"/>
        <v>0</v>
      </c>
      <c r="O584" s="157">
        <f t="shared" si="187"/>
        <v>0</v>
      </c>
      <c r="P584" s="157" t="str">
        <f t="shared" si="171"/>
        <v xml:space="preserve"> </v>
      </c>
      <c r="Q584" s="157" t="str">
        <f t="shared" si="172"/>
        <v xml:space="preserve"> </v>
      </c>
      <c r="R584" s="112">
        <f t="shared" si="175"/>
        <v>0</v>
      </c>
      <c r="S584" s="72">
        <f t="shared" si="174"/>
        <v>0</v>
      </c>
    </row>
    <row r="585" spans="1:19" s="2" customFormat="1" ht="105.75" customHeight="1" x14ac:dyDescent="0.2">
      <c r="A585" s="371"/>
      <c r="B585" s="372"/>
      <c r="C585" s="372"/>
      <c r="D585" s="372"/>
      <c r="E585" s="152"/>
      <c r="F585" s="152"/>
      <c r="G585" s="53" t="s">
        <v>903</v>
      </c>
      <c r="H585" s="22" t="s">
        <v>426</v>
      </c>
      <c r="I585" s="372">
        <f>'موازنة 2026-2027'!M587</f>
        <v>0</v>
      </c>
      <c r="J585" s="372">
        <f>'موازنة 2027-2028 '!M587</f>
        <v>0</v>
      </c>
      <c r="K585" s="372">
        <f>'موازنة 2028 -2029'!M587</f>
        <v>0</v>
      </c>
      <c r="L585" s="152"/>
      <c r="M585" s="372">
        <f>'موازنة 2029-2030'!M587</f>
        <v>0</v>
      </c>
      <c r="N585" s="214"/>
      <c r="O585" s="152"/>
      <c r="P585" s="152" t="str">
        <f t="shared" si="171"/>
        <v xml:space="preserve"> </v>
      </c>
      <c r="Q585" s="152" t="str">
        <f t="shared" si="172"/>
        <v xml:space="preserve"> </v>
      </c>
      <c r="R585" s="109"/>
      <c r="S585" s="72">
        <f>S606</f>
        <v>5000000</v>
      </c>
    </row>
    <row r="586" spans="1:19" s="1" customFormat="1" ht="105.75" customHeight="1" x14ac:dyDescent="0.2">
      <c r="A586" s="394"/>
      <c r="B586" s="395"/>
      <c r="C586" s="395"/>
      <c r="D586" s="395"/>
      <c r="E586" s="170"/>
      <c r="F586" s="170"/>
      <c r="G586" s="48" t="s">
        <v>904</v>
      </c>
      <c r="H586" s="18" t="s">
        <v>427</v>
      </c>
      <c r="I586" s="395">
        <f>'موازنة 2026-2027'!M588</f>
        <v>0</v>
      </c>
      <c r="J586" s="395">
        <f>'موازنة 2027-2028 '!M588</f>
        <v>0</v>
      </c>
      <c r="K586" s="395">
        <f>'موازنة 2028 -2029'!M588</f>
        <v>0</v>
      </c>
      <c r="L586" s="170"/>
      <c r="M586" s="395">
        <f>'موازنة 2029-2030'!M588</f>
        <v>0</v>
      </c>
      <c r="N586" s="229"/>
      <c r="O586" s="170"/>
      <c r="P586" s="170" t="str">
        <f t="shared" si="171"/>
        <v xml:space="preserve"> </v>
      </c>
      <c r="Q586" s="170" t="str">
        <f t="shared" si="172"/>
        <v xml:space="preserve"> </v>
      </c>
      <c r="R586" s="120"/>
      <c r="S586" s="72">
        <f>S589</f>
        <v>0</v>
      </c>
    </row>
    <row r="587" spans="1:19" ht="105.75" customHeight="1" x14ac:dyDescent="0.2">
      <c r="A587" s="364"/>
      <c r="B587" s="365"/>
      <c r="C587" s="365"/>
      <c r="D587" s="365"/>
      <c r="E587" s="147"/>
      <c r="F587" s="147"/>
      <c r="G587" s="49" t="s">
        <v>905</v>
      </c>
      <c r="H587" s="34" t="s">
        <v>421</v>
      </c>
      <c r="I587" s="365">
        <f>'موازنة 2026-2027'!M589</f>
        <v>0</v>
      </c>
      <c r="J587" s="365">
        <f>'موازنة 2027-2028 '!M589</f>
        <v>0</v>
      </c>
      <c r="K587" s="365">
        <f>'موازنة 2028 -2029'!M589</f>
        <v>0</v>
      </c>
      <c r="L587" s="147">
        <f t="shared" si="178"/>
        <v>0</v>
      </c>
      <c r="M587" s="365">
        <f>'موازنة 2029-2030'!M589</f>
        <v>0</v>
      </c>
      <c r="N587" s="208">
        <f t="shared" si="173"/>
        <v>0</v>
      </c>
      <c r="O587" s="147"/>
      <c r="P587" s="209" t="str">
        <f t="shared" si="171"/>
        <v xml:space="preserve"> </v>
      </c>
      <c r="Q587" s="209" t="str">
        <f t="shared" si="172"/>
        <v xml:space="preserve"> </v>
      </c>
      <c r="R587" s="105">
        <f t="shared" si="175"/>
        <v>0</v>
      </c>
      <c r="S587" s="72">
        <f t="shared" si="174"/>
        <v>0</v>
      </c>
    </row>
    <row r="588" spans="1:19" ht="105.75" customHeight="1" thickBot="1" x14ac:dyDescent="0.25">
      <c r="A588" s="364"/>
      <c r="B588" s="365"/>
      <c r="C588" s="365"/>
      <c r="D588" s="365"/>
      <c r="E588" s="147"/>
      <c r="F588" s="147"/>
      <c r="G588" s="50" t="s">
        <v>906</v>
      </c>
      <c r="H588" s="35" t="s">
        <v>422</v>
      </c>
      <c r="I588" s="365">
        <f>'موازنة 2026-2027'!M590</f>
        <v>0</v>
      </c>
      <c r="J588" s="365">
        <f>'موازنة 2027-2028 '!M590</f>
        <v>0</v>
      </c>
      <c r="K588" s="365">
        <f>'موازنة 2028 -2029'!M590</f>
        <v>0</v>
      </c>
      <c r="L588" s="147">
        <f t="shared" si="178"/>
        <v>0</v>
      </c>
      <c r="M588" s="365">
        <f>'موازنة 2029-2030'!M590</f>
        <v>0</v>
      </c>
      <c r="N588" s="208">
        <f t="shared" si="173"/>
        <v>0</v>
      </c>
      <c r="O588" s="147"/>
      <c r="P588" s="209" t="str">
        <f t="shared" si="171"/>
        <v xml:space="preserve"> </v>
      </c>
      <c r="Q588" s="209" t="str">
        <f t="shared" si="172"/>
        <v xml:space="preserve"> </v>
      </c>
      <c r="R588" s="105">
        <f t="shared" si="175"/>
        <v>0</v>
      </c>
      <c r="S588" s="72">
        <f t="shared" si="174"/>
        <v>0</v>
      </c>
    </row>
    <row r="589" spans="1:19" s="1" customFormat="1" ht="105" customHeight="1" thickBot="1" x14ac:dyDescent="0.25">
      <c r="A589" s="360">
        <f t="shared" ref="A589:F589" si="188">SUM(A587:A588)</f>
        <v>0</v>
      </c>
      <c r="B589" s="368">
        <f t="shared" si="188"/>
        <v>0</v>
      </c>
      <c r="C589" s="368">
        <f t="shared" si="188"/>
        <v>0</v>
      </c>
      <c r="D589" s="368">
        <f t="shared" si="188"/>
        <v>0</v>
      </c>
      <c r="E589" s="150">
        <f t="shared" si="188"/>
        <v>0</v>
      </c>
      <c r="F589" s="150">
        <f t="shared" si="188"/>
        <v>0</v>
      </c>
      <c r="G589" s="51"/>
      <c r="H589" s="5" t="s">
        <v>167</v>
      </c>
      <c r="I589" s="368">
        <f>'موازنة 2026-2027'!M591</f>
        <v>0</v>
      </c>
      <c r="J589" s="368">
        <f>'موازنة 2027-2028 '!M591</f>
        <v>0</v>
      </c>
      <c r="K589" s="368">
        <f>'موازنة 2028 -2029'!M591</f>
        <v>0</v>
      </c>
      <c r="L589" s="150">
        <f t="shared" ref="L589:O589" si="189">SUM(L587:L588)</f>
        <v>0</v>
      </c>
      <c r="M589" s="368">
        <f>'موازنة 2029-2030'!M591</f>
        <v>0</v>
      </c>
      <c r="N589" s="212">
        <f t="shared" si="173"/>
        <v>0</v>
      </c>
      <c r="O589" s="150">
        <f t="shared" si="189"/>
        <v>0</v>
      </c>
      <c r="P589" s="150" t="str">
        <f t="shared" si="171"/>
        <v xml:space="preserve"> </v>
      </c>
      <c r="Q589" s="150" t="str">
        <f t="shared" si="172"/>
        <v xml:space="preserve"> </v>
      </c>
      <c r="R589" s="107">
        <f t="shared" si="175"/>
        <v>0</v>
      </c>
      <c r="S589" s="72">
        <f t="shared" si="174"/>
        <v>0</v>
      </c>
    </row>
    <row r="590" spans="1:19" s="1" customFormat="1" ht="105.75" customHeight="1" x14ac:dyDescent="0.2">
      <c r="A590" s="357"/>
      <c r="B590" s="373"/>
      <c r="C590" s="373"/>
      <c r="D590" s="373"/>
      <c r="E590" s="155"/>
      <c r="F590" s="155"/>
      <c r="G590" s="48" t="s">
        <v>907</v>
      </c>
      <c r="H590" s="21" t="s">
        <v>428</v>
      </c>
      <c r="I590" s="373">
        <f>'موازنة 2026-2027'!M592</f>
        <v>0</v>
      </c>
      <c r="J590" s="373">
        <f>'موازنة 2027-2028 '!M592</f>
        <v>0</v>
      </c>
      <c r="K590" s="373">
        <f>'موازنة 2028 -2029'!M592</f>
        <v>0</v>
      </c>
      <c r="L590" s="155"/>
      <c r="M590" s="373">
        <f>'موازنة 2029-2030'!M592</f>
        <v>0</v>
      </c>
      <c r="N590" s="215"/>
      <c r="O590" s="155"/>
      <c r="P590" s="155" t="str">
        <f t="shared" si="171"/>
        <v xml:space="preserve"> </v>
      </c>
      <c r="Q590" s="155" t="str">
        <f t="shared" si="172"/>
        <v xml:space="preserve"> </v>
      </c>
      <c r="R590" s="110"/>
      <c r="S590" s="72">
        <f>S593</f>
        <v>0</v>
      </c>
    </row>
    <row r="591" spans="1:19" ht="105.75" customHeight="1" x14ac:dyDescent="0.2">
      <c r="A591" s="364"/>
      <c r="B591" s="365"/>
      <c r="C591" s="365"/>
      <c r="D591" s="365"/>
      <c r="E591" s="147"/>
      <c r="F591" s="147"/>
      <c r="G591" s="49" t="s">
        <v>908</v>
      </c>
      <c r="H591" s="34" t="s">
        <v>421</v>
      </c>
      <c r="I591" s="365">
        <f>'موازنة 2026-2027'!M593</f>
        <v>0</v>
      </c>
      <c r="J591" s="365">
        <f>'موازنة 2027-2028 '!M593</f>
        <v>0</v>
      </c>
      <c r="K591" s="365">
        <f>'موازنة 2028 -2029'!M593</f>
        <v>0</v>
      </c>
      <c r="L591" s="147">
        <f t="shared" si="178"/>
        <v>0</v>
      </c>
      <c r="M591" s="365">
        <f>'موازنة 2029-2030'!M593</f>
        <v>0</v>
      </c>
      <c r="N591" s="208">
        <f t="shared" si="173"/>
        <v>0</v>
      </c>
      <c r="O591" s="147"/>
      <c r="P591" s="209" t="str">
        <f t="shared" si="171"/>
        <v xml:space="preserve"> </v>
      </c>
      <c r="Q591" s="209" t="str">
        <f t="shared" si="172"/>
        <v xml:space="preserve"> </v>
      </c>
      <c r="R591" s="105">
        <f t="shared" si="175"/>
        <v>0</v>
      </c>
      <c r="S591" s="72">
        <f t="shared" si="174"/>
        <v>0</v>
      </c>
    </row>
    <row r="592" spans="1:19" ht="105.75" customHeight="1" thickBot="1" x14ac:dyDescent="0.25">
      <c r="A592" s="364"/>
      <c r="B592" s="365"/>
      <c r="C592" s="365"/>
      <c r="D592" s="365"/>
      <c r="E592" s="147"/>
      <c r="F592" s="147"/>
      <c r="G592" s="50" t="s">
        <v>909</v>
      </c>
      <c r="H592" s="35" t="s">
        <v>422</v>
      </c>
      <c r="I592" s="365">
        <f>'موازنة 2026-2027'!M594</f>
        <v>0</v>
      </c>
      <c r="J592" s="365">
        <f>'موازنة 2027-2028 '!M594</f>
        <v>0</v>
      </c>
      <c r="K592" s="365">
        <f>'موازنة 2028 -2029'!M594</f>
        <v>0</v>
      </c>
      <c r="L592" s="147">
        <f t="shared" si="178"/>
        <v>0</v>
      </c>
      <c r="M592" s="365">
        <f>'موازنة 2029-2030'!M594</f>
        <v>0</v>
      </c>
      <c r="N592" s="208">
        <f t="shared" si="173"/>
        <v>0</v>
      </c>
      <c r="O592" s="147"/>
      <c r="P592" s="209" t="str">
        <f t="shared" si="171"/>
        <v xml:space="preserve"> </v>
      </c>
      <c r="Q592" s="209" t="str">
        <f t="shared" si="172"/>
        <v xml:space="preserve"> </v>
      </c>
      <c r="R592" s="105">
        <f t="shared" si="175"/>
        <v>0</v>
      </c>
      <c r="S592" s="72">
        <f t="shared" si="174"/>
        <v>0</v>
      </c>
    </row>
    <row r="593" spans="1:19" s="1" customFormat="1" ht="107.25" customHeight="1" thickBot="1" x14ac:dyDescent="0.25">
      <c r="A593" s="360">
        <f t="shared" ref="A593:O593" si="190">SUM(A591:A592)</f>
        <v>0</v>
      </c>
      <c r="B593" s="368">
        <f t="shared" si="190"/>
        <v>0</v>
      </c>
      <c r="C593" s="368">
        <f t="shared" si="190"/>
        <v>0</v>
      </c>
      <c r="D593" s="368">
        <f t="shared" si="190"/>
        <v>0</v>
      </c>
      <c r="E593" s="150">
        <f t="shared" si="190"/>
        <v>0</v>
      </c>
      <c r="F593" s="150">
        <f t="shared" si="190"/>
        <v>0</v>
      </c>
      <c r="G593" s="51"/>
      <c r="H593" s="5" t="s">
        <v>171</v>
      </c>
      <c r="I593" s="368">
        <f>'موازنة 2026-2027'!M595</f>
        <v>0</v>
      </c>
      <c r="J593" s="368">
        <f>'موازنة 2027-2028 '!M595</f>
        <v>0</v>
      </c>
      <c r="K593" s="368">
        <f>'موازنة 2028 -2029'!M595</f>
        <v>0</v>
      </c>
      <c r="L593" s="150">
        <f t="shared" si="190"/>
        <v>0</v>
      </c>
      <c r="M593" s="368">
        <f>'موازنة 2029-2030'!M595</f>
        <v>0</v>
      </c>
      <c r="N593" s="212">
        <f t="shared" si="173"/>
        <v>0</v>
      </c>
      <c r="O593" s="150">
        <f t="shared" si="190"/>
        <v>0</v>
      </c>
      <c r="P593" s="150" t="str">
        <f t="shared" si="171"/>
        <v xml:space="preserve"> </v>
      </c>
      <c r="Q593" s="150" t="str">
        <f t="shared" si="172"/>
        <v xml:space="preserve"> </v>
      </c>
      <c r="R593" s="107">
        <f t="shared" si="175"/>
        <v>0</v>
      </c>
      <c r="S593" s="72">
        <f t="shared" si="174"/>
        <v>0</v>
      </c>
    </row>
    <row r="594" spans="1:19" s="1" customFormat="1" ht="105.75" customHeight="1" x14ac:dyDescent="0.2">
      <c r="A594" s="357"/>
      <c r="B594" s="373"/>
      <c r="C594" s="373"/>
      <c r="D594" s="373"/>
      <c r="E594" s="155"/>
      <c r="F594" s="155"/>
      <c r="G594" s="48" t="s">
        <v>910</v>
      </c>
      <c r="H594" s="21" t="s">
        <v>429</v>
      </c>
      <c r="I594" s="373">
        <f>'موازنة 2026-2027'!M596</f>
        <v>0</v>
      </c>
      <c r="J594" s="373">
        <f>'موازنة 2027-2028 '!M596</f>
        <v>0</v>
      </c>
      <c r="K594" s="373">
        <f>'موازنة 2028 -2029'!M596</f>
        <v>0</v>
      </c>
      <c r="L594" s="155"/>
      <c r="M594" s="373">
        <f>'موازنة 2029-2030'!M596</f>
        <v>0</v>
      </c>
      <c r="N594" s="215"/>
      <c r="O594" s="155"/>
      <c r="P594" s="155" t="str">
        <f t="shared" si="171"/>
        <v xml:space="preserve"> </v>
      </c>
      <c r="Q594" s="155" t="str">
        <f t="shared" si="172"/>
        <v xml:space="preserve"> </v>
      </c>
      <c r="R594" s="110"/>
      <c r="S594" s="72">
        <f>S597</f>
        <v>0</v>
      </c>
    </row>
    <row r="595" spans="1:19" ht="105.75" customHeight="1" x14ac:dyDescent="0.2">
      <c r="A595" s="364"/>
      <c r="B595" s="365"/>
      <c r="C595" s="365"/>
      <c r="D595" s="365"/>
      <c r="E595" s="147"/>
      <c r="F595" s="147"/>
      <c r="G595" s="49" t="s">
        <v>911</v>
      </c>
      <c r="H595" s="34" t="s">
        <v>421</v>
      </c>
      <c r="I595" s="365">
        <f>'موازنة 2026-2027'!M597</f>
        <v>0</v>
      </c>
      <c r="J595" s="365">
        <f>'موازنة 2027-2028 '!M597</f>
        <v>0</v>
      </c>
      <c r="K595" s="365">
        <f>'موازنة 2028 -2029'!M597</f>
        <v>0</v>
      </c>
      <c r="L595" s="147">
        <f t="shared" si="178"/>
        <v>0</v>
      </c>
      <c r="M595" s="365">
        <f>'موازنة 2029-2030'!M597</f>
        <v>0</v>
      </c>
      <c r="N595" s="208">
        <f t="shared" si="173"/>
        <v>0</v>
      </c>
      <c r="O595" s="147"/>
      <c r="P595" s="209" t="str">
        <f t="shared" si="171"/>
        <v xml:space="preserve"> </v>
      </c>
      <c r="Q595" s="209" t="str">
        <f t="shared" si="172"/>
        <v xml:space="preserve"> </v>
      </c>
      <c r="R595" s="105">
        <f t="shared" si="175"/>
        <v>0</v>
      </c>
      <c r="S595" s="72">
        <f t="shared" si="174"/>
        <v>0</v>
      </c>
    </row>
    <row r="596" spans="1:19" ht="105.75" customHeight="1" thickBot="1" x14ac:dyDescent="0.25">
      <c r="A596" s="364"/>
      <c r="B596" s="365"/>
      <c r="C596" s="365"/>
      <c r="D596" s="365"/>
      <c r="E596" s="147"/>
      <c r="F596" s="147"/>
      <c r="G596" s="50" t="s">
        <v>912</v>
      </c>
      <c r="H596" s="35" t="s">
        <v>422</v>
      </c>
      <c r="I596" s="365">
        <f>'موازنة 2026-2027'!M598</f>
        <v>0</v>
      </c>
      <c r="J596" s="365">
        <f>'موازنة 2027-2028 '!M598</f>
        <v>0</v>
      </c>
      <c r="K596" s="365">
        <f>'موازنة 2028 -2029'!M598</f>
        <v>0</v>
      </c>
      <c r="L596" s="147">
        <f t="shared" si="178"/>
        <v>0</v>
      </c>
      <c r="M596" s="365">
        <f>'موازنة 2029-2030'!M598</f>
        <v>0</v>
      </c>
      <c r="N596" s="208">
        <f t="shared" si="173"/>
        <v>0</v>
      </c>
      <c r="O596" s="147"/>
      <c r="P596" s="209" t="str">
        <f t="shared" si="171"/>
        <v xml:space="preserve"> </v>
      </c>
      <c r="Q596" s="209" t="str">
        <f t="shared" si="172"/>
        <v xml:space="preserve"> </v>
      </c>
      <c r="R596" s="105">
        <f t="shared" si="175"/>
        <v>0</v>
      </c>
      <c r="S596" s="72">
        <f t="shared" si="174"/>
        <v>0</v>
      </c>
    </row>
    <row r="597" spans="1:19" s="1" customFormat="1" ht="102.75" customHeight="1" thickBot="1" x14ac:dyDescent="0.25">
      <c r="A597" s="360">
        <f t="shared" ref="A597:O597" si="191">SUM(A595:A596)</f>
        <v>0</v>
      </c>
      <c r="B597" s="368">
        <f t="shared" si="191"/>
        <v>0</v>
      </c>
      <c r="C597" s="368">
        <f t="shared" si="191"/>
        <v>0</v>
      </c>
      <c r="D597" s="368">
        <f t="shared" si="191"/>
        <v>0</v>
      </c>
      <c r="E597" s="150">
        <f t="shared" si="191"/>
        <v>0</v>
      </c>
      <c r="F597" s="150">
        <f t="shared" si="191"/>
        <v>0</v>
      </c>
      <c r="G597" s="51"/>
      <c r="H597" s="5" t="s">
        <v>294</v>
      </c>
      <c r="I597" s="368">
        <f>'موازنة 2026-2027'!M599</f>
        <v>0</v>
      </c>
      <c r="J597" s="368">
        <f>'موازنة 2027-2028 '!M599</f>
        <v>0</v>
      </c>
      <c r="K597" s="368">
        <f>'موازنة 2028 -2029'!M599</f>
        <v>0</v>
      </c>
      <c r="L597" s="150">
        <f t="shared" si="191"/>
        <v>0</v>
      </c>
      <c r="M597" s="368">
        <f>'موازنة 2029-2030'!M599</f>
        <v>0</v>
      </c>
      <c r="N597" s="212">
        <f t="shared" si="173"/>
        <v>0</v>
      </c>
      <c r="O597" s="150">
        <f t="shared" si="191"/>
        <v>0</v>
      </c>
      <c r="P597" s="150" t="str">
        <f t="shared" si="171"/>
        <v xml:space="preserve"> </v>
      </c>
      <c r="Q597" s="150" t="str">
        <f t="shared" si="172"/>
        <v xml:space="preserve"> </v>
      </c>
      <c r="R597" s="107">
        <f t="shared" si="175"/>
        <v>0</v>
      </c>
      <c r="S597" s="72">
        <f t="shared" si="174"/>
        <v>0</v>
      </c>
    </row>
    <row r="598" spans="1:19" s="1" customFormat="1" ht="105.75" customHeight="1" x14ac:dyDescent="0.2">
      <c r="A598" s="357"/>
      <c r="B598" s="373"/>
      <c r="C598" s="373"/>
      <c r="D598" s="373"/>
      <c r="E598" s="155"/>
      <c r="F598" s="155"/>
      <c r="G598" s="48" t="s">
        <v>913</v>
      </c>
      <c r="H598" s="21" t="s">
        <v>430</v>
      </c>
      <c r="I598" s="373">
        <f>'موازنة 2026-2027'!M600</f>
        <v>0</v>
      </c>
      <c r="J598" s="373">
        <f>'موازنة 2027-2028 '!M600</f>
        <v>0</v>
      </c>
      <c r="K598" s="373">
        <f>'موازنة 2028 -2029'!M600</f>
        <v>0</v>
      </c>
      <c r="L598" s="155"/>
      <c r="M598" s="373">
        <f>'موازنة 2029-2030'!M600</f>
        <v>0</v>
      </c>
      <c r="N598" s="215"/>
      <c r="O598" s="155"/>
      <c r="P598" s="155" t="str">
        <f t="shared" si="171"/>
        <v xml:space="preserve"> </v>
      </c>
      <c r="Q598" s="155" t="str">
        <f t="shared" si="172"/>
        <v xml:space="preserve"> </v>
      </c>
      <c r="R598" s="110"/>
      <c r="S598" s="72">
        <f>S601</f>
        <v>0</v>
      </c>
    </row>
    <row r="599" spans="1:19" ht="105.75" customHeight="1" x14ac:dyDescent="0.2">
      <c r="A599" s="364"/>
      <c r="B599" s="365"/>
      <c r="C599" s="365"/>
      <c r="D599" s="365"/>
      <c r="E599" s="147"/>
      <c r="F599" s="147"/>
      <c r="G599" s="49" t="s">
        <v>914</v>
      </c>
      <c r="H599" s="34" t="s">
        <v>421</v>
      </c>
      <c r="I599" s="365">
        <f>'موازنة 2026-2027'!M601</f>
        <v>0</v>
      </c>
      <c r="J599" s="365">
        <f>'موازنة 2027-2028 '!M601</f>
        <v>0</v>
      </c>
      <c r="K599" s="365">
        <f>'موازنة 2028 -2029'!M601</f>
        <v>0</v>
      </c>
      <c r="L599" s="147">
        <f t="shared" si="178"/>
        <v>0</v>
      </c>
      <c r="M599" s="365">
        <f>'موازنة 2029-2030'!M601</f>
        <v>0</v>
      </c>
      <c r="N599" s="208">
        <f t="shared" si="173"/>
        <v>0</v>
      </c>
      <c r="O599" s="147"/>
      <c r="P599" s="209" t="str">
        <f t="shared" si="171"/>
        <v xml:space="preserve"> </v>
      </c>
      <c r="Q599" s="209" t="str">
        <f t="shared" si="172"/>
        <v xml:space="preserve"> </v>
      </c>
      <c r="R599" s="105">
        <f t="shared" si="175"/>
        <v>0</v>
      </c>
      <c r="S599" s="72">
        <f t="shared" si="174"/>
        <v>0</v>
      </c>
    </row>
    <row r="600" spans="1:19" ht="105.75" customHeight="1" thickBot="1" x14ac:dyDescent="0.25">
      <c r="A600" s="364"/>
      <c r="B600" s="365"/>
      <c r="C600" s="365"/>
      <c r="D600" s="365"/>
      <c r="E600" s="147"/>
      <c r="F600" s="147"/>
      <c r="G600" s="50" t="s">
        <v>915</v>
      </c>
      <c r="H600" s="35" t="s">
        <v>422</v>
      </c>
      <c r="I600" s="365">
        <f>'موازنة 2026-2027'!M602</f>
        <v>0</v>
      </c>
      <c r="J600" s="365">
        <f>'موازنة 2027-2028 '!M602</f>
        <v>0</v>
      </c>
      <c r="K600" s="365">
        <f>'موازنة 2028 -2029'!M602</f>
        <v>0</v>
      </c>
      <c r="L600" s="147">
        <f t="shared" si="178"/>
        <v>0</v>
      </c>
      <c r="M600" s="365">
        <f>'موازنة 2029-2030'!M602</f>
        <v>0</v>
      </c>
      <c r="N600" s="208">
        <f t="shared" si="173"/>
        <v>0</v>
      </c>
      <c r="O600" s="147"/>
      <c r="P600" s="209" t="str">
        <f t="shared" si="171"/>
        <v xml:space="preserve"> </v>
      </c>
      <c r="Q600" s="209" t="str">
        <f t="shared" si="172"/>
        <v xml:space="preserve"> </v>
      </c>
      <c r="R600" s="105">
        <f t="shared" si="175"/>
        <v>0</v>
      </c>
      <c r="S600" s="72">
        <f t="shared" si="174"/>
        <v>0</v>
      </c>
    </row>
    <row r="601" spans="1:19" s="1" customFormat="1" ht="117.75" customHeight="1" thickBot="1" x14ac:dyDescent="0.25">
      <c r="A601" s="360">
        <f t="shared" ref="A601:O601" si="192">SUM(A599:A600)</f>
        <v>0</v>
      </c>
      <c r="B601" s="368">
        <f t="shared" si="192"/>
        <v>0</v>
      </c>
      <c r="C601" s="368">
        <f t="shared" si="192"/>
        <v>0</v>
      </c>
      <c r="D601" s="368">
        <f t="shared" si="192"/>
        <v>0</v>
      </c>
      <c r="E601" s="150">
        <f t="shared" si="192"/>
        <v>0</v>
      </c>
      <c r="F601" s="150">
        <f t="shared" si="192"/>
        <v>0</v>
      </c>
      <c r="G601" s="51"/>
      <c r="H601" s="5" t="s">
        <v>183</v>
      </c>
      <c r="I601" s="368">
        <f>'موازنة 2026-2027'!M603</f>
        <v>0</v>
      </c>
      <c r="J601" s="368">
        <f>'موازنة 2027-2028 '!M603</f>
        <v>0</v>
      </c>
      <c r="K601" s="368">
        <f>'موازنة 2028 -2029'!M603</f>
        <v>0</v>
      </c>
      <c r="L601" s="150">
        <f t="shared" si="192"/>
        <v>0</v>
      </c>
      <c r="M601" s="368">
        <f>'موازنة 2029-2030'!M603</f>
        <v>0</v>
      </c>
      <c r="N601" s="212">
        <f t="shared" si="173"/>
        <v>0</v>
      </c>
      <c r="O601" s="150">
        <f t="shared" si="192"/>
        <v>0</v>
      </c>
      <c r="P601" s="150" t="str">
        <f t="shared" si="171"/>
        <v xml:space="preserve"> </v>
      </c>
      <c r="Q601" s="150" t="str">
        <f t="shared" si="172"/>
        <v xml:space="preserve"> </v>
      </c>
      <c r="R601" s="107">
        <f t="shared" si="175"/>
        <v>0</v>
      </c>
      <c r="S601" s="72">
        <f t="shared" si="174"/>
        <v>0</v>
      </c>
    </row>
    <row r="602" spans="1:19" s="1" customFormat="1" ht="105.75" customHeight="1" x14ac:dyDescent="0.2">
      <c r="A602" s="357"/>
      <c r="B602" s="373"/>
      <c r="C602" s="373"/>
      <c r="D602" s="373"/>
      <c r="E602" s="155"/>
      <c r="F602" s="155"/>
      <c r="G602" s="48" t="s">
        <v>916</v>
      </c>
      <c r="H602" s="21" t="s">
        <v>431</v>
      </c>
      <c r="I602" s="373">
        <f>'موازنة 2026-2027'!M604</f>
        <v>0</v>
      </c>
      <c r="J602" s="373">
        <f>'موازنة 2027-2028 '!M604</f>
        <v>0</v>
      </c>
      <c r="K602" s="373">
        <f>'موازنة 2028 -2029'!M604</f>
        <v>0</v>
      </c>
      <c r="L602" s="155"/>
      <c r="M602" s="373">
        <f>'موازنة 2029-2030'!M604</f>
        <v>0</v>
      </c>
      <c r="N602" s="215"/>
      <c r="O602" s="155"/>
      <c r="P602" s="155" t="str">
        <f t="shared" si="171"/>
        <v xml:space="preserve"> </v>
      </c>
      <c r="Q602" s="155" t="str">
        <f t="shared" si="172"/>
        <v xml:space="preserve"> </v>
      </c>
      <c r="R602" s="110"/>
      <c r="S602" s="72">
        <f>S605</f>
        <v>5000000</v>
      </c>
    </row>
    <row r="603" spans="1:19" ht="105.75" customHeight="1" x14ac:dyDescent="0.2">
      <c r="A603" s="364"/>
      <c r="B603" s="365"/>
      <c r="C603" s="365"/>
      <c r="D603" s="365"/>
      <c r="E603" s="147"/>
      <c r="F603" s="147"/>
      <c r="G603" s="49" t="s">
        <v>917</v>
      </c>
      <c r="H603" s="34" t="s">
        <v>421</v>
      </c>
      <c r="I603" s="365">
        <f>'موازنة 2026-2027'!M605</f>
        <v>1000000</v>
      </c>
      <c r="J603" s="365">
        <f>'موازنة 2027-2028 '!M605</f>
        <v>1000000</v>
      </c>
      <c r="K603" s="365">
        <f>'موازنة 2028 -2029'!M605</f>
        <v>1000000</v>
      </c>
      <c r="L603" s="147">
        <f t="shared" si="178"/>
        <v>2000000</v>
      </c>
      <c r="M603" s="365">
        <f>'موازنة 2029-2030'!M605</f>
        <v>0</v>
      </c>
      <c r="N603" s="208">
        <f t="shared" si="173"/>
        <v>-1000000</v>
      </c>
      <c r="O603" s="147"/>
      <c r="P603" s="209" t="str">
        <f t="shared" si="171"/>
        <v xml:space="preserve"> </v>
      </c>
      <c r="Q603" s="209">
        <f t="shared" si="172"/>
        <v>1000000</v>
      </c>
      <c r="R603" s="105">
        <f t="shared" si="175"/>
        <v>0</v>
      </c>
      <c r="S603" s="72">
        <f t="shared" si="174"/>
        <v>5000000</v>
      </c>
    </row>
    <row r="604" spans="1:19" ht="105.75" customHeight="1" thickBot="1" x14ac:dyDescent="0.25">
      <c r="A604" s="364"/>
      <c r="B604" s="365"/>
      <c r="C604" s="365"/>
      <c r="D604" s="365"/>
      <c r="E604" s="147"/>
      <c r="F604" s="147"/>
      <c r="G604" s="50" t="s">
        <v>918</v>
      </c>
      <c r="H604" s="35" t="s">
        <v>422</v>
      </c>
      <c r="I604" s="365">
        <f>'موازنة 2026-2027'!M606</f>
        <v>0</v>
      </c>
      <c r="J604" s="365">
        <f>'موازنة 2027-2028 '!M606</f>
        <v>0</v>
      </c>
      <c r="K604" s="365">
        <f>'موازنة 2028 -2029'!M606</f>
        <v>0</v>
      </c>
      <c r="L604" s="147">
        <f t="shared" si="178"/>
        <v>0</v>
      </c>
      <c r="M604" s="365">
        <f>'موازنة 2029-2030'!M606</f>
        <v>0</v>
      </c>
      <c r="N604" s="208">
        <f t="shared" si="173"/>
        <v>0</v>
      </c>
      <c r="O604" s="147"/>
      <c r="P604" s="209" t="str">
        <f t="shared" si="171"/>
        <v xml:space="preserve"> </v>
      </c>
      <c r="Q604" s="209" t="str">
        <f t="shared" si="172"/>
        <v xml:space="preserve"> </v>
      </c>
      <c r="R604" s="105">
        <f t="shared" si="175"/>
        <v>0</v>
      </c>
      <c r="S604" s="72">
        <f t="shared" si="174"/>
        <v>0</v>
      </c>
    </row>
    <row r="605" spans="1:19" s="1" customFormat="1" ht="122.25" customHeight="1" x14ac:dyDescent="0.2">
      <c r="A605" s="392">
        <f t="shared" ref="A605:O605" si="193">SUM(A603:A604)</f>
        <v>0</v>
      </c>
      <c r="B605" s="393">
        <f t="shared" si="193"/>
        <v>0</v>
      </c>
      <c r="C605" s="393">
        <f t="shared" si="193"/>
        <v>0</v>
      </c>
      <c r="D605" s="393">
        <f t="shared" si="193"/>
        <v>0</v>
      </c>
      <c r="E605" s="316">
        <f t="shared" si="193"/>
        <v>0</v>
      </c>
      <c r="F605" s="316">
        <f t="shared" si="193"/>
        <v>0</v>
      </c>
      <c r="G605" s="317"/>
      <c r="H605" s="318" t="s">
        <v>197</v>
      </c>
      <c r="I605" s="393">
        <f>'موازنة 2026-2027'!M607</f>
        <v>1000000</v>
      </c>
      <c r="J605" s="393">
        <f>'موازنة 2027-2028 '!M607</f>
        <v>1000000</v>
      </c>
      <c r="K605" s="393">
        <f>'موازنة 2028 -2029'!M607</f>
        <v>1000000</v>
      </c>
      <c r="L605" s="316">
        <f t="shared" si="193"/>
        <v>2000000</v>
      </c>
      <c r="M605" s="393">
        <f>'موازنة 2029-2030'!M607</f>
        <v>0</v>
      </c>
      <c r="N605" s="319">
        <f t="shared" si="173"/>
        <v>-1000000</v>
      </c>
      <c r="O605" s="316">
        <f t="shared" si="193"/>
        <v>0</v>
      </c>
      <c r="P605" s="316" t="str">
        <f t="shared" si="171"/>
        <v xml:space="preserve"> </v>
      </c>
      <c r="Q605" s="316">
        <f t="shared" si="172"/>
        <v>1000000</v>
      </c>
      <c r="R605" s="320">
        <f t="shared" si="175"/>
        <v>0</v>
      </c>
      <c r="S605" s="72">
        <f t="shared" si="174"/>
        <v>5000000</v>
      </c>
    </row>
    <row r="606" spans="1:19" s="2" customFormat="1" ht="135" customHeight="1" thickBot="1" x14ac:dyDescent="0.25">
      <c r="A606" s="440">
        <f t="shared" ref="A606:O606" si="194">A605+A601+A597+A593+A589</f>
        <v>0</v>
      </c>
      <c r="B606" s="441">
        <f t="shared" si="194"/>
        <v>0</v>
      </c>
      <c r="C606" s="441">
        <f t="shared" si="194"/>
        <v>0</v>
      </c>
      <c r="D606" s="441">
        <f t="shared" si="194"/>
        <v>0</v>
      </c>
      <c r="E606" s="335">
        <f t="shared" si="194"/>
        <v>0</v>
      </c>
      <c r="F606" s="335">
        <f t="shared" si="194"/>
        <v>0</v>
      </c>
      <c r="G606" s="52"/>
      <c r="H606" s="6" t="s">
        <v>432</v>
      </c>
      <c r="I606" s="441">
        <f>'موازنة 2026-2027'!M608</f>
        <v>1000000</v>
      </c>
      <c r="J606" s="441">
        <f>'موازنة 2027-2028 '!M608</f>
        <v>1000000</v>
      </c>
      <c r="K606" s="441">
        <f>'موازنة 2028 -2029'!M608</f>
        <v>1000000</v>
      </c>
      <c r="L606" s="335">
        <f t="shared" si="194"/>
        <v>2000000</v>
      </c>
      <c r="M606" s="441">
        <f>'موازنة 2029-2030'!M608</f>
        <v>0</v>
      </c>
      <c r="N606" s="336">
        <f t="shared" si="173"/>
        <v>-1000000</v>
      </c>
      <c r="O606" s="335">
        <f t="shared" si="194"/>
        <v>0</v>
      </c>
      <c r="P606" s="335" t="str">
        <f t="shared" si="171"/>
        <v xml:space="preserve"> </v>
      </c>
      <c r="Q606" s="335">
        <f t="shared" si="172"/>
        <v>1000000</v>
      </c>
      <c r="R606" s="337">
        <f t="shared" si="175"/>
        <v>0</v>
      </c>
      <c r="S606" s="72">
        <f t="shared" si="174"/>
        <v>5000000</v>
      </c>
    </row>
    <row r="607" spans="1:19" s="2" customFormat="1" ht="125.25" customHeight="1" x14ac:dyDescent="0.2">
      <c r="A607" s="371"/>
      <c r="B607" s="372"/>
      <c r="C607" s="372"/>
      <c r="D607" s="372"/>
      <c r="E607" s="152"/>
      <c r="F607" s="152"/>
      <c r="G607" s="53" t="s">
        <v>919</v>
      </c>
      <c r="H607" s="22" t="s">
        <v>433</v>
      </c>
      <c r="I607" s="372">
        <f>'موازنة 2026-2027'!M609</f>
        <v>0</v>
      </c>
      <c r="J607" s="372">
        <f>'موازنة 2027-2028 '!M609</f>
        <v>0</v>
      </c>
      <c r="K607" s="372">
        <f>'موازنة 2028 -2029'!M609</f>
        <v>0</v>
      </c>
      <c r="L607" s="152"/>
      <c r="M607" s="372">
        <f>'موازنة 2029-2030'!M609</f>
        <v>0</v>
      </c>
      <c r="N607" s="214"/>
      <c r="O607" s="152"/>
      <c r="P607" s="152" t="str">
        <f t="shared" si="171"/>
        <v xml:space="preserve"> </v>
      </c>
      <c r="Q607" s="152" t="str">
        <f t="shared" si="172"/>
        <v xml:space="preserve"> </v>
      </c>
      <c r="R607" s="109"/>
      <c r="S607" s="72">
        <f t="shared" si="174"/>
        <v>0</v>
      </c>
    </row>
    <row r="608" spans="1:19" s="1" customFormat="1" ht="114.75" customHeight="1" x14ac:dyDescent="0.2">
      <c r="A608" s="357"/>
      <c r="B608" s="373"/>
      <c r="C608" s="373"/>
      <c r="D608" s="373"/>
      <c r="E608" s="155"/>
      <c r="F608" s="155"/>
      <c r="G608" s="54" t="s">
        <v>920</v>
      </c>
      <c r="H608" s="18" t="s">
        <v>434</v>
      </c>
      <c r="I608" s="373">
        <f>'موازنة 2026-2027'!M610</f>
        <v>0</v>
      </c>
      <c r="J608" s="373">
        <f>'موازنة 2027-2028 '!M610</f>
        <v>0</v>
      </c>
      <c r="K608" s="373">
        <f>'موازنة 2028 -2029'!M610</f>
        <v>0</v>
      </c>
      <c r="L608" s="155"/>
      <c r="M608" s="373">
        <f>'موازنة 2029-2030'!M610</f>
        <v>0</v>
      </c>
      <c r="N608" s="215"/>
      <c r="O608" s="155"/>
      <c r="P608" s="155" t="str">
        <f t="shared" si="171"/>
        <v xml:space="preserve"> </v>
      </c>
      <c r="Q608" s="155" t="str">
        <f t="shared" si="172"/>
        <v xml:space="preserve"> </v>
      </c>
      <c r="R608" s="110"/>
      <c r="S608" s="72">
        <f>S611</f>
        <v>0</v>
      </c>
    </row>
    <row r="609" spans="1:19" ht="95.25" customHeight="1" x14ac:dyDescent="0.2">
      <c r="A609" s="364"/>
      <c r="B609" s="365"/>
      <c r="C609" s="365"/>
      <c r="D609" s="365"/>
      <c r="E609" s="147"/>
      <c r="F609" s="147"/>
      <c r="G609" s="49" t="s">
        <v>921</v>
      </c>
      <c r="H609" s="34" t="s">
        <v>421</v>
      </c>
      <c r="I609" s="365">
        <f>'موازنة 2026-2027'!M611</f>
        <v>0</v>
      </c>
      <c r="J609" s="365">
        <f>'موازنة 2027-2028 '!M611</f>
        <v>0</v>
      </c>
      <c r="K609" s="365">
        <f>'موازنة 2028 -2029'!M611</f>
        <v>0</v>
      </c>
      <c r="L609" s="147">
        <f t="shared" si="178"/>
        <v>0</v>
      </c>
      <c r="M609" s="365">
        <f>'موازنة 2029-2030'!M611</f>
        <v>0</v>
      </c>
      <c r="N609" s="208">
        <f t="shared" si="173"/>
        <v>0</v>
      </c>
      <c r="O609" s="147"/>
      <c r="P609" s="209" t="str">
        <f t="shared" si="171"/>
        <v xml:space="preserve"> </v>
      </c>
      <c r="Q609" s="209" t="str">
        <f t="shared" si="172"/>
        <v xml:space="preserve"> </v>
      </c>
      <c r="R609" s="105">
        <f t="shared" si="175"/>
        <v>0</v>
      </c>
      <c r="S609" s="72">
        <f t="shared" si="174"/>
        <v>0</v>
      </c>
    </row>
    <row r="610" spans="1:19" ht="105" customHeight="1" thickBot="1" x14ac:dyDescent="0.25">
      <c r="A610" s="364"/>
      <c r="B610" s="365"/>
      <c r="C610" s="365"/>
      <c r="D610" s="365"/>
      <c r="E610" s="147"/>
      <c r="F610" s="147"/>
      <c r="G610" s="50" t="s">
        <v>922</v>
      </c>
      <c r="H610" s="35" t="s">
        <v>422</v>
      </c>
      <c r="I610" s="365">
        <f>'موازنة 2026-2027'!M612</f>
        <v>0</v>
      </c>
      <c r="J610" s="365">
        <f>'موازنة 2027-2028 '!M612</f>
        <v>0</v>
      </c>
      <c r="K610" s="365">
        <f>'موازنة 2028 -2029'!M612</f>
        <v>0</v>
      </c>
      <c r="L610" s="147">
        <f t="shared" si="178"/>
        <v>0</v>
      </c>
      <c r="M610" s="365">
        <f>'موازنة 2029-2030'!M612</f>
        <v>0</v>
      </c>
      <c r="N610" s="208">
        <f t="shared" si="173"/>
        <v>0</v>
      </c>
      <c r="O610" s="147"/>
      <c r="P610" s="209" t="str">
        <f t="shared" si="171"/>
        <v xml:space="preserve"> </v>
      </c>
      <c r="Q610" s="209" t="str">
        <f t="shared" si="172"/>
        <v xml:space="preserve"> </v>
      </c>
      <c r="R610" s="105">
        <f t="shared" si="175"/>
        <v>0</v>
      </c>
      <c r="S610" s="72">
        <f t="shared" si="174"/>
        <v>0</v>
      </c>
    </row>
    <row r="611" spans="1:19" s="1" customFormat="1" ht="97.5" customHeight="1" thickBot="1" x14ac:dyDescent="0.25">
      <c r="A611" s="360">
        <f t="shared" ref="A611:F611" si="195">SUM(A609:A610)</f>
        <v>0</v>
      </c>
      <c r="B611" s="368">
        <f t="shared" si="195"/>
        <v>0</v>
      </c>
      <c r="C611" s="368">
        <f t="shared" si="195"/>
        <v>0</v>
      </c>
      <c r="D611" s="368">
        <f t="shared" si="195"/>
        <v>0</v>
      </c>
      <c r="E611" s="150">
        <f t="shared" si="195"/>
        <v>0</v>
      </c>
      <c r="F611" s="150">
        <f t="shared" si="195"/>
        <v>0</v>
      </c>
      <c r="G611" s="51"/>
      <c r="H611" s="5" t="s">
        <v>167</v>
      </c>
      <c r="I611" s="368">
        <f>'موازنة 2026-2027'!M613</f>
        <v>0</v>
      </c>
      <c r="J611" s="368">
        <f>'موازنة 2027-2028 '!M613</f>
        <v>0</v>
      </c>
      <c r="K611" s="368">
        <f>'موازنة 2028 -2029'!M613</f>
        <v>0</v>
      </c>
      <c r="L611" s="150">
        <f t="shared" ref="L611:O611" si="196">SUM(L609:L610)</f>
        <v>0</v>
      </c>
      <c r="M611" s="368">
        <f>'موازنة 2029-2030'!M613</f>
        <v>0</v>
      </c>
      <c r="N611" s="212">
        <f t="shared" si="173"/>
        <v>0</v>
      </c>
      <c r="O611" s="150">
        <f t="shared" si="196"/>
        <v>0</v>
      </c>
      <c r="P611" s="150" t="str">
        <f t="shared" si="171"/>
        <v xml:space="preserve"> </v>
      </c>
      <c r="Q611" s="150" t="str">
        <f t="shared" si="172"/>
        <v xml:space="preserve"> </v>
      </c>
      <c r="R611" s="107">
        <f t="shared" si="175"/>
        <v>0</v>
      </c>
      <c r="S611" s="72">
        <f t="shared" si="174"/>
        <v>0</v>
      </c>
    </row>
    <row r="612" spans="1:19" s="2" customFormat="1" ht="102.75" customHeight="1" thickBot="1" x14ac:dyDescent="0.25">
      <c r="A612" s="376">
        <f t="shared" ref="A612:O612" si="197">A611</f>
        <v>0</v>
      </c>
      <c r="B612" s="377">
        <f t="shared" si="197"/>
        <v>0</v>
      </c>
      <c r="C612" s="377">
        <f t="shared" si="197"/>
        <v>0</v>
      </c>
      <c r="D612" s="377">
        <f t="shared" si="197"/>
        <v>0</v>
      </c>
      <c r="E612" s="157">
        <f t="shared" si="197"/>
        <v>0</v>
      </c>
      <c r="F612" s="157">
        <f t="shared" si="197"/>
        <v>0</v>
      </c>
      <c r="G612" s="57"/>
      <c r="H612" s="7" t="s">
        <v>435</v>
      </c>
      <c r="I612" s="377">
        <f>'موازنة 2026-2027'!M614</f>
        <v>0</v>
      </c>
      <c r="J612" s="377">
        <f>'موازنة 2027-2028 '!M614</f>
        <v>0</v>
      </c>
      <c r="K612" s="377">
        <f>'موازنة 2028 -2029'!M614</f>
        <v>0</v>
      </c>
      <c r="L612" s="157">
        <f t="shared" si="178"/>
        <v>0</v>
      </c>
      <c r="M612" s="377">
        <f>'موازنة 2029-2030'!M614</f>
        <v>0</v>
      </c>
      <c r="N612" s="217">
        <f t="shared" si="173"/>
        <v>0</v>
      </c>
      <c r="O612" s="157">
        <f t="shared" si="197"/>
        <v>0</v>
      </c>
      <c r="P612" s="157" t="str">
        <f t="shared" si="171"/>
        <v xml:space="preserve"> </v>
      </c>
      <c r="Q612" s="157" t="str">
        <f t="shared" si="172"/>
        <v xml:space="preserve"> </v>
      </c>
      <c r="R612" s="112">
        <f t="shared" si="175"/>
        <v>0</v>
      </c>
      <c r="S612" s="72">
        <f t="shared" si="174"/>
        <v>0</v>
      </c>
    </row>
    <row r="613" spans="1:19" s="3" customFormat="1" ht="102.75" customHeight="1" thickBot="1" x14ac:dyDescent="0.25">
      <c r="A613" s="382">
        <f t="shared" ref="A613:O613" si="198">A612+A606+A584</f>
        <v>0</v>
      </c>
      <c r="B613" s="383">
        <f t="shared" si="198"/>
        <v>0</v>
      </c>
      <c r="C613" s="383">
        <f t="shared" si="198"/>
        <v>0</v>
      </c>
      <c r="D613" s="383">
        <f t="shared" si="198"/>
        <v>0</v>
      </c>
      <c r="E613" s="161">
        <f t="shared" si="198"/>
        <v>0</v>
      </c>
      <c r="F613" s="161">
        <f t="shared" si="198"/>
        <v>0</v>
      </c>
      <c r="G613" s="58"/>
      <c r="H613" s="9" t="s">
        <v>436</v>
      </c>
      <c r="I613" s="383">
        <f>'موازنة 2026-2027'!M615</f>
        <v>1000000</v>
      </c>
      <c r="J613" s="383">
        <f>'موازنة 2027-2028 '!M615</f>
        <v>1000000</v>
      </c>
      <c r="K613" s="383">
        <f>'موازنة 2028 -2029'!M615</f>
        <v>1000000</v>
      </c>
      <c r="L613" s="161">
        <f t="shared" si="198"/>
        <v>2000000</v>
      </c>
      <c r="M613" s="383">
        <f>'موازنة 2029-2030'!M615</f>
        <v>0</v>
      </c>
      <c r="N613" s="222">
        <f t="shared" si="173"/>
        <v>-1000000</v>
      </c>
      <c r="O613" s="161">
        <f t="shared" si="198"/>
        <v>0</v>
      </c>
      <c r="P613" s="161" t="str">
        <f t="shared" si="171"/>
        <v xml:space="preserve"> </v>
      </c>
      <c r="Q613" s="161">
        <f t="shared" si="172"/>
        <v>1000000</v>
      </c>
      <c r="R613" s="115">
        <f t="shared" si="175"/>
        <v>0</v>
      </c>
      <c r="S613" s="72">
        <f t="shared" si="174"/>
        <v>5000000</v>
      </c>
    </row>
    <row r="614" spans="1:19" s="3" customFormat="1" ht="105.75" customHeight="1" x14ac:dyDescent="0.2">
      <c r="A614" s="387"/>
      <c r="B614" s="388"/>
      <c r="C614" s="388"/>
      <c r="D614" s="388"/>
      <c r="E614" s="165"/>
      <c r="F614" s="165"/>
      <c r="G614" s="59" t="s">
        <v>923</v>
      </c>
      <c r="H614" s="10" t="s">
        <v>437</v>
      </c>
      <c r="I614" s="388">
        <f>'موازنة 2026-2027'!M616</f>
        <v>0</v>
      </c>
      <c r="J614" s="388">
        <f>'موازنة 2027-2028 '!M616</f>
        <v>0</v>
      </c>
      <c r="K614" s="388">
        <f>'موازنة 2028 -2029'!M616</f>
        <v>0</v>
      </c>
      <c r="L614" s="165"/>
      <c r="M614" s="388">
        <f>'موازنة 2029-2030'!M616</f>
        <v>0</v>
      </c>
      <c r="N614" s="227"/>
      <c r="O614" s="165"/>
      <c r="P614" s="165" t="str">
        <f t="shared" si="171"/>
        <v xml:space="preserve"> </v>
      </c>
      <c r="Q614" s="165" t="str">
        <f t="shared" si="172"/>
        <v xml:space="preserve"> </v>
      </c>
      <c r="R614" s="118"/>
      <c r="S614" s="72">
        <f>S618</f>
        <v>0</v>
      </c>
    </row>
    <row r="615" spans="1:19" s="2" customFormat="1" ht="105.75" customHeight="1" x14ac:dyDescent="0.2">
      <c r="A615" s="389"/>
      <c r="B615" s="390"/>
      <c r="C615" s="390"/>
      <c r="D615" s="390"/>
      <c r="E615" s="180"/>
      <c r="F615" s="180"/>
      <c r="G615" s="60" t="s">
        <v>1012</v>
      </c>
      <c r="H615" s="17" t="s">
        <v>438</v>
      </c>
      <c r="I615" s="390">
        <f>'موازنة 2026-2027'!M617</f>
        <v>0</v>
      </c>
      <c r="J615" s="390">
        <f>'موازنة 2027-2028 '!M617</f>
        <v>0</v>
      </c>
      <c r="K615" s="390">
        <f>'موازنة 2028 -2029'!M617</f>
        <v>0</v>
      </c>
      <c r="L615" s="180">
        <f t="shared" si="178"/>
        <v>0</v>
      </c>
      <c r="M615" s="390">
        <f>'موازنة 2029-2030'!M617</f>
        <v>0</v>
      </c>
      <c r="N615" s="228">
        <f t="shared" si="173"/>
        <v>0</v>
      </c>
      <c r="O615" s="180"/>
      <c r="P615" s="166" t="str">
        <f t="shared" si="171"/>
        <v xml:space="preserve"> </v>
      </c>
      <c r="Q615" s="166" t="str">
        <f t="shared" si="172"/>
        <v xml:space="preserve"> </v>
      </c>
      <c r="R615" s="119">
        <f t="shared" si="175"/>
        <v>0</v>
      </c>
      <c r="S615" s="72">
        <f t="shared" si="174"/>
        <v>0</v>
      </c>
    </row>
    <row r="616" spans="1:19" s="2" customFormat="1" ht="105.75" customHeight="1" x14ac:dyDescent="0.2">
      <c r="A616" s="389"/>
      <c r="B616" s="390"/>
      <c r="C616" s="390"/>
      <c r="D616" s="390"/>
      <c r="E616" s="180"/>
      <c r="F616" s="180"/>
      <c r="G616" s="60" t="s">
        <v>1013</v>
      </c>
      <c r="H616" s="17" t="s">
        <v>439</v>
      </c>
      <c r="I616" s="390">
        <f>'موازنة 2026-2027'!M618</f>
        <v>0</v>
      </c>
      <c r="J616" s="390">
        <f>'موازنة 2027-2028 '!M618</f>
        <v>0</v>
      </c>
      <c r="K616" s="390">
        <f>'موازنة 2028 -2029'!M618</f>
        <v>0</v>
      </c>
      <c r="L616" s="180">
        <f t="shared" si="178"/>
        <v>0</v>
      </c>
      <c r="M616" s="390">
        <f>'موازنة 2029-2030'!M618</f>
        <v>0</v>
      </c>
      <c r="N616" s="228">
        <f t="shared" si="173"/>
        <v>0</v>
      </c>
      <c r="O616" s="180"/>
      <c r="P616" s="166" t="str">
        <f t="shared" si="171"/>
        <v xml:space="preserve"> </v>
      </c>
      <c r="Q616" s="166" t="str">
        <f t="shared" si="172"/>
        <v xml:space="preserve"> </v>
      </c>
      <c r="R616" s="119">
        <f t="shared" si="175"/>
        <v>0</v>
      </c>
      <c r="S616" s="72">
        <f t="shared" si="174"/>
        <v>0</v>
      </c>
    </row>
    <row r="617" spans="1:19" s="2" customFormat="1" ht="105.75" customHeight="1" thickBot="1" x14ac:dyDescent="0.25">
      <c r="A617" s="389"/>
      <c r="B617" s="390"/>
      <c r="C617" s="390"/>
      <c r="D617" s="390"/>
      <c r="E617" s="180"/>
      <c r="F617" s="180"/>
      <c r="G617" s="68" t="s">
        <v>1014</v>
      </c>
      <c r="H617" s="31" t="s">
        <v>440</v>
      </c>
      <c r="I617" s="390">
        <f>'موازنة 2026-2027'!M619</f>
        <v>0</v>
      </c>
      <c r="J617" s="390">
        <f>'موازنة 2027-2028 '!M619</f>
        <v>0</v>
      </c>
      <c r="K617" s="390">
        <f>'موازنة 2028 -2029'!M619</f>
        <v>0</v>
      </c>
      <c r="L617" s="180">
        <f t="shared" si="178"/>
        <v>0</v>
      </c>
      <c r="M617" s="390">
        <f>'موازنة 2029-2030'!M619</f>
        <v>0</v>
      </c>
      <c r="N617" s="228">
        <f t="shared" ref="N617:N680" si="199">M617-I617</f>
        <v>0</v>
      </c>
      <c r="O617" s="180"/>
      <c r="P617" s="166" t="str">
        <f t="shared" ref="P617:P680" si="200">IF(O617&gt;I617,O617-I617," ")</f>
        <v xml:space="preserve"> </v>
      </c>
      <c r="Q617" s="166" t="str">
        <f t="shared" ref="Q617:Q680" si="201">IF(I617&gt;O617,I617-O617," ")</f>
        <v xml:space="preserve"> </v>
      </c>
      <c r="R617" s="119">
        <f t="shared" si="175"/>
        <v>0</v>
      </c>
      <c r="S617" s="72">
        <f t="shared" ref="S617:S680" si="202">SUM(A617+B617+C617+D617+E617+F617+I617+J617+K617+L617+M617+O617)</f>
        <v>0</v>
      </c>
    </row>
    <row r="618" spans="1:19" s="3" customFormat="1" ht="110.25" customHeight="1" thickBot="1" x14ac:dyDescent="0.25">
      <c r="A618" s="382">
        <f t="shared" ref="A618:O618" si="203">SUM(A615:A617)</f>
        <v>0</v>
      </c>
      <c r="B618" s="383">
        <f t="shared" si="203"/>
        <v>0</v>
      </c>
      <c r="C618" s="383">
        <f t="shared" si="203"/>
        <v>0</v>
      </c>
      <c r="D618" s="383">
        <f t="shared" si="203"/>
        <v>0</v>
      </c>
      <c r="E618" s="161">
        <f t="shared" si="203"/>
        <v>0</v>
      </c>
      <c r="F618" s="161">
        <f t="shared" si="203"/>
        <v>0</v>
      </c>
      <c r="G618" s="71"/>
      <c r="H618" s="9" t="s">
        <v>441</v>
      </c>
      <c r="I618" s="383">
        <f>'موازنة 2026-2027'!M620</f>
        <v>0</v>
      </c>
      <c r="J618" s="383">
        <f>'موازنة 2027-2028 '!M620</f>
        <v>0</v>
      </c>
      <c r="K618" s="383">
        <f>'موازنة 2028 -2029'!M620</f>
        <v>0</v>
      </c>
      <c r="L618" s="161">
        <f t="shared" si="203"/>
        <v>0</v>
      </c>
      <c r="M618" s="383">
        <f>'موازنة 2029-2030'!M620</f>
        <v>0</v>
      </c>
      <c r="N618" s="222">
        <f t="shared" si="199"/>
        <v>0</v>
      </c>
      <c r="O618" s="161">
        <f t="shared" si="203"/>
        <v>0</v>
      </c>
      <c r="P618" s="161" t="str">
        <f t="shared" si="200"/>
        <v xml:space="preserve"> </v>
      </c>
      <c r="Q618" s="161" t="str">
        <f t="shared" si="201"/>
        <v xml:space="preserve"> </v>
      </c>
      <c r="R618" s="115">
        <f t="shared" si="175"/>
        <v>0</v>
      </c>
      <c r="S618" s="72">
        <f t="shared" si="202"/>
        <v>0</v>
      </c>
    </row>
    <row r="619" spans="1:19" s="3" customFormat="1" ht="112.5" customHeight="1" x14ac:dyDescent="0.2">
      <c r="A619" s="355"/>
      <c r="B619" s="425"/>
      <c r="C619" s="425"/>
      <c r="D619" s="425"/>
      <c r="E619" s="181"/>
      <c r="F619" s="181"/>
      <c r="G619" s="59" t="s">
        <v>924</v>
      </c>
      <c r="H619" s="10" t="s">
        <v>442</v>
      </c>
      <c r="I619" s="425">
        <f>'موازنة 2026-2027'!M621</f>
        <v>0</v>
      </c>
      <c r="J619" s="425">
        <f>'موازنة 2027-2028 '!M621</f>
        <v>0</v>
      </c>
      <c r="K619" s="425">
        <f>'موازنة 2028 -2029'!M621</f>
        <v>0</v>
      </c>
      <c r="L619" s="181"/>
      <c r="M619" s="425">
        <f>'موازنة 2029-2030'!M621</f>
        <v>0</v>
      </c>
      <c r="N619" s="242"/>
      <c r="O619" s="181"/>
      <c r="P619" s="181" t="str">
        <f t="shared" si="200"/>
        <v xml:space="preserve"> </v>
      </c>
      <c r="Q619" s="181" t="str">
        <f t="shared" si="201"/>
        <v xml:space="preserve"> </v>
      </c>
      <c r="R619" s="125"/>
      <c r="S619" s="72">
        <f>S630</f>
        <v>0</v>
      </c>
    </row>
    <row r="620" spans="1:19" s="2" customFormat="1" ht="105.75" customHeight="1" x14ac:dyDescent="0.2">
      <c r="A620" s="389"/>
      <c r="B620" s="390"/>
      <c r="C620" s="390"/>
      <c r="D620" s="390"/>
      <c r="E620" s="180"/>
      <c r="F620" s="180"/>
      <c r="G620" s="60" t="s">
        <v>1015</v>
      </c>
      <c r="H620" s="17" t="s">
        <v>443</v>
      </c>
      <c r="I620" s="390">
        <f>'موازنة 2026-2027'!M622</f>
        <v>0</v>
      </c>
      <c r="J620" s="390">
        <f>'موازنة 2027-2028 '!M622</f>
        <v>0</v>
      </c>
      <c r="K620" s="390">
        <f>'موازنة 2028 -2029'!M622</f>
        <v>0</v>
      </c>
      <c r="L620" s="180">
        <f t="shared" si="178"/>
        <v>0</v>
      </c>
      <c r="M620" s="390">
        <f>'موازنة 2029-2030'!M622</f>
        <v>0</v>
      </c>
      <c r="N620" s="228">
        <f t="shared" si="199"/>
        <v>0</v>
      </c>
      <c r="O620" s="180"/>
      <c r="P620" s="166" t="str">
        <f t="shared" si="200"/>
        <v xml:space="preserve"> </v>
      </c>
      <c r="Q620" s="166" t="str">
        <f t="shared" si="201"/>
        <v xml:space="preserve"> </v>
      </c>
      <c r="R620" s="119">
        <f t="shared" si="175"/>
        <v>0</v>
      </c>
      <c r="S620" s="72">
        <f t="shared" si="202"/>
        <v>0</v>
      </c>
    </row>
    <row r="621" spans="1:19" s="2" customFormat="1" ht="105.75" customHeight="1" x14ac:dyDescent="0.2">
      <c r="A621" s="389"/>
      <c r="B621" s="390"/>
      <c r="C621" s="390"/>
      <c r="D621" s="390"/>
      <c r="E621" s="166"/>
      <c r="F621" s="166"/>
      <c r="G621" s="60" t="s">
        <v>925</v>
      </c>
      <c r="H621" s="17" t="s">
        <v>444</v>
      </c>
      <c r="I621" s="390">
        <f>'موازنة 2026-2027'!M623</f>
        <v>0</v>
      </c>
      <c r="J621" s="390">
        <f>'موازنة 2027-2028 '!M623</f>
        <v>0</v>
      </c>
      <c r="K621" s="390">
        <f>'موازنة 2028 -2029'!M623</f>
        <v>0</v>
      </c>
      <c r="L621" s="166"/>
      <c r="M621" s="390">
        <f>'موازنة 2029-2030'!M623</f>
        <v>0</v>
      </c>
      <c r="N621" s="228"/>
      <c r="O621" s="166"/>
      <c r="P621" s="166" t="str">
        <f t="shared" si="200"/>
        <v xml:space="preserve"> </v>
      </c>
      <c r="Q621" s="166" t="str">
        <f t="shared" si="201"/>
        <v xml:space="preserve"> </v>
      </c>
      <c r="R621" s="119"/>
      <c r="S621" s="72">
        <f>S624</f>
        <v>0</v>
      </c>
    </row>
    <row r="622" spans="1:19" s="1" customFormat="1" ht="105.75" customHeight="1" x14ac:dyDescent="0.2">
      <c r="A622" s="357"/>
      <c r="B622" s="373"/>
      <c r="C622" s="373"/>
      <c r="D622" s="373"/>
      <c r="E622" s="153"/>
      <c r="F622" s="153"/>
      <c r="G622" s="54" t="s">
        <v>1016</v>
      </c>
      <c r="H622" s="18" t="s">
        <v>445</v>
      </c>
      <c r="I622" s="373">
        <f>'موازنة 2026-2027'!M624</f>
        <v>0</v>
      </c>
      <c r="J622" s="373">
        <f>'موازنة 2027-2028 '!M624</f>
        <v>0</v>
      </c>
      <c r="K622" s="373">
        <f>'موازنة 2028 -2029'!M624</f>
        <v>0</v>
      </c>
      <c r="L622" s="153">
        <f t="shared" si="178"/>
        <v>0</v>
      </c>
      <c r="M622" s="373">
        <f>'موازنة 2029-2030'!M624</f>
        <v>0</v>
      </c>
      <c r="N622" s="215">
        <f t="shared" si="199"/>
        <v>0</v>
      </c>
      <c r="O622" s="153"/>
      <c r="P622" s="155" t="str">
        <f t="shared" si="200"/>
        <v xml:space="preserve"> </v>
      </c>
      <c r="Q622" s="155" t="str">
        <f t="shared" si="201"/>
        <v xml:space="preserve"> </v>
      </c>
      <c r="R622" s="110">
        <f t="shared" ref="R622:R684" si="204">IF(O622=0,,O622/I622)</f>
        <v>0</v>
      </c>
      <c r="S622" s="72">
        <f t="shared" si="202"/>
        <v>0</v>
      </c>
    </row>
    <row r="623" spans="1:19" s="1" customFormat="1" ht="105.75" customHeight="1" thickBot="1" x14ac:dyDescent="0.25">
      <c r="A623" s="357"/>
      <c r="B623" s="373"/>
      <c r="C623" s="373"/>
      <c r="D623" s="373"/>
      <c r="E623" s="153"/>
      <c r="F623" s="153"/>
      <c r="G623" s="55" t="s">
        <v>1017</v>
      </c>
      <c r="H623" s="23" t="s">
        <v>446</v>
      </c>
      <c r="I623" s="373">
        <f>'موازنة 2026-2027'!M625</f>
        <v>0</v>
      </c>
      <c r="J623" s="373">
        <f>'موازنة 2027-2028 '!M625</f>
        <v>0</v>
      </c>
      <c r="K623" s="373">
        <f>'موازنة 2028 -2029'!M625</f>
        <v>0</v>
      </c>
      <c r="L623" s="153">
        <f t="shared" si="178"/>
        <v>0</v>
      </c>
      <c r="M623" s="373">
        <f>'موازنة 2029-2030'!M625</f>
        <v>0</v>
      </c>
      <c r="N623" s="215">
        <f t="shared" si="199"/>
        <v>0</v>
      </c>
      <c r="O623" s="153"/>
      <c r="P623" s="155" t="str">
        <f t="shared" si="200"/>
        <v xml:space="preserve"> </v>
      </c>
      <c r="Q623" s="155" t="str">
        <f t="shared" si="201"/>
        <v xml:space="preserve"> </v>
      </c>
      <c r="R623" s="110">
        <f t="shared" si="204"/>
        <v>0</v>
      </c>
      <c r="S623" s="72">
        <f t="shared" si="202"/>
        <v>0</v>
      </c>
    </row>
    <row r="624" spans="1:19" s="2" customFormat="1" ht="110.25" customHeight="1" thickBot="1" x14ac:dyDescent="0.25">
      <c r="A624" s="376">
        <f t="shared" ref="A624:F624" si="205">SUM(A622:A623)</f>
        <v>0</v>
      </c>
      <c r="B624" s="377">
        <f t="shared" si="205"/>
        <v>0</v>
      </c>
      <c r="C624" s="377">
        <f t="shared" si="205"/>
        <v>0</v>
      </c>
      <c r="D624" s="377">
        <f t="shared" si="205"/>
        <v>0</v>
      </c>
      <c r="E624" s="157">
        <f t="shared" si="205"/>
        <v>0</v>
      </c>
      <c r="F624" s="157">
        <f t="shared" si="205"/>
        <v>0</v>
      </c>
      <c r="G624" s="57"/>
      <c r="H624" s="7" t="s">
        <v>256</v>
      </c>
      <c r="I624" s="377">
        <f>'موازنة 2026-2027'!M626</f>
        <v>0</v>
      </c>
      <c r="J624" s="377">
        <f>'موازنة 2027-2028 '!M626</f>
        <v>0</v>
      </c>
      <c r="K624" s="377">
        <f>'موازنة 2028 -2029'!M626</f>
        <v>0</v>
      </c>
      <c r="L624" s="157">
        <f t="shared" ref="L624:O624" si="206">SUM(L622:L623)</f>
        <v>0</v>
      </c>
      <c r="M624" s="377">
        <f>'موازنة 2029-2030'!M626</f>
        <v>0</v>
      </c>
      <c r="N624" s="217">
        <f t="shared" si="199"/>
        <v>0</v>
      </c>
      <c r="O624" s="157">
        <f t="shared" si="206"/>
        <v>0</v>
      </c>
      <c r="P624" s="157" t="str">
        <f t="shared" si="200"/>
        <v xml:space="preserve"> </v>
      </c>
      <c r="Q624" s="157" t="str">
        <f t="shared" si="201"/>
        <v xml:space="preserve"> </v>
      </c>
      <c r="R624" s="112">
        <f t="shared" si="204"/>
        <v>0</v>
      </c>
      <c r="S624" s="72">
        <f t="shared" si="202"/>
        <v>0</v>
      </c>
    </row>
    <row r="625" spans="1:19" s="2" customFormat="1" ht="102.75" customHeight="1" x14ac:dyDescent="0.2">
      <c r="A625" s="390"/>
      <c r="B625" s="390"/>
      <c r="C625" s="390"/>
      <c r="D625" s="390"/>
      <c r="E625" s="180"/>
      <c r="F625" s="180"/>
      <c r="G625" s="53" t="s">
        <v>1018</v>
      </c>
      <c r="H625" s="22" t="s">
        <v>447</v>
      </c>
      <c r="I625" s="390">
        <f>'موازنة 2026-2027'!M627</f>
        <v>0</v>
      </c>
      <c r="J625" s="390">
        <f>'موازنة 2027-2028 '!M627</f>
        <v>0</v>
      </c>
      <c r="K625" s="390">
        <f>'موازنة 2028 -2029'!M627</f>
        <v>0</v>
      </c>
      <c r="L625" s="180">
        <f t="shared" ref="L625:L688" si="207">K625*2</f>
        <v>0</v>
      </c>
      <c r="M625" s="390">
        <f>'موازنة 2029-2030'!M627</f>
        <v>0</v>
      </c>
      <c r="N625" s="228">
        <f t="shared" si="199"/>
        <v>0</v>
      </c>
      <c r="O625" s="180"/>
      <c r="P625" s="166" t="str">
        <f t="shared" si="200"/>
        <v xml:space="preserve"> </v>
      </c>
      <c r="Q625" s="166" t="str">
        <f t="shared" si="201"/>
        <v xml:space="preserve"> </v>
      </c>
      <c r="R625" s="119">
        <f t="shared" si="204"/>
        <v>0</v>
      </c>
      <c r="S625" s="72">
        <f t="shared" si="202"/>
        <v>0</v>
      </c>
    </row>
    <row r="626" spans="1:19" s="2" customFormat="1" ht="105.75" customHeight="1" x14ac:dyDescent="0.2">
      <c r="A626" s="389"/>
      <c r="B626" s="390"/>
      <c r="C626" s="390"/>
      <c r="D626" s="390"/>
      <c r="E626" s="180"/>
      <c r="F626" s="180"/>
      <c r="G626" s="60" t="s">
        <v>1019</v>
      </c>
      <c r="H626" s="17" t="s">
        <v>448</v>
      </c>
      <c r="I626" s="390">
        <f>'موازنة 2026-2027'!M628</f>
        <v>0</v>
      </c>
      <c r="J626" s="390">
        <f>'موازنة 2027-2028 '!M628</f>
        <v>0</v>
      </c>
      <c r="K626" s="390">
        <f>'موازنة 2028 -2029'!M628</f>
        <v>0</v>
      </c>
      <c r="L626" s="180">
        <f t="shared" si="207"/>
        <v>0</v>
      </c>
      <c r="M626" s="390">
        <f>'موازنة 2029-2030'!M628</f>
        <v>0</v>
      </c>
      <c r="N626" s="228">
        <f t="shared" si="199"/>
        <v>0</v>
      </c>
      <c r="O626" s="180"/>
      <c r="P626" s="166" t="str">
        <f t="shared" si="200"/>
        <v xml:space="preserve"> </v>
      </c>
      <c r="Q626" s="166" t="str">
        <f t="shared" si="201"/>
        <v xml:space="preserve"> </v>
      </c>
      <c r="R626" s="119">
        <f t="shared" si="204"/>
        <v>0</v>
      </c>
      <c r="S626" s="72">
        <f t="shared" si="202"/>
        <v>0</v>
      </c>
    </row>
    <row r="627" spans="1:19" s="2" customFormat="1" ht="105.75" customHeight="1" x14ac:dyDescent="0.2">
      <c r="A627" s="389"/>
      <c r="B627" s="390"/>
      <c r="C627" s="390"/>
      <c r="D627" s="390"/>
      <c r="E627" s="180"/>
      <c r="F627" s="180"/>
      <c r="G627" s="60" t="s">
        <v>1020</v>
      </c>
      <c r="H627" s="17" t="s">
        <v>449</v>
      </c>
      <c r="I627" s="390">
        <f>'موازنة 2026-2027'!M629</f>
        <v>0</v>
      </c>
      <c r="J627" s="390">
        <f>'موازنة 2027-2028 '!M629</f>
        <v>0</v>
      </c>
      <c r="K627" s="390">
        <f>'موازنة 2028 -2029'!M629</f>
        <v>0</v>
      </c>
      <c r="L627" s="180">
        <f t="shared" si="207"/>
        <v>0</v>
      </c>
      <c r="M627" s="390">
        <f>'موازنة 2029-2030'!M629</f>
        <v>0</v>
      </c>
      <c r="N627" s="228">
        <f t="shared" si="199"/>
        <v>0</v>
      </c>
      <c r="O627" s="180"/>
      <c r="P627" s="166" t="str">
        <f t="shared" si="200"/>
        <v xml:space="preserve"> </v>
      </c>
      <c r="Q627" s="166" t="str">
        <f t="shared" si="201"/>
        <v xml:space="preserve"> </v>
      </c>
      <c r="R627" s="119">
        <f t="shared" si="204"/>
        <v>0</v>
      </c>
      <c r="S627" s="72">
        <f t="shared" si="202"/>
        <v>0</v>
      </c>
    </row>
    <row r="628" spans="1:19" s="2" customFormat="1" ht="105.75" customHeight="1" x14ac:dyDescent="0.2">
      <c r="A628" s="389"/>
      <c r="B628" s="390"/>
      <c r="C628" s="390"/>
      <c r="D628" s="390"/>
      <c r="E628" s="180"/>
      <c r="F628" s="180"/>
      <c r="G628" s="60" t="s">
        <v>1021</v>
      </c>
      <c r="H628" s="17" t="s">
        <v>450</v>
      </c>
      <c r="I628" s="390">
        <f>'موازنة 2026-2027'!M630</f>
        <v>0</v>
      </c>
      <c r="J628" s="390">
        <f>'موازنة 2027-2028 '!M630</f>
        <v>0</v>
      </c>
      <c r="K628" s="390">
        <f>'موازنة 2028 -2029'!M630</f>
        <v>0</v>
      </c>
      <c r="L628" s="180">
        <f t="shared" si="207"/>
        <v>0</v>
      </c>
      <c r="M628" s="390">
        <f>'موازنة 2029-2030'!M630</f>
        <v>0</v>
      </c>
      <c r="N628" s="228">
        <f t="shared" si="199"/>
        <v>0</v>
      </c>
      <c r="O628" s="180"/>
      <c r="P628" s="166" t="str">
        <f t="shared" si="200"/>
        <v xml:space="preserve"> </v>
      </c>
      <c r="Q628" s="166" t="str">
        <f t="shared" si="201"/>
        <v xml:space="preserve"> </v>
      </c>
      <c r="R628" s="119">
        <f t="shared" si="204"/>
        <v>0</v>
      </c>
      <c r="S628" s="72">
        <f t="shared" si="202"/>
        <v>0</v>
      </c>
    </row>
    <row r="629" spans="1:19" s="2" customFormat="1" ht="112.5" customHeight="1" thickBot="1" x14ac:dyDescent="0.25">
      <c r="A629" s="389"/>
      <c r="B629" s="390"/>
      <c r="C629" s="390"/>
      <c r="D629" s="390"/>
      <c r="E629" s="180"/>
      <c r="F629" s="180"/>
      <c r="G629" s="68" t="s">
        <v>1022</v>
      </c>
      <c r="H629" s="31" t="s">
        <v>451</v>
      </c>
      <c r="I629" s="390">
        <f>'موازنة 2026-2027'!M631</f>
        <v>0</v>
      </c>
      <c r="J629" s="390">
        <f>'موازنة 2027-2028 '!M631</f>
        <v>0</v>
      </c>
      <c r="K629" s="390">
        <f>'موازنة 2028 -2029'!M631</f>
        <v>0</v>
      </c>
      <c r="L629" s="180">
        <f t="shared" si="207"/>
        <v>0</v>
      </c>
      <c r="M629" s="390">
        <f>'موازنة 2029-2030'!M631</f>
        <v>0</v>
      </c>
      <c r="N629" s="228">
        <f t="shared" si="199"/>
        <v>0</v>
      </c>
      <c r="O629" s="180"/>
      <c r="P629" s="166" t="str">
        <f t="shared" si="200"/>
        <v xml:space="preserve"> </v>
      </c>
      <c r="Q629" s="166" t="str">
        <f t="shared" si="201"/>
        <v xml:space="preserve"> </v>
      </c>
      <c r="R629" s="119">
        <f t="shared" si="204"/>
        <v>0</v>
      </c>
      <c r="S629" s="72">
        <f t="shared" si="202"/>
        <v>0</v>
      </c>
    </row>
    <row r="630" spans="1:19" s="3" customFormat="1" ht="117.75" customHeight="1" thickBot="1" x14ac:dyDescent="0.25">
      <c r="A630" s="382">
        <f t="shared" ref="A630:O630" si="208">A629+A628+A627+A626+A625+A624+A620</f>
        <v>0</v>
      </c>
      <c r="B630" s="383">
        <f t="shared" si="208"/>
        <v>0</v>
      </c>
      <c r="C630" s="383">
        <f t="shared" si="208"/>
        <v>0</v>
      </c>
      <c r="D630" s="383">
        <f t="shared" si="208"/>
        <v>0</v>
      </c>
      <c r="E630" s="161">
        <f t="shared" si="208"/>
        <v>0</v>
      </c>
      <c r="F630" s="161">
        <f t="shared" si="208"/>
        <v>0</v>
      </c>
      <c r="G630" s="58"/>
      <c r="H630" s="9" t="s">
        <v>452</v>
      </c>
      <c r="I630" s="383">
        <f>'موازنة 2026-2027'!M632</f>
        <v>0</v>
      </c>
      <c r="J630" s="383">
        <f>'موازنة 2027-2028 '!M632</f>
        <v>0</v>
      </c>
      <c r="K630" s="383">
        <f>'موازنة 2028 -2029'!M632</f>
        <v>0</v>
      </c>
      <c r="L630" s="161">
        <f t="shared" si="208"/>
        <v>0</v>
      </c>
      <c r="M630" s="383">
        <f>'موازنة 2029-2030'!M632</f>
        <v>0</v>
      </c>
      <c r="N630" s="222">
        <f t="shared" si="199"/>
        <v>0</v>
      </c>
      <c r="O630" s="161">
        <f t="shared" si="208"/>
        <v>0</v>
      </c>
      <c r="P630" s="161" t="str">
        <f t="shared" si="200"/>
        <v xml:space="preserve"> </v>
      </c>
      <c r="Q630" s="161" t="str">
        <f t="shared" si="201"/>
        <v xml:space="preserve"> </v>
      </c>
      <c r="R630" s="115">
        <f t="shared" si="204"/>
        <v>0</v>
      </c>
      <c r="S630" s="72">
        <f t="shared" si="202"/>
        <v>0</v>
      </c>
    </row>
    <row r="631" spans="1:19" s="3" customFormat="1" ht="117.75" customHeight="1" thickBot="1" x14ac:dyDescent="0.25">
      <c r="A631" s="382">
        <f t="shared" ref="A631:O631" si="209">A630+A618+A613</f>
        <v>0</v>
      </c>
      <c r="B631" s="383">
        <f t="shared" si="209"/>
        <v>0</v>
      </c>
      <c r="C631" s="383">
        <f t="shared" si="209"/>
        <v>0</v>
      </c>
      <c r="D631" s="383">
        <f t="shared" si="209"/>
        <v>0</v>
      </c>
      <c r="E631" s="161">
        <f t="shared" si="209"/>
        <v>0</v>
      </c>
      <c r="F631" s="161">
        <f t="shared" si="209"/>
        <v>0</v>
      </c>
      <c r="G631" s="58"/>
      <c r="H631" s="9" t="s">
        <v>453</v>
      </c>
      <c r="I631" s="383">
        <f>'موازنة 2026-2027'!M633</f>
        <v>1000000</v>
      </c>
      <c r="J631" s="383">
        <f>'موازنة 2027-2028 '!M633</f>
        <v>1000000</v>
      </c>
      <c r="K631" s="383">
        <f>'موازنة 2028 -2029'!M633</f>
        <v>1000000</v>
      </c>
      <c r="L631" s="161">
        <f t="shared" si="209"/>
        <v>2000000</v>
      </c>
      <c r="M631" s="383">
        <f>'موازنة 2029-2030'!M633</f>
        <v>0</v>
      </c>
      <c r="N631" s="222">
        <f t="shared" si="199"/>
        <v>-1000000</v>
      </c>
      <c r="O631" s="161">
        <f t="shared" si="209"/>
        <v>0</v>
      </c>
      <c r="P631" s="161" t="str">
        <f t="shared" si="200"/>
        <v xml:space="preserve"> </v>
      </c>
      <c r="Q631" s="161">
        <f t="shared" si="201"/>
        <v>1000000</v>
      </c>
      <c r="R631" s="115">
        <f t="shared" si="204"/>
        <v>0</v>
      </c>
      <c r="S631" s="72">
        <f t="shared" si="202"/>
        <v>5000000</v>
      </c>
    </row>
    <row r="632" spans="1:19" s="3" customFormat="1" ht="112.5" customHeight="1" x14ac:dyDescent="0.2">
      <c r="A632" s="387"/>
      <c r="B632" s="388"/>
      <c r="C632" s="388"/>
      <c r="D632" s="388"/>
      <c r="E632" s="165"/>
      <c r="F632" s="165"/>
      <c r="G632" s="59" t="s">
        <v>962</v>
      </c>
      <c r="H632" s="10" t="s">
        <v>454</v>
      </c>
      <c r="I632" s="388">
        <f>'موازنة 2026-2027'!M634</f>
        <v>0</v>
      </c>
      <c r="J632" s="388">
        <f>'موازنة 2027-2028 '!M634</f>
        <v>0</v>
      </c>
      <c r="K632" s="388">
        <f>'موازنة 2028 -2029'!M634</f>
        <v>0</v>
      </c>
      <c r="L632" s="165"/>
      <c r="M632" s="388">
        <f>'موازنة 2029-2030'!M634</f>
        <v>0</v>
      </c>
      <c r="N632" s="227"/>
      <c r="O632" s="165"/>
      <c r="P632" s="165" t="str">
        <f t="shared" si="200"/>
        <v xml:space="preserve"> </v>
      </c>
      <c r="Q632" s="165" t="str">
        <f t="shared" si="201"/>
        <v xml:space="preserve"> </v>
      </c>
      <c r="R632" s="118"/>
      <c r="S632" s="72">
        <f>S684</f>
        <v>5000000</v>
      </c>
    </row>
    <row r="633" spans="1:19" s="3" customFormat="1" ht="112.5" customHeight="1" x14ac:dyDescent="0.2">
      <c r="A633" s="355"/>
      <c r="B633" s="425"/>
      <c r="C633" s="425"/>
      <c r="D633" s="425"/>
      <c r="E633" s="181"/>
      <c r="F633" s="181"/>
      <c r="G633" s="69" t="s">
        <v>963</v>
      </c>
      <c r="H633" s="4" t="s">
        <v>455</v>
      </c>
      <c r="I633" s="425">
        <f>'موازنة 2026-2027'!M635</f>
        <v>0</v>
      </c>
      <c r="J633" s="425">
        <f>'موازنة 2027-2028 '!M635</f>
        <v>0</v>
      </c>
      <c r="K633" s="425">
        <f>'موازنة 2028 -2029'!M635</f>
        <v>0</v>
      </c>
      <c r="L633" s="181"/>
      <c r="M633" s="425">
        <f>'موازنة 2029-2030'!M635</f>
        <v>0</v>
      </c>
      <c r="N633" s="242"/>
      <c r="O633" s="181"/>
      <c r="P633" s="181" t="str">
        <f t="shared" si="200"/>
        <v xml:space="preserve"> </v>
      </c>
      <c r="Q633" s="181" t="str">
        <f t="shared" si="201"/>
        <v xml:space="preserve"> </v>
      </c>
      <c r="R633" s="125"/>
      <c r="S633" s="72">
        <f>S650</f>
        <v>5000000</v>
      </c>
    </row>
    <row r="634" spans="1:19" s="2" customFormat="1" ht="105.75" customHeight="1" x14ac:dyDescent="0.2">
      <c r="A634" s="389"/>
      <c r="B634" s="390"/>
      <c r="C634" s="390"/>
      <c r="D634" s="390"/>
      <c r="E634" s="180"/>
      <c r="F634" s="180"/>
      <c r="G634" s="60" t="s">
        <v>1023</v>
      </c>
      <c r="H634" s="17" t="s">
        <v>590</v>
      </c>
      <c r="I634" s="390">
        <f>'موازنة 2026-2027'!M636</f>
        <v>0</v>
      </c>
      <c r="J634" s="390">
        <f>'موازنة 2027-2028 '!M636</f>
        <v>0</v>
      </c>
      <c r="K634" s="390">
        <f>'موازنة 2028 -2029'!M636</f>
        <v>0</v>
      </c>
      <c r="L634" s="180">
        <f t="shared" si="207"/>
        <v>0</v>
      </c>
      <c r="M634" s="390">
        <f>'موازنة 2029-2030'!M636</f>
        <v>0</v>
      </c>
      <c r="N634" s="228">
        <f t="shared" si="199"/>
        <v>0</v>
      </c>
      <c r="O634" s="180"/>
      <c r="P634" s="166" t="str">
        <f t="shared" si="200"/>
        <v xml:space="preserve"> </v>
      </c>
      <c r="Q634" s="166" t="str">
        <f t="shared" si="201"/>
        <v xml:space="preserve"> </v>
      </c>
      <c r="R634" s="119">
        <f t="shared" si="204"/>
        <v>0</v>
      </c>
      <c r="S634" s="72">
        <f t="shared" si="202"/>
        <v>0</v>
      </c>
    </row>
    <row r="635" spans="1:19" s="2" customFormat="1" ht="105.75" customHeight="1" x14ac:dyDescent="0.2">
      <c r="A635" s="389"/>
      <c r="B635" s="390"/>
      <c r="C635" s="390"/>
      <c r="D635" s="390"/>
      <c r="E635" s="180"/>
      <c r="F635" s="180"/>
      <c r="G635" s="60" t="s">
        <v>1024</v>
      </c>
      <c r="H635" s="17" t="s">
        <v>591</v>
      </c>
      <c r="I635" s="390">
        <f>'موازنة 2026-2027'!M637</f>
        <v>0</v>
      </c>
      <c r="J635" s="390">
        <f>'موازنة 2027-2028 '!M637</f>
        <v>0</v>
      </c>
      <c r="K635" s="390">
        <f>'موازنة 2028 -2029'!M637</f>
        <v>0</v>
      </c>
      <c r="L635" s="180">
        <f t="shared" si="207"/>
        <v>0</v>
      </c>
      <c r="M635" s="390">
        <f>'موازنة 2029-2030'!M637</f>
        <v>0</v>
      </c>
      <c r="N635" s="228">
        <f t="shared" si="199"/>
        <v>0</v>
      </c>
      <c r="O635" s="180"/>
      <c r="P635" s="166" t="str">
        <f t="shared" si="200"/>
        <v xml:space="preserve"> </v>
      </c>
      <c r="Q635" s="166" t="str">
        <f t="shared" si="201"/>
        <v xml:space="preserve"> </v>
      </c>
      <c r="R635" s="119">
        <f t="shared" si="204"/>
        <v>0</v>
      </c>
      <c r="S635" s="72">
        <f t="shared" si="202"/>
        <v>0</v>
      </c>
    </row>
    <row r="636" spans="1:19" s="2" customFormat="1" ht="105.75" customHeight="1" x14ac:dyDescent="0.2">
      <c r="A636" s="389"/>
      <c r="B636" s="390"/>
      <c r="C636" s="390"/>
      <c r="D636" s="390"/>
      <c r="E636" s="180"/>
      <c r="F636" s="180"/>
      <c r="G636" s="60" t="s">
        <v>1025</v>
      </c>
      <c r="H636" s="17" t="s">
        <v>592</v>
      </c>
      <c r="I636" s="390">
        <f>'موازنة 2026-2027'!M638</f>
        <v>0</v>
      </c>
      <c r="J636" s="390">
        <f>'موازنة 2027-2028 '!M638</f>
        <v>0</v>
      </c>
      <c r="K636" s="390">
        <f>'موازنة 2028 -2029'!M638</f>
        <v>0</v>
      </c>
      <c r="L636" s="180">
        <f t="shared" si="207"/>
        <v>0</v>
      </c>
      <c r="M636" s="390">
        <f>'موازنة 2029-2030'!M638</f>
        <v>0</v>
      </c>
      <c r="N636" s="228">
        <f t="shared" si="199"/>
        <v>0</v>
      </c>
      <c r="O636" s="180"/>
      <c r="P636" s="166" t="str">
        <f t="shared" si="200"/>
        <v xml:space="preserve"> </v>
      </c>
      <c r="Q636" s="166" t="str">
        <f t="shared" si="201"/>
        <v xml:space="preserve"> </v>
      </c>
      <c r="R636" s="119">
        <f t="shared" si="204"/>
        <v>0</v>
      </c>
      <c r="S636" s="72">
        <f t="shared" si="202"/>
        <v>0</v>
      </c>
    </row>
    <row r="637" spans="1:19" s="2" customFormat="1" ht="105.75" customHeight="1" x14ac:dyDescent="0.2">
      <c r="A637" s="389"/>
      <c r="B637" s="390"/>
      <c r="C637" s="390"/>
      <c r="D637" s="390"/>
      <c r="E637" s="180"/>
      <c r="F637" s="180"/>
      <c r="G637" s="60" t="s">
        <v>1026</v>
      </c>
      <c r="H637" s="17" t="s">
        <v>593</v>
      </c>
      <c r="I637" s="390">
        <f>'موازنة 2026-2027'!M639</f>
        <v>0</v>
      </c>
      <c r="J637" s="390">
        <f>'موازنة 2027-2028 '!M639</f>
        <v>0</v>
      </c>
      <c r="K637" s="390">
        <f>'موازنة 2028 -2029'!M639</f>
        <v>0</v>
      </c>
      <c r="L637" s="180">
        <f t="shared" si="207"/>
        <v>0</v>
      </c>
      <c r="M637" s="390">
        <f>'موازنة 2029-2030'!M639</f>
        <v>0</v>
      </c>
      <c r="N637" s="228">
        <f t="shared" si="199"/>
        <v>0</v>
      </c>
      <c r="O637" s="180"/>
      <c r="P637" s="166" t="str">
        <f t="shared" si="200"/>
        <v xml:space="preserve"> </v>
      </c>
      <c r="Q637" s="166" t="str">
        <f t="shared" si="201"/>
        <v xml:space="preserve"> </v>
      </c>
      <c r="R637" s="119">
        <f t="shared" si="204"/>
        <v>0</v>
      </c>
      <c r="S637" s="72">
        <f t="shared" si="202"/>
        <v>0</v>
      </c>
    </row>
    <row r="638" spans="1:19" s="2" customFormat="1" ht="105.75" customHeight="1" x14ac:dyDescent="0.2">
      <c r="A638" s="389"/>
      <c r="B638" s="390"/>
      <c r="C638" s="390"/>
      <c r="D638" s="390"/>
      <c r="E638" s="180"/>
      <c r="F638" s="180"/>
      <c r="G638" s="60" t="s">
        <v>1027</v>
      </c>
      <c r="H638" s="17" t="s">
        <v>594</v>
      </c>
      <c r="I638" s="390">
        <f>'موازنة 2026-2027'!M640</f>
        <v>0</v>
      </c>
      <c r="J638" s="390">
        <f>'موازنة 2027-2028 '!M640</f>
        <v>0</v>
      </c>
      <c r="K638" s="390">
        <f>'موازنة 2028 -2029'!M640</f>
        <v>0</v>
      </c>
      <c r="L638" s="180">
        <f t="shared" si="207"/>
        <v>0</v>
      </c>
      <c r="M638" s="390">
        <f>'موازنة 2029-2030'!M640</f>
        <v>0</v>
      </c>
      <c r="N638" s="228">
        <f t="shared" si="199"/>
        <v>0</v>
      </c>
      <c r="O638" s="180"/>
      <c r="P638" s="166" t="str">
        <f t="shared" si="200"/>
        <v xml:space="preserve"> </v>
      </c>
      <c r="Q638" s="166" t="str">
        <f t="shared" si="201"/>
        <v xml:space="preserve"> </v>
      </c>
      <c r="R638" s="119">
        <f t="shared" si="204"/>
        <v>0</v>
      </c>
      <c r="S638" s="72">
        <f t="shared" si="202"/>
        <v>0</v>
      </c>
    </row>
    <row r="639" spans="1:19" s="2" customFormat="1" ht="105.75" customHeight="1" x14ac:dyDescent="0.2">
      <c r="A639" s="389"/>
      <c r="B639" s="390"/>
      <c r="C639" s="390"/>
      <c r="D639" s="390"/>
      <c r="E639" s="180"/>
      <c r="F639" s="180"/>
      <c r="G639" s="60" t="s">
        <v>1028</v>
      </c>
      <c r="H639" s="17" t="s">
        <v>595</v>
      </c>
      <c r="I639" s="390">
        <f>'موازنة 2026-2027'!M641</f>
        <v>0</v>
      </c>
      <c r="J639" s="390">
        <f>'موازنة 2027-2028 '!M641</f>
        <v>0</v>
      </c>
      <c r="K639" s="390">
        <f>'موازنة 2028 -2029'!M641</f>
        <v>0</v>
      </c>
      <c r="L639" s="180">
        <f t="shared" si="207"/>
        <v>0</v>
      </c>
      <c r="M639" s="390">
        <f>'موازنة 2029-2030'!M641</f>
        <v>0</v>
      </c>
      <c r="N639" s="228">
        <f t="shared" si="199"/>
        <v>0</v>
      </c>
      <c r="O639" s="180"/>
      <c r="P639" s="166" t="str">
        <f t="shared" si="200"/>
        <v xml:space="preserve"> </v>
      </c>
      <c r="Q639" s="166" t="str">
        <f t="shared" si="201"/>
        <v xml:space="preserve"> </v>
      </c>
      <c r="R639" s="119">
        <f t="shared" si="204"/>
        <v>0</v>
      </c>
      <c r="S639" s="72">
        <f t="shared" si="202"/>
        <v>0</v>
      </c>
    </row>
    <row r="640" spans="1:19" s="2" customFormat="1" ht="105.75" customHeight="1" x14ac:dyDescent="0.2">
      <c r="A640" s="389"/>
      <c r="B640" s="390"/>
      <c r="C640" s="390"/>
      <c r="D640" s="390"/>
      <c r="E640" s="180"/>
      <c r="F640" s="180"/>
      <c r="G640" s="60" t="s">
        <v>1029</v>
      </c>
      <c r="H640" s="17" t="s">
        <v>596</v>
      </c>
      <c r="I640" s="390">
        <f>'موازنة 2026-2027'!M642</f>
        <v>0</v>
      </c>
      <c r="J640" s="390">
        <f>'موازنة 2027-2028 '!M642</f>
        <v>0</v>
      </c>
      <c r="K640" s="390">
        <f>'موازنة 2028 -2029'!M642</f>
        <v>0</v>
      </c>
      <c r="L640" s="180">
        <f t="shared" si="207"/>
        <v>0</v>
      </c>
      <c r="M640" s="390">
        <f>'موازنة 2029-2030'!M642</f>
        <v>0</v>
      </c>
      <c r="N640" s="228">
        <f t="shared" si="199"/>
        <v>0</v>
      </c>
      <c r="O640" s="180"/>
      <c r="P640" s="166" t="str">
        <f t="shared" si="200"/>
        <v xml:space="preserve"> </v>
      </c>
      <c r="Q640" s="166" t="str">
        <f t="shared" si="201"/>
        <v xml:space="preserve"> </v>
      </c>
      <c r="R640" s="119">
        <f t="shared" si="204"/>
        <v>0</v>
      </c>
      <c r="S640" s="72">
        <f t="shared" si="202"/>
        <v>0</v>
      </c>
    </row>
    <row r="641" spans="1:19" s="2" customFormat="1" ht="105.75" customHeight="1" x14ac:dyDescent="0.2">
      <c r="A641" s="389"/>
      <c r="B641" s="390"/>
      <c r="C641" s="390"/>
      <c r="D641" s="390"/>
      <c r="E641" s="180"/>
      <c r="F641" s="180"/>
      <c r="G641" s="60" t="s">
        <v>1030</v>
      </c>
      <c r="H641" s="17" t="s">
        <v>597</v>
      </c>
      <c r="I641" s="390">
        <f>'موازنة 2026-2027'!M643</f>
        <v>0</v>
      </c>
      <c r="J641" s="390">
        <f>'موازنة 2027-2028 '!M643</f>
        <v>0</v>
      </c>
      <c r="K641" s="390">
        <f>'موازنة 2028 -2029'!M643</f>
        <v>0</v>
      </c>
      <c r="L641" s="180">
        <f t="shared" si="207"/>
        <v>0</v>
      </c>
      <c r="M641" s="390">
        <f>'موازنة 2029-2030'!M643</f>
        <v>0</v>
      </c>
      <c r="N641" s="228">
        <f t="shared" si="199"/>
        <v>0</v>
      </c>
      <c r="O641" s="180"/>
      <c r="P641" s="166" t="str">
        <f t="shared" si="200"/>
        <v xml:space="preserve"> </v>
      </c>
      <c r="Q641" s="166" t="str">
        <f t="shared" si="201"/>
        <v xml:space="preserve"> </v>
      </c>
      <c r="R641" s="119">
        <f t="shared" si="204"/>
        <v>0</v>
      </c>
      <c r="S641" s="72">
        <f t="shared" si="202"/>
        <v>0</v>
      </c>
    </row>
    <row r="642" spans="1:19" s="2" customFormat="1" ht="112.5" customHeight="1" x14ac:dyDescent="0.2">
      <c r="A642" s="389"/>
      <c r="B642" s="390"/>
      <c r="C642" s="390"/>
      <c r="D642" s="390"/>
      <c r="E642" s="180"/>
      <c r="F642" s="180"/>
      <c r="G642" s="60" t="s">
        <v>1031</v>
      </c>
      <c r="H642" s="17" t="s">
        <v>585</v>
      </c>
      <c r="I642" s="390">
        <f>'موازنة 2026-2027'!M644</f>
        <v>0</v>
      </c>
      <c r="J642" s="390">
        <f>'موازنة 2027-2028 '!M644</f>
        <v>0</v>
      </c>
      <c r="K642" s="390">
        <f>'موازنة 2028 -2029'!M644</f>
        <v>0</v>
      </c>
      <c r="L642" s="180">
        <f t="shared" si="207"/>
        <v>0</v>
      </c>
      <c r="M642" s="390">
        <f>'موازنة 2029-2030'!M644</f>
        <v>0</v>
      </c>
      <c r="N642" s="228">
        <f t="shared" si="199"/>
        <v>0</v>
      </c>
      <c r="O642" s="180"/>
      <c r="P642" s="166" t="str">
        <f t="shared" si="200"/>
        <v xml:space="preserve"> </v>
      </c>
      <c r="Q642" s="166" t="str">
        <f t="shared" si="201"/>
        <v xml:space="preserve"> </v>
      </c>
      <c r="R642" s="119">
        <f t="shared" si="204"/>
        <v>0</v>
      </c>
      <c r="S642" s="72">
        <f t="shared" si="202"/>
        <v>0</v>
      </c>
    </row>
    <row r="643" spans="1:19" s="2" customFormat="1" ht="112.5" customHeight="1" x14ac:dyDescent="0.2">
      <c r="A643" s="389"/>
      <c r="B643" s="390"/>
      <c r="C643" s="390"/>
      <c r="D643" s="390"/>
      <c r="E643" s="180"/>
      <c r="F643" s="180"/>
      <c r="G643" s="60" t="s">
        <v>1032</v>
      </c>
      <c r="H643" s="17" t="s">
        <v>586</v>
      </c>
      <c r="I643" s="390">
        <f>'موازنة 2026-2027'!M645</f>
        <v>1000000</v>
      </c>
      <c r="J643" s="390">
        <f>'موازنة 2027-2028 '!M645</f>
        <v>1000000</v>
      </c>
      <c r="K643" s="390">
        <f>'موازنة 2028 -2029'!M645</f>
        <v>1000000</v>
      </c>
      <c r="L643" s="180">
        <f t="shared" si="207"/>
        <v>2000000</v>
      </c>
      <c r="M643" s="390">
        <f>'موازنة 2029-2030'!M645</f>
        <v>0</v>
      </c>
      <c r="N643" s="228">
        <f t="shared" si="199"/>
        <v>-1000000</v>
      </c>
      <c r="O643" s="180"/>
      <c r="P643" s="166" t="str">
        <f t="shared" si="200"/>
        <v xml:space="preserve"> </v>
      </c>
      <c r="Q643" s="166">
        <f t="shared" si="201"/>
        <v>1000000</v>
      </c>
      <c r="R643" s="119">
        <f t="shared" si="204"/>
        <v>0</v>
      </c>
      <c r="S643" s="72">
        <f t="shared" si="202"/>
        <v>5000000</v>
      </c>
    </row>
    <row r="644" spans="1:19" s="2" customFormat="1" ht="105.75" customHeight="1" x14ac:dyDescent="0.2">
      <c r="A644" s="389"/>
      <c r="B644" s="390"/>
      <c r="C644" s="390"/>
      <c r="D644" s="390"/>
      <c r="E644" s="180"/>
      <c r="F644" s="180"/>
      <c r="G644" s="60" t="s">
        <v>1033</v>
      </c>
      <c r="H644" s="17" t="s">
        <v>587</v>
      </c>
      <c r="I644" s="390">
        <f>'موازنة 2026-2027'!M646</f>
        <v>0</v>
      </c>
      <c r="J644" s="390">
        <f>'موازنة 2027-2028 '!M646</f>
        <v>0</v>
      </c>
      <c r="K644" s="390">
        <f>'موازنة 2028 -2029'!M646</f>
        <v>0</v>
      </c>
      <c r="L644" s="180">
        <f t="shared" si="207"/>
        <v>0</v>
      </c>
      <c r="M644" s="390">
        <f>'موازنة 2029-2030'!M646</f>
        <v>0</v>
      </c>
      <c r="N644" s="228">
        <f t="shared" si="199"/>
        <v>0</v>
      </c>
      <c r="O644" s="180"/>
      <c r="P644" s="166" t="str">
        <f t="shared" si="200"/>
        <v xml:space="preserve"> </v>
      </c>
      <c r="Q644" s="166" t="str">
        <f t="shared" si="201"/>
        <v xml:space="preserve"> </v>
      </c>
      <c r="R644" s="119">
        <f t="shared" si="204"/>
        <v>0</v>
      </c>
      <c r="S644" s="72">
        <f t="shared" si="202"/>
        <v>0</v>
      </c>
    </row>
    <row r="645" spans="1:19" s="2" customFormat="1" ht="105.75" customHeight="1" x14ac:dyDescent="0.2">
      <c r="A645" s="389"/>
      <c r="B645" s="390"/>
      <c r="C645" s="390"/>
      <c r="D645" s="390"/>
      <c r="E645" s="166"/>
      <c r="F645" s="166"/>
      <c r="G645" s="60" t="s">
        <v>964</v>
      </c>
      <c r="H645" s="17" t="s">
        <v>604</v>
      </c>
      <c r="I645" s="390">
        <f>'موازنة 2026-2027'!M647</f>
        <v>0</v>
      </c>
      <c r="J645" s="390">
        <f>'موازنة 2027-2028 '!M647</f>
        <v>0</v>
      </c>
      <c r="K645" s="390">
        <f>'موازنة 2028 -2029'!M647</f>
        <v>0</v>
      </c>
      <c r="L645" s="166">
        <f t="shared" si="207"/>
        <v>0</v>
      </c>
      <c r="M645" s="390">
        <f>'موازنة 2029-2030'!M647</f>
        <v>0</v>
      </c>
      <c r="N645" s="228">
        <f t="shared" si="199"/>
        <v>0</v>
      </c>
      <c r="O645" s="166"/>
      <c r="P645" s="166" t="str">
        <f t="shared" si="200"/>
        <v xml:space="preserve"> </v>
      </c>
      <c r="Q645" s="166" t="str">
        <f t="shared" si="201"/>
        <v xml:space="preserve"> </v>
      </c>
      <c r="R645" s="119"/>
      <c r="S645" s="72">
        <f>S648</f>
        <v>0</v>
      </c>
    </row>
    <row r="646" spans="1:19" s="1" customFormat="1" ht="105.75" customHeight="1" x14ac:dyDescent="0.2">
      <c r="A646" s="357"/>
      <c r="B646" s="373"/>
      <c r="C646" s="373"/>
      <c r="D646" s="373"/>
      <c r="E646" s="153"/>
      <c r="F646" s="153"/>
      <c r="G646" s="54">
        <v>4211120101</v>
      </c>
      <c r="H646" s="18" t="s">
        <v>605</v>
      </c>
      <c r="I646" s="373">
        <f>'موازنة 2026-2027'!M648</f>
        <v>0</v>
      </c>
      <c r="J646" s="373">
        <f>'موازنة 2027-2028 '!M648</f>
        <v>0</v>
      </c>
      <c r="K646" s="373">
        <f>'موازنة 2028 -2029'!M648</f>
        <v>0</v>
      </c>
      <c r="L646" s="153">
        <f t="shared" si="207"/>
        <v>0</v>
      </c>
      <c r="M646" s="373">
        <f>'موازنة 2029-2030'!M648</f>
        <v>0</v>
      </c>
      <c r="N646" s="215">
        <f t="shared" si="199"/>
        <v>0</v>
      </c>
      <c r="O646" s="153"/>
      <c r="P646" s="155" t="str">
        <f t="shared" si="200"/>
        <v xml:space="preserve"> </v>
      </c>
      <c r="Q646" s="155" t="str">
        <f t="shared" si="201"/>
        <v xml:space="preserve"> </v>
      </c>
      <c r="R646" s="110">
        <f t="shared" si="204"/>
        <v>0</v>
      </c>
      <c r="S646" s="72">
        <f t="shared" si="202"/>
        <v>0</v>
      </c>
    </row>
    <row r="647" spans="1:19" s="1" customFormat="1" ht="105.75" customHeight="1" thickBot="1" x14ac:dyDescent="0.25">
      <c r="A647" s="357"/>
      <c r="B647" s="373"/>
      <c r="C647" s="373"/>
      <c r="D647" s="373"/>
      <c r="E647" s="153"/>
      <c r="F647" s="153"/>
      <c r="G647" s="55">
        <v>4211120201</v>
      </c>
      <c r="H647" s="23" t="s">
        <v>606</v>
      </c>
      <c r="I647" s="373">
        <f>'موازنة 2026-2027'!M649</f>
        <v>0</v>
      </c>
      <c r="J647" s="373">
        <f>'موازنة 2027-2028 '!M649</f>
        <v>0</v>
      </c>
      <c r="K647" s="373">
        <f>'موازنة 2028 -2029'!M649</f>
        <v>0</v>
      </c>
      <c r="L647" s="153">
        <f t="shared" si="207"/>
        <v>0</v>
      </c>
      <c r="M647" s="373">
        <f>'موازنة 2029-2030'!M649</f>
        <v>0</v>
      </c>
      <c r="N647" s="215">
        <f t="shared" si="199"/>
        <v>0</v>
      </c>
      <c r="O647" s="153"/>
      <c r="P647" s="155" t="str">
        <f t="shared" si="200"/>
        <v xml:space="preserve"> </v>
      </c>
      <c r="Q647" s="155" t="str">
        <f t="shared" si="201"/>
        <v xml:space="preserve"> </v>
      </c>
      <c r="R647" s="110">
        <f t="shared" si="204"/>
        <v>0</v>
      </c>
      <c r="S647" s="72">
        <f t="shared" si="202"/>
        <v>0</v>
      </c>
    </row>
    <row r="648" spans="1:19" s="2" customFormat="1" ht="95.25" customHeight="1" thickBot="1" x14ac:dyDescent="0.25">
      <c r="A648" s="376">
        <f t="shared" ref="A648:F648" si="210">SUM(A646:A647)</f>
        <v>0</v>
      </c>
      <c r="B648" s="377">
        <f t="shared" si="210"/>
        <v>0</v>
      </c>
      <c r="C648" s="377">
        <f t="shared" si="210"/>
        <v>0</v>
      </c>
      <c r="D648" s="377">
        <f t="shared" si="210"/>
        <v>0</v>
      </c>
      <c r="E648" s="157">
        <f t="shared" si="210"/>
        <v>0</v>
      </c>
      <c r="F648" s="157">
        <f t="shared" si="210"/>
        <v>0</v>
      </c>
      <c r="G648" s="57"/>
      <c r="H648" s="7" t="s">
        <v>588</v>
      </c>
      <c r="I648" s="377">
        <f>'موازنة 2026-2027'!M650</f>
        <v>0</v>
      </c>
      <c r="J648" s="377">
        <f>'موازنة 2027-2028 '!M650</f>
        <v>0</v>
      </c>
      <c r="K648" s="377">
        <f>'موازنة 2028 -2029'!M650</f>
        <v>0</v>
      </c>
      <c r="L648" s="157">
        <f t="shared" ref="L648:O648" si="211">SUM(L646:L647)</f>
        <v>0</v>
      </c>
      <c r="M648" s="377">
        <f>'موازنة 2029-2030'!M650</f>
        <v>0</v>
      </c>
      <c r="N648" s="217">
        <f t="shared" si="199"/>
        <v>0</v>
      </c>
      <c r="O648" s="157">
        <f t="shared" si="211"/>
        <v>0</v>
      </c>
      <c r="P648" s="157" t="str">
        <f t="shared" si="200"/>
        <v xml:space="preserve"> </v>
      </c>
      <c r="Q648" s="157" t="str">
        <f t="shared" si="201"/>
        <v xml:space="preserve"> </v>
      </c>
      <c r="R648" s="112">
        <f t="shared" si="204"/>
        <v>0</v>
      </c>
      <c r="S648" s="72">
        <f t="shared" si="202"/>
        <v>0</v>
      </c>
    </row>
    <row r="649" spans="1:19" s="2" customFormat="1" ht="105.75" customHeight="1" thickBot="1" x14ac:dyDescent="0.25">
      <c r="A649" s="389"/>
      <c r="B649" s="390"/>
      <c r="C649" s="390"/>
      <c r="D649" s="390"/>
      <c r="E649" s="180"/>
      <c r="F649" s="180"/>
      <c r="G649" s="66" t="s">
        <v>1034</v>
      </c>
      <c r="H649" s="36" t="s">
        <v>589</v>
      </c>
      <c r="I649" s="390">
        <f>'موازنة 2026-2027'!M651</f>
        <v>0</v>
      </c>
      <c r="J649" s="390">
        <f>'موازنة 2027-2028 '!M651</f>
        <v>0</v>
      </c>
      <c r="K649" s="390">
        <f>'موازنة 2028 -2029'!M651</f>
        <v>0</v>
      </c>
      <c r="L649" s="180">
        <f t="shared" si="207"/>
        <v>0</v>
      </c>
      <c r="M649" s="390">
        <f>'موازنة 2029-2030'!M651</f>
        <v>0</v>
      </c>
      <c r="N649" s="228">
        <f t="shared" si="199"/>
        <v>0</v>
      </c>
      <c r="O649" s="180"/>
      <c r="P649" s="166" t="str">
        <f t="shared" si="200"/>
        <v xml:space="preserve"> </v>
      </c>
      <c r="Q649" s="166" t="str">
        <f t="shared" si="201"/>
        <v xml:space="preserve"> </v>
      </c>
      <c r="R649" s="119">
        <f t="shared" si="204"/>
        <v>0</v>
      </c>
      <c r="S649" s="72">
        <f t="shared" si="202"/>
        <v>0</v>
      </c>
    </row>
    <row r="650" spans="1:19" s="3" customFormat="1" ht="110.25" customHeight="1" thickBot="1" x14ac:dyDescent="0.25">
      <c r="A650" s="382">
        <f t="shared" ref="A650:O650" si="212">A634+A635+A636+A637+A638+A639+A640+A641+A642+A643+A644+A648+A649</f>
        <v>0</v>
      </c>
      <c r="B650" s="383">
        <f t="shared" si="212"/>
        <v>0</v>
      </c>
      <c r="C650" s="383">
        <f t="shared" si="212"/>
        <v>0</v>
      </c>
      <c r="D650" s="383">
        <f t="shared" si="212"/>
        <v>0</v>
      </c>
      <c r="E650" s="161">
        <f t="shared" si="212"/>
        <v>0</v>
      </c>
      <c r="F650" s="161">
        <f t="shared" si="212"/>
        <v>0</v>
      </c>
      <c r="G650" s="58"/>
      <c r="H650" s="9" t="s">
        <v>456</v>
      </c>
      <c r="I650" s="383">
        <f>'موازنة 2026-2027'!M652</f>
        <v>1000000</v>
      </c>
      <c r="J650" s="383">
        <f>'موازنة 2027-2028 '!M652</f>
        <v>1000000</v>
      </c>
      <c r="K650" s="383">
        <f>'موازنة 2028 -2029'!M652</f>
        <v>1000000</v>
      </c>
      <c r="L650" s="161">
        <f t="shared" si="212"/>
        <v>2000000</v>
      </c>
      <c r="M650" s="383">
        <f>'موازنة 2029-2030'!M652</f>
        <v>0</v>
      </c>
      <c r="N650" s="222">
        <f t="shared" si="199"/>
        <v>-1000000</v>
      </c>
      <c r="O650" s="161">
        <f t="shared" si="212"/>
        <v>0</v>
      </c>
      <c r="P650" s="161" t="str">
        <f t="shared" si="200"/>
        <v xml:space="preserve"> </v>
      </c>
      <c r="Q650" s="161">
        <f t="shared" si="201"/>
        <v>1000000</v>
      </c>
      <c r="R650" s="115">
        <f t="shared" si="204"/>
        <v>0</v>
      </c>
      <c r="S650" s="72">
        <f t="shared" si="202"/>
        <v>5000000</v>
      </c>
    </row>
    <row r="651" spans="1:19" s="3" customFormat="1" ht="112.5" customHeight="1" x14ac:dyDescent="0.2">
      <c r="A651" s="355"/>
      <c r="B651" s="425"/>
      <c r="C651" s="425"/>
      <c r="D651" s="425"/>
      <c r="E651" s="181"/>
      <c r="F651" s="181"/>
      <c r="G651" s="59" t="s">
        <v>965</v>
      </c>
      <c r="H651" s="10" t="s">
        <v>457</v>
      </c>
      <c r="I651" s="425">
        <f>'موازنة 2026-2027'!M653</f>
        <v>0</v>
      </c>
      <c r="J651" s="425">
        <f>'موازنة 2027-2028 '!M653</f>
        <v>0</v>
      </c>
      <c r="K651" s="425">
        <f>'موازنة 2028 -2029'!M653</f>
        <v>0</v>
      </c>
      <c r="L651" s="181"/>
      <c r="M651" s="425">
        <f>'موازنة 2029-2030'!M653</f>
        <v>0</v>
      </c>
      <c r="N651" s="242"/>
      <c r="O651" s="181"/>
      <c r="P651" s="181" t="str">
        <f t="shared" si="200"/>
        <v xml:space="preserve"> </v>
      </c>
      <c r="Q651" s="181" t="str">
        <f t="shared" si="201"/>
        <v xml:space="preserve"> </v>
      </c>
      <c r="R651" s="125"/>
      <c r="S651" s="72">
        <f>S683</f>
        <v>0</v>
      </c>
    </row>
    <row r="652" spans="1:19" s="2" customFormat="1" ht="105.75" customHeight="1" x14ac:dyDescent="0.2">
      <c r="A652" s="389"/>
      <c r="B652" s="390"/>
      <c r="C652" s="390"/>
      <c r="D652" s="390"/>
      <c r="E652" s="180"/>
      <c r="F652" s="180"/>
      <c r="G652" s="60" t="s">
        <v>1035</v>
      </c>
      <c r="H652" s="17" t="s">
        <v>458</v>
      </c>
      <c r="I652" s="390">
        <f>'موازنة 2026-2027'!M654</f>
        <v>0</v>
      </c>
      <c r="J652" s="390">
        <f>'موازنة 2027-2028 '!M654</f>
        <v>0</v>
      </c>
      <c r="K652" s="390">
        <f>'موازنة 2028 -2029'!M654</f>
        <v>0</v>
      </c>
      <c r="L652" s="180">
        <f t="shared" si="207"/>
        <v>0</v>
      </c>
      <c r="M652" s="390">
        <f>'موازنة 2029-2030'!M654</f>
        <v>0</v>
      </c>
      <c r="N652" s="228">
        <f t="shared" si="199"/>
        <v>0</v>
      </c>
      <c r="O652" s="180"/>
      <c r="P652" s="166" t="str">
        <f t="shared" si="200"/>
        <v xml:space="preserve"> </v>
      </c>
      <c r="Q652" s="166" t="str">
        <f t="shared" si="201"/>
        <v xml:space="preserve"> </v>
      </c>
      <c r="R652" s="119">
        <f t="shared" si="204"/>
        <v>0</v>
      </c>
      <c r="S652" s="72">
        <f t="shared" si="202"/>
        <v>0</v>
      </c>
    </row>
    <row r="653" spans="1:19" s="2" customFormat="1" ht="105.75" customHeight="1" x14ac:dyDescent="0.2">
      <c r="A653" s="389"/>
      <c r="B653" s="390"/>
      <c r="C653" s="390"/>
      <c r="D653" s="390"/>
      <c r="E653" s="166"/>
      <c r="F653" s="166"/>
      <c r="G653" s="60" t="s">
        <v>966</v>
      </c>
      <c r="H653" s="17" t="s">
        <v>459</v>
      </c>
      <c r="I653" s="390">
        <f>'موازنة 2026-2027'!M655</f>
        <v>0</v>
      </c>
      <c r="J653" s="390">
        <f>'موازنة 2027-2028 '!M655</f>
        <v>0</v>
      </c>
      <c r="K653" s="390">
        <f>'موازنة 2028 -2029'!M655</f>
        <v>0</v>
      </c>
      <c r="L653" s="166"/>
      <c r="M653" s="390">
        <f>'موازنة 2029-2030'!M655</f>
        <v>0</v>
      </c>
      <c r="N653" s="228"/>
      <c r="O653" s="166"/>
      <c r="P653" s="166" t="str">
        <f t="shared" si="200"/>
        <v xml:space="preserve"> </v>
      </c>
      <c r="Q653" s="166" t="str">
        <f t="shared" si="201"/>
        <v xml:space="preserve"> </v>
      </c>
      <c r="R653" s="119"/>
      <c r="S653" s="72">
        <f>S656</f>
        <v>0</v>
      </c>
    </row>
    <row r="654" spans="1:19" s="1" customFormat="1" ht="105.75" customHeight="1" x14ac:dyDescent="0.2">
      <c r="A654" s="357"/>
      <c r="B654" s="373"/>
      <c r="C654" s="373"/>
      <c r="D654" s="373"/>
      <c r="E654" s="153"/>
      <c r="F654" s="153"/>
      <c r="G654" s="54">
        <v>4212020101</v>
      </c>
      <c r="H654" s="18" t="s">
        <v>460</v>
      </c>
      <c r="I654" s="373">
        <f>'موازنة 2026-2027'!M656</f>
        <v>0</v>
      </c>
      <c r="J654" s="373">
        <f>'موازنة 2027-2028 '!M656</f>
        <v>0</v>
      </c>
      <c r="K654" s="373">
        <f>'موازنة 2028 -2029'!M656</f>
        <v>0</v>
      </c>
      <c r="L654" s="153">
        <f t="shared" si="207"/>
        <v>0</v>
      </c>
      <c r="M654" s="373">
        <f>'موازنة 2029-2030'!M656</f>
        <v>0</v>
      </c>
      <c r="N654" s="215">
        <f t="shared" si="199"/>
        <v>0</v>
      </c>
      <c r="O654" s="153"/>
      <c r="P654" s="155" t="str">
        <f t="shared" si="200"/>
        <v xml:space="preserve"> </v>
      </c>
      <c r="Q654" s="155" t="str">
        <f t="shared" si="201"/>
        <v xml:space="preserve"> </v>
      </c>
      <c r="R654" s="110">
        <f t="shared" si="204"/>
        <v>0</v>
      </c>
      <c r="S654" s="72">
        <f t="shared" si="202"/>
        <v>0</v>
      </c>
    </row>
    <row r="655" spans="1:19" s="1" customFormat="1" ht="105.75" customHeight="1" thickBot="1" x14ac:dyDescent="0.25">
      <c r="A655" s="357"/>
      <c r="B655" s="373"/>
      <c r="C655" s="373"/>
      <c r="D655" s="373"/>
      <c r="E655" s="153"/>
      <c r="F655" s="153"/>
      <c r="G655" s="55">
        <v>4212020201</v>
      </c>
      <c r="H655" s="23" t="s">
        <v>461</v>
      </c>
      <c r="I655" s="373">
        <f>'موازنة 2026-2027'!M657</f>
        <v>0</v>
      </c>
      <c r="J655" s="373">
        <f>'موازنة 2027-2028 '!M657</f>
        <v>0</v>
      </c>
      <c r="K655" s="373">
        <f>'موازنة 2028 -2029'!M657</f>
        <v>0</v>
      </c>
      <c r="L655" s="153">
        <f t="shared" si="207"/>
        <v>0</v>
      </c>
      <c r="M655" s="373">
        <f>'موازنة 2029-2030'!M657</f>
        <v>0</v>
      </c>
      <c r="N655" s="215">
        <f t="shared" si="199"/>
        <v>0</v>
      </c>
      <c r="O655" s="153"/>
      <c r="P655" s="155" t="str">
        <f t="shared" si="200"/>
        <v xml:space="preserve"> </v>
      </c>
      <c r="Q655" s="155" t="str">
        <f t="shared" si="201"/>
        <v xml:space="preserve"> </v>
      </c>
      <c r="R655" s="110">
        <f t="shared" si="204"/>
        <v>0</v>
      </c>
      <c r="S655" s="72">
        <f t="shared" si="202"/>
        <v>0</v>
      </c>
    </row>
    <row r="656" spans="1:19" s="2" customFormat="1" ht="107.25" customHeight="1" thickBot="1" x14ac:dyDescent="0.25">
      <c r="A656" s="376">
        <f t="shared" ref="A656:F656" si="213">SUM(A654:A655)</f>
        <v>0</v>
      </c>
      <c r="B656" s="377">
        <f t="shared" si="213"/>
        <v>0</v>
      </c>
      <c r="C656" s="377">
        <f t="shared" si="213"/>
        <v>0</v>
      </c>
      <c r="D656" s="377">
        <f t="shared" si="213"/>
        <v>0</v>
      </c>
      <c r="E656" s="157">
        <f t="shared" si="213"/>
        <v>0</v>
      </c>
      <c r="F656" s="157">
        <f t="shared" si="213"/>
        <v>0</v>
      </c>
      <c r="G656" s="57"/>
      <c r="H656" s="7" t="s">
        <v>256</v>
      </c>
      <c r="I656" s="377">
        <f>'موازنة 2026-2027'!M658</f>
        <v>0</v>
      </c>
      <c r="J656" s="377">
        <f>'موازنة 2027-2028 '!M658</f>
        <v>0</v>
      </c>
      <c r="K656" s="377">
        <f>'موازنة 2028 -2029'!M658</f>
        <v>0</v>
      </c>
      <c r="L656" s="157">
        <f t="shared" ref="L656:O656" si="214">SUM(L654:L655)</f>
        <v>0</v>
      </c>
      <c r="M656" s="377">
        <f>'موازنة 2029-2030'!M658</f>
        <v>0</v>
      </c>
      <c r="N656" s="217">
        <f t="shared" si="199"/>
        <v>0</v>
      </c>
      <c r="O656" s="157">
        <f t="shared" si="214"/>
        <v>0</v>
      </c>
      <c r="P656" s="157" t="str">
        <f t="shared" si="200"/>
        <v xml:space="preserve"> </v>
      </c>
      <c r="Q656" s="157" t="str">
        <f t="shared" si="201"/>
        <v xml:space="preserve"> </v>
      </c>
      <c r="R656" s="112">
        <f t="shared" si="204"/>
        <v>0</v>
      </c>
      <c r="S656" s="72">
        <f t="shared" si="202"/>
        <v>0</v>
      </c>
    </row>
    <row r="657" spans="1:19" s="2" customFormat="1" ht="112.5" customHeight="1" x14ac:dyDescent="0.2">
      <c r="A657" s="389"/>
      <c r="B657" s="390"/>
      <c r="C657" s="390"/>
      <c r="D657" s="390"/>
      <c r="E657" s="166"/>
      <c r="F657" s="166"/>
      <c r="G657" s="53" t="s">
        <v>967</v>
      </c>
      <c r="H657" s="22" t="s">
        <v>462</v>
      </c>
      <c r="I657" s="390">
        <f>'موازنة 2026-2027'!M659</f>
        <v>0</v>
      </c>
      <c r="J657" s="390">
        <f>'موازنة 2027-2028 '!M659</f>
        <v>0</v>
      </c>
      <c r="K657" s="390">
        <f>'موازنة 2028 -2029'!M659</f>
        <v>0</v>
      </c>
      <c r="L657" s="166"/>
      <c r="M657" s="390">
        <f>'موازنة 2029-2030'!M659</f>
        <v>0</v>
      </c>
      <c r="N657" s="228"/>
      <c r="O657" s="166"/>
      <c r="P657" s="166" t="str">
        <f t="shared" si="200"/>
        <v xml:space="preserve"> </v>
      </c>
      <c r="Q657" s="166" t="str">
        <f t="shared" si="201"/>
        <v xml:space="preserve"> </v>
      </c>
      <c r="R657" s="119"/>
      <c r="S657" s="72">
        <f>S660</f>
        <v>0</v>
      </c>
    </row>
    <row r="658" spans="1:19" s="1" customFormat="1" ht="97.5" customHeight="1" x14ac:dyDescent="0.2">
      <c r="A658" s="373"/>
      <c r="B658" s="373"/>
      <c r="C658" s="373"/>
      <c r="D658" s="373"/>
      <c r="E658" s="153"/>
      <c r="F658" s="153"/>
      <c r="G658" s="54">
        <v>4212030101</v>
      </c>
      <c r="H658" s="18" t="s">
        <v>463</v>
      </c>
      <c r="I658" s="373">
        <f>'موازنة 2026-2027'!M660</f>
        <v>0</v>
      </c>
      <c r="J658" s="373">
        <f>'موازنة 2027-2028 '!M660</f>
        <v>0</v>
      </c>
      <c r="K658" s="373">
        <f>'موازنة 2028 -2029'!M660</f>
        <v>0</v>
      </c>
      <c r="L658" s="153">
        <f t="shared" si="207"/>
        <v>0</v>
      </c>
      <c r="M658" s="373">
        <f>'موازنة 2029-2030'!M660</f>
        <v>0</v>
      </c>
      <c r="N658" s="215">
        <f t="shared" si="199"/>
        <v>0</v>
      </c>
      <c r="O658" s="153"/>
      <c r="P658" s="155" t="str">
        <f t="shared" si="200"/>
        <v xml:space="preserve"> </v>
      </c>
      <c r="Q658" s="155" t="str">
        <f t="shared" si="201"/>
        <v xml:space="preserve"> </v>
      </c>
      <c r="R658" s="110">
        <f t="shared" si="204"/>
        <v>0</v>
      </c>
      <c r="S658" s="72">
        <f t="shared" si="202"/>
        <v>0</v>
      </c>
    </row>
    <row r="659" spans="1:19" s="1" customFormat="1" ht="105.75" customHeight="1" thickBot="1" x14ac:dyDescent="0.25">
      <c r="A659" s="374"/>
      <c r="B659" s="375"/>
      <c r="C659" s="375"/>
      <c r="D659" s="375"/>
      <c r="E659" s="156"/>
      <c r="F659" s="156"/>
      <c r="G659" s="55">
        <v>4212030201</v>
      </c>
      <c r="H659" s="23" t="s">
        <v>464</v>
      </c>
      <c r="I659" s="375">
        <f>'موازنة 2026-2027'!M661</f>
        <v>0</v>
      </c>
      <c r="J659" s="375">
        <f>'موازنة 2027-2028 '!M661</f>
        <v>0</v>
      </c>
      <c r="K659" s="375">
        <f>'موازنة 2028 -2029'!M661</f>
        <v>0</v>
      </c>
      <c r="L659" s="156">
        <f t="shared" si="207"/>
        <v>0</v>
      </c>
      <c r="M659" s="375">
        <f>'موازنة 2029-2030'!M661</f>
        <v>0</v>
      </c>
      <c r="N659" s="216">
        <f t="shared" si="199"/>
        <v>0</v>
      </c>
      <c r="O659" s="156"/>
      <c r="P659" s="154" t="str">
        <f t="shared" si="200"/>
        <v xml:space="preserve"> </v>
      </c>
      <c r="Q659" s="154" t="str">
        <f t="shared" si="201"/>
        <v xml:space="preserve"> </v>
      </c>
      <c r="R659" s="111">
        <f t="shared" si="204"/>
        <v>0</v>
      </c>
      <c r="S659" s="72">
        <f t="shared" si="202"/>
        <v>0</v>
      </c>
    </row>
    <row r="660" spans="1:19" s="2" customFormat="1" ht="99.75" customHeight="1" thickBot="1" x14ac:dyDescent="0.25">
      <c r="A660" s="376">
        <f t="shared" ref="A660:O660" si="215">SUM(A658:A659)</f>
        <v>0</v>
      </c>
      <c r="B660" s="377">
        <f t="shared" si="215"/>
        <v>0</v>
      </c>
      <c r="C660" s="377">
        <f t="shared" si="215"/>
        <v>0</v>
      </c>
      <c r="D660" s="377">
        <f t="shared" si="215"/>
        <v>0</v>
      </c>
      <c r="E660" s="157">
        <f t="shared" si="215"/>
        <v>0</v>
      </c>
      <c r="F660" s="157">
        <f t="shared" si="215"/>
        <v>0</v>
      </c>
      <c r="G660" s="57"/>
      <c r="H660" s="7" t="s">
        <v>266</v>
      </c>
      <c r="I660" s="377">
        <f>'موازنة 2026-2027'!M662</f>
        <v>0</v>
      </c>
      <c r="J660" s="377">
        <f>'موازنة 2027-2028 '!M662</f>
        <v>0</v>
      </c>
      <c r="K660" s="377">
        <f>'موازنة 2028 -2029'!M662</f>
        <v>0</v>
      </c>
      <c r="L660" s="157">
        <f t="shared" si="215"/>
        <v>0</v>
      </c>
      <c r="M660" s="377">
        <f>'موازنة 2029-2030'!M662</f>
        <v>0</v>
      </c>
      <c r="N660" s="217">
        <f t="shared" si="199"/>
        <v>0</v>
      </c>
      <c r="O660" s="157">
        <f t="shared" si="215"/>
        <v>0</v>
      </c>
      <c r="P660" s="157" t="str">
        <f t="shared" si="200"/>
        <v xml:space="preserve"> </v>
      </c>
      <c r="Q660" s="157" t="str">
        <f t="shared" si="201"/>
        <v xml:space="preserve"> </v>
      </c>
      <c r="R660" s="112">
        <f t="shared" si="204"/>
        <v>0</v>
      </c>
      <c r="S660" s="72">
        <f t="shared" si="202"/>
        <v>0</v>
      </c>
    </row>
    <row r="661" spans="1:19" s="2" customFormat="1" ht="105.75" customHeight="1" x14ac:dyDescent="0.2">
      <c r="A661" s="371"/>
      <c r="B661" s="372"/>
      <c r="C661" s="372"/>
      <c r="D661" s="372"/>
      <c r="E661" s="191"/>
      <c r="F661" s="191"/>
      <c r="G661" s="53" t="s">
        <v>1036</v>
      </c>
      <c r="H661" s="22" t="s">
        <v>568</v>
      </c>
      <c r="I661" s="372">
        <f>'موازنة 2026-2027'!M663</f>
        <v>0</v>
      </c>
      <c r="J661" s="372">
        <f>'موازنة 2027-2028 '!M663</f>
        <v>0</v>
      </c>
      <c r="K661" s="372">
        <f>'موازنة 2028 -2029'!M663</f>
        <v>0</v>
      </c>
      <c r="L661" s="191">
        <f t="shared" si="207"/>
        <v>0</v>
      </c>
      <c r="M661" s="372">
        <f>'موازنة 2029-2030'!M663</f>
        <v>0</v>
      </c>
      <c r="N661" s="214">
        <f t="shared" si="199"/>
        <v>0</v>
      </c>
      <c r="O661" s="191"/>
      <c r="P661" s="152" t="str">
        <f t="shared" si="200"/>
        <v xml:space="preserve"> </v>
      </c>
      <c r="Q661" s="152" t="str">
        <f t="shared" si="201"/>
        <v xml:space="preserve"> </v>
      </c>
      <c r="R661" s="109">
        <f t="shared" si="204"/>
        <v>0</v>
      </c>
      <c r="S661" s="72">
        <f t="shared" si="202"/>
        <v>0</v>
      </c>
    </row>
    <row r="662" spans="1:19" s="2" customFormat="1" ht="105.75" customHeight="1" x14ac:dyDescent="0.2">
      <c r="A662" s="389"/>
      <c r="B662" s="390"/>
      <c r="C662" s="390"/>
      <c r="D662" s="390"/>
      <c r="E662" s="180"/>
      <c r="F662" s="180"/>
      <c r="G662" s="60" t="s">
        <v>1037</v>
      </c>
      <c r="H662" s="17" t="s">
        <v>465</v>
      </c>
      <c r="I662" s="390">
        <f>'موازنة 2026-2027'!M664</f>
        <v>0</v>
      </c>
      <c r="J662" s="390">
        <f>'موازنة 2027-2028 '!M664</f>
        <v>0</v>
      </c>
      <c r="K662" s="390">
        <f>'موازنة 2028 -2029'!M664</f>
        <v>0</v>
      </c>
      <c r="L662" s="180">
        <f t="shared" si="207"/>
        <v>0</v>
      </c>
      <c r="M662" s="390">
        <f>'موازنة 2029-2030'!M664</f>
        <v>0</v>
      </c>
      <c r="N662" s="228">
        <f t="shared" si="199"/>
        <v>0</v>
      </c>
      <c r="O662" s="180"/>
      <c r="P662" s="166" t="str">
        <f t="shared" si="200"/>
        <v xml:space="preserve"> </v>
      </c>
      <c r="Q662" s="166" t="str">
        <f t="shared" si="201"/>
        <v xml:space="preserve"> </v>
      </c>
      <c r="R662" s="119">
        <f t="shared" si="204"/>
        <v>0</v>
      </c>
      <c r="S662" s="72">
        <f t="shared" si="202"/>
        <v>0</v>
      </c>
    </row>
    <row r="663" spans="1:19" s="2" customFormat="1" ht="105.75" customHeight="1" x14ac:dyDescent="0.2">
      <c r="A663" s="389"/>
      <c r="B663" s="390"/>
      <c r="C663" s="390"/>
      <c r="D663" s="390"/>
      <c r="E663" s="180"/>
      <c r="F663" s="180"/>
      <c r="G663" s="60" t="s">
        <v>1038</v>
      </c>
      <c r="H663" s="17" t="s">
        <v>466</v>
      </c>
      <c r="I663" s="390">
        <f>'موازنة 2026-2027'!M665</f>
        <v>0</v>
      </c>
      <c r="J663" s="390">
        <f>'موازنة 2027-2028 '!M665</f>
        <v>0</v>
      </c>
      <c r="K663" s="390">
        <f>'موازنة 2028 -2029'!M665</f>
        <v>0</v>
      </c>
      <c r="L663" s="180">
        <f t="shared" si="207"/>
        <v>0</v>
      </c>
      <c r="M663" s="390">
        <f>'موازنة 2029-2030'!M665</f>
        <v>0</v>
      </c>
      <c r="N663" s="228">
        <f t="shared" si="199"/>
        <v>0</v>
      </c>
      <c r="O663" s="180"/>
      <c r="P663" s="166" t="str">
        <f t="shared" si="200"/>
        <v xml:space="preserve"> </v>
      </c>
      <c r="Q663" s="166" t="str">
        <f t="shared" si="201"/>
        <v xml:space="preserve"> </v>
      </c>
      <c r="R663" s="119">
        <f t="shared" si="204"/>
        <v>0</v>
      </c>
      <c r="S663" s="72">
        <f t="shared" si="202"/>
        <v>0</v>
      </c>
    </row>
    <row r="664" spans="1:19" s="2" customFormat="1" ht="105.75" customHeight="1" x14ac:dyDescent="0.2">
      <c r="A664" s="389"/>
      <c r="B664" s="390"/>
      <c r="C664" s="390"/>
      <c r="D664" s="390"/>
      <c r="E664" s="166"/>
      <c r="F664" s="166"/>
      <c r="G664" s="60" t="s">
        <v>968</v>
      </c>
      <c r="H664" s="17" t="s">
        <v>467</v>
      </c>
      <c r="I664" s="390">
        <f>'موازنة 2026-2027'!M666</f>
        <v>0</v>
      </c>
      <c r="J664" s="390">
        <f>'موازنة 2027-2028 '!M666</f>
        <v>0</v>
      </c>
      <c r="K664" s="390">
        <f>'موازنة 2028 -2029'!M666</f>
        <v>0</v>
      </c>
      <c r="L664" s="166"/>
      <c r="M664" s="390">
        <f>'موازنة 2029-2030'!M666</f>
        <v>0</v>
      </c>
      <c r="N664" s="228"/>
      <c r="O664" s="166"/>
      <c r="P664" s="166" t="str">
        <f t="shared" si="200"/>
        <v xml:space="preserve"> </v>
      </c>
      <c r="Q664" s="166" t="str">
        <f t="shared" si="201"/>
        <v xml:space="preserve"> </v>
      </c>
      <c r="R664" s="119"/>
      <c r="S664" s="72">
        <f>S672</f>
        <v>0</v>
      </c>
    </row>
    <row r="665" spans="1:19" s="1" customFormat="1" ht="105.75" customHeight="1" x14ac:dyDescent="0.2">
      <c r="A665" s="357"/>
      <c r="B665" s="373"/>
      <c r="C665" s="373"/>
      <c r="D665" s="373"/>
      <c r="E665" s="153"/>
      <c r="F665" s="153"/>
      <c r="G665" s="54">
        <v>4212070101</v>
      </c>
      <c r="H665" s="18" t="s">
        <v>468</v>
      </c>
      <c r="I665" s="373">
        <f>'موازنة 2026-2027'!M667</f>
        <v>0</v>
      </c>
      <c r="J665" s="373">
        <f>'موازنة 2027-2028 '!M667</f>
        <v>0</v>
      </c>
      <c r="K665" s="373">
        <f>'موازنة 2028 -2029'!M667</f>
        <v>0</v>
      </c>
      <c r="L665" s="153">
        <f t="shared" si="207"/>
        <v>0</v>
      </c>
      <c r="M665" s="373">
        <f>'موازنة 2029-2030'!M667</f>
        <v>0</v>
      </c>
      <c r="N665" s="215">
        <f t="shared" si="199"/>
        <v>0</v>
      </c>
      <c r="O665" s="153"/>
      <c r="P665" s="155" t="str">
        <f t="shared" si="200"/>
        <v xml:space="preserve"> </v>
      </c>
      <c r="Q665" s="155" t="str">
        <f t="shared" si="201"/>
        <v xml:space="preserve"> </v>
      </c>
      <c r="R665" s="110">
        <f t="shared" si="204"/>
        <v>0</v>
      </c>
      <c r="S665" s="72">
        <f t="shared" si="202"/>
        <v>0</v>
      </c>
    </row>
    <row r="666" spans="1:19" s="1" customFormat="1" ht="105.75" customHeight="1" x14ac:dyDescent="0.2">
      <c r="A666" s="357"/>
      <c r="B666" s="373"/>
      <c r="C666" s="373"/>
      <c r="D666" s="373"/>
      <c r="E666" s="153"/>
      <c r="F666" s="153"/>
      <c r="G666" s="54">
        <v>4212070201</v>
      </c>
      <c r="H666" s="18" t="s">
        <v>469</v>
      </c>
      <c r="I666" s="373">
        <f>'موازنة 2026-2027'!M668</f>
        <v>0</v>
      </c>
      <c r="J666" s="373">
        <f>'موازنة 2027-2028 '!M668</f>
        <v>0</v>
      </c>
      <c r="K666" s="373">
        <f>'موازنة 2028 -2029'!M668</f>
        <v>0</v>
      </c>
      <c r="L666" s="153">
        <f t="shared" si="207"/>
        <v>0</v>
      </c>
      <c r="M666" s="373">
        <f>'موازنة 2029-2030'!M668</f>
        <v>0</v>
      </c>
      <c r="N666" s="215">
        <f t="shared" si="199"/>
        <v>0</v>
      </c>
      <c r="O666" s="153"/>
      <c r="P666" s="155" t="str">
        <f t="shared" si="200"/>
        <v xml:space="preserve"> </v>
      </c>
      <c r="Q666" s="155" t="str">
        <f t="shared" si="201"/>
        <v xml:space="preserve"> </v>
      </c>
      <c r="R666" s="110">
        <f t="shared" si="204"/>
        <v>0</v>
      </c>
      <c r="S666" s="72">
        <f t="shared" si="202"/>
        <v>0</v>
      </c>
    </row>
    <row r="667" spans="1:19" s="1" customFormat="1" ht="105.75" customHeight="1" x14ac:dyDescent="0.2">
      <c r="A667" s="357"/>
      <c r="B667" s="373"/>
      <c r="C667" s="373"/>
      <c r="D667" s="373"/>
      <c r="E667" s="153"/>
      <c r="F667" s="153"/>
      <c r="G667" s="54">
        <v>4212070301</v>
      </c>
      <c r="H667" s="18" t="s">
        <v>470</v>
      </c>
      <c r="I667" s="373">
        <f>'موازنة 2026-2027'!M669</f>
        <v>0</v>
      </c>
      <c r="J667" s="373">
        <f>'موازنة 2027-2028 '!M669</f>
        <v>0</v>
      </c>
      <c r="K667" s="373">
        <f>'موازنة 2028 -2029'!M669</f>
        <v>0</v>
      </c>
      <c r="L667" s="153">
        <f t="shared" si="207"/>
        <v>0</v>
      </c>
      <c r="M667" s="373">
        <f>'موازنة 2029-2030'!M669</f>
        <v>0</v>
      </c>
      <c r="N667" s="215">
        <f t="shared" si="199"/>
        <v>0</v>
      </c>
      <c r="O667" s="153"/>
      <c r="P667" s="155" t="str">
        <f t="shared" si="200"/>
        <v xml:space="preserve"> </v>
      </c>
      <c r="Q667" s="155" t="str">
        <f t="shared" si="201"/>
        <v xml:space="preserve"> </v>
      </c>
      <c r="R667" s="110">
        <f t="shared" si="204"/>
        <v>0</v>
      </c>
      <c r="S667" s="72">
        <f t="shared" si="202"/>
        <v>0</v>
      </c>
    </row>
    <row r="668" spans="1:19" s="1" customFormat="1" ht="105.75" customHeight="1" x14ac:dyDescent="0.2">
      <c r="A668" s="357"/>
      <c r="B668" s="373"/>
      <c r="C668" s="373"/>
      <c r="D668" s="373"/>
      <c r="E668" s="153"/>
      <c r="F668" s="153"/>
      <c r="G668" s="54">
        <v>4212070401</v>
      </c>
      <c r="H668" s="18" t="s">
        <v>471</v>
      </c>
      <c r="I668" s="373">
        <f>'موازنة 2026-2027'!M670</f>
        <v>0</v>
      </c>
      <c r="J668" s="373">
        <f>'موازنة 2027-2028 '!M670</f>
        <v>0</v>
      </c>
      <c r="K668" s="373">
        <f>'موازنة 2028 -2029'!M670</f>
        <v>0</v>
      </c>
      <c r="L668" s="153">
        <f t="shared" si="207"/>
        <v>0</v>
      </c>
      <c r="M668" s="373">
        <f>'موازنة 2029-2030'!M670</f>
        <v>0</v>
      </c>
      <c r="N668" s="215">
        <f t="shared" si="199"/>
        <v>0</v>
      </c>
      <c r="O668" s="153"/>
      <c r="P668" s="155" t="str">
        <f t="shared" si="200"/>
        <v xml:space="preserve"> </v>
      </c>
      <c r="Q668" s="155" t="str">
        <f t="shared" si="201"/>
        <v xml:space="preserve"> </v>
      </c>
      <c r="R668" s="110">
        <f t="shared" si="204"/>
        <v>0</v>
      </c>
      <c r="S668" s="72">
        <f t="shared" si="202"/>
        <v>0</v>
      </c>
    </row>
    <row r="669" spans="1:19" s="1" customFormat="1" ht="105.75" customHeight="1" x14ac:dyDescent="0.2">
      <c r="A669" s="357"/>
      <c r="B669" s="373"/>
      <c r="C669" s="373"/>
      <c r="D669" s="373"/>
      <c r="E669" s="153"/>
      <c r="F669" s="153"/>
      <c r="G669" s="54">
        <v>4212070501</v>
      </c>
      <c r="H669" s="18" t="s">
        <v>472</v>
      </c>
      <c r="I669" s="373">
        <f>'موازنة 2026-2027'!M671</f>
        <v>0</v>
      </c>
      <c r="J669" s="373">
        <f>'موازنة 2027-2028 '!M671</f>
        <v>0</v>
      </c>
      <c r="K669" s="373">
        <f>'موازنة 2028 -2029'!M671</f>
        <v>0</v>
      </c>
      <c r="L669" s="153">
        <f t="shared" si="207"/>
        <v>0</v>
      </c>
      <c r="M669" s="373">
        <f>'موازنة 2029-2030'!M671</f>
        <v>0</v>
      </c>
      <c r="N669" s="215">
        <f t="shared" si="199"/>
        <v>0</v>
      </c>
      <c r="O669" s="153"/>
      <c r="P669" s="155" t="str">
        <f t="shared" si="200"/>
        <v xml:space="preserve"> </v>
      </c>
      <c r="Q669" s="155" t="str">
        <f t="shared" si="201"/>
        <v xml:space="preserve"> </v>
      </c>
      <c r="R669" s="110">
        <f t="shared" si="204"/>
        <v>0</v>
      </c>
      <c r="S669" s="72">
        <f t="shared" si="202"/>
        <v>0</v>
      </c>
    </row>
    <row r="670" spans="1:19" s="1" customFormat="1" ht="105.75" customHeight="1" x14ac:dyDescent="0.2">
      <c r="A670" s="357"/>
      <c r="B670" s="373"/>
      <c r="C670" s="373"/>
      <c r="D670" s="373"/>
      <c r="E670" s="153"/>
      <c r="F670" s="153"/>
      <c r="G670" s="55">
        <v>4212070601</v>
      </c>
      <c r="H670" s="23" t="s">
        <v>473</v>
      </c>
      <c r="I670" s="373">
        <f>'موازنة 2026-2027'!M672</f>
        <v>0</v>
      </c>
      <c r="J670" s="373">
        <f>'موازنة 2027-2028 '!M672</f>
        <v>0</v>
      </c>
      <c r="K670" s="373">
        <f>'موازنة 2028 -2029'!M672</f>
        <v>0</v>
      </c>
      <c r="L670" s="153">
        <f t="shared" si="207"/>
        <v>0</v>
      </c>
      <c r="M670" s="373">
        <f>'موازنة 2029-2030'!M672</f>
        <v>0</v>
      </c>
      <c r="N670" s="215">
        <f t="shared" si="199"/>
        <v>0</v>
      </c>
      <c r="O670" s="153"/>
      <c r="P670" s="155" t="str">
        <f t="shared" si="200"/>
        <v xml:space="preserve"> </v>
      </c>
      <c r="Q670" s="155" t="str">
        <f t="shared" si="201"/>
        <v xml:space="preserve"> </v>
      </c>
      <c r="R670" s="110">
        <f t="shared" si="204"/>
        <v>0</v>
      </c>
      <c r="S670" s="72">
        <f t="shared" si="202"/>
        <v>0</v>
      </c>
    </row>
    <row r="671" spans="1:19" s="1" customFormat="1" ht="105.75" customHeight="1" thickBot="1" x14ac:dyDescent="0.25">
      <c r="A671" s="357"/>
      <c r="B671" s="373"/>
      <c r="C671" s="373"/>
      <c r="D671" s="373"/>
      <c r="E671" s="153"/>
      <c r="F671" s="153"/>
      <c r="G671" s="55">
        <v>4212070701</v>
      </c>
      <c r="H671" s="23" t="s">
        <v>598</v>
      </c>
      <c r="I671" s="373">
        <f>'موازنة 2026-2027'!M673</f>
        <v>0</v>
      </c>
      <c r="J671" s="373">
        <f>'موازنة 2027-2028 '!M673</f>
        <v>0</v>
      </c>
      <c r="K671" s="373">
        <f>'موازنة 2028 -2029'!M673</f>
        <v>0</v>
      </c>
      <c r="L671" s="153">
        <f t="shared" si="207"/>
        <v>0</v>
      </c>
      <c r="M671" s="373">
        <f>'موازنة 2029-2030'!M673</f>
        <v>0</v>
      </c>
      <c r="N671" s="215">
        <f t="shared" si="199"/>
        <v>0</v>
      </c>
      <c r="O671" s="153"/>
      <c r="P671" s="155" t="str">
        <f t="shared" si="200"/>
        <v xml:space="preserve"> </v>
      </c>
      <c r="Q671" s="155" t="str">
        <f t="shared" si="201"/>
        <v xml:space="preserve"> </v>
      </c>
      <c r="R671" s="110">
        <f t="shared" si="204"/>
        <v>0</v>
      </c>
      <c r="S671" s="72">
        <f t="shared" si="202"/>
        <v>0</v>
      </c>
    </row>
    <row r="672" spans="1:19" s="2" customFormat="1" ht="105" customHeight="1" thickBot="1" x14ac:dyDescent="0.25">
      <c r="A672" s="376">
        <f t="shared" ref="A672:O672" si="216">SUM(A665:A671)</f>
        <v>0</v>
      </c>
      <c r="B672" s="377">
        <f t="shared" si="216"/>
        <v>0</v>
      </c>
      <c r="C672" s="377">
        <f t="shared" si="216"/>
        <v>0</v>
      </c>
      <c r="D672" s="377">
        <f t="shared" si="216"/>
        <v>0</v>
      </c>
      <c r="E672" s="157">
        <f t="shared" si="216"/>
        <v>0</v>
      </c>
      <c r="F672" s="157">
        <f t="shared" si="216"/>
        <v>0</v>
      </c>
      <c r="G672" s="57"/>
      <c r="H672" s="7" t="s">
        <v>377</v>
      </c>
      <c r="I672" s="377">
        <f>'موازنة 2026-2027'!M674</f>
        <v>0</v>
      </c>
      <c r="J672" s="377">
        <f>'موازنة 2027-2028 '!M674</f>
        <v>0</v>
      </c>
      <c r="K672" s="377">
        <f>'موازنة 2028 -2029'!M674</f>
        <v>0</v>
      </c>
      <c r="L672" s="157">
        <f t="shared" si="216"/>
        <v>0</v>
      </c>
      <c r="M672" s="377">
        <f>'موازنة 2029-2030'!M674</f>
        <v>0</v>
      </c>
      <c r="N672" s="217">
        <f t="shared" si="199"/>
        <v>0</v>
      </c>
      <c r="O672" s="157">
        <f t="shared" si="216"/>
        <v>0</v>
      </c>
      <c r="P672" s="157" t="str">
        <f t="shared" si="200"/>
        <v xml:space="preserve"> </v>
      </c>
      <c r="Q672" s="157" t="str">
        <f t="shared" si="201"/>
        <v xml:space="preserve"> </v>
      </c>
      <c r="R672" s="112">
        <f t="shared" si="204"/>
        <v>0</v>
      </c>
      <c r="S672" s="72">
        <f t="shared" si="202"/>
        <v>0</v>
      </c>
    </row>
    <row r="673" spans="1:19" s="2" customFormat="1" ht="105.75" customHeight="1" x14ac:dyDescent="0.2">
      <c r="A673" s="389"/>
      <c r="B673" s="390"/>
      <c r="C673" s="390"/>
      <c r="D673" s="390"/>
      <c r="E673" s="166"/>
      <c r="F673" s="166"/>
      <c r="G673" s="53" t="s">
        <v>969</v>
      </c>
      <c r="H673" s="22" t="s">
        <v>474</v>
      </c>
      <c r="I673" s="390">
        <f>'موازنة 2026-2027'!M675</f>
        <v>0</v>
      </c>
      <c r="J673" s="390">
        <f>'موازنة 2027-2028 '!M675</f>
        <v>0</v>
      </c>
      <c r="K673" s="390">
        <f>'موازنة 2028 -2029'!M675</f>
        <v>0</v>
      </c>
      <c r="L673" s="166"/>
      <c r="M673" s="390">
        <f>'موازنة 2029-2030'!M675</f>
        <v>0</v>
      </c>
      <c r="N673" s="228"/>
      <c r="O673" s="166"/>
      <c r="P673" s="166" t="str">
        <f t="shared" si="200"/>
        <v xml:space="preserve"> </v>
      </c>
      <c r="Q673" s="166" t="str">
        <f t="shared" si="201"/>
        <v xml:space="preserve"> </v>
      </c>
      <c r="R673" s="119"/>
      <c r="S673" s="72">
        <f>S679</f>
        <v>0</v>
      </c>
    </row>
    <row r="674" spans="1:19" s="1" customFormat="1" ht="105.75" customHeight="1" x14ac:dyDescent="0.2">
      <c r="A674" s="357"/>
      <c r="B674" s="373"/>
      <c r="C674" s="373"/>
      <c r="D674" s="373"/>
      <c r="E674" s="153"/>
      <c r="F674" s="153"/>
      <c r="G674" s="54">
        <v>4212080101</v>
      </c>
      <c r="H674" s="18" t="s">
        <v>475</v>
      </c>
      <c r="I674" s="373">
        <f>'موازنة 2026-2027'!M676</f>
        <v>0</v>
      </c>
      <c r="J674" s="373">
        <f>'موازنة 2027-2028 '!M676</f>
        <v>0</v>
      </c>
      <c r="K674" s="373">
        <f>'موازنة 2028 -2029'!M676</f>
        <v>0</v>
      </c>
      <c r="L674" s="153">
        <f t="shared" si="207"/>
        <v>0</v>
      </c>
      <c r="M674" s="373">
        <f>'موازنة 2029-2030'!M676</f>
        <v>0</v>
      </c>
      <c r="N674" s="215">
        <f t="shared" si="199"/>
        <v>0</v>
      </c>
      <c r="O674" s="153"/>
      <c r="P674" s="155" t="str">
        <f t="shared" si="200"/>
        <v xml:space="preserve"> </v>
      </c>
      <c r="Q674" s="155" t="str">
        <f t="shared" si="201"/>
        <v xml:space="preserve"> </v>
      </c>
      <c r="R674" s="110">
        <f t="shared" si="204"/>
        <v>0</v>
      </c>
      <c r="S674" s="72">
        <f t="shared" si="202"/>
        <v>0</v>
      </c>
    </row>
    <row r="675" spans="1:19" s="1" customFormat="1" ht="105.75" customHeight="1" x14ac:dyDescent="0.2">
      <c r="A675" s="357"/>
      <c r="B675" s="373"/>
      <c r="C675" s="373"/>
      <c r="D675" s="373"/>
      <c r="E675" s="153"/>
      <c r="F675" s="153"/>
      <c r="G675" s="54">
        <v>4212080201</v>
      </c>
      <c r="H675" s="18" t="s">
        <v>476</v>
      </c>
      <c r="I675" s="373">
        <f>'موازنة 2026-2027'!M677</f>
        <v>0</v>
      </c>
      <c r="J675" s="373">
        <f>'موازنة 2027-2028 '!M677</f>
        <v>0</v>
      </c>
      <c r="K675" s="373">
        <f>'موازنة 2028 -2029'!M677</f>
        <v>0</v>
      </c>
      <c r="L675" s="153">
        <f t="shared" si="207"/>
        <v>0</v>
      </c>
      <c r="M675" s="373">
        <f>'موازنة 2029-2030'!M677</f>
        <v>0</v>
      </c>
      <c r="N675" s="215">
        <f t="shared" si="199"/>
        <v>0</v>
      </c>
      <c r="O675" s="153"/>
      <c r="P675" s="155" t="str">
        <f t="shared" si="200"/>
        <v xml:space="preserve"> </v>
      </c>
      <c r="Q675" s="155" t="str">
        <f t="shared" si="201"/>
        <v xml:space="preserve"> </v>
      </c>
      <c r="R675" s="110">
        <f t="shared" si="204"/>
        <v>0</v>
      </c>
      <c r="S675" s="72">
        <f t="shared" si="202"/>
        <v>0</v>
      </c>
    </row>
    <row r="676" spans="1:19" s="1" customFormat="1" ht="105.75" customHeight="1" x14ac:dyDescent="0.2">
      <c r="A676" s="357"/>
      <c r="B676" s="373"/>
      <c r="C676" s="373"/>
      <c r="D676" s="373"/>
      <c r="E676" s="153"/>
      <c r="F676" s="153"/>
      <c r="G676" s="54">
        <v>4212080301</v>
      </c>
      <c r="H676" s="18" t="s">
        <v>477</v>
      </c>
      <c r="I676" s="373">
        <f>'موازنة 2026-2027'!M678</f>
        <v>0</v>
      </c>
      <c r="J676" s="373">
        <f>'موازنة 2027-2028 '!M678</f>
        <v>0</v>
      </c>
      <c r="K676" s="373">
        <f>'موازنة 2028 -2029'!M678</f>
        <v>0</v>
      </c>
      <c r="L676" s="153">
        <f t="shared" si="207"/>
        <v>0</v>
      </c>
      <c r="M676" s="373">
        <f>'موازنة 2029-2030'!M678</f>
        <v>0</v>
      </c>
      <c r="N676" s="215">
        <f t="shared" si="199"/>
        <v>0</v>
      </c>
      <c r="O676" s="153"/>
      <c r="P676" s="155" t="str">
        <f t="shared" si="200"/>
        <v xml:space="preserve"> </v>
      </c>
      <c r="Q676" s="155" t="str">
        <f t="shared" si="201"/>
        <v xml:space="preserve"> </v>
      </c>
      <c r="R676" s="110">
        <f t="shared" si="204"/>
        <v>0</v>
      </c>
      <c r="S676" s="72">
        <f t="shared" si="202"/>
        <v>0</v>
      </c>
    </row>
    <row r="677" spans="1:19" s="1" customFormat="1" ht="105.75" customHeight="1" x14ac:dyDescent="0.2">
      <c r="A677" s="357"/>
      <c r="B677" s="373"/>
      <c r="C677" s="373"/>
      <c r="D677" s="373"/>
      <c r="E677" s="153"/>
      <c r="F677" s="153"/>
      <c r="G677" s="54">
        <v>4212080401</v>
      </c>
      <c r="H677" s="18" t="s">
        <v>478</v>
      </c>
      <c r="I677" s="373">
        <f>'موازنة 2026-2027'!M679</f>
        <v>0</v>
      </c>
      <c r="J677" s="373">
        <f>'موازنة 2027-2028 '!M679</f>
        <v>0</v>
      </c>
      <c r="K677" s="373">
        <f>'موازنة 2028 -2029'!M679</f>
        <v>0</v>
      </c>
      <c r="L677" s="153">
        <f t="shared" si="207"/>
        <v>0</v>
      </c>
      <c r="M677" s="373">
        <f>'موازنة 2029-2030'!M679</f>
        <v>0</v>
      </c>
      <c r="N677" s="215">
        <f t="shared" si="199"/>
        <v>0</v>
      </c>
      <c r="O677" s="153"/>
      <c r="P677" s="155" t="str">
        <f t="shared" si="200"/>
        <v xml:space="preserve"> </v>
      </c>
      <c r="Q677" s="155" t="str">
        <f t="shared" si="201"/>
        <v xml:space="preserve"> </v>
      </c>
      <c r="R677" s="110">
        <f t="shared" si="204"/>
        <v>0</v>
      </c>
      <c r="S677" s="72">
        <f t="shared" si="202"/>
        <v>0</v>
      </c>
    </row>
    <row r="678" spans="1:19" s="1" customFormat="1" ht="105.75" customHeight="1" thickBot="1" x14ac:dyDescent="0.25">
      <c r="A678" s="357"/>
      <c r="B678" s="373"/>
      <c r="C678" s="373"/>
      <c r="D678" s="373"/>
      <c r="E678" s="153"/>
      <c r="F678" s="153"/>
      <c r="G678" s="54">
        <v>4212080501</v>
      </c>
      <c r="H678" s="18" t="s">
        <v>479</v>
      </c>
      <c r="I678" s="373">
        <f>'موازنة 2026-2027'!M680</f>
        <v>0</v>
      </c>
      <c r="J678" s="373">
        <f>'موازنة 2027-2028 '!M680</f>
        <v>0</v>
      </c>
      <c r="K678" s="373">
        <f>'موازنة 2028 -2029'!M680</f>
        <v>0</v>
      </c>
      <c r="L678" s="153">
        <f t="shared" si="207"/>
        <v>0</v>
      </c>
      <c r="M678" s="373">
        <f>'موازنة 2029-2030'!M680</f>
        <v>0</v>
      </c>
      <c r="N678" s="215">
        <f t="shared" si="199"/>
        <v>0</v>
      </c>
      <c r="O678" s="153"/>
      <c r="P678" s="155" t="str">
        <f t="shared" si="200"/>
        <v xml:space="preserve"> </v>
      </c>
      <c r="Q678" s="155" t="str">
        <f t="shared" si="201"/>
        <v xml:space="preserve"> </v>
      </c>
      <c r="R678" s="110">
        <f t="shared" si="204"/>
        <v>0</v>
      </c>
      <c r="S678" s="72">
        <f t="shared" si="202"/>
        <v>0</v>
      </c>
    </row>
    <row r="679" spans="1:19" s="2" customFormat="1" ht="112.5" customHeight="1" thickBot="1" x14ac:dyDescent="0.25">
      <c r="A679" s="376">
        <f t="shared" ref="A679:O679" si="217">SUM(A674:A678)</f>
        <v>0</v>
      </c>
      <c r="B679" s="377">
        <f t="shared" si="217"/>
        <v>0</v>
      </c>
      <c r="C679" s="377">
        <f t="shared" si="217"/>
        <v>0</v>
      </c>
      <c r="D679" s="377">
        <f t="shared" si="217"/>
        <v>0</v>
      </c>
      <c r="E679" s="157">
        <f t="shared" si="217"/>
        <v>0</v>
      </c>
      <c r="F679" s="157">
        <f t="shared" si="217"/>
        <v>0</v>
      </c>
      <c r="G679" s="57"/>
      <c r="H679" s="7" t="s">
        <v>480</v>
      </c>
      <c r="I679" s="377">
        <f>'موازنة 2026-2027'!M681</f>
        <v>0</v>
      </c>
      <c r="J679" s="377">
        <f>'موازنة 2027-2028 '!M681</f>
        <v>0</v>
      </c>
      <c r="K679" s="377">
        <f>'موازنة 2028 -2029'!M681</f>
        <v>0</v>
      </c>
      <c r="L679" s="157">
        <f t="shared" si="217"/>
        <v>0</v>
      </c>
      <c r="M679" s="377">
        <f>'موازنة 2029-2030'!M681</f>
        <v>0</v>
      </c>
      <c r="N679" s="217">
        <f t="shared" si="199"/>
        <v>0</v>
      </c>
      <c r="O679" s="157">
        <f t="shared" si="217"/>
        <v>0</v>
      </c>
      <c r="P679" s="157" t="str">
        <f t="shared" si="200"/>
        <v xml:space="preserve"> </v>
      </c>
      <c r="Q679" s="157" t="str">
        <f t="shared" si="201"/>
        <v xml:space="preserve"> </v>
      </c>
      <c r="R679" s="112">
        <f t="shared" si="204"/>
        <v>0</v>
      </c>
      <c r="S679" s="72">
        <f t="shared" si="202"/>
        <v>0</v>
      </c>
    </row>
    <row r="680" spans="1:19" s="2" customFormat="1" ht="105.75" customHeight="1" x14ac:dyDescent="0.2">
      <c r="A680" s="389"/>
      <c r="B680" s="390"/>
      <c r="C680" s="390"/>
      <c r="D680" s="390"/>
      <c r="E680" s="180"/>
      <c r="F680" s="180"/>
      <c r="G680" s="60" t="s">
        <v>1039</v>
      </c>
      <c r="H680" s="17" t="s">
        <v>481</v>
      </c>
      <c r="I680" s="390">
        <f>'موازنة 2026-2027'!M682</f>
        <v>0</v>
      </c>
      <c r="J680" s="390">
        <f>'موازنة 2027-2028 '!M682</f>
        <v>0</v>
      </c>
      <c r="K680" s="390">
        <f>'موازنة 2028 -2029'!M682</f>
        <v>0</v>
      </c>
      <c r="L680" s="180">
        <f t="shared" si="207"/>
        <v>0</v>
      </c>
      <c r="M680" s="390">
        <f>'موازنة 2029-2030'!M682</f>
        <v>0</v>
      </c>
      <c r="N680" s="228">
        <f t="shared" si="199"/>
        <v>0</v>
      </c>
      <c r="O680" s="180"/>
      <c r="P680" s="166" t="str">
        <f t="shared" si="200"/>
        <v xml:space="preserve"> </v>
      </c>
      <c r="Q680" s="166" t="str">
        <f t="shared" si="201"/>
        <v xml:space="preserve"> </v>
      </c>
      <c r="R680" s="119">
        <f t="shared" si="204"/>
        <v>0</v>
      </c>
      <c r="S680" s="72">
        <f t="shared" si="202"/>
        <v>0</v>
      </c>
    </row>
    <row r="681" spans="1:19" s="2" customFormat="1" ht="105.75" customHeight="1" x14ac:dyDescent="0.2">
      <c r="A681" s="389"/>
      <c r="B681" s="390"/>
      <c r="C681" s="390"/>
      <c r="D681" s="390"/>
      <c r="E681" s="180"/>
      <c r="F681" s="180"/>
      <c r="G681" s="60" t="s">
        <v>1040</v>
      </c>
      <c r="H681" s="17" t="s">
        <v>567</v>
      </c>
      <c r="I681" s="390">
        <f>'موازنة 2026-2027'!M683</f>
        <v>0</v>
      </c>
      <c r="J681" s="390">
        <f>'موازنة 2027-2028 '!M683</f>
        <v>0</v>
      </c>
      <c r="K681" s="390">
        <f>'موازنة 2028 -2029'!M683</f>
        <v>0</v>
      </c>
      <c r="L681" s="180">
        <f t="shared" si="207"/>
        <v>0</v>
      </c>
      <c r="M681" s="390">
        <f>'موازنة 2029-2030'!M683</f>
        <v>0</v>
      </c>
      <c r="N681" s="228">
        <f t="shared" ref="N681:N743" si="218">M681-I681</f>
        <v>0</v>
      </c>
      <c r="O681" s="180"/>
      <c r="P681" s="166" t="str">
        <f t="shared" ref="P681:P744" si="219">IF(O681&gt;I681,O681-I681," ")</f>
        <v xml:space="preserve"> </v>
      </c>
      <c r="Q681" s="166" t="str">
        <f t="shared" ref="Q681:Q744" si="220">IF(I681&gt;O681,I681-O681," ")</f>
        <v xml:space="preserve"> </v>
      </c>
      <c r="R681" s="119">
        <f t="shared" si="204"/>
        <v>0</v>
      </c>
      <c r="S681" s="72">
        <f t="shared" ref="S681:S743" si="221">SUM(A681+B681+C681+D681+E681+F681+I681+J681+K681+L681+M681+O681)</f>
        <v>0</v>
      </c>
    </row>
    <row r="682" spans="1:19" s="2" customFormat="1" ht="105.75" customHeight="1" thickBot="1" x14ac:dyDescent="0.25">
      <c r="A682" s="389"/>
      <c r="B682" s="390"/>
      <c r="C682" s="390"/>
      <c r="D682" s="390"/>
      <c r="E682" s="180"/>
      <c r="F682" s="180"/>
      <c r="G682" s="68" t="s">
        <v>1041</v>
      </c>
      <c r="H682" s="31" t="s">
        <v>482</v>
      </c>
      <c r="I682" s="390">
        <f>'موازنة 2026-2027'!M684</f>
        <v>0</v>
      </c>
      <c r="J682" s="390">
        <f>'موازنة 2027-2028 '!M684</f>
        <v>0</v>
      </c>
      <c r="K682" s="390">
        <f>'موازنة 2028 -2029'!M684</f>
        <v>0</v>
      </c>
      <c r="L682" s="180">
        <f t="shared" si="207"/>
        <v>0</v>
      </c>
      <c r="M682" s="390">
        <f>'موازنة 2029-2030'!M684</f>
        <v>0</v>
      </c>
      <c r="N682" s="228">
        <f t="shared" si="218"/>
        <v>0</v>
      </c>
      <c r="O682" s="180"/>
      <c r="P682" s="166" t="str">
        <f t="shared" si="219"/>
        <v xml:space="preserve"> </v>
      </c>
      <c r="Q682" s="166" t="str">
        <f t="shared" si="220"/>
        <v xml:space="preserve"> </v>
      </c>
      <c r="R682" s="119">
        <f t="shared" si="204"/>
        <v>0</v>
      </c>
      <c r="S682" s="72">
        <f t="shared" si="221"/>
        <v>0</v>
      </c>
    </row>
    <row r="683" spans="1:19" s="3" customFormat="1" ht="112.5" customHeight="1" thickBot="1" x14ac:dyDescent="0.25">
      <c r="A683" s="382">
        <f t="shared" ref="A683:O683" si="222">A682+A681+A680+A679+A672+A663+A662+A661+A660+A656+A652</f>
        <v>0</v>
      </c>
      <c r="B683" s="383">
        <f t="shared" si="222"/>
        <v>0</v>
      </c>
      <c r="C683" s="383">
        <f t="shared" si="222"/>
        <v>0</v>
      </c>
      <c r="D683" s="383">
        <f t="shared" si="222"/>
        <v>0</v>
      </c>
      <c r="E683" s="161">
        <f t="shared" si="222"/>
        <v>0</v>
      </c>
      <c r="F683" s="161">
        <f t="shared" si="222"/>
        <v>0</v>
      </c>
      <c r="G683" s="58"/>
      <c r="H683" s="9" t="s">
        <v>483</v>
      </c>
      <c r="I683" s="383">
        <f>'موازنة 2026-2027'!M685</f>
        <v>0</v>
      </c>
      <c r="J683" s="383">
        <f>'موازنة 2027-2028 '!M685</f>
        <v>0</v>
      </c>
      <c r="K683" s="383">
        <f>'موازنة 2028 -2029'!M685</f>
        <v>0</v>
      </c>
      <c r="L683" s="161">
        <f t="shared" si="222"/>
        <v>0</v>
      </c>
      <c r="M683" s="383">
        <f>'موازنة 2029-2030'!M685</f>
        <v>0</v>
      </c>
      <c r="N683" s="222">
        <f t="shared" si="218"/>
        <v>0</v>
      </c>
      <c r="O683" s="161">
        <f t="shared" si="222"/>
        <v>0</v>
      </c>
      <c r="P683" s="161" t="str">
        <f t="shared" si="219"/>
        <v xml:space="preserve"> </v>
      </c>
      <c r="Q683" s="161" t="str">
        <f t="shared" si="220"/>
        <v xml:space="preserve"> </v>
      </c>
      <c r="R683" s="115">
        <f t="shared" si="204"/>
        <v>0</v>
      </c>
      <c r="S683" s="72">
        <f t="shared" si="221"/>
        <v>0</v>
      </c>
    </row>
    <row r="684" spans="1:19" s="3" customFormat="1" ht="110.25" customHeight="1" thickBot="1" x14ac:dyDescent="0.25">
      <c r="A684" s="382">
        <f t="shared" ref="A684:O684" si="223">A683+A650</f>
        <v>0</v>
      </c>
      <c r="B684" s="383">
        <f t="shared" si="223"/>
        <v>0</v>
      </c>
      <c r="C684" s="383">
        <f t="shared" si="223"/>
        <v>0</v>
      </c>
      <c r="D684" s="383">
        <f t="shared" si="223"/>
        <v>0</v>
      </c>
      <c r="E684" s="161">
        <f t="shared" si="223"/>
        <v>0</v>
      </c>
      <c r="F684" s="161">
        <f t="shared" si="223"/>
        <v>0</v>
      </c>
      <c r="G684" s="58"/>
      <c r="H684" s="9" t="s">
        <v>484</v>
      </c>
      <c r="I684" s="383">
        <f>'موازنة 2026-2027'!M686</f>
        <v>1000000</v>
      </c>
      <c r="J684" s="383">
        <f>'موازنة 2027-2028 '!M686</f>
        <v>1000000</v>
      </c>
      <c r="K684" s="383">
        <f>'موازنة 2028 -2029'!M686</f>
        <v>1000000</v>
      </c>
      <c r="L684" s="161">
        <f t="shared" si="223"/>
        <v>2000000</v>
      </c>
      <c r="M684" s="383">
        <f>'موازنة 2029-2030'!M686</f>
        <v>0</v>
      </c>
      <c r="N684" s="222">
        <f t="shared" si="218"/>
        <v>-1000000</v>
      </c>
      <c r="O684" s="161">
        <f t="shared" si="223"/>
        <v>0</v>
      </c>
      <c r="P684" s="161" t="str">
        <f t="shared" si="219"/>
        <v xml:space="preserve"> </v>
      </c>
      <c r="Q684" s="161">
        <f t="shared" si="220"/>
        <v>1000000</v>
      </c>
      <c r="R684" s="115">
        <f t="shared" si="204"/>
        <v>0</v>
      </c>
      <c r="S684" s="72">
        <f t="shared" si="221"/>
        <v>5000000</v>
      </c>
    </row>
    <row r="685" spans="1:19" s="3" customFormat="1" ht="105.75" customHeight="1" x14ac:dyDescent="0.2">
      <c r="A685" s="442"/>
      <c r="B685" s="443"/>
      <c r="C685" s="443"/>
      <c r="D685" s="443"/>
      <c r="E685" s="192"/>
      <c r="F685" s="192"/>
      <c r="G685" s="42" t="s">
        <v>970</v>
      </c>
      <c r="H685" s="10" t="s">
        <v>485</v>
      </c>
      <c r="I685" s="443">
        <f>'موازنة 2026-2027'!M687</f>
        <v>0</v>
      </c>
      <c r="J685" s="443">
        <f>'موازنة 2027-2028 '!M687</f>
        <v>0</v>
      </c>
      <c r="K685" s="443">
        <f>'موازنة 2028 -2029'!M687</f>
        <v>0</v>
      </c>
      <c r="L685" s="192"/>
      <c r="M685" s="443">
        <f>'موازنة 2029-2030'!M687</f>
        <v>0</v>
      </c>
      <c r="N685" s="253"/>
      <c r="O685" s="192"/>
      <c r="P685" s="192"/>
      <c r="Q685" s="192"/>
      <c r="R685" s="133"/>
      <c r="S685" s="72">
        <f>S686</f>
        <v>0</v>
      </c>
    </row>
    <row r="686" spans="1:19" s="3" customFormat="1" ht="105.75" customHeight="1" x14ac:dyDescent="0.2">
      <c r="A686" s="355"/>
      <c r="B686" s="425"/>
      <c r="C686" s="425"/>
      <c r="D686" s="425"/>
      <c r="E686" s="181"/>
      <c r="F686" s="181"/>
      <c r="G686" s="69" t="s">
        <v>971</v>
      </c>
      <c r="H686" s="4" t="s">
        <v>486</v>
      </c>
      <c r="I686" s="425">
        <f>'موازنة 2026-2027'!M688</f>
        <v>0</v>
      </c>
      <c r="J686" s="425">
        <f>'موازنة 2027-2028 '!M688</f>
        <v>0</v>
      </c>
      <c r="K686" s="425">
        <f>'موازنة 2028 -2029'!M688</f>
        <v>0</v>
      </c>
      <c r="L686" s="181"/>
      <c r="M686" s="425">
        <f>'موازنة 2029-2030'!M688</f>
        <v>0</v>
      </c>
      <c r="N686" s="242"/>
      <c r="O686" s="181"/>
      <c r="P686" s="181" t="str">
        <f t="shared" si="219"/>
        <v xml:space="preserve"> </v>
      </c>
      <c r="Q686" s="181" t="str">
        <f t="shared" si="220"/>
        <v xml:space="preserve"> </v>
      </c>
      <c r="R686" s="125"/>
      <c r="S686" s="72">
        <f t="shared" si="221"/>
        <v>0</v>
      </c>
    </row>
    <row r="687" spans="1:19" s="2" customFormat="1" ht="105.75" customHeight="1" x14ac:dyDescent="0.2">
      <c r="A687" s="389"/>
      <c r="B687" s="390"/>
      <c r="C687" s="390"/>
      <c r="D687" s="390"/>
      <c r="E687" s="180"/>
      <c r="F687" s="180"/>
      <c r="G687" s="60" t="s">
        <v>1042</v>
      </c>
      <c r="H687" s="17" t="s">
        <v>487</v>
      </c>
      <c r="I687" s="390">
        <f>'موازنة 2026-2027'!M689</f>
        <v>0</v>
      </c>
      <c r="J687" s="390">
        <f>'موازنة 2027-2028 '!M689</f>
        <v>0</v>
      </c>
      <c r="K687" s="390">
        <f>'موازنة 2028 -2029'!M689</f>
        <v>0</v>
      </c>
      <c r="L687" s="180">
        <f t="shared" si="207"/>
        <v>0</v>
      </c>
      <c r="M687" s="390">
        <f>'موازنة 2029-2030'!M689</f>
        <v>0</v>
      </c>
      <c r="N687" s="228">
        <f t="shared" si="218"/>
        <v>0</v>
      </c>
      <c r="O687" s="180"/>
      <c r="P687" s="166" t="str">
        <f t="shared" si="219"/>
        <v xml:space="preserve"> </v>
      </c>
      <c r="Q687" s="166" t="str">
        <f t="shared" si="220"/>
        <v xml:space="preserve"> </v>
      </c>
      <c r="R687" s="119">
        <f t="shared" ref="R687:R750" si="224">IF(O687=0,,O687/I687)</f>
        <v>0</v>
      </c>
      <c r="S687" s="72">
        <f t="shared" si="221"/>
        <v>0</v>
      </c>
    </row>
    <row r="688" spans="1:19" s="2" customFormat="1" ht="105.75" customHeight="1" x14ac:dyDescent="0.2">
      <c r="A688" s="389"/>
      <c r="B688" s="390"/>
      <c r="C688" s="390"/>
      <c r="D688" s="390"/>
      <c r="E688" s="180"/>
      <c r="F688" s="180"/>
      <c r="G688" s="60" t="s">
        <v>1043</v>
      </c>
      <c r="H688" s="17" t="s">
        <v>488</v>
      </c>
      <c r="I688" s="390">
        <f>'موازنة 2026-2027'!M690</f>
        <v>0</v>
      </c>
      <c r="J688" s="390">
        <f>'موازنة 2027-2028 '!M690</f>
        <v>0</v>
      </c>
      <c r="K688" s="390">
        <f>'موازنة 2028 -2029'!M690</f>
        <v>0</v>
      </c>
      <c r="L688" s="180">
        <f t="shared" si="207"/>
        <v>0</v>
      </c>
      <c r="M688" s="390">
        <f>'موازنة 2029-2030'!M690</f>
        <v>0</v>
      </c>
      <c r="N688" s="228">
        <f t="shared" si="218"/>
        <v>0</v>
      </c>
      <c r="O688" s="180"/>
      <c r="P688" s="166" t="str">
        <f t="shared" si="219"/>
        <v xml:space="preserve"> </v>
      </c>
      <c r="Q688" s="166" t="str">
        <f t="shared" si="220"/>
        <v xml:space="preserve"> </v>
      </c>
      <c r="R688" s="119">
        <f t="shared" si="224"/>
        <v>0</v>
      </c>
      <c r="S688" s="72">
        <f t="shared" si="221"/>
        <v>0</v>
      </c>
    </row>
    <row r="689" spans="1:19" s="2" customFormat="1" ht="105.75" customHeight="1" x14ac:dyDescent="0.2">
      <c r="A689" s="389"/>
      <c r="B689" s="390"/>
      <c r="C689" s="390"/>
      <c r="D689" s="390"/>
      <c r="E689" s="180"/>
      <c r="F689" s="180"/>
      <c r="G689" s="60" t="s">
        <v>1044</v>
      </c>
      <c r="H689" s="17" t="s">
        <v>489</v>
      </c>
      <c r="I689" s="390">
        <f>'موازنة 2026-2027'!M691</f>
        <v>0</v>
      </c>
      <c r="J689" s="390">
        <f>'موازنة 2027-2028 '!M691</f>
        <v>0</v>
      </c>
      <c r="K689" s="390">
        <f>'موازنة 2028 -2029'!M691</f>
        <v>0</v>
      </c>
      <c r="L689" s="180">
        <f t="shared" ref="L689:L750" si="225">K689*2</f>
        <v>0</v>
      </c>
      <c r="M689" s="390">
        <f>'موازنة 2029-2030'!M691</f>
        <v>0</v>
      </c>
      <c r="N689" s="228">
        <f t="shared" si="218"/>
        <v>0</v>
      </c>
      <c r="O689" s="180"/>
      <c r="P689" s="166" t="str">
        <f t="shared" si="219"/>
        <v xml:space="preserve"> </v>
      </c>
      <c r="Q689" s="166" t="str">
        <f t="shared" si="220"/>
        <v xml:space="preserve"> </v>
      </c>
      <c r="R689" s="119">
        <f t="shared" si="224"/>
        <v>0</v>
      </c>
      <c r="S689" s="72">
        <f t="shared" si="221"/>
        <v>0</v>
      </c>
    </row>
    <row r="690" spans="1:19" s="2" customFormat="1" ht="105.75" customHeight="1" thickBot="1" x14ac:dyDescent="0.25">
      <c r="A690" s="389"/>
      <c r="B690" s="390"/>
      <c r="C690" s="390"/>
      <c r="D690" s="390"/>
      <c r="E690" s="180"/>
      <c r="F690" s="180"/>
      <c r="G690" s="68" t="s">
        <v>1045</v>
      </c>
      <c r="H690" s="31" t="s">
        <v>490</v>
      </c>
      <c r="I690" s="390">
        <f>'موازنة 2026-2027'!M692</f>
        <v>0</v>
      </c>
      <c r="J690" s="390">
        <f>'موازنة 2027-2028 '!M692</f>
        <v>0</v>
      </c>
      <c r="K690" s="390">
        <f>'موازنة 2028 -2029'!M692</f>
        <v>0</v>
      </c>
      <c r="L690" s="180">
        <f t="shared" si="225"/>
        <v>0</v>
      </c>
      <c r="M690" s="390">
        <f>'موازنة 2029-2030'!M692</f>
        <v>0</v>
      </c>
      <c r="N690" s="228">
        <f t="shared" si="218"/>
        <v>0</v>
      </c>
      <c r="O690" s="180"/>
      <c r="P690" s="166" t="str">
        <f t="shared" si="219"/>
        <v xml:space="preserve"> </v>
      </c>
      <c r="Q690" s="166" t="str">
        <f t="shared" si="220"/>
        <v xml:space="preserve"> </v>
      </c>
      <c r="R690" s="119">
        <f t="shared" si="224"/>
        <v>0</v>
      </c>
      <c r="S690" s="72">
        <f t="shared" si="221"/>
        <v>0</v>
      </c>
    </row>
    <row r="691" spans="1:19" s="3" customFormat="1" ht="114.75" customHeight="1" thickBot="1" x14ac:dyDescent="0.25">
      <c r="A691" s="382">
        <f t="shared" ref="A691:F691" si="226">SUM(A687:A690)</f>
        <v>0</v>
      </c>
      <c r="B691" s="383">
        <f t="shared" si="226"/>
        <v>0</v>
      </c>
      <c r="C691" s="383">
        <f t="shared" si="226"/>
        <v>0</v>
      </c>
      <c r="D691" s="383">
        <f t="shared" si="226"/>
        <v>0</v>
      </c>
      <c r="E691" s="161">
        <f t="shared" si="226"/>
        <v>0</v>
      </c>
      <c r="F691" s="161">
        <f t="shared" si="226"/>
        <v>0</v>
      </c>
      <c r="G691" s="58"/>
      <c r="H691" s="9" t="s">
        <v>456</v>
      </c>
      <c r="I691" s="383">
        <f>'موازنة 2026-2027'!M693</f>
        <v>0</v>
      </c>
      <c r="J691" s="383">
        <f>'موازنة 2027-2028 '!M693</f>
        <v>0</v>
      </c>
      <c r="K691" s="383">
        <f>'موازنة 2028 -2029'!M693</f>
        <v>0</v>
      </c>
      <c r="L691" s="161">
        <f t="shared" ref="L691:O691" si="227">SUM(L687:L690)</f>
        <v>0</v>
      </c>
      <c r="M691" s="383">
        <f>'موازنة 2029-2030'!M693</f>
        <v>0</v>
      </c>
      <c r="N691" s="222">
        <f t="shared" si="218"/>
        <v>0</v>
      </c>
      <c r="O691" s="161">
        <f t="shared" si="227"/>
        <v>0</v>
      </c>
      <c r="P691" s="161" t="str">
        <f t="shared" si="219"/>
        <v xml:space="preserve"> </v>
      </c>
      <c r="Q691" s="161" t="str">
        <f t="shared" si="220"/>
        <v xml:space="preserve"> </v>
      </c>
      <c r="R691" s="115">
        <f t="shared" si="224"/>
        <v>0</v>
      </c>
      <c r="S691" s="72">
        <f t="shared" si="221"/>
        <v>0</v>
      </c>
    </row>
    <row r="692" spans="1:19" s="3" customFormat="1" ht="105.75" customHeight="1" x14ac:dyDescent="0.2">
      <c r="A692" s="355"/>
      <c r="B692" s="425"/>
      <c r="C692" s="425"/>
      <c r="D692" s="425"/>
      <c r="E692" s="181"/>
      <c r="F692" s="181"/>
      <c r="G692" s="59" t="s">
        <v>972</v>
      </c>
      <c r="H692" s="10" t="s">
        <v>491</v>
      </c>
      <c r="I692" s="425">
        <f>'موازنة 2026-2027'!M694</f>
        <v>0</v>
      </c>
      <c r="J692" s="425">
        <f>'موازنة 2027-2028 '!M694</f>
        <v>0</v>
      </c>
      <c r="K692" s="425">
        <f>'موازنة 2028 -2029'!M694</f>
        <v>0</v>
      </c>
      <c r="L692" s="181"/>
      <c r="M692" s="425">
        <f>'موازنة 2029-2030'!M694</f>
        <v>0</v>
      </c>
      <c r="N692" s="242"/>
      <c r="O692" s="181"/>
      <c r="P692" s="181" t="str">
        <f t="shared" si="219"/>
        <v xml:space="preserve"> </v>
      </c>
      <c r="Q692" s="181" t="str">
        <f t="shared" si="220"/>
        <v xml:space="preserve"> </v>
      </c>
      <c r="R692" s="125"/>
      <c r="S692" s="72">
        <f>S695</f>
        <v>0</v>
      </c>
    </row>
    <row r="693" spans="1:19" s="2" customFormat="1" ht="105.75" customHeight="1" x14ac:dyDescent="0.2">
      <c r="A693" s="389"/>
      <c r="B693" s="390"/>
      <c r="C693" s="390"/>
      <c r="D693" s="390"/>
      <c r="E693" s="180"/>
      <c r="F693" s="180"/>
      <c r="G693" s="60" t="s">
        <v>1046</v>
      </c>
      <c r="H693" s="17" t="s">
        <v>492</v>
      </c>
      <c r="I693" s="390">
        <f>'موازنة 2026-2027'!M695</f>
        <v>0</v>
      </c>
      <c r="J693" s="390">
        <f>'موازنة 2027-2028 '!M695</f>
        <v>0</v>
      </c>
      <c r="K693" s="390">
        <f>'موازنة 2028 -2029'!M695</f>
        <v>0</v>
      </c>
      <c r="L693" s="180">
        <f t="shared" si="225"/>
        <v>0</v>
      </c>
      <c r="M693" s="390">
        <f>'موازنة 2029-2030'!M695</f>
        <v>0</v>
      </c>
      <c r="N693" s="228">
        <f t="shared" si="218"/>
        <v>0</v>
      </c>
      <c r="O693" s="180"/>
      <c r="P693" s="166" t="str">
        <f t="shared" si="219"/>
        <v xml:space="preserve"> </v>
      </c>
      <c r="Q693" s="166" t="str">
        <f t="shared" si="220"/>
        <v xml:space="preserve"> </v>
      </c>
      <c r="R693" s="119">
        <f t="shared" si="224"/>
        <v>0</v>
      </c>
      <c r="S693" s="72">
        <f t="shared" si="221"/>
        <v>0</v>
      </c>
    </row>
    <row r="694" spans="1:19" s="2" customFormat="1" ht="105.75" customHeight="1" thickBot="1" x14ac:dyDescent="0.25">
      <c r="A694" s="389"/>
      <c r="B694" s="390"/>
      <c r="C694" s="390"/>
      <c r="D694" s="390"/>
      <c r="E694" s="180"/>
      <c r="F694" s="180"/>
      <c r="G694" s="68" t="s">
        <v>1047</v>
      </c>
      <c r="H694" s="31" t="s">
        <v>493</v>
      </c>
      <c r="I694" s="390">
        <f>'موازنة 2026-2027'!M696</f>
        <v>0</v>
      </c>
      <c r="J694" s="390">
        <f>'موازنة 2027-2028 '!M696</f>
        <v>0</v>
      </c>
      <c r="K694" s="390">
        <f>'موازنة 2028 -2029'!M696</f>
        <v>0</v>
      </c>
      <c r="L694" s="180">
        <f t="shared" si="225"/>
        <v>0</v>
      </c>
      <c r="M694" s="390">
        <f>'موازنة 2029-2030'!M696</f>
        <v>0</v>
      </c>
      <c r="N694" s="228">
        <f t="shared" si="218"/>
        <v>0</v>
      </c>
      <c r="O694" s="180"/>
      <c r="P694" s="166" t="str">
        <f t="shared" si="219"/>
        <v xml:space="preserve"> </v>
      </c>
      <c r="Q694" s="166" t="str">
        <f t="shared" si="220"/>
        <v xml:space="preserve"> </v>
      </c>
      <c r="R694" s="119">
        <f t="shared" si="224"/>
        <v>0</v>
      </c>
      <c r="S694" s="72">
        <f t="shared" si="221"/>
        <v>0</v>
      </c>
    </row>
    <row r="695" spans="1:19" s="3" customFormat="1" ht="102.75" customHeight="1" thickBot="1" x14ac:dyDescent="0.25">
      <c r="A695" s="382">
        <f t="shared" ref="A695:O695" si="228">SUM(A693:A694)</f>
        <v>0</v>
      </c>
      <c r="B695" s="383">
        <f t="shared" si="228"/>
        <v>0</v>
      </c>
      <c r="C695" s="383">
        <f t="shared" si="228"/>
        <v>0</v>
      </c>
      <c r="D695" s="383">
        <f t="shared" si="228"/>
        <v>0</v>
      </c>
      <c r="E695" s="161">
        <f t="shared" si="228"/>
        <v>0</v>
      </c>
      <c r="F695" s="161">
        <f t="shared" si="228"/>
        <v>0</v>
      </c>
      <c r="G695" s="58"/>
      <c r="H695" s="9" t="s">
        <v>483</v>
      </c>
      <c r="I695" s="383">
        <f>'موازنة 2026-2027'!M697</f>
        <v>0</v>
      </c>
      <c r="J695" s="383">
        <f>'موازنة 2027-2028 '!M697</f>
        <v>0</v>
      </c>
      <c r="K695" s="383">
        <f>'موازنة 2028 -2029'!M697</f>
        <v>0</v>
      </c>
      <c r="L695" s="161">
        <f t="shared" si="228"/>
        <v>0</v>
      </c>
      <c r="M695" s="383">
        <f>'موازنة 2029-2030'!M697</f>
        <v>0</v>
      </c>
      <c r="N695" s="222">
        <f t="shared" si="218"/>
        <v>0</v>
      </c>
      <c r="O695" s="161">
        <f t="shared" si="228"/>
        <v>0</v>
      </c>
      <c r="P695" s="161" t="str">
        <f t="shared" si="219"/>
        <v xml:space="preserve"> </v>
      </c>
      <c r="Q695" s="161" t="str">
        <f t="shared" si="220"/>
        <v xml:space="preserve"> </v>
      </c>
      <c r="R695" s="115">
        <f t="shared" si="224"/>
        <v>0</v>
      </c>
      <c r="S695" s="72">
        <f t="shared" si="221"/>
        <v>0</v>
      </c>
    </row>
    <row r="696" spans="1:19" s="3" customFormat="1" ht="105.75" customHeight="1" x14ac:dyDescent="0.2">
      <c r="A696" s="355"/>
      <c r="B696" s="425"/>
      <c r="C696" s="425"/>
      <c r="D696" s="425"/>
      <c r="E696" s="181"/>
      <c r="F696" s="181"/>
      <c r="G696" s="59" t="s">
        <v>973</v>
      </c>
      <c r="H696" s="10" t="s">
        <v>494</v>
      </c>
      <c r="I696" s="425">
        <f>'موازنة 2026-2027'!M698</f>
        <v>0</v>
      </c>
      <c r="J696" s="425">
        <f>'موازنة 2027-2028 '!M698</f>
        <v>0</v>
      </c>
      <c r="K696" s="425">
        <f>'موازنة 2028 -2029'!M698</f>
        <v>0</v>
      </c>
      <c r="L696" s="181"/>
      <c r="M696" s="425">
        <f>'موازنة 2029-2030'!M698</f>
        <v>0</v>
      </c>
      <c r="N696" s="242"/>
      <c r="O696" s="181"/>
      <c r="P696" s="181" t="str">
        <f t="shared" si="219"/>
        <v xml:space="preserve"> </v>
      </c>
      <c r="Q696" s="181" t="str">
        <f t="shared" si="220"/>
        <v xml:space="preserve"> </v>
      </c>
      <c r="R696" s="125"/>
      <c r="S696" s="72">
        <f>S699</f>
        <v>0</v>
      </c>
    </row>
    <row r="697" spans="1:19" s="2" customFormat="1" ht="105.75" customHeight="1" x14ac:dyDescent="0.2">
      <c r="A697" s="389"/>
      <c r="B697" s="390"/>
      <c r="C697" s="390"/>
      <c r="D697" s="390"/>
      <c r="E697" s="180"/>
      <c r="F697" s="180"/>
      <c r="G697" s="60" t="s">
        <v>1048</v>
      </c>
      <c r="H697" s="17" t="s">
        <v>495</v>
      </c>
      <c r="I697" s="390">
        <f>'موازنة 2026-2027'!M699</f>
        <v>0</v>
      </c>
      <c r="J697" s="390">
        <f>'موازنة 2027-2028 '!M699</f>
        <v>0</v>
      </c>
      <c r="K697" s="390">
        <f>'موازنة 2028 -2029'!M699</f>
        <v>0</v>
      </c>
      <c r="L697" s="180">
        <f t="shared" si="225"/>
        <v>0</v>
      </c>
      <c r="M697" s="390">
        <f>'موازنة 2029-2030'!M699</f>
        <v>0</v>
      </c>
      <c r="N697" s="228">
        <f t="shared" si="218"/>
        <v>0</v>
      </c>
      <c r="O697" s="180"/>
      <c r="P697" s="166" t="str">
        <f t="shared" si="219"/>
        <v xml:space="preserve"> </v>
      </c>
      <c r="Q697" s="166" t="str">
        <f t="shared" si="220"/>
        <v xml:space="preserve"> </v>
      </c>
      <c r="R697" s="119">
        <f t="shared" si="224"/>
        <v>0</v>
      </c>
      <c r="S697" s="72">
        <f t="shared" si="221"/>
        <v>0</v>
      </c>
    </row>
    <row r="698" spans="1:19" s="2" customFormat="1" ht="105.75" customHeight="1" thickBot="1" x14ac:dyDescent="0.25">
      <c r="A698" s="389"/>
      <c r="B698" s="390"/>
      <c r="C698" s="390"/>
      <c r="D698" s="390"/>
      <c r="E698" s="180"/>
      <c r="F698" s="180"/>
      <c r="G698" s="68" t="s">
        <v>1049</v>
      </c>
      <c r="H698" s="31" t="s">
        <v>496</v>
      </c>
      <c r="I698" s="390">
        <f>'موازنة 2026-2027'!M700</f>
        <v>0</v>
      </c>
      <c r="J698" s="390">
        <f>'موازنة 2027-2028 '!M700</f>
        <v>0</v>
      </c>
      <c r="K698" s="390">
        <f>'موازنة 2028 -2029'!M700</f>
        <v>0</v>
      </c>
      <c r="L698" s="180">
        <f t="shared" si="225"/>
        <v>0</v>
      </c>
      <c r="M698" s="390">
        <f>'موازنة 2029-2030'!M700</f>
        <v>0</v>
      </c>
      <c r="N698" s="228">
        <f t="shared" si="218"/>
        <v>0</v>
      </c>
      <c r="O698" s="180"/>
      <c r="P698" s="166" t="str">
        <f t="shared" si="219"/>
        <v xml:space="preserve"> </v>
      </c>
      <c r="Q698" s="166" t="str">
        <f t="shared" si="220"/>
        <v xml:space="preserve"> </v>
      </c>
      <c r="R698" s="119">
        <f t="shared" si="224"/>
        <v>0</v>
      </c>
      <c r="S698" s="72">
        <f t="shared" si="221"/>
        <v>0</v>
      </c>
    </row>
    <row r="699" spans="1:19" s="3" customFormat="1" ht="117.75" customHeight="1" thickBot="1" x14ac:dyDescent="0.25">
      <c r="A699" s="382">
        <f t="shared" ref="A699:O699" si="229">SUM(A697:A698)</f>
        <v>0</v>
      </c>
      <c r="B699" s="383">
        <f t="shared" si="229"/>
        <v>0</v>
      </c>
      <c r="C699" s="383">
        <f t="shared" si="229"/>
        <v>0</v>
      </c>
      <c r="D699" s="383">
        <f t="shared" si="229"/>
        <v>0</v>
      </c>
      <c r="E699" s="161">
        <f t="shared" si="229"/>
        <v>0</v>
      </c>
      <c r="F699" s="161">
        <f t="shared" si="229"/>
        <v>0</v>
      </c>
      <c r="G699" s="58"/>
      <c r="H699" s="9" t="s">
        <v>497</v>
      </c>
      <c r="I699" s="383">
        <f>'موازنة 2026-2027'!M701</f>
        <v>0</v>
      </c>
      <c r="J699" s="383">
        <f>'موازنة 2027-2028 '!M701</f>
        <v>0</v>
      </c>
      <c r="K699" s="383">
        <f>'موازنة 2028 -2029'!M701</f>
        <v>0</v>
      </c>
      <c r="L699" s="161">
        <f t="shared" si="229"/>
        <v>0</v>
      </c>
      <c r="M699" s="383">
        <f>'موازنة 2029-2030'!M701</f>
        <v>0</v>
      </c>
      <c r="N699" s="222">
        <f t="shared" si="218"/>
        <v>0</v>
      </c>
      <c r="O699" s="161">
        <f t="shared" si="229"/>
        <v>0</v>
      </c>
      <c r="P699" s="161" t="str">
        <f t="shared" si="219"/>
        <v xml:space="preserve"> </v>
      </c>
      <c r="Q699" s="161" t="str">
        <f t="shared" si="220"/>
        <v xml:space="preserve"> </v>
      </c>
      <c r="R699" s="115">
        <f t="shared" si="224"/>
        <v>0</v>
      </c>
      <c r="S699" s="72">
        <f t="shared" si="221"/>
        <v>0</v>
      </c>
    </row>
    <row r="700" spans="1:19" s="3" customFormat="1" ht="114.75" customHeight="1" thickBot="1" x14ac:dyDescent="0.25">
      <c r="A700" s="382">
        <f t="shared" ref="A700:O700" si="230">A699+A695+A691</f>
        <v>0</v>
      </c>
      <c r="B700" s="383">
        <f t="shared" si="230"/>
        <v>0</v>
      </c>
      <c r="C700" s="383">
        <f t="shared" si="230"/>
        <v>0</v>
      </c>
      <c r="D700" s="383">
        <f t="shared" si="230"/>
        <v>0</v>
      </c>
      <c r="E700" s="161">
        <f t="shared" si="230"/>
        <v>0</v>
      </c>
      <c r="F700" s="161">
        <f t="shared" si="230"/>
        <v>0</v>
      </c>
      <c r="G700" s="58"/>
      <c r="H700" s="9" t="s">
        <v>498</v>
      </c>
      <c r="I700" s="383">
        <f>'موازنة 2026-2027'!M702</f>
        <v>0</v>
      </c>
      <c r="J700" s="383">
        <f>'موازنة 2027-2028 '!M702</f>
        <v>0</v>
      </c>
      <c r="K700" s="383">
        <f>'موازنة 2028 -2029'!M702</f>
        <v>0</v>
      </c>
      <c r="L700" s="161">
        <f t="shared" si="230"/>
        <v>0</v>
      </c>
      <c r="M700" s="383">
        <f>'موازنة 2029-2030'!M702</f>
        <v>0</v>
      </c>
      <c r="N700" s="222">
        <f t="shared" si="218"/>
        <v>0</v>
      </c>
      <c r="O700" s="161">
        <f t="shared" si="230"/>
        <v>0</v>
      </c>
      <c r="P700" s="161" t="str">
        <f t="shared" si="219"/>
        <v xml:space="preserve"> </v>
      </c>
      <c r="Q700" s="161" t="str">
        <f t="shared" si="220"/>
        <v xml:space="preserve"> </v>
      </c>
      <c r="R700" s="115">
        <f t="shared" si="224"/>
        <v>0</v>
      </c>
      <c r="S700" s="72">
        <f t="shared" si="221"/>
        <v>0</v>
      </c>
    </row>
    <row r="701" spans="1:19" s="3" customFormat="1" ht="114.75" customHeight="1" x14ac:dyDescent="0.2">
      <c r="A701" s="429">
        <f t="shared" ref="A701:F701" si="231">A700+A684</f>
        <v>0</v>
      </c>
      <c r="B701" s="430">
        <f t="shared" si="231"/>
        <v>0</v>
      </c>
      <c r="C701" s="430">
        <f t="shared" si="231"/>
        <v>0</v>
      </c>
      <c r="D701" s="430">
        <f t="shared" si="231"/>
        <v>0</v>
      </c>
      <c r="E701" s="327">
        <f t="shared" si="231"/>
        <v>0</v>
      </c>
      <c r="F701" s="327">
        <f t="shared" si="231"/>
        <v>0</v>
      </c>
      <c r="G701" s="328"/>
      <c r="H701" s="329" t="s">
        <v>499</v>
      </c>
      <c r="I701" s="430">
        <f>'موازنة 2026-2027'!M703</f>
        <v>1000000</v>
      </c>
      <c r="J701" s="430">
        <f>'موازنة 2027-2028 '!M703</f>
        <v>1000000</v>
      </c>
      <c r="K701" s="430">
        <f>'موازنة 2028 -2029'!M703</f>
        <v>1000000</v>
      </c>
      <c r="L701" s="327">
        <f t="shared" ref="L701" si="232">L700+L684</f>
        <v>2000000</v>
      </c>
      <c r="M701" s="430">
        <f>'موازنة 2029-2030'!M703</f>
        <v>0</v>
      </c>
      <c r="N701" s="330">
        <f t="shared" si="218"/>
        <v>-1000000</v>
      </c>
      <c r="O701" s="327">
        <f>O700+O684</f>
        <v>0</v>
      </c>
      <c r="P701" s="327" t="str">
        <f t="shared" si="219"/>
        <v xml:space="preserve"> </v>
      </c>
      <c r="Q701" s="327">
        <f t="shared" si="220"/>
        <v>1000000</v>
      </c>
      <c r="R701" s="331">
        <f t="shared" si="224"/>
        <v>0</v>
      </c>
      <c r="S701" s="72">
        <f t="shared" si="221"/>
        <v>5000000</v>
      </c>
    </row>
    <row r="702" spans="1:19" s="3" customFormat="1" ht="117" customHeight="1" x14ac:dyDescent="0.2">
      <c r="A702" s="438"/>
      <c r="B702" s="439"/>
      <c r="C702" s="439"/>
      <c r="D702" s="439"/>
      <c r="E702" s="190"/>
      <c r="F702" s="190"/>
      <c r="G702" s="59" t="s">
        <v>926</v>
      </c>
      <c r="H702" s="10" t="s">
        <v>500</v>
      </c>
      <c r="I702" s="439">
        <f>'موازنة 2026-2027'!M704</f>
        <v>0</v>
      </c>
      <c r="J702" s="439">
        <f>'موازنة 2027-2028 '!M704</f>
        <v>0</v>
      </c>
      <c r="K702" s="439">
        <f>'موازنة 2028 -2029'!M704</f>
        <v>0</v>
      </c>
      <c r="L702" s="190"/>
      <c r="M702" s="439">
        <f>'موازنة 2029-2030'!M704</f>
        <v>0</v>
      </c>
      <c r="N702" s="252"/>
      <c r="O702" s="190"/>
      <c r="P702" s="190"/>
      <c r="Q702" s="190"/>
      <c r="R702" s="132"/>
      <c r="S702" s="72">
        <f>S766</f>
        <v>112609000</v>
      </c>
    </row>
    <row r="703" spans="1:19" s="3" customFormat="1" ht="105.75" customHeight="1" thickBot="1" x14ac:dyDescent="0.25">
      <c r="A703" s="444"/>
      <c r="B703" s="445"/>
      <c r="C703" s="445"/>
      <c r="D703" s="445"/>
      <c r="E703" s="193"/>
      <c r="F703" s="193"/>
      <c r="G703" s="92" t="s">
        <v>927</v>
      </c>
      <c r="H703" s="93" t="s">
        <v>501</v>
      </c>
      <c r="I703" s="445">
        <f>'موازنة 2026-2027'!M705</f>
        <v>0</v>
      </c>
      <c r="J703" s="445">
        <f>'موازنة 2027-2028 '!M705</f>
        <v>0</v>
      </c>
      <c r="K703" s="445">
        <f>'موازنة 2028 -2029'!M705</f>
        <v>0</v>
      </c>
      <c r="L703" s="193"/>
      <c r="M703" s="445">
        <f>'موازنة 2029-2030'!M705</f>
        <v>0</v>
      </c>
      <c r="N703" s="254"/>
      <c r="O703" s="193"/>
      <c r="P703" s="193" t="str">
        <f t="shared" si="219"/>
        <v xml:space="preserve"> </v>
      </c>
      <c r="Q703" s="193" t="str">
        <f t="shared" si="220"/>
        <v xml:space="preserve"> </v>
      </c>
      <c r="R703" s="134"/>
      <c r="S703" s="72">
        <f>S709</f>
        <v>0</v>
      </c>
    </row>
    <row r="704" spans="1:19" s="2" customFormat="1" ht="105.75" customHeight="1" x14ac:dyDescent="0.2">
      <c r="A704" s="371"/>
      <c r="B704" s="372"/>
      <c r="C704" s="372"/>
      <c r="D704" s="372"/>
      <c r="E704" s="152"/>
      <c r="F704" s="152"/>
      <c r="G704" s="53" t="s">
        <v>928</v>
      </c>
      <c r="H704" s="26" t="s">
        <v>502</v>
      </c>
      <c r="I704" s="372">
        <f>'موازنة 2026-2027'!M706</f>
        <v>0</v>
      </c>
      <c r="J704" s="372">
        <f>'موازنة 2027-2028 '!M706</f>
        <v>0</v>
      </c>
      <c r="K704" s="372">
        <f>'موازنة 2028 -2029'!M706</f>
        <v>0</v>
      </c>
      <c r="L704" s="152"/>
      <c r="M704" s="372">
        <f>'موازنة 2029-2030'!M706</f>
        <v>0</v>
      </c>
      <c r="N704" s="214"/>
      <c r="O704" s="152"/>
      <c r="P704" s="152" t="str">
        <f t="shared" si="219"/>
        <v xml:space="preserve"> </v>
      </c>
      <c r="Q704" s="152" t="str">
        <f t="shared" si="220"/>
        <v xml:space="preserve"> </v>
      </c>
      <c r="R704" s="109"/>
      <c r="S704" s="72">
        <f>S707</f>
        <v>0</v>
      </c>
    </row>
    <row r="705" spans="1:19" s="1" customFormat="1" ht="105.75" customHeight="1" x14ac:dyDescent="0.2">
      <c r="A705" s="357"/>
      <c r="B705" s="373"/>
      <c r="C705" s="373"/>
      <c r="D705" s="373"/>
      <c r="E705" s="153"/>
      <c r="F705" s="153"/>
      <c r="G705" s="54">
        <v>3221010101</v>
      </c>
      <c r="H705" s="18" t="s">
        <v>599</v>
      </c>
      <c r="I705" s="373">
        <f>'موازنة 2026-2027'!M707</f>
        <v>0</v>
      </c>
      <c r="J705" s="373">
        <f>'موازنة 2027-2028 '!M707</f>
        <v>0</v>
      </c>
      <c r="K705" s="373">
        <f>'موازنة 2028 -2029'!M707</f>
        <v>0</v>
      </c>
      <c r="L705" s="153">
        <f t="shared" si="225"/>
        <v>0</v>
      </c>
      <c r="M705" s="373">
        <f>'موازنة 2029-2030'!M707</f>
        <v>0</v>
      </c>
      <c r="N705" s="215">
        <f t="shared" si="218"/>
        <v>0</v>
      </c>
      <c r="O705" s="153"/>
      <c r="P705" s="155" t="str">
        <f t="shared" si="219"/>
        <v xml:space="preserve"> </v>
      </c>
      <c r="Q705" s="155" t="str">
        <f t="shared" si="220"/>
        <v xml:space="preserve"> </v>
      </c>
      <c r="R705" s="110">
        <f t="shared" si="224"/>
        <v>0</v>
      </c>
      <c r="S705" s="72">
        <f t="shared" si="221"/>
        <v>0</v>
      </c>
    </row>
    <row r="706" spans="1:19" s="1" customFormat="1" ht="105.75" customHeight="1" thickBot="1" x14ac:dyDescent="0.25">
      <c r="A706" s="357"/>
      <c r="B706" s="373"/>
      <c r="C706" s="373"/>
      <c r="D706" s="373"/>
      <c r="E706" s="153"/>
      <c r="F706" s="153"/>
      <c r="G706" s="54">
        <v>3221010201</v>
      </c>
      <c r="H706" s="18" t="s">
        <v>503</v>
      </c>
      <c r="I706" s="373">
        <f>'موازنة 2026-2027'!M708</f>
        <v>0</v>
      </c>
      <c r="J706" s="373">
        <f>'موازنة 2027-2028 '!M708</f>
        <v>0</v>
      </c>
      <c r="K706" s="373">
        <f>'موازنة 2028 -2029'!M708</f>
        <v>0</v>
      </c>
      <c r="L706" s="153">
        <f t="shared" si="225"/>
        <v>0</v>
      </c>
      <c r="M706" s="373">
        <f>'موازنة 2029-2030'!M708</f>
        <v>0</v>
      </c>
      <c r="N706" s="215">
        <f t="shared" si="218"/>
        <v>0</v>
      </c>
      <c r="O706" s="153"/>
      <c r="P706" s="155" t="str">
        <f t="shared" si="219"/>
        <v xml:space="preserve"> </v>
      </c>
      <c r="Q706" s="155" t="str">
        <f t="shared" si="220"/>
        <v xml:space="preserve"> </v>
      </c>
      <c r="R706" s="110">
        <f t="shared" si="224"/>
        <v>0</v>
      </c>
      <c r="S706" s="72">
        <f t="shared" si="221"/>
        <v>0</v>
      </c>
    </row>
    <row r="707" spans="1:19" s="2" customFormat="1" ht="110.25" customHeight="1" thickBot="1" x14ac:dyDescent="0.25">
      <c r="A707" s="376">
        <f t="shared" ref="A707:F707" si="233">SUM(A705:A706)</f>
        <v>0</v>
      </c>
      <c r="B707" s="377">
        <f t="shared" si="233"/>
        <v>0</v>
      </c>
      <c r="C707" s="377">
        <f t="shared" si="233"/>
        <v>0</v>
      </c>
      <c r="D707" s="377">
        <f t="shared" si="233"/>
        <v>0</v>
      </c>
      <c r="E707" s="157">
        <f t="shared" si="233"/>
        <v>0</v>
      </c>
      <c r="F707" s="157">
        <f t="shared" si="233"/>
        <v>0</v>
      </c>
      <c r="G707" s="57"/>
      <c r="H707" s="7" t="s">
        <v>237</v>
      </c>
      <c r="I707" s="377">
        <f>'موازنة 2026-2027'!M709</f>
        <v>0</v>
      </c>
      <c r="J707" s="377">
        <f>'موازنة 2027-2028 '!M709</f>
        <v>0</v>
      </c>
      <c r="K707" s="377">
        <f>'موازنة 2028 -2029'!M709</f>
        <v>0</v>
      </c>
      <c r="L707" s="157">
        <f t="shared" ref="L707:O707" si="234">SUM(L705:L706)</f>
        <v>0</v>
      </c>
      <c r="M707" s="377">
        <f>'موازنة 2029-2030'!M709</f>
        <v>0</v>
      </c>
      <c r="N707" s="217">
        <f t="shared" si="218"/>
        <v>0</v>
      </c>
      <c r="O707" s="157">
        <f t="shared" si="234"/>
        <v>0</v>
      </c>
      <c r="P707" s="157" t="str">
        <f t="shared" si="219"/>
        <v xml:space="preserve"> </v>
      </c>
      <c r="Q707" s="157" t="str">
        <f t="shared" si="220"/>
        <v xml:space="preserve"> </v>
      </c>
      <c r="R707" s="112">
        <f t="shared" si="224"/>
        <v>0</v>
      </c>
      <c r="S707" s="72">
        <f t="shared" si="221"/>
        <v>0</v>
      </c>
    </row>
    <row r="708" spans="1:19" s="2" customFormat="1" ht="105.75" customHeight="1" thickBot="1" x14ac:dyDescent="0.25">
      <c r="A708" s="389"/>
      <c r="B708" s="390"/>
      <c r="C708" s="390"/>
      <c r="D708" s="390"/>
      <c r="E708" s="180"/>
      <c r="F708" s="180"/>
      <c r="G708" s="68" t="s">
        <v>1050</v>
      </c>
      <c r="H708" s="37" t="s">
        <v>504</v>
      </c>
      <c r="I708" s="390">
        <f>'موازنة 2026-2027'!M710</f>
        <v>0</v>
      </c>
      <c r="J708" s="390">
        <f>'موازنة 2027-2028 '!M710</f>
        <v>0</v>
      </c>
      <c r="K708" s="390">
        <f>'موازنة 2028 -2029'!M710</f>
        <v>0</v>
      </c>
      <c r="L708" s="180">
        <f t="shared" si="225"/>
        <v>0</v>
      </c>
      <c r="M708" s="390">
        <f>'موازنة 2029-2030'!M710</f>
        <v>0</v>
      </c>
      <c r="N708" s="228">
        <f t="shared" si="218"/>
        <v>0</v>
      </c>
      <c r="O708" s="180"/>
      <c r="P708" s="166" t="str">
        <f t="shared" si="219"/>
        <v xml:space="preserve"> </v>
      </c>
      <c r="Q708" s="166" t="str">
        <f t="shared" si="220"/>
        <v xml:space="preserve"> </v>
      </c>
      <c r="R708" s="119">
        <f t="shared" si="224"/>
        <v>0</v>
      </c>
      <c r="S708" s="72">
        <f t="shared" si="221"/>
        <v>0</v>
      </c>
    </row>
    <row r="709" spans="1:19" s="3" customFormat="1" ht="105" customHeight="1" thickBot="1" x14ac:dyDescent="0.25">
      <c r="A709" s="382">
        <f t="shared" ref="A709:O709" si="235">SUM(A707:A708)</f>
        <v>0</v>
      </c>
      <c r="B709" s="383">
        <f t="shared" si="235"/>
        <v>0</v>
      </c>
      <c r="C709" s="383">
        <f t="shared" si="235"/>
        <v>0</v>
      </c>
      <c r="D709" s="383">
        <f t="shared" si="235"/>
        <v>0</v>
      </c>
      <c r="E709" s="161">
        <f t="shared" si="235"/>
        <v>0</v>
      </c>
      <c r="F709" s="161">
        <f t="shared" si="235"/>
        <v>0</v>
      </c>
      <c r="G709" s="58"/>
      <c r="H709" s="9" t="s">
        <v>505</v>
      </c>
      <c r="I709" s="383">
        <f>'موازنة 2026-2027'!M711</f>
        <v>0</v>
      </c>
      <c r="J709" s="383">
        <f>'موازنة 2027-2028 '!M711</f>
        <v>0</v>
      </c>
      <c r="K709" s="383">
        <f>'موازنة 2028 -2029'!M711</f>
        <v>0</v>
      </c>
      <c r="L709" s="161">
        <f t="shared" si="235"/>
        <v>0</v>
      </c>
      <c r="M709" s="383">
        <f>'موازنة 2029-2030'!M711</f>
        <v>0</v>
      </c>
      <c r="N709" s="222">
        <f t="shared" si="218"/>
        <v>0</v>
      </c>
      <c r="O709" s="161">
        <f t="shared" si="235"/>
        <v>0</v>
      </c>
      <c r="P709" s="161" t="str">
        <f t="shared" si="219"/>
        <v xml:space="preserve"> </v>
      </c>
      <c r="Q709" s="161" t="str">
        <f t="shared" si="220"/>
        <v xml:space="preserve"> </v>
      </c>
      <c r="R709" s="115">
        <f t="shared" si="224"/>
        <v>0</v>
      </c>
      <c r="S709" s="72">
        <f t="shared" si="221"/>
        <v>0</v>
      </c>
    </row>
    <row r="710" spans="1:19" s="3" customFormat="1" ht="105.75" customHeight="1" x14ac:dyDescent="0.2">
      <c r="A710" s="355"/>
      <c r="B710" s="425"/>
      <c r="C710" s="425"/>
      <c r="D710" s="425"/>
      <c r="E710" s="181"/>
      <c r="F710" s="181"/>
      <c r="G710" s="59" t="s">
        <v>929</v>
      </c>
      <c r="H710" s="10" t="s">
        <v>506</v>
      </c>
      <c r="I710" s="425">
        <f>'موازنة 2026-2027'!M712</f>
        <v>0</v>
      </c>
      <c r="J710" s="425">
        <f>'موازنة 2027-2028 '!M712</f>
        <v>0</v>
      </c>
      <c r="K710" s="425">
        <f>'موازنة 2028 -2029'!M712</f>
        <v>0</v>
      </c>
      <c r="L710" s="181"/>
      <c r="M710" s="425">
        <f>'موازنة 2029-2030'!M712</f>
        <v>0</v>
      </c>
      <c r="N710" s="242"/>
      <c r="O710" s="181"/>
      <c r="P710" s="181" t="str">
        <f t="shared" si="219"/>
        <v xml:space="preserve"> </v>
      </c>
      <c r="Q710" s="181" t="str">
        <f t="shared" si="220"/>
        <v xml:space="preserve"> </v>
      </c>
      <c r="R710" s="125"/>
      <c r="S710" s="72">
        <f>S724</f>
        <v>0</v>
      </c>
    </row>
    <row r="711" spans="1:19" s="2" customFormat="1" ht="105.75" customHeight="1" x14ac:dyDescent="0.2">
      <c r="A711" s="389"/>
      <c r="B711" s="390"/>
      <c r="C711" s="390"/>
      <c r="D711" s="390"/>
      <c r="E711" s="166"/>
      <c r="F711" s="166"/>
      <c r="G711" s="60" t="s">
        <v>930</v>
      </c>
      <c r="H711" s="25" t="s">
        <v>507</v>
      </c>
      <c r="I711" s="390">
        <f>'موازنة 2026-2027'!M713</f>
        <v>0</v>
      </c>
      <c r="J711" s="390">
        <f>'موازنة 2027-2028 '!M713</f>
        <v>0</v>
      </c>
      <c r="K711" s="390">
        <f>'موازنة 2028 -2029'!M713</f>
        <v>0</v>
      </c>
      <c r="L711" s="166"/>
      <c r="M711" s="390">
        <f>'موازنة 2029-2030'!M713</f>
        <v>0</v>
      </c>
      <c r="N711" s="228"/>
      <c r="O711" s="166"/>
      <c r="P711" s="166" t="str">
        <f t="shared" si="219"/>
        <v xml:space="preserve"> </v>
      </c>
      <c r="Q711" s="166" t="str">
        <f t="shared" si="220"/>
        <v xml:space="preserve"> </v>
      </c>
      <c r="R711" s="119"/>
      <c r="S711" s="72">
        <f>S716</f>
        <v>0</v>
      </c>
    </row>
    <row r="712" spans="1:19" s="1" customFormat="1" ht="105.75" customHeight="1" x14ac:dyDescent="0.2">
      <c r="A712" s="357"/>
      <c r="B712" s="373"/>
      <c r="C712" s="373"/>
      <c r="D712" s="373"/>
      <c r="E712" s="153"/>
      <c r="F712" s="153"/>
      <c r="G712" s="54">
        <v>3222010101</v>
      </c>
      <c r="H712" s="18" t="s">
        <v>508</v>
      </c>
      <c r="I712" s="373">
        <f>'موازنة 2026-2027'!M714</f>
        <v>0</v>
      </c>
      <c r="J712" s="373">
        <f>'موازنة 2027-2028 '!M714</f>
        <v>0</v>
      </c>
      <c r="K712" s="373">
        <f>'موازنة 2028 -2029'!M714</f>
        <v>0</v>
      </c>
      <c r="L712" s="153">
        <f t="shared" si="225"/>
        <v>0</v>
      </c>
      <c r="M712" s="373">
        <f>'موازنة 2029-2030'!M714</f>
        <v>0</v>
      </c>
      <c r="N712" s="215">
        <f t="shared" si="218"/>
        <v>0</v>
      </c>
      <c r="O712" s="153"/>
      <c r="P712" s="155" t="str">
        <f t="shared" si="219"/>
        <v xml:space="preserve"> </v>
      </c>
      <c r="Q712" s="155" t="str">
        <f t="shared" si="220"/>
        <v xml:space="preserve"> </v>
      </c>
      <c r="R712" s="110">
        <f t="shared" si="224"/>
        <v>0</v>
      </c>
      <c r="S712" s="72">
        <f t="shared" si="221"/>
        <v>0</v>
      </c>
    </row>
    <row r="713" spans="1:19" s="1" customFormat="1" ht="105.75" customHeight="1" x14ac:dyDescent="0.2">
      <c r="A713" s="357"/>
      <c r="B713" s="373"/>
      <c r="C713" s="373"/>
      <c r="D713" s="373"/>
      <c r="E713" s="153"/>
      <c r="F713" s="153"/>
      <c r="G713" s="54">
        <v>3222010201</v>
      </c>
      <c r="H713" s="18" t="s">
        <v>509</v>
      </c>
      <c r="I713" s="373">
        <f>'موازنة 2026-2027'!M715</f>
        <v>0</v>
      </c>
      <c r="J713" s="373">
        <f>'موازنة 2027-2028 '!M715</f>
        <v>0</v>
      </c>
      <c r="K713" s="373">
        <f>'موازنة 2028 -2029'!M715</f>
        <v>0</v>
      </c>
      <c r="L713" s="153">
        <f t="shared" si="225"/>
        <v>0</v>
      </c>
      <c r="M713" s="373">
        <f>'موازنة 2029-2030'!M715</f>
        <v>0</v>
      </c>
      <c r="N713" s="215">
        <f t="shared" si="218"/>
        <v>0</v>
      </c>
      <c r="O713" s="153"/>
      <c r="P713" s="155" t="str">
        <f t="shared" si="219"/>
        <v xml:space="preserve"> </v>
      </c>
      <c r="Q713" s="155" t="str">
        <f t="shared" si="220"/>
        <v xml:space="preserve"> </v>
      </c>
      <c r="R713" s="110">
        <f t="shared" si="224"/>
        <v>0</v>
      </c>
      <c r="S713" s="72">
        <f t="shared" si="221"/>
        <v>0</v>
      </c>
    </row>
    <row r="714" spans="1:19" s="1" customFormat="1" ht="105.75" customHeight="1" x14ac:dyDescent="0.2">
      <c r="A714" s="357"/>
      <c r="B714" s="373"/>
      <c r="C714" s="373"/>
      <c r="D714" s="373"/>
      <c r="E714" s="153"/>
      <c r="F714" s="153"/>
      <c r="G714" s="54">
        <v>3222010301</v>
      </c>
      <c r="H714" s="18" t="s">
        <v>510</v>
      </c>
      <c r="I714" s="373">
        <f>'موازنة 2026-2027'!M716</f>
        <v>0</v>
      </c>
      <c r="J714" s="373">
        <f>'موازنة 2027-2028 '!M716</f>
        <v>0</v>
      </c>
      <c r="K714" s="373">
        <f>'موازنة 2028 -2029'!M716</f>
        <v>0</v>
      </c>
      <c r="L714" s="153">
        <f t="shared" si="225"/>
        <v>0</v>
      </c>
      <c r="M714" s="373">
        <f>'موازنة 2029-2030'!M716</f>
        <v>0</v>
      </c>
      <c r="N714" s="215">
        <f t="shared" si="218"/>
        <v>0</v>
      </c>
      <c r="O714" s="153"/>
      <c r="P714" s="155" t="str">
        <f t="shared" si="219"/>
        <v xml:space="preserve"> </v>
      </c>
      <c r="Q714" s="155" t="str">
        <f t="shared" si="220"/>
        <v xml:space="preserve"> </v>
      </c>
      <c r="R714" s="110">
        <f t="shared" si="224"/>
        <v>0</v>
      </c>
      <c r="S714" s="72">
        <f t="shared" si="221"/>
        <v>0</v>
      </c>
    </row>
    <row r="715" spans="1:19" s="1" customFormat="1" ht="105.75" customHeight="1" thickBot="1" x14ac:dyDescent="0.25">
      <c r="A715" s="357"/>
      <c r="B715" s="373"/>
      <c r="C715" s="373"/>
      <c r="D715" s="373"/>
      <c r="E715" s="153"/>
      <c r="F715" s="153"/>
      <c r="G715" s="54">
        <v>3222010401</v>
      </c>
      <c r="H715" s="18" t="s">
        <v>511</v>
      </c>
      <c r="I715" s="373">
        <f>'موازنة 2026-2027'!M717</f>
        <v>0</v>
      </c>
      <c r="J715" s="373">
        <f>'موازنة 2027-2028 '!M717</f>
        <v>0</v>
      </c>
      <c r="K715" s="373">
        <f>'موازنة 2028 -2029'!M717</f>
        <v>0</v>
      </c>
      <c r="L715" s="153">
        <f t="shared" si="225"/>
        <v>0</v>
      </c>
      <c r="M715" s="373">
        <f>'موازنة 2029-2030'!M717</f>
        <v>0</v>
      </c>
      <c r="N715" s="215">
        <f t="shared" si="218"/>
        <v>0</v>
      </c>
      <c r="O715" s="153"/>
      <c r="P715" s="155" t="str">
        <f t="shared" si="219"/>
        <v xml:space="preserve"> </v>
      </c>
      <c r="Q715" s="155" t="str">
        <f t="shared" si="220"/>
        <v xml:space="preserve"> </v>
      </c>
      <c r="R715" s="110">
        <f t="shared" si="224"/>
        <v>0</v>
      </c>
      <c r="S715" s="72">
        <f t="shared" si="221"/>
        <v>0</v>
      </c>
    </row>
    <row r="716" spans="1:19" s="2" customFormat="1" ht="112.5" customHeight="1" thickBot="1" x14ac:dyDescent="0.25">
      <c r="A716" s="376">
        <f t="shared" ref="A716:O716" si="236">SUM(A712:A715)</f>
        <v>0</v>
      </c>
      <c r="B716" s="377">
        <f t="shared" si="236"/>
        <v>0</v>
      </c>
      <c r="C716" s="377">
        <f t="shared" si="236"/>
        <v>0</v>
      </c>
      <c r="D716" s="377">
        <f t="shared" si="236"/>
        <v>0</v>
      </c>
      <c r="E716" s="157">
        <f t="shared" si="236"/>
        <v>0</v>
      </c>
      <c r="F716" s="157">
        <f t="shared" si="236"/>
        <v>0</v>
      </c>
      <c r="G716" s="57"/>
      <c r="H716" s="7" t="s">
        <v>512</v>
      </c>
      <c r="I716" s="377">
        <f>'موازنة 2026-2027'!M718</f>
        <v>0</v>
      </c>
      <c r="J716" s="377">
        <f>'موازنة 2027-2028 '!M718</f>
        <v>0</v>
      </c>
      <c r="K716" s="377">
        <f>'موازنة 2028 -2029'!M718</f>
        <v>0</v>
      </c>
      <c r="L716" s="157">
        <f t="shared" si="236"/>
        <v>0</v>
      </c>
      <c r="M716" s="377">
        <f>'موازنة 2029-2030'!M718</f>
        <v>0</v>
      </c>
      <c r="N716" s="217">
        <f t="shared" si="218"/>
        <v>0</v>
      </c>
      <c r="O716" s="157">
        <f t="shared" si="236"/>
        <v>0</v>
      </c>
      <c r="P716" s="157" t="str">
        <f t="shared" si="219"/>
        <v xml:space="preserve"> </v>
      </c>
      <c r="Q716" s="157" t="str">
        <f t="shared" si="220"/>
        <v xml:space="preserve"> </v>
      </c>
      <c r="R716" s="112">
        <f t="shared" si="224"/>
        <v>0</v>
      </c>
      <c r="S716" s="72">
        <f t="shared" si="221"/>
        <v>0</v>
      </c>
    </row>
    <row r="717" spans="1:19" s="2" customFormat="1" ht="105.75" customHeight="1" x14ac:dyDescent="0.2">
      <c r="A717" s="389"/>
      <c r="B717" s="390"/>
      <c r="C717" s="390"/>
      <c r="D717" s="390"/>
      <c r="E717" s="166"/>
      <c r="F717" s="166"/>
      <c r="G717" s="60" t="s">
        <v>931</v>
      </c>
      <c r="H717" s="25" t="s">
        <v>513</v>
      </c>
      <c r="I717" s="390">
        <f>'موازنة 2026-2027'!M719</f>
        <v>0</v>
      </c>
      <c r="J717" s="390">
        <f>'موازنة 2027-2028 '!M719</f>
        <v>0</v>
      </c>
      <c r="K717" s="390">
        <f>'موازنة 2028 -2029'!M719</f>
        <v>0</v>
      </c>
      <c r="L717" s="166"/>
      <c r="M717" s="390">
        <f>'موازنة 2029-2030'!M719</f>
        <v>0</v>
      </c>
      <c r="N717" s="228"/>
      <c r="O717" s="166"/>
      <c r="P717" s="166" t="str">
        <f t="shared" si="219"/>
        <v xml:space="preserve"> </v>
      </c>
      <c r="Q717" s="166" t="str">
        <f t="shared" si="220"/>
        <v xml:space="preserve"> </v>
      </c>
      <c r="R717" s="119"/>
      <c r="S717" s="72">
        <f>S723</f>
        <v>0</v>
      </c>
    </row>
    <row r="718" spans="1:19" s="1" customFormat="1" ht="105.75" customHeight="1" x14ac:dyDescent="0.2">
      <c r="A718" s="357"/>
      <c r="B718" s="373"/>
      <c r="C718" s="373"/>
      <c r="D718" s="373"/>
      <c r="E718" s="153"/>
      <c r="F718" s="153"/>
      <c r="G718" s="54">
        <v>3222020101</v>
      </c>
      <c r="H718" s="18" t="s">
        <v>514</v>
      </c>
      <c r="I718" s="373">
        <f>'موازنة 2026-2027'!M720</f>
        <v>0</v>
      </c>
      <c r="J718" s="373">
        <f>'موازنة 2027-2028 '!M720</f>
        <v>0</v>
      </c>
      <c r="K718" s="373">
        <f>'موازنة 2028 -2029'!M720</f>
        <v>0</v>
      </c>
      <c r="L718" s="153">
        <f t="shared" si="225"/>
        <v>0</v>
      </c>
      <c r="M718" s="373">
        <f>'موازنة 2029-2030'!M720</f>
        <v>0</v>
      </c>
      <c r="N718" s="215">
        <f t="shared" si="218"/>
        <v>0</v>
      </c>
      <c r="O718" s="153"/>
      <c r="P718" s="155" t="str">
        <f t="shared" si="219"/>
        <v xml:space="preserve"> </v>
      </c>
      <c r="Q718" s="155" t="str">
        <f t="shared" si="220"/>
        <v xml:space="preserve"> </v>
      </c>
      <c r="R718" s="110">
        <f t="shared" si="224"/>
        <v>0</v>
      </c>
      <c r="S718" s="72">
        <f t="shared" si="221"/>
        <v>0</v>
      </c>
    </row>
    <row r="719" spans="1:19" s="1" customFormat="1" ht="105.75" customHeight="1" x14ac:dyDescent="0.2">
      <c r="A719" s="357"/>
      <c r="B719" s="373"/>
      <c r="C719" s="373"/>
      <c r="D719" s="373"/>
      <c r="E719" s="155"/>
      <c r="F719" s="155"/>
      <c r="G719" s="54" t="s">
        <v>932</v>
      </c>
      <c r="H719" s="18" t="s">
        <v>515</v>
      </c>
      <c r="I719" s="373">
        <f>'موازنة 2026-2027'!M721</f>
        <v>0</v>
      </c>
      <c r="J719" s="373">
        <f>'موازنة 2027-2028 '!M721</f>
        <v>0</v>
      </c>
      <c r="K719" s="373">
        <f>'موازنة 2028 -2029'!M721</f>
        <v>0</v>
      </c>
      <c r="L719" s="155"/>
      <c r="M719" s="373">
        <f>'موازنة 2029-2030'!M721</f>
        <v>0</v>
      </c>
      <c r="N719" s="215"/>
      <c r="O719" s="155"/>
      <c r="P719" s="155" t="str">
        <f t="shared" si="219"/>
        <v xml:space="preserve"> </v>
      </c>
      <c r="Q719" s="155" t="str">
        <f t="shared" si="220"/>
        <v xml:space="preserve"> </v>
      </c>
      <c r="R719" s="110"/>
      <c r="S719" s="72">
        <f>S722</f>
        <v>0</v>
      </c>
    </row>
    <row r="720" spans="1:19" ht="105.75" customHeight="1" x14ac:dyDescent="0.2">
      <c r="A720" s="364"/>
      <c r="B720" s="365"/>
      <c r="C720" s="365"/>
      <c r="D720" s="365"/>
      <c r="E720" s="147"/>
      <c r="F720" s="147"/>
      <c r="G720" s="49" t="s">
        <v>933</v>
      </c>
      <c r="H720" s="19" t="s">
        <v>516</v>
      </c>
      <c r="I720" s="365">
        <f>'موازنة 2026-2027'!M722</f>
        <v>0</v>
      </c>
      <c r="J720" s="365">
        <f>'موازنة 2027-2028 '!M722</f>
        <v>0</v>
      </c>
      <c r="K720" s="365">
        <f>'موازنة 2028 -2029'!M722</f>
        <v>0</v>
      </c>
      <c r="L720" s="147">
        <f t="shared" si="225"/>
        <v>0</v>
      </c>
      <c r="M720" s="365">
        <f>'موازنة 2029-2030'!M722</f>
        <v>0</v>
      </c>
      <c r="N720" s="208">
        <f t="shared" si="218"/>
        <v>0</v>
      </c>
      <c r="O720" s="147"/>
      <c r="P720" s="209" t="str">
        <f t="shared" si="219"/>
        <v xml:space="preserve"> </v>
      </c>
      <c r="Q720" s="209" t="str">
        <f t="shared" si="220"/>
        <v xml:space="preserve"> </v>
      </c>
      <c r="R720" s="105">
        <f t="shared" si="224"/>
        <v>0</v>
      </c>
      <c r="S720" s="72">
        <f t="shared" si="221"/>
        <v>0</v>
      </c>
    </row>
    <row r="721" spans="1:19" ht="105.75" customHeight="1" thickBot="1" x14ac:dyDescent="0.25">
      <c r="A721" s="364"/>
      <c r="B721" s="365"/>
      <c r="C721" s="365"/>
      <c r="D721" s="365"/>
      <c r="E721" s="147"/>
      <c r="F721" s="147"/>
      <c r="G721" s="49" t="s">
        <v>934</v>
      </c>
      <c r="H721" s="19" t="s">
        <v>517</v>
      </c>
      <c r="I721" s="365">
        <f>'موازنة 2026-2027'!M723</f>
        <v>0</v>
      </c>
      <c r="J721" s="365">
        <f>'موازنة 2027-2028 '!M723</f>
        <v>0</v>
      </c>
      <c r="K721" s="365">
        <f>'موازنة 2028 -2029'!M723</f>
        <v>0</v>
      </c>
      <c r="L721" s="147">
        <f t="shared" si="225"/>
        <v>0</v>
      </c>
      <c r="M721" s="365">
        <f>'موازنة 2029-2030'!M723</f>
        <v>0</v>
      </c>
      <c r="N721" s="208">
        <f t="shared" si="218"/>
        <v>0</v>
      </c>
      <c r="O721" s="147"/>
      <c r="P721" s="209" t="str">
        <f t="shared" si="219"/>
        <v xml:space="preserve"> </v>
      </c>
      <c r="Q721" s="209" t="str">
        <f t="shared" si="220"/>
        <v xml:space="preserve"> </v>
      </c>
      <c r="R721" s="105">
        <f t="shared" si="224"/>
        <v>0</v>
      </c>
      <c r="S721" s="72">
        <f t="shared" si="221"/>
        <v>0</v>
      </c>
    </row>
    <row r="722" spans="1:19" s="1" customFormat="1" ht="97.5" customHeight="1" thickBot="1" x14ac:dyDescent="0.25">
      <c r="A722" s="360">
        <f t="shared" ref="A722:O722" si="237">SUM(A720:A721)</f>
        <v>0</v>
      </c>
      <c r="B722" s="368">
        <f t="shared" si="237"/>
        <v>0</v>
      </c>
      <c r="C722" s="368">
        <f t="shared" si="237"/>
        <v>0</v>
      </c>
      <c r="D722" s="368">
        <f t="shared" si="237"/>
        <v>0</v>
      </c>
      <c r="E722" s="150">
        <f t="shared" si="237"/>
        <v>0</v>
      </c>
      <c r="F722" s="150">
        <f t="shared" si="237"/>
        <v>0</v>
      </c>
      <c r="G722" s="51"/>
      <c r="H722" s="5" t="s">
        <v>518</v>
      </c>
      <c r="I722" s="368">
        <f>'موازنة 2026-2027'!M724</f>
        <v>0</v>
      </c>
      <c r="J722" s="368">
        <f>'موازنة 2027-2028 '!M724</f>
        <v>0</v>
      </c>
      <c r="K722" s="368">
        <f>'موازنة 2028 -2029'!M724</f>
        <v>0</v>
      </c>
      <c r="L722" s="150">
        <f t="shared" si="237"/>
        <v>0</v>
      </c>
      <c r="M722" s="368">
        <f>'موازنة 2029-2030'!M724</f>
        <v>0</v>
      </c>
      <c r="N722" s="212">
        <f t="shared" si="218"/>
        <v>0</v>
      </c>
      <c r="O722" s="150">
        <f t="shared" si="237"/>
        <v>0</v>
      </c>
      <c r="P722" s="150" t="str">
        <f t="shared" si="219"/>
        <v xml:space="preserve"> </v>
      </c>
      <c r="Q722" s="150" t="str">
        <f t="shared" si="220"/>
        <v xml:space="preserve"> </v>
      </c>
      <c r="R722" s="107">
        <f t="shared" si="224"/>
        <v>0</v>
      </c>
      <c r="S722" s="72">
        <f t="shared" si="221"/>
        <v>0</v>
      </c>
    </row>
    <row r="723" spans="1:19" s="2" customFormat="1" ht="99.75" customHeight="1" thickBot="1" x14ac:dyDescent="0.25">
      <c r="A723" s="376">
        <f t="shared" ref="A723:O723" si="238">A722+A718</f>
        <v>0</v>
      </c>
      <c r="B723" s="377">
        <f t="shared" si="238"/>
        <v>0</v>
      </c>
      <c r="C723" s="377">
        <f t="shared" si="238"/>
        <v>0</v>
      </c>
      <c r="D723" s="377">
        <f t="shared" si="238"/>
        <v>0</v>
      </c>
      <c r="E723" s="157">
        <f t="shared" si="238"/>
        <v>0</v>
      </c>
      <c r="F723" s="157">
        <f t="shared" si="238"/>
        <v>0</v>
      </c>
      <c r="G723" s="57"/>
      <c r="H723" s="7" t="s">
        <v>256</v>
      </c>
      <c r="I723" s="377">
        <f>'موازنة 2026-2027'!M725</f>
        <v>0</v>
      </c>
      <c r="J723" s="377">
        <f>'موازنة 2027-2028 '!M725</f>
        <v>0</v>
      </c>
      <c r="K723" s="377">
        <f>'موازنة 2028 -2029'!M725</f>
        <v>0</v>
      </c>
      <c r="L723" s="157">
        <f t="shared" si="238"/>
        <v>0</v>
      </c>
      <c r="M723" s="377">
        <f>'موازنة 2029-2030'!M725</f>
        <v>0</v>
      </c>
      <c r="N723" s="217">
        <f t="shared" si="218"/>
        <v>0</v>
      </c>
      <c r="O723" s="157">
        <f t="shared" si="238"/>
        <v>0</v>
      </c>
      <c r="P723" s="157" t="str">
        <f t="shared" si="219"/>
        <v xml:space="preserve"> </v>
      </c>
      <c r="Q723" s="157" t="str">
        <f t="shared" si="220"/>
        <v xml:space="preserve"> </v>
      </c>
      <c r="R723" s="112">
        <f t="shared" si="224"/>
        <v>0</v>
      </c>
      <c r="S723" s="72">
        <f t="shared" si="221"/>
        <v>0</v>
      </c>
    </row>
    <row r="724" spans="1:19" s="3" customFormat="1" ht="102.75" customHeight="1" thickBot="1" x14ac:dyDescent="0.25">
      <c r="A724" s="382">
        <f t="shared" ref="A724:O724" si="239">A723+A716</f>
        <v>0</v>
      </c>
      <c r="B724" s="383">
        <f t="shared" si="239"/>
        <v>0</v>
      </c>
      <c r="C724" s="383">
        <f t="shared" si="239"/>
        <v>0</v>
      </c>
      <c r="D724" s="383">
        <f t="shared" si="239"/>
        <v>0</v>
      </c>
      <c r="E724" s="161">
        <f t="shared" si="239"/>
        <v>0</v>
      </c>
      <c r="F724" s="161">
        <f t="shared" si="239"/>
        <v>0</v>
      </c>
      <c r="G724" s="58"/>
      <c r="H724" s="9" t="s">
        <v>1109</v>
      </c>
      <c r="I724" s="383">
        <f>'موازنة 2026-2027'!M726</f>
        <v>0</v>
      </c>
      <c r="J724" s="383">
        <f>'موازنة 2027-2028 '!M726</f>
        <v>0</v>
      </c>
      <c r="K724" s="383">
        <f>'موازنة 2028 -2029'!M726</f>
        <v>0</v>
      </c>
      <c r="L724" s="161">
        <f t="shared" si="239"/>
        <v>0</v>
      </c>
      <c r="M724" s="383">
        <f>'موازنة 2029-2030'!M726</f>
        <v>0</v>
      </c>
      <c r="N724" s="222">
        <f t="shared" si="218"/>
        <v>0</v>
      </c>
      <c r="O724" s="161">
        <f t="shared" si="239"/>
        <v>0</v>
      </c>
      <c r="P724" s="161" t="str">
        <f t="shared" si="219"/>
        <v xml:space="preserve"> </v>
      </c>
      <c r="Q724" s="161" t="str">
        <f t="shared" si="220"/>
        <v xml:space="preserve"> </v>
      </c>
      <c r="R724" s="115">
        <f t="shared" si="224"/>
        <v>0</v>
      </c>
      <c r="S724" s="72">
        <f t="shared" si="221"/>
        <v>0</v>
      </c>
    </row>
    <row r="725" spans="1:19" s="3" customFormat="1" ht="105.75" customHeight="1" x14ac:dyDescent="0.2">
      <c r="A725" s="355"/>
      <c r="B725" s="425"/>
      <c r="C725" s="425"/>
      <c r="D725" s="425"/>
      <c r="E725" s="181"/>
      <c r="F725" s="181"/>
      <c r="G725" s="59" t="s">
        <v>935</v>
      </c>
      <c r="H725" s="10" t="s">
        <v>519</v>
      </c>
      <c r="I725" s="425">
        <f>'موازنة 2026-2027'!M727</f>
        <v>0</v>
      </c>
      <c r="J725" s="425">
        <f>'موازنة 2027-2028 '!M727</f>
        <v>0</v>
      </c>
      <c r="K725" s="425">
        <f>'موازنة 2028 -2029'!M727</f>
        <v>0</v>
      </c>
      <c r="L725" s="181"/>
      <c r="M725" s="425">
        <f>'موازنة 2029-2030'!M727</f>
        <v>0</v>
      </c>
      <c r="N725" s="242"/>
      <c r="O725" s="181"/>
      <c r="P725" s="181" t="str">
        <f t="shared" si="219"/>
        <v xml:space="preserve"> </v>
      </c>
      <c r="Q725" s="181" t="str">
        <f t="shared" si="220"/>
        <v xml:space="preserve"> </v>
      </c>
      <c r="R725" s="125"/>
      <c r="S725" s="72">
        <f>S741</f>
        <v>0</v>
      </c>
    </row>
    <row r="726" spans="1:19" s="2" customFormat="1" ht="105.75" customHeight="1" x14ac:dyDescent="0.2">
      <c r="A726" s="389"/>
      <c r="B726" s="390"/>
      <c r="C726" s="390"/>
      <c r="D726" s="390"/>
      <c r="E726" s="166"/>
      <c r="F726" s="166"/>
      <c r="G726" s="60" t="s">
        <v>936</v>
      </c>
      <c r="H726" s="25" t="s">
        <v>520</v>
      </c>
      <c r="I726" s="390">
        <f>'موازنة 2026-2027'!M728</f>
        <v>0</v>
      </c>
      <c r="J726" s="390">
        <f>'موازنة 2027-2028 '!M728</f>
        <v>0</v>
      </c>
      <c r="K726" s="390">
        <f>'موازنة 2028 -2029'!M728</f>
        <v>0</v>
      </c>
      <c r="L726" s="166"/>
      <c r="M726" s="390">
        <f>'موازنة 2029-2030'!M728</f>
        <v>0</v>
      </c>
      <c r="N726" s="228"/>
      <c r="O726" s="166"/>
      <c r="P726" s="166" t="str">
        <f t="shared" si="219"/>
        <v xml:space="preserve"> </v>
      </c>
      <c r="Q726" s="166" t="str">
        <f t="shared" si="220"/>
        <v xml:space="preserve"> </v>
      </c>
      <c r="R726" s="119"/>
      <c r="S726" s="72">
        <f>S730</f>
        <v>0</v>
      </c>
    </row>
    <row r="727" spans="1:19" s="1" customFormat="1" ht="105.75" customHeight="1" x14ac:dyDescent="0.2">
      <c r="A727" s="357"/>
      <c r="B727" s="373"/>
      <c r="C727" s="373"/>
      <c r="D727" s="373"/>
      <c r="E727" s="153"/>
      <c r="F727" s="153"/>
      <c r="G727" s="54">
        <v>3223010101</v>
      </c>
      <c r="H727" s="18" t="s">
        <v>521</v>
      </c>
      <c r="I727" s="373">
        <f>'موازنة 2026-2027'!M729</f>
        <v>0</v>
      </c>
      <c r="J727" s="373">
        <f>'موازنة 2027-2028 '!M729</f>
        <v>0</v>
      </c>
      <c r="K727" s="373">
        <f>'موازنة 2028 -2029'!M729</f>
        <v>0</v>
      </c>
      <c r="L727" s="153">
        <f t="shared" si="225"/>
        <v>0</v>
      </c>
      <c r="M727" s="373">
        <f>'موازنة 2029-2030'!M729</f>
        <v>0</v>
      </c>
      <c r="N727" s="215">
        <f t="shared" si="218"/>
        <v>0</v>
      </c>
      <c r="O727" s="153"/>
      <c r="P727" s="155" t="str">
        <f t="shared" si="219"/>
        <v xml:space="preserve"> </v>
      </c>
      <c r="Q727" s="155" t="str">
        <f t="shared" si="220"/>
        <v xml:space="preserve"> </v>
      </c>
      <c r="R727" s="110">
        <f t="shared" si="224"/>
        <v>0</v>
      </c>
      <c r="S727" s="72">
        <f t="shared" si="221"/>
        <v>0</v>
      </c>
    </row>
    <row r="728" spans="1:19" s="1" customFormat="1" ht="105.75" customHeight="1" x14ac:dyDescent="0.2">
      <c r="A728" s="357"/>
      <c r="B728" s="373"/>
      <c r="C728" s="373"/>
      <c r="D728" s="373"/>
      <c r="E728" s="153"/>
      <c r="F728" s="153"/>
      <c r="G728" s="54">
        <v>3223010201</v>
      </c>
      <c r="H728" s="18" t="s">
        <v>522</v>
      </c>
      <c r="I728" s="373">
        <f>'موازنة 2026-2027'!M730</f>
        <v>0</v>
      </c>
      <c r="J728" s="373">
        <f>'موازنة 2027-2028 '!M730</f>
        <v>0</v>
      </c>
      <c r="K728" s="373">
        <f>'موازنة 2028 -2029'!M730</f>
        <v>0</v>
      </c>
      <c r="L728" s="153">
        <f t="shared" si="225"/>
        <v>0</v>
      </c>
      <c r="M728" s="373">
        <f>'موازنة 2029-2030'!M730</f>
        <v>0</v>
      </c>
      <c r="N728" s="215">
        <f t="shared" si="218"/>
        <v>0</v>
      </c>
      <c r="O728" s="153"/>
      <c r="P728" s="155" t="str">
        <f t="shared" si="219"/>
        <v xml:space="preserve"> </v>
      </c>
      <c r="Q728" s="155" t="str">
        <f t="shared" si="220"/>
        <v xml:space="preserve"> </v>
      </c>
      <c r="R728" s="110">
        <f t="shared" si="224"/>
        <v>0</v>
      </c>
      <c r="S728" s="72">
        <f t="shared" si="221"/>
        <v>0</v>
      </c>
    </row>
    <row r="729" spans="1:19" s="1" customFormat="1" ht="105.75" customHeight="1" thickBot="1" x14ac:dyDescent="0.25">
      <c r="A729" s="357"/>
      <c r="B729" s="373"/>
      <c r="C729" s="373"/>
      <c r="D729" s="373"/>
      <c r="E729" s="153"/>
      <c r="F729" s="153"/>
      <c r="G729" s="54">
        <v>3223010301</v>
      </c>
      <c r="H729" s="18" t="s">
        <v>523</v>
      </c>
      <c r="I729" s="373">
        <f>'موازنة 2026-2027'!M731</f>
        <v>0</v>
      </c>
      <c r="J729" s="373">
        <f>'موازنة 2027-2028 '!M731</f>
        <v>0</v>
      </c>
      <c r="K729" s="373">
        <f>'موازنة 2028 -2029'!M731</f>
        <v>0</v>
      </c>
      <c r="L729" s="153">
        <f t="shared" si="225"/>
        <v>0</v>
      </c>
      <c r="M729" s="373">
        <f>'موازنة 2029-2030'!M731</f>
        <v>0</v>
      </c>
      <c r="N729" s="215">
        <f t="shared" si="218"/>
        <v>0</v>
      </c>
      <c r="O729" s="153"/>
      <c r="P729" s="155" t="str">
        <f t="shared" si="219"/>
        <v xml:space="preserve"> </v>
      </c>
      <c r="Q729" s="155" t="str">
        <f t="shared" si="220"/>
        <v xml:space="preserve"> </v>
      </c>
      <c r="R729" s="110">
        <f t="shared" si="224"/>
        <v>0</v>
      </c>
      <c r="S729" s="72">
        <f t="shared" si="221"/>
        <v>0</v>
      </c>
    </row>
    <row r="730" spans="1:19" s="2" customFormat="1" ht="107.25" customHeight="1" thickBot="1" x14ac:dyDescent="0.25">
      <c r="A730" s="376">
        <f t="shared" ref="A730:O730" si="240">SUM(A727:A729)</f>
        <v>0</v>
      </c>
      <c r="B730" s="377">
        <f t="shared" si="240"/>
        <v>0</v>
      </c>
      <c r="C730" s="377">
        <f t="shared" si="240"/>
        <v>0</v>
      </c>
      <c r="D730" s="377">
        <f t="shared" si="240"/>
        <v>0</v>
      </c>
      <c r="E730" s="157">
        <f t="shared" si="240"/>
        <v>0</v>
      </c>
      <c r="F730" s="157">
        <f t="shared" si="240"/>
        <v>0</v>
      </c>
      <c r="G730" s="57"/>
      <c r="H730" s="7" t="s">
        <v>237</v>
      </c>
      <c r="I730" s="377">
        <f>'موازنة 2026-2027'!M732</f>
        <v>0</v>
      </c>
      <c r="J730" s="377">
        <f>'موازنة 2027-2028 '!M732</f>
        <v>0</v>
      </c>
      <c r="K730" s="377">
        <f>'موازنة 2028 -2029'!M732</f>
        <v>0</v>
      </c>
      <c r="L730" s="157">
        <f t="shared" si="240"/>
        <v>0</v>
      </c>
      <c r="M730" s="377">
        <f>'موازنة 2029-2030'!M732</f>
        <v>0</v>
      </c>
      <c r="N730" s="217">
        <f t="shared" si="218"/>
        <v>0</v>
      </c>
      <c r="O730" s="157">
        <f t="shared" si="240"/>
        <v>0</v>
      </c>
      <c r="P730" s="157" t="str">
        <f t="shared" si="219"/>
        <v xml:space="preserve"> </v>
      </c>
      <c r="Q730" s="157" t="str">
        <f t="shared" si="220"/>
        <v xml:space="preserve"> </v>
      </c>
      <c r="R730" s="112">
        <f t="shared" si="224"/>
        <v>0</v>
      </c>
      <c r="S730" s="72">
        <f t="shared" si="221"/>
        <v>0</v>
      </c>
    </row>
    <row r="731" spans="1:19" s="2" customFormat="1" ht="105.75" customHeight="1" x14ac:dyDescent="0.2">
      <c r="A731" s="389"/>
      <c r="B731" s="390"/>
      <c r="C731" s="390"/>
      <c r="D731" s="390"/>
      <c r="E731" s="180"/>
      <c r="F731" s="180"/>
      <c r="G731" s="60" t="s">
        <v>1051</v>
      </c>
      <c r="H731" s="17" t="s">
        <v>524</v>
      </c>
      <c r="I731" s="390">
        <f>'موازنة 2026-2027'!M733</f>
        <v>0</v>
      </c>
      <c r="J731" s="390">
        <f>'موازنة 2027-2028 '!M733</f>
        <v>0</v>
      </c>
      <c r="K731" s="390">
        <f>'موازنة 2028 -2029'!M733</f>
        <v>0</v>
      </c>
      <c r="L731" s="180">
        <f t="shared" si="225"/>
        <v>0</v>
      </c>
      <c r="M731" s="390">
        <f>'موازنة 2029-2030'!M733</f>
        <v>0</v>
      </c>
      <c r="N731" s="228">
        <f t="shared" si="218"/>
        <v>0</v>
      </c>
      <c r="O731" s="180"/>
      <c r="P731" s="166" t="str">
        <f t="shared" si="219"/>
        <v xml:space="preserve"> </v>
      </c>
      <c r="Q731" s="166" t="str">
        <f t="shared" si="220"/>
        <v xml:space="preserve"> </v>
      </c>
      <c r="R731" s="119">
        <f t="shared" si="224"/>
        <v>0</v>
      </c>
      <c r="S731" s="72">
        <f t="shared" si="221"/>
        <v>0</v>
      </c>
    </row>
    <row r="732" spans="1:19" s="2" customFormat="1" ht="105.75" customHeight="1" x14ac:dyDescent="0.2">
      <c r="A732" s="389"/>
      <c r="B732" s="390"/>
      <c r="C732" s="390"/>
      <c r="D732" s="390"/>
      <c r="E732" s="180"/>
      <c r="F732" s="180"/>
      <c r="G732" s="60" t="s">
        <v>1052</v>
      </c>
      <c r="H732" s="17" t="s">
        <v>525</v>
      </c>
      <c r="I732" s="390">
        <f>'موازنة 2026-2027'!M734</f>
        <v>0</v>
      </c>
      <c r="J732" s="390">
        <f>'موازنة 2027-2028 '!M734</f>
        <v>0</v>
      </c>
      <c r="K732" s="390">
        <f>'موازنة 2028 -2029'!M734</f>
        <v>0</v>
      </c>
      <c r="L732" s="180">
        <f t="shared" si="225"/>
        <v>0</v>
      </c>
      <c r="M732" s="390">
        <f>'موازنة 2029-2030'!M734</f>
        <v>0</v>
      </c>
      <c r="N732" s="228">
        <f t="shared" si="218"/>
        <v>0</v>
      </c>
      <c r="O732" s="180"/>
      <c r="P732" s="166" t="str">
        <f t="shared" si="219"/>
        <v xml:space="preserve"> </v>
      </c>
      <c r="Q732" s="166" t="str">
        <f t="shared" si="220"/>
        <v xml:space="preserve"> </v>
      </c>
      <c r="R732" s="119">
        <f t="shared" si="224"/>
        <v>0</v>
      </c>
      <c r="S732" s="72">
        <f t="shared" si="221"/>
        <v>0</v>
      </c>
    </row>
    <row r="733" spans="1:19" s="2" customFormat="1" ht="105.75" customHeight="1" x14ac:dyDescent="0.2">
      <c r="A733" s="389"/>
      <c r="B733" s="390"/>
      <c r="C733" s="390"/>
      <c r="D733" s="390"/>
      <c r="E733" s="180"/>
      <c r="F733" s="180"/>
      <c r="G733" s="60" t="s">
        <v>1053</v>
      </c>
      <c r="H733" s="17" t="s">
        <v>526</v>
      </c>
      <c r="I733" s="390">
        <f>'موازنة 2026-2027'!M735</f>
        <v>0</v>
      </c>
      <c r="J733" s="390">
        <f>'موازنة 2027-2028 '!M735</f>
        <v>0</v>
      </c>
      <c r="K733" s="390">
        <f>'موازنة 2028 -2029'!M735</f>
        <v>0</v>
      </c>
      <c r="L733" s="180">
        <f t="shared" si="225"/>
        <v>0</v>
      </c>
      <c r="M733" s="390">
        <f>'موازنة 2029-2030'!M735</f>
        <v>0</v>
      </c>
      <c r="N733" s="228">
        <f t="shared" si="218"/>
        <v>0</v>
      </c>
      <c r="O733" s="180"/>
      <c r="P733" s="166" t="str">
        <f t="shared" si="219"/>
        <v xml:space="preserve"> </v>
      </c>
      <c r="Q733" s="166" t="str">
        <f t="shared" si="220"/>
        <v xml:space="preserve"> </v>
      </c>
      <c r="R733" s="119">
        <f t="shared" si="224"/>
        <v>0</v>
      </c>
      <c r="S733" s="72">
        <f t="shared" si="221"/>
        <v>0</v>
      </c>
    </row>
    <row r="734" spans="1:19" s="2" customFormat="1" ht="105.75" customHeight="1" x14ac:dyDescent="0.2">
      <c r="A734" s="389"/>
      <c r="B734" s="390"/>
      <c r="C734" s="390"/>
      <c r="D734" s="390"/>
      <c r="E734" s="166"/>
      <c r="F734" s="166"/>
      <c r="G734" s="60" t="s">
        <v>937</v>
      </c>
      <c r="H734" s="17" t="s">
        <v>565</v>
      </c>
      <c r="I734" s="390">
        <f>'موازنة 2026-2027'!M736</f>
        <v>0</v>
      </c>
      <c r="J734" s="390">
        <f>'موازنة 2027-2028 '!M736</f>
        <v>0</v>
      </c>
      <c r="K734" s="390">
        <f>'موازنة 2028 -2029'!M736</f>
        <v>0</v>
      </c>
      <c r="L734" s="166"/>
      <c r="M734" s="390">
        <f>'موازنة 2029-2030'!M736</f>
        <v>0</v>
      </c>
      <c r="N734" s="228"/>
      <c r="O734" s="166"/>
      <c r="P734" s="166" t="str">
        <f t="shared" si="219"/>
        <v xml:space="preserve"> </v>
      </c>
      <c r="Q734" s="166" t="str">
        <f t="shared" si="220"/>
        <v xml:space="preserve"> </v>
      </c>
      <c r="R734" s="119"/>
      <c r="S734" s="72">
        <f>S738</f>
        <v>0</v>
      </c>
    </row>
    <row r="735" spans="1:19" s="1" customFormat="1" ht="105.75" customHeight="1" x14ac:dyDescent="0.2">
      <c r="A735" s="357"/>
      <c r="B735" s="373"/>
      <c r="C735" s="373"/>
      <c r="D735" s="373"/>
      <c r="E735" s="153"/>
      <c r="F735" s="153"/>
      <c r="G735" s="54">
        <v>3223050101</v>
      </c>
      <c r="H735" s="18" t="s">
        <v>527</v>
      </c>
      <c r="I735" s="373">
        <f>'موازنة 2026-2027'!M737</f>
        <v>0</v>
      </c>
      <c r="J735" s="373">
        <f>'موازنة 2027-2028 '!M737</f>
        <v>0</v>
      </c>
      <c r="K735" s="373">
        <f>'موازنة 2028 -2029'!M737</f>
        <v>0</v>
      </c>
      <c r="L735" s="153">
        <f t="shared" si="225"/>
        <v>0</v>
      </c>
      <c r="M735" s="373">
        <f>'موازنة 2029-2030'!M737</f>
        <v>0</v>
      </c>
      <c r="N735" s="215">
        <f t="shared" si="218"/>
        <v>0</v>
      </c>
      <c r="O735" s="153"/>
      <c r="P735" s="155" t="str">
        <f t="shared" si="219"/>
        <v xml:space="preserve"> </v>
      </c>
      <c r="Q735" s="155" t="str">
        <f t="shared" si="220"/>
        <v xml:space="preserve"> </v>
      </c>
      <c r="R735" s="110">
        <f t="shared" si="224"/>
        <v>0</v>
      </c>
      <c r="S735" s="72">
        <f t="shared" si="221"/>
        <v>0</v>
      </c>
    </row>
    <row r="736" spans="1:19" s="1" customFormat="1" ht="105.75" customHeight="1" x14ac:dyDescent="0.2">
      <c r="A736" s="374"/>
      <c r="B736" s="375"/>
      <c r="C736" s="375"/>
      <c r="D736" s="375"/>
      <c r="E736" s="156"/>
      <c r="F736" s="156"/>
      <c r="G736" s="55">
        <v>3223050201</v>
      </c>
      <c r="H736" s="18" t="s">
        <v>600</v>
      </c>
      <c r="I736" s="375">
        <f>'موازنة 2026-2027'!M738</f>
        <v>0</v>
      </c>
      <c r="J736" s="375">
        <f>'موازنة 2027-2028 '!M738</f>
        <v>0</v>
      </c>
      <c r="K736" s="375">
        <f>'موازنة 2028 -2029'!M738</f>
        <v>0</v>
      </c>
      <c r="L736" s="156">
        <f t="shared" si="225"/>
        <v>0</v>
      </c>
      <c r="M736" s="375">
        <f>'موازنة 2029-2030'!M738</f>
        <v>0</v>
      </c>
      <c r="N736" s="216">
        <f t="shared" si="218"/>
        <v>0</v>
      </c>
      <c r="O736" s="156"/>
      <c r="P736" s="154" t="str">
        <f t="shared" si="219"/>
        <v xml:space="preserve"> </v>
      </c>
      <c r="Q736" s="154" t="str">
        <f t="shared" si="220"/>
        <v xml:space="preserve"> </v>
      </c>
      <c r="R736" s="111">
        <f t="shared" si="224"/>
        <v>0</v>
      </c>
      <c r="S736" s="72">
        <f t="shared" si="221"/>
        <v>0</v>
      </c>
    </row>
    <row r="737" spans="1:19" s="1" customFormat="1" ht="105.75" customHeight="1" thickBot="1" x14ac:dyDescent="0.25">
      <c r="A737" s="374"/>
      <c r="B737" s="375"/>
      <c r="C737" s="375"/>
      <c r="D737" s="375"/>
      <c r="E737" s="156"/>
      <c r="F737" s="156"/>
      <c r="G737" s="55">
        <v>3223050301</v>
      </c>
      <c r="H737" s="23" t="s">
        <v>601</v>
      </c>
      <c r="I737" s="375">
        <f>'موازنة 2026-2027'!M739</f>
        <v>0</v>
      </c>
      <c r="J737" s="375">
        <f>'موازنة 2027-2028 '!M739</f>
        <v>0</v>
      </c>
      <c r="K737" s="375">
        <f>'موازنة 2028 -2029'!M739</f>
        <v>0</v>
      </c>
      <c r="L737" s="156">
        <f t="shared" si="225"/>
        <v>0</v>
      </c>
      <c r="M737" s="375">
        <f>'موازنة 2029-2030'!M739</f>
        <v>0</v>
      </c>
      <c r="N737" s="216">
        <f t="shared" si="218"/>
        <v>0</v>
      </c>
      <c r="O737" s="156"/>
      <c r="P737" s="154" t="str">
        <f t="shared" si="219"/>
        <v xml:space="preserve"> </v>
      </c>
      <c r="Q737" s="154" t="str">
        <f t="shared" si="220"/>
        <v xml:space="preserve"> </v>
      </c>
      <c r="R737" s="111">
        <f t="shared" si="224"/>
        <v>0</v>
      </c>
      <c r="S737" s="72">
        <f t="shared" si="221"/>
        <v>0</v>
      </c>
    </row>
    <row r="738" spans="1:19" s="2" customFormat="1" ht="99.75" customHeight="1" thickBot="1" x14ac:dyDescent="0.25">
      <c r="A738" s="376">
        <f t="shared" ref="A738:O738" si="241">SUM(A735:A737)</f>
        <v>0</v>
      </c>
      <c r="B738" s="377">
        <f t="shared" si="241"/>
        <v>0</v>
      </c>
      <c r="C738" s="377">
        <f t="shared" si="241"/>
        <v>0</v>
      </c>
      <c r="D738" s="377">
        <f t="shared" si="241"/>
        <v>0</v>
      </c>
      <c r="E738" s="157">
        <f t="shared" si="241"/>
        <v>0</v>
      </c>
      <c r="F738" s="157">
        <f t="shared" si="241"/>
        <v>0</v>
      </c>
      <c r="G738" s="57"/>
      <c r="H738" s="7" t="s">
        <v>278</v>
      </c>
      <c r="I738" s="377">
        <f>'موازنة 2026-2027'!M740</f>
        <v>0</v>
      </c>
      <c r="J738" s="377">
        <f>'موازنة 2027-2028 '!M740</f>
        <v>0</v>
      </c>
      <c r="K738" s="377">
        <f>'موازنة 2028 -2029'!M740</f>
        <v>0</v>
      </c>
      <c r="L738" s="157">
        <f t="shared" si="241"/>
        <v>0</v>
      </c>
      <c r="M738" s="377">
        <f>'موازنة 2029-2030'!M740</f>
        <v>0</v>
      </c>
      <c r="N738" s="217">
        <f t="shared" si="218"/>
        <v>0</v>
      </c>
      <c r="O738" s="157">
        <f t="shared" si="241"/>
        <v>0</v>
      </c>
      <c r="P738" s="157" t="str">
        <f t="shared" si="219"/>
        <v xml:space="preserve"> </v>
      </c>
      <c r="Q738" s="157" t="str">
        <f t="shared" si="220"/>
        <v xml:space="preserve"> </v>
      </c>
      <c r="R738" s="112">
        <f t="shared" si="224"/>
        <v>0</v>
      </c>
      <c r="S738" s="72">
        <f t="shared" si="221"/>
        <v>0</v>
      </c>
    </row>
    <row r="739" spans="1:19" s="2" customFormat="1" ht="105.75" customHeight="1" x14ac:dyDescent="0.2">
      <c r="A739" s="371"/>
      <c r="B739" s="372"/>
      <c r="C739" s="372"/>
      <c r="D739" s="372"/>
      <c r="E739" s="191"/>
      <c r="F739" s="191"/>
      <c r="G739" s="53" t="s">
        <v>1054</v>
      </c>
      <c r="H739" s="22" t="s">
        <v>528</v>
      </c>
      <c r="I739" s="372">
        <f>'موازنة 2026-2027'!M741</f>
        <v>0</v>
      </c>
      <c r="J739" s="372">
        <f>'موازنة 2027-2028 '!M741</f>
        <v>0</v>
      </c>
      <c r="K739" s="372">
        <f>'موازنة 2028 -2029'!M741</f>
        <v>0</v>
      </c>
      <c r="L739" s="191">
        <f t="shared" si="225"/>
        <v>0</v>
      </c>
      <c r="M739" s="372">
        <f>'موازنة 2029-2030'!M741</f>
        <v>0</v>
      </c>
      <c r="N739" s="214">
        <f t="shared" si="218"/>
        <v>0</v>
      </c>
      <c r="O739" s="191"/>
      <c r="P739" s="152" t="str">
        <f t="shared" si="219"/>
        <v xml:space="preserve"> </v>
      </c>
      <c r="Q739" s="152" t="str">
        <f t="shared" si="220"/>
        <v xml:space="preserve"> </v>
      </c>
      <c r="R739" s="109">
        <f t="shared" si="224"/>
        <v>0</v>
      </c>
      <c r="S739" s="72">
        <f t="shared" si="221"/>
        <v>0</v>
      </c>
    </row>
    <row r="740" spans="1:19" s="2" customFormat="1" ht="105.75" customHeight="1" thickBot="1" x14ac:dyDescent="0.25">
      <c r="A740" s="389"/>
      <c r="B740" s="390"/>
      <c r="C740" s="390"/>
      <c r="D740" s="390"/>
      <c r="E740" s="180"/>
      <c r="F740" s="180"/>
      <c r="G740" s="68" t="s">
        <v>1055</v>
      </c>
      <c r="H740" s="31" t="s">
        <v>529</v>
      </c>
      <c r="I740" s="390">
        <f>'موازنة 2026-2027'!M742</f>
        <v>0</v>
      </c>
      <c r="J740" s="390">
        <f>'موازنة 2027-2028 '!M742</f>
        <v>0</v>
      </c>
      <c r="K740" s="390">
        <f>'موازنة 2028 -2029'!M742</f>
        <v>0</v>
      </c>
      <c r="L740" s="180">
        <f t="shared" si="225"/>
        <v>0</v>
      </c>
      <c r="M740" s="390">
        <f>'موازنة 2029-2030'!M742</f>
        <v>0</v>
      </c>
      <c r="N740" s="228">
        <f t="shared" si="218"/>
        <v>0</v>
      </c>
      <c r="O740" s="180"/>
      <c r="P740" s="166" t="str">
        <f t="shared" si="219"/>
        <v xml:space="preserve"> </v>
      </c>
      <c r="Q740" s="166" t="str">
        <f t="shared" si="220"/>
        <v xml:space="preserve"> </v>
      </c>
      <c r="R740" s="119">
        <f t="shared" si="224"/>
        <v>0</v>
      </c>
      <c r="S740" s="72">
        <f t="shared" si="221"/>
        <v>0</v>
      </c>
    </row>
    <row r="741" spans="1:19" s="3" customFormat="1" ht="112.5" customHeight="1" thickBot="1" x14ac:dyDescent="0.25">
      <c r="A741" s="382">
        <f t="shared" ref="A741:O741" si="242">A740+A739+A738+A733+A732+A731+A730</f>
        <v>0</v>
      </c>
      <c r="B741" s="383">
        <f t="shared" si="242"/>
        <v>0</v>
      </c>
      <c r="C741" s="383">
        <f t="shared" si="242"/>
        <v>0</v>
      </c>
      <c r="D741" s="383">
        <f t="shared" si="242"/>
        <v>0</v>
      </c>
      <c r="E741" s="161">
        <f t="shared" si="242"/>
        <v>0</v>
      </c>
      <c r="F741" s="161">
        <f t="shared" si="242"/>
        <v>0</v>
      </c>
      <c r="G741" s="58"/>
      <c r="H741" s="9" t="s">
        <v>1110</v>
      </c>
      <c r="I741" s="383">
        <f>'موازنة 2026-2027'!M743</f>
        <v>0</v>
      </c>
      <c r="J741" s="383">
        <f>'موازنة 2027-2028 '!M743</f>
        <v>0</v>
      </c>
      <c r="K741" s="383">
        <f>'موازنة 2028 -2029'!M743</f>
        <v>0</v>
      </c>
      <c r="L741" s="161">
        <f t="shared" si="242"/>
        <v>0</v>
      </c>
      <c r="M741" s="383">
        <f>'موازنة 2029-2030'!M743</f>
        <v>0</v>
      </c>
      <c r="N741" s="222">
        <f t="shared" si="218"/>
        <v>0</v>
      </c>
      <c r="O741" s="161">
        <f t="shared" si="242"/>
        <v>0</v>
      </c>
      <c r="P741" s="161" t="str">
        <f t="shared" si="219"/>
        <v xml:space="preserve"> </v>
      </c>
      <c r="Q741" s="161" t="str">
        <f t="shared" si="220"/>
        <v xml:space="preserve"> </v>
      </c>
      <c r="R741" s="115">
        <f t="shared" si="224"/>
        <v>0</v>
      </c>
      <c r="S741" s="72">
        <f t="shared" si="221"/>
        <v>0</v>
      </c>
    </row>
    <row r="742" spans="1:19" s="3" customFormat="1" ht="105.75" customHeight="1" x14ac:dyDescent="0.2">
      <c r="A742" s="355"/>
      <c r="B742" s="425"/>
      <c r="C742" s="425"/>
      <c r="D742" s="425"/>
      <c r="E742" s="181"/>
      <c r="F742" s="181"/>
      <c r="G742" s="59" t="s">
        <v>938</v>
      </c>
      <c r="H742" s="10" t="s">
        <v>530</v>
      </c>
      <c r="I742" s="425">
        <f>'موازنة 2026-2027'!M744</f>
        <v>0</v>
      </c>
      <c r="J742" s="425">
        <f>'موازنة 2027-2028 '!M744</f>
        <v>0</v>
      </c>
      <c r="K742" s="425">
        <f>'موازنة 2028 -2029'!M744</f>
        <v>0</v>
      </c>
      <c r="L742" s="181"/>
      <c r="M742" s="425">
        <f>'موازنة 2029-2030'!M744</f>
        <v>0</v>
      </c>
      <c r="N742" s="242">
        <f t="shared" si="218"/>
        <v>0</v>
      </c>
      <c r="O742" s="181"/>
      <c r="P742" s="181" t="str">
        <f t="shared" si="219"/>
        <v xml:space="preserve"> </v>
      </c>
      <c r="Q742" s="181" t="str">
        <f t="shared" si="220"/>
        <v xml:space="preserve"> </v>
      </c>
      <c r="R742" s="125"/>
      <c r="S742" s="72">
        <f>S759</f>
        <v>112609000</v>
      </c>
    </row>
    <row r="743" spans="1:19" s="2" customFormat="1" ht="105.75" customHeight="1" x14ac:dyDescent="0.2">
      <c r="A743" s="389"/>
      <c r="B743" s="390"/>
      <c r="C743" s="390"/>
      <c r="D743" s="390"/>
      <c r="E743" s="180"/>
      <c r="F743" s="180"/>
      <c r="G743" s="60" t="s">
        <v>1056</v>
      </c>
      <c r="H743" s="17" t="s">
        <v>566</v>
      </c>
      <c r="I743" s="390">
        <f>'موازنة 2026-2027'!M745</f>
        <v>0</v>
      </c>
      <c r="J743" s="390">
        <f>'موازنة 2027-2028 '!M745</f>
        <v>0</v>
      </c>
      <c r="K743" s="390">
        <f>'موازنة 2028 -2029'!M745</f>
        <v>0</v>
      </c>
      <c r="L743" s="180">
        <f t="shared" si="225"/>
        <v>0</v>
      </c>
      <c r="M743" s="390">
        <f>'موازنة 2029-2030'!M745</f>
        <v>0</v>
      </c>
      <c r="N743" s="228">
        <f t="shared" si="218"/>
        <v>0</v>
      </c>
      <c r="O743" s="180"/>
      <c r="P743" s="166" t="str">
        <f t="shared" si="219"/>
        <v xml:space="preserve"> </v>
      </c>
      <c r="Q743" s="166" t="str">
        <f t="shared" si="220"/>
        <v xml:space="preserve"> </v>
      </c>
      <c r="R743" s="119">
        <f t="shared" si="224"/>
        <v>0</v>
      </c>
      <c r="S743" s="72">
        <f t="shared" si="221"/>
        <v>0</v>
      </c>
    </row>
    <row r="744" spans="1:19" s="2" customFormat="1" ht="105.75" customHeight="1" x14ac:dyDescent="0.2">
      <c r="A744" s="389"/>
      <c r="B744" s="390"/>
      <c r="C744" s="390"/>
      <c r="D744" s="390"/>
      <c r="E744" s="166"/>
      <c r="F744" s="166"/>
      <c r="G744" s="60" t="s">
        <v>939</v>
      </c>
      <c r="H744" s="17" t="s">
        <v>531</v>
      </c>
      <c r="I744" s="390">
        <f>'موازنة 2026-2027'!M746</f>
        <v>0</v>
      </c>
      <c r="J744" s="390">
        <f>'موازنة 2027-2028 '!M746</f>
        <v>0</v>
      </c>
      <c r="K744" s="390">
        <f>'موازنة 2028 -2029'!M746</f>
        <v>0</v>
      </c>
      <c r="L744" s="166"/>
      <c r="M744" s="390">
        <f>'موازنة 2029-2030'!M746</f>
        <v>0</v>
      </c>
      <c r="N744" s="228"/>
      <c r="O744" s="166"/>
      <c r="P744" s="166" t="str">
        <f t="shared" si="219"/>
        <v xml:space="preserve"> </v>
      </c>
      <c r="Q744" s="166" t="str">
        <f t="shared" si="220"/>
        <v xml:space="preserve"> </v>
      </c>
      <c r="R744" s="119"/>
      <c r="S744" s="72">
        <f>S751</f>
        <v>112609000</v>
      </c>
    </row>
    <row r="745" spans="1:19" s="1" customFormat="1" ht="105.75" customHeight="1" x14ac:dyDescent="0.2">
      <c r="A745" s="357"/>
      <c r="B745" s="373"/>
      <c r="C745" s="373"/>
      <c r="D745" s="373"/>
      <c r="E745" s="153"/>
      <c r="F745" s="153"/>
      <c r="G745" s="54">
        <v>3224020101</v>
      </c>
      <c r="H745" s="18" t="s">
        <v>468</v>
      </c>
      <c r="I745" s="373">
        <f>'موازنة 2026-2027'!M747</f>
        <v>0</v>
      </c>
      <c r="J745" s="373">
        <f>'موازنة 2027-2028 '!M747</f>
        <v>0</v>
      </c>
      <c r="K745" s="373">
        <f>'موازنة 2028 -2029'!M747</f>
        <v>0</v>
      </c>
      <c r="L745" s="153">
        <f t="shared" si="225"/>
        <v>0</v>
      </c>
      <c r="M745" s="373">
        <f>'موازنة 2029-2030'!M747</f>
        <v>0</v>
      </c>
      <c r="N745" s="215">
        <f t="shared" ref="N745:N807" si="243">M745-I745</f>
        <v>0</v>
      </c>
      <c r="O745" s="153"/>
      <c r="P745" s="155" t="str">
        <f t="shared" ref="P745:P808" si="244">IF(O745&gt;I745,O745-I745," ")</f>
        <v xml:space="preserve"> </v>
      </c>
      <c r="Q745" s="155" t="str">
        <f t="shared" ref="Q745:Q808" si="245">IF(I745&gt;O745,I745-O745," ")</f>
        <v xml:space="preserve"> </v>
      </c>
      <c r="R745" s="110">
        <f t="shared" si="224"/>
        <v>0</v>
      </c>
      <c r="S745" s="72">
        <f t="shared" ref="S745:S807" si="246">SUM(A745+B745+C745+D745+E745+F745+I745+J745+K745+L745+M745+O745)</f>
        <v>0</v>
      </c>
    </row>
    <row r="746" spans="1:19" s="1" customFormat="1" ht="105.75" customHeight="1" x14ac:dyDescent="0.2">
      <c r="A746" s="357"/>
      <c r="B746" s="373"/>
      <c r="C746" s="373"/>
      <c r="D746" s="373"/>
      <c r="E746" s="153"/>
      <c r="F746" s="153"/>
      <c r="G746" s="54">
        <v>3224020201</v>
      </c>
      <c r="H746" s="18" t="s">
        <v>532</v>
      </c>
      <c r="I746" s="373">
        <f>'موازنة 2026-2027'!M748</f>
        <v>0</v>
      </c>
      <c r="J746" s="373">
        <f>'موازنة 2027-2028 '!M748</f>
        <v>0</v>
      </c>
      <c r="K746" s="373">
        <f>'موازنة 2028 -2029'!M748</f>
        <v>0</v>
      </c>
      <c r="L746" s="153">
        <f t="shared" si="225"/>
        <v>0</v>
      </c>
      <c r="M746" s="373">
        <f>'موازنة 2029-2030'!M748</f>
        <v>0</v>
      </c>
      <c r="N746" s="215">
        <f t="shared" si="243"/>
        <v>0</v>
      </c>
      <c r="O746" s="153"/>
      <c r="P746" s="155" t="str">
        <f t="shared" si="244"/>
        <v xml:space="preserve"> </v>
      </c>
      <c r="Q746" s="155" t="str">
        <f t="shared" si="245"/>
        <v xml:space="preserve"> </v>
      </c>
      <c r="R746" s="110">
        <f t="shared" si="224"/>
        <v>0</v>
      </c>
      <c r="S746" s="72">
        <f t="shared" si="246"/>
        <v>0</v>
      </c>
    </row>
    <row r="747" spans="1:19" s="1" customFormat="1" ht="105.75" customHeight="1" x14ac:dyDescent="0.2">
      <c r="A747" s="357"/>
      <c r="B747" s="373"/>
      <c r="C747" s="373"/>
      <c r="D747" s="373"/>
      <c r="E747" s="153"/>
      <c r="F747" s="153"/>
      <c r="G747" s="54">
        <v>3224020301</v>
      </c>
      <c r="H747" s="18" t="s">
        <v>470</v>
      </c>
      <c r="I747" s="373">
        <f>'موازنة 2026-2027'!M749</f>
        <v>0</v>
      </c>
      <c r="J747" s="373">
        <f>'موازنة 2027-2028 '!M749</f>
        <v>0</v>
      </c>
      <c r="K747" s="373">
        <f>'موازنة 2028 -2029'!M749</f>
        <v>0</v>
      </c>
      <c r="L747" s="153">
        <f t="shared" si="225"/>
        <v>0</v>
      </c>
      <c r="M747" s="373">
        <f>'موازنة 2029-2030'!M749</f>
        <v>0</v>
      </c>
      <c r="N747" s="215">
        <f t="shared" si="243"/>
        <v>0</v>
      </c>
      <c r="O747" s="153"/>
      <c r="P747" s="155" t="str">
        <f t="shared" si="244"/>
        <v xml:space="preserve"> </v>
      </c>
      <c r="Q747" s="155" t="str">
        <f t="shared" si="245"/>
        <v xml:space="preserve"> </v>
      </c>
      <c r="R747" s="110">
        <f t="shared" si="224"/>
        <v>0</v>
      </c>
      <c r="S747" s="72">
        <f t="shared" si="246"/>
        <v>0</v>
      </c>
    </row>
    <row r="748" spans="1:19" s="1" customFormat="1" ht="105.75" customHeight="1" x14ac:dyDescent="0.2">
      <c r="A748" s="357"/>
      <c r="B748" s="373"/>
      <c r="C748" s="373"/>
      <c r="D748" s="373"/>
      <c r="E748" s="153"/>
      <c r="F748" s="153"/>
      <c r="G748" s="54">
        <v>3224020401</v>
      </c>
      <c r="H748" s="18" t="s">
        <v>533</v>
      </c>
      <c r="I748" s="373">
        <f>'موازنة 2026-2027'!M750</f>
        <v>0</v>
      </c>
      <c r="J748" s="373">
        <f>'موازنة 2027-2028 '!M750</f>
        <v>0</v>
      </c>
      <c r="K748" s="373">
        <f>'موازنة 2028 -2029'!M750</f>
        <v>0</v>
      </c>
      <c r="L748" s="153">
        <f t="shared" si="225"/>
        <v>0</v>
      </c>
      <c r="M748" s="373">
        <f>'موازنة 2029-2030'!M750</f>
        <v>0</v>
      </c>
      <c r="N748" s="215">
        <f t="shared" si="243"/>
        <v>0</v>
      </c>
      <c r="O748" s="153"/>
      <c r="P748" s="155" t="str">
        <f t="shared" si="244"/>
        <v xml:space="preserve"> </v>
      </c>
      <c r="Q748" s="155" t="str">
        <f t="shared" si="245"/>
        <v xml:space="preserve"> </v>
      </c>
      <c r="R748" s="110">
        <f t="shared" si="224"/>
        <v>0</v>
      </c>
      <c r="S748" s="72">
        <f t="shared" si="246"/>
        <v>0</v>
      </c>
    </row>
    <row r="749" spans="1:19" s="1" customFormat="1" ht="105.75" customHeight="1" x14ac:dyDescent="0.2">
      <c r="A749" s="373"/>
      <c r="B749" s="373"/>
      <c r="C749" s="373"/>
      <c r="D749" s="373"/>
      <c r="E749" s="153"/>
      <c r="F749" s="153"/>
      <c r="G749" s="54">
        <v>3224020501</v>
      </c>
      <c r="H749" s="18" t="s">
        <v>534</v>
      </c>
      <c r="I749" s="373">
        <f>'موازنة 2026-2027'!M751</f>
        <v>0</v>
      </c>
      <c r="J749" s="373">
        <f>'موازنة 2027-2028 '!M751</f>
        <v>0</v>
      </c>
      <c r="K749" s="373">
        <f>'موازنة 2028 -2029'!M751</f>
        <v>0</v>
      </c>
      <c r="L749" s="153">
        <f t="shared" si="225"/>
        <v>0</v>
      </c>
      <c r="M749" s="373">
        <f>'موازنة 2029-2030'!M751</f>
        <v>0</v>
      </c>
      <c r="N749" s="215">
        <f t="shared" si="243"/>
        <v>0</v>
      </c>
      <c r="O749" s="153"/>
      <c r="P749" s="155" t="str">
        <f t="shared" si="244"/>
        <v xml:space="preserve"> </v>
      </c>
      <c r="Q749" s="155" t="str">
        <f t="shared" si="245"/>
        <v xml:space="preserve"> </v>
      </c>
      <c r="R749" s="110">
        <f t="shared" si="224"/>
        <v>0</v>
      </c>
      <c r="S749" s="72">
        <f t="shared" si="246"/>
        <v>0</v>
      </c>
    </row>
    <row r="750" spans="1:19" s="1" customFormat="1" ht="105.75" customHeight="1" thickBot="1" x14ac:dyDescent="0.25">
      <c r="A750" s="373"/>
      <c r="B750" s="373"/>
      <c r="C750" s="373"/>
      <c r="D750" s="373"/>
      <c r="E750" s="153"/>
      <c r="F750" s="153"/>
      <c r="G750" s="54">
        <v>3224020601</v>
      </c>
      <c r="H750" s="18" t="s">
        <v>535</v>
      </c>
      <c r="I750" s="373">
        <f>'موازنة 2026-2027'!M752</f>
        <v>15986000</v>
      </c>
      <c r="J750" s="373">
        <f>'موازنة 2027-2028 '!M752</f>
        <v>19727000</v>
      </c>
      <c r="K750" s="373">
        <f>'موازنة 2028 -2029'!M752</f>
        <v>25632000</v>
      </c>
      <c r="L750" s="153">
        <f t="shared" si="225"/>
        <v>51264000</v>
      </c>
      <c r="M750" s="373">
        <f>'موازنة 2029-2030'!M752</f>
        <v>0</v>
      </c>
      <c r="N750" s="215">
        <f t="shared" si="243"/>
        <v>-15986000</v>
      </c>
      <c r="O750" s="153"/>
      <c r="P750" s="155" t="str">
        <f t="shared" si="244"/>
        <v xml:space="preserve"> </v>
      </c>
      <c r="Q750" s="155">
        <f t="shared" si="245"/>
        <v>15986000</v>
      </c>
      <c r="R750" s="110">
        <f t="shared" si="224"/>
        <v>0</v>
      </c>
      <c r="S750" s="72">
        <f t="shared" si="246"/>
        <v>112609000</v>
      </c>
    </row>
    <row r="751" spans="1:19" s="2" customFormat="1" ht="105" customHeight="1" thickBot="1" x14ac:dyDescent="0.25">
      <c r="A751" s="376">
        <f t="shared" ref="A751:O751" si="247">SUM(A745:A750)</f>
        <v>0</v>
      </c>
      <c r="B751" s="377">
        <f t="shared" si="247"/>
        <v>0</v>
      </c>
      <c r="C751" s="377">
        <f t="shared" si="247"/>
        <v>0</v>
      </c>
      <c r="D751" s="377">
        <f t="shared" si="247"/>
        <v>0</v>
      </c>
      <c r="E751" s="157">
        <f t="shared" si="247"/>
        <v>0</v>
      </c>
      <c r="F751" s="157">
        <f t="shared" si="247"/>
        <v>0</v>
      </c>
      <c r="G751" s="57"/>
      <c r="H751" s="7" t="s">
        <v>256</v>
      </c>
      <c r="I751" s="377">
        <f>'موازنة 2026-2027'!M753</f>
        <v>15986000</v>
      </c>
      <c r="J751" s="377">
        <f>'موازنة 2027-2028 '!M753</f>
        <v>19727000</v>
      </c>
      <c r="K751" s="377">
        <f>'موازنة 2028 -2029'!M753</f>
        <v>25632000</v>
      </c>
      <c r="L751" s="157">
        <f t="shared" si="247"/>
        <v>51264000</v>
      </c>
      <c r="M751" s="377">
        <f>'موازنة 2029-2030'!M753</f>
        <v>0</v>
      </c>
      <c r="N751" s="217">
        <f t="shared" si="243"/>
        <v>-15986000</v>
      </c>
      <c r="O751" s="157">
        <f t="shared" si="247"/>
        <v>0</v>
      </c>
      <c r="P751" s="157" t="str">
        <f t="shared" si="244"/>
        <v xml:space="preserve"> </v>
      </c>
      <c r="Q751" s="157">
        <f t="shared" si="245"/>
        <v>15986000</v>
      </c>
      <c r="R751" s="112">
        <f t="shared" ref="R751:R814" si="248">IF(O751=0,,O751/I751)</f>
        <v>0</v>
      </c>
      <c r="S751" s="72">
        <f t="shared" si="246"/>
        <v>112609000</v>
      </c>
    </row>
    <row r="752" spans="1:19" s="2" customFormat="1" ht="105.75" customHeight="1" x14ac:dyDescent="0.2">
      <c r="A752" s="389"/>
      <c r="B752" s="390"/>
      <c r="C752" s="390"/>
      <c r="D752" s="390"/>
      <c r="E752" s="166"/>
      <c r="F752" s="166"/>
      <c r="G752" s="60" t="s">
        <v>940</v>
      </c>
      <c r="H752" s="17" t="s">
        <v>536</v>
      </c>
      <c r="I752" s="390">
        <f>'موازنة 2026-2027'!M754</f>
        <v>0</v>
      </c>
      <c r="J752" s="390">
        <f>'موازنة 2027-2028 '!M754</f>
        <v>0</v>
      </c>
      <c r="K752" s="390">
        <f>'موازنة 2028 -2029'!M754</f>
        <v>0</v>
      </c>
      <c r="L752" s="166"/>
      <c r="M752" s="390">
        <f>'موازنة 2029-2030'!M754</f>
        <v>0</v>
      </c>
      <c r="N752" s="228"/>
      <c r="O752" s="166"/>
      <c r="P752" s="166" t="str">
        <f t="shared" si="244"/>
        <v xml:space="preserve"> </v>
      </c>
      <c r="Q752" s="166" t="str">
        <f t="shared" si="245"/>
        <v xml:space="preserve"> </v>
      </c>
      <c r="R752" s="119"/>
      <c r="S752" s="72">
        <f>S758</f>
        <v>0</v>
      </c>
    </row>
    <row r="753" spans="1:19" s="1" customFormat="1" ht="105.75" customHeight="1" x14ac:dyDescent="0.2">
      <c r="A753" s="357"/>
      <c r="B753" s="373"/>
      <c r="C753" s="373"/>
      <c r="D753" s="373"/>
      <c r="E753" s="153"/>
      <c r="F753" s="153"/>
      <c r="G753" s="54">
        <v>3224030101</v>
      </c>
      <c r="H753" s="18" t="s">
        <v>537</v>
      </c>
      <c r="I753" s="373">
        <f>'موازنة 2026-2027'!M755</f>
        <v>0</v>
      </c>
      <c r="J753" s="373">
        <f>'موازنة 2027-2028 '!M755</f>
        <v>0</v>
      </c>
      <c r="K753" s="373">
        <f>'موازنة 2028 -2029'!M755</f>
        <v>0</v>
      </c>
      <c r="L753" s="153">
        <f t="shared" ref="L753:L816" si="249">K753*2</f>
        <v>0</v>
      </c>
      <c r="M753" s="373">
        <f>'موازنة 2029-2030'!M755</f>
        <v>0</v>
      </c>
      <c r="N753" s="215">
        <f t="shared" si="243"/>
        <v>0</v>
      </c>
      <c r="O753" s="153"/>
      <c r="P753" s="155" t="str">
        <f t="shared" si="244"/>
        <v xml:space="preserve"> </v>
      </c>
      <c r="Q753" s="155" t="str">
        <f t="shared" si="245"/>
        <v xml:space="preserve"> </v>
      </c>
      <c r="R753" s="110">
        <f t="shared" si="248"/>
        <v>0</v>
      </c>
      <c r="S753" s="72">
        <f t="shared" si="246"/>
        <v>0</v>
      </c>
    </row>
    <row r="754" spans="1:19" s="1" customFormat="1" ht="105.75" customHeight="1" x14ac:dyDescent="0.2">
      <c r="A754" s="357"/>
      <c r="B754" s="373"/>
      <c r="C754" s="373"/>
      <c r="D754" s="373"/>
      <c r="E754" s="153"/>
      <c r="F754" s="153"/>
      <c r="G754" s="54">
        <v>3224030201</v>
      </c>
      <c r="H754" s="18" t="s">
        <v>538</v>
      </c>
      <c r="I754" s="373">
        <f>'موازنة 2026-2027'!M756</f>
        <v>0</v>
      </c>
      <c r="J754" s="373">
        <f>'موازنة 2027-2028 '!M756</f>
        <v>0</v>
      </c>
      <c r="K754" s="373">
        <f>'موازنة 2028 -2029'!M756</f>
        <v>0</v>
      </c>
      <c r="L754" s="153">
        <f t="shared" si="249"/>
        <v>0</v>
      </c>
      <c r="M754" s="373">
        <f>'موازنة 2029-2030'!M756</f>
        <v>0</v>
      </c>
      <c r="N754" s="215">
        <f t="shared" si="243"/>
        <v>0</v>
      </c>
      <c r="O754" s="153"/>
      <c r="P754" s="155" t="str">
        <f t="shared" si="244"/>
        <v xml:space="preserve"> </v>
      </c>
      <c r="Q754" s="155" t="str">
        <f t="shared" si="245"/>
        <v xml:space="preserve"> </v>
      </c>
      <c r="R754" s="110">
        <f t="shared" si="248"/>
        <v>0</v>
      </c>
      <c r="S754" s="72">
        <f t="shared" si="246"/>
        <v>0</v>
      </c>
    </row>
    <row r="755" spans="1:19" s="1" customFormat="1" ht="105.75" customHeight="1" x14ac:dyDescent="0.2">
      <c r="A755" s="357"/>
      <c r="B755" s="373"/>
      <c r="C755" s="373"/>
      <c r="D755" s="373"/>
      <c r="E755" s="153"/>
      <c r="F755" s="153"/>
      <c r="G755" s="54">
        <v>3224030301</v>
      </c>
      <c r="H755" s="18" t="s">
        <v>539</v>
      </c>
      <c r="I755" s="373">
        <f>'موازنة 2026-2027'!M757</f>
        <v>0</v>
      </c>
      <c r="J755" s="373">
        <f>'موازنة 2027-2028 '!M757</f>
        <v>0</v>
      </c>
      <c r="K755" s="373">
        <f>'موازنة 2028 -2029'!M757</f>
        <v>0</v>
      </c>
      <c r="L755" s="153">
        <f t="shared" si="249"/>
        <v>0</v>
      </c>
      <c r="M755" s="373">
        <f>'موازنة 2029-2030'!M757</f>
        <v>0</v>
      </c>
      <c r="N755" s="215">
        <f t="shared" si="243"/>
        <v>0</v>
      </c>
      <c r="O755" s="153"/>
      <c r="P755" s="155" t="str">
        <f t="shared" si="244"/>
        <v xml:space="preserve"> </v>
      </c>
      <c r="Q755" s="155" t="str">
        <f t="shared" si="245"/>
        <v xml:space="preserve"> </v>
      </c>
      <c r="R755" s="110">
        <f t="shared" si="248"/>
        <v>0</v>
      </c>
      <c r="S755" s="72">
        <f t="shared" si="246"/>
        <v>0</v>
      </c>
    </row>
    <row r="756" spans="1:19" s="1" customFormat="1" ht="105.75" customHeight="1" x14ac:dyDescent="0.2">
      <c r="A756" s="357"/>
      <c r="B756" s="373"/>
      <c r="C756" s="373"/>
      <c r="D756" s="373"/>
      <c r="E756" s="153"/>
      <c r="F756" s="153"/>
      <c r="G756" s="54">
        <v>3224030401</v>
      </c>
      <c r="H756" s="18" t="s">
        <v>540</v>
      </c>
      <c r="I756" s="373">
        <f>'موازنة 2026-2027'!M758</f>
        <v>0</v>
      </c>
      <c r="J756" s="373">
        <f>'موازنة 2027-2028 '!M758</f>
        <v>0</v>
      </c>
      <c r="K756" s="373">
        <f>'موازنة 2028 -2029'!M758</f>
        <v>0</v>
      </c>
      <c r="L756" s="153">
        <f t="shared" si="249"/>
        <v>0</v>
      </c>
      <c r="M756" s="373">
        <f>'موازنة 2029-2030'!M758</f>
        <v>0</v>
      </c>
      <c r="N756" s="215">
        <f t="shared" si="243"/>
        <v>0</v>
      </c>
      <c r="O756" s="153"/>
      <c r="P756" s="155" t="str">
        <f t="shared" si="244"/>
        <v xml:space="preserve"> </v>
      </c>
      <c r="Q756" s="155" t="str">
        <f t="shared" si="245"/>
        <v xml:space="preserve"> </v>
      </c>
      <c r="R756" s="110">
        <f t="shared" si="248"/>
        <v>0</v>
      </c>
      <c r="S756" s="72">
        <f t="shared" si="246"/>
        <v>0</v>
      </c>
    </row>
    <row r="757" spans="1:19" s="1" customFormat="1" ht="105.75" customHeight="1" thickBot="1" x14ac:dyDescent="0.25">
      <c r="A757" s="357"/>
      <c r="B757" s="373"/>
      <c r="C757" s="373"/>
      <c r="D757" s="373"/>
      <c r="E757" s="153"/>
      <c r="F757" s="153"/>
      <c r="G757" s="54">
        <v>3224030501</v>
      </c>
      <c r="H757" s="18" t="s">
        <v>541</v>
      </c>
      <c r="I757" s="373">
        <f>'موازنة 2026-2027'!M759</f>
        <v>0</v>
      </c>
      <c r="J757" s="373">
        <f>'موازنة 2027-2028 '!M759</f>
        <v>0</v>
      </c>
      <c r="K757" s="373">
        <f>'موازنة 2028 -2029'!M759</f>
        <v>0</v>
      </c>
      <c r="L757" s="153">
        <f t="shared" si="249"/>
        <v>0</v>
      </c>
      <c r="M757" s="373">
        <f>'موازنة 2029-2030'!M759</f>
        <v>0</v>
      </c>
      <c r="N757" s="215">
        <f t="shared" si="243"/>
        <v>0</v>
      </c>
      <c r="O757" s="153"/>
      <c r="P757" s="155" t="str">
        <f t="shared" si="244"/>
        <v xml:space="preserve"> </v>
      </c>
      <c r="Q757" s="155" t="str">
        <f t="shared" si="245"/>
        <v xml:space="preserve"> </v>
      </c>
      <c r="R757" s="110">
        <f t="shared" si="248"/>
        <v>0</v>
      </c>
      <c r="S757" s="72">
        <f t="shared" si="246"/>
        <v>0</v>
      </c>
    </row>
    <row r="758" spans="1:19" s="2" customFormat="1" ht="110.25" customHeight="1" thickBot="1" x14ac:dyDescent="0.25">
      <c r="A758" s="376">
        <f t="shared" ref="A758:O758" si="250">SUM(A753:A757)</f>
        <v>0</v>
      </c>
      <c r="B758" s="377">
        <f t="shared" si="250"/>
        <v>0</v>
      </c>
      <c r="C758" s="377">
        <f t="shared" si="250"/>
        <v>0</v>
      </c>
      <c r="D758" s="377">
        <f t="shared" si="250"/>
        <v>0</v>
      </c>
      <c r="E758" s="157">
        <f t="shared" si="250"/>
        <v>0</v>
      </c>
      <c r="F758" s="157">
        <f t="shared" si="250"/>
        <v>0</v>
      </c>
      <c r="G758" s="57"/>
      <c r="H758" s="7" t="s">
        <v>266</v>
      </c>
      <c r="I758" s="377">
        <f>'موازنة 2026-2027'!M760</f>
        <v>0</v>
      </c>
      <c r="J758" s="377">
        <f>'موازنة 2027-2028 '!M760</f>
        <v>0</v>
      </c>
      <c r="K758" s="377">
        <f>'موازنة 2028 -2029'!M760</f>
        <v>0</v>
      </c>
      <c r="L758" s="157">
        <f t="shared" si="250"/>
        <v>0</v>
      </c>
      <c r="M758" s="377">
        <f>'موازنة 2029-2030'!M760</f>
        <v>0</v>
      </c>
      <c r="N758" s="217">
        <f t="shared" si="243"/>
        <v>0</v>
      </c>
      <c r="O758" s="157">
        <f t="shared" si="250"/>
        <v>0</v>
      </c>
      <c r="P758" s="157" t="str">
        <f t="shared" si="244"/>
        <v xml:space="preserve"> </v>
      </c>
      <c r="Q758" s="157" t="str">
        <f t="shared" si="245"/>
        <v xml:space="preserve"> </v>
      </c>
      <c r="R758" s="112">
        <f t="shared" si="248"/>
        <v>0</v>
      </c>
      <c r="S758" s="72">
        <f t="shared" si="246"/>
        <v>0</v>
      </c>
    </row>
    <row r="759" spans="1:19" s="3" customFormat="1" ht="114.75" customHeight="1" thickBot="1" x14ac:dyDescent="0.25">
      <c r="A759" s="382">
        <f t="shared" ref="A759:O759" si="251">A758+A751+A743</f>
        <v>0</v>
      </c>
      <c r="B759" s="383">
        <f t="shared" si="251"/>
        <v>0</v>
      </c>
      <c r="C759" s="383">
        <f t="shared" si="251"/>
        <v>0</v>
      </c>
      <c r="D759" s="383">
        <f t="shared" si="251"/>
        <v>0</v>
      </c>
      <c r="E759" s="161">
        <f t="shared" si="251"/>
        <v>0</v>
      </c>
      <c r="F759" s="161">
        <f t="shared" si="251"/>
        <v>0</v>
      </c>
      <c r="G759" s="58"/>
      <c r="H759" s="9" t="s">
        <v>1111</v>
      </c>
      <c r="I759" s="383">
        <f>'موازنة 2026-2027'!M761</f>
        <v>15986000</v>
      </c>
      <c r="J759" s="383">
        <f>'موازنة 2027-2028 '!M761</f>
        <v>19727000</v>
      </c>
      <c r="K759" s="383">
        <f>'موازنة 2028 -2029'!M761</f>
        <v>25632000</v>
      </c>
      <c r="L759" s="161">
        <f t="shared" si="251"/>
        <v>51264000</v>
      </c>
      <c r="M759" s="383">
        <f>'موازنة 2029-2030'!M761</f>
        <v>0</v>
      </c>
      <c r="N759" s="222">
        <f t="shared" si="243"/>
        <v>-15986000</v>
      </c>
      <c r="O759" s="161">
        <f t="shared" si="251"/>
        <v>0</v>
      </c>
      <c r="P759" s="161" t="str">
        <f t="shared" si="244"/>
        <v xml:space="preserve"> </v>
      </c>
      <c r="Q759" s="161">
        <f t="shared" si="245"/>
        <v>15986000</v>
      </c>
      <c r="R759" s="115">
        <f t="shared" si="248"/>
        <v>0</v>
      </c>
      <c r="S759" s="72">
        <f t="shared" si="246"/>
        <v>112609000</v>
      </c>
    </row>
    <row r="760" spans="1:19" s="3" customFormat="1" ht="105.75" customHeight="1" x14ac:dyDescent="0.2">
      <c r="A760" s="355"/>
      <c r="B760" s="425"/>
      <c r="C760" s="425"/>
      <c r="D760" s="425"/>
      <c r="E760" s="181"/>
      <c r="F760" s="181"/>
      <c r="G760" s="59" t="s">
        <v>941</v>
      </c>
      <c r="H760" s="10" t="s">
        <v>542</v>
      </c>
      <c r="I760" s="425">
        <f>'موازنة 2026-2027'!M762</f>
        <v>0</v>
      </c>
      <c r="J760" s="425">
        <f>'موازنة 2027-2028 '!M762</f>
        <v>0</v>
      </c>
      <c r="K760" s="425">
        <f>'موازنة 2028 -2029'!M762</f>
        <v>0</v>
      </c>
      <c r="L760" s="181"/>
      <c r="M760" s="425">
        <f>'موازنة 2029-2030'!M762</f>
        <v>0</v>
      </c>
      <c r="N760" s="242"/>
      <c r="O760" s="181"/>
      <c r="P760" s="181" t="str">
        <f t="shared" si="244"/>
        <v xml:space="preserve"> </v>
      </c>
      <c r="Q760" s="181" t="str">
        <f t="shared" si="245"/>
        <v xml:space="preserve"> </v>
      </c>
      <c r="R760" s="125"/>
      <c r="S760" s="72">
        <f>S764</f>
        <v>0</v>
      </c>
    </row>
    <row r="761" spans="1:19" s="2" customFormat="1" ht="105.75" customHeight="1" x14ac:dyDescent="0.2">
      <c r="A761" s="389"/>
      <c r="B761" s="390"/>
      <c r="C761" s="390"/>
      <c r="D761" s="390"/>
      <c r="E761" s="180"/>
      <c r="F761" s="180"/>
      <c r="G761" s="60" t="s">
        <v>1057</v>
      </c>
      <c r="H761" s="17" t="s">
        <v>543</v>
      </c>
      <c r="I761" s="390">
        <f>'موازنة 2026-2027'!M763</f>
        <v>0</v>
      </c>
      <c r="J761" s="390">
        <f>'موازنة 2027-2028 '!M763</f>
        <v>0</v>
      </c>
      <c r="K761" s="390">
        <f>'موازنة 2028 -2029'!M763</f>
        <v>0</v>
      </c>
      <c r="L761" s="180">
        <f t="shared" si="249"/>
        <v>0</v>
      </c>
      <c r="M761" s="390">
        <f>'موازنة 2029-2030'!M763</f>
        <v>0</v>
      </c>
      <c r="N761" s="228">
        <f t="shared" si="243"/>
        <v>0</v>
      </c>
      <c r="O761" s="180"/>
      <c r="P761" s="166" t="str">
        <f t="shared" si="244"/>
        <v xml:space="preserve"> </v>
      </c>
      <c r="Q761" s="166" t="str">
        <f t="shared" si="245"/>
        <v xml:space="preserve"> </v>
      </c>
      <c r="R761" s="119">
        <f t="shared" si="248"/>
        <v>0</v>
      </c>
      <c r="S761" s="72">
        <f t="shared" si="246"/>
        <v>0</v>
      </c>
    </row>
    <row r="762" spans="1:19" s="2" customFormat="1" ht="105.75" customHeight="1" x14ac:dyDescent="0.2">
      <c r="A762" s="389"/>
      <c r="B762" s="390"/>
      <c r="C762" s="390"/>
      <c r="D762" s="390"/>
      <c r="E762" s="180"/>
      <c r="F762" s="180"/>
      <c r="G762" s="60" t="s">
        <v>1058</v>
      </c>
      <c r="H762" s="17" t="s">
        <v>544</v>
      </c>
      <c r="I762" s="390">
        <f>'موازنة 2026-2027'!M764</f>
        <v>0</v>
      </c>
      <c r="J762" s="390">
        <f>'موازنة 2027-2028 '!M764</f>
        <v>0</v>
      </c>
      <c r="K762" s="390">
        <f>'موازنة 2028 -2029'!M764</f>
        <v>0</v>
      </c>
      <c r="L762" s="180">
        <f t="shared" si="249"/>
        <v>0</v>
      </c>
      <c r="M762" s="390">
        <f>'موازنة 2029-2030'!M764</f>
        <v>0</v>
      </c>
      <c r="N762" s="228">
        <f t="shared" si="243"/>
        <v>0</v>
      </c>
      <c r="O762" s="180"/>
      <c r="P762" s="166" t="str">
        <f t="shared" si="244"/>
        <v xml:space="preserve"> </v>
      </c>
      <c r="Q762" s="166" t="str">
        <f t="shared" si="245"/>
        <v xml:space="preserve"> </v>
      </c>
      <c r="R762" s="119">
        <f t="shared" si="248"/>
        <v>0</v>
      </c>
      <c r="S762" s="72">
        <f t="shared" si="246"/>
        <v>0</v>
      </c>
    </row>
    <row r="763" spans="1:19" s="2" customFormat="1" ht="105.75" customHeight="1" thickBot="1" x14ac:dyDescent="0.25">
      <c r="A763" s="389"/>
      <c r="B763" s="390"/>
      <c r="C763" s="390"/>
      <c r="D763" s="390"/>
      <c r="E763" s="180"/>
      <c r="F763" s="180"/>
      <c r="G763" s="68" t="s">
        <v>1059</v>
      </c>
      <c r="H763" s="31" t="s">
        <v>545</v>
      </c>
      <c r="I763" s="390">
        <f>'موازنة 2026-2027'!M765</f>
        <v>0</v>
      </c>
      <c r="J763" s="390">
        <f>'موازنة 2027-2028 '!M765</f>
        <v>0</v>
      </c>
      <c r="K763" s="390">
        <f>'موازنة 2028 -2029'!M765</f>
        <v>0</v>
      </c>
      <c r="L763" s="180">
        <f t="shared" si="249"/>
        <v>0</v>
      </c>
      <c r="M763" s="390">
        <f>'موازنة 2029-2030'!M765</f>
        <v>0</v>
      </c>
      <c r="N763" s="228">
        <f t="shared" si="243"/>
        <v>0</v>
      </c>
      <c r="O763" s="180"/>
      <c r="P763" s="166" t="str">
        <f t="shared" si="244"/>
        <v xml:space="preserve"> </v>
      </c>
      <c r="Q763" s="166" t="str">
        <f t="shared" si="245"/>
        <v xml:space="preserve"> </v>
      </c>
      <c r="R763" s="119">
        <f t="shared" si="248"/>
        <v>0</v>
      </c>
      <c r="S763" s="72">
        <f t="shared" si="246"/>
        <v>0</v>
      </c>
    </row>
    <row r="764" spans="1:19" s="3" customFormat="1" ht="97.5" customHeight="1" thickBot="1" x14ac:dyDescent="0.25">
      <c r="A764" s="382">
        <f t="shared" ref="A764:F764" si="252">SUM(A761:A763)</f>
        <v>0</v>
      </c>
      <c r="B764" s="383">
        <f t="shared" si="252"/>
        <v>0</v>
      </c>
      <c r="C764" s="383">
        <f t="shared" si="252"/>
        <v>0</v>
      </c>
      <c r="D764" s="383">
        <f t="shared" si="252"/>
        <v>0</v>
      </c>
      <c r="E764" s="161">
        <f t="shared" si="252"/>
        <v>0</v>
      </c>
      <c r="F764" s="161">
        <f t="shared" si="252"/>
        <v>0</v>
      </c>
      <c r="G764" s="58"/>
      <c r="H764" s="9" t="s">
        <v>1112</v>
      </c>
      <c r="I764" s="383">
        <f>'موازنة 2026-2027'!M766</f>
        <v>0</v>
      </c>
      <c r="J764" s="383">
        <f>'موازنة 2027-2028 '!M766</f>
        <v>0</v>
      </c>
      <c r="K764" s="383">
        <f>'موازنة 2028 -2029'!M766</f>
        <v>0</v>
      </c>
      <c r="L764" s="161">
        <f t="shared" ref="L764:O764" si="253">SUM(L761:L763)</f>
        <v>0</v>
      </c>
      <c r="M764" s="383">
        <f>'موازنة 2029-2030'!M766</f>
        <v>0</v>
      </c>
      <c r="N764" s="222">
        <f t="shared" si="243"/>
        <v>0</v>
      </c>
      <c r="O764" s="161">
        <f t="shared" si="253"/>
        <v>0</v>
      </c>
      <c r="P764" s="161" t="str">
        <f t="shared" si="244"/>
        <v xml:space="preserve"> </v>
      </c>
      <c r="Q764" s="161" t="str">
        <f t="shared" si="245"/>
        <v xml:space="preserve"> </v>
      </c>
      <c r="R764" s="115">
        <f t="shared" si="248"/>
        <v>0</v>
      </c>
      <c r="S764" s="72">
        <f t="shared" si="246"/>
        <v>0</v>
      </c>
    </row>
    <row r="765" spans="1:19" s="3" customFormat="1" ht="102.75" customHeight="1" thickBot="1" x14ac:dyDescent="0.25">
      <c r="A765" s="189"/>
      <c r="B765" s="189"/>
      <c r="C765" s="189"/>
      <c r="D765" s="189"/>
      <c r="E765" s="194"/>
      <c r="F765" s="194"/>
      <c r="G765" s="42" t="s">
        <v>1060</v>
      </c>
      <c r="H765" s="9" t="s">
        <v>546</v>
      </c>
      <c r="I765" s="189">
        <f>'موازنة 2026-2027'!M767</f>
        <v>0</v>
      </c>
      <c r="J765" s="189">
        <f>'موازنة 2027-2028 '!M767</f>
        <v>0</v>
      </c>
      <c r="K765" s="189">
        <f>'موازنة 2028 -2029'!M767</f>
        <v>0</v>
      </c>
      <c r="L765" s="194">
        <f t="shared" si="249"/>
        <v>0</v>
      </c>
      <c r="M765" s="189">
        <f>'موازنة 2029-2030'!M767</f>
        <v>0</v>
      </c>
      <c r="N765" s="255">
        <f t="shared" si="243"/>
        <v>0</v>
      </c>
      <c r="O765" s="194"/>
      <c r="P765" s="256" t="str">
        <f t="shared" si="244"/>
        <v xml:space="preserve"> </v>
      </c>
      <c r="Q765" s="256" t="str">
        <f t="shared" si="245"/>
        <v xml:space="preserve"> </v>
      </c>
      <c r="R765" s="131">
        <f t="shared" si="248"/>
        <v>0</v>
      </c>
      <c r="S765" s="72">
        <f t="shared" si="246"/>
        <v>0</v>
      </c>
    </row>
    <row r="766" spans="1:19" s="3" customFormat="1" ht="107.25" customHeight="1" thickBot="1" x14ac:dyDescent="0.25">
      <c r="A766" s="382">
        <f t="shared" ref="A766:O766" si="254">A765+A764+A759+A741+A724+A709</f>
        <v>0</v>
      </c>
      <c r="B766" s="383">
        <f t="shared" si="254"/>
        <v>0</v>
      </c>
      <c r="C766" s="383">
        <f t="shared" si="254"/>
        <v>0</v>
      </c>
      <c r="D766" s="383">
        <f t="shared" si="254"/>
        <v>0</v>
      </c>
      <c r="E766" s="161">
        <f t="shared" si="254"/>
        <v>0</v>
      </c>
      <c r="F766" s="161">
        <f t="shared" si="254"/>
        <v>0</v>
      </c>
      <c r="G766" s="58"/>
      <c r="H766" s="9" t="s">
        <v>547</v>
      </c>
      <c r="I766" s="383">
        <f>'موازنة 2026-2027'!M768</f>
        <v>15986000</v>
      </c>
      <c r="J766" s="383">
        <f>'موازنة 2027-2028 '!M768</f>
        <v>19727000</v>
      </c>
      <c r="K766" s="383">
        <f>'موازنة 2028 -2029'!M768</f>
        <v>25632000</v>
      </c>
      <c r="L766" s="161">
        <f t="shared" si="254"/>
        <v>51264000</v>
      </c>
      <c r="M766" s="383">
        <f>'موازنة 2029-2030'!M768</f>
        <v>0</v>
      </c>
      <c r="N766" s="222">
        <f t="shared" si="243"/>
        <v>-15986000</v>
      </c>
      <c r="O766" s="161">
        <f t="shared" si="254"/>
        <v>0</v>
      </c>
      <c r="P766" s="161" t="str">
        <f t="shared" si="244"/>
        <v xml:space="preserve"> </v>
      </c>
      <c r="Q766" s="161">
        <f t="shared" si="245"/>
        <v>15986000</v>
      </c>
      <c r="R766" s="115">
        <f t="shared" si="248"/>
        <v>0</v>
      </c>
      <c r="S766" s="72">
        <f t="shared" si="246"/>
        <v>112609000</v>
      </c>
    </row>
    <row r="767" spans="1:19" s="3" customFormat="1" ht="105.75" customHeight="1" x14ac:dyDescent="0.2">
      <c r="A767" s="438"/>
      <c r="B767" s="439"/>
      <c r="C767" s="439"/>
      <c r="D767" s="439"/>
      <c r="E767" s="190"/>
      <c r="F767" s="190"/>
      <c r="G767" s="59" t="s">
        <v>974</v>
      </c>
      <c r="H767" s="10" t="s">
        <v>454</v>
      </c>
      <c r="I767" s="439">
        <f>'موازنة 2026-2027'!M769</f>
        <v>0</v>
      </c>
      <c r="J767" s="439">
        <f>'موازنة 2027-2028 '!M769</f>
        <v>0</v>
      </c>
      <c r="K767" s="439">
        <f>'موازنة 2028 -2029'!M769</f>
        <v>0</v>
      </c>
      <c r="L767" s="190"/>
      <c r="M767" s="439">
        <f>'موازنة 2029-2030'!M769</f>
        <v>0</v>
      </c>
      <c r="N767" s="252"/>
      <c r="O767" s="190"/>
      <c r="P767" s="190"/>
      <c r="Q767" s="190"/>
      <c r="R767" s="132"/>
      <c r="S767" s="72">
        <f>S819</f>
        <v>112609000</v>
      </c>
    </row>
    <row r="768" spans="1:19" s="3" customFormat="1" ht="105.75" customHeight="1" x14ac:dyDescent="0.2">
      <c r="A768" s="355"/>
      <c r="B768" s="425"/>
      <c r="C768" s="425"/>
      <c r="D768" s="425"/>
      <c r="E768" s="181"/>
      <c r="F768" s="181"/>
      <c r="G768" s="69" t="s">
        <v>975</v>
      </c>
      <c r="H768" s="4" t="s">
        <v>455</v>
      </c>
      <c r="I768" s="425">
        <f>'موازنة 2026-2027'!M770</f>
        <v>0</v>
      </c>
      <c r="J768" s="425">
        <f>'موازنة 2027-2028 '!M770</f>
        <v>0</v>
      </c>
      <c r="K768" s="425">
        <f>'موازنة 2028 -2029'!M770</f>
        <v>0</v>
      </c>
      <c r="L768" s="181"/>
      <c r="M768" s="425">
        <f>'موازنة 2029-2030'!M770</f>
        <v>0</v>
      </c>
      <c r="N768" s="242"/>
      <c r="O768" s="181"/>
      <c r="P768" s="181" t="str">
        <f t="shared" si="244"/>
        <v xml:space="preserve"> </v>
      </c>
      <c r="Q768" s="181" t="str">
        <f t="shared" si="245"/>
        <v xml:space="preserve"> </v>
      </c>
      <c r="R768" s="125"/>
      <c r="S768" s="72">
        <f>S7536</f>
        <v>0</v>
      </c>
    </row>
    <row r="769" spans="1:19" s="2" customFormat="1" ht="105.75" customHeight="1" x14ac:dyDescent="0.2">
      <c r="A769" s="389"/>
      <c r="B769" s="390"/>
      <c r="C769" s="390"/>
      <c r="D769" s="390"/>
      <c r="E769" s="180"/>
      <c r="F769" s="180"/>
      <c r="G769" s="60" t="s">
        <v>1061</v>
      </c>
      <c r="H769" s="17" t="s">
        <v>590</v>
      </c>
      <c r="I769" s="390">
        <f>'موازنة 2026-2027'!M771</f>
        <v>0</v>
      </c>
      <c r="J769" s="390">
        <f>'موازنة 2027-2028 '!M771</f>
        <v>0</v>
      </c>
      <c r="K769" s="390">
        <f>'موازنة 2028 -2029'!M771</f>
        <v>0</v>
      </c>
      <c r="L769" s="180">
        <f t="shared" si="249"/>
        <v>0</v>
      </c>
      <c r="M769" s="390">
        <f>'موازنة 2029-2030'!M771</f>
        <v>0</v>
      </c>
      <c r="N769" s="228">
        <f t="shared" si="243"/>
        <v>0</v>
      </c>
      <c r="O769" s="180"/>
      <c r="P769" s="166" t="str">
        <f t="shared" si="244"/>
        <v xml:space="preserve"> </v>
      </c>
      <c r="Q769" s="166" t="str">
        <f t="shared" si="245"/>
        <v xml:space="preserve"> </v>
      </c>
      <c r="R769" s="119">
        <f t="shared" si="248"/>
        <v>0</v>
      </c>
      <c r="S769" s="72">
        <f t="shared" si="246"/>
        <v>0</v>
      </c>
    </row>
    <row r="770" spans="1:19" s="2" customFormat="1" ht="105.75" customHeight="1" x14ac:dyDescent="0.2">
      <c r="A770" s="389"/>
      <c r="B770" s="390"/>
      <c r="C770" s="390"/>
      <c r="D770" s="390"/>
      <c r="E770" s="180"/>
      <c r="F770" s="180"/>
      <c r="G770" s="60" t="s">
        <v>1062</v>
      </c>
      <c r="H770" s="17" t="s">
        <v>591</v>
      </c>
      <c r="I770" s="390">
        <f>'موازنة 2026-2027'!M772</f>
        <v>0</v>
      </c>
      <c r="J770" s="390">
        <f>'موازنة 2027-2028 '!M772</f>
        <v>0</v>
      </c>
      <c r="K770" s="390">
        <f>'موازنة 2028 -2029'!M772</f>
        <v>0</v>
      </c>
      <c r="L770" s="180">
        <f t="shared" si="249"/>
        <v>0</v>
      </c>
      <c r="M770" s="390">
        <f>'موازنة 2029-2030'!M772</f>
        <v>0</v>
      </c>
      <c r="N770" s="228">
        <f t="shared" si="243"/>
        <v>0</v>
      </c>
      <c r="O770" s="180"/>
      <c r="P770" s="166" t="str">
        <f t="shared" si="244"/>
        <v xml:space="preserve"> </v>
      </c>
      <c r="Q770" s="166" t="str">
        <f t="shared" si="245"/>
        <v xml:space="preserve"> </v>
      </c>
      <c r="R770" s="119">
        <f t="shared" si="248"/>
        <v>0</v>
      </c>
      <c r="S770" s="72">
        <f t="shared" si="246"/>
        <v>0</v>
      </c>
    </row>
    <row r="771" spans="1:19" s="2" customFormat="1" ht="105.75" customHeight="1" x14ac:dyDescent="0.2">
      <c r="A771" s="389"/>
      <c r="B771" s="390"/>
      <c r="C771" s="390"/>
      <c r="D771" s="390"/>
      <c r="E771" s="180"/>
      <c r="F771" s="180"/>
      <c r="G771" s="60" t="s">
        <v>1063</v>
      </c>
      <c r="H771" s="17" t="s">
        <v>592</v>
      </c>
      <c r="I771" s="390">
        <f>'موازنة 2026-2027'!M773</f>
        <v>0</v>
      </c>
      <c r="J771" s="390">
        <f>'موازنة 2027-2028 '!M773</f>
        <v>0</v>
      </c>
      <c r="K771" s="390">
        <f>'موازنة 2028 -2029'!M773</f>
        <v>0</v>
      </c>
      <c r="L771" s="180">
        <f t="shared" si="249"/>
        <v>0</v>
      </c>
      <c r="M771" s="390">
        <f>'موازنة 2029-2030'!M773</f>
        <v>0</v>
      </c>
      <c r="N771" s="228">
        <f t="shared" si="243"/>
        <v>0</v>
      </c>
      <c r="O771" s="180"/>
      <c r="P771" s="166" t="str">
        <f t="shared" si="244"/>
        <v xml:space="preserve"> </v>
      </c>
      <c r="Q771" s="166" t="str">
        <f t="shared" si="245"/>
        <v xml:space="preserve"> </v>
      </c>
      <c r="R771" s="119">
        <f t="shared" si="248"/>
        <v>0</v>
      </c>
      <c r="S771" s="72">
        <f t="shared" si="246"/>
        <v>0</v>
      </c>
    </row>
    <row r="772" spans="1:19" s="2" customFormat="1" ht="105.75" customHeight="1" x14ac:dyDescent="0.2">
      <c r="A772" s="389"/>
      <c r="B772" s="390"/>
      <c r="C772" s="390"/>
      <c r="D772" s="390"/>
      <c r="E772" s="180"/>
      <c r="F772" s="180"/>
      <c r="G772" s="60" t="s">
        <v>1064</v>
      </c>
      <c r="H772" s="17" t="s">
        <v>593</v>
      </c>
      <c r="I772" s="390">
        <f>'موازنة 2026-2027'!M774</f>
        <v>0</v>
      </c>
      <c r="J772" s="390">
        <f>'موازنة 2027-2028 '!M774</f>
        <v>0</v>
      </c>
      <c r="K772" s="390">
        <f>'موازنة 2028 -2029'!M774</f>
        <v>0</v>
      </c>
      <c r="L772" s="180">
        <f t="shared" si="249"/>
        <v>0</v>
      </c>
      <c r="M772" s="390">
        <f>'موازنة 2029-2030'!M774</f>
        <v>0</v>
      </c>
      <c r="N772" s="228">
        <f t="shared" si="243"/>
        <v>0</v>
      </c>
      <c r="O772" s="180"/>
      <c r="P772" s="166" t="str">
        <f t="shared" si="244"/>
        <v xml:space="preserve"> </v>
      </c>
      <c r="Q772" s="166" t="str">
        <f t="shared" si="245"/>
        <v xml:space="preserve"> </v>
      </c>
      <c r="R772" s="119">
        <f t="shared" si="248"/>
        <v>0</v>
      </c>
      <c r="S772" s="72">
        <f t="shared" si="246"/>
        <v>0</v>
      </c>
    </row>
    <row r="773" spans="1:19" s="2" customFormat="1" ht="105.75" customHeight="1" x14ac:dyDescent="0.2">
      <c r="A773" s="389"/>
      <c r="B773" s="390"/>
      <c r="C773" s="390"/>
      <c r="D773" s="390"/>
      <c r="E773" s="180"/>
      <c r="F773" s="180"/>
      <c r="G773" s="60" t="s">
        <v>1065</v>
      </c>
      <c r="H773" s="17" t="s">
        <v>594</v>
      </c>
      <c r="I773" s="390">
        <f>'موازنة 2026-2027'!M775</f>
        <v>0</v>
      </c>
      <c r="J773" s="390">
        <f>'موازنة 2027-2028 '!M775</f>
        <v>0</v>
      </c>
      <c r="K773" s="390">
        <f>'موازنة 2028 -2029'!M775</f>
        <v>0</v>
      </c>
      <c r="L773" s="180">
        <f t="shared" si="249"/>
        <v>0</v>
      </c>
      <c r="M773" s="390">
        <f>'موازنة 2029-2030'!M775</f>
        <v>0</v>
      </c>
      <c r="N773" s="228">
        <f t="shared" si="243"/>
        <v>0</v>
      </c>
      <c r="O773" s="180"/>
      <c r="P773" s="166" t="str">
        <f t="shared" si="244"/>
        <v xml:space="preserve"> </v>
      </c>
      <c r="Q773" s="166" t="str">
        <f t="shared" si="245"/>
        <v xml:space="preserve"> </v>
      </c>
      <c r="R773" s="119">
        <f t="shared" si="248"/>
        <v>0</v>
      </c>
      <c r="S773" s="72">
        <f t="shared" si="246"/>
        <v>0</v>
      </c>
    </row>
    <row r="774" spans="1:19" s="2" customFormat="1" ht="105.75" customHeight="1" x14ac:dyDescent="0.2">
      <c r="A774" s="389"/>
      <c r="B774" s="390"/>
      <c r="C774" s="390"/>
      <c r="D774" s="390"/>
      <c r="E774" s="180"/>
      <c r="F774" s="180"/>
      <c r="G774" s="60" t="s">
        <v>1066</v>
      </c>
      <c r="H774" s="17" t="s">
        <v>595</v>
      </c>
      <c r="I774" s="390">
        <f>'موازنة 2026-2027'!M776</f>
        <v>0</v>
      </c>
      <c r="J774" s="390">
        <f>'موازنة 2027-2028 '!M776</f>
        <v>0</v>
      </c>
      <c r="K774" s="390">
        <f>'موازنة 2028 -2029'!M776</f>
        <v>0</v>
      </c>
      <c r="L774" s="180">
        <f t="shared" si="249"/>
        <v>0</v>
      </c>
      <c r="M774" s="390">
        <f>'موازنة 2029-2030'!M776</f>
        <v>0</v>
      </c>
      <c r="N774" s="228">
        <f t="shared" si="243"/>
        <v>0</v>
      </c>
      <c r="O774" s="180"/>
      <c r="P774" s="166" t="str">
        <f t="shared" si="244"/>
        <v xml:space="preserve"> </v>
      </c>
      <c r="Q774" s="166" t="str">
        <f t="shared" si="245"/>
        <v xml:space="preserve"> </v>
      </c>
      <c r="R774" s="119">
        <f t="shared" si="248"/>
        <v>0</v>
      </c>
      <c r="S774" s="72">
        <f t="shared" si="246"/>
        <v>0</v>
      </c>
    </row>
    <row r="775" spans="1:19" s="2" customFormat="1" ht="105.75" customHeight="1" x14ac:dyDescent="0.2">
      <c r="A775" s="389"/>
      <c r="B775" s="390"/>
      <c r="C775" s="390"/>
      <c r="D775" s="390"/>
      <c r="E775" s="180"/>
      <c r="F775" s="180"/>
      <c r="G775" s="60" t="s">
        <v>1067</v>
      </c>
      <c r="H775" s="17" t="s">
        <v>596</v>
      </c>
      <c r="I775" s="390">
        <f>'موازنة 2026-2027'!M777</f>
        <v>0</v>
      </c>
      <c r="J775" s="390">
        <f>'موازنة 2027-2028 '!M777</f>
        <v>0</v>
      </c>
      <c r="K775" s="390">
        <f>'موازنة 2028 -2029'!M777</f>
        <v>0</v>
      </c>
      <c r="L775" s="180">
        <f t="shared" si="249"/>
        <v>0</v>
      </c>
      <c r="M775" s="390">
        <f>'موازنة 2029-2030'!M777</f>
        <v>0</v>
      </c>
      <c r="N775" s="228">
        <f t="shared" si="243"/>
        <v>0</v>
      </c>
      <c r="O775" s="180"/>
      <c r="P775" s="166" t="str">
        <f t="shared" si="244"/>
        <v xml:space="preserve"> </v>
      </c>
      <c r="Q775" s="166" t="str">
        <f t="shared" si="245"/>
        <v xml:space="preserve"> </v>
      </c>
      <c r="R775" s="119">
        <f t="shared" si="248"/>
        <v>0</v>
      </c>
      <c r="S775" s="72">
        <f t="shared" si="246"/>
        <v>0</v>
      </c>
    </row>
    <row r="776" spans="1:19" s="2" customFormat="1" ht="105.75" customHeight="1" x14ac:dyDescent="0.2">
      <c r="A776" s="389"/>
      <c r="B776" s="390"/>
      <c r="C776" s="390"/>
      <c r="D776" s="390"/>
      <c r="E776" s="180"/>
      <c r="F776" s="180"/>
      <c r="G776" s="60" t="s">
        <v>1068</v>
      </c>
      <c r="H776" s="17" t="s">
        <v>597</v>
      </c>
      <c r="I776" s="390">
        <f>'موازنة 2026-2027'!M778</f>
        <v>0</v>
      </c>
      <c r="J776" s="390">
        <f>'موازنة 2027-2028 '!M778</f>
        <v>0</v>
      </c>
      <c r="K776" s="390">
        <f>'موازنة 2028 -2029'!M778</f>
        <v>0</v>
      </c>
      <c r="L776" s="180">
        <f t="shared" si="249"/>
        <v>0</v>
      </c>
      <c r="M776" s="390">
        <f>'موازنة 2029-2030'!M778</f>
        <v>0</v>
      </c>
      <c r="N776" s="228">
        <f t="shared" si="243"/>
        <v>0</v>
      </c>
      <c r="O776" s="180"/>
      <c r="P776" s="166" t="str">
        <f t="shared" si="244"/>
        <v xml:space="preserve"> </v>
      </c>
      <c r="Q776" s="166" t="str">
        <f t="shared" si="245"/>
        <v xml:space="preserve"> </v>
      </c>
      <c r="R776" s="119">
        <f t="shared" si="248"/>
        <v>0</v>
      </c>
      <c r="S776" s="72">
        <f t="shared" si="246"/>
        <v>0</v>
      </c>
    </row>
    <row r="777" spans="1:19" s="2" customFormat="1" ht="105.75" customHeight="1" x14ac:dyDescent="0.2">
      <c r="A777" s="390"/>
      <c r="B777" s="390"/>
      <c r="C777" s="390"/>
      <c r="D777" s="390"/>
      <c r="E777" s="180"/>
      <c r="F777" s="180"/>
      <c r="G777" s="60" t="s">
        <v>1069</v>
      </c>
      <c r="H777" s="17" t="s">
        <v>585</v>
      </c>
      <c r="I777" s="390">
        <f>'موازنة 2026-2027'!M779</f>
        <v>13903000</v>
      </c>
      <c r="J777" s="390">
        <f>'موازنة 2027-2028 '!M779</f>
        <v>17644000</v>
      </c>
      <c r="K777" s="390">
        <f>'موازنة 2028 -2029'!M779</f>
        <v>23549000</v>
      </c>
      <c r="L777" s="180">
        <f t="shared" si="249"/>
        <v>47098000</v>
      </c>
      <c r="M777" s="390">
        <f>'موازنة 2029-2030'!M779</f>
        <v>0</v>
      </c>
      <c r="N777" s="228">
        <f t="shared" si="243"/>
        <v>-13903000</v>
      </c>
      <c r="O777" s="180"/>
      <c r="P777" s="166" t="str">
        <f t="shared" si="244"/>
        <v xml:space="preserve"> </v>
      </c>
      <c r="Q777" s="166">
        <f t="shared" si="245"/>
        <v>13903000</v>
      </c>
      <c r="R777" s="119">
        <f t="shared" si="248"/>
        <v>0</v>
      </c>
      <c r="S777" s="72">
        <f t="shared" si="246"/>
        <v>102194000</v>
      </c>
    </row>
    <row r="778" spans="1:19" s="2" customFormat="1" ht="102.75" customHeight="1" x14ac:dyDescent="0.2">
      <c r="A778" s="390"/>
      <c r="B778" s="390"/>
      <c r="C778" s="390"/>
      <c r="D778" s="390"/>
      <c r="E778" s="180"/>
      <c r="F778" s="180"/>
      <c r="G778" s="60" t="s">
        <v>1070</v>
      </c>
      <c r="H778" s="17" t="s">
        <v>586</v>
      </c>
      <c r="I778" s="390">
        <f>'موازنة 2026-2027'!M780</f>
        <v>2083000</v>
      </c>
      <c r="J778" s="390">
        <f>'موازنة 2027-2028 '!M780</f>
        <v>2083000</v>
      </c>
      <c r="K778" s="390">
        <f>'موازنة 2028 -2029'!M780</f>
        <v>2083000</v>
      </c>
      <c r="L778" s="180">
        <f t="shared" si="249"/>
        <v>4166000</v>
      </c>
      <c r="M778" s="390">
        <f>'موازنة 2029-2030'!M780</f>
        <v>0</v>
      </c>
      <c r="N778" s="228">
        <f t="shared" si="243"/>
        <v>-2083000</v>
      </c>
      <c r="O778" s="180"/>
      <c r="P778" s="166" t="str">
        <f t="shared" si="244"/>
        <v xml:space="preserve"> </v>
      </c>
      <c r="Q778" s="166">
        <f t="shared" si="245"/>
        <v>2083000</v>
      </c>
      <c r="R778" s="119">
        <f t="shared" si="248"/>
        <v>0</v>
      </c>
      <c r="S778" s="72">
        <f t="shared" si="246"/>
        <v>10415000</v>
      </c>
    </row>
    <row r="779" spans="1:19" s="2" customFormat="1" ht="105.75" customHeight="1" x14ac:dyDescent="0.2">
      <c r="A779" s="389"/>
      <c r="B779" s="390"/>
      <c r="C779" s="390"/>
      <c r="D779" s="390"/>
      <c r="E779" s="180"/>
      <c r="F779" s="180"/>
      <c r="G779" s="60" t="s">
        <v>1071</v>
      </c>
      <c r="H779" s="17" t="s">
        <v>587</v>
      </c>
      <c r="I779" s="390">
        <f>'موازنة 2026-2027'!M781</f>
        <v>0</v>
      </c>
      <c r="J779" s="390">
        <f>'موازنة 2027-2028 '!M781</f>
        <v>0</v>
      </c>
      <c r="K779" s="390">
        <f>'موازنة 2028 -2029'!M781</f>
        <v>0</v>
      </c>
      <c r="L779" s="180">
        <f t="shared" si="249"/>
        <v>0</v>
      </c>
      <c r="M779" s="390">
        <f>'موازنة 2029-2030'!M781</f>
        <v>0</v>
      </c>
      <c r="N779" s="228">
        <f t="shared" si="243"/>
        <v>0</v>
      </c>
      <c r="O779" s="180"/>
      <c r="P779" s="166" t="str">
        <f t="shared" si="244"/>
        <v xml:space="preserve"> </v>
      </c>
      <c r="Q779" s="166" t="str">
        <f t="shared" si="245"/>
        <v xml:space="preserve"> </v>
      </c>
      <c r="R779" s="119">
        <f t="shared" si="248"/>
        <v>0</v>
      </c>
      <c r="S779" s="72">
        <f t="shared" si="246"/>
        <v>0</v>
      </c>
    </row>
    <row r="780" spans="1:19" s="2" customFormat="1" ht="105.75" customHeight="1" x14ac:dyDescent="0.2">
      <c r="A780" s="389"/>
      <c r="B780" s="390"/>
      <c r="C780" s="390"/>
      <c r="D780" s="390"/>
      <c r="E780" s="166"/>
      <c r="F780" s="166"/>
      <c r="G780" s="60" t="s">
        <v>976</v>
      </c>
      <c r="H780" s="17" t="s">
        <v>604</v>
      </c>
      <c r="I780" s="390">
        <f>'موازنة 2026-2027'!M782</f>
        <v>0</v>
      </c>
      <c r="J780" s="390">
        <f>'موازنة 2027-2028 '!M782</f>
        <v>0</v>
      </c>
      <c r="K780" s="390">
        <f>'موازنة 2028 -2029'!M782</f>
        <v>0</v>
      </c>
      <c r="L780" s="166">
        <f t="shared" si="249"/>
        <v>0</v>
      </c>
      <c r="M780" s="390">
        <f>'موازنة 2029-2030'!M782</f>
        <v>0</v>
      </c>
      <c r="N780" s="228">
        <f t="shared" si="243"/>
        <v>0</v>
      </c>
      <c r="O780" s="166"/>
      <c r="P780" s="166" t="str">
        <f t="shared" si="244"/>
        <v xml:space="preserve"> </v>
      </c>
      <c r="Q780" s="166" t="str">
        <f t="shared" si="245"/>
        <v xml:space="preserve"> </v>
      </c>
      <c r="R780" s="119"/>
      <c r="S780" s="72">
        <f>S783</f>
        <v>0</v>
      </c>
    </row>
    <row r="781" spans="1:19" s="1" customFormat="1" ht="105.75" customHeight="1" x14ac:dyDescent="0.2">
      <c r="A781" s="357"/>
      <c r="B781" s="373"/>
      <c r="C781" s="373"/>
      <c r="D781" s="373"/>
      <c r="E781" s="153"/>
      <c r="F781" s="153"/>
      <c r="G781" s="54">
        <v>4231120101</v>
      </c>
      <c r="H781" s="18" t="s">
        <v>605</v>
      </c>
      <c r="I781" s="373">
        <f>'موازنة 2026-2027'!M783</f>
        <v>0</v>
      </c>
      <c r="J781" s="373">
        <f>'موازنة 2027-2028 '!M783</f>
        <v>0</v>
      </c>
      <c r="K781" s="373">
        <f>'موازنة 2028 -2029'!M783</f>
        <v>0</v>
      </c>
      <c r="L781" s="153">
        <f t="shared" si="249"/>
        <v>0</v>
      </c>
      <c r="M781" s="373">
        <f>'موازنة 2029-2030'!M783</f>
        <v>0</v>
      </c>
      <c r="N781" s="215">
        <f t="shared" si="243"/>
        <v>0</v>
      </c>
      <c r="O781" s="153"/>
      <c r="P781" s="155" t="str">
        <f t="shared" si="244"/>
        <v xml:space="preserve"> </v>
      </c>
      <c r="Q781" s="155" t="str">
        <f t="shared" si="245"/>
        <v xml:space="preserve"> </v>
      </c>
      <c r="R781" s="110">
        <f t="shared" si="248"/>
        <v>0</v>
      </c>
      <c r="S781" s="72">
        <f t="shared" si="246"/>
        <v>0</v>
      </c>
    </row>
    <row r="782" spans="1:19" s="1" customFormat="1" ht="105.75" customHeight="1" thickBot="1" x14ac:dyDescent="0.25">
      <c r="A782" s="357"/>
      <c r="B782" s="373"/>
      <c r="C782" s="373"/>
      <c r="D782" s="373"/>
      <c r="E782" s="153"/>
      <c r="F782" s="153"/>
      <c r="G782" s="55">
        <v>4231120201</v>
      </c>
      <c r="H782" s="23" t="s">
        <v>606</v>
      </c>
      <c r="I782" s="373">
        <f>'موازنة 2026-2027'!M784</f>
        <v>0</v>
      </c>
      <c r="J782" s="373">
        <f>'موازنة 2027-2028 '!M784</f>
        <v>0</v>
      </c>
      <c r="K782" s="373">
        <f>'موازنة 2028 -2029'!M784</f>
        <v>0</v>
      </c>
      <c r="L782" s="153">
        <f t="shared" si="249"/>
        <v>0</v>
      </c>
      <c r="M782" s="373">
        <f>'موازنة 2029-2030'!M784</f>
        <v>0</v>
      </c>
      <c r="N782" s="215">
        <f t="shared" si="243"/>
        <v>0</v>
      </c>
      <c r="O782" s="153"/>
      <c r="P782" s="155" t="str">
        <f t="shared" si="244"/>
        <v xml:space="preserve"> </v>
      </c>
      <c r="Q782" s="155" t="str">
        <f t="shared" si="245"/>
        <v xml:space="preserve"> </v>
      </c>
      <c r="R782" s="110">
        <f t="shared" si="248"/>
        <v>0</v>
      </c>
      <c r="S782" s="72">
        <f t="shared" si="246"/>
        <v>0</v>
      </c>
    </row>
    <row r="783" spans="1:19" s="2" customFormat="1" ht="102.75" customHeight="1" thickBot="1" x14ac:dyDescent="0.25">
      <c r="A783" s="376">
        <f t="shared" ref="A783:F783" si="255">SUM(A781:A782)</f>
        <v>0</v>
      </c>
      <c r="B783" s="377">
        <f t="shared" si="255"/>
        <v>0</v>
      </c>
      <c r="C783" s="377">
        <f t="shared" si="255"/>
        <v>0</v>
      </c>
      <c r="D783" s="377">
        <f t="shared" si="255"/>
        <v>0</v>
      </c>
      <c r="E783" s="157">
        <f t="shared" si="255"/>
        <v>0</v>
      </c>
      <c r="F783" s="157">
        <f t="shared" si="255"/>
        <v>0</v>
      </c>
      <c r="G783" s="57"/>
      <c r="H783" s="7" t="s">
        <v>588</v>
      </c>
      <c r="I783" s="377">
        <f>'موازنة 2026-2027'!M785</f>
        <v>0</v>
      </c>
      <c r="J783" s="377">
        <f>'موازنة 2027-2028 '!M785</f>
        <v>0</v>
      </c>
      <c r="K783" s="377">
        <f>'موازنة 2028 -2029'!M785</f>
        <v>0</v>
      </c>
      <c r="L783" s="157">
        <f t="shared" ref="L783:O783" si="256">SUM(L781:L782)</f>
        <v>0</v>
      </c>
      <c r="M783" s="377">
        <f>'موازنة 2029-2030'!M785</f>
        <v>0</v>
      </c>
      <c r="N783" s="217">
        <f t="shared" si="243"/>
        <v>0</v>
      </c>
      <c r="O783" s="157">
        <f t="shared" si="256"/>
        <v>0</v>
      </c>
      <c r="P783" s="157" t="str">
        <f t="shared" si="244"/>
        <v xml:space="preserve"> </v>
      </c>
      <c r="Q783" s="157" t="str">
        <f t="shared" si="245"/>
        <v xml:space="preserve"> </v>
      </c>
      <c r="R783" s="112">
        <f t="shared" si="248"/>
        <v>0</v>
      </c>
      <c r="S783" s="72">
        <f t="shared" si="246"/>
        <v>0</v>
      </c>
    </row>
    <row r="784" spans="1:19" s="2" customFormat="1" ht="105.75" customHeight="1" thickBot="1" x14ac:dyDescent="0.25">
      <c r="A784" s="389"/>
      <c r="B784" s="390"/>
      <c r="C784" s="390"/>
      <c r="D784" s="390"/>
      <c r="E784" s="180"/>
      <c r="F784" s="180"/>
      <c r="G784" s="66" t="s">
        <v>1072</v>
      </c>
      <c r="H784" s="38" t="s">
        <v>589</v>
      </c>
      <c r="I784" s="390">
        <f>'موازنة 2026-2027'!M786</f>
        <v>0</v>
      </c>
      <c r="J784" s="390">
        <f>'موازنة 2027-2028 '!M786</f>
        <v>0</v>
      </c>
      <c r="K784" s="390">
        <f>'موازنة 2028 -2029'!M786</f>
        <v>0</v>
      </c>
      <c r="L784" s="180">
        <f t="shared" si="249"/>
        <v>0</v>
      </c>
      <c r="M784" s="390">
        <f>'موازنة 2029-2030'!M786</f>
        <v>0</v>
      </c>
      <c r="N784" s="228">
        <f t="shared" si="243"/>
        <v>0</v>
      </c>
      <c r="O784" s="180"/>
      <c r="P784" s="166" t="str">
        <f t="shared" si="244"/>
        <v xml:space="preserve"> </v>
      </c>
      <c r="Q784" s="166" t="str">
        <f t="shared" si="245"/>
        <v xml:space="preserve"> </v>
      </c>
      <c r="R784" s="119">
        <f t="shared" si="248"/>
        <v>0</v>
      </c>
      <c r="S784" s="72">
        <f t="shared" si="246"/>
        <v>0</v>
      </c>
    </row>
    <row r="785" spans="1:19" s="3" customFormat="1" ht="107.25" customHeight="1" thickBot="1" x14ac:dyDescent="0.25">
      <c r="A785" s="382">
        <f t="shared" ref="A785:O785" si="257">A769+A770+A771+A772+A773+A774+A775+A776+A777+A778+A779+A783+A784</f>
        <v>0</v>
      </c>
      <c r="B785" s="383">
        <f t="shared" si="257"/>
        <v>0</v>
      </c>
      <c r="C785" s="383">
        <f t="shared" si="257"/>
        <v>0</v>
      </c>
      <c r="D785" s="383">
        <f t="shared" si="257"/>
        <v>0</v>
      </c>
      <c r="E785" s="161">
        <f t="shared" si="257"/>
        <v>0</v>
      </c>
      <c r="F785" s="161">
        <f t="shared" si="257"/>
        <v>0</v>
      </c>
      <c r="G785" s="58"/>
      <c r="H785" s="9" t="s">
        <v>1113</v>
      </c>
      <c r="I785" s="383">
        <f>'موازنة 2026-2027'!M787</f>
        <v>15986000</v>
      </c>
      <c r="J785" s="383">
        <f>'موازنة 2027-2028 '!M787</f>
        <v>19727000</v>
      </c>
      <c r="K785" s="383">
        <f>'موازنة 2028 -2029'!M787</f>
        <v>25632000</v>
      </c>
      <c r="L785" s="161">
        <f t="shared" si="257"/>
        <v>51264000</v>
      </c>
      <c r="M785" s="383">
        <f>'موازنة 2029-2030'!M787</f>
        <v>0</v>
      </c>
      <c r="N785" s="222">
        <f t="shared" si="243"/>
        <v>-15986000</v>
      </c>
      <c r="O785" s="161">
        <f t="shared" si="257"/>
        <v>0</v>
      </c>
      <c r="P785" s="161" t="str">
        <f t="shared" si="244"/>
        <v xml:space="preserve"> </v>
      </c>
      <c r="Q785" s="161">
        <f t="shared" si="245"/>
        <v>15986000</v>
      </c>
      <c r="R785" s="115">
        <f t="shared" si="248"/>
        <v>0</v>
      </c>
      <c r="S785" s="72">
        <f t="shared" si="246"/>
        <v>112609000</v>
      </c>
    </row>
    <row r="786" spans="1:19" s="3" customFormat="1" ht="105.75" customHeight="1" x14ac:dyDescent="0.2">
      <c r="A786" s="355"/>
      <c r="B786" s="425"/>
      <c r="C786" s="425"/>
      <c r="D786" s="425"/>
      <c r="E786" s="181"/>
      <c r="F786" s="181"/>
      <c r="G786" s="59" t="s">
        <v>977</v>
      </c>
      <c r="H786" s="10" t="s">
        <v>457</v>
      </c>
      <c r="I786" s="425">
        <f>'موازنة 2026-2027'!M788</f>
        <v>0</v>
      </c>
      <c r="J786" s="425">
        <f>'موازنة 2027-2028 '!M788</f>
        <v>0</v>
      </c>
      <c r="K786" s="425">
        <f>'موازنة 2028 -2029'!M788</f>
        <v>0</v>
      </c>
      <c r="L786" s="181"/>
      <c r="M786" s="425">
        <f>'موازنة 2029-2030'!M788</f>
        <v>0</v>
      </c>
      <c r="N786" s="242"/>
      <c r="O786" s="181"/>
      <c r="P786" s="181" t="str">
        <f t="shared" si="244"/>
        <v xml:space="preserve"> </v>
      </c>
      <c r="Q786" s="181" t="str">
        <f t="shared" si="245"/>
        <v xml:space="preserve"> </v>
      </c>
      <c r="R786" s="125"/>
      <c r="S786" s="72">
        <f>S818</f>
        <v>0</v>
      </c>
    </row>
    <row r="787" spans="1:19" s="2" customFormat="1" ht="105.75" customHeight="1" x14ac:dyDescent="0.2">
      <c r="A787" s="389"/>
      <c r="B787" s="390"/>
      <c r="C787" s="390"/>
      <c r="D787" s="390"/>
      <c r="E787" s="180"/>
      <c r="F787" s="180"/>
      <c r="G787" s="60" t="s">
        <v>1073</v>
      </c>
      <c r="H787" s="17" t="s">
        <v>458</v>
      </c>
      <c r="I787" s="390">
        <f>'موازنة 2026-2027'!M789</f>
        <v>0</v>
      </c>
      <c r="J787" s="390">
        <f>'موازنة 2027-2028 '!M789</f>
        <v>0</v>
      </c>
      <c r="K787" s="390">
        <f>'موازنة 2028 -2029'!M789</f>
        <v>0</v>
      </c>
      <c r="L787" s="180">
        <f t="shared" si="249"/>
        <v>0</v>
      </c>
      <c r="M787" s="390">
        <f>'موازنة 2029-2030'!M789</f>
        <v>0</v>
      </c>
      <c r="N787" s="228">
        <f t="shared" si="243"/>
        <v>0</v>
      </c>
      <c r="O787" s="180"/>
      <c r="P787" s="166" t="str">
        <f t="shared" si="244"/>
        <v xml:space="preserve"> </v>
      </c>
      <c r="Q787" s="166" t="str">
        <f t="shared" si="245"/>
        <v xml:space="preserve"> </v>
      </c>
      <c r="R787" s="119">
        <f t="shared" si="248"/>
        <v>0</v>
      </c>
      <c r="S787" s="72">
        <f t="shared" si="246"/>
        <v>0</v>
      </c>
    </row>
    <row r="788" spans="1:19" s="2" customFormat="1" ht="105.75" customHeight="1" x14ac:dyDescent="0.2">
      <c r="A788" s="389"/>
      <c r="B788" s="390"/>
      <c r="C788" s="390"/>
      <c r="D788" s="390"/>
      <c r="E788" s="166"/>
      <c r="F788" s="166"/>
      <c r="G788" s="60" t="s">
        <v>978</v>
      </c>
      <c r="H788" s="17" t="s">
        <v>459</v>
      </c>
      <c r="I788" s="390">
        <f>'موازنة 2026-2027'!M790</f>
        <v>0</v>
      </c>
      <c r="J788" s="390">
        <f>'موازنة 2027-2028 '!M790</f>
        <v>0</v>
      </c>
      <c r="K788" s="390">
        <f>'موازنة 2028 -2029'!M790</f>
        <v>0</v>
      </c>
      <c r="L788" s="166"/>
      <c r="M788" s="390">
        <f>'موازنة 2029-2030'!M790</f>
        <v>0</v>
      </c>
      <c r="N788" s="228"/>
      <c r="O788" s="166"/>
      <c r="P788" s="166" t="str">
        <f t="shared" si="244"/>
        <v xml:space="preserve"> </v>
      </c>
      <c r="Q788" s="166" t="str">
        <f t="shared" si="245"/>
        <v xml:space="preserve"> </v>
      </c>
      <c r="R788" s="119"/>
      <c r="S788" s="72">
        <f>S791</f>
        <v>0</v>
      </c>
    </row>
    <row r="789" spans="1:19" s="1" customFormat="1" ht="105.75" customHeight="1" x14ac:dyDescent="0.2">
      <c r="A789" s="357"/>
      <c r="B789" s="373"/>
      <c r="C789" s="373"/>
      <c r="D789" s="373"/>
      <c r="E789" s="153"/>
      <c r="F789" s="153"/>
      <c r="G789" s="54">
        <v>4232020101</v>
      </c>
      <c r="H789" s="18" t="s">
        <v>460</v>
      </c>
      <c r="I789" s="373">
        <f>'موازنة 2026-2027'!M791</f>
        <v>0</v>
      </c>
      <c r="J789" s="373">
        <f>'موازنة 2027-2028 '!M791</f>
        <v>0</v>
      </c>
      <c r="K789" s="373">
        <f>'موازنة 2028 -2029'!M791</f>
        <v>0</v>
      </c>
      <c r="L789" s="153">
        <f t="shared" si="249"/>
        <v>0</v>
      </c>
      <c r="M789" s="373">
        <f>'موازنة 2029-2030'!M791</f>
        <v>0</v>
      </c>
      <c r="N789" s="215">
        <f t="shared" si="243"/>
        <v>0</v>
      </c>
      <c r="O789" s="153"/>
      <c r="P789" s="155" t="str">
        <f t="shared" si="244"/>
        <v xml:space="preserve"> </v>
      </c>
      <c r="Q789" s="155" t="str">
        <f t="shared" si="245"/>
        <v xml:space="preserve"> </v>
      </c>
      <c r="R789" s="110">
        <f t="shared" si="248"/>
        <v>0</v>
      </c>
      <c r="S789" s="72">
        <f t="shared" si="246"/>
        <v>0</v>
      </c>
    </row>
    <row r="790" spans="1:19" s="1" customFormat="1" ht="105.75" customHeight="1" thickBot="1" x14ac:dyDescent="0.25">
      <c r="A790" s="357"/>
      <c r="B790" s="373"/>
      <c r="C790" s="373"/>
      <c r="D790" s="373"/>
      <c r="E790" s="153"/>
      <c r="F790" s="153"/>
      <c r="G790" s="55">
        <v>4232020201</v>
      </c>
      <c r="H790" s="23" t="s">
        <v>461</v>
      </c>
      <c r="I790" s="373">
        <f>'موازنة 2026-2027'!M792</f>
        <v>0</v>
      </c>
      <c r="J790" s="373">
        <f>'موازنة 2027-2028 '!M792</f>
        <v>0</v>
      </c>
      <c r="K790" s="373">
        <f>'موازنة 2028 -2029'!M792</f>
        <v>0</v>
      </c>
      <c r="L790" s="153">
        <f t="shared" si="249"/>
        <v>0</v>
      </c>
      <c r="M790" s="373">
        <f>'موازنة 2029-2030'!M792</f>
        <v>0</v>
      </c>
      <c r="N790" s="215">
        <f t="shared" si="243"/>
        <v>0</v>
      </c>
      <c r="O790" s="153"/>
      <c r="P790" s="155" t="str">
        <f t="shared" si="244"/>
        <v xml:space="preserve"> </v>
      </c>
      <c r="Q790" s="155" t="str">
        <f t="shared" si="245"/>
        <v xml:space="preserve"> </v>
      </c>
      <c r="R790" s="110">
        <f t="shared" si="248"/>
        <v>0</v>
      </c>
      <c r="S790" s="72">
        <f t="shared" si="246"/>
        <v>0</v>
      </c>
    </row>
    <row r="791" spans="1:19" s="2" customFormat="1" ht="107.25" customHeight="1" thickBot="1" x14ac:dyDescent="0.25">
      <c r="A791" s="376">
        <f t="shared" ref="A791:F791" si="258">SUM(A789:A790)</f>
        <v>0</v>
      </c>
      <c r="B791" s="377">
        <f t="shared" si="258"/>
        <v>0</v>
      </c>
      <c r="C791" s="377">
        <f t="shared" si="258"/>
        <v>0</v>
      </c>
      <c r="D791" s="377">
        <f t="shared" si="258"/>
        <v>0</v>
      </c>
      <c r="E791" s="157">
        <f t="shared" si="258"/>
        <v>0</v>
      </c>
      <c r="F791" s="157">
        <f t="shared" si="258"/>
        <v>0</v>
      </c>
      <c r="G791" s="57"/>
      <c r="H791" s="7" t="s">
        <v>256</v>
      </c>
      <c r="I791" s="377">
        <f>'موازنة 2026-2027'!M793</f>
        <v>0</v>
      </c>
      <c r="J791" s="377">
        <f>'موازنة 2027-2028 '!M793</f>
        <v>0</v>
      </c>
      <c r="K791" s="377">
        <f>'موازنة 2028 -2029'!M793</f>
        <v>0</v>
      </c>
      <c r="L791" s="157">
        <f t="shared" ref="L791:O791" si="259">SUM(L789:L790)</f>
        <v>0</v>
      </c>
      <c r="M791" s="377">
        <f>'موازنة 2029-2030'!M793</f>
        <v>0</v>
      </c>
      <c r="N791" s="217">
        <f t="shared" si="243"/>
        <v>0</v>
      </c>
      <c r="O791" s="157">
        <f t="shared" si="259"/>
        <v>0</v>
      </c>
      <c r="P791" s="157" t="str">
        <f t="shared" si="244"/>
        <v xml:space="preserve"> </v>
      </c>
      <c r="Q791" s="157" t="str">
        <f t="shared" si="245"/>
        <v xml:space="preserve"> </v>
      </c>
      <c r="R791" s="112">
        <f t="shared" si="248"/>
        <v>0</v>
      </c>
      <c r="S791" s="72">
        <f t="shared" si="246"/>
        <v>0</v>
      </c>
    </row>
    <row r="792" spans="1:19" s="2" customFormat="1" ht="105.75" customHeight="1" x14ac:dyDescent="0.2">
      <c r="A792" s="389"/>
      <c r="B792" s="390"/>
      <c r="C792" s="390"/>
      <c r="D792" s="390"/>
      <c r="E792" s="166"/>
      <c r="F792" s="166"/>
      <c r="G792" s="53" t="s">
        <v>979</v>
      </c>
      <c r="H792" s="22" t="s">
        <v>462</v>
      </c>
      <c r="I792" s="390">
        <f>'موازنة 2026-2027'!M794</f>
        <v>0</v>
      </c>
      <c r="J792" s="390">
        <f>'موازنة 2027-2028 '!M794</f>
        <v>0</v>
      </c>
      <c r="K792" s="390">
        <f>'موازنة 2028 -2029'!M794</f>
        <v>0</v>
      </c>
      <c r="L792" s="166"/>
      <c r="M792" s="390">
        <f>'موازنة 2029-2030'!M794</f>
        <v>0</v>
      </c>
      <c r="N792" s="228"/>
      <c r="O792" s="166"/>
      <c r="P792" s="166" t="str">
        <f t="shared" si="244"/>
        <v xml:space="preserve"> </v>
      </c>
      <c r="Q792" s="166" t="str">
        <f t="shared" si="245"/>
        <v xml:space="preserve"> </v>
      </c>
      <c r="R792" s="119"/>
      <c r="S792" s="72">
        <f>S795</f>
        <v>0</v>
      </c>
    </row>
    <row r="793" spans="1:19" s="345" customFormat="1" ht="102.75" customHeight="1" x14ac:dyDescent="0.2">
      <c r="A793" s="446"/>
      <c r="B793" s="446"/>
      <c r="C793" s="446"/>
      <c r="D793" s="446"/>
      <c r="E793" s="338"/>
      <c r="F793" s="338"/>
      <c r="G793" s="339">
        <v>4232030101</v>
      </c>
      <c r="H793" s="340" t="s">
        <v>463</v>
      </c>
      <c r="I793" s="446">
        <f>'موازنة 2026-2027'!M795</f>
        <v>0</v>
      </c>
      <c r="J793" s="446">
        <f>'موازنة 2027-2028 '!M795</f>
        <v>0</v>
      </c>
      <c r="K793" s="446">
        <f>'موازنة 2028 -2029'!M795</f>
        <v>0</v>
      </c>
      <c r="L793" s="338">
        <f t="shared" si="249"/>
        <v>0</v>
      </c>
      <c r="M793" s="446">
        <f>'موازنة 2029-2030'!M795</f>
        <v>0</v>
      </c>
      <c r="N793" s="341">
        <f t="shared" si="243"/>
        <v>0</v>
      </c>
      <c r="O793" s="338"/>
      <c r="P793" s="342" t="str">
        <f t="shared" si="244"/>
        <v xml:space="preserve"> </v>
      </c>
      <c r="Q793" s="342" t="str">
        <f t="shared" si="245"/>
        <v xml:space="preserve"> </v>
      </c>
      <c r="R793" s="343">
        <f t="shared" si="248"/>
        <v>0</v>
      </c>
      <c r="S793" s="344">
        <f t="shared" si="246"/>
        <v>0</v>
      </c>
    </row>
    <row r="794" spans="1:19" s="1" customFormat="1" ht="105.75" customHeight="1" thickBot="1" x14ac:dyDescent="0.25">
      <c r="A794" s="394"/>
      <c r="B794" s="395"/>
      <c r="C794" s="395"/>
      <c r="D794" s="395"/>
      <c r="E794" s="167"/>
      <c r="F794" s="167"/>
      <c r="G794" s="56">
        <v>4232030201</v>
      </c>
      <c r="H794" s="24" t="s">
        <v>464</v>
      </c>
      <c r="I794" s="395">
        <f>'موازنة 2026-2027'!M796</f>
        <v>0</v>
      </c>
      <c r="J794" s="395">
        <f>'موازنة 2027-2028 '!M796</f>
        <v>0</v>
      </c>
      <c r="K794" s="395">
        <f>'موازنة 2028 -2029'!M796</f>
        <v>0</v>
      </c>
      <c r="L794" s="167">
        <f t="shared" si="249"/>
        <v>0</v>
      </c>
      <c r="M794" s="395">
        <f>'موازنة 2029-2030'!M796</f>
        <v>0</v>
      </c>
      <c r="N794" s="229">
        <f t="shared" si="243"/>
        <v>0</v>
      </c>
      <c r="O794" s="167"/>
      <c r="P794" s="170" t="str">
        <f t="shared" si="244"/>
        <v xml:space="preserve"> </v>
      </c>
      <c r="Q794" s="170" t="str">
        <f t="shared" si="245"/>
        <v xml:space="preserve"> </v>
      </c>
      <c r="R794" s="120">
        <f t="shared" si="248"/>
        <v>0</v>
      </c>
      <c r="S794" s="72">
        <f t="shared" si="246"/>
        <v>0</v>
      </c>
    </row>
    <row r="795" spans="1:19" s="2" customFormat="1" ht="107.25" customHeight="1" thickBot="1" x14ac:dyDescent="0.25">
      <c r="A795" s="376">
        <f t="shared" ref="A795:O795" si="260">SUM(A793:A794)</f>
        <v>0</v>
      </c>
      <c r="B795" s="377">
        <f t="shared" si="260"/>
        <v>0</v>
      </c>
      <c r="C795" s="377">
        <f t="shared" si="260"/>
        <v>0</v>
      </c>
      <c r="D795" s="377">
        <f t="shared" si="260"/>
        <v>0</v>
      </c>
      <c r="E795" s="157">
        <f t="shared" si="260"/>
        <v>0</v>
      </c>
      <c r="F795" s="157">
        <f t="shared" si="260"/>
        <v>0</v>
      </c>
      <c r="G795" s="57"/>
      <c r="H795" s="7" t="s">
        <v>266</v>
      </c>
      <c r="I795" s="377">
        <f>'موازنة 2026-2027'!M797</f>
        <v>0</v>
      </c>
      <c r="J795" s="377">
        <f>'موازنة 2027-2028 '!M797</f>
        <v>0</v>
      </c>
      <c r="K795" s="377">
        <f>'موازنة 2028 -2029'!M797</f>
        <v>0</v>
      </c>
      <c r="L795" s="157">
        <f t="shared" si="260"/>
        <v>0</v>
      </c>
      <c r="M795" s="377">
        <f>'موازنة 2029-2030'!M797</f>
        <v>0</v>
      </c>
      <c r="N795" s="217">
        <f t="shared" si="243"/>
        <v>0</v>
      </c>
      <c r="O795" s="157">
        <f t="shared" si="260"/>
        <v>0</v>
      </c>
      <c r="P795" s="157" t="str">
        <f t="shared" si="244"/>
        <v xml:space="preserve"> </v>
      </c>
      <c r="Q795" s="157" t="str">
        <f t="shared" si="245"/>
        <v xml:space="preserve"> </v>
      </c>
      <c r="R795" s="112">
        <f t="shared" si="248"/>
        <v>0</v>
      </c>
      <c r="S795" s="72">
        <f t="shared" si="246"/>
        <v>0</v>
      </c>
    </row>
    <row r="796" spans="1:19" s="2" customFormat="1" ht="105.75" customHeight="1" x14ac:dyDescent="0.2">
      <c r="A796" s="389"/>
      <c r="B796" s="390"/>
      <c r="C796" s="390"/>
      <c r="D796" s="390"/>
      <c r="E796" s="180"/>
      <c r="F796" s="180"/>
      <c r="G796" s="53" t="s">
        <v>1074</v>
      </c>
      <c r="H796" s="22" t="s">
        <v>568</v>
      </c>
      <c r="I796" s="390">
        <f>'موازنة 2026-2027'!M798</f>
        <v>0</v>
      </c>
      <c r="J796" s="390">
        <f>'موازنة 2027-2028 '!M798</f>
        <v>0</v>
      </c>
      <c r="K796" s="390">
        <f>'موازنة 2028 -2029'!M798</f>
        <v>0</v>
      </c>
      <c r="L796" s="180">
        <f t="shared" si="249"/>
        <v>0</v>
      </c>
      <c r="M796" s="390">
        <f>'موازنة 2029-2030'!M798</f>
        <v>0</v>
      </c>
      <c r="N796" s="228">
        <f t="shared" si="243"/>
        <v>0</v>
      </c>
      <c r="O796" s="180"/>
      <c r="P796" s="166" t="str">
        <f t="shared" si="244"/>
        <v xml:space="preserve"> </v>
      </c>
      <c r="Q796" s="166" t="str">
        <f t="shared" si="245"/>
        <v xml:space="preserve"> </v>
      </c>
      <c r="R796" s="119">
        <f t="shared" si="248"/>
        <v>0</v>
      </c>
      <c r="S796" s="72">
        <f t="shared" si="246"/>
        <v>0</v>
      </c>
    </row>
    <row r="797" spans="1:19" s="2" customFormat="1" ht="105.75" customHeight="1" x14ac:dyDescent="0.2">
      <c r="A797" s="389"/>
      <c r="B797" s="390"/>
      <c r="C797" s="390"/>
      <c r="D797" s="390"/>
      <c r="E797" s="180"/>
      <c r="F797" s="180"/>
      <c r="G797" s="60" t="s">
        <v>1075</v>
      </c>
      <c r="H797" s="17" t="s">
        <v>465</v>
      </c>
      <c r="I797" s="390">
        <f>'موازنة 2026-2027'!M799</f>
        <v>0</v>
      </c>
      <c r="J797" s="390">
        <f>'موازنة 2027-2028 '!M799</f>
        <v>0</v>
      </c>
      <c r="K797" s="390">
        <f>'موازنة 2028 -2029'!M799</f>
        <v>0</v>
      </c>
      <c r="L797" s="180">
        <f t="shared" si="249"/>
        <v>0</v>
      </c>
      <c r="M797" s="390">
        <f>'موازنة 2029-2030'!M799</f>
        <v>0</v>
      </c>
      <c r="N797" s="228">
        <f t="shared" si="243"/>
        <v>0</v>
      </c>
      <c r="O797" s="180"/>
      <c r="P797" s="166" t="str">
        <f t="shared" si="244"/>
        <v xml:space="preserve"> </v>
      </c>
      <c r="Q797" s="166" t="str">
        <f t="shared" si="245"/>
        <v xml:space="preserve"> </v>
      </c>
      <c r="R797" s="119">
        <f t="shared" si="248"/>
        <v>0</v>
      </c>
      <c r="S797" s="72">
        <f t="shared" si="246"/>
        <v>0</v>
      </c>
    </row>
    <row r="798" spans="1:19" s="2" customFormat="1" ht="105.75" customHeight="1" x14ac:dyDescent="0.2">
      <c r="A798" s="389"/>
      <c r="B798" s="390"/>
      <c r="C798" s="390"/>
      <c r="D798" s="390"/>
      <c r="E798" s="180"/>
      <c r="F798" s="180"/>
      <c r="G798" s="60" t="s">
        <v>1076</v>
      </c>
      <c r="H798" s="17" t="s">
        <v>466</v>
      </c>
      <c r="I798" s="390">
        <f>'موازنة 2026-2027'!M800</f>
        <v>0</v>
      </c>
      <c r="J798" s="390">
        <f>'موازنة 2027-2028 '!M800</f>
        <v>0</v>
      </c>
      <c r="K798" s="390">
        <f>'موازنة 2028 -2029'!M800</f>
        <v>0</v>
      </c>
      <c r="L798" s="180">
        <f t="shared" si="249"/>
        <v>0</v>
      </c>
      <c r="M798" s="390">
        <f>'موازنة 2029-2030'!M800</f>
        <v>0</v>
      </c>
      <c r="N798" s="228">
        <f t="shared" si="243"/>
        <v>0</v>
      </c>
      <c r="O798" s="180"/>
      <c r="P798" s="166" t="str">
        <f t="shared" si="244"/>
        <v xml:space="preserve"> </v>
      </c>
      <c r="Q798" s="166" t="str">
        <f t="shared" si="245"/>
        <v xml:space="preserve"> </v>
      </c>
      <c r="R798" s="119">
        <f t="shared" si="248"/>
        <v>0</v>
      </c>
      <c r="S798" s="72">
        <f t="shared" si="246"/>
        <v>0</v>
      </c>
    </row>
    <row r="799" spans="1:19" s="2" customFormat="1" ht="105.75" customHeight="1" x14ac:dyDescent="0.2">
      <c r="A799" s="389"/>
      <c r="B799" s="390"/>
      <c r="C799" s="390"/>
      <c r="D799" s="390"/>
      <c r="E799" s="166"/>
      <c r="F799" s="166"/>
      <c r="G799" s="60" t="s">
        <v>980</v>
      </c>
      <c r="H799" s="17" t="s">
        <v>467</v>
      </c>
      <c r="I799" s="390">
        <f>'موازنة 2026-2027'!M801</f>
        <v>0</v>
      </c>
      <c r="J799" s="390">
        <f>'موازنة 2027-2028 '!M801</f>
        <v>0</v>
      </c>
      <c r="K799" s="390">
        <f>'موازنة 2028 -2029'!M801</f>
        <v>0</v>
      </c>
      <c r="L799" s="166"/>
      <c r="M799" s="390">
        <f>'موازنة 2029-2030'!M801</f>
        <v>0</v>
      </c>
      <c r="N799" s="228"/>
      <c r="O799" s="166"/>
      <c r="P799" s="166" t="str">
        <f t="shared" si="244"/>
        <v xml:space="preserve"> </v>
      </c>
      <c r="Q799" s="166" t="str">
        <f t="shared" si="245"/>
        <v xml:space="preserve"> </v>
      </c>
      <c r="R799" s="119"/>
      <c r="S799" s="72">
        <f>S807</f>
        <v>0</v>
      </c>
    </row>
    <row r="800" spans="1:19" s="1" customFormat="1" ht="105.75" customHeight="1" x14ac:dyDescent="0.2">
      <c r="A800" s="357"/>
      <c r="B800" s="373"/>
      <c r="C800" s="373"/>
      <c r="D800" s="373"/>
      <c r="E800" s="153"/>
      <c r="F800" s="153"/>
      <c r="G800" s="54">
        <v>4232070101</v>
      </c>
      <c r="H800" s="18" t="s">
        <v>468</v>
      </c>
      <c r="I800" s="373">
        <f>'موازنة 2026-2027'!M802</f>
        <v>0</v>
      </c>
      <c r="J800" s="373">
        <f>'موازنة 2027-2028 '!M802</f>
        <v>0</v>
      </c>
      <c r="K800" s="373">
        <f>'موازنة 2028 -2029'!M802</f>
        <v>0</v>
      </c>
      <c r="L800" s="153">
        <f t="shared" si="249"/>
        <v>0</v>
      </c>
      <c r="M800" s="373">
        <f>'موازنة 2029-2030'!M802</f>
        <v>0</v>
      </c>
      <c r="N800" s="215">
        <f t="shared" si="243"/>
        <v>0</v>
      </c>
      <c r="O800" s="153"/>
      <c r="P800" s="155" t="str">
        <f t="shared" si="244"/>
        <v xml:space="preserve"> </v>
      </c>
      <c r="Q800" s="155" t="str">
        <f t="shared" si="245"/>
        <v xml:space="preserve"> </v>
      </c>
      <c r="R800" s="110">
        <f t="shared" si="248"/>
        <v>0</v>
      </c>
      <c r="S800" s="72">
        <f t="shared" si="246"/>
        <v>0</v>
      </c>
    </row>
    <row r="801" spans="1:19" s="1" customFormat="1" ht="105.75" customHeight="1" x14ac:dyDescent="0.2">
      <c r="A801" s="357"/>
      <c r="B801" s="373"/>
      <c r="C801" s="373"/>
      <c r="D801" s="373"/>
      <c r="E801" s="153"/>
      <c r="F801" s="153"/>
      <c r="G801" s="54">
        <v>4232070201</v>
      </c>
      <c r="H801" s="18" t="s">
        <v>469</v>
      </c>
      <c r="I801" s="373">
        <f>'موازنة 2026-2027'!M803</f>
        <v>0</v>
      </c>
      <c r="J801" s="373">
        <f>'موازنة 2027-2028 '!M803</f>
        <v>0</v>
      </c>
      <c r="K801" s="373">
        <f>'موازنة 2028 -2029'!M803</f>
        <v>0</v>
      </c>
      <c r="L801" s="153">
        <f t="shared" si="249"/>
        <v>0</v>
      </c>
      <c r="M801" s="373">
        <f>'موازنة 2029-2030'!M803</f>
        <v>0</v>
      </c>
      <c r="N801" s="215">
        <f t="shared" si="243"/>
        <v>0</v>
      </c>
      <c r="O801" s="153"/>
      <c r="P801" s="155" t="str">
        <f t="shared" si="244"/>
        <v xml:space="preserve"> </v>
      </c>
      <c r="Q801" s="155" t="str">
        <f t="shared" si="245"/>
        <v xml:space="preserve"> </v>
      </c>
      <c r="R801" s="110">
        <f t="shared" si="248"/>
        <v>0</v>
      </c>
      <c r="S801" s="72">
        <f t="shared" si="246"/>
        <v>0</v>
      </c>
    </row>
    <row r="802" spans="1:19" s="1" customFormat="1" ht="105.75" customHeight="1" x14ac:dyDescent="0.2">
      <c r="A802" s="357"/>
      <c r="B802" s="373"/>
      <c r="C802" s="373"/>
      <c r="D802" s="373"/>
      <c r="E802" s="153"/>
      <c r="F802" s="153"/>
      <c r="G802" s="54">
        <v>4232070301</v>
      </c>
      <c r="H802" s="18" t="s">
        <v>470</v>
      </c>
      <c r="I802" s="373">
        <f>'موازنة 2026-2027'!M804</f>
        <v>0</v>
      </c>
      <c r="J802" s="373">
        <f>'موازنة 2027-2028 '!M804</f>
        <v>0</v>
      </c>
      <c r="K802" s="373">
        <f>'موازنة 2028 -2029'!M804</f>
        <v>0</v>
      </c>
      <c r="L802" s="153">
        <f t="shared" si="249"/>
        <v>0</v>
      </c>
      <c r="M802" s="373">
        <f>'موازنة 2029-2030'!M804</f>
        <v>0</v>
      </c>
      <c r="N802" s="215">
        <f t="shared" si="243"/>
        <v>0</v>
      </c>
      <c r="O802" s="153"/>
      <c r="P802" s="155" t="str">
        <f t="shared" si="244"/>
        <v xml:space="preserve"> </v>
      </c>
      <c r="Q802" s="155" t="str">
        <f t="shared" si="245"/>
        <v xml:space="preserve"> </v>
      </c>
      <c r="R802" s="110">
        <f t="shared" si="248"/>
        <v>0</v>
      </c>
      <c r="S802" s="72">
        <f t="shared" si="246"/>
        <v>0</v>
      </c>
    </row>
    <row r="803" spans="1:19" s="1" customFormat="1" ht="105.75" customHeight="1" x14ac:dyDescent="0.2">
      <c r="A803" s="357"/>
      <c r="B803" s="373"/>
      <c r="C803" s="373"/>
      <c r="D803" s="373"/>
      <c r="E803" s="153"/>
      <c r="F803" s="153"/>
      <c r="G803" s="54">
        <v>4232070401</v>
      </c>
      <c r="H803" s="18" t="s">
        <v>471</v>
      </c>
      <c r="I803" s="373">
        <f>'موازنة 2026-2027'!M805</f>
        <v>0</v>
      </c>
      <c r="J803" s="373">
        <f>'موازنة 2027-2028 '!M805</f>
        <v>0</v>
      </c>
      <c r="K803" s="373">
        <f>'موازنة 2028 -2029'!M805</f>
        <v>0</v>
      </c>
      <c r="L803" s="153">
        <f t="shared" si="249"/>
        <v>0</v>
      </c>
      <c r="M803" s="373">
        <f>'موازنة 2029-2030'!M805</f>
        <v>0</v>
      </c>
      <c r="N803" s="215">
        <f t="shared" si="243"/>
        <v>0</v>
      </c>
      <c r="O803" s="153"/>
      <c r="P803" s="155" t="str">
        <f t="shared" si="244"/>
        <v xml:space="preserve"> </v>
      </c>
      <c r="Q803" s="155" t="str">
        <f t="shared" si="245"/>
        <v xml:space="preserve"> </v>
      </c>
      <c r="R803" s="110">
        <f t="shared" si="248"/>
        <v>0</v>
      </c>
      <c r="S803" s="72">
        <f t="shared" si="246"/>
        <v>0</v>
      </c>
    </row>
    <row r="804" spans="1:19" s="1" customFormat="1" ht="105.75" customHeight="1" x14ac:dyDescent="0.2">
      <c r="A804" s="357"/>
      <c r="B804" s="373"/>
      <c r="C804" s="373"/>
      <c r="D804" s="373"/>
      <c r="E804" s="153"/>
      <c r="F804" s="153"/>
      <c r="G804" s="54">
        <v>4232070501</v>
      </c>
      <c r="H804" s="18" t="s">
        <v>472</v>
      </c>
      <c r="I804" s="373">
        <f>'موازنة 2026-2027'!M806</f>
        <v>0</v>
      </c>
      <c r="J804" s="373">
        <f>'موازنة 2027-2028 '!M806</f>
        <v>0</v>
      </c>
      <c r="K804" s="373">
        <f>'موازنة 2028 -2029'!M806</f>
        <v>0</v>
      </c>
      <c r="L804" s="153">
        <f t="shared" si="249"/>
        <v>0</v>
      </c>
      <c r="M804" s="373">
        <f>'موازنة 2029-2030'!M806</f>
        <v>0</v>
      </c>
      <c r="N804" s="215">
        <f t="shared" si="243"/>
        <v>0</v>
      </c>
      <c r="O804" s="153"/>
      <c r="P804" s="155" t="str">
        <f t="shared" si="244"/>
        <v xml:space="preserve"> </v>
      </c>
      <c r="Q804" s="155" t="str">
        <f t="shared" si="245"/>
        <v xml:space="preserve"> </v>
      </c>
      <c r="R804" s="110">
        <f t="shared" si="248"/>
        <v>0</v>
      </c>
      <c r="S804" s="72">
        <f t="shared" si="246"/>
        <v>0</v>
      </c>
    </row>
    <row r="805" spans="1:19" s="1" customFormat="1" ht="105.75" customHeight="1" x14ac:dyDescent="0.2">
      <c r="A805" s="374"/>
      <c r="B805" s="375"/>
      <c r="C805" s="375"/>
      <c r="D805" s="375"/>
      <c r="E805" s="156"/>
      <c r="F805" s="156"/>
      <c r="G805" s="55">
        <v>4232070601</v>
      </c>
      <c r="H805" s="23" t="s">
        <v>473</v>
      </c>
      <c r="I805" s="375">
        <f>'موازنة 2026-2027'!M807</f>
        <v>0</v>
      </c>
      <c r="J805" s="375">
        <f>'موازنة 2027-2028 '!M807</f>
        <v>0</v>
      </c>
      <c r="K805" s="375">
        <f>'موازنة 2028 -2029'!M807</f>
        <v>0</v>
      </c>
      <c r="L805" s="156">
        <f t="shared" si="249"/>
        <v>0</v>
      </c>
      <c r="M805" s="375">
        <f>'موازنة 2029-2030'!M807</f>
        <v>0</v>
      </c>
      <c r="N805" s="216">
        <f t="shared" si="243"/>
        <v>0</v>
      </c>
      <c r="O805" s="156"/>
      <c r="P805" s="154" t="str">
        <f t="shared" si="244"/>
        <v xml:space="preserve"> </v>
      </c>
      <c r="Q805" s="154" t="str">
        <f t="shared" si="245"/>
        <v xml:space="preserve"> </v>
      </c>
      <c r="R805" s="111">
        <f t="shared" si="248"/>
        <v>0</v>
      </c>
      <c r="S805" s="72">
        <f t="shared" si="246"/>
        <v>0</v>
      </c>
    </row>
    <row r="806" spans="1:19" s="1" customFormat="1" ht="105.75" customHeight="1" thickBot="1" x14ac:dyDescent="0.25">
      <c r="A806" s="374"/>
      <c r="B806" s="375"/>
      <c r="C806" s="375"/>
      <c r="D806" s="375"/>
      <c r="E806" s="156"/>
      <c r="F806" s="156"/>
      <c r="G806" s="55">
        <v>4232070701</v>
      </c>
      <c r="H806" s="23" t="s">
        <v>598</v>
      </c>
      <c r="I806" s="375">
        <f>'موازنة 2026-2027'!M808</f>
        <v>0</v>
      </c>
      <c r="J806" s="375">
        <f>'موازنة 2027-2028 '!M808</f>
        <v>0</v>
      </c>
      <c r="K806" s="375">
        <f>'موازنة 2028 -2029'!M808</f>
        <v>0</v>
      </c>
      <c r="L806" s="156">
        <f t="shared" si="249"/>
        <v>0</v>
      </c>
      <c r="M806" s="375">
        <f>'موازنة 2029-2030'!M808</f>
        <v>0</v>
      </c>
      <c r="N806" s="216">
        <f t="shared" si="243"/>
        <v>0</v>
      </c>
      <c r="O806" s="156"/>
      <c r="P806" s="154" t="str">
        <f t="shared" si="244"/>
        <v xml:space="preserve"> </v>
      </c>
      <c r="Q806" s="154" t="str">
        <f t="shared" si="245"/>
        <v xml:space="preserve"> </v>
      </c>
      <c r="R806" s="111">
        <f t="shared" si="248"/>
        <v>0</v>
      </c>
      <c r="S806" s="72">
        <f t="shared" si="246"/>
        <v>0</v>
      </c>
    </row>
    <row r="807" spans="1:19" s="2" customFormat="1" ht="107.25" customHeight="1" thickBot="1" x14ac:dyDescent="0.25">
      <c r="A807" s="376">
        <f t="shared" ref="A807:O807" si="261">SUM(A800:A806)</f>
        <v>0</v>
      </c>
      <c r="B807" s="377">
        <f t="shared" si="261"/>
        <v>0</v>
      </c>
      <c r="C807" s="377">
        <f t="shared" si="261"/>
        <v>0</v>
      </c>
      <c r="D807" s="377">
        <f t="shared" si="261"/>
        <v>0</v>
      </c>
      <c r="E807" s="157">
        <f t="shared" si="261"/>
        <v>0</v>
      </c>
      <c r="F807" s="157">
        <f t="shared" si="261"/>
        <v>0</v>
      </c>
      <c r="G807" s="57"/>
      <c r="H807" s="7" t="s">
        <v>377</v>
      </c>
      <c r="I807" s="377">
        <f>'موازنة 2026-2027'!M809</f>
        <v>0</v>
      </c>
      <c r="J807" s="377">
        <f>'موازنة 2027-2028 '!M809</f>
        <v>0</v>
      </c>
      <c r="K807" s="377">
        <f>'موازنة 2028 -2029'!M809</f>
        <v>0</v>
      </c>
      <c r="L807" s="157">
        <f t="shared" si="261"/>
        <v>0</v>
      </c>
      <c r="M807" s="377">
        <f>'موازنة 2029-2030'!M809</f>
        <v>0</v>
      </c>
      <c r="N807" s="217">
        <f t="shared" si="243"/>
        <v>0</v>
      </c>
      <c r="O807" s="157">
        <f t="shared" si="261"/>
        <v>0</v>
      </c>
      <c r="P807" s="157" t="str">
        <f t="shared" si="244"/>
        <v xml:space="preserve"> </v>
      </c>
      <c r="Q807" s="157" t="str">
        <f t="shared" si="245"/>
        <v xml:space="preserve"> </v>
      </c>
      <c r="R807" s="112">
        <f t="shared" si="248"/>
        <v>0</v>
      </c>
      <c r="S807" s="72">
        <f t="shared" si="246"/>
        <v>0</v>
      </c>
    </row>
    <row r="808" spans="1:19" s="2" customFormat="1" ht="105.75" customHeight="1" x14ac:dyDescent="0.2">
      <c r="A808" s="371"/>
      <c r="B808" s="372"/>
      <c r="C808" s="372"/>
      <c r="D808" s="372"/>
      <c r="E808" s="152"/>
      <c r="F808" s="152"/>
      <c r="G808" s="53" t="s">
        <v>981</v>
      </c>
      <c r="H808" s="17" t="s">
        <v>474</v>
      </c>
      <c r="I808" s="372">
        <f>'موازنة 2026-2027'!M810</f>
        <v>0</v>
      </c>
      <c r="J808" s="372">
        <f>'موازنة 2027-2028 '!M810</f>
        <v>0</v>
      </c>
      <c r="K808" s="372">
        <f>'موازنة 2028 -2029'!M810</f>
        <v>0</v>
      </c>
      <c r="L808" s="152"/>
      <c r="M808" s="372">
        <f>'موازنة 2029-2030'!M810</f>
        <v>0</v>
      </c>
      <c r="N808" s="214"/>
      <c r="O808" s="152"/>
      <c r="P808" s="152" t="str">
        <f t="shared" si="244"/>
        <v xml:space="preserve"> </v>
      </c>
      <c r="Q808" s="152" t="str">
        <f t="shared" si="245"/>
        <v xml:space="preserve"> </v>
      </c>
      <c r="R808" s="109"/>
      <c r="S808" s="72">
        <f>S814</f>
        <v>0</v>
      </c>
    </row>
    <row r="809" spans="1:19" s="1" customFormat="1" ht="105.75" customHeight="1" x14ac:dyDescent="0.2">
      <c r="A809" s="357"/>
      <c r="B809" s="373"/>
      <c r="C809" s="373"/>
      <c r="D809" s="373"/>
      <c r="E809" s="153"/>
      <c r="F809" s="153"/>
      <c r="G809" s="54" t="s">
        <v>1077</v>
      </c>
      <c r="H809" s="18" t="s">
        <v>475</v>
      </c>
      <c r="I809" s="373">
        <f>'موازنة 2026-2027'!M811</f>
        <v>0</v>
      </c>
      <c r="J809" s="373">
        <f>'موازنة 2027-2028 '!M811</f>
        <v>0</v>
      </c>
      <c r="K809" s="373">
        <f>'موازنة 2028 -2029'!M811</f>
        <v>0</v>
      </c>
      <c r="L809" s="153">
        <f t="shared" si="249"/>
        <v>0</v>
      </c>
      <c r="M809" s="373">
        <f>'موازنة 2029-2030'!M811</f>
        <v>0</v>
      </c>
      <c r="N809" s="215">
        <f t="shared" ref="N809:N836" si="262">M809-I809</f>
        <v>0</v>
      </c>
      <c r="O809" s="153"/>
      <c r="P809" s="155" t="str">
        <f t="shared" ref="P809:P836" si="263">IF(O809&gt;I809,O809-I809," ")</f>
        <v xml:space="preserve"> </v>
      </c>
      <c r="Q809" s="155" t="str">
        <f t="shared" ref="Q809:Q836" si="264">IF(I809&gt;O809,I809-O809," ")</f>
        <v xml:space="preserve"> </v>
      </c>
      <c r="R809" s="110">
        <f t="shared" si="248"/>
        <v>0</v>
      </c>
      <c r="S809" s="72">
        <f t="shared" ref="S809:S836" si="265">SUM(A809+B809+C809+D809+E809+F809+I809+J809+K809+L809+M809+O809)</f>
        <v>0</v>
      </c>
    </row>
    <row r="810" spans="1:19" s="1" customFormat="1" ht="105.75" customHeight="1" x14ac:dyDescent="0.2">
      <c r="A810" s="357"/>
      <c r="B810" s="373"/>
      <c r="C810" s="373"/>
      <c r="D810" s="373"/>
      <c r="E810" s="153"/>
      <c r="F810" s="153"/>
      <c r="G810" s="54">
        <v>4232080201</v>
      </c>
      <c r="H810" s="18" t="s">
        <v>476</v>
      </c>
      <c r="I810" s="373">
        <f>'موازنة 2026-2027'!M812</f>
        <v>0</v>
      </c>
      <c r="J810" s="373">
        <f>'موازنة 2027-2028 '!M812</f>
        <v>0</v>
      </c>
      <c r="K810" s="373">
        <f>'موازنة 2028 -2029'!M812</f>
        <v>0</v>
      </c>
      <c r="L810" s="153">
        <f t="shared" si="249"/>
        <v>0</v>
      </c>
      <c r="M810" s="373">
        <f>'موازنة 2029-2030'!M812</f>
        <v>0</v>
      </c>
      <c r="N810" s="215">
        <f t="shared" si="262"/>
        <v>0</v>
      </c>
      <c r="O810" s="153"/>
      <c r="P810" s="155" t="str">
        <f t="shared" si="263"/>
        <v xml:space="preserve"> </v>
      </c>
      <c r="Q810" s="155" t="str">
        <f t="shared" si="264"/>
        <v xml:space="preserve"> </v>
      </c>
      <c r="R810" s="110">
        <f t="shared" si="248"/>
        <v>0</v>
      </c>
      <c r="S810" s="72">
        <f t="shared" si="265"/>
        <v>0</v>
      </c>
    </row>
    <row r="811" spans="1:19" s="1" customFormat="1" ht="105.75" customHeight="1" x14ac:dyDescent="0.2">
      <c r="A811" s="357"/>
      <c r="B811" s="373"/>
      <c r="C811" s="373"/>
      <c r="D811" s="373"/>
      <c r="E811" s="153"/>
      <c r="F811" s="153"/>
      <c r="G811" s="54">
        <v>4232080301</v>
      </c>
      <c r="H811" s="18" t="s">
        <v>477</v>
      </c>
      <c r="I811" s="373">
        <f>'موازنة 2026-2027'!M813</f>
        <v>0</v>
      </c>
      <c r="J811" s="373">
        <f>'موازنة 2027-2028 '!M813</f>
        <v>0</v>
      </c>
      <c r="K811" s="373">
        <f>'موازنة 2028 -2029'!M813</f>
        <v>0</v>
      </c>
      <c r="L811" s="153">
        <f t="shared" si="249"/>
        <v>0</v>
      </c>
      <c r="M811" s="373">
        <f>'موازنة 2029-2030'!M813</f>
        <v>0</v>
      </c>
      <c r="N811" s="215">
        <f t="shared" si="262"/>
        <v>0</v>
      </c>
      <c r="O811" s="153"/>
      <c r="P811" s="155" t="str">
        <f t="shared" si="263"/>
        <v xml:space="preserve"> </v>
      </c>
      <c r="Q811" s="155" t="str">
        <f t="shared" si="264"/>
        <v xml:space="preserve"> </v>
      </c>
      <c r="R811" s="110">
        <f t="shared" si="248"/>
        <v>0</v>
      </c>
      <c r="S811" s="72">
        <f t="shared" si="265"/>
        <v>0</v>
      </c>
    </row>
    <row r="812" spans="1:19" s="1" customFormat="1" ht="105.75" customHeight="1" x14ac:dyDescent="0.2">
      <c r="A812" s="357"/>
      <c r="B812" s="373"/>
      <c r="C812" s="373"/>
      <c r="D812" s="373"/>
      <c r="E812" s="153"/>
      <c r="F812" s="153"/>
      <c r="G812" s="54">
        <v>4232080401</v>
      </c>
      <c r="H812" s="18" t="s">
        <v>478</v>
      </c>
      <c r="I812" s="373">
        <f>'موازنة 2026-2027'!M814</f>
        <v>0</v>
      </c>
      <c r="J812" s="373">
        <f>'موازنة 2027-2028 '!M814</f>
        <v>0</v>
      </c>
      <c r="K812" s="373">
        <f>'موازنة 2028 -2029'!M814</f>
        <v>0</v>
      </c>
      <c r="L812" s="153">
        <f t="shared" si="249"/>
        <v>0</v>
      </c>
      <c r="M812" s="373">
        <f>'موازنة 2029-2030'!M814</f>
        <v>0</v>
      </c>
      <c r="N812" s="215">
        <f t="shared" si="262"/>
        <v>0</v>
      </c>
      <c r="O812" s="153"/>
      <c r="P812" s="155" t="str">
        <f t="shared" si="263"/>
        <v xml:space="preserve"> </v>
      </c>
      <c r="Q812" s="155" t="str">
        <f t="shared" si="264"/>
        <v xml:space="preserve"> </v>
      </c>
      <c r="R812" s="110">
        <f t="shared" si="248"/>
        <v>0</v>
      </c>
      <c r="S812" s="72">
        <f t="shared" si="265"/>
        <v>0</v>
      </c>
    </row>
    <row r="813" spans="1:19" s="1" customFormat="1" ht="105.75" customHeight="1" thickBot="1" x14ac:dyDescent="0.25">
      <c r="A813" s="357"/>
      <c r="B813" s="373"/>
      <c r="C813" s="373"/>
      <c r="D813" s="373"/>
      <c r="E813" s="153"/>
      <c r="F813" s="153"/>
      <c r="G813" s="54">
        <v>4232080501</v>
      </c>
      <c r="H813" s="18" t="s">
        <v>479</v>
      </c>
      <c r="I813" s="373">
        <f>'موازنة 2026-2027'!M815</f>
        <v>0</v>
      </c>
      <c r="J813" s="373">
        <f>'موازنة 2027-2028 '!M815</f>
        <v>0</v>
      </c>
      <c r="K813" s="373">
        <f>'موازنة 2028 -2029'!M815</f>
        <v>0</v>
      </c>
      <c r="L813" s="153">
        <f t="shared" si="249"/>
        <v>0</v>
      </c>
      <c r="M813" s="373">
        <f>'موازنة 2029-2030'!M815</f>
        <v>0</v>
      </c>
      <c r="N813" s="215">
        <f t="shared" si="262"/>
        <v>0</v>
      </c>
      <c r="O813" s="153"/>
      <c r="P813" s="155" t="str">
        <f t="shared" si="263"/>
        <v xml:space="preserve"> </v>
      </c>
      <c r="Q813" s="155" t="str">
        <f t="shared" si="264"/>
        <v xml:space="preserve"> </v>
      </c>
      <c r="R813" s="110">
        <f t="shared" si="248"/>
        <v>0</v>
      </c>
      <c r="S813" s="72">
        <f t="shared" si="265"/>
        <v>0</v>
      </c>
    </row>
    <row r="814" spans="1:19" s="2" customFormat="1" ht="107.25" customHeight="1" thickBot="1" x14ac:dyDescent="0.25">
      <c r="A814" s="376">
        <f t="shared" ref="A814:O814" si="266">SUM(A809:A813)</f>
        <v>0</v>
      </c>
      <c r="B814" s="377">
        <f t="shared" si="266"/>
        <v>0</v>
      </c>
      <c r="C814" s="377">
        <f t="shared" si="266"/>
        <v>0</v>
      </c>
      <c r="D814" s="377">
        <f t="shared" si="266"/>
        <v>0</v>
      </c>
      <c r="E814" s="157">
        <f t="shared" si="266"/>
        <v>0</v>
      </c>
      <c r="F814" s="157">
        <f t="shared" si="266"/>
        <v>0</v>
      </c>
      <c r="G814" s="57"/>
      <c r="H814" s="7" t="s">
        <v>480</v>
      </c>
      <c r="I814" s="377">
        <f>'موازنة 2026-2027'!M816</f>
        <v>0</v>
      </c>
      <c r="J814" s="377">
        <f>'موازنة 2027-2028 '!M816</f>
        <v>0</v>
      </c>
      <c r="K814" s="377">
        <f>'موازنة 2028 -2029'!M816</f>
        <v>0</v>
      </c>
      <c r="L814" s="157">
        <f t="shared" si="266"/>
        <v>0</v>
      </c>
      <c r="M814" s="377">
        <f>'موازنة 2029-2030'!M816</f>
        <v>0</v>
      </c>
      <c r="N814" s="217">
        <f t="shared" si="262"/>
        <v>0</v>
      </c>
      <c r="O814" s="157">
        <f t="shared" si="266"/>
        <v>0</v>
      </c>
      <c r="P814" s="157" t="str">
        <f t="shared" si="263"/>
        <v xml:space="preserve"> </v>
      </c>
      <c r="Q814" s="157" t="str">
        <f t="shared" si="264"/>
        <v xml:space="preserve"> </v>
      </c>
      <c r="R814" s="112">
        <f t="shared" si="248"/>
        <v>0</v>
      </c>
      <c r="S814" s="72">
        <f t="shared" si="265"/>
        <v>0</v>
      </c>
    </row>
    <row r="815" spans="1:19" s="2" customFormat="1" ht="105.75" customHeight="1" x14ac:dyDescent="0.2">
      <c r="A815" s="389"/>
      <c r="B815" s="390"/>
      <c r="C815" s="390"/>
      <c r="D815" s="390"/>
      <c r="E815" s="180"/>
      <c r="F815" s="180"/>
      <c r="G815" s="60" t="s">
        <v>1078</v>
      </c>
      <c r="H815" s="17" t="s">
        <v>481</v>
      </c>
      <c r="I815" s="390">
        <f>'موازنة 2026-2027'!M817</f>
        <v>0</v>
      </c>
      <c r="J815" s="390">
        <f>'موازنة 2027-2028 '!M817</f>
        <v>0</v>
      </c>
      <c r="K815" s="390">
        <f>'موازنة 2028 -2029'!M817</f>
        <v>0</v>
      </c>
      <c r="L815" s="180">
        <f t="shared" si="249"/>
        <v>0</v>
      </c>
      <c r="M815" s="390">
        <f>'موازنة 2029-2030'!M817</f>
        <v>0</v>
      </c>
      <c r="N815" s="228">
        <f t="shared" si="262"/>
        <v>0</v>
      </c>
      <c r="O815" s="180"/>
      <c r="P815" s="166" t="str">
        <f t="shared" si="263"/>
        <v xml:space="preserve"> </v>
      </c>
      <c r="Q815" s="166" t="str">
        <f t="shared" si="264"/>
        <v xml:space="preserve"> </v>
      </c>
      <c r="R815" s="119">
        <f t="shared" ref="R815:R836" si="267">IF(O815=0,,O815/I815)</f>
        <v>0</v>
      </c>
      <c r="S815" s="72">
        <f t="shared" si="265"/>
        <v>0</v>
      </c>
    </row>
    <row r="816" spans="1:19" s="2" customFormat="1" ht="105.75" customHeight="1" x14ac:dyDescent="0.2">
      <c r="A816" s="389"/>
      <c r="B816" s="390"/>
      <c r="C816" s="390"/>
      <c r="D816" s="390"/>
      <c r="E816" s="180"/>
      <c r="F816" s="180"/>
      <c r="G816" s="60" t="s">
        <v>1079</v>
      </c>
      <c r="H816" s="17" t="s">
        <v>567</v>
      </c>
      <c r="I816" s="390">
        <f>'موازنة 2026-2027'!M818</f>
        <v>0</v>
      </c>
      <c r="J816" s="390">
        <f>'موازنة 2027-2028 '!M818</f>
        <v>0</v>
      </c>
      <c r="K816" s="390">
        <f>'موازنة 2028 -2029'!M818</f>
        <v>0</v>
      </c>
      <c r="L816" s="180">
        <f t="shared" si="249"/>
        <v>0</v>
      </c>
      <c r="M816" s="390">
        <f>'موازنة 2029-2030'!M818</f>
        <v>0</v>
      </c>
      <c r="N816" s="228">
        <f t="shared" si="262"/>
        <v>0</v>
      </c>
      <c r="O816" s="180"/>
      <c r="P816" s="166" t="str">
        <f t="shared" si="263"/>
        <v xml:space="preserve"> </v>
      </c>
      <c r="Q816" s="166" t="str">
        <f t="shared" si="264"/>
        <v xml:space="preserve"> </v>
      </c>
      <c r="R816" s="119">
        <f t="shared" si="267"/>
        <v>0</v>
      </c>
      <c r="S816" s="72">
        <f t="shared" si="265"/>
        <v>0</v>
      </c>
    </row>
    <row r="817" spans="1:19" s="2" customFormat="1" ht="105.75" customHeight="1" thickBot="1" x14ac:dyDescent="0.25">
      <c r="A817" s="389"/>
      <c r="B817" s="390"/>
      <c r="C817" s="390"/>
      <c r="D817" s="390"/>
      <c r="E817" s="180"/>
      <c r="F817" s="180"/>
      <c r="G817" s="68" t="s">
        <v>1080</v>
      </c>
      <c r="H817" s="31" t="s">
        <v>482</v>
      </c>
      <c r="I817" s="390">
        <f>'موازنة 2026-2027'!M819</f>
        <v>0</v>
      </c>
      <c r="J817" s="390">
        <f>'موازنة 2027-2028 '!M819</f>
        <v>0</v>
      </c>
      <c r="K817" s="390">
        <f>'موازنة 2028 -2029'!M819</f>
        <v>0</v>
      </c>
      <c r="L817" s="180">
        <f t="shared" ref="L817:L833" si="268">K817*2</f>
        <v>0</v>
      </c>
      <c r="M817" s="390">
        <f>'موازنة 2029-2030'!M819</f>
        <v>0</v>
      </c>
      <c r="N817" s="228">
        <f t="shared" si="262"/>
        <v>0</v>
      </c>
      <c r="O817" s="180"/>
      <c r="P817" s="166" t="str">
        <f t="shared" si="263"/>
        <v xml:space="preserve"> </v>
      </c>
      <c r="Q817" s="166" t="str">
        <f t="shared" si="264"/>
        <v xml:space="preserve"> </v>
      </c>
      <c r="R817" s="119">
        <f t="shared" si="267"/>
        <v>0</v>
      </c>
      <c r="S817" s="72">
        <f t="shared" si="265"/>
        <v>0</v>
      </c>
    </row>
    <row r="818" spans="1:19" s="3" customFormat="1" ht="110.25" customHeight="1" thickBot="1" x14ac:dyDescent="0.25">
      <c r="A818" s="382">
        <f t="shared" ref="A818:O818" si="269">A817+A816+A815+A814+A807+A798+A797+A796+A795+A791+A787</f>
        <v>0</v>
      </c>
      <c r="B818" s="383">
        <f t="shared" si="269"/>
        <v>0</v>
      </c>
      <c r="C818" s="383">
        <f t="shared" si="269"/>
        <v>0</v>
      </c>
      <c r="D818" s="383">
        <f t="shared" si="269"/>
        <v>0</v>
      </c>
      <c r="E818" s="161">
        <f t="shared" si="269"/>
        <v>0</v>
      </c>
      <c r="F818" s="161">
        <f t="shared" si="269"/>
        <v>0</v>
      </c>
      <c r="G818" s="58"/>
      <c r="H818" s="9" t="s">
        <v>1114</v>
      </c>
      <c r="I818" s="383">
        <f>'موازنة 2026-2027'!M820</f>
        <v>0</v>
      </c>
      <c r="J818" s="383">
        <f>'موازنة 2027-2028 '!M820</f>
        <v>0</v>
      </c>
      <c r="K818" s="383">
        <f>'موازنة 2028 -2029'!M820</f>
        <v>0</v>
      </c>
      <c r="L818" s="161">
        <f t="shared" si="269"/>
        <v>0</v>
      </c>
      <c r="M818" s="383">
        <f>'موازنة 2029-2030'!M820</f>
        <v>0</v>
      </c>
      <c r="N818" s="222">
        <f t="shared" si="262"/>
        <v>0</v>
      </c>
      <c r="O818" s="161">
        <f t="shared" si="269"/>
        <v>0</v>
      </c>
      <c r="P818" s="161" t="str">
        <f t="shared" si="263"/>
        <v xml:space="preserve"> </v>
      </c>
      <c r="Q818" s="161" t="str">
        <f t="shared" si="264"/>
        <v xml:space="preserve"> </v>
      </c>
      <c r="R818" s="115">
        <f t="shared" si="267"/>
        <v>0</v>
      </c>
      <c r="S818" s="72">
        <f t="shared" si="265"/>
        <v>0</v>
      </c>
    </row>
    <row r="819" spans="1:19" s="3" customFormat="1" ht="107.25" customHeight="1" thickBot="1" x14ac:dyDescent="0.25">
      <c r="A819" s="382">
        <f t="shared" ref="A819:O819" si="270">A818+A785</f>
        <v>0</v>
      </c>
      <c r="B819" s="383">
        <f t="shared" si="270"/>
        <v>0</v>
      </c>
      <c r="C819" s="383">
        <f t="shared" si="270"/>
        <v>0</v>
      </c>
      <c r="D819" s="383">
        <f t="shared" si="270"/>
        <v>0</v>
      </c>
      <c r="E819" s="161">
        <f t="shared" si="270"/>
        <v>0</v>
      </c>
      <c r="F819" s="161">
        <f t="shared" si="270"/>
        <v>0</v>
      </c>
      <c r="G819" s="58"/>
      <c r="H819" s="9" t="s">
        <v>484</v>
      </c>
      <c r="I819" s="383">
        <f>'موازنة 2026-2027'!M821</f>
        <v>15986000</v>
      </c>
      <c r="J819" s="383">
        <f>'موازنة 2027-2028 '!M821</f>
        <v>19727000</v>
      </c>
      <c r="K819" s="383">
        <f>'موازنة 2028 -2029'!M821</f>
        <v>25632000</v>
      </c>
      <c r="L819" s="161">
        <f t="shared" si="270"/>
        <v>51264000</v>
      </c>
      <c r="M819" s="383">
        <f>'موازنة 2029-2030'!M821</f>
        <v>0</v>
      </c>
      <c r="N819" s="222">
        <f t="shared" si="262"/>
        <v>-15986000</v>
      </c>
      <c r="O819" s="161">
        <f t="shared" si="270"/>
        <v>0</v>
      </c>
      <c r="P819" s="161" t="str">
        <f t="shared" si="263"/>
        <v xml:space="preserve"> </v>
      </c>
      <c r="Q819" s="161">
        <f t="shared" si="264"/>
        <v>15986000</v>
      </c>
      <c r="R819" s="115">
        <f t="shared" si="267"/>
        <v>0</v>
      </c>
      <c r="S819" s="72">
        <f t="shared" si="265"/>
        <v>112609000</v>
      </c>
    </row>
    <row r="820" spans="1:19" s="3" customFormat="1" ht="105.75" customHeight="1" x14ac:dyDescent="0.2">
      <c r="A820" s="442"/>
      <c r="B820" s="443"/>
      <c r="C820" s="443"/>
      <c r="D820" s="443"/>
      <c r="E820" s="192"/>
      <c r="F820" s="192"/>
      <c r="G820" s="42" t="s">
        <v>982</v>
      </c>
      <c r="H820" s="10" t="s">
        <v>485</v>
      </c>
      <c r="I820" s="443">
        <f>'موازنة 2026-2027'!M822</f>
        <v>0</v>
      </c>
      <c r="J820" s="443">
        <f>'موازنة 2027-2028 '!M822</f>
        <v>0</v>
      </c>
      <c r="K820" s="443">
        <f>'موازنة 2028 -2029'!M822</f>
        <v>0</v>
      </c>
      <c r="L820" s="192"/>
      <c r="M820" s="443">
        <f>'موازنة 2029-2030'!M822</f>
        <v>0</v>
      </c>
      <c r="N820" s="253"/>
      <c r="O820" s="192"/>
      <c r="P820" s="192"/>
      <c r="Q820" s="192"/>
      <c r="R820" s="133"/>
      <c r="S820" s="72">
        <f>S835</f>
        <v>0</v>
      </c>
    </row>
    <row r="821" spans="1:19" s="3" customFormat="1" ht="105.75" customHeight="1" x14ac:dyDescent="0.2">
      <c r="A821" s="355"/>
      <c r="B821" s="425"/>
      <c r="C821" s="425"/>
      <c r="D821" s="425"/>
      <c r="E821" s="181"/>
      <c r="F821" s="181"/>
      <c r="G821" s="69" t="s">
        <v>983</v>
      </c>
      <c r="H821" s="4" t="s">
        <v>486</v>
      </c>
      <c r="I821" s="425">
        <f>'موازنة 2026-2027'!M823</f>
        <v>0</v>
      </c>
      <c r="J821" s="425">
        <f>'موازنة 2027-2028 '!M823</f>
        <v>0</v>
      </c>
      <c r="K821" s="425">
        <f>'موازنة 2028 -2029'!M823</f>
        <v>0</v>
      </c>
      <c r="L821" s="181"/>
      <c r="M821" s="425">
        <f>'موازنة 2029-2030'!M823</f>
        <v>0</v>
      </c>
      <c r="N821" s="242"/>
      <c r="O821" s="181"/>
      <c r="P821" s="181" t="str">
        <f t="shared" si="263"/>
        <v xml:space="preserve"> </v>
      </c>
      <c r="Q821" s="181" t="str">
        <f t="shared" si="264"/>
        <v xml:space="preserve"> </v>
      </c>
      <c r="R821" s="125"/>
      <c r="S821" s="72">
        <f>S826</f>
        <v>0</v>
      </c>
    </row>
    <row r="822" spans="1:19" s="2" customFormat="1" ht="105.75" customHeight="1" x14ac:dyDescent="0.2">
      <c r="A822" s="389"/>
      <c r="B822" s="390"/>
      <c r="C822" s="390"/>
      <c r="D822" s="390"/>
      <c r="E822" s="180"/>
      <c r="F822" s="180"/>
      <c r="G822" s="60" t="s">
        <v>1081</v>
      </c>
      <c r="H822" s="17" t="s">
        <v>487</v>
      </c>
      <c r="I822" s="390">
        <f>'موازنة 2026-2027'!M824</f>
        <v>0</v>
      </c>
      <c r="J822" s="390">
        <f>'موازنة 2027-2028 '!M824</f>
        <v>0</v>
      </c>
      <c r="K822" s="390">
        <f>'موازنة 2028 -2029'!M824</f>
        <v>0</v>
      </c>
      <c r="L822" s="180">
        <f t="shared" si="268"/>
        <v>0</v>
      </c>
      <c r="M822" s="390">
        <f>'موازنة 2029-2030'!M824</f>
        <v>0</v>
      </c>
      <c r="N822" s="228">
        <f t="shared" si="262"/>
        <v>0</v>
      </c>
      <c r="O822" s="180"/>
      <c r="P822" s="166" t="str">
        <f t="shared" si="263"/>
        <v xml:space="preserve"> </v>
      </c>
      <c r="Q822" s="166" t="str">
        <f t="shared" si="264"/>
        <v xml:space="preserve"> </v>
      </c>
      <c r="R822" s="119">
        <f t="shared" si="267"/>
        <v>0</v>
      </c>
      <c r="S822" s="72">
        <f t="shared" si="265"/>
        <v>0</v>
      </c>
    </row>
    <row r="823" spans="1:19" s="2" customFormat="1" ht="105.75" customHeight="1" x14ac:dyDescent="0.2">
      <c r="A823" s="389"/>
      <c r="B823" s="390"/>
      <c r="C823" s="390"/>
      <c r="D823" s="390"/>
      <c r="E823" s="180"/>
      <c r="F823" s="180"/>
      <c r="G823" s="60" t="s">
        <v>1082</v>
      </c>
      <c r="H823" s="17" t="s">
        <v>488</v>
      </c>
      <c r="I823" s="390">
        <f>'موازنة 2026-2027'!M825</f>
        <v>0</v>
      </c>
      <c r="J823" s="390">
        <f>'موازنة 2027-2028 '!M825</f>
        <v>0</v>
      </c>
      <c r="K823" s="390">
        <f>'موازنة 2028 -2029'!M825</f>
        <v>0</v>
      </c>
      <c r="L823" s="180">
        <f t="shared" si="268"/>
        <v>0</v>
      </c>
      <c r="M823" s="390">
        <f>'موازنة 2029-2030'!M825</f>
        <v>0</v>
      </c>
      <c r="N823" s="228">
        <f t="shared" si="262"/>
        <v>0</v>
      </c>
      <c r="O823" s="180"/>
      <c r="P823" s="166" t="str">
        <f t="shared" si="263"/>
        <v xml:space="preserve"> </v>
      </c>
      <c r="Q823" s="166" t="str">
        <f t="shared" si="264"/>
        <v xml:space="preserve"> </v>
      </c>
      <c r="R823" s="119">
        <f t="shared" si="267"/>
        <v>0</v>
      </c>
      <c r="S823" s="72">
        <f t="shared" si="265"/>
        <v>0</v>
      </c>
    </row>
    <row r="824" spans="1:19" s="2" customFormat="1" ht="105.75" customHeight="1" x14ac:dyDescent="0.2">
      <c r="A824" s="389"/>
      <c r="B824" s="390"/>
      <c r="C824" s="390"/>
      <c r="D824" s="390"/>
      <c r="E824" s="180"/>
      <c r="F824" s="180"/>
      <c r="G824" s="60" t="s">
        <v>1083</v>
      </c>
      <c r="H824" s="17" t="s">
        <v>489</v>
      </c>
      <c r="I824" s="390">
        <f>'موازنة 2026-2027'!M826</f>
        <v>0</v>
      </c>
      <c r="J824" s="390">
        <f>'موازنة 2027-2028 '!M826</f>
        <v>0</v>
      </c>
      <c r="K824" s="390">
        <f>'موازنة 2028 -2029'!M826</f>
        <v>0</v>
      </c>
      <c r="L824" s="180">
        <f t="shared" si="268"/>
        <v>0</v>
      </c>
      <c r="M824" s="390">
        <f>'موازنة 2029-2030'!M826</f>
        <v>0</v>
      </c>
      <c r="N824" s="228">
        <f t="shared" si="262"/>
        <v>0</v>
      </c>
      <c r="O824" s="180"/>
      <c r="P824" s="166" t="str">
        <f t="shared" si="263"/>
        <v xml:space="preserve"> </v>
      </c>
      <c r="Q824" s="166" t="str">
        <f t="shared" si="264"/>
        <v xml:space="preserve"> </v>
      </c>
      <c r="R824" s="119">
        <f t="shared" si="267"/>
        <v>0</v>
      </c>
      <c r="S824" s="72">
        <f t="shared" si="265"/>
        <v>0</v>
      </c>
    </row>
    <row r="825" spans="1:19" s="2" customFormat="1" ht="105.75" customHeight="1" thickBot="1" x14ac:dyDescent="0.25">
      <c r="A825" s="389"/>
      <c r="B825" s="390"/>
      <c r="C825" s="390"/>
      <c r="D825" s="390"/>
      <c r="E825" s="180"/>
      <c r="F825" s="180"/>
      <c r="G825" s="68" t="s">
        <v>1084</v>
      </c>
      <c r="H825" s="31" t="s">
        <v>490</v>
      </c>
      <c r="I825" s="390">
        <f>'موازنة 2026-2027'!M827</f>
        <v>0</v>
      </c>
      <c r="J825" s="390">
        <f>'موازنة 2027-2028 '!M827</f>
        <v>0</v>
      </c>
      <c r="K825" s="390">
        <f>'موازنة 2028 -2029'!M827</f>
        <v>0</v>
      </c>
      <c r="L825" s="180">
        <f t="shared" si="268"/>
        <v>0</v>
      </c>
      <c r="M825" s="390">
        <f>'موازنة 2029-2030'!M827</f>
        <v>0</v>
      </c>
      <c r="N825" s="228">
        <f t="shared" si="262"/>
        <v>0</v>
      </c>
      <c r="O825" s="180"/>
      <c r="P825" s="166" t="str">
        <f t="shared" si="263"/>
        <v xml:space="preserve"> </v>
      </c>
      <c r="Q825" s="166" t="str">
        <f t="shared" si="264"/>
        <v xml:space="preserve"> </v>
      </c>
      <c r="R825" s="119">
        <f t="shared" si="267"/>
        <v>0</v>
      </c>
      <c r="S825" s="72">
        <f t="shared" si="265"/>
        <v>0</v>
      </c>
    </row>
    <row r="826" spans="1:19" s="3" customFormat="1" ht="107.25" customHeight="1" thickBot="1" x14ac:dyDescent="0.25">
      <c r="A826" s="382">
        <f t="shared" ref="A826:F826" si="271">SUM(A822:A825)</f>
        <v>0</v>
      </c>
      <c r="B826" s="383">
        <f t="shared" si="271"/>
        <v>0</v>
      </c>
      <c r="C826" s="383">
        <f t="shared" si="271"/>
        <v>0</v>
      </c>
      <c r="D826" s="383">
        <f t="shared" si="271"/>
        <v>0</v>
      </c>
      <c r="E826" s="161">
        <f t="shared" si="271"/>
        <v>0</v>
      </c>
      <c r="F826" s="161">
        <f t="shared" si="271"/>
        <v>0</v>
      </c>
      <c r="G826" s="58"/>
      <c r="H826" s="9" t="s">
        <v>1115</v>
      </c>
      <c r="I826" s="383">
        <f>'موازنة 2026-2027'!M828</f>
        <v>0</v>
      </c>
      <c r="J826" s="383">
        <f>'موازنة 2027-2028 '!M828</f>
        <v>0</v>
      </c>
      <c r="K826" s="383">
        <f>'موازنة 2028 -2029'!M828</f>
        <v>0</v>
      </c>
      <c r="L826" s="161">
        <f t="shared" ref="L826:O826" si="272">SUM(L822:L825)</f>
        <v>0</v>
      </c>
      <c r="M826" s="383">
        <f>'موازنة 2029-2030'!M828</f>
        <v>0</v>
      </c>
      <c r="N826" s="222">
        <f t="shared" si="262"/>
        <v>0</v>
      </c>
      <c r="O826" s="161">
        <f t="shared" si="272"/>
        <v>0</v>
      </c>
      <c r="P826" s="161" t="str">
        <f t="shared" si="263"/>
        <v xml:space="preserve"> </v>
      </c>
      <c r="Q826" s="161" t="str">
        <f t="shared" si="264"/>
        <v xml:space="preserve"> </v>
      </c>
      <c r="R826" s="115">
        <f t="shared" si="267"/>
        <v>0</v>
      </c>
      <c r="S826" s="72">
        <f t="shared" si="265"/>
        <v>0</v>
      </c>
    </row>
    <row r="827" spans="1:19" s="3" customFormat="1" ht="105.75" customHeight="1" x14ac:dyDescent="0.2">
      <c r="A827" s="355"/>
      <c r="B827" s="425"/>
      <c r="C827" s="425"/>
      <c r="D827" s="425"/>
      <c r="E827" s="181"/>
      <c r="F827" s="181"/>
      <c r="G827" s="59" t="s">
        <v>984</v>
      </c>
      <c r="H827" s="10" t="s">
        <v>491</v>
      </c>
      <c r="I827" s="425">
        <f>'موازنة 2026-2027'!M829</f>
        <v>0</v>
      </c>
      <c r="J827" s="425">
        <f>'موازنة 2027-2028 '!M829</f>
        <v>0</v>
      </c>
      <c r="K827" s="425">
        <f>'موازنة 2028 -2029'!M829</f>
        <v>0</v>
      </c>
      <c r="L827" s="181"/>
      <c r="M827" s="425">
        <f>'موازنة 2029-2030'!M829</f>
        <v>0</v>
      </c>
      <c r="N827" s="242"/>
      <c r="O827" s="181"/>
      <c r="P827" s="181"/>
      <c r="Q827" s="181"/>
      <c r="R827" s="125"/>
      <c r="S827" s="72">
        <f>S830</f>
        <v>0</v>
      </c>
    </row>
    <row r="828" spans="1:19" s="2" customFormat="1" ht="105.75" customHeight="1" x14ac:dyDescent="0.2">
      <c r="A828" s="389"/>
      <c r="B828" s="390"/>
      <c r="C828" s="390"/>
      <c r="D828" s="390"/>
      <c r="E828" s="180"/>
      <c r="F828" s="180"/>
      <c r="G828" s="60" t="s">
        <v>1085</v>
      </c>
      <c r="H828" s="17" t="s">
        <v>492</v>
      </c>
      <c r="I828" s="390">
        <f>'موازنة 2026-2027'!M830</f>
        <v>0</v>
      </c>
      <c r="J828" s="390">
        <f>'موازنة 2027-2028 '!M830</f>
        <v>0</v>
      </c>
      <c r="K828" s="390">
        <f>'موازنة 2028 -2029'!M830</f>
        <v>0</v>
      </c>
      <c r="L828" s="180">
        <f t="shared" si="268"/>
        <v>0</v>
      </c>
      <c r="M828" s="390">
        <f>'موازنة 2029-2030'!M830</f>
        <v>0</v>
      </c>
      <c r="N828" s="228">
        <f t="shared" si="262"/>
        <v>0</v>
      </c>
      <c r="O828" s="180"/>
      <c r="P828" s="166" t="str">
        <f t="shared" si="263"/>
        <v xml:space="preserve"> </v>
      </c>
      <c r="Q828" s="166" t="str">
        <f t="shared" si="264"/>
        <v xml:space="preserve"> </v>
      </c>
      <c r="R828" s="119">
        <f t="shared" si="267"/>
        <v>0</v>
      </c>
      <c r="S828" s="72">
        <f t="shared" si="265"/>
        <v>0</v>
      </c>
    </row>
    <row r="829" spans="1:19" s="2" customFormat="1" ht="105.75" customHeight="1" thickBot="1" x14ac:dyDescent="0.25">
      <c r="A829" s="389"/>
      <c r="B829" s="390"/>
      <c r="C829" s="390"/>
      <c r="D829" s="390"/>
      <c r="E829" s="180"/>
      <c r="F829" s="180"/>
      <c r="G829" s="68" t="s">
        <v>1086</v>
      </c>
      <c r="H829" s="31" t="s">
        <v>493</v>
      </c>
      <c r="I829" s="390">
        <f>'موازنة 2026-2027'!M831</f>
        <v>0</v>
      </c>
      <c r="J829" s="390">
        <f>'موازنة 2027-2028 '!M831</f>
        <v>0</v>
      </c>
      <c r="K829" s="390">
        <f>'موازنة 2028 -2029'!M831</f>
        <v>0</v>
      </c>
      <c r="L829" s="180">
        <f t="shared" si="268"/>
        <v>0</v>
      </c>
      <c r="M829" s="390">
        <f>'موازنة 2029-2030'!M831</f>
        <v>0</v>
      </c>
      <c r="N829" s="228">
        <f t="shared" si="262"/>
        <v>0</v>
      </c>
      <c r="O829" s="180"/>
      <c r="P829" s="166" t="str">
        <f t="shared" si="263"/>
        <v xml:space="preserve"> </v>
      </c>
      <c r="Q829" s="166" t="str">
        <f t="shared" si="264"/>
        <v xml:space="preserve"> </v>
      </c>
      <c r="R829" s="119">
        <f t="shared" si="267"/>
        <v>0</v>
      </c>
      <c r="S829" s="72">
        <f t="shared" si="265"/>
        <v>0</v>
      </c>
    </row>
    <row r="830" spans="1:19" s="3" customFormat="1" ht="110.25" customHeight="1" thickBot="1" x14ac:dyDescent="0.25">
      <c r="A830" s="382">
        <f t="shared" ref="A830:O830" si="273">SUM(A828:A829)</f>
        <v>0</v>
      </c>
      <c r="B830" s="383">
        <f t="shared" si="273"/>
        <v>0</v>
      </c>
      <c r="C830" s="383">
        <f t="shared" si="273"/>
        <v>0</v>
      </c>
      <c r="D830" s="383">
        <f t="shared" si="273"/>
        <v>0</v>
      </c>
      <c r="E830" s="161">
        <f t="shared" si="273"/>
        <v>0</v>
      </c>
      <c r="F830" s="161">
        <f t="shared" si="273"/>
        <v>0</v>
      </c>
      <c r="G830" s="71"/>
      <c r="H830" s="9" t="s">
        <v>1116</v>
      </c>
      <c r="I830" s="383">
        <f>'موازنة 2026-2027'!M832</f>
        <v>0</v>
      </c>
      <c r="J830" s="383">
        <f>'موازنة 2027-2028 '!M832</f>
        <v>0</v>
      </c>
      <c r="K830" s="383">
        <f>'موازنة 2028 -2029'!M832</f>
        <v>0</v>
      </c>
      <c r="L830" s="161">
        <f t="shared" si="273"/>
        <v>0</v>
      </c>
      <c r="M830" s="383">
        <f>'موازنة 2029-2030'!M832</f>
        <v>0</v>
      </c>
      <c r="N830" s="222">
        <f t="shared" si="262"/>
        <v>0</v>
      </c>
      <c r="O830" s="161">
        <f t="shared" si="273"/>
        <v>0</v>
      </c>
      <c r="P830" s="161" t="str">
        <f t="shared" si="263"/>
        <v xml:space="preserve"> </v>
      </c>
      <c r="Q830" s="161" t="str">
        <f t="shared" si="264"/>
        <v xml:space="preserve"> </v>
      </c>
      <c r="R830" s="115">
        <f t="shared" si="267"/>
        <v>0</v>
      </c>
      <c r="S830" s="72">
        <f t="shared" si="265"/>
        <v>0</v>
      </c>
    </row>
    <row r="831" spans="1:19" s="3" customFormat="1" ht="105.75" customHeight="1" x14ac:dyDescent="0.2">
      <c r="A831" s="355"/>
      <c r="B831" s="425"/>
      <c r="C831" s="425"/>
      <c r="D831" s="425"/>
      <c r="E831" s="181"/>
      <c r="F831" s="181"/>
      <c r="G831" s="59"/>
      <c r="H831" s="10" t="s">
        <v>494</v>
      </c>
      <c r="I831" s="425">
        <f>'موازنة 2026-2027'!M833</f>
        <v>0</v>
      </c>
      <c r="J831" s="425">
        <f>'موازنة 2027-2028 '!M833</f>
        <v>0</v>
      </c>
      <c r="K831" s="425">
        <f>'موازنة 2028 -2029'!M833</f>
        <v>0</v>
      </c>
      <c r="L831" s="181"/>
      <c r="M831" s="425">
        <f>'موازنة 2029-2030'!M833</f>
        <v>0</v>
      </c>
      <c r="N831" s="242"/>
      <c r="O831" s="181"/>
      <c r="P831" s="181"/>
      <c r="Q831" s="181"/>
      <c r="R831" s="125"/>
      <c r="S831" s="72">
        <f>S834</f>
        <v>0</v>
      </c>
    </row>
    <row r="832" spans="1:19" s="2" customFormat="1" ht="105.75" customHeight="1" x14ac:dyDescent="0.2">
      <c r="A832" s="389"/>
      <c r="B832" s="390"/>
      <c r="C832" s="390"/>
      <c r="D832" s="390"/>
      <c r="E832" s="180"/>
      <c r="F832" s="180"/>
      <c r="G832" s="60" t="s">
        <v>1087</v>
      </c>
      <c r="H832" s="17" t="s">
        <v>495</v>
      </c>
      <c r="I832" s="390">
        <f>'موازنة 2026-2027'!M834</f>
        <v>0</v>
      </c>
      <c r="J832" s="390">
        <f>'موازنة 2027-2028 '!M834</f>
        <v>0</v>
      </c>
      <c r="K832" s="390">
        <f>'موازنة 2028 -2029'!M834</f>
        <v>0</v>
      </c>
      <c r="L832" s="180">
        <f t="shared" si="268"/>
        <v>0</v>
      </c>
      <c r="M832" s="390">
        <f>'موازنة 2029-2030'!M834</f>
        <v>0</v>
      </c>
      <c r="N832" s="228">
        <f t="shared" si="262"/>
        <v>0</v>
      </c>
      <c r="O832" s="180"/>
      <c r="P832" s="166" t="str">
        <f t="shared" si="263"/>
        <v xml:space="preserve"> </v>
      </c>
      <c r="Q832" s="166" t="str">
        <f t="shared" si="264"/>
        <v xml:space="preserve"> </v>
      </c>
      <c r="R832" s="119">
        <f t="shared" si="267"/>
        <v>0</v>
      </c>
      <c r="S832" s="72">
        <f t="shared" si="265"/>
        <v>0</v>
      </c>
    </row>
    <row r="833" spans="1:19" s="2" customFormat="1" ht="105.75" customHeight="1" thickBot="1" x14ac:dyDescent="0.25">
      <c r="A833" s="389"/>
      <c r="B833" s="390"/>
      <c r="C833" s="390"/>
      <c r="D833" s="390"/>
      <c r="E833" s="180"/>
      <c r="F833" s="180"/>
      <c r="G833" s="68" t="s">
        <v>1088</v>
      </c>
      <c r="H833" s="31" t="s">
        <v>496</v>
      </c>
      <c r="I833" s="390">
        <f>'موازنة 2026-2027'!M835</f>
        <v>0</v>
      </c>
      <c r="J833" s="390">
        <f>'موازنة 2027-2028 '!M835</f>
        <v>0</v>
      </c>
      <c r="K833" s="390">
        <f>'موازنة 2028 -2029'!M835</f>
        <v>0</v>
      </c>
      <c r="L833" s="180">
        <f t="shared" si="268"/>
        <v>0</v>
      </c>
      <c r="M833" s="390">
        <f>'موازنة 2029-2030'!M835</f>
        <v>0</v>
      </c>
      <c r="N833" s="228">
        <f t="shared" si="262"/>
        <v>0</v>
      </c>
      <c r="O833" s="180"/>
      <c r="P833" s="166" t="str">
        <f t="shared" si="263"/>
        <v xml:space="preserve"> </v>
      </c>
      <c r="Q833" s="166" t="str">
        <f t="shared" si="264"/>
        <v xml:space="preserve"> </v>
      </c>
      <c r="R833" s="119">
        <f t="shared" si="267"/>
        <v>0</v>
      </c>
      <c r="S833" s="72">
        <f t="shared" si="265"/>
        <v>0</v>
      </c>
    </row>
    <row r="834" spans="1:19" s="3" customFormat="1" ht="122.25" customHeight="1" thickBot="1" x14ac:dyDescent="0.25">
      <c r="A834" s="382">
        <f t="shared" ref="A834:O834" si="274">SUM(A832:A833)</f>
        <v>0</v>
      </c>
      <c r="B834" s="383">
        <f t="shared" si="274"/>
        <v>0</v>
      </c>
      <c r="C834" s="383">
        <f t="shared" si="274"/>
        <v>0</v>
      </c>
      <c r="D834" s="383">
        <f t="shared" si="274"/>
        <v>0</v>
      </c>
      <c r="E834" s="161">
        <f t="shared" si="274"/>
        <v>0</v>
      </c>
      <c r="F834" s="161">
        <f t="shared" si="274"/>
        <v>0</v>
      </c>
      <c r="G834" s="58"/>
      <c r="H834" s="9" t="s">
        <v>1117</v>
      </c>
      <c r="I834" s="383">
        <f>'موازنة 2026-2027'!M836</f>
        <v>0</v>
      </c>
      <c r="J834" s="383">
        <f>'موازنة 2027-2028 '!M836</f>
        <v>0</v>
      </c>
      <c r="K834" s="383">
        <f>'موازنة 2028 -2029'!M836</f>
        <v>0</v>
      </c>
      <c r="L834" s="161">
        <f t="shared" si="274"/>
        <v>0</v>
      </c>
      <c r="M834" s="383">
        <f>'موازنة 2029-2030'!M836</f>
        <v>0</v>
      </c>
      <c r="N834" s="222">
        <f t="shared" si="262"/>
        <v>0</v>
      </c>
      <c r="O834" s="161">
        <f t="shared" si="274"/>
        <v>0</v>
      </c>
      <c r="P834" s="161" t="str">
        <f t="shared" si="263"/>
        <v xml:space="preserve"> </v>
      </c>
      <c r="Q834" s="161" t="str">
        <f t="shared" si="264"/>
        <v xml:space="preserve"> </v>
      </c>
      <c r="R834" s="115">
        <f t="shared" si="267"/>
        <v>0</v>
      </c>
      <c r="S834" s="72">
        <f t="shared" si="265"/>
        <v>0</v>
      </c>
    </row>
    <row r="835" spans="1:19" s="3" customFormat="1" ht="97.5" customHeight="1" thickBot="1" x14ac:dyDescent="0.25">
      <c r="A835" s="382">
        <f t="shared" ref="A835:O835" si="275">A834+A830+A826</f>
        <v>0</v>
      </c>
      <c r="B835" s="383">
        <f t="shared" si="275"/>
        <v>0</v>
      </c>
      <c r="C835" s="383">
        <f t="shared" si="275"/>
        <v>0</v>
      </c>
      <c r="D835" s="383">
        <f t="shared" si="275"/>
        <v>0</v>
      </c>
      <c r="E835" s="161">
        <f t="shared" si="275"/>
        <v>0</v>
      </c>
      <c r="F835" s="161">
        <f t="shared" si="275"/>
        <v>0</v>
      </c>
      <c r="G835" s="58"/>
      <c r="H835" s="9" t="s">
        <v>498</v>
      </c>
      <c r="I835" s="383">
        <f>'موازنة 2026-2027'!M837</f>
        <v>0</v>
      </c>
      <c r="J835" s="383">
        <f>'موازنة 2027-2028 '!M837</f>
        <v>0</v>
      </c>
      <c r="K835" s="383">
        <f>'موازنة 2028 -2029'!M837</f>
        <v>0</v>
      </c>
      <c r="L835" s="161">
        <f t="shared" si="275"/>
        <v>0</v>
      </c>
      <c r="M835" s="383">
        <f>'موازنة 2029-2030'!M837</f>
        <v>0</v>
      </c>
      <c r="N835" s="222">
        <f t="shared" si="262"/>
        <v>0</v>
      </c>
      <c r="O835" s="161">
        <f t="shared" si="275"/>
        <v>0</v>
      </c>
      <c r="P835" s="161" t="str">
        <f t="shared" si="263"/>
        <v xml:space="preserve"> </v>
      </c>
      <c r="Q835" s="161" t="str">
        <f t="shared" si="264"/>
        <v xml:space="preserve"> </v>
      </c>
      <c r="R835" s="115">
        <f t="shared" si="267"/>
        <v>0</v>
      </c>
      <c r="S835" s="72">
        <f t="shared" si="265"/>
        <v>0</v>
      </c>
    </row>
    <row r="836" spans="1:19" s="3" customFormat="1" ht="180.75" customHeight="1" x14ac:dyDescent="0.2">
      <c r="A836" s="429">
        <f t="shared" ref="A836:F836" si="276">A835+A819</f>
        <v>0</v>
      </c>
      <c r="B836" s="430">
        <f t="shared" si="276"/>
        <v>0</v>
      </c>
      <c r="C836" s="430">
        <f t="shared" si="276"/>
        <v>0</v>
      </c>
      <c r="D836" s="430">
        <f t="shared" si="276"/>
        <v>0</v>
      </c>
      <c r="E836" s="327">
        <f t="shared" si="276"/>
        <v>0</v>
      </c>
      <c r="F836" s="327">
        <f t="shared" si="276"/>
        <v>0</v>
      </c>
      <c r="G836" s="328"/>
      <c r="H836" s="329" t="s">
        <v>548</v>
      </c>
      <c r="I836" s="430">
        <f>'موازنة 2026-2027'!M838</f>
        <v>15986000</v>
      </c>
      <c r="J836" s="430">
        <f>'موازنة 2027-2028 '!M838</f>
        <v>19727000</v>
      </c>
      <c r="K836" s="430">
        <f>'موازنة 2028 -2029'!M838</f>
        <v>25632000</v>
      </c>
      <c r="L836" s="327">
        <f>L835+L819</f>
        <v>51264000</v>
      </c>
      <c r="M836" s="430">
        <f>'موازنة 2029-2030'!M838</f>
        <v>0</v>
      </c>
      <c r="N836" s="330">
        <f t="shared" si="262"/>
        <v>-15986000</v>
      </c>
      <c r="O836" s="327">
        <f>O835+O819</f>
        <v>0</v>
      </c>
      <c r="P836" s="327" t="str">
        <f t="shared" si="263"/>
        <v xml:space="preserve"> </v>
      </c>
      <c r="Q836" s="327">
        <f t="shared" si="264"/>
        <v>15986000</v>
      </c>
      <c r="R836" s="331">
        <f t="shared" si="267"/>
        <v>0</v>
      </c>
      <c r="S836" s="72">
        <f t="shared" si="265"/>
        <v>112609000</v>
      </c>
    </row>
    <row r="837" spans="1:19" s="15" customFormat="1" ht="307.5" customHeight="1" x14ac:dyDescent="0.2">
      <c r="A837" s="195">
        <f>IF(A836-A766=0,0,"خطاء")</f>
        <v>0</v>
      </c>
      <c r="B837" s="195">
        <f t="shared" ref="B837:O837" si="277">IF(B836-B766=0,0,"خطاء")</f>
        <v>0</v>
      </c>
      <c r="C837" s="195">
        <f t="shared" si="277"/>
        <v>0</v>
      </c>
      <c r="D837" s="195">
        <f t="shared" si="277"/>
        <v>0</v>
      </c>
      <c r="E837" s="195">
        <f t="shared" si="277"/>
        <v>0</v>
      </c>
      <c r="F837" s="195">
        <f t="shared" si="277"/>
        <v>0</v>
      </c>
      <c r="G837" s="14"/>
      <c r="H837" s="13" t="s">
        <v>1107</v>
      </c>
      <c r="I837" s="195">
        <f t="shared" si="277"/>
        <v>0</v>
      </c>
      <c r="J837" s="195">
        <f t="shared" si="277"/>
        <v>0</v>
      </c>
      <c r="K837" s="195">
        <f t="shared" si="277"/>
        <v>0</v>
      </c>
      <c r="L837" s="195">
        <f t="shared" si="277"/>
        <v>0</v>
      </c>
      <c r="M837" s="195">
        <f t="shared" si="277"/>
        <v>0</v>
      </c>
      <c r="N837" s="195">
        <f t="shared" si="277"/>
        <v>0</v>
      </c>
      <c r="O837" s="195">
        <f t="shared" si="277"/>
        <v>0</v>
      </c>
      <c r="P837" s="195"/>
      <c r="Q837" s="195"/>
      <c r="R837" s="135">
        <f>IF(R836-R766=0,0,"خطاء")</f>
        <v>0</v>
      </c>
      <c r="S837" s="73"/>
    </row>
    <row r="838" spans="1:19" s="15" customFormat="1" ht="369.75" customHeight="1" x14ac:dyDescent="0.2">
      <c r="A838" s="195">
        <f t="shared" ref="A838:R838" si="278">IF(A765-A566=0,0,"خطاء")</f>
        <v>0</v>
      </c>
      <c r="B838" s="195">
        <f t="shared" si="278"/>
        <v>0</v>
      </c>
      <c r="C838" s="195">
        <f t="shared" si="278"/>
        <v>0</v>
      </c>
      <c r="D838" s="195">
        <f t="shared" si="278"/>
        <v>0</v>
      </c>
      <c r="E838" s="195">
        <f t="shared" si="278"/>
        <v>0</v>
      </c>
      <c r="F838" s="195">
        <f t="shared" si="278"/>
        <v>0</v>
      </c>
      <c r="G838" s="14"/>
      <c r="H838" s="13" t="s">
        <v>1108</v>
      </c>
      <c r="I838" s="195">
        <f t="shared" si="278"/>
        <v>0</v>
      </c>
      <c r="J838" s="195">
        <f t="shared" si="278"/>
        <v>0</v>
      </c>
      <c r="K838" s="195">
        <f t="shared" si="278"/>
        <v>0</v>
      </c>
      <c r="L838" s="195">
        <f t="shared" si="278"/>
        <v>0</v>
      </c>
      <c r="M838" s="195">
        <f t="shared" si="278"/>
        <v>0</v>
      </c>
      <c r="N838" s="195">
        <f t="shared" si="278"/>
        <v>0</v>
      </c>
      <c r="O838" s="195">
        <f t="shared" si="278"/>
        <v>0</v>
      </c>
      <c r="P838" s="195"/>
      <c r="Q838" s="195"/>
      <c r="R838" s="135">
        <f t="shared" si="278"/>
        <v>0</v>
      </c>
      <c r="S838" s="73"/>
    </row>
    <row r="839" spans="1:19" s="15" customFormat="1" ht="409.6" customHeight="1" x14ac:dyDescent="0.2">
      <c r="A839" s="196">
        <f t="shared" ref="A839:R839" si="279">A567-A475</f>
        <v>0</v>
      </c>
      <c r="B839" s="196">
        <f t="shared" si="279"/>
        <v>0</v>
      </c>
      <c r="C839" s="196">
        <f t="shared" si="279"/>
        <v>0</v>
      </c>
      <c r="D839" s="196">
        <f t="shared" si="279"/>
        <v>0</v>
      </c>
      <c r="E839" s="196">
        <f t="shared" si="279"/>
        <v>0</v>
      </c>
      <c r="F839" s="196">
        <f t="shared" si="279"/>
        <v>0</v>
      </c>
      <c r="G839" s="16"/>
      <c r="H839" s="13" t="s">
        <v>549</v>
      </c>
      <c r="I839" s="196">
        <f t="shared" si="279"/>
        <v>0</v>
      </c>
      <c r="J839" s="196">
        <f t="shared" si="279"/>
        <v>0</v>
      </c>
      <c r="K839" s="196">
        <f t="shared" si="279"/>
        <v>0</v>
      </c>
      <c r="L839" s="196">
        <f t="shared" si="279"/>
        <v>45000</v>
      </c>
      <c r="M839" s="196">
        <f t="shared" si="279"/>
        <v>0</v>
      </c>
      <c r="N839" s="196">
        <f t="shared" si="279"/>
        <v>0</v>
      </c>
      <c r="O839" s="196">
        <f t="shared" si="279"/>
        <v>0</v>
      </c>
      <c r="P839" s="196"/>
      <c r="Q839" s="196"/>
      <c r="R839" s="136">
        <f t="shared" si="279"/>
        <v>0</v>
      </c>
      <c r="S839" s="73"/>
    </row>
    <row r="840" spans="1:19" s="15" customFormat="1" ht="234.75" customHeight="1" x14ac:dyDescent="0.2">
      <c r="A840" s="196">
        <f t="shared" ref="A840:R840" si="280">A701-A631</f>
        <v>0</v>
      </c>
      <c r="B840" s="196">
        <f t="shared" si="280"/>
        <v>0</v>
      </c>
      <c r="C840" s="196">
        <f t="shared" si="280"/>
        <v>0</v>
      </c>
      <c r="D840" s="196">
        <f t="shared" si="280"/>
        <v>0</v>
      </c>
      <c r="E840" s="196">
        <f t="shared" si="280"/>
        <v>0</v>
      </c>
      <c r="F840" s="196">
        <f t="shared" si="280"/>
        <v>0</v>
      </c>
      <c r="G840" s="16"/>
      <c r="H840" s="13" t="s">
        <v>550</v>
      </c>
      <c r="I840" s="196">
        <f t="shared" si="280"/>
        <v>0</v>
      </c>
      <c r="J840" s="196">
        <f t="shared" si="280"/>
        <v>0</v>
      </c>
      <c r="K840" s="196">
        <f t="shared" si="280"/>
        <v>0</v>
      </c>
      <c r="L840" s="196">
        <f t="shared" si="280"/>
        <v>0</v>
      </c>
      <c r="M840" s="196">
        <f t="shared" si="280"/>
        <v>0</v>
      </c>
      <c r="N840" s="196">
        <f t="shared" si="280"/>
        <v>0</v>
      </c>
      <c r="O840" s="196">
        <f t="shared" si="280"/>
        <v>0</v>
      </c>
      <c r="P840" s="196"/>
      <c r="Q840" s="196"/>
      <c r="R840" s="136">
        <f t="shared" si="280"/>
        <v>0</v>
      </c>
      <c r="S840" s="73"/>
    </row>
    <row r="841" spans="1:19" s="15" customFormat="1" ht="150" customHeight="1" x14ac:dyDescent="0.2">
      <c r="A841" s="196">
        <f t="shared" ref="A841:O841" si="281">A836-A766</f>
        <v>0</v>
      </c>
      <c r="B841" s="196">
        <f t="shared" si="281"/>
        <v>0</v>
      </c>
      <c r="C841" s="196">
        <f t="shared" si="281"/>
        <v>0</v>
      </c>
      <c r="D841" s="196">
        <f t="shared" si="281"/>
        <v>0</v>
      </c>
      <c r="E841" s="196">
        <f t="shared" si="281"/>
        <v>0</v>
      </c>
      <c r="F841" s="196">
        <f t="shared" si="281"/>
        <v>0</v>
      </c>
      <c r="G841" s="16"/>
      <c r="H841" s="13" t="s">
        <v>551</v>
      </c>
      <c r="I841" s="196">
        <f t="shared" si="281"/>
        <v>0</v>
      </c>
      <c r="J841" s="196">
        <f t="shared" si="281"/>
        <v>0</v>
      </c>
      <c r="K841" s="196">
        <f t="shared" si="281"/>
        <v>0</v>
      </c>
      <c r="L841" s="196">
        <f t="shared" si="281"/>
        <v>0</v>
      </c>
      <c r="M841" s="196">
        <f t="shared" si="281"/>
        <v>0</v>
      </c>
      <c r="N841" s="196">
        <f t="shared" si="281"/>
        <v>0</v>
      </c>
      <c r="O841" s="196">
        <f t="shared" si="281"/>
        <v>0</v>
      </c>
      <c r="P841" s="196"/>
      <c r="Q841" s="196"/>
      <c r="R841" s="136">
        <f>R836-R766</f>
        <v>0</v>
      </c>
      <c r="S841" s="73"/>
    </row>
    <row r="842" spans="1:19" s="262" customFormat="1" ht="129.75" hidden="1" customHeight="1" x14ac:dyDescent="1.35">
      <c r="A842" s="259"/>
      <c r="B842" s="259"/>
      <c r="C842" s="259"/>
      <c r="D842" s="259"/>
      <c r="E842" s="259"/>
      <c r="F842" s="259"/>
      <c r="G842" s="259"/>
      <c r="H842" s="260"/>
      <c r="I842" s="259"/>
      <c r="J842" s="259"/>
      <c r="K842" s="259"/>
      <c r="L842" s="259"/>
      <c r="M842" s="259"/>
      <c r="N842" s="259"/>
      <c r="O842" s="259"/>
      <c r="P842" s="259"/>
      <c r="Q842" s="259"/>
      <c r="R842" s="259"/>
      <c r="S842" s="261"/>
    </row>
    <row r="843" spans="1:19" s="264" customFormat="1" ht="155.25" hidden="1" customHeight="1" x14ac:dyDescent="1.35">
      <c r="A843" s="263">
        <f t="shared" ref="A843:R843" si="282">A484</f>
        <v>0</v>
      </c>
      <c r="B843" s="263">
        <f t="shared" si="282"/>
        <v>0</v>
      </c>
      <c r="C843" s="263">
        <f t="shared" si="282"/>
        <v>0</v>
      </c>
      <c r="D843" s="263">
        <f t="shared" si="282"/>
        <v>0</v>
      </c>
      <c r="E843" s="263">
        <f t="shared" si="282"/>
        <v>0</v>
      </c>
      <c r="F843" s="263">
        <f t="shared" si="282"/>
        <v>0</v>
      </c>
      <c r="G843" s="263"/>
      <c r="H843" s="22" t="s">
        <v>1132</v>
      </c>
      <c r="I843" s="263">
        <f t="shared" si="282"/>
        <v>0</v>
      </c>
      <c r="J843" s="263">
        <f t="shared" si="282"/>
        <v>0</v>
      </c>
      <c r="K843" s="263">
        <f t="shared" si="282"/>
        <v>0</v>
      </c>
      <c r="L843" s="263">
        <f t="shared" si="282"/>
        <v>0</v>
      </c>
      <c r="M843" s="263">
        <f t="shared" si="282"/>
        <v>0</v>
      </c>
      <c r="N843" s="263">
        <f t="shared" si="282"/>
        <v>0</v>
      </c>
      <c r="O843" s="263">
        <f t="shared" si="282"/>
        <v>0</v>
      </c>
      <c r="P843" s="263" t="str">
        <f t="shared" si="282"/>
        <v xml:space="preserve"> </v>
      </c>
      <c r="Q843" s="263" t="str">
        <f t="shared" si="282"/>
        <v xml:space="preserve"> </v>
      </c>
      <c r="R843" s="263">
        <f t="shared" si="282"/>
        <v>0</v>
      </c>
      <c r="S843" s="261"/>
    </row>
    <row r="844" spans="1:19" s="264" customFormat="1" ht="285" hidden="1" customHeight="1" x14ac:dyDescent="1.35">
      <c r="A844" s="263">
        <f t="shared" ref="A844:R844" si="283">A491</f>
        <v>0</v>
      </c>
      <c r="B844" s="263">
        <f t="shared" si="283"/>
        <v>0</v>
      </c>
      <c r="C844" s="263">
        <f t="shared" si="283"/>
        <v>0</v>
      </c>
      <c r="D844" s="263">
        <f t="shared" si="283"/>
        <v>0</v>
      </c>
      <c r="E844" s="263">
        <f t="shared" si="283"/>
        <v>0</v>
      </c>
      <c r="F844" s="263">
        <f t="shared" si="283"/>
        <v>0</v>
      </c>
      <c r="G844" s="263"/>
      <c r="H844" s="22" t="s">
        <v>361</v>
      </c>
      <c r="I844" s="263">
        <f t="shared" si="283"/>
        <v>0</v>
      </c>
      <c r="J844" s="263">
        <f t="shared" si="283"/>
        <v>0</v>
      </c>
      <c r="K844" s="263">
        <f t="shared" si="283"/>
        <v>0</v>
      </c>
      <c r="L844" s="263">
        <f t="shared" si="283"/>
        <v>0</v>
      </c>
      <c r="M844" s="263">
        <f t="shared" si="283"/>
        <v>0</v>
      </c>
      <c r="N844" s="263">
        <f t="shared" si="283"/>
        <v>0</v>
      </c>
      <c r="O844" s="263">
        <f t="shared" si="283"/>
        <v>0</v>
      </c>
      <c r="P844" s="263" t="str">
        <f t="shared" si="283"/>
        <v xml:space="preserve"> </v>
      </c>
      <c r="Q844" s="263" t="str">
        <f t="shared" si="283"/>
        <v xml:space="preserve"> </v>
      </c>
      <c r="R844" s="263">
        <f t="shared" si="283"/>
        <v>0</v>
      </c>
      <c r="S844" s="261"/>
    </row>
    <row r="845" spans="1:19" s="264" customFormat="1" ht="127.5" hidden="1" customHeight="1" x14ac:dyDescent="1.35">
      <c r="A845" s="263">
        <f t="shared" ref="A845:R845" si="284">A519</f>
        <v>0</v>
      </c>
      <c r="B845" s="263">
        <f t="shared" si="284"/>
        <v>0</v>
      </c>
      <c r="C845" s="263">
        <f t="shared" si="284"/>
        <v>0</v>
      </c>
      <c r="D845" s="263">
        <f t="shared" si="284"/>
        <v>0</v>
      </c>
      <c r="E845" s="263">
        <f t="shared" si="284"/>
        <v>0</v>
      </c>
      <c r="F845" s="263">
        <f t="shared" si="284"/>
        <v>0</v>
      </c>
      <c r="G845" s="263"/>
      <c r="H845" s="22" t="str">
        <f t="shared" si="284"/>
        <v>جملة مجموعة ( 1 ) ايرادات النشاط</v>
      </c>
      <c r="I845" s="263">
        <f t="shared" si="284"/>
        <v>39423000</v>
      </c>
      <c r="J845" s="263">
        <f t="shared" si="284"/>
        <v>45523000</v>
      </c>
      <c r="K845" s="263">
        <f t="shared" si="284"/>
        <v>54623000</v>
      </c>
      <c r="L845" s="263">
        <f t="shared" si="284"/>
        <v>109246000</v>
      </c>
      <c r="M845" s="263">
        <f t="shared" si="284"/>
        <v>0</v>
      </c>
      <c r="N845" s="263">
        <f t="shared" si="284"/>
        <v>-39423000</v>
      </c>
      <c r="O845" s="263">
        <f t="shared" si="284"/>
        <v>0</v>
      </c>
      <c r="P845" s="263" t="str">
        <f t="shared" si="284"/>
        <v xml:space="preserve"> </v>
      </c>
      <c r="Q845" s="263">
        <f t="shared" si="284"/>
        <v>39423000</v>
      </c>
      <c r="R845" s="263">
        <f t="shared" si="284"/>
        <v>0</v>
      </c>
      <c r="S845" s="261"/>
    </row>
    <row r="846" spans="1:19" s="264" customFormat="1" ht="127.5" hidden="1" customHeight="1" x14ac:dyDescent="1.35">
      <c r="A846" s="263">
        <f t="shared" ref="A846:R846" si="285">A453</f>
        <v>0</v>
      </c>
      <c r="B846" s="263">
        <f t="shared" si="285"/>
        <v>0</v>
      </c>
      <c r="C846" s="263">
        <f t="shared" si="285"/>
        <v>0</v>
      </c>
      <c r="D846" s="263">
        <f t="shared" si="285"/>
        <v>0</v>
      </c>
      <c r="E846" s="263">
        <f t="shared" si="285"/>
        <v>0</v>
      </c>
      <c r="F846" s="263">
        <f t="shared" si="285"/>
        <v>0</v>
      </c>
      <c r="G846" s="263"/>
      <c r="H846" s="263" t="str">
        <f t="shared" si="285"/>
        <v>نوع (2) الفائض المرحل ( أرباح مرحلة )</v>
      </c>
      <c r="I846" s="263">
        <f t="shared" si="285"/>
        <v>13903000</v>
      </c>
      <c r="J846" s="263">
        <f t="shared" si="285"/>
        <v>17644000</v>
      </c>
      <c r="K846" s="263">
        <f t="shared" si="285"/>
        <v>23549000</v>
      </c>
      <c r="L846" s="263">
        <f t="shared" si="285"/>
        <v>47098000</v>
      </c>
      <c r="M846" s="263">
        <f t="shared" si="285"/>
        <v>0</v>
      </c>
      <c r="N846" s="263">
        <f t="shared" si="285"/>
        <v>-13903000</v>
      </c>
      <c r="O846" s="263">
        <f t="shared" si="285"/>
        <v>0</v>
      </c>
      <c r="P846" s="263" t="str">
        <f t="shared" si="285"/>
        <v xml:space="preserve"> </v>
      </c>
      <c r="Q846" s="263">
        <f t="shared" si="285"/>
        <v>13903000</v>
      </c>
      <c r="R846" s="263">
        <f t="shared" si="285"/>
        <v>0</v>
      </c>
      <c r="S846" s="261"/>
    </row>
    <row r="847" spans="1:19" s="264" customFormat="1" ht="127.5" hidden="1" customHeight="1" x14ac:dyDescent="1.35">
      <c r="A847" s="259"/>
      <c r="B847" s="259"/>
      <c r="C847" s="259"/>
      <c r="D847" s="259"/>
      <c r="E847" s="259"/>
      <c r="F847" s="259"/>
      <c r="G847" s="259"/>
      <c r="H847" s="260"/>
      <c r="I847" s="259"/>
      <c r="J847" s="259"/>
      <c r="K847" s="259"/>
      <c r="L847" s="259"/>
      <c r="M847" s="259"/>
      <c r="N847" s="259"/>
      <c r="O847" s="259"/>
      <c r="P847" s="259"/>
      <c r="Q847" s="259"/>
      <c r="R847" s="259"/>
      <c r="S847" s="261"/>
    </row>
    <row r="848" spans="1:19" s="264" customFormat="1" ht="127.5" hidden="1" customHeight="1" x14ac:dyDescent="1.35">
      <c r="A848" s="259"/>
      <c r="B848" s="259"/>
      <c r="C848" s="259"/>
      <c r="D848" s="259"/>
      <c r="E848" s="259"/>
      <c r="F848" s="259"/>
      <c r="G848" s="259"/>
      <c r="H848" s="260"/>
      <c r="I848" s="259"/>
      <c r="J848" s="259"/>
      <c r="K848" s="259"/>
      <c r="L848" s="259"/>
      <c r="M848" s="259"/>
      <c r="N848" s="259"/>
      <c r="O848" s="259"/>
      <c r="P848" s="259"/>
      <c r="Q848" s="259"/>
      <c r="R848" s="259"/>
      <c r="S848" s="261"/>
    </row>
    <row r="849" spans="1:19" s="264" customFormat="1" ht="127.5" hidden="1" customHeight="1" x14ac:dyDescent="1.35">
      <c r="A849" s="259"/>
      <c r="B849" s="259"/>
      <c r="C849" s="259"/>
      <c r="D849" s="259"/>
      <c r="E849" s="259"/>
      <c r="F849" s="259"/>
      <c r="G849" s="259"/>
      <c r="H849" s="260"/>
      <c r="I849" s="259"/>
      <c r="J849" s="259"/>
      <c r="K849" s="259"/>
      <c r="L849" s="259"/>
      <c r="M849" s="259"/>
      <c r="N849" s="259"/>
      <c r="O849" s="259"/>
      <c r="P849" s="259"/>
      <c r="Q849" s="259"/>
      <c r="R849" s="259"/>
      <c r="S849" s="261"/>
    </row>
    <row r="850" spans="1:19" ht="57.75" customHeight="1" x14ac:dyDescent="0.2"/>
  </sheetData>
  <sheetProtection password="C071" sheet="1" formatCells="0" sort="0" autoFilter="0"/>
  <autoFilter ref="A1:S841" xr:uid="{00000000-0009-0000-0000-000000000000}">
    <filterColumn colId="0" showButton="0">
      <filters blank="1">
        <filter val="#DIV/0!"/>
        <filter val="0.00%"/>
        <filter val="0.12%"/>
        <filter val="1"/>
        <filter val="1,011"/>
        <filter val="1,110"/>
        <filter val="1,362"/>
        <filter val="1,466"/>
        <filter val="1,485"/>
        <filter val="1,500"/>
        <filter val="1,740"/>
        <filter val="1,749"/>
        <filter val="1.20%"/>
        <filter val="1.48%"/>
        <filter val="1.80%"/>
        <filter val="1.92%"/>
        <filter val="10"/>
        <filter val="100"/>
        <filter val="11,960"/>
        <filter val="114"/>
        <filter val="117"/>
        <filter val="12,500"/>
        <filter val="120"/>
        <filter val="121"/>
        <filter val="123"/>
        <filter val="129"/>
        <filter val="13.99%"/>
        <filter val="140"/>
        <filter val="15"/>
        <filter val="150"/>
        <filter val="155"/>
        <filter val="156"/>
        <filter val="16"/>
        <filter val="160"/>
        <filter val="164"/>
        <filter val="185"/>
        <filter val="19,315"/>
        <filter val="190"/>
        <filter val="2,000"/>
        <filter val="2.36%"/>
        <filter val="20"/>
        <filter val="200"/>
        <filter val="225"/>
        <filter val="23"/>
        <filter val="235"/>
        <filter val="240"/>
        <filter val="25"/>
        <filter val="265"/>
        <filter val="27"/>
        <filter val="270"/>
        <filter val="29"/>
        <filter val="295"/>
        <filter val="3"/>
        <filter val="3,000"/>
        <filter val="3,384"/>
        <filter val="3.20%"/>
        <filter val="30"/>
        <filter val="301"/>
        <filter val="35"/>
        <filter val="4"/>
        <filter val="4,255"/>
        <filter val="40"/>
        <filter val="400"/>
        <filter val="415"/>
        <filter val="5"/>
        <filter val="5,000"/>
        <filter val="50"/>
        <filter val="500"/>
        <filter val="51.43%"/>
        <filter val="53.80%"/>
        <filter val="540"/>
        <filter val="55"/>
        <filter val="56"/>
        <filter val="6"/>
        <filter val="6,429"/>
        <filter val="6,725"/>
        <filter val="6,815"/>
        <filter val="60"/>
        <filter val="600"/>
        <filter val="64.54%"/>
        <filter val="655"/>
        <filter val="68"/>
        <filter val="683"/>
        <filter val="688"/>
        <filter val="7"/>
        <filter val="70"/>
        <filter val="725"/>
        <filter val="730"/>
        <filter val="75,000"/>
        <filter val="77,560"/>
        <filter val="8"/>
        <filter val="8,067"/>
        <filter val="80"/>
        <filter val="800"/>
        <filter val="81,815"/>
        <filter val="845"/>
        <filter val="870"/>
        <filter val="871"/>
        <filter val="9"/>
        <filter val="942"/>
        <filter val="95"/>
        <filter val="95.68%"/>
        <filter val="973"/>
        <filter val="986"/>
        <filter val="993"/>
        <filter val="ربط"/>
        <filter val="موازنة السنة المالية_x000a_2020/ 2021"/>
      </filters>
    </filterColumn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</autoFilter>
  <mergeCells count="14">
    <mergeCell ref="A1:R1"/>
    <mergeCell ref="D2:O2"/>
    <mergeCell ref="P2:R2"/>
    <mergeCell ref="A3:B3"/>
    <mergeCell ref="C3:D3"/>
    <mergeCell ref="E3:F3"/>
    <mergeCell ref="G3:G4"/>
    <mergeCell ref="H3:H4"/>
    <mergeCell ref="N3:N4"/>
    <mergeCell ref="O3:O4"/>
    <mergeCell ref="P3:Q3"/>
    <mergeCell ref="R3:R4"/>
    <mergeCell ref="I3:I4"/>
    <mergeCell ref="J3:M3"/>
  </mergeCells>
  <dataValidations count="3">
    <dataValidation type="whole" operator="greaterThanOrEqual" allowBlank="1" showInputMessage="1" showErrorMessage="1" sqref="A67:F86 G5:G836 P5:R836 A197:F836 H197:O836 I67:O86 A88:F109 I88:O109 H42:H194 A166:F194 H5:H12 H14:H19 H21:H27 A5:F27 I5:O27 A29:F32 H29:O32 A34:F37 H34:O37 A39:F40 H39:O40 A42:F45 I42:O45 A47:F58 I47:O58 A60:F65 I60:O65 A111:F164 I111:O164 I166:O194" xr:uid="{E1D0231D-7E70-415E-95B9-C6A6EB4FE055}">
      <formula1>0</formula1>
    </dataValidation>
    <dataValidation type="custom" operator="greaterThanOrEqual" allowBlank="1" showInputMessage="1" showErrorMessage="1" sqref="H196" xr:uid="{865141FC-4BA9-4D0E-AE2F-E7ED20F49062}">
      <formula1>0</formula1>
    </dataValidation>
    <dataValidation operator="greaterThanOrEqual" allowBlank="1" showInputMessage="1" showErrorMessage="1" sqref="H195 I87:O87 A87:F87 I110:O110 A110:F110 I195:O196 A195:F196 H13 H20 H28:O28 A28:F28 H33:O33 A33:F33 H38:O38 A38:F38 H41:O41 A41:F41 I46:O46 A46:F46 I59:O59 A59:F59 I66:O66 A66:F66 I165:O165 A165:F165" xr:uid="{D899CE83-4D07-41B5-A9F0-5171F9262298}"/>
  </dataValidations>
  <printOptions horizontalCentered="1"/>
  <pageMargins left="0.196850393700787" right="0.196850393700787" top="0.55118110236220497" bottom="0.39370078740157499" header="0.31496062992126" footer="0"/>
  <pageSetup paperSize="9" scale="20" orientation="landscape" r:id="rId1"/>
  <headerFooter>
    <oddHeader>&amp;L&amp;"Arial,غامق"&amp;24&amp;N/&amp;P&amp;R&amp;"Arial,غامق"&amp;14  &amp;22 قطاع موازنات الامن والعدالة 
ولخدمات العامة والحماية الاجتماعية
الادارة المركزية للدفاع والامن والعدالة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F2AF1-9049-4C8D-B1CE-5A50A161579E}">
  <sheetPr filterMode="1"/>
  <dimension ref="A1:S852"/>
  <sheetViews>
    <sheetView rightToLeft="1" view="pageBreakPreview" zoomScale="30" zoomScaleNormal="100" zoomScaleSheetLayoutView="30" workbookViewId="0">
      <selection sqref="A1:R1"/>
    </sheetView>
  </sheetViews>
  <sheetFormatPr defaultRowHeight="34.5" x14ac:dyDescent="0.2"/>
  <cols>
    <col min="1" max="6" width="52.140625" customWidth="1"/>
    <col min="7" max="7" width="47.7109375" customWidth="1"/>
    <col min="8" max="8" width="83.5703125" style="39" customWidth="1"/>
    <col min="9" max="11" width="54.5703125" customWidth="1"/>
    <col min="12" max="12" width="54.5703125" hidden="1" customWidth="1"/>
    <col min="13" max="13" width="54.5703125" customWidth="1"/>
    <col min="14" max="17" width="54.5703125" hidden="1" customWidth="1"/>
    <col min="18" max="18" width="41.7109375" hidden="1" customWidth="1"/>
    <col min="19" max="19" width="29.5703125" style="72" customWidth="1"/>
    <col min="20" max="20" width="29.5703125" customWidth="1"/>
  </cols>
  <sheetData>
    <row r="1" spans="1:19" ht="78" customHeight="1" x14ac:dyDescent="0.2">
      <c r="A1" s="759" t="s">
        <v>1205</v>
      </c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Q1" s="759"/>
      <c r="R1" s="759"/>
      <c r="S1" s="461"/>
    </row>
    <row r="2" spans="1:19" ht="80.25" customHeight="1" thickBot="1" x14ac:dyDescent="0.25">
      <c r="A2" s="462"/>
      <c r="B2" s="462"/>
      <c r="C2" s="463"/>
      <c r="D2" s="744" t="str">
        <f>'موازنة 2029-2030'!D2:O2</f>
        <v>جهاز تنمية شبه جزيرة سيناء</v>
      </c>
      <c r="E2" s="744"/>
      <c r="F2" s="744"/>
      <c r="G2" s="744"/>
      <c r="H2" s="744"/>
      <c r="I2" s="744"/>
      <c r="J2" s="744"/>
      <c r="K2" s="744"/>
      <c r="L2" s="744"/>
      <c r="M2" s="744"/>
      <c r="N2" s="744"/>
      <c r="O2" s="744"/>
      <c r="P2" s="744" t="s">
        <v>1141</v>
      </c>
      <c r="Q2" s="744"/>
      <c r="R2" s="744"/>
      <c r="S2" s="461"/>
    </row>
    <row r="3" spans="1:19" ht="120" customHeight="1" thickBot="1" x14ac:dyDescent="0.25">
      <c r="A3" s="755" t="str">
        <f>'الاطار الموازنى  راي الجهه عام'!A3:B3</f>
        <v>موازنة السنة المالية
2022/ 2023</v>
      </c>
      <c r="B3" s="760"/>
      <c r="C3" s="755" t="str">
        <f>'الاطار الموازنى  راي الجهه عام'!C3:D3</f>
        <v>موازنة السنة المالية
2023/ 2024</v>
      </c>
      <c r="D3" s="760"/>
      <c r="E3" s="755" t="str">
        <f>'الاطار الموازنى  راي الجهه عام'!E3:F3</f>
        <v>موازنة السنة المالية
2024/ 2025</v>
      </c>
      <c r="F3" s="756"/>
      <c r="G3" s="736" t="s">
        <v>628</v>
      </c>
      <c r="H3" s="736" t="s">
        <v>0</v>
      </c>
      <c r="I3" s="761" t="str">
        <f>'موازنة 2026-2027'!O3:O4</f>
        <v>موازنة العام المالى
2026/ 2027</v>
      </c>
      <c r="J3" s="755" t="s">
        <v>1153</v>
      </c>
      <c r="K3" s="756"/>
      <c r="L3" s="762"/>
      <c r="M3" s="763"/>
      <c r="N3" s="752" t="s">
        <v>1118</v>
      </c>
      <c r="O3" s="754" t="s">
        <v>1151</v>
      </c>
      <c r="P3" s="755" t="s">
        <v>1119</v>
      </c>
      <c r="Q3" s="756"/>
      <c r="R3" s="757" t="s">
        <v>1122</v>
      </c>
      <c r="S3" s="461"/>
    </row>
    <row r="4" spans="1:19" ht="115.5" customHeight="1" thickBot="1" x14ac:dyDescent="0.25">
      <c r="A4" s="464" t="s">
        <v>1125</v>
      </c>
      <c r="B4" s="464" t="s">
        <v>1126</v>
      </c>
      <c r="C4" s="464" t="s">
        <v>1125</v>
      </c>
      <c r="D4" s="464" t="s">
        <v>1126</v>
      </c>
      <c r="E4" s="464" t="s">
        <v>1125</v>
      </c>
      <c r="F4" s="464" t="s">
        <v>1126</v>
      </c>
      <c r="G4" s="737"/>
      <c r="H4" s="737"/>
      <c r="I4" s="753"/>
      <c r="J4" s="465" t="str">
        <f>'الصورة الاجمالية'!N4</f>
        <v>مقترح العام المالى
2027/ 2028</v>
      </c>
      <c r="K4" s="465" t="str">
        <f>'الصورة الاجمالية'!O4</f>
        <v>مقترح العام المالى
2028/ 2029</v>
      </c>
      <c r="L4" s="464" t="s">
        <v>1130</v>
      </c>
      <c r="M4" s="465" t="str">
        <f>'الصورة الاجمالية'!Q4</f>
        <v>مقترح العام المالى
2029/ 2030</v>
      </c>
      <c r="N4" s="753"/>
      <c r="O4" s="753"/>
      <c r="P4" s="466" t="s">
        <v>1120</v>
      </c>
      <c r="Q4" s="467" t="s">
        <v>1121</v>
      </c>
      <c r="R4" s="758"/>
      <c r="S4" s="461"/>
    </row>
    <row r="5" spans="1:19" ht="87.75" customHeight="1" x14ac:dyDescent="0.2">
      <c r="A5" s="353"/>
      <c r="B5" s="354"/>
      <c r="C5" s="354"/>
      <c r="D5" s="354"/>
      <c r="E5" s="354"/>
      <c r="F5" s="354"/>
      <c r="G5" s="75" t="s">
        <v>629</v>
      </c>
      <c r="H5" s="468" t="s">
        <v>1</v>
      </c>
      <c r="I5" s="354"/>
      <c r="J5" s="354"/>
      <c r="K5" s="354"/>
      <c r="L5" s="354"/>
      <c r="M5" s="354"/>
      <c r="N5" s="469"/>
      <c r="O5" s="354"/>
      <c r="P5" s="354"/>
      <c r="Q5" s="354"/>
      <c r="R5" s="470"/>
      <c r="S5" s="461">
        <f>S437</f>
        <v>306769683</v>
      </c>
    </row>
    <row r="6" spans="1:19" s="3" customFormat="1" ht="87.75" customHeight="1" x14ac:dyDescent="0.2">
      <c r="A6" s="355"/>
      <c r="B6" s="355"/>
      <c r="C6" s="355"/>
      <c r="D6" s="355"/>
      <c r="E6" s="355"/>
      <c r="F6" s="355"/>
      <c r="G6" s="43">
        <v>3111000000</v>
      </c>
      <c r="H6" s="471" t="s">
        <v>2</v>
      </c>
      <c r="I6" s="355"/>
      <c r="J6" s="355"/>
      <c r="K6" s="355"/>
      <c r="L6" s="355"/>
      <c r="M6" s="355"/>
      <c r="N6" s="472"/>
      <c r="O6" s="355"/>
      <c r="P6" s="355"/>
      <c r="Q6" s="355"/>
      <c r="R6" s="473"/>
      <c r="S6" s="461">
        <f>S70</f>
        <v>16071801</v>
      </c>
    </row>
    <row r="7" spans="1:19" s="2" customFormat="1" ht="99" hidden="1" customHeight="1" x14ac:dyDescent="0.2">
      <c r="A7" s="356"/>
      <c r="B7" s="356"/>
      <c r="C7" s="356"/>
      <c r="D7" s="356"/>
      <c r="E7" s="356"/>
      <c r="F7" s="356"/>
      <c r="G7" s="44" t="s">
        <v>630</v>
      </c>
      <c r="H7" s="474" t="s">
        <v>3</v>
      </c>
      <c r="I7" s="356"/>
      <c r="J7" s="356"/>
      <c r="K7" s="356"/>
      <c r="L7" s="356"/>
      <c r="M7" s="356"/>
      <c r="N7" s="475"/>
      <c r="O7" s="356"/>
      <c r="P7" s="356"/>
      <c r="Q7" s="356"/>
      <c r="R7" s="476"/>
      <c r="S7" s="461">
        <f>S21</f>
        <v>0</v>
      </c>
    </row>
    <row r="8" spans="1:19" s="1" customFormat="1" ht="99" hidden="1" customHeight="1" x14ac:dyDescent="0.2">
      <c r="A8" s="357"/>
      <c r="B8" s="357"/>
      <c r="C8" s="357"/>
      <c r="D8" s="357"/>
      <c r="E8" s="357"/>
      <c r="F8" s="357"/>
      <c r="G8" s="45" t="s">
        <v>631</v>
      </c>
      <c r="H8" s="477" t="s">
        <v>603</v>
      </c>
      <c r="I8" s="357"/>
      <c r="J8" s="357"/>
      <c r="K8" s="357"/>
      <c r="L8" s="357"/>
      <c r="M8" s="357"/>
      <c r="N8" s="478"/>
      <c r="O8" s="357"/>
      <c r="P8" s="357"/>
      <c r="Q8" s="357"/>
      <c r="R8" s="479"/>
      <c r="S8" s="461">
        <f>S12</f>
        <v>0</v>
      </c>
    </row>
    <row r="9" spans="1:19" ht="99" hidden="1" customHeight="1" x14ac:dyDescent="0.2">
      <c r="A9" s="358">
        <f>'موازنة 2026-2027'!A9</f>
        <v>0</v>
      </c>
      <c r="B9" s="358">
        <f>'موازنة 2026-2027'!B9</f>
        <v>0</v>
      </c>
      <c r="C9" s="358">
        <f>'موازنة 2026-2027'!C9</f>
        <v>0</v>
      </c>
      <c r="D9" s="358">
        <f>'موازنة 2026-2027'!D9</f>
        <v>0</v>
      </c>
      <c r="E9" s="358">
        <f>'موازنة 2026-2027'!E9</f>
        <v>0</v>
      </c>
      <c r="F9" s="358">
        <f>'موازنة 2026-2027'!F9</f>
        <v>0</v>
      </c>
      <c r="G9" s="46" t="s">
        <v>632</v>
      </c>
      <c r="H9" s="480" t="s">
        <v>4</v>
      </c>
      <c r="I9" s="358">
        <f>'موازنة 2026-2027'!O9</f>
        <v>0</v>
      </c>
      <c r="J9" s="358">
        <f>'موازنة 2027-2028 '!O9</f>
        <v>0</v>
      </c>
      <c r="K9" s="358">
        <f>'موازنة 2028 -2029'!O9</f>
        <v>0</v>
      </c>
      <c r="L9" s="358">
        <f>K9*2</f>
        <v>0</v>
      </c>
      <c r="M9" s="358">
        <f>'موازنة 2029-2030'!O9</f>
        <v>0</v>
      </c>
      <c r="N9" s="481">
        <f t="shared" ref="N9:N80" si="0">M9-I9</f>
        <v>0</v>
      </c>
      <c r="O9" s="358"/>
      <c r="P9" s="358" t="str">
        <f t="shared" ref="P9:P80" si="1">IF(O9&gt;I9,O9-I9," ")</f>
        <v xml:space="preserve"> </v>
      </c>
      <c r="Q9" s="358" t="str">
        <f t="shared" ref="Q9:Q80" si="2">IF(I9&gt;O9,I9-O9," ")</f>
        <v xml:space="preserve"> </v>
      </c>
      <c r="R9" s="482">
        <f>IF(O9=0,,O9/I9)</f>
        <v>0</v>
      </c>
      <c r="S9" s="461">
        <f t="shared" ref="S9:S80" si="3">SUM(A9+B9+C9+D9+E9+F9+I9+J9+K9+L9+M9+O9)</f>
        <v>0</v>
      </c>
    </row>
    <row r="10" spans="1:19" ht="105.75" hidden="1" customHeight="1" x14ac:dyDescent="0.2">
      <c r="A10" s="358">
        <f>'موازنة 2026-2027'!A10</f>
        <v>0</v>
      </c>
      <c r="B10" s="358">
        <f>'موازنة 2026-2027'!B10</f>
        <v>0</v>
      </c>
      <c r="C10" s="358">
        <f>'موازنة 2026-2027'!C10</f>
        <v>0</v>
      </c>
      <c r="D10" s="358">
        <f>'موازنة 2026-2027'!D10</f>
        <v>0</v>
      </c>
      <c r="E10" s="358">
        <f>'موازنة 2026-2027'!E10</f>
        <v>0</v>
      </c>
      <c r="F10" s="358">
        <f>'موازنة 2026-2027'!F10</f>
        <v>0</v>
      </c>
      <c r="G10" s="46" t="s">
        <v>633</v>
      </c>
      <c r="H10" s="480" t="s">
        <v>5</v>
      </c>
      <c r="I10" s="358">
        <f>'موازنة 2026-2027'!O10</f>
        <v>0</v>
      </c>
      <c r="J10" s="358">
        <f>'موازنة 2027-2028 '!O10</f>
        <v>0</v>
      </c>
      <c r="K10" s="358">
        <f>'موازنة 2028 -2029'!O10</f>
        <v>0</v>
      </c>
      <c r="L10" s="358">
        <f>'موازنة 2029-2030'!L10</f>
        <v>0</v>
      </c>
      <c r="M10" s="358">
        <f>'موازنة 2029-2030'!O10</f>
        <v>0</v>
      </c>
      <c r="N10" s="481">
        <f t="shared" si="0"/>
        <v>0</v>
      </c>
      <c r="O10" s="358"/>
      <c r="P10" s="358" t="str">
        <f t="shared" si="1"/>
        <v xml:space="preserve"> </v>
      </c>
      <c r="Q10" s="358" t="str">
        <f t="shared" si="2"/>
        <v xml:space="preserve"> </v>
      </c>
      <c r="R10" s="482">
        <f t="shared" ref="R10:R84" si="4">IF(O10=0,,O10/I10)</f>
        <v>0</v>
      </c>
      <c r="S10" s="461">
        <f t="shared" si="3"/>
        <v>0</v>
      </c>
    </row>
    <row r="11" spans="1:19" ht="105.75" hidden="1" customHeight="1" thickBot="1" x14ac:dyDescent="0.25">
      <c r="A11" s="359">
        <f>'موازنة 2026-2027'!A11</f>
        <v>0</v>
      </c>
      <c r="B11" s="359">
        <f>'موازنة 2026-2027'!B11</f>
        <v>0</v>
      </c>
      <c r="C11" s="359">
        <f>'موازنة 2026-2027'!C11</f>
        <v>0</v>
      </c>
      <c r="D11" s="359">
        <f>'موازنة 2026-2027'!D11</f>
        <v>0</v>
      </c>
      <c r="E11" s="359">
        <f>'موازنة 2026-2027'!E11</f>
        <v>0</v>
      </c>
      <c r="F11" s="359">
        <f>'موازنة 2026-2027'!F11</f>
        <v>0</v>
      </c>
      <c r="G11" s="77" t="s">
        <v>1089</v>
      </c>
      <c r="H11" s="483" t="s">
        <v>1090</v>
      </c>
      <c r="I11" s="359">
        <f>'موازنة 2026-2027'!O11</f>
        <v>0</v>
      </c>
      <c r="J11" s="359">
        <f>'موازنة 2027-2028 '!O11</f>
        <v>0</v>
      </c>
      <c r="K11" s="359">
        <f>'موازنة 2028 -2029'!O11</f>
        <v>0</v>
      </c>
      <c r="L11" s="359">
        <f t="shared" ref="L11" si="5">K11*2</f>
        <v>0</v>
      </c>
      <c r="M11" s="359">
        <f>'موازنة 2029-2030'!O11</f>
        <v>0</v>
      </c>
      <c r="N11" s="484">
        <f t="shared" si="0"/>
        <v>0</v>
      </c>
      <c r="O11" s="359"/>
      <c r="P11" s="359" t="str">
        <f t="shared" si="1"/>
        <v xml:space="preserve"> </v>
      </c>
      <c r="Q11" s="359" t="str">
        <f t="shared" si="2"/>
        <v xml:space="preserve"> </v>
      </c>
      <c r="R11" s="485">
        <f t="shared" si="4"/>
        <v>0</v>
      </c>
      <c r="S11" s="461">
        <f t="shared" si="3"/>
        <v>0</v>
      </c>
    </row>
    <row r="12" spans="1:19" s="1" customFormat="1" ht="102.75" hidden="1" customHeight="1" thickBot="1" x14ac:dyDescent="0.25">
      <c r="A12" s="360">
        <f t="shared" ref="A12:F12" si="6">SUM(A9:A11)</f>
        <v>0</v>
      </c>
      <c r="B12" s="360">
        <f t="shared" si="6"/>
        <v>0</v>
      </c>
      <c r="C12" s="360">
        <f t="shared" si="6"/>
        <v>0</v>
      </c>
      <c r="D12" s="360">
        <f t="shared" si="6"/>
        <v>0</v>
      </c>
      <c r="E12" s="360">
        <f t="shared" si="6"/>
        <v>0</v>
      </c>
      <c r="F12" s="360">
        <f t="shared" si="6"/>
        <v>0</v>
      </c>
      <c r="G12" s="47"/>
      <c r="H12" s="486" t="s">
        <v>6</v>
      </c>
      <c r="I12" s="360">
        <f>'موازنة 2026-2027'!O12</f>
        <v>0</v>
      </c>
      <c r="J12" s="360">
        <f>'موازنة 2027-2028 '!O12</f>
        <v>0</v>
      </c>
      <c r="K12" s="360">
        <f>'موازنة 2028 -2029'!O12</f>
        <v>0</v>
      </c>
      <c r="L12" s="360">
        <f t="shared" ref="L12:O12" si="7">SUM(L9:L11)</f>
        <v>0</v>
      </c>
      <c r="M12" s="360">
        <f>'موازنة 2029-2030'!O12</f>
        <v>0</v>
      </c>
      <c r="N12" s="487">
        <f t="shared" si="0"/>
        <v>0</v>
      </c>
      <c r="O12" s="360">
        <f t="shared" si="7"/>
        <v>0</v>
      </c>
      <c r="P12" s="360" t="str">
        <f t="shared" si="1"/>
        <v xml:space="preserve"> </v>
      </c>
      <c r="Q12" s="360" t="str">
        <f t="shared" si="2"/>
        <v xml:space="preserve"> </v>
      </c>
      <c r="R12" s="488">
        <f t="shared" si="4"/>
        <v>0</v>
      </c>
      <c r="S12" s="461">
        <f t="shared" si="3"/>
        <v>0</v>
      </c>
    </row>
    <row r="13" spans="1:19" s="1" customFormat="1" ht="87.75" customHeight="1" thickBot="1" x14ac:dyDescent="0.25">
      <c r="A13" s="361">
        <f t="shared" ref="A13:F13" si="8">A12/A847</f>
        <v>0</v>
      </c>
      <c r="B13" s="361">
        <f t="shared" si="8"/>
        <v>0</v>
      </c>
      <c r="C13" s="361">
        <f t="shared" si="8"/>
        <v>0</v>
      </c>
      <c r="D13" s="361">
        <f t="shared" si="8"/>
        <v>0</v>
      </c>
      <c r="E13" s="361">
        <f t="shared" si="8"/>
        <v>0</v>
      </c>
      <c r="F13" s="361" t="e">
        <f t="shared" si="8"/>
        <v>#DIV/0!</v>
      </c>
      <c r="G13" s="266"/>
      <c r="H13" s="489" t="s">
        <v>1136</v>
      </c>
      <c r="I13" s="396">
        <f>'موازنة 2026-2027'!O13</f>
        <v>0</v>
      </c>
      <c r="J13" s="396">
        <f>'موازنة 2027-2028 '!O13</f>
        <v>0</v>
      </c>
      <c r="K13" s="396">
        <f>'موازنة 2028 -2029'!O13</f>
        <v>0</v>
      </c>
      <c r="L13" s="396">
        <f>L12/L847</f>
        <v>0</v>
      </c>
      <c r="M13" s="396" t="e">
        <f>'موازنة 2029-2030'!O13</f>
        <v>#DIV/0!</v>
      </c>
      <c r="N13" s="396"/>
      <c r="O13" s="396" t="e">
        <f>O12/O847</f>
        <v>#DIV/0!</v>
      </c>
      <c r="P13" s="396"/>
      <c r="Q13" s="490"/>
      <c r="R13" s="491"/>
      <c r="S13" s="461">
        <v>1</v>
      </c>
    </row>
    <row r="14" spans="1:19" s="1" customFormat="1" ht="105.75" hidden="1" customHeight="1" thickBot="1" x14ac:dyDescent="0.25">
      <c r="A14" s="362"/>
      <c r="B14" s="363"/>
      <c r="C14" s="363"/>
      <c r="D14" s="363"/>
      <c r="E14" s="363"/>
      <c r="F14" s="363"/>
      <c r="G14" s="56" t="s">
        <v>634</v>
      </c>
      <c r="H14" s="492" t="s">
        <v>7</v>
      </c>
      <c r="I14" s="363">
        <f>'موازنة 2026-2027'!O14</f>
        <v>0</v>
      </c>
      <c r="J14" s="363">
        <f>'موازنة 2027-2028 '!O14</f>
        <v>0</v>
      </c>
      <c r="K14" s="363">
        <f>'موازنة 2028 -2029'!O14</f>
        <v>0</v>
      </c>
      <c r="L14" s="363"/>
      <c r="M14" s="363">
        <f>'موازنة 2029-2030'!O14</f>
        <v>0</v>
      </c>
      <c r="N14" s="493">
        <f t="shared" si="0"/>
        <v>0</v>
      </c>
      <c r="O14" s="363"/>
      <c r="P14" s="363" t="str">
        <f t="shared" si="1"/>
        <v xml:space="preserve"> </v>
      </c>
      <c r="Q14" s="363" t="str">
        <f t="shared" si="2"/>
        <v xml:space="preserve"> </v>
      </c>
      <c r="R14" s="494"/>
      <c r="S14" s="461">
        <f>S19</f>
        <v>0</v>
      </c>
    </row>
    <row r="15" spans="1:19" ht="105.75" hidden="1" customHeight="1" x14ac:dyDescent="0.2">
      <c r="A15" s="353">
        <f>'موازنة 2026-2027'!A15</f>
        <v>0</v>
      </c>
      <c r="B15" s="354">
        <f>'موازنة 2026-2027'!B15</f>
        <v>0</v>
      </c>
      <c r="C15" s="354">
        <f>'موازنة 2026-2027'!C15</f>
        <v>0</v>
      </c>
      <c r="D15" s="354">
        <f>'موازنة 2026-2027'!D15</f>
        <v>0</v>
      </c>
      <c r="E15" s="354">
        <f>'موازنة 2026-2027'!E15</f>
        <v>0</v>
      </c>
      <c r="F15" s="354">
        <f>'موازنة 2026-2027'!F15</f>
        <v>0</v>
      </c>
      <c r="G15" s="79" t="s">
        <v>635</v>
      </c>
      <c r="H15" s="495" t="s">
        <v>8</v>
      </c>
      <c r="I15" s="354">
        <f>'موازنة 2026-2027'!O15</f>
        <v>0</v>
      </c>
      <c r="J15" s="354">
        <f>'موازنة 2027-2028 '!O15</f>
        <v>0</v>
      </c>
      <c r="K15" s="354">
        <f>'موازنة 2028 -2029'!O15</f>
        <v>0</v>
      </c>
      <c r="L15" s="354">
        <f t="shared" ref="L15:L89" si="9">K15*2</f>
        <v>0</v>
      </c>
      <c r="M15" s="354">
        <f>'موازنة 2029-2030'!O15</f>
        <v>0</v>
      </c>
      <c r="N15" s="469">
        <f t="shared" si="0"/>
        <v>0</v>
      </c>
      <c r="O15" s="354"/>
      <c r="P15" s="354" t="str">
        <f t="shared" si="1"/>
        <v xml:space="preserve"> </v>
      </c>
      <c r="Q15" s="354" t="str">
        <f t="shared" si="2"/>
        <v xml:space="preserve"> </v>
      </c>
      <c r="R15" s="470">
        <f t="shared" si="4"/>
        <v>0</v>
      </c>
      <c r="S15" s="461">
        <f t="shared" si="3"/>
        <v>0</v>
      </c>
    </row>
    <row r="16" spans="1:19" ht="105.75" hidden="1" customHeight="1" x14ac:dyDescent="0.2">
      <c r="A16" s="364">
        <f>'موازنة 2026-2027'!A16</f>
        <v>0</v>
      </c>
      <c r="B16" s="365">
        <f>'موازنة 2026-2027'!B16</f>
        <v>0</v>
      </c>
      <c r="C16" s="365">
        <f>'موازنة 2026-2027'!C16</f>
        <v>0</v>
      </c>
      <c r="D16" s="365">
        <f>'موازنة 2026-2027'!D16</f>
        <v>0</v>
      </c>
      <c r="E16" s="365">
        <f>'موازنة 2026-2027'!E16</f>
        <v>0</v>
      </c>
      <c r="F16" s="365">
        <f>'موازنة 2026-2027'!F16</f>
        <v>0</v>
      </c>
      <c r="G16" s="49" t="s">
        <v>636</v>
      </c>
      <c r="H16" s="480" t="s">
        <v>9</v>
      </c>
      <c r="I16" s="365">
        <f>'موازنة 2026-2027'!O16</f>
        <v>0</v>
      </c>
      <c r="J16" s="365">
        <f>'موازنة 2027-2028 '!O16</f>
        <v>0</v>
      </c>
      <c r="K16" s="365">
        <f>'موازنة 2028 -2029'!O16</f>
        <v>0</v>
      </c>
      <c r="L16" s="365">
        <f t="shared" si="9"/>
        <v>0</v>
      </c>
      <c r="M16" s="365">
        <f>'موازنة 2029-2030'!O16</f>
        <v>0</v>
      </c>
      <c r="N16" s="496">
        <f t="shared" si="0"/>
        <v>0</v>
      </c>
      <c r="O16" s="365"/>
      <c r="P16" s="365" t="str">
        <f t="shared" si="1"/>
        <v xml:space="preserve"> </v>
      </c>
      <c r="Q16" s="365" t="str">
        <f t="shared" si="2"/>
        <v xml:space="preserve"> </v>
      </c>
      <c r="R16" s="497">
        <f t="shared" si="4"/>
        <v>0</v>
      </c>
      <c r="S16" s="461">
        <f t="shared" si="3"/>
        <v>0</v>
      </c>
    </row>
    <row r="17" spans="1:19" ht="105.75" hidden="1" customHeight="1" x14ac:dyDescent="0.2">
      <c r="A17" s="364">
        <f>'موازنة 2026-2027'!A17</f>
        <v>0</v>
      </c>
      <c r="B17" s="365">
        <f>'موازنة 2026-2027'!B17</f>
        <v>0</v>
      </c>
      <c r="C17" s="365">
        <f>'موازنة 2026-2027'!C17</f>
        <v>0</v>
      </c>
      <c r="D17" s="365">
        <f>'موازنة 2026-2027'!D17</f>
        <v>0</v>
      </c>
      <c r="E17" s="365">
        <f>'موازنة 2026-2027'!E17</f>
        <v>0</v>
      </c>
      <c r="F17" s="365">
        <f>'موازنة 2026-2027'!F17</f>
        <v>0</v>
      </c>
      <c r="G17" s="49" t="s">
        <v>637</v>
      </c>
      <c r="H17" s="480" t="s">
        <v>10</v>
      </c>
      <c r="I17" s="365">
        <f>'موازنة 2026-2027'!O17</f>
        <v>0</v>
      </c>
      <c r="J17" s="365">
        <f>'موازنة 2027-2028 '!O17</f>
        <v>0</v>
      </c>
      <c r="K17" s="365">
        <f>'موازنة 2028 -2029'!O17</f>
        <v>0</v>
      </c>
      <c r="L17" s="365">
        <f t="shared" si="9"/>
        <v>0</v>
      </c>
      <c r="M17" s="365">
        <f>'موازنة 2029-2030'!O17</f>
        <v>0</v>
      </c>
      <c r="N17" s="496">
        <f t="shared" si="0"/>
        <v>0</v>
      </c>
      <c r="O17" s="365"/>
      <c r="P17" s="365" t="str">
        <f t="shared" si="1"/>
        <v xml:space="preserve"> </v>
      </c>
      <c r="Q17" s="365" t="str">
        <f t="shared" si="2"/>
        <v xml:space="preserve"> </v>
      </c>
      <c r="R17" s="497">
        <f t="shared" si="4"/>
        <v>0</v>
      </c>
      <c r="S17" s="461">
        <f t="shared" si="3"/>
        <v>0</v>
      </c>
    </row>
    <row r="18" spans="1:19" ht="105.75" hidden="1" customHeight="1" thickBot="1" x14ac:dyDescent="0.25">
      <c r="A18" s="366">
        <f>'موازنة 2026-2027'!A18</f>
        <v>0</v>
      </c>
      <c r="B18" s="367">
        <f>'موازنة 2026-2027'!B18</f>
        <v>0</v>
      </c>
      <c r="C18" s="367">
        <f>'موازنة 2026-2027'!C18</f>
        <v>0</v>
      </c>
      <c r="D18" s="367">
        <f>'موازنة 2026-2027'!D18</f>
        <v>0</v>
      </c>
      <c r="E18" s="367">
        <f>'موازنة 2026-2027'!E18</f>
        <v>0</v>
      </c>
      <c r="F18" s="367">
        <f>'موازنة 2026-2027'!F18</f>
        <v>0</v>
      </c>
      <c r="G18" s="81" t="s">
        <v>638</v>
      </c>
      <c r="H18" s="483" t="s">
        <v>11</v>
      </c>
      <c r="I18" s="367">
        <f>'موازنة 2026-2027'!O18</f>
        <v>0</v>
      </c>
      <c r="J18" s="367">
        <f>'موازنة 2027-2028 '!O18</f>
        <v>0</v>
      </c>
      <c r="K18" s="367">
        <f>'موازنة 2028 -2029'!O18</f>
        <v>0</v>
      </c>
      <c r="L18" s="367">
        <f t="shared" si="9"/>
        <v>0</v>
      </c>
      <c r="M18" s="367">
        <f>'موازنة 2029-2030'!O18</f>
        <v>0</v>
      </c>
      <c r="N18" s="498">
        <f t="shared" si="0"/>
        <v>0</v>
      </c>
      <c r="O18" s="367"/>
      <c r="P18" s="367" t="str">
        <f t="shared" si="1"/>
        <v xml:space="preserve"> </v>
      </c>
      <c r="Q18" s="367" t="str">
        <f t="shared" si="2"/>
        <v xml:space="preserve"> </v>
      </c>
      <c r="R18" s="499">
        <f t="shared" si="4"/>
        <v>0</v>
      </c>
      <c r="S18" s="461">
        <f t="shared" si="3"/>
        <v>0</v>
      </c>
    </row>
    <row r="19" spans="1:19" s="1" customFormat="1" ht="87.75" hidden="1" customHeight="1" thickBot="1" x14ac:dyDescent="0.25">
      <c r="A19" s="360">
        <f t="shared" ref="A19:O19" si="10">SUM(A15:A18)</f>
        <v>0</v>
      </c>
      <c r="B19" s="368">
        <f t="shared" si="10"/>
        <v>0</v>
      </c>
      <c r="C19" s="368">
        <f t="shared" si="10"/>
        <v>0</v>
      </c>
      <c r="D19" s="368">
        <f t="shared" si="10"/>
        <v>0</v>
      </c>
      <c r="E19" s="368">
        <f t="shared" si="10"/>
        <v>0</v>
      </c>
      <c r="F19" s="368">
        <f t="shared" si="10"/>
        <v>0</v>
      </c>
      <c r="G19" s="51"/>
      <c r="H19" s="486" t="s">
        <v>12</v>
      </c>
      <c r="I19" s="368">
        <f>'موازنة 2026-2027'!O19</f>
        <v>0</v>
      </c>
      <c r="J19" s="368">
        <f>'موازنة 2027-2028 '!O19</f>
        <v>0</v>
      </c>
      <c r="K19" s="368">
        <f>'موازنة 2028 -2029'!O19</f>
        <v>0</v>
      </c>
      <c r="L19" s="368">
        <f t="shared" si="10"/>
        <v>0</v>
      </c>
      <c r="M19" s="368">
        <f>'موازنة 2029-2030'!O19</f>
        <v>0</v>
      </c>
      <c r="N19" s="500">
        <f t="shared" si="0"/>
        <v>0</v>
      </c>
      <c r="O19" s="368">
        <f t="shared" si="10"/>
        <v>0</v>
      </c>
      <c r="P19" s="368" t="str">
        <f t="shared" si="1"/>
        <v xml:space="preserve"> </v>
      </c>
      <c r="Q19" s="368" t="str">
        <f t="shared" si="2"/>
        <v xml:space="preserve"> </v>
      </c>
      <c r="R19" s="501">
        <f t="shared" si="4"/>
        <v>0</v>
      </c>
      <c r="S19" s="461">
        <f t="shared" si="3"/>
        <v>0</v>
      </c>
    </row>
    <row r="20" spans="1:19" s="1" customFormat="1" ht="87.75" customHeight="1" thickBot="1" x14ac:dyDescent="0.25">
      <c r="A20" s="361">
        <f t="shared" ref="A20:F20" si="11">A19/A847</f>
        <v>0</v>
      </c>
      <c r="B20" s="361">
        <f t="shared" si="11"/>
        <v>0</v>
      </c>
      <c r="C20" s="361">
        <f t="shared" si="11"/>
        <v>0</v>
      </c>
      <c r="D20" s="361">
        <f t="shared" si="11"/>
        <v>0</v>
      </c>
      <c r="E20" s="361">
        <f t="shared" si="11"/>
        <v>0</v>
      </c>
      <c r="F20" s="361" t="e">
        <f t="shared" si="11"/>
        <v>#DIV/0!</v>
      </c>
      <c r="G20" s="266"/>
      <c r="H20" s="489" t="s">
        <v>1136</v>
      </c>
      <c r="I20" s="396">
        <f>'موازنة 2026-2027'!O20</f>
        <v>0</v>
      </c>
      <c r="J20" s="396">
        <f>'موازنة 2027-2028 '!O20</f>
        <v>0</v>
      </c>
      <c r="K20" s="396">
        <f>'موازنة 2028 -2029'!O20</f>
        <v>0</v>
      </c>
      <c r="L20" s="396">
        <f>L19/L847</f>
        <v>0</v>
      </c>
      <c r="M20" s="396" t="e">
        <f>'موازنة 2029-2030'!O20</f>
        <v>#DIV/0!</v>
      </c>
      <c r="N20" s="396"/>
      <c r="O20" s="396" t="e">
        <f>O19/O847</f>
        <v>#DIV/0!</v>
      </c>
      <c r="P20" s="396"/>
      <c r="Q20" s="490"/>
      <c r="R20" s="491"/>
      <c r="S20" s="461">
        <v>1</v>
      </c>
    </row>
    <row r="21" spans="1:19" s="2" customFormat="1" ht="84.75" hidden="1" customHeight="1" thickBot="1" x14ac:dyDescent="0.25">
      <c r="A21" s="369">
        <f t="shared" ref="A21:F21" si="12">A12+A19</f>
        <v>0</v>
      </c>
      <c r="B21" s="370">
        <f t="shared" si="12"/>
        <v>0</v>
      </c>
      <c r="C21" s="370">
        <f t="shared" si="12"/>
        <v>0</v>
      </c>
      <c r="D21" s="370">
        <f t="shared" si="12"/>
        <v>0</v>
      </c>
      <c r="E21" s="370">
        <f t="shared" si="12"/>
        <v>0</v>
      </c>
      <c r="F21" s="370">
        <f t="shared" si="12"/>
        <v>0</v>
      </c>
      <c r="G21" s="52"/>
      <c r="H21" s="502" t="s">
        <v>13</v>
      </c>
      <c r="I21" s="370">
        <f>'موازنة 2026-2027'!O21</f>
        <v>0</v>
      </c>
      <c r="J21" s="370">
        <f>'موازنة 2027-2028 '!O21</f>
        <v>0</v>
      </c>
      <c r="K21" s="370">
        <f>'موازنة 2028 -2029'!O21</f>
        <v>0</v>
      </c>
      <c r="L21" s="370">
        <f t="shared" si="9"/>
        <v>0</v>
      </c>
      <c r="M21" s="370">
        <f>'موازنة 2029-2030'!O21</f>
        <v>0</v>
      </c>
      <c r="N21" s="503">
        <f t="shared" si="0"/>
        <v>0</v>
      </c>
      <c r="O21" s="370">
        <f>O12+O19</f>
        <v>0</v>
      </c>
      <c r="P21" s="370" t="str">
        <f t="shared" si="1"/>
        <v xml:space="preserve"> </v>
      </c>
      <c r="Q21" s="370" t="str">
        <f t="shared" si="2"/>
        <v xml:space="preserve"> </v>
      </c>
      <c r="R21" s="504">
        <f t="shared" si="4"/>
        <v>0</v>
      </c>
      <c r="S21" s="461">
        <f t="shared" si="3"/>
        <v>0</v>
      </c>
    </row>
    <row r="22" spans="1:19" s="2" customFormat="1" ht="87.75" customHeight="1" x14ac:dyDescent="0.2">
      <c r="A22" s="371"/>
      <c r="B22" s="372"/>
      <c r="C22" s="372"/>
      <c r="D22" s="372"/>
      <c r="E22" s="372"/>
      <c r="F22" s="372"/>
      <c r="G22" s="53" t="s">
        <v>639</v>
      </c>
      <c r="H22" s="505" t="s">
        <v>14</v>
      </c>
      <c r="I22" s="372"/>
      <c r="J22" s="372"/>
      <c r="K22" s="372"/>
      <c r="L22" s="372"/>
      <c r="M22" s="372"/>
      <c r="N22" s="506"/>
      <c r="O22" s="372"/>
      <c r="P22" s="372" t="str">
        <f t="shared" si="1"/>
        <v xml:space="preserve"> </v>
      </c>
      <c r="Q22" s="372" t="str">
        <f t="shared" si="2"/>
        <v xml:space="preserve"> </v>
      </c>
      <c r="R22" s="507"/>
      <c r="S22" s="461">
        <f>S40</f>
        <v>5194998</v>
      </c>
    </row>
    <row r="23" spans="1:19" s="1" customFormat="1" ht="105.75" hidden="1" customHeight="1" x14ac:dyDescent="0.2">
      <c r="A23" s="357">
        <f>'موازنة 2026-2027'!A23</f>
        <v>0</v>
      </c>
      <c r="B23" s="373">
        <f>'موازنة 2026-2027'!B23</f>
        <v>0</v>
      </c>
      <c r="C23" s="373">
        <f>'موازنة 2026-2027'!C23</f>
        <v>0</v>
      </c>
      <c r="D23" s="373">
        <f>'موازنة 2026-2027'!D23</f>
        <v>0</v>
      </c>
      <c r="E23" s="373">
        <f>'موازنة 2026-2027'!E23</f>
        <v>0</v>
      </c>
      <c r="F23" s="373">
        <f>'موازنة 2026-2027'!F23</f>
        <v>0</v>
      </c>
      <c r="G23" s="54">
        <v>3111020101</v>
      </c>
      <c r="H23" s="477" t="s">
        <v>15</v>
      </c>
      <c r="I23" s="373">
        <f>'موازنة 2026-2027'!O23</f>
        <v>0</v>
      </c>
      <c r="J23" s="373">
        <f>'موازنة 2027-2028 '!O23</f>
        <v>0</v>
      </c>
      <c r="K23" s="373">
        <f>'موازنة 2028 -2029'!O23</f>
        <v>0</v>
      </c>
      <c r="L23" s="373">
        <f t="shared" si="9"/>
        <v>0</v>
      </c>
      <c r="M23" s="373">
        <f>'موازنة 2029-2030'!O23</f>
        <v>0</v>
      </c>
      <c r="N23" s="508">
        <f t="shared" si="0"/>
        <v>0</v>
      </c>
      <c r="O23" s="373"/>
      <c r="P23" s="373" t="str">
        <f t="shared" si="1"/>
        <v xml:space="preserve"> </v>
      </c>
      <c r="Q23" s="373" t="str">
        <f t="shared" si="2"/>
        <v xml:space="preserve"> </v>
      </c>
      <c r="R23" s="509">
        <f t="shared" si="4"/>
        <v>0</v>
      </c>
      <c r="S23" s="461">
        <f t="shared" si="3"/>
        <v>0</v>
      </c>
    </row>
    <row r="24" spans="1:19" s="1" customFormat="1" ht="87.75" customHeight="1" x14ac:dyDescent="0.2">
      <c r="A24" s="374"/>
      <c r="B24" s="375"/>
      <c r="C24" s="375"/>
      <c r="D24" s="375"/>
      <c r="E24" s="375"/>
      <c r="F24" s="375"/>
      <c r="G24" s="55" t="s">
        <v>640</v>
      </c>
      <c r="H24" s="510" t="s">
        <v>16</v>
      </c>
      <c r="I24" s="375">
        <f>'موازنة 2026-2027'!O24</f>
        <v>0</v>
      </c>
      <c r="J24" s="375">
        <f>'موازنة 2027-2028 '!O24</f>
        <v>0</v>
      </c>
      <c r="K24" s="375">
        <f>'موازنة 2028 -2029'!O24</f>
        <v>0</v>
      </c>
      <c r="L24" s="375"/>
      <c r="M24" s="375">
        <f>'موازنة 2029-2030'!O24</f>
        <v>0</v>
      </c>
      <c r="N24" s="511"/>
      <c r="O24" s="375"/>
      <c r="P24" s="375" t="str">
        <f t="shared" si="1"/>
        <v xml:space="preserve"> </v>
      </c>
      <c r="Q24" s="375" t="str">
        <f t="shared" si="2"/>
        <v xml:space="preserve"> </v>
      </c>
      <c r="R24" s="512"/>
      <c r="S24" s="461">
        <f>S27</f>
        <v>4473758</v>
      </c>
    </row>
    <row r="25" spans="1:19" ht="99" hidden="1" customHeight="1" x14ac:dyDescent="0.2">
      <c r="A25" s="353">
        <f>'موازنة 2026-2027'!A25</f>
        <v>0</v>
      </c>
      <c r="B25" s="354">
        <f>'موازنة 2026-2027'!B25</f>
        <v>0</v>
      </c>
      <c r="C25" s="354">
        <f>'موازنة 2026-2027'!C25</f>
        <v>0</v>
      </c>
      <c r="D25" s="354">
        <f>'موازنة 2026-2027'!D25</f>
        <v>0</v>
      </c>
      <c r="E25" s="354">
        <f>'موازنة 2026-2027'!E25</f>
        <v>0</v>
      </c>
      <c r="F25" s="354">
        <f>'موازنة 2026-2027'!F25</f>
        <v>0</v>
      </c>
      <c r="G25" s="79" t="s">
        <v>641</v>
      </c>
      <c r="H25" s="495" t="s">
        <v>17</v>
      </c>
      <c r="I25" s="354">
        <f>'موازنة 2026-2027'!O25</f>
        <v>0</v>
      </c>
      <c r="J25" s="354">
        <f>'موازنة 2027-2028 '!O25</f>
        <v>0</v>
      </c>
      <c r="K25" s="354">
        <f>'موازنة 2028 -2029'!O25</f>
        <v>0</v>
      </c>
      <c r="L25" s="354">
        <f t="shared" si="9"/>
        <v>0</v>
      </c>
      <c r="M25" s="354">
        <f>'موازنة 2029-2030'!O25</f>
        <v>0</v>
      </c>
      <c r="N25" s="469">
        <f t="shared" si="0"/>
        <v>0</v>
      </c>
      <c r="O25" s="354"/>
      <c r="P25" s="354" t="str">
        <f t="shared" si="1"/>
        <v xml:space="preserve"> </v>
      </c>
      <c r="Q25" s="354" t="str">
        <f t="shared" si="2"/>
        <v xml:space="preserve"> </v>
      </c>
      <c r="R25" s="470">
        <f t="shared" si="4"/>
        <v>0</v>
      </c>
      <c r="S25" s="461">
        <f t="shared" si="3"/>
        <v>0</v>
      </c>
    </row>
    <row r="26" spans="1:19" ht="95.25" customHeight="1" thickBot="1" x14ac:dyDescent="0.25">
      <c r="A26" s="367">
        <f>'موازنة 2026-2027'!A26</f>
        <v>200000</v>
      </c>
      <c r="B26" s="367">
        <f>'موازنة 2026-2027'!B26</f>
        <v>177868</v>
      </c>
      <c r="C26" s="367">
        <f>'موازنة 2026-2027'!C26</f>
        <v>265000</v>
      </c>
      <c r="D26" s="367">
        <f>'موازنة 2026-2027'!D26</f>
        <v>267890</v>
      </c>
      <c r="E26" s="367">
        <f>'موازنة 2026-2027'!E26</f>
        <v>450000</v>
      </c>
      <c r="F26" s="367">
        <f>'موازنة 2026-2027'!F26</f>
        <v>0</v>
      </c>
      <c r="G26" s="81" t="s">
        <v>642</v>
      </c>
      <c r="H26" s="483" t="s">
        <v>18</v>
      </c>
      <c r="I26" s="367">
        <f>'موازنة 2026-2027'!O26</f>
        <v>495000</v>
      </c>
      <c r="J26" s="367">
        <f>'موازنة 2027-2028 '!O26</f>
        <v>569000</v>
      </c>
      <c r="K26" s="367">
        <f>'موازنة 2028 -2029'!O26</f>
        <v>683000</v>
      </c>
      <c r="L26" s="367">
        <f>K26*2</f>
        <v>1366000</v>
      </c>
      <c r="M26" s="367">
        <f>'موازنة 2029-2030'!O26</f>
        <v>0</v>
      </c>
      <c r="N26" s="498">
        <f t="shared" si="0"/>
        <v>-495000</v>
      </c>
      <c r="O26" s="367"/>
      <c r="P26" s="367" t="str">
        <f t="shared" si="1"/>
        <v xml:space="preserve"> </v>
      </c>
      <c r="Q26" s="367">
        <f t="shared" si="2"/>
        <v>495000</v>
      </c>
      <c r="R26" s="499">
        <f t="shared" si="4"/>
        <v>0</v>
      </c>
      <c r="S26" s="461">
        <f t="shared" si="3"/>
        <v>4473758</v>
      </c>
    </row>
    <row r="27" spans="1:19" s="1" customFormat="1" ht="85.5" customHeight="1" thickBot="1" x14ac:dyDescent="0.25">
      <c r="A27" s="360">
        <f t="shared" ref="A27:O27" si="13">SUM(A25:A26)</f>
        <v>200000</v>
      </c>
      <c r="B27" s="368">
        <f t="shared" si="13"/>
        <v>177868</v>
      </c>
      <c r="C27" s="368">
        <f t="shared" si="13"/>
        <v>265000</v>
      </c>
      <c r="D27" s="368">
        <f t="shared" si="13"/>
        <v>267890</v>
      </c>
      <c r="E27" s="368">
        <f t="shared" si="13"/>
        <v>450000</v>
      </c>
      <c r="F27" s="368">
        <f t="shared" si="13"/>
        <v>0</v>
      </c>
      <c r="G27" s="51"/>
      <c r="H27" s="486" t="s">
        <v>12</v>
      </c>
      <c r="I27" s="368">
        <f>'موازنة 2026-2027'!O27</f>
        <v>495000</v>
      </c>
      <c r="J27" s="368">
        <f>'موازنة 2027-2028 '!O27</f>
        <v>569000</v>
      </c>
      <c r="K27" s="368">
        <f>'موازنة 2028 -2029'!O27</f>
        <v>683000</v>
      </c>
      <c r="L27" s="368">
        <f t="shared" si="13"/>
        <v>1366000</v>
      </c>
      <c r="M27" s="368">
        <f>'موازنة 2029-2030'!O27</f>
        <v>0</v>
      </c>
      <c r="N27" s="500">
        <f t="shared" si="0"/>
        <v>-495000</v>
      </c>
      <c r="O27" s="368">
        <f t="shared" si="13"/>
        <v>0</v>
      </c>
      <c r="P27" s="368" t="str">
        <f t="shared" si="1"/>
        <v xml:space="preserve"> </v>
      </c>
      <c r="Q27" s="368">
        <f t="shared" si="2"/>
        <v>495000</v>
      </c>
      <c r="R27" s="501">
        <f t="shared" si="4"/>
        <v>0</v>
      </c>
      <c r="S27" s="461">
        <f t="shared" si="3"/>
        <v>4473758</v>
      </c>
    </row>
    <row r="28" spans="1:19" s="1" customFormat="1" ht="75" customHeight="1" thickBot="1" x14ac:dyDescent="0.25">
      <c r="A28" s="361">
        <f t="shared" ref="A28:F28" si="14">A27/A847</f>
        <v>9.0909090909090905E-3</v>
      </c>
      <c r="B28" s="361">
        <f t="shared" si="14"/>
        <v>7.106523335984276E-3</v>
      </c>
      <c r="C28" s="361">
        <f t="shared" si="14"/>
        <v>1.4082261664363906E-2</v>
      </c>
      <c r="D28" s="361">
        <f t="shared" si="14"/>
        <v>8.3492858226795457E-3</v>
      </c>
      <c r="E28" s="361">
        <f t="shared" si="14"/>
        <v>1.4601856058147835E-2</v>
      </c>
      <c r="F28" s="361" t="e">
        <f t="shared" si="14"/>
        <v>#DIV/0!</v>
      </c>
      <c r="G28" s="266"/>
      <c r="H28" s="489" t="s">
        <v>1136</v>
      </c>
      <c r="I28" s="396">
        <f>'موازنة 2026-2027'!O28</f>
        <v>1.2556122060725972E-2</v>
      </c>
      <c r="J28" s="396">
        <f>'موازنة 2027-2028 '!O28</f>
        <v>1.2499176240581684E-2</v>
      </c>
      <c r="K28" s="396">
        <f>'موازنة 2028 -2029'!O28</f>
        <v>1.2503890302619775E-2</v>
      </c>
      <c r="L28" s="396">
        <f>L27/L847</f>
        <v>1.2503890302619775E-2</v>
      </c>
      <c r="M28" s="396" t="e">
        <f>'موازنة 2029-2030'!O28</f>
        <v>#DIV/0!</v>
      </c>
      <c r="N28" s="396"/>
      <c r="O28" s="396" t="e">
        <f>O27/O847</f>
        <v>#DIV/0!</v>
      </c>
      <c r="P28" s="396"/>
      <c r="Q28" s="490"/>
      <c r="R28" s="491"/>
      <c r="S28" s="461">
        <v>1</v>
      </c>
    </row>
    <row r="29" spans="1:19" s="1" customFormat="1" ht="87.75" customHeight="1" x14ac:dyDescent="0.2">
      <c r="A29" s="362"/>
      <c r="B29" s="363"/>
      <c r="C29" s="363"/>
      <c r="D29" s="363"/>
      <c r="E29" s="363"/>
      <c r="F29" s="363"/>
      <c r="G29" s="56" t="s">
        <v>643</v>
      </c>
      <c r="H29" s="492" t="s">
        <v>19</v>
      </c>
      <c r="I29" s="363"/>
      <c r="J29" s="363"/>
      <c r="K29" s="363"/>
      <c r="L29" s="363"/>
      <c r="M29" s="363"/>
      <c r="N29" s="493"/>
      <c r="O29" s="363"/>
      <c r="P29" s="363" t="str">
        <f t="shared" si="1"/>
        <v xml:space="preserve"> </v>
      </c>
      <c r="Q29" s="363" t="str">
        <f t="shared" si="2"/>
        <v xml:space="preserve"> </v>
      </c>
      <c r="R29" s="494"/>
      <c r="S29" s="461">
        <f>S32</f>
        <v>649315</v>
      </c>
    </row>
    <row r="30" spans="1:19" ht="99" hidden="1" customHeight="1" x14ac:dyDescent="0.2">
      <c r="A30" s="353">
        <f>'موازنة 2026-2027'!A30</f>
        <v>0</v>
      </c>
      <c r="B30" s="354">
        <f>'موازنة 2026-2027'!B30</f>
        <v>0</v>
      </c>
      <c r="C30" s="354">
        <f>'موازنة 2026-2027'!C30</f>
        <v>0</v>
      </c>
      <c r="D30" s="354">
        <f>'موازنة 2026-2027'!D30</f>
        <v>0</v>
      </c>
      <c r="E30" s="354">
        <f>'موازنة 2026-2027'!E30</f>
        <v>0</v>
      </c>
      <c r="F30" s="354">
        <f>'موازنة 2026-2027'!F30</f>
        <v>0</v>
      </c>
      <c r="G30" s="79" t="s">
        <v>644</v>
      </c>
      <c r="H30" s="495" t="s">
        <v>20</v>
      </c>
      <c r="I30" s="354">
        <f>'موازنة 2026-2027'!O30</f>
        <v>0</v>
      </c>
      <c r="J30" s="354">
        <f>'موازنة 2027-2028 '!O30</f>
        <v>0</v>
      </c>
      <c r="K30" s="354">
        <f>'موازنة 2028 -2029'!O30</f>
        <v>0</v>
      </c>
      <c r="L30" s="354">
        <f t="shared" si="9"/>
        <v>0</v>
      </c>
      <c r="M30" s="354">
        <f>'موازنة 2029-2030'!O30</f>
        <v>0</v>
      </c>
      <c r="N30" s="469">
        <f t="shared" si="0"/>
        <v>0</v>
      </c>
      <c r="O30" s="354"/>
      <c r="P30" s="354" t="str">
        <f t="shared" si="1"/>
        <v xml:space="preserve"> </v>
      </c>
      <c r="Q30" s="354" t="str">
        <f t="shared" si="2"/>
        <v xml:space="preserve"> </v>
      </c>
      <c r="R30" s="470">
        <f t="shared" si="4"/>
        <v>0</v>
      </c>
      <c r="S30" s="461">
        <f t="shared" si="3"/>
        <v>0</v>
      </c>
    </row>
    <row r="31" spans="1:19" ht="105" customHeight="1" thickBot="1" x14ac:dyDescent="0.25">
      <c r="A31" s="367">
        <f>'موازنة 2026-2027'!A31</f>
        <v>15000</v>
      </c>
      <c r="B31" s="367">
        <f>'موازنة 2026-2027'!B31</f>
        <v>17422</v>
      </c>
      <c r="C31" s="367">
        <f>'موازنة 2026-2027'!C31</f>
        <v>23000</v>
      </c>
      <c r="D31" s="367">
        <f>'موازنة 2026-2027'!D31</f>
        <v>29893</v>
      </c>
      <c r="E31" s="367">
        <f>'موازنة 2026-2027'!E31</f>
        <v>45000</v>
      </c>
      <c r="F31" s="367">
        <f>'موازنة 2026-2027'!F31</f>
        <v>0</v>
      </c>
      <c r="G31" s="81" t="s">
        <v>645</v>
      </c>
      <c r="H31" s="483" t="s">
        <v>21</v>
      </c>
      <c r="I31" s="367">
        <f>'موازنة 2026-2027'!O31</f>
        <v>82000</v>
      </c>
      <c r="J31" s="367">
        <f>'موازنة 2027-2028 '!O31</f>
        <v>95000</v>
      </c>
      <c r="K31" s="367">
        <f>'موازنة 2028 -2029'!O31</f>
        <v>114000</v>
      </c>
      <c r="L31" s="367">
        <f>K31*2</f>
        <v>228000</v>
      </c>
      <c r="M31" s="367">
        <f>'موازنة 2029-2030'!O31</f>
        <v>0</v>
      </c>
      <c r="N31" s="498">
        <f t="shared" si="0"/>
        <v>-82000</v>
      </c>
      <c r="O31" s="367"/>
      <c r="P31" s="367" t="str">
        <f t="shared" si="1"/>
        <v xml:space="preserve"> </v>
      </c>
      <c r="Q31" s="367">
        <f t="shared" si="2"/>
        <v>82000</v>
      </c>
      <c r="R31" s="499">
        <f t="shared" si="4"/>
        <v>0</v>
      </c>
      <c r="S31" s="461">
        <f t="shared" si="3"/>
        <v>649315</v>
      </c>
    </row>
    <row r="32" spans="1:19" s="1" customFormat="1" ht="110.25" customHeight="1" thickBot="1" x14ac:dyDescent="0.25">
      <c r="A32" s="360">
        <f t="shared" ref="A32:O32" si="15">SUM(A30:A31)</f>
        <v>15000</v>
      </c>
      <c r="B32" s="368">
        <f t="shared" si="15"/>
        <v>17422</v>
      </c>
      <c r="C32" s="368">
        <f t="shared" si="15"/>
        <v>23000</v>
      </c>
      <c r="D32" s="368">
        <f t="shared" si="15"/>
        <v>29893</v>
      </c>
      <c r="E32" s="368">
        <f t="shared" si="15"/>
        <v>45000</v>
      </c>
      <c r="F32" s="368">
        <f t="shared" si="15"/>
        <v>0</v>
      </c>
      <c r="G32" s="51"/>
      <c r="H32" s="486" t="s">
        <v>22</v>
      </c>
      <c r="I32" s="368">
        <f>'موازنة 2026-2027'!O32</f>
        <v>82000</v>
      </c>
      <c r="J32" s="368">
        <f>'موازنة 2027-2028 '!O32</f>
        <v>95000</v>
      </c>
      <c r="K32" s="368">
        <f>'موازنة 2028 -2029'!O32</f>
        <v>114000</v>
      </c>
      <c r="L32" s="368">
        <f t="shared" si="15"/>
        <v>228000</v>
      </c>
      <c r="M32" s="368">
        <f>'موازنة 2029-2030'!O32</f>
        <v>0</v>
      </c>
      <c r="N32" s="500">
        <f t="shared" si="0"/>
        <v>-82000</v>
      </c>
      <c r="O32" s="368">
        <f t="shared" si="15"/>
        <v>0</v>
      </c>
      <c r="P32" s="368" t="str">
        <f t="shared" si="1"/>
        <v xml:space="preserve"> </v>
      </c>
      <c r="Q32" s="368">
        <f t="shared" si="2"/>
        <v>82000</v>
      </c>
      <c r="R32" s="501">
        <f t="shared" si="4"/>
        <v>0</v>
      </c>
      <c r="S32" s="461">
        <f t="shared" si="3"/>
        <v>649315</v>
      </c>
    </row>
    <row r="33" spans="1:19" s="1" customFormat="1" ht="107.25" customHeight="1" thickBot="1" x14ac:dyDescent="0.25">
      <c r="A33" s="361">
        <f t="shared" ref="A33:F33" si="16">A32/A847</f>
        <v>6.8181818181818187E-4</v>
      </c>
      <c r="B33" s="361">
        <f t="shared" si="16"/>
        <v>6.9607714462139366E-4</v>
      </c>
      <c r="C33" s="361">
        <f t="shared" si="16"/>
        <v>1.2222340312466786E-3</v>
      </c>
      <c r="D33" s="361">
        <f t="shared" si="16"/>
        <v>9.31670465852998E-4</v>
      </c>
      <c r="E33" s="361">
        <f t="shared" si="16"/>
        <v>1.4601856058147837E-3</v>
      </c>
      <c r="F33" s="361" t="e">
        <f t="shared" si="16"/>
        <v>#DIV/0!</v>
      </c>
      <c r="G33" s="266"/>
      <c r="H33" s="489" t="s">
        <v>1136</v>
      </c>
      <c r="I33" s="396">
        <f>'موازنة 2026-2027'!O33</f>
        <v>2.0800040585445046E-3</v>
      </c>
      <c r="J33" s="396">
        <f>'موازنة 2027-2028 '!O33</f>
        <v>2.0868571930672407E-3</v>
      </c>
      <c r="K33" s="396">
        <f>'موازنة 2028 -2029'!O33</f>
        <v>2.0870329348442965E-3</v>
      </c>
      <c r="L33" s="396">
        <f>L32/L847</f>
        <v>2.0870329348442965E-3</v>
      </c>
      <c r="M33" s="396" t="e">
        <f>'موازنة 2029-2030'!O33</f>
        <v>#DIV/0!</v>
      </c>
      <c r="N33" s="396"/>
      <c r="O33" s="396" t="e">
        <f>O32/O847</f>
        <v>#DIV/0!</v>
      </c>
      <c r="P33" s="396"/>
      <c r="Q33" s="490"/>
      <c r="R33" s="491"/>
      <c r="S33" s="461">
        <v>1</v>
      </c>
    </row>
    <row r="34" spans="1:19" s="1" customFormat="1" ht="105.75" hidden="1" customHeight="1" x14ac:dyDescent="0.2">
      <c r="A34" s="357"/>
      <c r="B34" s="373"/>
      <c r="C34" s="373"/>
      <c r="D34" s="373"/>
      <c r="E34" s="373"/>
      <c r="F34" s="373"/>
      <c r="G34" s="48" t="s">
        <v>646</v>
      </c>
      <c r="H34" s="513" t="s">
        <v>23</v>
      </c>
      <c r="I34" s="373"/>
      <c r="J34" s="373"/>
      <c r="K34" s="373"/>
      <c r="L34" s="373"/>
      <c r="M34" s="373"/>
      <c r="N34" s="508"/>
      <c r="O34" s="373"/>
      <c r="P34" s="373" t="str">
        <f t="shared" si="1"/>
        <v xml:space="preserve"> </v>
      </c>
      <c r="Q34" s="373" t="str">
        <f t="shared" si="2"/>
        <v xml:space="preserve"> </v>
      </c>
      <c r="R34" s="509"/>
      <c r="S34" s="461">
        <f>S36</f>
        <v>0</v>
      </c>
    </row>
    <row r="35" spans="1:19" ht="87.75" customHeight="1" thickBot="1" x14ac:dyDescent="0.25">
      <c r="A35" s="364">
        <f>'موازنة 2026-2027'!A35</f>
        <v>0</v>
      </c>
      <c r="B35" s="365">
        <f>'موازنة 2026-2027'!B35</f>
        <v>0</v>
      </c>
      <c r="C35" s="365">
        <f>'موازنة 2026-2027'!C35</f>
        <v>14000</v>
      </c>
      <c r="D35" s="365">
        <f>'موازنة 2026-2027'!D35</f>
        <v>1925</v>
      </c>
      <c r="E35" s="365">
        <f>'موازنة 2026-2027'!E35</f>
        <v>14000</v>
      </c>
      <c r="F35" s="365">
        <f>'موازنة 2026-2027'!F35</f>
        <v>0</v>
      </c>
      <c r="G35" s="49" t="s">
        <v>647</v>
      </c>
      <c r="H35" s="480" t="s">
        <v>24</v>
      </c>
      <c r="I35" s="365">
        <f>'موازنة 2026-2027'!O35</f>
        <v>7000</v>
      </c>
      <c r="J35" s="365">
        <f>'موازنة 2027-2028 '!O35</f>
        <v>8000</v>
      </c>
      <c r="K35" s="365">
        <f>'موازنة 2028 -2029'!O35</f>
        <v>9000</v>
      </c>
      <c r="L35" s="365">
        <f>K35*2</f>
        <v>18000</v>
      </c>
      <c r="M35" s="365">
        <f>'موازنة 2029-2030'!O35</f>
        <v>0</v>
      </c>
      <c r="N35" s="496">
        <f t="shared" si="0"/>
        <v>-7000</v>
      </c>
      <c r="O35" s="365"/>
      <c r="P35" s="365" t="str">
        <f t="shared" si="1"/>
        <v xml:space="preserve"> </v>
      </c>
      <c r="Q35" s="365">
        <f t="shared" si="2"/>
        <v>7000</v>
      </c>
      <c r="R35" s="497">
        <f t="shared" si="4"/>
        <v>0</v>
      </c>
      <c r="S35" s="461">
        <f t="shared" si="3"/>
        <v>71925</v>
      </c>
    </row>
    <row r="36" spans="1:19" s="1" customFormat="1" ht="105.75" hidden="1" customHeight="1" thickBot="1" x14ac:dyDescent="0.25">
      <c r="A36" s="364">
        <f>'موازنة 2026-2027'!A36</f>
        <v>0</v>
      </c>
      <c r="B36" s="365">
        <f>'موازنة 2026-2027'!B36</f>
        <v>0</v>
      </c>
      <c r="C36" s="365">
        <f>'موازنة 2026-2027'!C36</f>
        <v>0</v>
      </c>
      <c r="D36" s="365">
        <f>'موازنة 2026-2027'!D36</f>
        <v>0</v>
      </c>
      <c r="E36" s="365">
        <f>'موازنة 2026-2027'!E36</f>
        <v>0</v>
      </c>
      <c r="F36" s="365">
        <f>'موازنة 2026-2027'!F36</f>
        <v>0</v>
      </c>
      <c r="G36" s="365" t="s">
        <v>648</v>
      </c>
      <c r="H36" s="365" t="s">
        <v>25</v>
      </c>
      <c r="I36" s="365">
        <f>'موازنة 2026-2027'!O36</f>
        <v>0</v>
      </c>
      <c r="J36" s="365">
        <f>'موازنة 2027-2028 '!O36</f>
        <v>0</v>
      </c>
      <c r="K36" s="365">
        <f>'موازنة 2028 -2029'!O36</f>
        <v>0</v>
      </c>
      <c r="L36" s="365">
        <f t="shared" si="9"/>
        <v>0</v>
      </c>
      <c r="M36" s="365">
        <f>'موازنة 2029-2030'!O36</f>
        <v>0</v>
      </c>
      <c r="N36" s="365">
        <f t="shared" si="0"/>
        <v>0</v>
      </c>
      <c r="O36" s="365"/>
      <c r="P36" s="365" t="str">
        <f t="shared" si="1"/>
        <v xml:space="preserve"> </v>
      </c>
      <c r="Q36" s="365" t="str">
        <f t="shared" si="2"/>
        <v xml:space="preserve"> </v>
      </c>
      <c r="R36" s="365">
        <f t="shared" si="4"/>
        <v>0</v>
      </c>
      <c r="S36" s="461">
        <f t="shared" si="3"/>
        <v>0</v>
      </c>
    </row>
    <row r="37" spans="1:19" s="1" customFormat="1" ht="87.75" customHeight="1" thickBot="1" x14ac:dyDescent="0.25">
      <c r="A37" s="360">
        <f t="shared" ref="A37:O37" si="17">SUM(A35:A36)</f>
        <v>0</v>
      </c>
      <c r="B37" s="368">
        <f t="shared" si="17"/>
        <v>0</v>
      </c>
      <c r="C37" s="368">
        <f t="shared" si="17"/>
        <v>14000</v>
      </c>
      <c r="D37" s="368">
        <f t="shared" si="17"/>
        <v>1925</v>
      </c>
      <c r="E37" s="368">
        <f t="shared" si="17"/>
        <v>14000</v>
      </c>
      <c r="F37" s="368">
        <f t="shared" si="17"/>
        <v>0</v>
      </c>
      <c r="G37" s="51"/>
      <c r="H37" s="486" t="s">
        <v>26</v>
      </c>
      <c r="I37" s="368">
        <f>'موازنة 2026-2027'!O37</f>
        <v>7000</v>
      </c>
      <c r="J37" s="368">
        <f>'موازنة 2027-2028 '!O37</f>
        <v>8000</v>
      </c>
      <c r="K37" s="368">
        <f>'موازنة 2028 -2029'!O37</f>
        <v>9000</v>
      </c>
      <c r="L37" s="368">
        <f t="shared" si="17"/>
        <v>18000</v>
      </c>
      <c r="M37" s="368">
        <f>'موازنة 2029-2030'!O37</f>
        <v>0</v>
      </c>
      <c r="N37" s="500">
        <f t="shared" si="0"/>
        <v>-7000</v>
      </c>
      <c r="O37" s="368">
        <f t="shared" si="17"/>
        <v>0</v>
      </c>
      <c r="P37" s="368" t="str">
        <f t="shared" si="1"/>
        <v xml:space="preserve"> </v>
      </c>
      <c r="Q37" s="368">
        <f t="shared" si="2"/>
        <v>7000</v>
      </c>
      <c r="R37" s="501">
        <f t="shared" si="4"/>
        <v>0</v>
      </c>
      <c r="S37" s="461">
        <f t="shared" si="3"/>
        <v>71925</v>
      </c>
    </row>
    <row r="38" spans="1:19" s="1" customFormat="1" ht="87.75" customHeight="1" thickBot="1" x14ac:dyDescent="0.25">
      <c r="A38" s="361">
        <f t="shared" ref="A38:F38" si="18">A37/A847</f>
        <v>0</v>
      </c>
      <c r="B38" s="361">
        <f t="shared" si="18"/>
        <v>0</v>
      </c>
      <c r="C38" s="361">
        <f t="shared" si="18"/>
        <v>7.4396854075884787E-4</v>
      </c>
      <c r="D38" s="361">
        <f t="shared" si="18"/>
        <v>5.9996174581574992E-5</v>
      </c>
      <c r="E38" s="361">
        <f t="shared" si="18"/>
        <v>4.5427996625348822E-4</v>
      </c>
      <c r="F38" s="361" t="e">
        <f t="shared" si="18"/>
        <v>#DIV/0!</v>
      </c>
      <c r="G38" s="266"/>
      <c r="H38" s="489" t="s">
        <v>1136</v>
      </c>
      <c r="I38" s="396">
        <f>'موازنة 2026-2027'!O38</f>
        <v>1.7756132207087232E-4</v>
      </c>
      <c r="J38" s="396">
        <f>'موازنة 2027-2028 '!O38</f>
        <v>1.7573534257408344E-4</v>
      </c>
      <c r="K38" s="396">
        <f>'موازنة 2028 -2029'!O38</f>
        <v>1.6476575801402339E-4</v>
      </c>
      <c r="L38" s="396">
        <f>L37/L847</f>
        <v>1.6476575801402339E-4</v>
      </c>
      <c r="M38" s="396" t="e">
        <f>'موازنة 2029-2030'!O38</f>
        <v>#DIV/0!</v>
      </c>
      <c r="N38" s="396"/>
      <c r="O38" s="396" t="e">
        <f>O37/O847</f>
        <v>#DIV/0!</v>
      </c>
      <c r="P38" s="396"/>
      <c r="Q38" s="490"/>
      <c r="R38" s="491"/>
      <c r="S38" s="461">
        <v>1</v>
      </c>
    </row>
    <row r="39" spans="1:19" s="1" customFormat="1" ht="126" hidden="1" customHeight="1" thickBot="1" x14ac:dyDescent="0.25">
      <c r="A39" s="374">
        <f>'موازنة 2026-2027'!A39</f>
        <v>0</v>
      </c>
      <c r="B39" s="375">
        <f>'موازنة 2026-2027'!B39</f>
        <v>0</v>
      </c>
      <c r="C39" s="375">
        <f>'موازنة 2026-2027'!C39</f>
        <v>0</v>
      </c>
      <c r="D39" s="375">
        <f>'موازنة 2026-2027'!D39</f>
        <v>0</v>
      </c>
      <c r="E39" s="375">
        <f>'موازنة 2026-2027'!E39</f>
        <v>0</v>
      </c>
      <c r="F39" s="375">
        <f>'موازنة 2026-2027'!F39</f>
        <v>0</v>
      </c>
      <c r="G39" s="56">
        <v>3111020501</v>
      </c>
      <c r="H39" s="492" t="s">
        <v>27</v>
      </c>
      <c r="I39" s="375">
        <f>'موازنة 2026-2027'!O39</f>
        <v>0</v>
      </c>
      <c r="J39" s="375">
        <f>'موازنة 2027-2028 '!O39</f>
        <v>0</v>
      </c>
      <c r="K39" s="375">
        <f>'موازنة 2028 -2029'!O39</f>
        <v>0</v>
      </c>
      <c r="L39" s="375">
        <f t="shared" si="9"/>
        <v>0</v>
      </c>
      <c r="M39" s="375">
        <f>'موازنة 2029-2030'!O39</f>
        <v>0</v>
      </c>
      <c r="N39" s="511">
        <f t="shared" si="0"/>
        <v>0</v>
      </c>
      <c r="O39" s="375"/>
      <c r="P39" s="375" t="str">
        <f t="shared" si="1"/>
        <v xml:space="preserve"> </v>
      </c>
      <c r="Q39" s="375" t="str">
        <f t="shared" si="2"/>
        <v xml:space="preserve"> </v>
      </c>
      <c r="R39" s="512">
        <f t="shared" si="4"/>
        <v>0</v>
      </c>
      <c r="S39" s="461">
        <f t="shared" si="3"/>
        <v>0</v>
      </c>
    </row>
    <row r="40" spans="1:19" s="2" customFormat="1" ht="108" customHeight="1" thickBot="1" x14ac:dyDescent="0.25">
      <c r="A40" s="376">
        <f t="shared" ref="A40:F40" si="19">A23+A27+A32+A37+A39</f>
        <v>215000</v>
      </c>
      <c r="B40" s="377">
        <f t="shared" si="19"/>
        <v>195290</v>
      </c>
      <c r="C40" s="377">
        <f t="shared" si="19"/>
        <v>302000</v>
      </c>
      <c r="D40" s="377">
        <f t="shared" si="19"/>
        <v>299708</v>
      </c>
      <c r="E40" s="377">
        <f t="shared" si="19"/>
        <v>509000</v>
      </c>
      <c r="F40" s="377">
        <f t="shared" si="19"/>
        <v>0</v>
      </c>
      <c r="G40" s="57"/>
      <c r="H40" s="514" t="s">
        <v>28</v>
      </c>
      <c r="I40" s="377">
        <f>'موازنة 2026-2027'!O40</f>
        <v>584000</v>
      </c>
      <c r="J40" s="377">
        <f>'موازنة 2027-2028 '!O40</f>
        <v>672000</v>
      </c>
      <c r="K40" s="377">
        <f>'موازنة 2028 -2029'!O40</f>
        <v>806000</v>
      </c>
      <c r="L40" s="377">
        <f>L23+L27+L32+L37+L39</f>
        <v>1612000</v>
      </c>
      <c r="M40" s="377">
        <f>'موازنة 2029-2030'!O40</f>
        <v>0</v>
      </c>
      <c r="N40" s="515">
        <f t="shared" si="0"/>
        <v>-584000</v>
      </c>
      <c r="O40" s="377">
        <f>O23+O27+O32+O37+O39</f>
        <v>0</v>
      </c>
      <c r="P40" s="377" t="str">
        <f t="shared" si="1"/>
        <v xml:space="preserve"> </v>
      </c>
      <c r="Q40" s="377">
        <f t="shared" si="2"/>
        <v>584000</v>
      </c>
      <c r="R40" s="516">
        <f t="shared" si="4"/>
        <v>0</v>
      </c>
      <c r="S40" s="461">
        <f t="shared" si="3"/>
        <v>5194998</v>
      </c>
    </row>
    <row r="41" spans="1:19" s="1" customFormat="1" ht="112.5" customHeight="1" thickBot="1" x14ac:dyDescent="0.25">
      <c r="A41" s="361">
        <f t="shared" ref="A41:F41" si="20">A40/A847</f>
        <v>9.7727272727272732E-3</v>
      </c>
      <c r="B41" s="361">
        <f t="shared" si="20"/>
        <v>7.8026004806056697E-3</v>
      </c>
      <c r="C41" s="361">
        <f t="shared" si="20"/>
        <v>1.6048464236369433E-2</v>
      </c>
      <c r="D41" s="361">
        <f t="shared" si="20"/>
        <v>9.3409524631141178E-3</v>
      </c>
      <c r="E41" s="361">
        <f t="shared" si="20"/>
        <v>1.6516321630216109E-2</v>
      </c>
      <c r="F41" s="361" t="e">
        <f t="shared" si="20"/>
        <v>#DIV/0!</v>
      </c>
      <c r="G41" s="266"/>
      <c r="H41" s="489" t="s">
        <v>1136</v>
      </c>
      <c r="I41" s="396">
        <f>'موازنة 2026-2027'!O41</f>
        <v>1.481368744134135E-2</v>
      </c>
      <c r="J41" s="396">
        <f>'موازنة 2027-2028 '!O41</f>
        <v>1.4761768776223008E-2</v>
      </c>
      <c r="K41" s="396">
        <f>'موازنة 2028 -2029'!O41</f>
        <v>1.4755688995478095E-2</v>
      </c>
      <c r="L41" s="396">
        <f t="shared" ref="L41:O41" si="21">L40/L847</f>
        <v>1.4755688995478095E-2</v>
      </c>
      <c r="M41" s="396" t="e">
        <f>'موازنة 2029-2030'!O41</f>
        <v>#DIV/0!</v>
      </c>
      <c r="N41" s="396">
        <f t="shared" si="21"/>
        <v>1.481368744134135E-2</v>
      </c>
      <c r="O41" s="396" t="e">
        <f t="shared" si="21"/>
        <v>#DIV/0!</v>
      </c>
      <c r="P41" s="396"/>
      <c r="Q41" s="490"/>
      <c r="R41" s="491"/>
      <c r="S41" s="461">
        <v>1</v>
      </c>
    </row>
    <row r="42" spans="1:19" s="2" customFormat="1" ht="87.75" customHeight="1" x14ac:dyDescent="0.2">
      <c r="A42" s="371"/>
      <c r="B42" s="372"/>
      <c r="C42" s="372"/>
      <c r="D42" s="372"/>
      <c r="E42" s="372"/>
      <c r="F42" s="372"/>
      <c r="G42" s="53" t="s">
        <v>649</v>
      </c>
      <c r="H42" s="505" t="s">
        <v>29</v>
      </c>
      <c r="I42" s="372"/>
      <c r="J42" s="372"/>
      <c r="K42" s="372"/>
      <c r="L42" s="372"/>
      <c r="M42" s="372"/>
      <c r="N42" s="506"/>
      <c r="O42" s="372"/>
      <c r="P42" s="372" t="str">
        <f t="shared" si="1"/>
        <v xml:space="preserve"> </v>
      </c>
      <c r="Q42" s="372" t="str">
        <f t="shared" si="2"/>
        <v xml:space="preserve"> </v>
      </c>
      <c r="R42" s="507"/>
      <c r="S42" s="461">
        <f>S45</f>
        <v>3978243</v>
      </c>
    </row>
    <row r="43" spans="1:19" s="1" customFormat="1" ht="87.75" customHeight="1" x14ac:dyDescent="0.2">
      <c r="A43" s="373">
        <f>'موازنة 2026-2027'!A43</f>
        <v>50000</v>
      </c>
      <c r="B43" s="373">
        <f>'موازنة 2026-2027'!B43</f>
        <v>43600</v>
      </c>
      <c r="C43" s="373">
        <f>'موازنة 2026-2027'!C43</f>
        <v>100000</v>
      </c>
      <c r="D43" s="373">
        <f>'موازنة 2026-2027'!D43</f>
        <v>41228</v>
      </c>
      <c r="E43" s="373">
        <f>'موازنة 2026-2027'!E43</f>
        <v>175000</v>
      </c>
      <c r="F43" s="373">
        <f>'موازنة 2026-2027'!F43</f>
        <v>0</v>
      </c>
      <c r="G43" s="54">
        <v>3111030101</v>
      </c>
      <c r="H43" s="477" t="s">
        <v>30</v>
      </c>
      <c r="I43" s="373">
        <f>'موازنة 2026-2027'!O43</f>
        <v>192000</v>
      </c>
      <c r="J43" s="373">
        <f>'موازنة 2027-2028 '!O43</f>
        <v>222000</v>
      </c>
      <c r="K43" s="373">
        <f>'موازنة 2028 -2029'!O43</f>
        <v>266000</v>
      </c>
      <c r="L43" s="373">
        <f t="shared" si="9"/>
        <v>532000</v>
      </c>
      <c r="M43" s="373">
        <f>'موازنة 2029-2030'!O43</f>
        <v>0</v>
      </c>
      <c r="N43" s="508">
        <f t="shared" si="0"/>
        <v>-192000</v>
      </c>
      <c r="O43" s="373"/>
      <c r="P43" s="373" t="str">
        <f t="shared" si="1"/>
        <v xml:space="preserve"> </v>
      </c>
      <c r="Q43" s="373">
        <f t="shared" si="2"/>
        <v>192000</v>
      </c>
      <c r="R43" s="509">
        <f t="shared" si="4"/>
        <v>0</v>
      </c>
      <c r="S43" s="461">
        <f t="shared" si="3"/>
        <v>1621828</v>
      </c>
    </row>
    <row r="44" spans="1:19" s="1" customFormat="1" ht="92.25" customHeight="1" thickBot="1" x14ac:dyDescent="0.25">
      <c r="A44" s="375">
        <f>'موازنة 2026-2027'!A44</f>
        <v>100000</v>
      </c>
      <c r="B44" s="375">
        <f>'موازنة 2026-2027'!B44</f>
        <v>35632</v>
      </c>
      <c r="C44" s="375">
        <f>'موازنة 2026-2027'!C44</f>
        <v>130000</v>
      </c>
      <c r="D44" s="375">
        <f>'موازنة 2026-2027'!D44</f>
        <v>112783</v>
      </c>
      <c r="E44" s="375">
        <f>'موازنة 2026-2027'!E44</f>
        <v>250000</v>
      </c>
      <c r="F44" s="375">
        <f>'موازنة 2026-2027'!F44</f>
        <v>0</v>
      </c>
      <c r="G44" s="55">
        <v>3111030201</v>
      </c>
      <c r="H44" s="510" t="s">
        <v>31</v>
      </c>
      <c r="I44" s="375">
        <f>'موازنة 2026-2027'!O44</f>
        <v>275000</v>
      </c>
      <c r="J44" s="375">
        <f>'موازنة 2027-2028 '!O44</f>
        <v>316000</v>
      </c>
      <c r="K44" s="375">
        <f>'موازنة 2028 -2029'!O44</f>
        <v>379000</v>
      </c>
      <c r="L44" s="375">
        <f>K44*2</f>
        <v>758000</v>
      </c>
      <c r="M44" s="375">
        <f>'موازنة 2029-2030'!O44</f>
        <v>0</v>
      </c>
      <c r="N44" s="511">
        <f t="shared" si="0"/>
        <v>-275000</v>
      </c>
      <c r="O44" s="375"/>
      <c r="P44" s="375" t="str">
        <f t="shared" si="1"/>
        <v xml:space="preserve"> </v>
      </c>
      <c r="Q44" s="375">
        <f t="shared" si="2"/>
        <v>275000</v>
      </c>
      <c r="R44" s="512">
        <f t="shared" si="4"/>
        <v>0</v>
      </c>
      <c r="S44" s="461">
        <f t="shared" si="3"/>
        <v>2356415</v>
      </c>
    </row>
    <row r="45" spans="1:19" s="2" customFormat="1" ht="97.5" customHeight="1" thickBot="1" x14ac:dyDescent="0.25">
      <c r="A45" s="376">
        <f t="shared" ref="A45:F45" si="22">SUM(A43:A44)</f>
        <v>150000</v>
      </c>
      <c r="B45" s="377">
        <f t="shared" si="22"/>
        <v>79232</v>
      </c>
      <c r="C45" s="377">
        <f t="shared" si="22"/>
        <v>230000</v>
      </c>
      <c r="D45" s="377">
        <f t="shared" si="22"/>
        <v>154011</v>
      </c>
      <c r="E45" s="377">
        <f t="shared" si="22"/>
        <v>425000</v>
      </c>
      <c r="F45" s="377">
        <f t="shared" si="22"/>
        <v>0</v>
      </c>
      <c r="G45" s="57"/>
      <c r="H45" s="514" t="s">
        <v>32</v>
      </c>
      <c r="I45" s="377">
        <f>'موازنة 2026-2027'!O45</f>
        <v>467000</v>
      </c>
      <c r="J45" s="377">
        <f>'موازنة 2027-2028 '!O45</f>
        <v>538000</v>
      </c>
      <c r="K45" s="377">
        <f>'موازنة 2028 -2029'!O45</f>
        <v>645000</v>
      </c>
      <c r="L45" s="377">
        <f t="shared" ref="L45:O45" si="23">SUM(L43:L44)</f>
        <v>1290000</v>
      </c>
      <c r="M45" s="377">
        <f>'موازنة 2029-2030'!O45</f>
        <v>0</v>
      </c>
      <c r="N45" s="515">
        <f t="shared" si="0"/>
        <v>-467000</v>
      </c>
      <c r="O45" s="377">
        <f t="shared" si="23"/>
        <v>0</v>
      </c>
      <c r="P45" s="377" t="str">
        <f t="shared" si="1"/>
        <v xml:space="preserve"> </v>
      </c>
      <c r="Q45" s="377">
        <f t="shared" si="2"/>
        <v>467000</v>
      </c>
      <c r="R45" s="516">
        <f t="shared" si="4"/>
        <v>0</v>
      </c>
      <c r="S45" s="461">
        <f t="shared" si="3"/>
        <v>3978243</v>
      </c>
    </row>
    <row r="46" spans="1:19" s="1" customFormat="1" ht="102.75" customHeight="1" x14ac:dyDescent="0.2">
      <c r="A46" s="378">
        <f t="shared" ref="A46:F46" si="24">A45/A847</f>
        <v>6.8181818181818179E-3</v>
      </c>
      <c r="B46" s="378">
        <f t="shared" si="24"/>
        <v>3.1656287637838519E-3</v>
      </c>
      <c r="C46" s="378">
        <f t="shared" si="24"/>
        <v>1.2222340312466787E-2</v>
      </c>
      <c r="D46" s="378">
        <f t="shared" si="24"/>
        <v>4.8000368018093226E-3</v>
      </c>
      <c r="E46" s="378">
        <f t="shared" si="24"/>
        <v>1.3790641832695178E-2</v>
      </c>
      <c r="F46" s="378" t="e">
        <f t="shared" si="24"/>
        <v>#DIV/0!</v>
      </c>
      <c r="G46" s="311"/>
      <c r="H46" s="517" t="s">
        <v>1136</v>
      </c>
      <c r="I46" s="435">
        <f>'موازنة 2026-2027'!O46</f>
        <v>1.1845876772442483E-2</v>
      </c>
      <c r="J46" s="435">
        <f>'موازنة 2027-2028 '!O46</f>
        <v>1.1818201788107111E-2</v>
      </c>
      <c r="K46" s="435">
        <f>'موازنة 2028 -2029'!O46</f>
        <v>1.1808212657671676E-2</v>
      </c>
      <c r="L46" s="435">
        <f>L45/L847</f>
        <v>1.1808212657671676E-2</v>
      </c>
      <c r="M46" s="435" t="e">
        <f>'موازنة 2029-2030'!O46</f>
        <v>#DIV/0!</v>
      </c>
      <c r="N46" s="435"/>
      <c r="O46" s="435" t="e">
        <f>O45/O847</f>
        <v>#DIV/0!</v>
      </c>
      <c r="P46" s="435"/>
      <c r="Q46" s="434"/>
      <c r="R46" s="518"/>
      <c r="S46" s="461">
        <v>1</v>
      </c>
    </row>
    <row r="47" spans="1:19" s="2" customFormat="1" ht="99" hidden="1" customHeight="1" x14ac:dyDescent="0.2">
      <c r="A47" s="371"/>
      <c r="B47" s="372"/>
      <c r="C47" s="372"/>
      <c r="D47" s="372"/>
      <c r="E47" s="372"/>
      <c r="F47" s="372"/>
      <c r="G47" s="53" t="s">
        <v>650</v>
      </c>
      <c r="H47" s="505" t="s">
        <v>33</v>
      </c>
      <c r="I47" s="372"/>
      <c r="J47" s="372"/>
      <c r="K47" s="372"/>
      <c r="L47" s="372"/>
      <c r="M47" s="372"/>
      <c r="N47" s="506"/>
      <c r="O47" s="372"/>
      <c r="P47" s="372" t="str">
        <f t="shared" si="1"/>
        <v xml:space="preserve"> </v>
      </c>
      <c r="Q47" s="372" t="str">
        <f t="shared" si="2"/>
        <v xml:space="preserve"> </v>
      </c>
      <c r="R47" s="507"/>
      <c r="S47" s="461">
        <f>S50</f>
        <v>0</v>
      </c>
    </row>
    <row r="48" spans="1:19" s="1" customFormat="1" ht="99" hidden="1" customHeight="1" x14ac:dyDescent="0.2">
      <c r="A48" s="357">
        <f>'موازنة 2026-2027'!A48</f>
        <v>0</v>
      </c>
      <c r="B48" s="373">
        <f>'موازنة 2026-2027'!B48</f>
        <v>0</v>
      </c>
      <c r="C48" s="373">
        <f>'موازنة 2026-2027'!C48</f>
        <v>0</v>
      </c>
      <c r="D48" s="373">
        <f>'موازنة 2026-2027'!D48</f>
        <v>0</v>
      </c>
      <c r="E48" s="373">
        <f>'موازنة 2026-2027'!E48</f>
        <v>0</v>
      </c>
      <c r="F48" s="373">
        <f>'موازنة 2026-2027'!F48</f>
        <v>0</v>
      </c>
      <c r="G48" s="54">
        <v>3111040101</v>
      </c>
      <c r="H48" s="477" t="s">
        <v>34</v>
      </c>
      <c r="I48" s="373">
        <f>'موازنة 2026-2027'!O48</f>
        <v>0</v>
      </c>
      <c r="J48" s="373">
        <f>'موازنة 2027-2028 '!O48</f>
        <v>0</v>
      </c>
      <c r="K48" s="373">
        <f>'موازنة 2028 -2029'!O48</f>
        <v>0</v>
      </c>
      <c r="L48" s="373">
        <f t="shared" si="9"/>
        <v>0</v>
      </c>
      <c r="M48" s="373">
        <f>'موازنة 2029-2030'!O48</f>
        <v>0</v>
      </c>
      <c r="N48" s="508">
        <f t="shared" si="0"/>
        <v>0</v>
      </c>
      <c r="O48" s="373"/>
      <c r="P48" s="373" t="str">
        <f t="shared" si="1"/>
        <v xml:space="preserve"> </v>
      </c>
      <c r="Q48" s="373" t="str">
        <f t="shared" si="2"/>
        <v xml:space="preserve"> </v>
      </c>
      <c r="R48" s="509">
        <f t="shared" si="4"/>
        <v>0</v>
      </c>
      <c r="S48" s="461">
        <f t="shared" si="3"/>
        <v>0</v>
      </c>
    </row>
    <row r="49" spans="1:19" s="1" customFormat="1" ht="105.75" hidden="1" customHeight="1" thickBot="1" x14ac:dyDescent="0.25">
      <c r="A49" s="374">
        <f>'موازنة 2026-2027'!A49</f>
        <v>0</v>
      </c>
      <c r="B49" s="375">
        <f>'موازنة 2026-2027'!B49</f>
        <v>0</v>
      </c>
      <c r="C49" s="375">
        <f>'موازنة 2026-2027'!C49</f>
        <v>0</v>
      </c>
      <c r="D49" s="375">
        <f>'موازنة 2026-2027'!D49</f>
        <v>0</v>
      </c>
      <c r="E49" s="375">
        <f>'موازنة 2026-2027'!E49</f>
        <v>0</v>
      </c>
      <c r="F49" s="375">
        <f>'موازنة 2026-2027'!F49</f>
        <v>0</v>
      </c>
      <c r="G49" s="55">
        <v>3111040201</v>
      </c>
      <c r="H49" s="510" t="s">
        <v>35</v>
      </c>
      <c r="I49" s="375">
        <f>'موازنة 2026-2027'!O49</f>
        <v>0</v>
      </c>
      <c r="J49" s="375">
        <f>'موازنة 2027-2028 '!O49</f>
        <v>0</v>
      </c>
      <c r="K49" s="375">
        <f>'موازنة 2028 -2029'!O49</f>
        <v>0</v>
      </c>
      <c r="L49" s="375">
        <f t="shared" si="9"/>
        <v>0</v>
      </c>
      <c r="M49" s="375">
        <f>'موازنة 2029-2030'!O49</f>
        <v>0</v>
      </c>
      <c r="N49" s="511">
        <f t="shared" si="0"/>
        <v>0</v>
      </c>
      <c r="O49" s="375"/>
      <c r="P49" s="375" t="str">
        <f t="shared" si="1"/>
        <v xml:space="preserve"> </v>
      </c>
      <c r="Q49" s="375" t="str">
        <f t="shared" si="2"/>
        <v xml:space="preserve"> </v>
      </c>
      <c r="R49" s="512">
        <f t="shared" si="4"/>
        <v>0</v>
      </c>
      <c r="S49" s="461">
        <f t="shared" si="3"/>
        <v>0</v>
      </c>
    </row>
    <row r="50" spans="1:19" s="2" customFormat="1" ht="84.75" hidden="1" customHeight="1" thickBot="1" x14ac:dyDescent="0.25">
      <c r="A50" s="376">
        <f t="shared" ref="A50:O50" si="25">SUM(A48:A49)</f>
        <v>0</v>
      </c>
      <c r="B50" s="377">
        <f t="shared" si="25"/>
        <v>0</v>
      </c>
      <c r="C50" s="377">
        <f t="shared" si="25"/>
        <v>0</v>
      </c>
      <c r="D50" s="377">
        <f t="shared" si="25"/>
        <v>0</v>
      </c>
      <c r="E50" s="377">
        <f t="shared" si="25"/>
        <v>0</v>
      </c>
      <c r="F50" s="377">
        <f t="shared" si="25"/>
        <v>0</v>
      </c>
      <c r="G50" s="57"/>
      <c r="H50" s="514" t="s">
        <v>36</v>
      </c>
      <c r="I50" s="377">
        <f>'موازنة 2026-2027'!O50</f>
        <v>0</v>
      </c>
      <c r="J50" s="377">
        <f>'موازنة 2027-2028 '!O50</f>
        <v>0</v>
      </c>
      <c r="K50" s="377">
        <f>'موازنة 2028 -2029'!O50</f>
        <v>0</v>
      </c>
      <c r="L50" s="377">
        <f t="shared" si="25"/>
        <v>0</v>
      </c>
      <c r="M50" s="377">
        <f>'موازنة 2029-2030'!O50</f>
        <v>0</v>
      </c>
      <c r="N50" s="515">
        <f t="shared" si="0"/>
        <v>0</v>
      </c>
      <c r="O50" s="377">
        <f t="shared" si="25"/>
        <v>0</v>
      </c>
      <c r="P50" s="377" t="str">
        <f t="shared" si="1"/>
        <v xml:space="preserve"> </v>
      </c>
      <c r="Q50" s="377" t="str">
        <f t="shared" si="2"/>
        <v xml:space="preserve"> </v>
      </c>
      <c r="R50" s="516">
        <f t="shared" si="4"/>
        <v>0</v>
      </c>
      <c r="S50" s="461">
        <f t="shared" si="3"/>
        <v>0</v>
      </c>
    </row>
    <row r="51" spans="1:19" s="1" customFormat="1" ht="87.75" customHeight="1" thickBot="1" x14ac:dyDescent="0.25">
      <c r="A51" s="361">
        <f t="shared" ref="A51:F51" si="26">A50/A847</f>
        <v>0</v>
      </c>
      <c r="B51" s="361">
        <f t="shared" si="26"/>
        <v>0</v>
      </c>
      <c r="C51" s="361">
        <f t="shared" si="26"/>
        <v>0</v>
      </c>
      <c r="D51" s="361">
        <f t="shared" si="26"/>
        <v>0</v>
      </c>
      <c r="E51" s="361">
        <f t="shared" si="26"/>
        <v>0</v>
      </c>
      <c r="F51" s="361" t="e">
        <f t="shared" si="26"/>
        <v>#DIV/0!</v>
      </c>
      <c r="G51" s="266"/>
      <c r="H51" s="489" t="s">
        <v>1136</v>
      </c>
      <c r="I51" s="396">
        <f>'موازنة 2026-2027'!O51</f>
        <v>0</v>
      </c>
      <c r="J51" s="396">
        <f>'موازنة 2027-2028 '!O51</f>
        <v>0</v>
      </c>
      <c r="K51" s="396">
        <f>'موازنة 2028 -2029'!O51</f>
        <v>0</v>
      </c>
      <c r="L51" s="396">
        <f>L50/L847</f>
        <v>0</v>
      </c>
      <c r="M51" s="396" t="e">
        <f>'موازنة 2029-2030'!O51</f>
        <v>#DIV/0!</v>
      </c>
      <c r="N51" s="396"/>
      <c r="O51" s="396" t="e">
        <f>O50/O847</f>
        <v>#DIV/0!</v>
      </c>
      <c r="P51" s="396"/>
      <c r="Q51" s="490"/>
      <c r="R51" s="491"/>
      <c r="S51" s="461">
        <v>1</v>
      </c>
    </row>
    <row r="52" spans="1:19" s="2" customFormat="1" ht="99" customHeight="1" x14ac:dyDescent="0.2">
      <c r="A52" s="371"/>
      <c r="B52" s="372"/>
      <c r="C52" s="372"/>
      <c r="D52" s="372"/>
      <c r="E52" s="372"/>
      <c r="F52" s="372"/>
      <c r="G52" s="53" t="s">
        <v>651</v>
      </c>
      <c r="H52" s="505" t="s">
        <v>37</v>
      </c>
      <c r="I52" s="372"/>
      <c r="J52" s="372"/>
      <c r="K52" s="372"/>
      <c r="L52" s="372"/>
      <c r="M52" s="372"/>
      <c r="N52" s="506"/>
      <c r="O52" s="372"/>
      <c r="P52" s="372" t="str">
        <f t="shared" si="1"/>
        <v xml:space="preserve"> </v>
      </c>
      <c r="Q52" s="372" t="str">
        <f t="shared" si="2"/>
        <v xml:space="preserve"> </v>
      </c>
      <c r="R52" s="507"/>
      <c r="S52" s="461">
        <f>S58</f>
        <v>4143591</v>
      </c>
    </row>
    <row r="53" spans="1:19" s="1" customFormat="1" ht="99" customHeight="1" x14ac:dyDescent="0.2">
      <c r="A53" s="357"/>
      <c r="B53" s="373"/>
      <c r="C53" s="373"/>
      <c r="D53" s="373"/>
      <c r="E53" s="373"/>
      <c r="F53" s="373"/>
      <c r="G53" s="54" t="s">
        <v>652</v>
      </c>
      <c r="H53" s="477" t="s">
        <v>38</v>
      </c>
      <c r="I53" s="373"/>
      <c r="J53" s="373"/>
      <c r="K53" s="373"/>
      <c r="L53" s="373"/>
      <c r="M53" s="373"/>
      <c r="N53" s="508"/>
      <c r="O53" s="373"/>
      <c r="P53" s="373" t="str">
        <f t="shared" si="1"/>
        <v xml:space="preserve"> </v>
      </c>
      <c r="Q53" s="373" t="str">
        <f t="shared" si="2"/>
        <v xml:space="preserve"> </v>
      </c>
      <c r="R53" s="509"/>
      <c r="S53" s="461">
        <f>S56</f>
        <v>3551358</v>
      </c>
    </row>
    <row r="54" spans="1:19" ht="99" hidden="1" customHeight="1" x14ac:dyDescent="0.2">
      <c r="A54" s="364">
        <f>'موازنة 2026-2027'!A54</f>
        <v>0</v>
      </c>
      <c r="B54" s="365">
        <f>'موازنة 2026-2027'!B54</f>
        <v>0</v>
      </c>
      <c r="C54" s="365">
        <f>'موازنة 2026-2027'!C54</f>
        <v>0</v>
      </c>
      <c r="D54" s="365">
        <f>'موازنة 2026-2027'!D54</f>
        <v>0</v>
      </c>
      <c r="E54" s="365">
        <f>'موازنة 2026-2027'!E54</f>
        <v>0</v>
      </c>
      <c r="F54" s="365">
        <f>'موازنة 2026-2027'!F54</f>
        <v>0</v>
      </c>
      <c r="G54" s="49" t="s">
        <v>653</v>
      </c>
      <c r="H54" s="480" t="s">
        <v>39</v>
      </c>
      <c r="I54" s="365">
        <f>'موازنة 2026-2027'!O54</f>
        <v>0</v>
      </c>
      <c r="J54" s="365">
        <f>'موازنة 2027-2028 '!O54</f>
        <v>0</v>
      </c>
      <c r="K54" s="365">
        <f>'موازنة 2028 -2029'!O54</f>
        <v>0</v>
      </c>
      <c r="L54" s="365">
        <f t="shared" si="9"/>
        <v>0</v>
      </c>
      <c r="M54" s="365">
        <f>'موازنة 2029-2030'!O54</f>
        <v>0</v>
      </c>
      <c r="N54" s="496">
        <f t="shared" si="0"/>
        <v>0</v>
      </c>
      <c r="O54" s="365"/>
      <c r="P54" s="365" t="str">
        <f t="shared" si="1"/>
        <v xml:space="preserve"> </v>
      </c>
      <c r="Q54" s="365" t="str">
        <f t="shared" si="2"/>
        <v xml:space="preserve"> </v>
      </c>
      <c r="R54" s="497">
        <f t="shared" si="4"/>
        <v>0</v>
      </c>
      <c r="S54" s="461">
        <f t="shared" si="3"/>
        <v>0</v>
      </c>
    </row>
    <row r="55" spans="1:19" ht="95.25" customHeight="1" thickBot="1" x14ac:dyDescent="0.25">
      <c r="A55" s="379">
        <f>'موازنة 2026-2027'!A55</f>
        <v>190000</v>
      </c>
      <c r="B55" s="379">
        <f>'موازنة 2026-2027'!B55</f>
        <v>178813</v>
      </c>
      <c r="C55" s="379">
        <f>'موازنة 2026-2027'!C55</f>
        <v>348000</v>
      </c>
      <c r="D55" s="379">
        <f>'موازنة 2026-2027'!D55</f>
        <v>79545</v>
      </c>
      <c r="E55" s="379">
        <f>'موازنة 2026-2027'!E55</f>
        <v>348000</v>
      </c>
      <c r="F55" s="379">
        <f>'موازنة 2026-2027'!F55</f>
        <v>0</v>
      </c>
      <c r="G55" s="50" t="s">
        <v>654</v>
      </c>
      <c r="H55" s="519" t="s">
        <v>40</v>
      </c>
      <c r="I55" s="379">
        <f>'موازنة 2026-2027'!O55</f>
        <v>383000</v>
      </c>
      <c r="J55" s="379">
        <f>'موازنة 2027-2028 '!O55</f>
        <v>440000</v>
      </c>
      <c r="K55" s="379">
        <f>'موازنة 2028 -2029'!O55</f>
        <v>528000</v>
      </c>
      <c r="L55" s="379">
        <f>K55*2</f>
        <v>1056000</v>
      </c>
      <c r="M55" s="379">
        <f>'موازنة 2029-2030'!O55</f>
        <v>0</v>
      </c>
      <c r="N55" s="520">
        <f t="shared" si="0"/>
        <v>-383000</v>
      </c>
      <c r="O55" s="379"/>
      <c r="P55" s="379" t="str">
        <f t="shared" si="1"/>
        <v xml:space="preserve"> </v>
      </c>
      <c r="Q55" s="379">
        <f t="shared" si="2"/>
        <v>383000</v>
      </c>
      <c r="R55" s="521">
        <f t="shared" si="4"/>
        <v>0</v>
      </c>
      <c r="S55" s="461">
        <f t="shared" si="3"/>
        <v>3551358</v>
      </c>
    </row>
    <row r="56" spans="1:19" s="1" customFormat="1" ht="95.25" customHeight="1" thickBot="1" x14ac:dyDescent="0.25">
      <c r="A56" s="360">
        <f t="shared" ref="A56:O56" si="27">SUM(A54:A55)</f>
        <v>190000</v>
      </c>
      <c r="B56" s="368">
        <f t="shared" si="27"/>
        <v>178813</v>
      </c>
      <c r="C56" s="368">
        <f t="shared" si="27"/>
        <v>348000</v>
      </c>
      <c r="D56" s="368">
        <f t="shared" si="27"/>
        <v>79545</v>
      </c>
      <c r="E56" s="368">
        <f t="shared" si="27"/>
        <v>348000</v>
      </c>
      <c r="F56" s="368">
        <f t="shared" si="27"/>
        <v>0</v>
      </c>
      <c r="G56" s="51"/>
      <c r="H56" s="486" t="s">
        <v>6</v>
      </c>
      <c r="I56" s="368">
        <f>'موازنة 2026-2027'!O56</f>
        <v>383000</v>
      </c>
      <c r="J56" s="368">
        <f>'موازنة 2027-2028 '!O56</f>
        <v>440000</v>
      </c>
      <c r="K56" s="368">
        <f>'موازنة 2028 -2029'!O56</f>
        <v>528000</v>
      </c>
      <c r="L56" s="368">
        <f t="shared" si="27"/>
        <v>1056000</v>
      </c>
      <c r="M56" s="368">
        <f>'موازنة 2029-2030'!O56</f>
        <v>0</v>
      </c>
      <c r="N56" s="500">
        <f t="shared" si="0"/>
        <v>-383000</v>
      </c>
      <c r="O56" s="368">
        <f t="shared" si="27"/>
        <v>0</v>
      </c>
      <c r="P56" s="368" t="str">
        <f t="shared" si="1"/>
        <v xml:space="preserve"> </v>
      </c>
      <c r="Q56" s="368">
        <f t="shared" si="2"/>
        <v>383000</v>
      </c>
      <c r="R56" s="501">
        <f t="shared" si="4"/>
        <v>0</v>
      </c>
      <c r="S56" s="461">
        <f t="shared" si="3"/>
        <v>3551358</v>
      </c>
    </row>
    <row r="57" spans="1:19" s="1" customFormat="1" ht="99.75" customHeight="1" thickBot="1" x14ac:dyDescent="0.25">
      <c r="A57" s="375">
        <f>'موازنة 2026-2027'!A57</f>
        <v>40000</v>
      </c>
      <c r="B57" s="375">
        <f>'موازنة 2026-2027'!B57</f>
        <v>10206</v>
      </c>
      <c r="C57" s="375">
        <f>'موازنة 2026-2027'!C57</f>
        <v>60000</v>
      </c>
      <c r="D57" s="375">
        <f>'موازنة 2026-2027'!D57</f>
        <v>7027</v>
      </c>
      <c r="E57" s="375">
        <f>'موازنة 2026-2027'!E57</f>
        <v>60000</v>
      </c>
      <c r="F57" s="375">
        <f>'موازنة 2026-2027'!F57</f>
        <v>0</v>
      </c>
      <c r="G57" s="56">
        <v>3111050201</v>
      </c>
      <c r="H57" s="492" t="s">
        <v>41</v>
      </c>
      <c r="I57" s="375">
        <f>'موازنة 2026-2027'!O57</f>
        <v>66000</v>
      </c>
      <c r="J57" s="375">
        <f>'موازنة 2027-2028 '!O57</f>
        <v>76000</v>
      </c>
      <c r="K57" s="375">
        <f>'موازنة 2028 -2029'!O57</f>
        <v>91000</v>
      </c>
      <c r="L57" s="375">
        <f>K57*2</f>
        <v>182000</v>
      </c>
      <c r="M57" s="375">
        <f>'موازنة 2029-2030'!O57</f>
        <v>0</v>
      </c>
      <c r="N57" s="511">
        <f t="shared" si="0"/>
        <v>-66000</v>
      </c>
      <c r="O57" s="375"/>
      <c r="P57" s="375" t="str">
        <f t="shared" si="1"/>
        <v xml:space="preserve"> </v>
      </c>
      <c r="Q57" s="375">
        <f t="shared" si="2"/>
        <v>66000</v>
      </c>
      <c r="R57" s="512">
        <f t="shared" si="4"/>
        <v>0</v>
      </c>
      <c r="S57" s="461">
        <f t="shared" si="3"/>
        <v>592233</v>
      </c>
    </row>
    <row r="58" spans="1:19" s="2" customFormat="1" ht="105" customHeight="1" thickBot="1" x14ac:dyDescent="0.25">
      <c r="A58" s="376">
        <f t="shared" ref="A58:F58" si="28">SUM(A56:A57)</f>
        <v>230000</v>
      </c>
      <c r="B58" s="377">
        <f t="shared" si="28"/>
        <v>189019</v>
      </c>
      <c r="C58" s="377">
        <f t="shared" si="28"/>
        <v>408000</v>
      </c>
      <c r="D58" s="377">
        <f t="shared" si="28"/>
        <v>86572</v>
      </c>
      <c r="E58" s="377">
        <f t="shared" si="28"/>
        <v>408000</v>
      </c>
      <c r="F58" s="377">
        <f t="shared" si="28"/>
        <v>0</v>
      </c>
      <c r="G58" s="57"/>
      <c r="H58" s="514" t="s">
        <v>42</v>
      </c>
      <c r="I58" s="377">
        <f>'موازنة 2026-2027'!O58</f>
        <v>449000</v>
      </c>
      <c r="J58" s="377">
        <f>'موازنة 2027-2028 '!O58</f>
        <v>516000</v>
      </c>
      <c r="K58" s="377">
        <f>'موازنة 2028 -2029'!O58</f>
        <v>619000</v>
      </c>
      <c r="L58" s="377">
        <f>SUM(L56:L57)</f>
        <v>1238000</v>
      </c>
      <c r="M58" s="377">
        <f>'موازنة 2029-2030'!O58</f>
        <v>0</v>
      </c>
      <c r="N58" s="515">
        <f t="shared" si="0"/>
        <v>-449000</v>
      </c>
      <c r="O58" s="377">
        <f>SUM(O56:O57)</f>
        <v>0</v>
      </c>
      <c r="P58" s="377" t="str">
        <f t="shared" si="1"/>
        <v xml:space="preserve"> </v>
      </c>
      <c r="Q58" s="377">
        <f t="shared" si="2"/>
        <v>449000</v>
      </c>
      <c r="R58" s="516">
        <f t="shared" si="4"/>
        <v>0</v>
      </c>
      <c r="S58" s="461">
        <f t="shared" si="3"/>
        <v>4143591</v>
      </c>
    </row>
    <row r="59" spans="1:19" s="1" customFormat="1" ht="97.5" customHeight="1" thickBot="1" x14ac:dyDescent="0.25">
      <c r="A59" s="361">
        <f t="shared" ref="A59:F59" si="29">A58/A847</f>
        <v>1.0454545454545454E-2</v>
      </c>
      <c r="B59" s="361">
        <f t="shared" si="29"/>
        <v>7.5520494661457478E-3</v>
      </c>
      <c r="C59" s="361">
        <f t="shared" si="29"/>
        <v>2.1681368902114997E-2</v>
      </c>
      <c r="D59" s="361">
        <f t="shared" si="29"/>
        <v>2.698176013442135E-3</v>
      </c>
      <c r="E59" s="361">
        <f t="shared" si="29"/>
        <v>1.3239016159387371E-2</v>
      </c>
      <c r="F59" s="361" t="e">
        <f t="shared" si="29"/>
        <v>#DIV/0!</v>
      </c>
      <c r="G59" s="266"/>
      <c r="H59" s="489" t="s">
        <v>1136</v>
      </c>
      <c r="I59" s="396">
        <f>'موازنة 2026-2027'!O59</f>
        <v>1.1389290515688811E-2</v>
      </c>
      <c r="J59" s="396">
        <f>'موازنة 2027-2028 '!O59</f>
        <v>1.1334929596028382E-2</v>
      </c>
      <c r="K59" s="396">
        <f>'موازنة 2028 -2029'!O59</f>
        <v>1.1332222690075609E-2</v>
      </c>
      <c r="L59" s="396">
        <f>L58/L847</f>
        <v>1.1332222690075609E-2</v>
      </c>
      <c r="M59" s="396" t="e">
        <f>'موازنة 2029-2030'!O59</f>
        <v>#DIV/0!</v>
      </c>
      <c r="N59" s="396"/>
      <c r="O59" s="396" t="e">
        <f>O58/O847</f>
        <v>#DIV/0!</v>
      </c>
      <c r="P59" s="396"/>
      <c r="Q59" s="490"/>
      <c r="R59" s="491"/>
      <c r="S59" s="461">
        <v>1</v>
      </c>
    </row>
    <row r="60" spans="1:19" s="2" customFormat="1" ht="99" customHeight="1" x14ac:dyDescent="0.2">
      <c r="A60" s="371"/>
      <c r="B60" s="372"/>
      <c r="C60" s="372"/>
      <c r="D60" s="372"/>
      <c r="E60" s="372"/>
      <c r="F60" s="372"/>
      <c r="G60" s="53" t="s">
        <v>655</v>
      </c>
      <c r="H60" s="505" t="s">
        <v>43</v>
      </c>
      <c r="I60" s="372"/>
      <c r="J60" s="372"/>
      <c r="K60" s="372"/>
      <c r="L60" s="372"/>
      <c r="M60" s="372"/>
      <c r="N60" s="506"/>
      <c r="O60" s="372"/>
      <c r="P60" s="372" t="str">
        <f t="shared" si="1"/>
        <v xml:space="preserve"> </v>
      </c>
      <c r="Q60" s="372" t="str">
        <f t="shared" si="2"/>
        <v xml:space="preserve"> </v>
      </c>
      <c r="R60" s="507"/>
      <c r="S60" s="461">
        <f>S65</f>
        <v>2754969</v>
      </c>
    </row>
    <row r="61" spans="1:19" s="1" customFormat="1" ht="90" customHeight="1" x14ac:dyDescent="0.2">
      <c r="A61" s="373">
        <f>'موازنة 2026-2027'!A61</f>
        <v>120000</v>
      </c>
      <c r="B61" s="373">
        <f>'موازنة 2026-2027'!B61</f>
        <v>0</v>
      </c>
      <c r="C61" s="373">
        <f>'موازنة 2026-2027'!C61</f>
        <v>150000</v>
      </c>
      <c r="D61" s="373">
        <f>'موازنة 2026-2027'!D61</f>
        <v>56171</v>
      </c>
      <c r="E61" s="373">
        <f>'موازنة 2026-2027'!E61</f>
        <v>150000</v>
      </c>
      <c r="F61" s="373">
        <f>'موازنة 2026-2027'!F61</f>
        <v>0</v>
      </c>
      <c r="G61" s="54">
        <v>3111060101</v>
      </c>
      <c r="H61" s="477" t="s">
        <v>44</v>
      </c>
      <c r="I61" s="373">
        <f>'موازنة 2026-2027'!O61</f>
        <v>165000</v>
      </c>
      <c r="J61" s="373">
        <f>'موازنة 2027-2028 '!O61</f>
        <v>190000</v>
      </c>
      <c r="K61" s="373">
        <f>'موازنة 2028 -2029'!O61</f>
        <v>228000</v>
      </c>
      <c r="L61" s="373">
        <f t="shared" si="9"/>
        <v>456000</v>
      </c>
      <c r="M61" s="373">
        <f>'موازنة 2029-2030'!O61</f>
        <v>0</v>
      </c>
      <c r="N61" s="508">
        <f t="shared" si="0"/>
        <v>-165000</v>
      </c>
      <c r="O61" s="373"/>
      <c r="P61" s="373" t="str">
        <f t="shared" si="1"/>
        <v xml:space="preserve"> </v>
      </c>
      <c r="Q61" s="373">
        <f t="shared" si="2"/>
        <v>165000</v>
      </c>
      <c r="R61" s="509">
        <f t="shared" si="4"/>
        <v>0</v>
      </c>
      <c r="S61" s="461">
        <f t="shared" si="3"/>
        <v>1515171</v>
      </c>
    </row>
    <row r="62" spans="1:19" s="1" customFormat="1" ht="105.75" customHeight="1" x14ac:dyDescent="0.2">
      <c r="A62" s="373">
        <f>'موازنة 2026-2027'!A62</f>
        <v>5000</v>
      </c>
      <c r="B62" s="373">
        <f>'موازنة 2026-2027'!B62</f>
        <v>0</v>
      </c>
      <c r="C62" s="373">
        <f>'موازنة 2026-2027'!C62</f>
        <v>5000</v>
      </c>
      <c r="D62" s="373">
        <f>'موازنة 2026-2027'!D62</f>
        <v>0</v>
      </c>
      <c r="E62" s="373">
        <f>'موازنة 2026-2027'!E62</f>
        <v>5000</v>
      </c>
      <c r="F62" s="373">
        <f>'موازنة 2026-2027'!F62</f>
        <v>0</v>
      </c>
      <c r="G62" s="54">
        <v>3111060201</v>
      </c>
      <c r="H62" s="477" t="s">
        <v>45</v>
      </c>
      <c r="I62" s="373">
        <f>'موازنة 2026-2027'!O62</f>
        <v>6000</v>
      </c>
      <c r="J62" s="373">
        <f>'موازنة 2027-2028 '!O62</f>
        <v>6000</v>
      </c>
      <c r="K62" s="373">
        <f>'موازنة 2028 -2029'!O62</f>
        <v>7000</v>
      </c>
      <c r="L62" s="373">
        <f t="shared" si="9"/>
        <v>14000</v>
      </c>
      <c r="M62" s="373">
        <f>'موازنة 2029-2030'!O62</f>
        <v>0</v>
      </c>
      <c r="N62" s="508">
        <f t="shared" si="0"/>
        <v>-6000</v>
      </c>
      <c r="O62" s="373"/>
      <c r="P62" s="373" t="str">
        <f t="shared" si="1"/>
        <v xml:space="preserve"> </v>
      </c>
      <c r="Q62" s="373">
        <f t="shared" si="2"/>
        <v>6000</v>
      </c>
      <c r="R62" s="509">
        <f t="shared" si="4"/>
        <v>0</v>
      </c>
      <c r="S62" s="461">
        <f t="shared" si="3"/>
        <v>48000</v>
      </c>
    </row>
    <row r="63" spans="1:19" s="1" customFormat="1" ht="105.75" hidden="1" customHeight="1" x14ac:dyDescent="0.2">
      <c r="A63" s="373">
        <f>'موازنة 2026-2027'!A63</f>
        <v>0</v>
      </c>
      <c r="B63" s="373">
        <f>'موازنة 2026-2027'!B63</f>
        <v>0</v>
      </c>
      <c r="C63" s="373">
        <f>'موازنة 2026-2027'!C63</f>
        <v>0</v>
      </c>
      <c r="D63" s="373">
        <f>'موازنة 2026-2027'!D63</f>
        <v>0</v>
      </c>
      <c r="E63" s="373">
        <f>'موازنة 2026-2027'!E63</f>
        <v>0</v>
      </c>
      <c r="F63" s="373">
        <f>'موازنة 2026-2027'!F63</f>
        <v>0</v>
      </c>
      <c r="G63" s="54">
        <v>3111060301</v>
      </c>
      <c r="H63" s="477" t="s">
        <v>46</v>
      </c>
      <c r="I63" s="373">
        <f>'موازنة 2026-2027'!O63</f>
        <v>0</v>
      </c>
      <c r="J63" s="373">
        <f>'موازنة 2027-2028 '!O63</f>
        <v>0</v>
      </c>
      <c r="K63" s="373">
        <f>'موازنة 2028 -2029'!O63</f>
        <v>0</v>
      </c>
      <c r="L63" s="373">
        <f t="shared" si="9"/>
        <v>0</v>
      </c>
      <c r="M63" s="373">
        <f>'موازنة 2029-2030'!O63</f>
        <v>0</v>
      </c>
      <c r="N63" s="508">
        <f t="shared" si="0"/>
        <v>0</v>
      </c>
      <c r="O63" s="373"/>
      <c r="P63" s="373" t="str">
        <f t="shared" si="1"/>
        <v xml:space="preserve"> </v>
      </c>
      <c r="Q63" s="373" t="str">
        <f t="shared" si="2"/>
        <v xml:space="preserve"> </v>
      </c>
      <c r="R63" s="509">
        <f t="shared" si="4"/>
        <v>0</v>
      </c>
      <c r="S63" s="461">
        <f t="shared" si="3"/>
        <v>0</v>
      </c>
    </row>
    <row r="64" spans="1:19" s="1" customFormat="1" ht="95.25" customHeight="1" thickBot="1" x14ac:dyDescent="0.25">
      <c r="A64" s="375">
        <f>'موازنة 2026-2027'!A64</f>
        <v>55000</v>
      </c>
      <c r="B64" s="375">
        <f>'موازنة 2026-2027'!B64</f>
        <v>54111</v>
      </c>
      <c r="C64" s="375">
        <f>'موازنة 2026-2027'!C64</f>
        <v>75000</v>
      </c>
      <c r="D64" s="375">
        <f>'موازنة 2026-2027'!D64</f>
        <v>72687</v>
      </c>
      <c r="E64" s="375">
        <f>'موازنة 2026-2027'!E64</f>
        <v>75000</v>
      </c>
      <c r="F64" s="375">
        <f>'موازنة 2026-2027'!F64</f>
        <v>0</v>
      </c>
      <c r="G64" s="55">
        <v>3111060401</v>
      </c>
      <c r="H64" s="510" t="s">
        <v>47</v>
      </c>
      <c r="I64" s="375">
        <f>'موازنة 2026-2027'!O64</f>
        <v>130000</v>
      </c>
      <c r="J64" s="375">
        <f>'موازنة 2027-2028 '!O64</f>
        <v>160000</v>
      </c>
      <c r="K64" s="375">
        <f>'موازنة 2028 -2029'!O64</f>
        <v>190000</v>
      </c>
      <c r="L64" s="375">
        <f t="shared" si="9"/>
        <v>380000</v>
      </c>
      <c r="M64" s="375">
        <f>'موازنة 2029-2030'!O64</f>
        <v>0</v>
      </c>
      <c r="N64" s="511">
        <f t="shared" si="0"/>
        <v>-130000</v>
      </c>
      <c r="O64" s="375"/>
      <c r="P64" s="375" t="str">
        <f t="shared" si="1"/>
        <v xml:space="preserve"> </v>
      </c>
      <c r="Q64" s="375">
        <f t="shared" si="2"/>
        <v>130000</v>
      </c>
      <c r="R64" s="512">
        <f t="shared" si="4"/>
        <v>0</v>
      </c>
      <c r="S64" s="461">
        <f t="shared" si="3"/>
        <v>1191798</v>
      </c>
    </row>
    <row r="65" spans="1:19" s="2" customFormat="1" ht="102.75" customHeight="1" thickBot="1" x14ac:dyDescent="0.25">
      <c r="A65" s="376">
        <f t="shared" ref="A65:O65" si="30">SUM(A61:A64)</f>
        <v>180000</v>
      </c>
      <c r="B65" s="377">
        <f t="shared" si="30"/>
        <v>54111</v>
      </c>
      <c r="C65" s="377">
        <f t="shared" si="30"/>
        <v>230000</v>
      </c>
      <c r="D65" s="377">
        <f t="shared" si="30"/>
        <v>128858</v>
      </c>
      <c r="E65" s="377">
        <f t="shared" si="30"/>
        <v>230000</v>
      </c>
      <c r="F65" s="377">
        <f t="shared" si="30"/>
        <v>0</v>
      </c>
      <c r="G65" s="57"/>
      <c r="H65" s="514" t="s">
        <v>48</v>
      </c>
      <c r="I65" s="377">
        <f>'موازنة 2026-2027'!O65</f>
        <v>301000</v>
      </c>
      <c r="J65" s="377">
        <f>'موازنة 2027-2028 '!O65</f>
        <v>356000</v>
      </c>
      <c r="K65" s="377">
        <f>'موازنة 2028 -2029'!O65</f>
        <v>425000</v>
      </c>
      <c r="L65" s="377">
        <f t="shared" si="30"/>
        <v>850000</v>
      </c>
      <c r="M65" s="377">
        <f>'موازنة 2029-2030'!O65</f>
        <v>0</v>
      </c>
      <c r="N65" s="515">
        <f t="shared" si="0"/>
        <v>-301000</v>
      </c>
      <c r="O65" s="377">
        <f t="shared" si="30"/>
        <v>0</v>
      </c>
      <c r="P65" s="377" t="str">
        <f t="shared" si="1"/>
        <v xml:space="preserve"> </v>
      </c>
      <c r="Q65" s="377">
        <f t="shared" si="2"/>
        <v>301000</v>
      </c>
      <c r="R65" s="516">
        <f t="shared" si="4"/>
        <v>0</v>
      </c>
      <c r="S65" s="461">
        <f t="shared" si="3"/>
        <v>2754969</v>
      </c>
    </row>
    <row r="66" spans="1:19" s="1" customFormat="1" ht="105" customHeight="1" thickBot="1" x14ac:dyDescent="0.25">
      <c r="A66" s="361">
        <f t="shared" ref="A66:F66" si="31">A65/A847</f>
        <v>8.1818181818181825E-3</v>
      </c>
      <c r="B66" s="361">
        <f t="shared" si="31"/>
        <v>2.1619464110095416E-3</v>
      </c>
      <c r="C66" s="361">
        <f t="shared" si="31"/>
        <v>1.2222340312466787E-2</v>
      </c>
      <c r="D66" s="361">
        <f t="shared" si="31"/>
        <v>4.016097176224722E-3</v>
      </c>
      <c r="E66" s="361">
        <f t="shared" si="31"/>
        <v>7.463170874164449E-3</v>
      </c>
      <c r="F66" s="361" t="e">
        <f t="shared" si="31"/>
        <v>#DIV/0!</v>
      </c>
      <c r="G66" s="266"/>
      <c r="H66" s="489" t="s">
        <v>1136</v>
      </c>
      <c r="I66" s="396" t="e">
        <f>'موازنة 2026-2027'!O66</f>
        <v>#DIV/0!</v>
      </c>
      <c r="J66" s="396" t="e">
        <f>'موازنة 2027-2028 '!O66</f>
        <v>#DIV/0!</v>
      </c>
      <c r="K66" s="396" t="e">
        <f>'موازنة 2028 -2029'!O66</f>
        <v>#DIV/0!</v>
      </c>
      <c r="L66" s="396" t="e">
        <f>L65/$L$845</f>
        <v>#DIV/0!</v>
      </c>
      <c r="M66" s="396" t="e">
        <f>'موازنة 2029-2030'!O66</f>
        <v>#DIV/0!</v>
      </c>
      <c r="N66" s="396"/>
      <c r="O66" s="396" t="e">
        <f>O65/$O$845</f>
        <v>#DIV/0!</v>
      </c>
      <c r="P66" s="396"/>
      <c r="Q66" s="490"/>
      <c r="R66" s="491"/>
      <c r="S66" s="461">
        <v>1</v>
      </c>
    </row>
    <row r="67" spans="1:19" s="3" customFormat="1" ht="105.75" hidden="1" customHeight="1" thickBot="1" x14ac:dyDescent="0.25">
      <c r="A67" s="380">
        <f>'موازنة 2026-2027'!A67</f>
        <v>0</v>
      </c>
      <c r="B67" s="381">
        <f>'موازنة 2026-2027'!B67</f>
        <v>0</v>
      </c>
      <c r="C67" s="381">
        <f>'موازنة 2026-2027'!C67</f>
        <v>0</v>
      </c>
      <c r="D67" s="381">
        <f>'موازنة 2026-2027'!D67</f>
        <v>0</v>
      </c>
      <c r="E67" s="381">
        <f>'موازنة 2026-2027'!E67</f>
        <v>0</v>
      </c>
      <c r="F67" s="381">
        <f>'موازنة 2026-2027'!F67</f>
        <v>0</v>
      </c>
      <c r="G67" s="42">
        <v>3111980101</v>
      </c>
      <c r="H67" s="522" t="s">
        <v>49</v>
      </c>
      <c r="I67" s="381">
        <f>'موازنة 2026-2027'!O67</f>
        <v>0</v>
      </c>
      <c r="J67" s="381">
        <f>'موازنة 2027-2028 '!O67</f>
        <v>0</v>
      </c>
      <c r="K67" s="381">
        <f>'موازنة 2028 -2029'!O67</f>
        <v>0</v>
      </c>
      <c r="L67" s="381">
        <f t="shared" si="9"/>
        <v>0</v>
      </c>
      <c r="M67" s="381">
        <f>'موازنة 2029-2030'!O67</f>
        <v>0</v>
      </c>
      <c r="N67" s="523">
        <f t="shared" si="0"/>
        <v>0</v>
      </c>
      <c r="O67" s="381"/>
      <c r="P67" s="381" t="str">
        <f t="shared" si="1"/>
        <v xml:space="preserve"> </v>
      </c>
      <c r="Q67" s="381" t="str">
        <f t="shared" si="2"/>
        <v xml:space="preserve"> </v>
      </c>
      <c r="R67" s="524">
        <f t="shared" si="4"/>
        <v>0</v>
      </c>
      <c r="S67" s="461">
        <f t="shared" si="3"/>
        <v>0</v>
      </c>
    </row>
    <row r="68" spans="1:19" s="3" customFormat="1" ht="110.25" customHeight="1" thickBot="1" x14ac:dyDescent="0.25">
      <c r="A68" s="382">
        <f t="shared" ref="A68:F68" si="32">A67+A65+A58+A50+A45+A40+A21</f>
        <v>775000</v>
      </c>
      <c r="B68" s="383">
        <f t="shared" si="32"/>
        <v>517652</v>
      </c>
      <c r="C68" s="383">
        <f t="shared" si="32"/>
        <v>1170000</v>
      </c>
      <c r="D68" s="383">
        <f t="shared" si="32"/>
        <v>669149</v>
      </c>
      <c r="E68" s="383">
        <f t="shared" si="32"/>
        <v>1572000</v>
      </c>
      <c r="F68" s="383">
        <f t="shared" si="32"/>
        <v>0</v>
      </c>
      <c r="G68" s="58"/>
      <c r="H68" s="525" t="s">
        <v>50</v>
      </c>
      <c r="I68" s="383">
        <f>'موازنة 2026-2027'!O68</f>
        <v>1801000</v>
      </c>
      <c r="J68" s="383">
        <f>'موازنة 2027-2028 '!O68</f>
        <v>2082000</v>
      </c>
      <c r="K68" s="383">
        <f>'موازنة 2028 -2029'!O68</f>
        <v>2495000</v>
      </c>
      <c r="L68" s="383">
        <f>L67+L65+L58+L50+L45+L40+L21</f>
        <v>4990000</v>
      </c>
      <c r="M68" s="383">
        <f>'موازنة 2029-2030'!O68</f>
        <v>0</v>
      </c>
      <c r="N68" s="526">
        <f t="shared" si="0"/>
        <v>-1801000</v>
      </c>
      <c r="O68" s="383">
        <f>O67+O65+O58+O50+O45+O40+O21</f>
        <v>0</v>
      </c>
      <c r="P68" s="383" t="str">
        <f t="shared" si="1"/>
        <v xml:space="preserve"> </v>
      </c>
      <c r="Q68" s="383">
        <f t="shared" si="2"/>
        <v>1801000</v>
      </c>
      <c r="R68" s="527">
        <f t="shared" si="4"/>
        <v>0</v>
      </c>
      <c r="S68" s="461">
        <f t="shared" si="3"/>
        <v>16071801</v>
      </c>
    </row>
    <row r="69" spans="1:19" s="3" customFormat="1" ht="105.75" hidden="1" customHeight="1" thickBot="1" x14ac:dyDescent="0.25">
      <c r="A69" s="382">
        <f>'موازنة 2026-2027'!A69</f>
        <v>0</v>
      </c>
      <c r="B69" s="383">
        <f>'موازنة 2026-2027'!B69</f>
        <v>0</v>
      </c>
      <c r="C69" s="383">
        <f>'موازنة 2026-2027'!C69</f>
        <v>0</v>
      </c>
      <c r="D69" s="383">
        <f>'موازنة 2026-2027'!D69</f>
        <v>0</v>
      </c>
      <c r="E69" s="383">
        <f>'موازنة 2026-2027'!E69</f>
        <v>0</v>
      </c>
      <c r="F69" s="383">
        <f>'موازنة 2026-2027'!F69</f>
        <v>0</v>
      </c>
      <c r="G69" s="58">
        <v>3111990101</v>
      </c>
      <c r="H69" s="525" t="s">
        <v>51</v>
      </c>
      <c r="I69" s="401">
        <f>'موازنة 2026-2027'!O69</f>
        <v>0</v>
      </c>
      <c r="J69" s="401">
        <f>'موازنة 2027-2028 '!O69</f>
        <v>0</v>
      </c>
      <c r="K69" s="401">
        <f>'موازنة 2028 -2029'!O69</f>
        <v>0</v>
      </c>
      <c r="L69" s="401">
        <f t="shared" si="9"/>
        <v>0</v>
      </c>
      <c r="M69" s="401">
        <f>'موازنة 2029-2030'!O69</f>
        <v>0</v>
      </c>
      <c r="N69" s="528">
        <f t="shared" si="0"/>
        <v>0</v>
      </c>
      <c r="O69" s="401"/>
      <c r="P69" s="401" t="str">
        <f t="shared" si="1"/>
        <v xml:space="preserve"> </v>
      </c>
      <c r="Q69" s="401" t="str">
        <f t="shared" si="2"/>
        <v xml:space="preserve"> </v>
      </c>
      <c r="R69" s="529">
        <f t="shared" si="4"/>
        <v>0</v>
      </c>
      <c r="S69" s="461">
        <f t="shared" si="3"/>
        <v>0</v>
      </c>
    </row>
    <row r="70" spans="1:19" s="3" customFormat="1" ht="110.25" customHeight="1" thickBot="1" x14ac:dyDescent="0.25">
      <c r="A70" s="530">
        <f t="shared" ref="A70:O70" si="33">A68-A69</f>
        <v>775000</v>
      </c>
      <c r="B70" s="531">
        <f t="shared" si="33"/>
        <v>517652</v>
      </c>
      <c r="C70" s="531">
        <f t="shared" si="33"/>
        <v>1170000</v>
      </c>
      <c r="D70" s="531">
        <f t="shared" si="33"/>
        <v>669149</v>
      </c>
      <c r="E70" s="531">
        <f t="shared" si="33"/>
        <v>1572000</v>
      </c>
      <c r="F70" s="531">
        <f t="shared" si="33"/>
        <v>0</v>
      </c>
      <c r="G70" s="82"/>
      <c r="H70" s="532" t="s">
        <v>52</v>
      </c>
      <c r="I70" s="533">
        <f>'موازنة 2026-2027'!O70</f>
        <v>1801000</v>
      </c>
      <c r="J70" s="533">
        <f>'موازنة 2027-2028 '!O70</f>
        <v>2082000</v>
      </c>
      <c r="K70" s="533">
        <f>'موازنة 2028 -2029'!O70</f>
        <v>2495000</v>
      </c>
      <c r="L70" s="533">
        <f t="shared" si="33"/>
        <v>4990000</v>
      </c>
      <c r="M70" s="533">
        <f>'موازنة 2029-2030'!O70</f>
        <v>0</v>
      </c>
      <c r="N70" s="534">
        <f t="shared" si="0"/>
        <v>-1801000</v>
      </c>
      <c r="O70" s="533">
        <f t="shared" si="33"/>
        <v>0</v>
      </c>
      <c r="P70" s="533" t="str">
        <f t="shared" si="1"/>
        <v xml:space="preserve"> </v>
      </c>
      <c r="Q70" s="533">
        <f t="shared" si="2"/>
        <v>1801000</v>
      </c>
      <c r="R70" s="535">
        <f t="shared" si="4"/>
        <v>0</v>
      </c>
      <c r="S70" s="461">
        <f t="shared" si="3"/>
        <v>16071801</v>
      </c>
    </row>
    <row r="71" spans="1:19" s="277" customFormat="1" ht="110.25" customHeight="1" thickTop="1" x14ac:dyDescent="0.2">
      <c r="A71" s="384"/>
      <c r="B71" s="385"/>
      <c r="C71" s="386">
        <f>(C70-A70)/A70</f>
        <v>0.50967741935483868</v>
      </c>
      <c r="D71" s="386">
        <f>(D70-B70)/B70</f>
        <v>0.29266186550037476</v>
      </c>
      <c r="E71" s="386">
        <f>(E70-C70)/C70</f>
        <v>0.34358974358974359</v>
      </c>
      <c r="F71" s="386">
        <f>(F70-D70)/D70</f>
        <v>-1</v>
      </c>
      <c r="G71" s="272"/>
      <c r="H71" s="536" t="s">
        <v>1137</v>
      </c>
      <c r="I71" s="386">
        <f>'موازنة 2026-2027'!O71</f>
        <v>2.9731275014293884E-2</v>
      </c>
      <c r="J71" s="385" t="e">
        <f>'موازنة 2027-2028 '!O71</f>
        <v>#DIV/0!</v>
      </c>
      <c r="K71" s="385" t="e">
        <f>'موازنة 2028 -2029'!O71</f>
        <v>#DIV/0!</v>
      </c>
      <c r="L71" s="385"/>
      <c r="M71" s="386" t="e">
        <f>'موازنة 2029-2030'!O71</f>
        <v>#DIV/0!</v>
      </c>
      <c r="N71" s="537"/>
      <c r="O71" s="386">
        <f>(O70-J70)/J70</f>
        <v>-1</v>
      </c>
      <c r="P71" s="385"/>
      <c r="Q71" s="385"/>
      <c r="R71" s="538"/>
      <c r="S71" s="539">
        <v>1</v>
      </c>
    </row>
    <row r="72" spans="1:19" s="3" customFormat="1" ht="110.25" customHeight="1" x14ac:dyDescent="0.2">
      <c r="A72" s="387"/>
      <c r="B72" s="388"/>
      <c r="C72" s="388"/>
      <c r="D72" s="388"/>
      <c r="E72" s="388"/>
      <c r="F72" s="388"/>
      <c r="G72" s="59" t="s">
        <v>656</v>
      </c>
      <c r="H72" s="540" t="s">
        <v>53</v>
      </c>
      <c r="I72" s="388"/>
      <c r="J72" s="388"/>
      <c r="K72" s="388"/>
      <c r="L72" s="388"/>
      <c r="M72" s="388"/>
      <c r="N72" s="541">
        <f t="shared" si="0"/>
        <v>0</v>
      </c>
      <c r="O72" s="388"/>
      <c r="P72" s="388" t="str">
        <f t="shared" si="1"/>
        <v xml:space="preserve"> </v>
      </c>
      <c r="Q72" s="388" t="str">
        <f t="shared" si="2"/>
        <v xml:space="preserve"> </v>
      </c>
      <c r="R72" s="542"/>
      <c r="S72" s="461">
        <f>S191</f>
        <v>207551160</v>
      </c>
    </row>
    <row r="73" spans="1:19" s="2" customFormat="1" ht="110.25" customHeight="1" x14ac:dyDescent="0.2">
      <c r="A73" s="389"/>
      <c r="B73" s="390"/>
      <c r="C73" s="390"/>
      <c r="D73" s="390"/>
      <c r="E73" s="390"/>
      <c r="F73" s="390"/>
      <c r="G73" s="60" t="s">
        <v>657</v>
      </c>
      <c r="H73" s="543" t="s">
        <v>54</v>
      </c>
      <c r="I73" s="390"/>
      <c r="J73" s="390"/>
      <c r="K73" s="390"/>
      <c r="L73" s="390"/>
      <c r="M73" s="390"/>
      <c r="N73" s="544">
        <f t="shared" si="0"/>
        <v>0</v>
      </c>
      <c r="O73" s="390"/>
      <c r="P73" s="390" t="str">
        <f t="shared" si="1"/>
        <v xml:space="preserve"> </v>
      </c>
      <c r="Q73" s="390" t="str">
        <f t="shared" si="2"/>
        <v xml:space="preserve"> </v>
      </c>
      <c r="R73" s="545"/>
      <c r="S73" s="461">
        <f>S164</f>
        <v>146170330</v>
      </c>
    </row>
    <row r="74" spans="1:19" s="1" customFormat="1" ht="105.75" customHeight="1" x14ac:dyDescent="0.2">
      <c r="A74" s="357"/>
      <c r="B74" s="373"/>
      <c r="C74" s="373"/>
      <c r="D74" s="373"/>
      <c r="E74" s="373"/>
      <c r="F74" s="373"/>
      <c r="G74" s="54" t="s">
        <v>658</v>
      </c>
      <c r="H74" s="477" t="s">
        <v>55</v>
      </c>
      <c r="I74" s="373"/>
      <c r="J74" s="373"/>
      <c r="K74" s="373"/>
      <c r="L74" s="373"/>
      <c r="M74" s="373"/>
      <c r="N74" s="508">
        <f t="shared" si="0"/>
        <v>0</v>
      </c>
      <c r="O74" s="373"/>
      <c r="P74" s="373" t="str">
        <f t="shared" si="1"/>
        <v xml:space="preserve"> </v>
      </c>
      <c r="Q74" s="373" t="str">
        <f t="shared" si="2"/>
        <v xml:space="preserve"> </v>
      </c>
      <c r="R74" s="509"/>
      <c r="S74" s="461">
        <f>S78</f>
        <v>11054489</v>
      </c>
    </row>
    <row r="75" spans="1:19" ht="99.75" customHeight="1" thickBot="1" x14ac:dyDescent="0.25">
      <c r="A75" s="365">
        <f>'موازنة 2026-2027'!A75</f>
        <v>769000</v>
      </c>
      <c r="B75" s="365">
        <f>'موازنة 2026-2027'!B75</f>
        <v>753200</v>
      </c>
      <c r="C75" s="365">
        <f>'موازنة 2026-2027'!C75</f>
        <v>789000</v>
      </c>
      <c r="D75" s="365">
        <f>'موازنة 2026-2027'!D75</f>
        <v>718289</v>
      </c>
      <c r="E75" s="365">
        <f>'موازنة 2026-2027'!E75</f>
        <v>850000</v>
      </c>
      <c r="F75" s="365">
        <f>'موازنة 2026-2027'!F75</f>
        <v>0</v>
      </c>
      <c r="G75" s="49" t="s">
        <v>659</v>
      </c>
      <c r="H75" s="480" t="s">
        <v>56</v>
      </c>
      <c r="I75" s="365">
        <f>'موازنة 2026-2027'!O75</f>
        <v>1171000</v>
      </c>
      <c r="J75" s="365">
        <f>'موازنة 2027-2028 '!O75</f>
        <v>1348000</v>
      </c>
      <c r="K75" s="365">
        <f>'موازنة 2028 -2029'!O75</f>
        <v>1552000</v>
      </c>
      <c r="L75" s="365">
        <f>K75*2</f>
        <v>3104000</v>
      </c>
      <c r="M75" s="365">
        <f>'موازنة 2029-2030'!O75</f>
        <v>0</v>
      </c>
      <c r="N75" s="496">
        <f t="shared" si="0"/>
        <v>-1171000</v>
      </c>
      <c r="O75" s="365"/>
      <c r="P75" s="365" t="str">
        <f t="shared" si="1"/>
        <v xml:space="preserve"> </v>
      </c>
      <c r="Q75" s="365">
        <f t="shared" si="2"/>
        <v>1171000</v>
      </c>
      <c r="R75" s="497">
        <f t="shared" si="4"/>
        <v>0</v>
      </c>
      <c r="S75" s="461">
        <f t="shared" si="3"/>
        <v>11054489</v>
      </c>
    </row>
    <row r="76" spans="1:19" ht="105.75" hidden="1" customHeight="1" x14ac:dyDescent="0.2">
      <c r="A76" s="364">
        <f>'موازنة 2026-2027'!A76</f>
        <v>0</v>
      </c>
      <c r="B76" s="365">
        <f>'موازنة 2026-2027'!B76</f>
        <v>0</v>
      </c>
      <c r="C76" s="365">
        <f>'موازنة 2026-2027'!C76</f>
        <v>0</v>
      </c>
      <c r="D76" s="365">
        <f>'موازنة 2026-2027'!D76</f>
        <v>0</v>
      </c>
      <c r="E76" s="365">
        <f>'موازنة 2026-2027'!E76</f>
        <v>0</v>
      </c>
      <c r="F76" s="365">
        <f>'موازنة 2026-2027'!F76</f>
        <v>0</v>
      </c>
      <c r="G76" s="49" t="s">
        <v>660</v>
      </c>
      <c r="H76" s="480" t="s">
        <v>57</v>
      </c>
      <c r="I76" s="365">
        <f>'موازنة 2026-2027'!O76</f>
        <v>0</v>
      </c>
      <c r="J76" s="365">
        <f>'موازنة 2027-2028 '!O76</f>
        <v>0</v>
      </c>
      <c r="K76" s="365">
        <f>'موازنة 2028 -2029'!O76</f>
        <v>0</v>
      </c>
      <c r="L76" s="365">
        <f t="shared" si="9"/>
        <v>0</v>
      </c>
      <c r="M76" s="365">
        <f>'موازنة 2029-2030'!O76</f>
        <v>0</v>
      </c>
      <c r="N76" s="496">
        <f t="shared" si="0"/>
        <v>0</v>
      </c>
      <c r="O76" s="365"/>
      <c r="P76" s="365" t="str">
        <f t="shared" si="1"/>
        <v xml:space="preserve"> </v>
      </c>
      <c r="Q76" s="365" t="str">
        <f t="shared" si="2"/>
        <v xml:space="preserve"> </v>
      </c>
      <c r="R76" s="497">
        <f t="shared" si="4"/>
        <v>0</v>
      </c>
      <c r="S76" s="461">
        <f t="shared" si="3"/>
        <v>0</v>
      </c>
    </row>
    <row r="77" spans="1:19" ht="105.75" hidden="1" customHeight="1" thickBot="1" x14ac:dyDescent="0.25">
      <c r="A77" s="391">
        <f>'موازنة 2026-2027'!A77</f>
        <v>0</v>
      </c>
      <c r="B77" s="379">
        <f>'موازنة 2026-2027'!B77</f>
        <v>0</v>
      </c>
      <c r="C77" s="379">
        <f>'موازنة 2026-2027'!C77</f>
        <v>0</v>
      </c>
      <c r="D77" s="379">
        <f>'موازنة 2026-2027'!D77</f>
        <v>0</v>
      </c>
      <c r="E77" s="379">
        <f>'موازنة 2026-2027'!E77</f>
        <v>0</v>
      </c>
      <c r="F77" s="379">
        <f>'موازنة 2026-2027'!F77</f>
        <v>0</v>
      </c>
      <c r="G77" s="50" t="s">
        <v>661</v>
      </c>
      <c r="H77" s="480" t="s">
        <v>607</v>
      </c>
      <c r="I77" s="379">
        <f>'موازنة 2026-2027'!O77</f>
        <v>0</v>
      </c>
      <c r="J77" s="379">
        <f>'موازنة 2027-2028 '!O77</f>
        <v>0</v>
      </c>
      <c r="K77" s="379">
        <f>'موازنة 2028 -2029'!O77</f>
        <v>0</v>
      </c>
      <c r="L77" s="379">
        <f t="shared" si="9"/>
        <v>0</v>
      </c>
      <c r="M77" s="379">
        <f>'موازنة 2029-2030'!O77</f>
        <v>0</v>
      </c>
      <c r="N77" s="520">
        <f t="shared" si="0"/>
        <v>0</v>
      </c>
      <c r="O77" s="379"/>
      <c r="P77" s="379" t="str">
        <f t="shared" si="1"/>
        <v xml:space="preserve"> </v>
      </c>
      <c r="Q77" s="379" t="str">
        <f t="shared" si="2"/>
        <v xml:space="preserve"> </v>
      </c>
      <c r="R77" s="521">
        <f t="shared" si="4"/>
        <v>0</v>
      </c>
      <c r="S77" s="461">
        <f t="shared" si="3"/>
        <v>0</v>
      </c>
    </row>
    <row r="78" spans="1:19" s="1" customFormat="1" ht="95.25" customHeight="1" x14ac:dyDescent="0.2">
      <c r="A78" s="392">
        <f t="shared" ref="A78:F78" si="34">SUM(A75:A77)</f>
        <v>769000</v>
      </c>
      <c r="B78" s="393">
        <f t="shared" si="34"/>
        <v>753200</v>
      </c>
      <c r="C78" s="393">
        <f t="shared" si="34"/>
        <v>789000</v>
      </c>
      <c r="D78" s="393">
        <f t="shared" si="34"/>
        <v>718289</v>
      </c>
      <c r="E78" s="393">
        <f t="shared" si="34"/>
        <v>850000</v>
      </c>
      <c r="F78" s="393">
        <f t="shared" si="34"/>
        <v>0</v>
      </c>
      <c r="G78" s="317"/>
      <c r="H78" s="546" t="s">
        <v>6</v>
      </c>
      <c r="I78" s="393">
        <f>'موازنة 2026-2027'!O78</f>
        <v>1171000</v>
      </c>
      <c r="J78" s="393">
        <f>'موازنة 2027-2028 '!O78</f>
        <v>1348000</v>
      </c>
      <c r="K78" s="393">
        <f>'موازنة 2028 -2029'!O78</f>
        <v>1552000</v>
      </c>
      <c r="L78" s="393">
        <f t="shared" ref="L78:O78" si="35">SUM(L75:L77)</f>
        <v>3104000</v>
      </c>
      <c r="M78" s="393">
        <f>'موازنة 2029-2030'!O78</f>
        <v>0</v>
      </c>
      <c r="N78" s="547">
        <f t="shared" si="0"/>
        <v>-1171000</v>
      </c>
      <c r="O78" s="393">
        <f t="shared" si="35"/>
        <v>0</v>
      </c>
      <c r="P78" s="393" t="str">
        <f t="shared" si="1"/>
        <v xml:space="preserve"> </v>
      </c>
      <c r="Q78" s="393">
        <f t="shared" si="2"/>
        <v>1171000</v>
      </c>
      <c r="R78" s="548">
        <f t="shared" si="4"/>
        <v>0</v>
      </c>
      <c r="S78" s="461">
        <f t="shared" si="3"/>
        <v>11054489</v>
      </c>
    </row>
    <row r="79" spans="1:19" s="1" customFormat="1" ht="105.75" customHeight="1" x14ac:dyDescent="0.2">
      <c r="A79" s="394"/>
      <c r="B79" s="395"/>
      <c r="C79" s="395"/>
      <c r="D79" s="395"/>
      <c r="E79" s="395"/>
      <c r="F79" s="395"/>
      <c r="G79" s="48" t="s">
        <v>662</v>
      </c>
      <c r="H79" s="513" t="s">
        <v>58</v>
      </c>
      <c r="I79" s="395"/>
      <c r="J79" s="395"/>
      <c r="K79" s="395"/>
      <c r="L79" s="395"/>
      <c r="M79" s="395"/>
      <c r="N79" s="549">
        <f t="shared" si="0"/>
        <v>0</v>
      </c>
      <c r="O79" s="395"/>
      <c r="P79" s="395" t="str">
        <f t="shared" si="1"/>
        <v xml:space="preserve"> </v>
      </c>
      <c r="Q79" s="395" t="str">
        <f t="shared" si="2"/>
        <v xml:space="preserve"> </v>
      </c>
      <c r="R79" s="550"/>
      <c r="S79" s="461">
        <f>S85</f>
        <v>38427378</v>
      </c>
    </row>
    <row r="80" spans="1:19" ht="105.75" hidden="1" customHeight="1" x14ac:dyDescent="0.2">
      <c r="A80" s="364">
        <f>'موازنة 2026-2027'!A80</f>
        <v>0</v>
      </c>
      <c r="B80" s="365">
        <f>'موازنة 2026-2027'!B80</f>
        <v>0</v>
      </c>
      <c r="C80" s="365">
        <f>'موازنة 2026-2027'!C80</f>
        <v>0</v>
      </c>
      <c r="D80" s="365">
        <f>'موازنة 2026-2027'!D80</f>
        <v>0</v>
      </c>
      <c r="E80" s="365">
        <f>'موازنة 2026-2027'!E80</f>
        <v>0</v>
      </c>
      <c r="F80" s="365">
        <f>'موازنة 2026-2027'!F80</f>
        <v>0</v>
      </c>
      <c r="G80" s="49" t="s">
        <v>663</v>
      </c>
      <c r="H80" s="480" t="s">
        <v>59</v>
      </c>
      <c r="I80" s="365">
        <f>'موازنة 2026-2027'!O80</f>
        <v>0</v>
      </c>
      <c r="J80" s="365">
        <f>'موازنة 2027-2028 '!O80</f>
        <v>0</v>
      </c>
      <c r="K80" s="365">
        <f>'موازنة 2028 -2029'!O80</f>
        <v>0</v>
      </c>
      <c r="L80" s="365">
        <f t="shared" si="9"/>
        <v>0</v>
      </c>
      <c r="M80" s="365">
        <f>'موازنة 2029-2030'!O80</f>
        <v>0</v>
      </c>
      <c r="N80" s="496">
        <f t="shared" si="0"/>
        <v>0</v>
      </c>
      <c r="O80" s="365"/>
      <c r="P80" s="365" t="str">
        <f t="shared" si="1"/>
        <v xml:space="preserve"> </v>
      </c>
      <c r="Q80" s="365" t="str">
        <f t="shared" si="2"/>
        <v xml:space="preserve"> </v>
      </c>
      <c r="R80" s="497">
        <f t="shared" si="4"/>
        <v>0</v>
      </c>
      <c r="S80" s="461">
        <f t="shared" si="3"/>
        <v>0</v>
      </c>
    </row>
    <row r="81" spans="1:19" ht="105.75" hidden="1" customHeight="1" x14ac:dyDescent="0.2">
      <c r="A81" s="364">
        <f>'موازنة 2026-2027'!A81</f>
        <v>0</v>
      </c>
      <c r="B81" s="365">
        <f>'موازنة 2026-2027'!B81</f>
        <v>0</v>
      </c>
      <c r="C81" s="365">
        <f>'موازنة 2026-2027'!C81</f>
        <v>0</v>
      </c>
      <c r="D81" s="365">
        <f>'موازنة 2026-2027'!D81</f>
        <v>0</v>
      </c>
      <c r="E81" s="365">
        <f>'موازنة 2026-2027'!E81</f>
        <v>0</v>
      </c>
      <c r="F81" s="365">
        <f>'موازنة 2026-2027'!F81</f>
        <v>0</v>
      </c>
      <c r="G81" s="49" t="s">
        <v>664</v>
      </c>
      <c r="H81" s="480" t="s">
        <v>60</v>
      </c>
      <c r="I81" s="365">
        <f>'موازنة 2026-2027'!O81</f>
        <v>0</v>
      </c>
      <c r="J81" s="365">
        <f>'موازنة 2027-2028 '!O81</f>
        <v>0</v>
      </c>
      <c r="K81" s="365">
        <f>'موازنة 2028 -2029'!O81</f>
        <v>0</v>
      </c>
      <c r="L81" s="365">
        <f t="shared" si="9"/>
        <v>0</v>
      </c>
      <c r="M81" s="365">
        <f>'موازنة 2029-2030'!O81</f>
        <v>0</v>
      </c>
      <c r="N81" s="496">
        <f t="shared" ref="N81:N148" si="36">M81-I81</f>
        <v>0</v>
      </c>
      <c r="O81" s="365"/>
      <c r="P81" s="365" t="str">
        <f t="shared" ref="P81:P148" si="37">IF(O81&gt;I81,O81-I81," ")</f>
        <v xml:space="preserve"> </v>
      </c>
      <c r="Q81" s="365" t="str">
        <f t="shared" ref="Q81:Q148" si="38">IF(I81&gt;O81,I81-O81," ")</f>
        <v xml:space="preserve"> </v>
      </c>
      <c r="R81" s="497">
        <f t="shared" si="4"/>
        <v>0</v>
      </c>
      <c r="S81" s="461">
        <f t="shared" ref="S81:S148" si="39">SUM(A81+B81+C81+D81+E81+F81+I81+J81+K81+L81+M81+O81)</f>
        <v>0</v>
      </c>
    </row>
    <row r="82" spans="1:19" ht="105.75" customHeight="1" x14ac:dyDescent="0.2">
      <c r="A82" s="365">
        <f>'موازنة 2026-2027'!A82</f>
        <v>720000</v>
      </c>
      <c r="B82" s="365">
        <f>'موازنة 2026-2027'!B82</f>
        <v>633633</v>
      </c>
      <c r="C82" s="365">
        <f>'موازنة 2026-2027'!C82</f>
        <v>675000</v>
      </c>
      <c r="D82" s="365">
        <f>'موازنة 2026-2027'!D82</f>
        <v>959831</v>
      </c>
      <c r="E82" s="365">
        <f>'موازنة 2026-2027'!E82</f>
        <v>1090000</v>
      </c>
      <c r="F82" s="365">
        <f>'موازنة 2026-2027'!F82</f>
        <v>0</v>
      </c>
      <c r="G82" s="49" t="s">
        <v>665</v>
      </c>
      <c r="H82" s="480" t="s">
        <v>61</v>
      </c>
      <c r="I82" s="365">
        <f>'موازنة 2026-2027'!O82</f>
        <v>1476000</v>
      </c>
      <c r="J82" s="365">
        <f>'موازنة 2027-2028 '!O82</f>
        <v>1624000</v>
      </c>
      <c r="K82" s="365">
        <f>'موازنة 2028 -2029'!O82</f>
        <v>1786000</v>
      </c>
      <c r="L82" s="365">
        <f>K82*2</f>
        <v>3572000</v>
      </c>
      <c r="M82" s="365">
        <f>'موازنة 2029-2030'!O82</f>
        <v>0</v>
      </c>
      <c r="N82" s="496">
        <f t="shared" si="36"/>
        <v>-1476000</v>
      </c>
      <c r="O82" s="365"/>
      <c r="P82" s="365" t="str">
        <f t="shared" si="37"/>
        <v xml:space="preserve"> </v>
      </c>
      <c r="Q82" s="365">
        <f t="shared" si="38"/>
        <v>1476000</v>
      </c>
      <c r="R82" s="497">
        <f t="shared" si="4"/>
        <v>0</v>
      </c>
      <c r="S82" s="461">
        <f t="shared" si="39"/>
        <v>12536464</v>
      </c>
    </row>
    <row r="83" spans="1:19" ht="87.75" customHeight="1" thickBot="1" x14ac:dyDescent="0.25">
      <c r="A83" s="365">
        <f>'موازنة 2026-2027'!A83</f>
        <v>1914000</v>
      </c>
      <c r="B83" s="365">
        <f>'موازنة 2026-2027'!B83</f>
        <v>1878701</v>
      </c>
      <c r="C83" s="365">
        <f>'موازنة 2026-2027'!C83</f>
        <v>1790000</v>
      </c>
      <c r="D83" s="365">
        <f>'موازنة 2026-2027'!D83</f>
        <v>1842213</v>
      </c>
      <c r="E83" s="365">
        <f>'موازنة 2026-2027'!E83</f>
        <v>2463000</v>
      </c>
      <c r="F83" s="365">
        <f>'موازنة 2026-2027'!F83</f>
        <v>0</v>
      </c>
      <c r="G83" s="49" t="s">
        <v>666</v>
      </c>
      <c r="H83" s="480" t="s">
        <v>62</v>
      </c>
      <c r="I83" s="365">
        <f>'موازنة 2026-2027'!O83</f>
        <v>2938000</v>
      </c>
      <c r="J83" s="365">
        <f>'موازنة 2027-2028 '!O83</f>
        <v>3075000</v>
      </c>
      <c r="K83" s="365">
        <f>'موازنة 2028 -2029'!O83</f>
        <v>3330000</v>
      </c>
      <c r="L83" s="365">
        <f>K83*2</f>
        <v>6660000</v>
      </c>
      <c r="M83" s="365">
        <f>'موازنة 2029-2030'!O83</f>
        <v>0</v>
      </c>
      <c r="N83" s="496">
        <f t="shared" si="36"/>
        <v>-2938000</v>
      </c>
      <c r="O83" s="365"/>
      <c r="P83" s="365" t="str">
        <f t="shared" si="37"/>
        <v xml:space="preserve"> </v>
      </c>
      <c r="Q83" s="365">
        <f t="shared" si="38"/>
        <v>2938000</v>
      </c>
      <c r="R83" s="497">
        <f t="shared" si="4"/>
        <v>0</v>
      </c>
      <c r="S83" s="461">
        <f t="shared" si="39"/>
        <v>25890914</v>
      </c>
    </row>
    <row r="84" spans="1:19" ht="105.75" hidden="1" customHeight="1" thickBot="1" x14ac:dyDescent="0.25">
      <c r="A84" s="391">
        <f>'موازنة 2026-2027'!A84</f>
        <v>0</v>
      </c>
      <c r="B84" s="379">
        <f>'موازنة 2026-2027'!B84</f>
        <v>0</v>
      </c>
      <c r="C84" s="379">
        <f>'موازنة 2026-2027'!C84</f>
        <v>0</v>
      </c>
      <c r="D84" s="379">
        <f>'موازنة 2026-2027'!D84</f>
        <v>0</v>
      </c>
      <c r="E84" s="379">
        <f>'موازنة 2026-2027'!E84</f>
        <v>0</v>
      </c>
      <c r="F84" s="379">
        <f>'موازنة 2026-2027'!F84</f>
        <v>0</v>
      </c>
      <c r="G84" s="50" t="s">
        <v>667</v>
      </c>
      <c r="H84" s="519" t="s">
        <v>63</v>
      </c>
      <c r="I84" s="379">
        <f>'موازنة 2026-2027'!O84</f>
        <v>0</v>
      </c>
      <c r="J84" s="379">
        <f>'موازنة 2027-2028 '!O84</f>
        <v>0</v>
      </c>
      <c r="K84" s="379">
        <f>'موازنة 2028 -2029'!O84</f>
        <v>0</v>
      </c>
      <c r="L84" s="379">
        <f t="shared" si="9"/>
        <v>0</v>
      </c>
      <c r="M84" s="379">
        <f>'موازنة 2029-2030'!O84</f>
        <v>0</v>
      </c>
      <c r="N84" s="520">
        <f t="shared" si="36"/>
        <v>0</v>
      </c>
      <c r="O84" s="379"/>
      <c r="P84" s="379" t="str">
        <f t="shared" si="37"/>
        <v xml:space="preserve"> </v>
      </c>
      <c r="Q84" s="379" t="str">
        <f t="shared" si="38"/>
        <v xml:space="preserve"> </v>
      </c>
      <c r="R84" s="521">
        <f t="shared" si="4"/>
        <v>0</v>
      </c>
      <c r="S84" s="461">
        <f t="shared" si="39"/>
        <v>0</v>
      </c>
    </row>
    <row r="85" spans="1:19" s="1" customFormat="1" ht="92.25" customHeight="1" thickBot="1" x14ac:dyDescent="0.25">
      <c r="A85" s="360">
        <f t="shared" ref="A85:O85" si="40">SUM(A80:A84)</f>
        <v>2634000</v>
      </c>
      <c r="B85" s="368">
        <f t="shared" si="40"/>
        <v>2512334</v>
      </c>
      <c r="C85" s="368">
        <f t="shared" si="40"/>
        <v>2465000</v>
      </c>
      <c r="D85" s="368">
        <f t="shared" si="40"/>
        <v>2802044</v>
      </c>
      <c r="E85" s="368">
        <f t="shared" si="40"/>
        <v>3553000</v>
      </c>
      <c r="F85" s="368">
        <f t="shared" si="40"/>
        <v>0</v>
      </c>
      <c r="G85" s="51"/>
      <c r="H85" s="486" t="s">
        <v>12</v>
      </c>
      <c r="I85" s="368">
        <f>'موازنة 2026-2027'!O85</f>
        <v>4414000</v>
      </c>
      <c r="J85" s="368">
        <f>'موازنة 2027-2028 '!O85</f>
        <v>4699000</v>
      </c>
      <c r="K85" s="368">
        <f>'موازنة 2028 -2029'!O85</f>
        <v>5116000</v>
      </c>
      <c r="L85" s="368">
        <f t="shared" si="40"/>
        <v>10232000</v>
      </c>
      <c r="M85" s="368">
        <f>'موازنة 2029-2030'!O85</f>
        <v>0</v>
      </c>
      <c r="N85" s="500">
        <f t="shared" si="36"/>
        <v>-4414000</v>
      </c>
      <c r="O85" s="368">
        <f t="shared" si="40"/>
        <v>0</v>
      </c>
      <c r="P85" s="368" t="str">
        <f t="shared" si="37"/>
        <v xml:space="preserve"> </v>
      </c>
      <c r="Q85" s="368">
        <f t="shared" si="38"/>
        <v>4414000</v>
      </c>
      <c r="R85" s="501">
        <f t="shared" ref="R85:R151" si="41">IF(O85=0,,O85/I85)</f>
        <v>0</v>
      </c>
      <c r="S85" s="461">
        <f t="shared" si="39"/>
        <v>38427378</v>
      </c>
    </row>
    <row r="86" spans="1:19" s="1" customFormat="1" ht="105.75" customHeight="1" thickBot="1" x14ac:dyDescent="0.25">
      <c r="A86" s="361" t="e">
        <f>A85/$A$845</f>
        <v>#DIV/0!</v>
      </c>
      <c r="B86" s="396" t="e">
        <f>B85/$B$845</f>
        <v>#DIV/0!</v>
      </c>
      <c r="C86" s="396" t="e">
        <f>C85/$C$845</f>
        <v>#DIV/0!</v>
      </c>
      <c r="D86" s="396" t="e">
        <f>D85/$D$845</f>
        <v>#DIV/0!</v>
      </c>
      <c r="E86" s="396" t="e">
        <f>E85/$E$845</f>
        <v>#DIV/0!</v>
      </c>
      <c r="F86" s="396" t="e">
        <f>F85/$F$845</f>
        <v>#DIV/0!</v>
      </c>
      <c r="G86" s="266"/>
      <c r="H86" s="489" t="s">
        <v>1135</v>
      </c>
      <c r="I86" s="396" t="e">
        <f>'موازنة 2026-2027'!O86</f>
        <v>#DIV/0!</v>
      </c>
      <c r="J86" s="396" t="e">
        <f>'موازنة 2027-2028 '!O86</f>
        <v>#DIV/0!</v>
      </c>
      <c r="K86" s="396" t="e">
        <f>'موازنة 2028 -2029'!O86</f>
        <v>#DIV/0!</v>
      </c>
      <c r="L86" s="396" t="e">
        <f>L85/$L$845</f>
        <v>#DIV/0!</v>
      </c>
      <c r="M86" s="396" t="e">
        <f>'موازنة 2029-2030'!O86</f>
        <v>#DIV/0!</v>
      </c>
      <c r="N86" s="396"/>
      <c r="O86" s="396" t="e">
        <f>O85/$O$845</f>
        <v>#DIV/0!</v>
      </c>
      <c r="P86" s="396"/>
      <c r="Q86" s="490"/>
      <c r="R86" s="491"/>
      <c r="S86" s="461">
        <v>1</v>
      </c>
    </row>
    <row r="87" spans="1:19" s="1" customFormat="1" ht="114.75" customHeight="1" thickBot="1" x14ac:dyDescent="0.25">
      <c r="A87" s="361">
        <f t="shared" ref="A87:F87" si="42">A85/A847</f>
        <v>0.11972727272727272</v>
      </c>
      <c r="B87" s="361">
        <f t="shared" si="42"/>
        <v>0.10037758449404457</v>
      </c>
      <c r="C87" s="361">
        <f t="shared" si="42"/>
        <v>0.13099160378361144</v>
      </c>
      <c r="D87" s="361">
        <f t="shared" si="42"/>
        <v>8.7330868056755689E-2</v>
      </c>
      <c r="E87" s="361">
        <f t="shared" si="42"/>
        <v>0.11528976572133169</v>
      </c>
      <c r="F87" s="361" t="e">
        <f t="shared" si="42"/>
        <v>#DIV/0!</v>
      </c>
      <c r="G87" s="266"/>
      <c r="H87" s="489" t="s">
        <v>1136</v>
      </c>
      <c r="I87" s="396">
        <f>'موازنة 2026-2027'!O87</f>
        <v>0.1119650965172615</v>
      </c>
      <c r="J87" s="396">
        <f>'موازنة 2027-2028 '!O87</f>
        <v>0.10322254684445226</v>
      </c>
      <c r="K87" s="396">
        <f>'موازنة 2028 -2029'!O87</f>
        <v>9.3660179777749306E-2</v>
      </c>
      <c r="L87" s="396">
        <f>L85/L847</f>
        <v>9.3660179777749306E-2</v>
      </c>
      <c r="M87" s="396" t="e">
        <f>'موازنة 2029-2030'!O87</f>
        <v>#DIV/0!</v>
      </c>
      <c r="N87" s="396"/>
      <c r="O87" s="396" t="e">
        <f>O85/O847</f>
        <v>#DIV/0!</v>
      </c>
      <c r="P87" s="551"/>
      <c r="Q87" s="552"/>
      <c r="R87" s="553"/>
      <c r="S87" s="461">
        <v>1</v>
      </c>
    </row>
    <row r="88" spans="1:19" s="1" customFormat="1" ht="105" customHeight="1" x14ac:dyDescent="0.2">
      <c r="A88" s="395">
        <f>'موازنة 2026-2027'!A88</f>
        <v>189000</v>
      </c>
      <c r="B88" s="395">
        <f>'موازنة 2026-2027'!B88</f>
        <v>172350</v>
      </c>
      <c r="C88" s="395">
        <f>'موازنة 2026-2027'!C88</f>
        <v>216000</v>
      </c>
      <c r="D88" s="395">
        <f>'موازنة 2026-2027'!D88</f>
        <v>160762</v>
      </c>
      <c r="E88" s="395">
        <f>'موازنة 2026-2027'!E88</f>
        <v>300000</v>
      </c>
      <c r="F88" s="395">
        <f>'موازنة 2026-2027'!F88</f>
        <v>0</v>
      </c>
      <c r="G88" s="48">
        <v>3112010301</v>
      </c>
      <c r="H88" s="513" t="s">
        <v>64</v>
      </c>
      <c r="I88" s="395">
        <f>'موازنة 2026-2027'!O88</f>
        <v>300000</v>
      </c>
      <c r="J88" s="395">
        <f>'موازنة 2027-2028 '!O88</f>
        <v>300000</v>
      </c>
      <c r="K88" s="395">
        <f>'موازنة 2028 -2029'!O88</f>
        <v>300000</v>
      </c>
      <c r="L88" s="395">
        <f>K88*2</f>
        <v>600000</v>
      </c>
      <c r="M88" s="395">
        <f>'موازنة 2029-2030'!O88</f>
        <v>0</v>
      </c>
      <c r="N88" s="549">
        <f t="shared" si="36"/>
        <v>-300000</v>
      </c>
      <c r="O88" s="395"/>
      <c r="P88" s="395" t="str">
        <f t="shared" si="37"/>
        <v xml:space="preserve"> </v>
      </c>
      <c r="Q88" s="395">
        <f t="shared" si="38"/>
        <v>300000</v>
      </c>
      <c r="R88" s="550">
        <f t="shared" si="41"/>
        <v>0</v>
      </c>
      <c r="S88" s="461">
        <f t="shared" si="39"/>
        <v>2538112</v>
      </c>
    </row>
    <row r="89" spans="1:19" s="1" customFormat="1" ht="105.75" hidden="1" customHeight="1" x14ac:dyDescent="0.2">
      <c r="A89" s="357">
        <f>'موازنة 2026-2027'!A89</f>
        <v>0</v>
      </c>
      <c r="B89" s="373">
        <f>'موازنة 2026-2027'!B89</f>
        <v>0</v>
      </c>
      <c r="C89" s="373">
        <f>'موازنة 2026-2027'!C89</f>
        <v>0</v>
      </c>
      <c r="D89" s="373">
        <f>'موازنة 2026-2027'!D89</f>
        <v>0</v>
      </c>
      <c r="E89" s="373">
        <f>'موازنة 2026-2027'!E89</f>
        <v>0</v>
      </c>
      <c r="F89" s="373">
        <f>'موازنة 2026-2027'!F89</f>
        <v>0</v>
      </c>
      <c r="G89" s="54">
        <v>3112010401</v>
      </c>
      <c r="H89" s="477" t="s">
        <v>65</v>
      </c>
      <c r="I89" s="373">
        <f>'موازنة 2026-2027'!O89</f>
        <v>0</v>
      </c>
      <c r="J89" s="373">
        <f>'موازنة 2027-2028 '!O89</f>
        <v>0</v>
      </c>
      <c r="K89" s="373">
        <f>'موازنة 2028 -2029'!O89</f>
        <v>0</v>
      </c>
      <c r="L89" s="373">
        <f t="shared" si="9"/>
        <v>0</v>
      </c>
      <c r="M89" s="373">
        <f>'موازنة 2029-2030'!O89</f>
        <v>0</v>
      </c>
      <c r="N89" s="508">
        <f t="shared" si="36"/>
        <v>0</v>
      </c>
      <c r="O89" s="373"/>
      <c r="P89" s="373" t="str">
        <f t="shared" si="37"/>
        <v xml:space="preserve"> </v>
      </c>
      <c r="Q89" s="373" t="str">
        <f t="shared" si="38"/>
        <v xml:space="preserve"> </v>
      </c>
      <c r="R89" s="509">
        <f t="shared" si="41"/>
        <v>0</v>
      </c>
      <c r="S89" s="461">
        <f t="shared" si="39"/>
        <v>0</v>
      </c>
    </row>
    <row r="90" spans="1:19" s="1" customFormat="1" ht="110.25" customHeight="1" x14ac:dyDescent="0.2">
      <c r="A90" s="357"/>
      <c r="B90" s="373"/>
      <c r="C90" s="373"/>
      <c r="D90" s="373"/>
      <c r="E90" s="373"/>
      <c r="F90" s="373"/>
      <c r="G90" s="54" t="s">
        <v>668</v>
      </c>
      <c r="H90" s="477" t="s">
        <v>66</v>
      </c>
      <c r="I90" s="373"/>
      <c r="J90" s="373"/>
      <c r="K90" s="373"/>
      <c r="L90" s="373"/>
      <c r="M90" s="373"/>
      <c r="N90" s="508"/>
      <c r="O90" s="373"/>
      <c r="P90" s="373" t="str">
        <f t="shared" si="37"/>
        <v xml:space="preserve"> </v>
      </c>
      <c r="Q90" s="373" t="str">
        <f t="shared" si="38"/>
        <v xml:space="preserve"> </v>
      </c>
      <c r="R90" s="509"/>
      <c r="S90" s="461">
        <f>S108</f>
        <v>87717499</v>
      </c>
    </row>
    <row r="91" spans="1:19" ht="97.5" customHeight="1" x14ac:dyDescent="0.2">
      <c r="A91" s="365">
        <f>'موازنة 2026-2027'!A91</f>
        <v>1518000</v>
      </c>
      <c r="B91" s="365">
        <f>'موازنة 2026-2027'!B91</f>
        <v>1114802</v>
      </c>
      <c r="C91" s="365">
        <f>'موازنة 2026-2027'!C91</f>
        <v>1736000</v>
      </c>
      <c r="D91" s="365">
        <f>'موازنة 2026-2027'!D91</f>
        <v>822068</v>
      </c>
      <c r="E91" s="365">
        <f>'موازنة 2026-2027'!E91</f>
        <v>1600000</v>
      </c>
      <c r="F91" s="365">
        <f>'موازنة 2026-2027'!F91</f>
        <v>0</v>
      </c>
      <c r="G91" s="49" t="s">
        <v>669</v>
      </c>
      <c r="H91" s="480" t="s">
        <v>67</v>
      </c>
      <c r="I91" s="365">
        <f>'موازنة 2026-2027'!O91</f>
        <v>1550000</v>
      </c>
      <c r="J91" s="365">
        <f>'موازنة 2027-2028 '!O91</f>
        <v>1550000</v>
      </c>
      <c r="K91" s="365">
        <f>'موازنة 2028 -2029'!O91</f>
        <v>1550000</v>
      </c>
      <c r="L91" s="365">
        <f>K91*2</f>
        <v>3100000</v>
      </c>
      <c r="M91" s="365">
        <f>'موازنة 2029-2030'!O91</f>
        <v>0</v>
      </c>
      <c r="N91" s="496">
        <f t="shared" si="36"/>
        <v>-1550000</v>
      </c>
      <c r="O91" s="365"/>
      <c r="P91" s="365" t="str">
        <f t="shared" si="37"/>
        <v xml:space="preserve"> </v>
      </c>
      <c r="Q91" s="365">
        <f t="shared" si="38"/>
        <v>1550000</v>
      </c>
      <c r="R91" s="497">
        <f t="shared" si="41"/>
        <v>0</v>
      </c>
      <c r="S91" s="461">
        <f t="shared" si="39"/>
        <v>14540870</v>
      </c>
    </row>
    <row r="92" spans="1:19" ht="97.5" customHeight="1" x14ac:dyDescent="0.2">
      <c r="A92" s="365">
        <f>'موازنة 2026-2027'!A92</f>
        <v>919000</v>
      </c>
      <c r="B92" s="365">
        <f>'موازنة 2026-2027'!B92</f>
        <v>610929</v>
      </c>
      <c r="C92" s="365">
        <f>'موازنة 2026-2027'!C92</f>
        <v>1068000</v>
      </c>
      <c r="D92" s="365">
        <f>'موازنة 2026-2027'!D92</f>
        <v>522412</v>
      </c>
      <c r="E92" s="365">
        <f>'موازنة 2026-2027'!E92</f>
        <v>980000</v>
      </c>
      <c r="F92" s="365">
        <f>'موازنة 2026-2027'!F92</f>
        <v>0</v>
      </c>
      <c r="G92" s="49" t="s">
        <v>670</v>
      </c>
      <c r="H92" s="480" t="s">
        <v>68</v>
      </c>
      <c r="I92" s="365">
        <f>'موازنة 2026-2027'!O92</f>
        <v>927000</v>
      </c>
      <c r="J92" s="365">
        <f>'موازنة 2027-2028 '!O92</f>
        <v>927000</v>
      </c>
      <c r="K92" s="365">
        <f>'موازنة 2028 -2029'!O92</f>
        <v>927000</v>
      </c>
      <c r="L92" s="365">
        <f>K92*2</f>
        <v>1854000</v>
      </c>
      <c r="M92" s="365">
        <f>'موازنة 2029-2030'!O92</f>
        <v>0</v>
      </c>
      <c r="N92" s="496">
        <f t="shared" si="36"/>
        <v>-927000</v>
      </c>
      <c r="O92" s="365"/>
      <c r="P92" s="365" t="str">
        <f t="shared" si="37"/>
        <v xml:space="preserve"> </v>
      </c>
      <c r="Q92" s="365">
        <f t="shared" si="38"/>
        <v>927000</v>
      </c>
      <c r="R92" s="497">
        <f t="shared" si="41"/>
        <v>0</v>
      </c>
      <c r="S92" s="461">
        <f t="shared" si="39"/>
        <v>8735341</v>
      </c>
    </row>
    <row r="93" spans="1:19" ht="97.5" hidden="1" customHeight="1" x14ac:dyDescent="0.2">
      <c r="A93" s="365">
        <f>'موازنة 2026-2027'!A93</f>
        <v>0</v>
      </c>
      <c r="B93" s="365">
        <f>'موازنة 2026-2027'!B93</f>
        <v>0</v>
      </c>
      <c r="C93" s="365">
        <f>'موازنة 2026-2027'!C93</f>
        <v>0</v>
      </c>
      <c r="D93" s="365">
        <f>'موازنة 2026-2027'!D93</f>
        <v>0</v>
      </c>
      <c r="E93" s="365">
        <f>'موازنة 2026-2027'!E93</f>
        <v>0</v>
      </c>
      <c r="F93" s="365">
        <f>'موازنة 2026-2027'!F93</f>
        <v>0</v>
      </c>
      <c r="G93" s="49" t="s">
        <v>671</v>
      </c>
      <c r="H93" s="480" t="s">
        <v>69</v>
      </c>
      <c r="I93" s="365">
        <f>'موازنة 2026-2027'!O93</f>
        <v>0</v>
      </c>
      <c r="J93" s="365">
        <f>'موازنة 2027-2028 '!O93</f>
        <v>0</v>
      </c>
      <c r="K93" s="365">
        <f>'موازنة 2028 -2029'!O93</f>
        <v>0</v>
      </c>
      <c r="L93" s="365">
        <f t="shared" ref="L93:L156" si="43">K93*2</f>
        <v>0</v>
      </c>
      <c r="M93" s="365">
        <f>'موازنة 2029-2030'!O93</f>
        <v>0</v>
      </c>
      <c r="N93" s="496">
        <f t="shared" si="36"/>
        <v>0</v>
      </c>
      <c r="O93" s="365"/>
      <c r="P93" s="365" t="str">
        <f t="shared" si="37"/>
        <v xml:space="preserve"> </v>
      </c>
      <c r="Q93" s="365" t="str">
        <f t="shared" si="38"/>
        <v xml:space="preserve"> </v>
      </c>
      <c r="R93" s="497">
        <f t="shared" si="41"/>
        <v>0</v>
      </c>
      <c r="S93" s="461">
        <f t="shared" si="39"/>
        <v>0</v>
      </c>
    </row>
    <row r="94" spans="1:19" ht="97.5" customHeight="1" x14ac:dyDescent="0.2">
      <c r="A94" s="365">
        <f>'موازنة 2026-2027'!A94</f>
        <v>1176000</v>
      </c>
      <c r="B94" s="365">
        <f>'موازنة 2026-2027'!B94</f>
        <v>1174027</v>
      </c>
      <c r="C94" s="365">
        <f>'موازنة 2026-2027'!C94</f>
        <v>1368000</v>
      </c>
      <c r="D94" s="365">
        <f>'موازنة 2026-2027'!D94</f>
        <v>1310260</v>
      </c>
      <c r="E94" s="365">
        <f>'موازنة 2026-2027'!E94</f>
        <v>2100000</v>
      </c>
      <c r="F94" s="365">
        <f>'موازنة 2026-2027'!F94</f>
        <v>0</v>
      </c>
      <c r="G94" s="49" t="s">
        <v>672</v>
      </c>
      <c r="H94" s="480" t="s">
        <v>70</v>
      </c>
      <c r="I94" s="365">
        <f>'موازنة 2026-2027'!O94</f>
        <v>2810000</v>
      </c>
      <c r="J94" s="365">
        <f>'موازنة 2027-2028 '!O94</f>
        <v>2810000</v>
      </c>
      <c r="K94" s="365">
        <f>'موازنة 2028 -2029'!O94</f>
        <v>2810000</v>
      </c>
      <c r="L94" s="365">
        <f t="shared" si="43"/>
        <v>5620000</v>
      </c>
      <c r="M94" s="365">
        <f>'موازنة 2029-2030'!O94</f>
        <v>0</v>
      </c>
      <c r="N94" s="496">
        <f t="shared" si="36"/>
        <v>-2810000</v>
      </c>
      <c r="O94" s="365"/>
      <c r="P94" s="365" t="str">
        <f t="shared" si="37"/>
        <v xml:space="preserve"> </v>
      </c>
      <c r="Q94" s="365">
        <f t="shared" si="38"/>
        <v>2810000</v>
      </c>
      <c r="R94" s="497">
        <f t="shared" si="41"/>
        <v>0</v>
      </c>
      <c r="S94" s="461">
        <f t="shared" si="39"/>
        <v>21178287</v>
      </c>
    </row>
    <row r="95" spans="1:19" ht="97.5" customHeight="1" x14ac:dyDescent="0.2">
      <c r="A95" s="365">
        <f>'موازنة 2026-2027'!A95</f>
        <v>1578000</v>
      </c>
      <c r="B95" s="365">
        <f>'موازنة 2026-2027'!B95</f>
        <v>1091871</v>
      </c>
      <c r="C95" s="365">
        <f>'موازنة 2026-2027'!C95</f>
        <v>1758000</v>
      </c>
      <c r="D95" s="365">
        <f>'موازنة 2026-2027'!D95</f>
        <v>1123286</v>
      </c>
      <c r="E95" s="365">
        <f>'موازنة 2026-2027'!E95</f>
        <v>1695000</v>
      </c>
      <c r="F95" s="365">
        <f>'موازنة 2026-2027'!F95</f>
        <v>0</v>
      </c>
      <c r="G95" s="49" t="s">
        <v>673</v>
      </c>
      <c r="H95" s="480" t="s">
        <v>71</v>
      </c>
      <c r="I95" s="365">
        <f>'موازنة 2026-2027'!O95</f>
        <v>1893000</v>
      </c>
      <c r="J95" s="365">
        <f>'موازنة 2027-2028 '!O95</f>
        <v>1893000</v>
      </c>
      <c r="K95" s="365">
        <f>'موازنة 2028 -2029'!O95</f>
        <v>1893000</v>
      </c>
      <c r="L95" s="365">
        <f t="shared" si="43"/>
        <v>3786000</v>
      </c>
      <c r="M95" s="365">
        <f>'موازنة 2029-2030'!O95</f>
        <v>0</v>
      </c>
      <c r="N95" s="496">
        <f t="shared" si="36"/>
        <v>-1893000</v>
      </c>
      <c r="O95" s="365"/>
      <c r="P95" s="365" t="str">
        <f t="shared" si="37"/>
        <v xml:space="preserve"> </v>
      </c>
      <c r="Q95" s="365">
        <f t="shared" si="38"/>
        <v>1893000</v>
      </c>
      <c r="R95" s="497">
        <f t="shared" si="41"/>
        <v>0</v>
      </c>
      <c r="S95" s="461">
        <f t="shared" si="39"/>
        <v>16711157</v>
      </c>
    </row>
    <row r="96" spans="1:19" ht="97.5" customHeight="1" x14ac:dyDescent="0.2">
      <c r="A96" s="365">
        <f>'موازنة 2026-2027'!A96</f>
        <v>660000</v>
      </c>
      <c r="B96" s="365">
        <f>'موازنة 2026-2027'!B96</f>
        <v>308607</v>
      </c>
      <c r="C96" s="365">
        <f>'موازنة 2026-2027'!C96</f>
        <v>660000</v>
      </c>
      <c r="D96" s="365">
        <f>'موازنة 2026-2027'!D96</f>
        <v>342190</v>
      </c>
      <c r="E96" s="365">
        <f>'موازنة 2026-2027'!E96</f>
        <v>660000</v>
      </c>
      <c r="F96" s="365">
        <f>'موازنة 2026-2027'!F96</f>
        <v>0</v>
      </c>
      <c r="G96" s="49" t="s">
        <v>674</v>
      </c>
      <c r="H96" s="480" t="s">
        <v>72</v>
      </c>
      <c r="I96" s="365">
        <f>'موازنة 2026-2027'!O96</f>
        <v>660000</v>
      </c>
      <c r="J96" s="365">
        <f>'موازنة 2027-2028 '!O96</f>
        <v>660000</v>
      </c>
      <c r="K96" s="365">
        <f>'موازنة 2028 -2029'!O96</f>
        <v>660000</v>
      </c>
      <c r="L96" s="365">
        <f t="shared" si="43"/>
        <v>1320000</v>
      </c>
      <c r="M96" s="365">
        <f>'موازنة 2029-2030'!O96</f>
        <v>0</v>
      </c>
      <c r="N96" s="496">
        <f t="shared" si="36"/>
        <v>-660000</v>
      </c>
      <c r="O96" s="365"/>
      <c r="P96" s="365" t="str">
        <f t="shared" si="37"/>
        <v xml:space="preserve"> </v>
      </c>
      <c r="Q96" s="365">
        <f t="shared" si="38"/>
        <v>660000</v>
      </c>
      <c r="R96" s="497">
        <f t="shared" si="41"/>
        <v>0</v>
      </c>
      <c r="S96" s="461">
        <f t="shared" si="39"/>
        <v>5930797</v>
      </c>
    </row>
    <row r="97" spans="1:19" ht="97.5" hidden="1" customHeight="1" x14ac:dyDescent="0.2">
      <c r="A97" s="364">
        <f>'موازنة 2026-2027'!A97</f>
        <v>0</v>
      </c>
      <c r="B97" s="365">
        <f>'موازنة 2026-2027'!B97</f>
        <v>0</v>
      </c>
      <c r="C97" s="365">
        <f>'موازنة 2026-2027'!C97</f>
        <v>0</v>
      </c>
      <c r="D97" s="365">
        <f>'موازنة 2026-2027'!D97</f>
        <v>0</v>
      </c>
      <c r="E97" s="365">
        <f>'موازنة 2026-2027'!E97</f>
        <v>0</v>
      </c>
      <c r="F97" s="365">
        <f>'موازنة 2026-2027'!F97</f>
        <v>0</v>
      </c>
      <c r="G97" s="49" t="s">
        <v>675</v>
      </c>
      <c r="H97" s="480" t="s">
        <v>73</v>
      </c>
      <c r="I97" s="365">
        <f>'موازنة 2026-2027'!O97</f>
        <v>0</v>
      </c>
      <c r="J97" s="365">
        <f>'موازنة 2027-2028 '!O97</f>
        <v>0</v>
      </c>
      <c r="K97" s="365">
        <f>'موازنة 2028 -2029'!O97</f>
        <v>0</v>
      </c>
      <c r="L97" s="365">
        <f t="shared" si="43"/>
        <v>0</v>
      </c>
      <c r="M97" s="365">
        <f>'موازنة 2029-2030'!O97</f>
        <v>0</v>
      </c>
      <c r="N97" s="496">
        <f t="shared" si="36"/>
        <v>0</v>
      </c>
      <c r="O97" s="365"/>
      <c r="P97" s="365" t="str">
        <f t="shared" si="37"/>
        <v xml:space="preserve"> </v>
      </c>
      <c r="Q97" s="365" t="str">
        <f t="shared" si="38"/>
        <v xml:space="preserve"> </v>
      </c>
      <c r="R97" s="497">
        <f t="shared" si="41"/>
        <v>0</v>
      </c>
      <c r="S97" s="461">
        <f t="shared" si="39"/>
        <v>0</v>
      </c>
    </row>
    <row r="98" spans="1:19" ht="97.5" hidden="1" customHeight="1" x14ac:dyDescent="0.2">
      <c r="A98" s="364">
        <f>'موازنة 2026-2027'!A98</f>
        <v>0</v>
      </c>
      <c r="B98" s="365">
        <f>'موازنة 2026-2027'!B98</f>
        <v>0</v>
      </c>
      <c r="C98" s="365">
        <f>'موازنة 2026-2027'!C98</f>
        <v>0</v>
      </c>
      <c r="D98" s="365">
        <f>'موازنة 2026-2027'!D98</f>
        <v>0</v>
      </c>
      <c r="E98" s="365">
        <f>'موازنة 2026-2027'!E98</f>
        <v>0</v>
      </c>
      <c r="F98" s="365">
        <f>'موازنة 2026-2027'!F98</f>
        <v>0</v>
      </c>
      <c r="G98" s="49" t="s">
        <v>676</v>
      </c>
      <c r="H98" s="480" t="s">
        <v>74</v>
      </c>
      <c r="I98" s="365">
        <f>'موازنة 2026-2027'!O98</f>
        <v>0</v>
      </c>
      <c r="J98" s="365">
        <f>'موازنة 2027-2028 '!O98</f>
        <v>0</v>
      </c>
      <c r="K98" s="365">
        <f>'موازنة 2028 -2029'!O98</f>
        <v>0</v>
      </c>
      <c r="L98" s="365">
        <f t="shared" si="43"/>
        <v>0</v>
      </c>
      <c r="M98" s="365">
        <f>'موازنة 2029-2030'!O98</f>
        <v>0</v>
      </c>
      <c r="N98" s="496">
        <f t="shared" si="36"/>
        <v>0</v>
      </c>
      <c r="O98" s="365"/>
      <c r="P98" s="365" t="str">
        <f t="shared" si="37"/>
        <v xml:space="preserve"> </v>
      </c>
      <c r="Q98" s="365" t="str">
        <f t="shared" si="38"/>
        <v xml:space="preserve"> </v>
      </c>
      <c r="R98" s="497">
        <f t="shared" si="41"/>
        <v>0</v>
      </c>
      <c r="S98" s="461">
        <f t="shared" si="39"/>
        <v>0</v>
      </c>
    </row>
    <row r="99" spans="1:19" ht="97.5" hidden="1" customHeight="1" x14ac:dyDescent="0.2">
      <c r="A99" s="364">
        <f>'موازنة 2026-2027'!A99</f>
        <v>0</v>
      </c>
      <c r="B99" s="365">
        <f>'موازنة 2026-2027'!B99</f>
        <v>0</v>
      </c>
      <c r="C99" s="365">
        <f>'موازنة 2026-2027'!C99</f>
        <v>0</v>
      </c>
      <c r="D99" s="365">
        <f>'موازنة 2026-2027'!D99</f>
        <v>0</v>
      </c>
      <c r="E99" s="365">
        <f>'موازنة 2026-2027'!E99</f>
        <v>0</v>
      </c>
      <c r="F99" s="365">
        <f>'موازنة 2026-2027'!F99</f>
        <v>0</v>
      </c>
      <c r="G99" s="49" t="s">
        <v>677</v>
      </c>
      <c r="H99" s="480" t="s">
        <v>75</v>
      </c>
      <c r="I99" s="365">
        <f>'موازنة 2026-2027'!O99</f>
        <v>0</v>
      </c>
      <c r="J99" s="365">
        <f>'موازنة 2027-2028 '!O99</f>
        <v>0</v>
      </c>
      <c r="K99" s="365">
        <f>'موازنة 2028 -2029'!O99</f>
        <v>0</v>
      </c>
      <c r="L99" s="365">
        <f t="shared" si="43"/>
        <v>0</v>
      </c>
      <c r="M99" s="365">
        <f>'موازنة 2029-2030'!O99</f>
        <v>0</v>
      </c>
      <c r="N99" s="496">
        <f t="shared" si="36"/>
        <v>0</v>
      </c>
      <c r="O99" s="365"/>
      <c r="P99" s="365" t="str">
        <f t="shared" si="37"/>
        <v xml:space="preserve"> </v>
      </c>
      <c r="Q99" s="365" t="str">
        <f t="shared" si="38"/>
        <v xml:space="preserve"> </v>
      </c>
      <c r="R99" s="497">
        <f t="shared" si="41"/>
        <v>0</v>
      </c>
      <c r="S99" s="461">
        <f t="shared" si="39"/>
        <v>0</v>
      </c>
    </row>
    <row r="100" spans="1:19" ht="97.5" customHeight="1" x14ac:dyDescent="0.2">
      <c r="A100" s="365">
        <f>'موازنة 2026-2027'!A100</f>
        <v>200000</v>
      </c>
      <c r="B100" s="365">
        <f>'موازنة 2026-2027'!B100</f>
        <v>191304</v>
      </c>
      <c r="C100" s="365">
        <f>'موازنة 2026-2027'!C100</f>
        <v>200000</v>
      </c>
      <c r="D100" s="365">
        <f>'موازنة 2026-2027'!D100</f>
        <v>103105</v>
      </c>
      <c r="E100" s="365">
        <f>'موازنة 2026-2027'!E100</f>
        <v>200000</v>
      </c>
      <c r="F100" s="365">
        <f>'موازنة 2026-2027'!F100</f>
        <v>0</v>
      </c>
      <c r="G100" s="49" t="s">
        <v>678</v>
      </c>
      <c r="H100" s="480" t="s">
        <v>76</v>
      </c>
      <c r="I100" s="365">
        <f>'موازنة 2026-2027'!O100</f>
        <v>200000</v>
      </c>
      <c r="J100" s="365">
        <f>'موازنة 2027-2028 '!O100</f>
        <v>200000</v>
      </c>
      <c r="K100" s="365">
        <f>'موازنة 2028 -2029'!O100</f>
        <v>200000</v>
      </c>
      <c r="L100" s="365">
        <f t="shared" si="43"/>
        <v>400000</v>
      </c>
      <c r="M100" s="365">
        <f>'موازنة 2029-2030'!O100</f>
        <v>0</v>
      </c>
      <c r="N100" s="496">
        <f t="shared" si="36"/>
        <v>-200000</v>
      </c>
      <c r="O100" s="365"/>
      <c r="P100" s="365" t="str">
        <f t="shared" si="37"/>
        <v xml:space="preserve"> </v>
      </c>
      <c r="Q100" s="365">
        <f t="shared" si="38"/>
        <v>200000</v>
      </c>
      <c r="R100" s="497">
        <f t="shared" si="41"/>
        <v>0</v>
      </c>
      <c r="S100" s="461">
        <f t="shared" si="39"/>
        <v>1894409</v>
      </c>
    </row>
    <row r="101" spans="1:19" ht="97.5" hidden="1" customHeight="1" x14ac:dyDescent="0.2">
      <c r="A101" s="397">
        <f>'موازنة 2026-2027'!A101</f>
        <v>0</v>
      </c>
      <c r="B101" s="398">
        <f>'موازنة 2026-2027'!B101</f>
        <v>0</v>
      </c>
      <c r="C101" s="398">
        <f>'موازنة 2026-2027'!C101</f>
        <v>0</v>
      </c>
      <c r="D101" s="398">
        <f>'موازنة 2026-2027'!D101</f>
        <v>0</v>
      </c>
      <c r="E101" s="398">
        <f>'موازنة 2026-2027'!E101</f>
        <v>0</v>
      </c>
      <c r="F101" s="398">
        <f>'موازنة 2026-2027'!F101</f>
        <v>0</v>
      </c>
      <c r="G101" s="61" t="s">
        <v>679</v>
      </c>
      <c r="H101" s="480" t="s">
        <v>77</v>
      </c>
      <c r="I101" s="398">
        <f>'موازنة 2026-2027'!O101</f>
        <v>0</v>
      </c>
      <c r="J101" s="365">
        <f>'موازنة 2027-2028 '!O101</f>
        <v>0</v>
      </c>
      <c r="K101" s="398">
        <f>'موازنة 2028 -2029'!O101</f>
        <v>0</v>
      </c>
      <c r="L101" s="398">
        <f t="shared" si="43"/>
        <v>0</v>
      </c>
      <c r="M101" s="398">
        <f>'موازنة 2029-2030'!O101</f>
        <v>0</v>
      </c>
      <c r="N101" s="554">
        <f t="shared" si="36"/>
        <v>0</v>
      </c>
      <c r="O101" s="398"/>
      <c r="P101" s="398" t="str">
        <f t="shared" si="37"/>
        <v xml:space="preserve"> </v>
      </c>
      <c r="Q101" s="398" t="str">
        <f t="shared" si="38"/>
        <v xml:space="preserve"> </v>
      </c>
      <c r="R101" s="555">
        <f t="shared" si="41"/>
        <v>0</v>
      </c>
      <c r="S101" s="461">
        <f t="shared" si="39"/>
        <v>0</v>
      </c>
    </row>
    <row r="102" spans="1:19" ht="97.5" customHeight="1" x14ac:dyDescent="0.2">
      <c r="A102" s="365">
        <f>'موازنة 2026-2027'!A102</f>
        <v>740000</v>
      </c>
      <c r="B102" s="365">
        <f>'موازنة 2026-2027'!B102</f>
        <v>727564</v>
      </c>
      <c r="C102" s="365">
        <f>'موازنة 2026-2027'!C102</f>
        <v>801000</v>
      </c>
      <c r="D102" s="365">
        <f>'موازنة 2026-2027'!D102</f>
        <v>659540</v>
      </c>
      <c r="E102" s="365">
        <f>'موازنة 2026-2027'!E102</f>
        <v>740000</v>
      </c>
      <c r="F102" s="365">
        <f>'موازنة 2026-2027'!F102</f>
        <v>0</v>
      </c>
      <c r="G102" s="49" t="s">
        <v>680</v>
      </c>
      <c r="H102" s="480" t="s">
        <v>78</v>
      </c>
      <c r="I102" s="365">
        <f>'موازنة 2026-2027'!O102</f>
        <v>700000</v>
      </c>
      <c r="J102" s="365">
        <f>'موازنة 2027-2028 '!O102</f>
        <v>700000</v>
      </c>
      <c r="K102" s="365">
        <f>'موازنة 2028 -2029'!O102</f>
        <v>700000</v>
      </c>
      <c r="L102" s="365">
        <f t="shared" si="43"/>
        <v>1400000</v>
      </c>
      <c r="M102" s="365">
        <f>'موازنة 2029-2030'!O102</f>
        <v>0</v>
      </c>
      <c r="N102" s="496">
        <f t="shared" si="36"/>
        <v>-700000</v>
      </c>
      <c r="O102" s="365"/>
      <c r="P102" s="365" t="str">
        <f t="shared" si="37"/>
        <v xml:space="preserve"> </v>
      </c>
      <c r="Q102" s="365">
        <f t="shared" si="38"/>
        <v>700000</v>
      </c>
      <c r="R102" s="497">
        <f t="shared" si="41"/>
        <v>0</v>
      </c>
      <c r="S102" s="461">
        <f t="shared" si="39"/>
        <v>7168104</v>
      </c>
    </row>
    <row r="103" spans="1:19" ht="97.5" customHeight="1" x14ac:dyDescent="0.2">
      <c r="A103" s="365">
        <f>'موازنة 2026-2027'!A103</f>
        <v>3000</v>
      </c>
      <c r="B103" s="365">
        <f>'موازنة 2026-2027'!B103</f>
        <v>1152</v>
      </c>
      <c r="C103" s="365">
        <f>'موازنة 2026-2027'!C103</f>
        <v>6000</v>
      </c>
      <c r="D103" s="365">
        <f>'موازنة 2026-2027'!D103</f>
        <v>1442</v>
      </c>
      <c r="E103" s="365">
        <f>'موازنة 2026-2027'!E103</f>
        <v>6000</v>
      </c>
      <c r="F103" s="365">
        <f>'موازنة 2026-2027'!F103</f>
        <v>0</v>
      </c>
      <c r="G103" s="49" t="s">
        <v>681</v>
      </c>
      <c r="H103" s="480" t="s">
        <v>1192</v>
      </c>
      <c r="I103" s="365">
        <f>'موازنة 2026-2027'!O103</f>
        <v>4000</v>
      </c>
      <c r="J103" s="365">
        <f>'موازنة 2027-2028 '!O103</f>
        <v>4000</v>
      </c>
      <c r="K103" s="365">
        <f>'موازنة 2028 -2029'!O103</f>
        <v>4000</v>
      </c>
      <c r="L103" s="365">
        <f t="shared" si="43"/>
        <v>8000</v>
      </c>
      <c r="M103" s="365">
        <f>'موازنة 2029-2030'!O103</f>
        <v>0</v>
      </c>
      <c r="N103" s="496">
        <f t="shared" si="36"/>
        <v>-4000</v>
      </c>
      <c r="O103" s="365"/>
      <c r="P103" s="365" t="str">
        <f t="shared" si="37"/>
        <v xml:space="preserve"> </v>
      </c>
      <c r="Q103" s="365">
        <f t="shared" si="38"/>
        <v>4000</v>
      </c>
      <c r="R103" s="497">
        <f t="shared" si="41"/>
        <v>0</v>
      </c>
      <c r="S103" s="461">
        <f t="shared" si="39"/>
        <v>37594</v>
      </c>
    </row>
    <row r="104" spans="1:19" ht="97.5" customHeight="1" x14ac:dyDescent="0.2">
      <c r="A104" s="365">
        <f>'موازنة 2026-2027'!A104</f>
        <v>173000</v>
      </c>
      <c r="B104" s="365">
        <f>'موازنة 2026-2027'!B104</f>
        <v>136277</v>
      </c>
      <c r="C104" s="365">
        <f>'موازنة 2026-2027'!C104</f>
        <v>203000</v>
      </c>
      <c r="D104" s="365">
        <f>'موازنة 2026-2027'!D104</f>
        <v>149631</v>
      </c>
      <c r="E104" s="365">
        <f>'موازنة 2026-2027'!E104</f>
        <v>203000</v>
      </c>
      <c r="F104" s="365">
        <f>'موازنة 2026-2027'!F104</f>
        <v>0</v>
      </c>
      <c r="G104" s="49" t="s">
        <v>682</v>
      </c>
      <c r="H104" s="480" t="s">
        <v>80</v>
      </c>
      <c r="I104" s="365">
        <f>'موازنة 2026-2027'!O104</f>
        <v>228000</v>
      </c>
      <c r="J104" s="365">
        <f>'موازنة 2027-2028 '!O104</f>
        <v>228000</v>
      </c>
      <c r="K104" s="365">
        <f>'موازنة 2028 -2029'!O104</f>
        <v>228000</v>
      </c>
      <c r="L104" s="365">
        <f t="shared" si="43"/>
        <v>456000</v>
      </c>
      <c r="M104" s="365">
        <f>'موازنة 2029-2030'!O104</f>
        <v>0</v>
      </c>
      <c r="N104" s="496">
        <f t="shared" si="36"/>
        <v>-228000</v>
      </c>
      <c r="O104" s="365"/>
      <c r="P104" s="365" t="str">
        <f t="shared" si="37"/>
        <v xml:space="preserve"> </v>
      </c>
      <c r="Q104" s="365">
        <f t="shared" si="38"/>
        <v>228000</v>
      </c>
      <c r="R104" s="497">
        <f t="shared" si="41"/>
        <v>0</v>
      </c>
      <c r="S104" s="461">
        <f t="shared" si="39"/>
        <v>2004908</v>
      </c>
    </row>
    <row r="105" spans="1:19" ht="97.5" customHeight="1" x14ac:dyDescent="0.2">
      <c r="A105" s="365">
        <f>'موازنة 2026-2027'!A105</f>
        <v>11000</v>
      </c>
      <c r="B105" s="365">
        <f>'موازنة 2026-2027'!B105</f>
        <v>11000</v>
      </c>
      <c r="C105" s="365">
        <f>'موازنة 2026-2027'!C105</f>
        <v>24000</v>
      </c>
      <c r="D105" s="365">
        <f>'موازنة 2026-2027'!D105</f>
        <v>17350</v>
      </c>
      <c r="E105" s="365">
        <f>'موازنة 2026-2027'!E105</f>
        <v>24000</v>
      </c>
      <c r="F105" s="365">
        <f>'موازنة 2026-2027'!F105</f>
        <v>0</v>
      </c>
      <c r="G105" s="49" t="s">
        <v>683</v>
      </c>
      <c r="H105" s="480" t="s">
        <v>608</v>
      </c>
      <c r="I105" s="365">
        <f>'موازنة 2026-2027'!O105</f>
        <v>25000</v>
      </c>
      <c r="J105" s="365">
        <f>'موازنة 2027-2028 '!O105</f>
        <v>25000</v>
      </c>
      <c r="K105" s="365">
        <f>'موازنة 2028 -2029'!O105</f>
        <v>25000</v>
      </c>
      <c r="L105" s="365">
        <f t="shared" si="43"/>
        <v>50000</v>
      </c>
      <c r="M105" s="365">
        <f>'موازنة 2029-2030'!O105</f>
        <v>0</v>
      </c>
      <c r="N105" s="496">
        <f t="shared" si="36"/>
        <v>-25000</v>
      </c>
      <c r="O105" s="365"/>
      <c r="P105" s="365" t="str">
        <f t="shared" si="37"/>
        <v xml:space="preserve"> </v>
      </c>
      <c r="Q105" s="365">
        <f t="shared" si="38"/>
        <v>25000</v>
      </c>
      <c r="R105" s="497">
        <f t="shared" si="41"/>
        <v>0</v>
      </c>
      <c r="S105" s="461">
        <f t="shared" si="39"/>
        <v>212350</v>
      </c>
    </row>
    <row r="106" spans="1:19" ht="97.5" customHeight="1" thickBot="1" x14ac:dyDescent="0.25">
      <c r="A106" s="365">
        <f>'موازنة 2026-2027'!A106</f>
        <v>492000</v>
      </c>
      <c r="B106" s="365">
        <f>'موازنة 2026-2027'!B106</f>
        <v>492986</v>
      </c>
      <c r="C106" s="365">
        <f>'موازنة 2026-2027'!C106</f>
        <v>469000</v>
      </c>
      <c r="D106" s="365">
        <f>'موازنة 2026-2027'!D106</f>
        <v>614696</v>
      </c>
      <c r="E106" s="365">
        <f>'موازنة 2026-2027'!E106</f>
        <v>745000</v>
      </c>
      <c r="F106" s="365">
        <f>'موازنة 2026-2027'!F106</f>
        <v>0</v>
      </c>
      <c r="G106" s="49" t="s">
        <v>684</v>
      </c>
      <c r="H106" s="480" t="s">
        <v>609</v>
      </c>
      <c r="I106" s="365">
        <f>'موازنة 2026-2027'!O106</f>
        <v>1298000</v>
      </c>
      <c r="J106" s="365">
        <f>'موازنة 2027-2028 '!O106</f>
        <v>1298000</v>
      </c>
      <c r="K106" s="365">
        <f>'موازنة 2028 -2029'!O106</f>
        <v>1298000</v>
      </c>
      <c r="L106" s="365">
        <f t="shared" si="43"/>
        <v>2596000</v>
      </c>
      <c r="M106" s="365">
        <f>'موازنة 2029-2030'!O106</f>
        <v>0</v>
      </c>
      <c r="N106" s="496">
        <f t="shared" si="36"/>
        <v>-1298000</v>
      </c>
      <c r="O106" s="365"/>
      <c r="P106" s="365" t="str">
        <f t="shared" si="37"/>
        <v xml:space="preserve"> </v>
      </c>
      <c r="Q106" s="365">
        <f t="shared" si="38"/>
        <v>1298000</v>
      </c>
      <c r="R106" s="497">
        <f t="shared" si="41"/>
        <v>0</v>
      </c>
      <c r="S106" s="461">
        <f t="shared" si="39"/>
        <v>9303682</v>
      </c>
    </row>
    <row r="107" spans="1:19" ht="97.5" hidden="1" customHeight="1" thickBot="1" x14ac:dyDescent="0.25">
      <c r="A107" s="391">
        <f>'موازنة 2026-2027'!A107</f>
        <v>0</v>
      </c>
      <c r="B107" s="379">
        <f>'موازنة 2026-2027'!B107</f>
        <v>0</v>
      </c>
      <c r="C107" s="379">
        <f>'موازنة 2026-2027'!C107</f>
        <v>0</v>
      </c>
      <c r="D107" s="379">
        <f>'موازنة 2026-2027'!D107</f>
        <v>0</v>
      </c>
      <c r="E107" s="379">
        <f>'موازنة 2026-2027'!E107</f>
        <v>0</v>
      </c>
      <c r="F107" s="379">
        <f>'موازنة 2026-2027'!F107</f>
        <v>0</v>
      </c>
      <c r="G107" s="50" t="s">
        <v>685</v>
      </c>
      <c r="H107" s="480" t="s">
        <v>610</v>
      </c>
      <c r="I107" s="379">
        <f>'موازنة 2026-2027'!O107</f>
        <v>0</v>
      </c>
      <c r="J107" s="365">
        <f>'موازنة 2027-2028 '!O107</f>
        <v>0</v>
      </c>
      <c r="K107" s="379">
        <f>'موازنة 2028 -2029'!O107</f>
        <v>0</v>
      </c>
      <c r="L107" s="379">
        <f t="shared" si="43"/>
        <v>0</v>
      </c>
      <c r="M107" s="379">
        <f>'موازنة 2029-2030'!O107</f>
        <v>0</v>
      </c>
      <c r="N107" s="520">
        <f t="shared" si="36"/>
        <v>0</v>
      </c>
      <c r="O107" s="379"/>
      <c r="P107" s="379" t="str">
        <f t="shared" si="37"/>
        <v xml:space="preserve"> </v>
      </c>
      <c r="Q107" s="379" t="str">
        <f t="shared" si="38"/>
        <v xml:space="preserve"> </v>
      </c>
      <c r="R107" s="521">
        <f t="shared" si="41"/>
        <v>0</v>
      </c>
      <c r="S107" s="461">
        <f t="shared" si="39"/>
        <v>0</v>
      </c>
    </row>
    <row r="108" spans="1:19" s="1" customFormat="1" ht="77.25" customHeight="1" thickBot="1" x14ac:dyDescent="0.25">
      <c r="A108" s="360">
        <f t="shared" ref="A108:F108" si="44">SUM(A91:A107)</f>
        <v>7470000</v>
      </c>
      <c r="B108" s="368">
        <f t="shared" si="44"/>
        <v>5860519</v>
      </c>
      <c r="C108" s="368">
        <f t="shared" si="44"/>
        <v>8293000</v>
      </c>
      <c r="D108" s="368">
        <f t="shared" si="44"/>
        <v>5665980</v>
      </c>
      <c r="E108" s="368">
        <f t="shared" si="44"/>
        <v>8953000</v>
      </c>
      <c r="F108" s="368">
        <f t="shared" si="44"/>
        <v>0</v>
      </c>
      <c r="G108" s="51"/>
      <c r="H108" s="486" t="s">
        <v>81</v>
      </c>
      <c r="I108" s="368">
        <f>'موازنة 2026-2027'!O108</f>
        <v>10295000</v>
      </c>
      <c r="J108" s="368">
        <f>'موازنة 2027-2028 '!O108</f>
        <v>10295000</v>
      </c>
      <c r="K108" s="368">
        <f>'موازنة 2028 -2029'!O108</f>
        <v>10295000</v>
      </c>
      <c r="L108" s="368">
        <f t="shared" ref="L108:O108" si="45">SUM(L91:L107)</f>
        <v>20590000</v>
      </c>
      <c r="M108" s="368">
        <f>'موازنة 2029-2030'!O108</f>
        <v>0</v>
      </c>
      <c r="N108" s="500">
        <f t="shared" si="36"/>
        <v>-10295000</v>
      </c>
      <c r="O108" s="368">
        <f t="shared" si="45"/>
        <v>0</v>
      </c>
      <c r="P108" s="368" t="str">
        <f t="shared" si="37"/>
        <v xml:space="preserve"> </v>
      </c>
      <c r="Q108" s="368">
        <f t="shared" si="38"/>
        <v>10295000</v>
      </c>
      <c r="R108" s="501">
        <f t="shared" si="41"/>
        <v>0</v>
      </c>
      <c r="S108" s="461">
        <f t="shared" si="39"/>
        <v>87717499</v>
      </c>
    </row>
    <row r="109" spans="1:19" s="1" customFormat="1" ht="110.25" customHeight="1" thickBot="1" x14ac:dyDescent="0.25">
      <c r="A109" s="361" t="e">
        <f>A108/$A$845</f>
        <v>#DIV/0!</v>
      </c>
      <c r="B109" s="396" t="e">
        <f>B108/$B$845</f>
        <v>#DIV/0!</v>
      </c>
      <c r="C109" s="396" t="e">
        <f>C108/$C$845</f>
        <v>#DIV/0!</v>
      </c>
      <c r="D109" s="396" t="e">
        <f>D108/$D$845</f>
        <v>#DIV/0!</v>
      </c>
      <c r="E109" s="396" t="e">
        <f>E108/$E$845</f>
        <v>#DIV/0!</v>
      </c>
      <c r="F109" s="396" t="e">
        <f>F108/$F$845</f>
        <v>#DIV/0!</v>
      </c>
      <c r="G109" s="266"/>
      <c r="H109" s="489" t="s">
        <v>1135</v>
      </c>
      <c r="I109" s="396" t="e">
        <f>'موازنة 2026-2027'!O109</f>
        <v>#DIV/0!</v>
      </c>
      <c r="J109" s="396" t="e">
        <f>'موازنة 2027-2028 '!O109</f>
        <v>#DIV/0!</v>
      </c>
      <c r="K109" s="396" t="e">
        <f>'موازنة 2028 -2029'!O109</f>
        <v>#DIV/0!</v>
      </c>
      <c r="L109" s="396" t="e">
        <f>L108/$L$845</f>
        <v>#DIV/0!</v>
      </c>
      <c r="M109" s="396" t="e">
        <f>'موازنة 2029-2030'!O109</f>
        <v>#DIV/0!</v>
      </c>
      <c r="N109" s="396"/>
      <c r="O109" s="396" t="e">
        <f>O108/$O$845</f>
        <v>#DIV/0!</v>
      </c>
      <c r="P109" s="396"/>
      <c r="Q109" s="490"/>
      <c r="R109" s="491"/>
      <c r="S109" s="461"/>
    </row>
    <row r="110" spans="1:19" s="1" customFormat="1" ht="99.75" customHeight="1" x14ac:dyDescent="0.2">
      <c r="A110" s="378">
        <f t="shared" ref="A110:F110" si="46">A108/A847</f>
        <v>0.33954545454545454</v>
      </c>
      <c r="B110" s="378">
        <f t="shared" si="46"/>
        <v>0.23415069059346949</v>
      </c>
      <c r="C110" s="378">
        <f t="shared" si="46"/>
        <v>0.44069507917950901</v>
      </c>
      <c r="D110" s="378">
        <f t="shared" si="46"/>
        <v>0.17659071441855181</v>
      </c>
      <c r="E110" s="378">
        <f t="shared" si="46"/>
        <v>0.29051203841910572</v>
      </c>
      <c r="F110" s="378" t="e">
        <f t="shared" si="46"/>
        <v>#DIV/0!</v>
      </c>
      <c r="G110" s="311"/>
      <c r="H110" s="517" t="s">
        <v>1136</v>
      </c>
      <c r="I110" s="435">
        <f>'موازنة 2026-2027'!O110</f>
        <v>0.26114197295994723</v>
      </c>
      <c r="J110" s="435">
        <f>'موازنة 2027-2028 '!O110</f>
        <v>0.22614941897502361</v>
      </c>
      <c r="K110" s="435">
        <f>'موازنة 2028 -2029'!O110</f>
        <v>0.18847371986159675</v>
      </c>
      <c r="L110" s="435">
        <f>L108/L847</f>
        <v>0.18847371986159675</v>
      </c>
      <c r="M110" s="435" t="e">
        <f>'موازنة 2029-2030'!O110</f>
        <v>#DIV/0!</v>
      </c>
      <c r="N110" s="435"/>
      <c r="O110" s="435" t="e">
        <f>O108/O847</f>
        <v>#DIV/0!</v>
      </c>
      <c r="P110" s="435"/>
      <c r="Q110" s="434"/>
      <c r="R110" s="518"/>
      <c r="S110" s="461">
        <v>1</v>
      </c>
    </row>
    <row r="111" spans="1:19" s="1" customFormat="1" ht="94.5" customHeight="1" x14ac:dyDescent="0.2">
      <c r="A111" s="394"/>
      <c r="B111" s="395"/>
      <c r="C111" s="395"/>
      <c r="D111" s="395"/>
      <c r="E111" s="395"/>
      <c r="F111" s="395"/>
      <c r="G111" s="48" t="s">
        <v>686</v>
      </c>
      <c r="H111" s="513" t="s">
        <v>82</v>
      </c>
      <c r="I111" s="395"/>
      <c r="J111" s="395"/>
      <c r="K111" s="395"/>
      <c r="L111" s="395"/>
      <c r="M111" s="395"/>
      <c r="N111" s="549">
        <f t="shared" si="36"/>
        <v>0</v>
      </c>
      <c r="O111" s="395"/>
      <c r="P111" s="395" t="str">
        <f t="shared" si="37"/>
        <v xml:space="preserve"> </v>
      </c>
      <c r="Q111" s="395" t="str">
        <f t="shared" si="38"/>
        <v xml:space="preserve"> </v>
      </c>
      <c r="R111" s="550"/>
      <c r="S111" s="461">
        <f>S151</f>
        <v>820518</v>
      </c>
    </row>
    <row r="112" spans="1:19" ht="99.75" customHeight="1" x14ac:dyDescent="0.2">
      <c r="A112" s="365">
        <f>'موازنة 2026-2027'!A112</f>
        <v>2000</v>
      </c>
      <c r="B112" s="365">
        <f>'موازنة 2026-2027'!B112</f>
        <v>1000</v>
      </c>
      <c r="C112" s="365">
        <f>'موازنة 2026-2027'!C112</f>
        <v>1000</v>
      </c>
      <c r="D112" s="365">
        <f>'موازنة 2026-2027'!D112</f>
        <v>1000</v>
      </c>
      <c r="E112" s="365">
        <f>'موازنة 2026-2027'!E112</f>
        <v>1000</v>
      </c>
      <c r="F112" s="365">
        <f>'موازنة 2026-2027'!F112</f>
        <v>0</v>
      </c>
      <c r="G112" s="49" t="s">
        <v>687</v>
      </c>
      <c r="H112" s="480" t="s">
        <v>83</v>
      </c>
      <c r="I112" s="365">
        <f>'موازنة 2026-2027'!O112</f>
        <v>1000</v>
      </c>
      <c r="J112" s="365">
        <f>'موازنة 2027-2028 '!O112</f>
        <v>1000</v>
      </c>
      <c r="K112" s="365">
        <f>'موازنة 2028 -2029'!O112</f>
        <v>1000</v>
      </c>
      <c r="L112" s="365">
        <f t="shared" si="43"/>
        <v>2000</v>
      </c>
      <c r="M112" s="365">
        <f>'موازنة 2029-2030'!O112</f>
        <v>0</v>
      </c>
      <c r="N112" s="496">
        <f t="shared" si="36"/>
        <v>-1000</v>
      </c>
      <c r="O112" s="365"/>
      <c r="P112" s="365" t="str">
        <f t="shared" si="37"/>
        <v xml:space="preserve"> </v>
      </c>
      <c r="Q112" s="365">
        <f t="shared" si="38"/>
        <v>1000</v>
      </c>
      <c r="R112" s="497">
        <f t="shared" si="41"/>
        <v>0</v>
      </c>
      <c r="S112" s="461">
        <f t="shared" si="39"/>
        <v>11000</v>
      </c>
    </row>
    <row r="113" spans="1:19" ht="105.75" hidden="1" customHeight="1" x14ac:dyDescent="0.2">
      <c r="A113" s="364">
        <f>'موازنة 2026-2027'!A113</f>
        <v>0</v>
      </c>
      <c r="B113" s="365">
        <f>'موازنة 2026-2027'!B113</f>
        <v>0</v>
      </c>
      <c r="C113" s="365">
        <f>'موازنة 2026-2027'!C113</f>
        <v>0</v>
      </c>
      <c r="D113" s="365">
        <f>'موازنة 2026-2027'!D113</f>
        <v>0</v>
      </c>
      <c r="E113" s="365">
        <f>'موازنة 2026-2027'!E113</f>
        <v>0</v>
      </c>
      <c r="F113" s="365">
        <f>'موازنة 2026-2027'!F113</f>
        <v>0</v>
      </c>
      <c r="G113" s="49" t="s">
        <v>688</v>
      </c>
      <c r="H113" s="480" t="s">
        <v>84</v>
      </c>
      <c r="I113" s="365">
        <f>'موازنة 2026-2027'!O113</f>
        <v>0</v>
      </c>
      <c r="J113" s="365">
        <f>'موازنة 2027-2028 '!O113</f>
        <v>0</v>
      </c>
      <c r="K113" s="365">
        <f>'موازنة 2028 -2029'!O113</f>
        <v>0</v>
      </c>
      <c r="L113" s="365">
        <f t="shared" si="43"/>
        <v>0</v>
      </c>
      <c r="M113" s="365">
        <f>'موازنة 2029-2030'!O113</f>
        <v>0</v>
      </c>
      <c r="N113" s="496">
        <f t="shared" si="36"/>
        <v>0</v>
      </c>
      <c r="O113" s="365"/>
      <c r="P113" s="365" t="str">
        <f t="shared" si="37"/>
        <v xml:space="preserve"> </v>
      </c>
      <c r="Q113" s="365" t="str">
        <f t="shared" si="38"/>
        <v xml:space="preserve"> </v>
      </c>
      <c r="R113" s="497">
        <f t="shared" si="41"/>
        <v>0</v>
      </c>
      <c r="S113" s="461">
        <f t="shared" si="39"/>
        <v>0</v>
      </c>
    </row>
    <row r="114" spans="1:19" ht="105.75" hidden="1" customHeight="1" x14ac:dyDescent="0.2">
      <c r="A114" s="364">
        <f>'موازنة 2026-2027'!A114</f>
        <v>0</v>
      </c>
      <c r="B114" s="365">
        <f>'موازنة 2026-2027'!B114</f>
        <v>0</v>
      </c>
      <c r="C114" s="365">
        <f>'موازنة 2026-2027'!C114</f>
        <v>0</v>
      </c>
      <c r="D114" s="365">
        <f>'موازنة 2026-2027'!D114</f>
        <v>0</v>
      </c>
      <c r="E114" s="365">
        <f>'موازنة 2026-2027'!E114</f>
        <v>0</v>
      </c>
      <c r="F114" s="365">
        <f>'موازنة 2026-2027'!F114</f>
        <v>0</v>
      </c>
      <c r="G114" s="49" t="s">
        <v>689</v>
      </c>
      <c r="H114" s="480" t="s">
        <v>85</v>
      </c>
      <c r="I114" s="365">
        <f>'موازنة 2026-2027'!O114</f>
        <v>0</v>
      </c>
      <c r="J114" s="365">
        <f>'موازنة 2027-2028 '!O114</f>
        <v>0</v>
      </c>
      <c r="K114" s="365">
        <f>'موازنة 2028 -2029'!O114</f>
        <v>0</v>
      </c>
      <c r="L114" s="365">
        <f t="shared" si="43"/>
        <v>0</v>
      </c>
      <c r="M114" s="365">
        <f>'موازنة 2029-2030'!O114</f>
        <v>0</v>
      </c>
      <c r="N114" s="496">
        <f t="shared" si="36"/>
        <v>0</v>
      </c>
      <c r="O114" s="365"/>
      <c r="P114" s="365" t="str">
        <f t="shared" si="37"/>
        <v xml:space="preserve"> </v>
      </c>
      <c r="Q114" s="365" t="str">
        <f t="shared" si="38"/>
        <v xml:space="preserve"> </v>
      </c>
      <c r="R114" s="497">
        <f t="shared" si="41"/>
        <v>0</v>
      </c>
      <c r="S114" s="461">
        <f t="shared" si="39"/>
        <v>0</v>
      </c>
    </row>
    <row r="115" spans="1:19" ht="105.75" hidden="1" customHeight="1" x14ac:dyDescent="0.2">
      <c r="A115" s="364">
        <f>'موازنة 2026-2027'!A115</f>
        <v>0</v>
      </c>
      <c r="B115" s="365">
        <f>'موازنة 2026-2027'!B115</f>
        <v>0</v>
      </c>
      <c r="C115" s="365">
        <f>'موازنة 2026-2027'!C115</f>
        <v>0</v>
      </c>
      <c r="D115" s="365">
        <f>'موازنة 2026-2027'!D115</f>
        <v>0</v>
      </c>
      <c r="E115" s="365">
        <f>'موازنة 2026-2027'!E115</f>
        <v>0</v>
      </c>
      <c r="F115" s="365">
        <f>'موازنة 2026-2027'!F115</f>
        <v>0</v>
      </c>
      <c r="G115" s="49" t="s">
        <v>690</v>
      </c>
      <c r="H115" s="480" t="s">
        <v>86</v>
      </c>
      <c r="I115" s="365">
        <f>'موازنة 2026-2027'!O115</f>
        <v>0</v>
      </c>
      <c r="J115" s="365">
        <f>'موازنة 2027-2028 '!O115</f>
        <v>0</v>
      </c>
      <c r="K115" s="365">
        <f>'موازنة 2028 -2029'!O115</f>
        <v>0</v>
      </c>
      <c r="L115" s="365">
        <f t="shared" si="43"/>
        <v>0</v>
      </c>
      <c r="M115" s="365">
        <f>'موازنة 2029-2030'!O115</f>
        <v>0</v>
      </c>
      <c r="N115" s="496">
        <f t="shared" si="36"/>
        <v>0</v>
      </c>
      <c r="O115" s="365"/>
      <c r="P115" s="365" t="str">
        <f t="shared" si="37"/>
        <v xml:space="preserve"> </v>
      </c>
      <c r="Q115" s="365" t="str">
        <f t="shared" si="38"/>
        <v xml:space="preserve"> </v>
      </c>
      <c r="R115" s="497">
        <f t="shared" si="41"/>
        <v>0</v>
      </c>
      <c r="S115" s="461">
        <f t="shared" si="39"/>
        <v>0</v>
      </c>
    </row>
    <row r="116" spans="1:19" ht="105.75" hidden="1" customHeight="1" x14ac:dyDescent="0.2">
      <c r="A116" s="364">
        <f>'موازنة 2026-2027'!A116</f>
        <v>0</v>
      </c>
      <c r="B116" s="365">
        <f>'موازنة 2026-2027'!B116</f>
        <v>0</v>
      </c>
      <c r="C116" s="365">
        <f>'موازنة 2026-2027'!C116</f>
        <v>0</v>
      </c>
      <c r="D116" s="365">
        <f>'موازنة 2026-2027'!D116</f>
        <v>0</v>
      </c>
      <c r="E116" s="365">
        <f>'موازنة 2026-2027'!E116</f>
        <v>0</v>
      </c>
      <c r="F116" s="365">
        <f>'موازنة 2026-2027'!F116</f>
        <v>0</v>
      </c>
      <c r="G116" s="49" t="s">
        <v>691</v>
      </c>
      <c r="H116" s="480" t="s">
        <v>87</v>
      </c>
      <c r="I116" s="365">
        <f>'موازنة 2026-2027'!O116</f>
        <v>0</v>
      </c>
      <c r="J116" s="365">
        <f>'موازنة 2027-2028 '!O116</f>
        <v>0</v>
      </c>
      <c r="K116" s="365">
        <f>'موازنة 2028 -2029'!O116</f>
        <v>0</v>
      </c>
      <c r="L116" s="365">
        <f t="shared" si="43"/>
        <v>0</v>
      </c>
      <c r="M116" s="365">
        <f>'موازنة 2029-2030'!O116</f>
        <v>0</v>
      </c>
      <c r="N116" s="496">
        <f t="shared" si="36"/>
        <v>0</v>
      </c>
      <c r="O116" s="365"/>
      <c r="P116" s="365" t="str">
        <f t="shared" si="37"/>
        <v xml:space="preserve"> </v>
      </c>
      <c r="Q116" s="365" t="str">
        <f t="shared" si="38"/>
        <v xml:space="preserve"> </v>
      </c>
      <c r="R116" s="497">
        <f t="shared" si="41"/>
        <v>0</v>
      </c>
      <c r="S116" s="461">
        <f t="shared" si="39"/>
        <v>0</v>
      </c>
    </row>
    <row r="117" spans="1:19" ht="105.75" hidden="1" customHeight="1" x14ac:dyDescent="0.2">
      <c r="A117" s="364">
        <f>'موازنة 2026-2027'!A117</f>
        <v>0</v>
      </c>
      <c r="B117" s="365">
        <f>'موازنة 2026-2027'!B117</f>
        <v>0</v>
      </c>
      <c r="C117" s="365">
        <f>'موازنة 2026-2027'!C117</f>
        <v>0</v>
      </c>
      <c r="D117" s="365">
        <f>'موازنة 2026-2027'!D117</f>
        <v>0</v>
      </c>
      <c r="E117" s="365">
        <f>'موازنة 2026-2027'!E117</f>
        <v>0</v>
      </c>
      <c r="F117" s="365">
        <f>'موازنة 2026-2027'!F117</f>
        <v>0</v>
      </c>
      <c r="G117" s="49" t="s">
        <v>692</v>
      </c>
      <c r="H117" s="480" t="s">
        <v>88</v>
      </c>
      <c r="I117" s="365">
        <f>'موازنة 2026-2027'!O117</f>
        <v>0</v>
      </c>
      <c r="J117" s="365">
        <f>'موازنة 2027-2028 '!O117</f>
        <v>0</v>
      </c>
      <c r="K117" s="365">
        <f>'موازنة 2028 -2029'!O117</f>
        <v>0</v>
      </c>
      <c r="L117" s="365">
        <f t="shared" si="43"/>
        <v>0</v>
      </c>
      <c r="M117" s="365">
        <f>'موازنة 2029-2030'!O117</f>
        <v>0</v>
      </c>
      <c r="N117" s="496">
        <f t="shared" si="36"/>
        <v>0</v>
      </c>
      <c r="O117" s="365"/>
      <c r="P117" s="365" t="str">
        <f t="shared" si="37"/>
        <v xml:space="preserve"> </v>
      </c>
      <c r="Q117" s="365" t="str">
        <f t="shared" si="38"/>
        <v xml:space="preserve"> </v>
      </c>
      <c r="R117" s="497">
        <f t="shared" si="41"/>
        <v>0</v>
      </c>
      <c r="S117" s="461">
        <f t="shared" si="39"/>
        <v>0</v>
      </c>
    </row>
    <row r="118" spans="1:19" ht="105" customHeight="1" x14ac:dyDescent="0.2">
      <c r="A118" s="365">
        <f>'موازنة 2026-2027'!A118</f>
        <v>400</v>
      </c>
      <c r="B118" s="365">
        <f>'موازنة 2026-2027'!B118</f>
        <v>0</v>
      </c>
      <c r="C118" s="365">
        <f>'موازنة 2026-2027'!C118</f>
        <v>0</v>
      </c>
      <c r="D118" s="365">
        <f>'موازنة 2026-2027'!D118</f>
        <v>0</v>
      </c>
      <c r="E118" s="365">
        <f>'موازنة 2026-2027'!E118</f>
        <v>0</v>
      </c>
      <c r="F118" s="365">
        <f>'موازنة 2026-2027'!F118</f>
        <v>0</v>
      </c>
      <c r="G118" s="49" t="s">
        <v>693</v>
      </c>
      <c r="H118" s="480" t="s">
        <v>89</v>
      </c>
      <c r="I118" s="365">
        <f>'موازنة 2026-2027'!O118</f>
        <v>0</v>
      </c>
      <c r="J118" s="365">
        <f>'موازنة 2027-2028 '!O118</f>
        <v>0</v>
      </c>
      <c r="K118" s="365">
        <f>'موازنة 2028 -2029'!O118</f>
        <v>0</v>
      </c>
      <c r="L118" s="365">
        <f t="shared" si="43"/>
        <v>0</v>
      </c>
      <c r="M118" s="365">
        <f>'موازنة 2029-2030'!O118</f>
        <v>0</v>
      </c>
      <c r="N118" s="496">
        <f t="shared" si="36"/>
        <v>0</v>
      </c>
      <c r="O118" s="365"/>
      <c r="P118" s="365" t="str">
        <f t="shared" si="37"/>
        <v xml:space="preserve"> </v>
      </c>
      <c r="Q118" s="365" t="str">
        <f t="shared" si="38"/>
        <v xml:space="preserve"> </v>
      </c>
      <c r="R118" s="497">
        <f t="shared" si="41"/>
        <v>0</v>
      </c>
      <c r="S118" s="461">
        <f t="shared" si="39"/>
        <v>400</v>
      </c>
    </row>
    <row r="119" spans="1:19" ht="110.25" customHeight="1" x14ac:dyDescent="0.2">
      <c r="A119" s="365">
        <f>'موازنة 2026-2027'!A119</f>
        <v>400</v>
      </c>
      <c r="B119" s="365">
        <f>'موازنة 2026-2027'!B119</f>
        <v>346</v>
      </c>
      <c r="C119" s="365">
        <f>'موازنة 2026-2027'!C119</f>
        <v>400</v>
      </c>
      <c r="D119" s="365">
        <f>'موازنة 2026-2027'!D119</f>
        <v>346</v>
      </c>
      <c r="E119" s="365">
        <f>'موازنة 2026-2027'!E119</f>
        <v>400</v>
      </c>
      <c r="F119" s="365">
        <f>'موازنة 2026-2027'!F119</f>
        <v>0</v>
      </c>
      <c r="G119" s="49" t="s">
        <v>694</v>
      </c>
      <c r="H119" s="480" t="s">
        <v>90</v>
      </c>
      <c r="I119" s="365">
        <f>'موازنة 2026-2027'!O119</f>
        <v>1000</v>
      </c>
      <c r="J119" s="365">
        <f>'موازنة 2027-2028 '!O119</f>
        <v>1000</v>
      </c>
      <c r="K119" s="365">
        <f>'موازنة 2028 -2029'!O119</f>
        <v>1000</v>
      </c>
      <c r="L119" s="365">
        <f t="shared" si="43"/>
        <v>2000</v>
      </c>
      <c r="M119" s="365">
        <f>'موازنة 2029-2030'!O119</f>
        <v>0</v>
      </c>
      <c r="N119" s="496">
        <f t="shared" si="36"/>
        <v>-1000</v>
      </c>
      <c r="O119" s="365"/>
      <c r="P119" s="365" t="str">
        <f t="shared" si="37"/>
        <v xml:space="preserve"> </v>
      </c>
      <c r="Q119" s="365">
        <f t="shared" si="38"/>
        <v>1000</v>
      </c>
      <c r="R119" s="497">
        <f t="shared" si="41"/>
        <v>0</v>
      </c>
      <c r="S119" s="461">
        <f t="shared" si="39"/>
        <v>6892</v>
      </c>
    </row>
    <row r="120" spans="1:19" ht="105.75" hidden="1" customHeight="1" x14ac:dyDescent="0.2">
      <c r="A120" s="365">
        <f>'موازنة 2026-2027'!A120</f>
        <v>0</v>
      </c>
      <c r="B120" s="365">
        <f>'موازنة 2026-2027'!B120</f>
        <v>0</v>
      </c>
      <c r="C120" s="365">
        <f>'موازنة 2026-2027'!C120</f>
        <v>0</v>
      </c>
      <c r="D120" s="365">
        <f>'موازنة 2026-2027'!D120</f>
        <v>0</v>
      </c>
      <c r="E120" s="365">
        <f>'موازنة 2026-2027'!E120</f>
        <v>0</v>
      </c>
      <c r="F120" s="365">
        <f>'موازنة 2026-2027'!F120</f>
        <v>0</v>
      </c>
      <c r="G120" s="49" t="s">
        <v>695</v>
      </c>
      <c r="H120" s="480" t="s">
        <v>91</v>
      </c>
      <c r="I120" s="365">
        <f>'موازنة 2026-2027'!O120</f>
        <v>0</v>
      </c>
      <c r="J120" s="365">
        <f>'موازنة 2027-2028 '!O120</f>
        <v>0</v>
      </c>
      <c r="K120" s="365">
        <f>'موازنة 2028 -2029'!O120</f>
        <v>0</v>
      </c>
      <c r="L120" s="365">
        <f t="shared" si="43"/>
        <v>0</v>
      </c>
      <c r="M120" s="365">
        <f>'موازنة 2029-2030'!O120</f>
        <v>0</v>
      </c>
      <c r="N120" s="496">
        <f t="shared" si="36"/>
        <v>0</v>
      </c>
      <c r="O120" s="365"/>
      <c r="P120" s="365" t="str">
        <f t="shared" si="37"/>
        <v xml:space="preserve"> </v>
      </c>
      <c r="Q120" s="365" t="str">
        <f t="shared" si="38"/>
        <v xml:space="preserve"> </v>
      </c>
      <c r="R120" s="497">
        <f t="shared" si="41"/>
        <v>0</v>
      </c>
      <c r="S120" s="461">
        <f t="shared" si="39"/>
        <v>0</v>
      </c>
    </row>
    <row r="121" spans="1:19" ht="105.75" hidden="1" customHeight="1" x14ac:dyDescent="0.2">
      <c r="A121" s="365">
        <f>'موازنة 2026-2027'!A121</f>
        <v>0</v>
      </c>
      <c r="B121" s="365">
        <f>'موازنة 2026-2027'!B121</f>
        <v>0</v>
      </c>
      <c r="C121" s="365">
        <f>'موازنة 2026-2027'!C121</f>
        <v>0</v>
      </c>
      <c r="D121" s="365">
        <f>'موازنة 2026-2027'!D121</f>
        <v>0</v>
      </c>
      <c r="E121" s="365">
        <f>'موازنة 2026-2027'!E121</f>
        <v>0</v>
      </c>
      <c r="F121" s="365">
        <f>'موازنة 2026-2027'!F121</f>
        <v>0</v>
      </c>
      <c r="G121" s="49" t="s">
        <v>696</v>
      </c>
      <c r="H121" s="480" t="s">
        <v>92</v>
      </c>
      <c r="I121" s="365">
        <f>'موازنة 2026-2027'!O121</f>
        <v>0</v>
      </c>
      <c r="J121" s="365">
        <f>'موازنة 2027-2028 '!O121</f>
        <v>0</v>
      </c>
      <c r="K121" s="365">
        <f>'موازنة 2028 -2029'!O121</f>
        <v>0</v>
      </c>
      <c r="L121" s="365">
        <f t="shared" si="43"/>
        <v>0</v>
      </c>
      <c r="M121" s="365">
        <f>'موازنة 2029-2030'!O121</f>
        <v>0</v>
      </c>
      <c r="N121" s="496">
        <f t="shared" si="36"/>
        <v>0</v>
      </c>
      <c r="O121" s="365"/>
      <c r="P121" s="365" t="str">
        <f t="shared" si="37"/>
        <v xml:space="preserve"> </v>
      </c>
      <c r="Q121" s="365" t="str">
        <f t="shared" si="38"/>
        <v xml:space="preserve"> </v>
      </c>
      <c r="R121" s="497">
        <f t="shared" si="41"/>
        <v>0</v>
      </c>
      <c r="S121" s="461">
        <f t="shared" si="39"/>
        <v>0</v>
      </c>
    </row>
    <row r="122" spans="1:19" ht="105.75" hidden="1" customHeight="1" x14ac:dyDescent="0.2">
      <c r="A122" s="365">
        <f>'موازنة 2026-2027'!A122</f>
        <v>0</v>
      </c>
      <c r="B122" s="365">
        <f>'موازنة 2026-2027'!B122</f>
        <v>0</v>
      </c>
      <c r="C122" s="365">
        <f>'موازنة 2026-2027'!C122</f>
        <v>0</v>
      </c>
      <c r="D122" s="365">
        <f>'موازنة 2026-2027'!D122</f>
        <v>0</v>
      </c>
      <c r="E122" s="365">
        <f>'موازنة 2026-2027'!E122</f>
        <v>0</v>
      </c>
      <c r="F122" s="365">
        <f>'موازنة 2026-2027'!F122</f>
        <v>0</v>
      </c>
      <c r="G122" s="49" t="s">
        <v>697</v>
      </c>
      <c r="H122" s="480" t="s">
        <v>93</v>
      </c>
      <c r="I122" s="365">
        <f>'موازنة 2026-2027'!O122</f>
        <v>0</v>
      </c>
      <c r="J122" s="365">
        <f>'موازنة 2027-2028 '!O122</f>
        <v>0</v>
      </c>
      <c r="K122" s="365">
        <f>'موازنة 2028 -2029'!O122</f>
        <v>0</v>
      </c>
      <c r="L122" s="365">
        <f t="shared" si="43"/>
        <v>0</v>
      </c>
      <c r="M122" s="365">
        <f>'موازنة 2029-2030'!O122</f>
        <v>0</v>
      </c>
      <c r="N122" s="496">
        <f t="shared" si="36"/>
        <v>0</v>
      </c>
      <c r="O122" s="365"/>
      <c r="P122" s="365" t="str">
        <f t="shared" si="37"/>
        <v xml:space="preserve"> </v>
      </c>
      <c r="Q122" s="365" t="str">
        <f t="shared" si="38"/>
        <v xml:space="preserve"> </v>
      </c>
      <c r="R122" s="497">
        <f t="shared" si="41"/>
        <v>0</v>
      </c>
      <c r="S122" s="461">
        <f t="shared" si="39"/>
        <v>0</v>
      </c>
    </row>
    <row r="123" spans="1:19" ht="94.5" customHeight="1" x14ac:dyDescent="0.2">
      <c r="A123" s="365">
        <f>'موازنة 2026-2027'!A123</f>
        <v>400</v>
      </c>
      <c r="B123" s="365">
        <f>'موازنة 2026-2027'!B123</f>
        <v>396</v>
      </c>
      <c r="C123" s="365">
        <f>'موازنة 2026-2027'!C123</f>
        <v>400</v>
      </c>
      <c r="D123" s="365">
        <f>'موازنة 2026-2027'!D123</f>
        <v>329</v>
      </c>
      <c r="E123" s="365">
        <f>'موازنة 2026-2027'!E123</f>
        <v>400</v>
      </c>
      <c r="F123" s="365">
        <f>'موازنة 2026-2027'!F123</f>
        <v>0</v>
      </c>
      <c r="G123" s="49" t="s">
        <v>698</v>
      </c>
      <c r="H123" s="480" t="s">
        <v>94</v>
      </c>
      <c r="I123" s="365">
        <f>'موازنة 2026-2027'!O123</f>
        <v>1000</v>
      </c>
      <c r="J123" s="365">
        <f>'موازنة 2027-2028 '!O123</f>
        <v>1000</v>
      </c>
      <c r="K123" s="365">
        <f>'موازنة 2028 -2029'!O123</f>
        <v>1000</v>
      </c>
      <c r="L123" s="365">
        <f t="shared" si="43"/>
        <v>2000</v>
      </c>
      <c r="M123" s="365">
        <f>'موازنة 2029-2030'!O123</f>
        <v>0</v>
      </c>
      <c r="N123" s="496">
        <f t="shared" si="36"/>
        <v>-1000</v>
      </c>
      <c r="O123" s="365"/>
      <c r="P123" s="365" t="str">
        <f t="shared" si="37"/>
        <v xml:space="preserve"> </v>
      </c>
      <c r="Q123" s="365">
        <f t="shared" si="38"/>
        <v>1000</v>
      </c>
      <c r="R123" s="497">
        <f t="shared" si="41"/>
        <v>0</v>
      </c>
      <c r="S123" s="461">
        <f t="shared" si="39"/>
        <v>6925</v>
      </c>
    </row>
    <row r="124" spans="1:19" ht="105.75" hidden="1" customHeight="1" x14ac:dyDescent="0.2">
      <c r="A124" s="364">
        <f>'موازنة 2026-2027'!A124</f>
        <v>0</v>
      </c>
      <c r="B124" s="365">
        <f>'موازنة 2026-2027'!B124</f>
        <v>0</v>
      </c>
      <c r="C124" s="365">
        <f>'موازنة 2026-2027'!C124</f>
        <v>0</v>
      </c>
      <c r="D124" s="365">
        <f>'موازنة 2026-2027'!D124</f>
        <v>0</v>
      </c>
      <c r="E124" s="365">
        <f>'موازنة 2026-2027'!E124</f>
        <v>0</v>
      </c>
      <c r="F124" s="365">
        <f>'موازنة 2026-2027'!F124</f>
        <v>0</v>
      </c>
      <c r="G124" s="49" t="s">
        <v>699</v>
      </c>
      <c r="H124" s="480" t="s">
        <v>95</v>
      </c>
      <c r="I124" s="365">
        <f>'موازنة 2026-2027'!O124</f>
        <v>0</v>
      </c>
      <c r="J124" s="365">
        <f>'موازنة 2027-2028 '!O124</f>
        <v>0</v>
      </c>
      <c r="K124" s="365">
        <f>'موازنة 2028 -2029'!O124</f>
        <v>0</v>
      </c>
      <c r="L124" s="365">
        <f t="shared" si="43"/>
        <v>0</v>
      </c>
      <c r="M124" s="365">
        <f>'موازنة 2029-2030'!O124</f>
        <v>0</v>
      </c>
      <c r="N124" s="496">
        <f t="shared" si="36"/>
        <v>0</v>
      </c>
      <c r="O124" s="365"/>
      <c r="P124" s="365" t="str">
        <f t="shared" si="37"/>
        <v xml:space="preserve"> </v>
      </c>
      <c r="Q124" s="365" t="str">
        <f t="shared" si="38"/>
        <v xml:space="preserve"> </v>
      </c>
      <c r="R124" s="497">
        <f t="shared" si="41"/>
        <v>0</v>
      </c>
      <c r="S124" s="461">
        <f t="shared" si="39"/>
        <v>0</v>
      </c>
    </row>
    <row r="125" spans="1:19" ht="107.25" customHeight="1" x14ac:dyDescent="0.2">
      <c r="A125" s="365">
        <f>'موازنة 2026-2027'!A125</f>
        <v>112500</v>
      </c>
      <c r="B125" s="365">
        <f>'موازنة 2026-2027'!B125</f>
        <v>57008</v>
      </c>
      <c r="C125" s="365">
        <f>'موازنة 2026-2027'!C125</f>
        <v>117000</v>
      </c>
      <c r="D125" s="365">
        <f>'موازنة 2026-2027'!D125</f>
        <v>53695</v>
      </c>
      <c r="E125" s="365">
        <f>'موازنة 2026-2027'!E125</f>
        <v>65000</v>
      </c>
      <c r="F125" s="365">
        <f>'موازنة 2026-2027'!F125</f>
        <v>0</v>
      </c>
      <c r="G125" s="49" t="s">
        <v>700</v>
      </c>
      <c r="H125" s="480" t="s">
        <v>96</v>
      </c>
      <c r="I125" s="365">
        <f>'موازنة 2026-2027'!O125</f>
        <v>31000</v>
      </c>
      <c r="J125" s="365">
        <f>'موازنة 2027-2028 '!O125</f>
        <v>31000</v>
      </c>
      <c r="K125" s="365">
        <f>'موازنة 2028 -2029'!O125</f>
        <v>31000</v>
      </c>
      <c r="L125" s="365">
        <f t="shared" si="43"/>
        <v>62000</v>
      </c>
      <c r="M125" s="365">
        <f>'موازنة 2029-2030'!O125</f>
        <v>0</v>
      </c>
      <c r="N125" s="496">
        <f t="shared" si="36"/>
        <v>-31000</v>
      </c>
      <c r="O125" s="365"/>
      <c r="P125" s="365" t="str">
        <f t="shared" si="37"/>
        <v xml:space="preserve"> </v>
      </c>
      <c r="Q125" s="365">
        <f t="shared" si="38"/>
        <v>31000</v>
      </c>
      <c r="R125" s="497">
        <f t="shared" si="41"/>
        <v>0</v>
      </c>
      <c r="S125" s="461">
        <f t="shared" si="39"/>
        <v>560203</v>
      </c>
    </row>
    <row r="126" spans="1:19" ht="105.75" hidden="1" customHeight="1" x14ac:dyDescent="0.2">
      <c r="A126" s="364">
        <f>'موازنة 2026-2027'!A126</f>
        <v>0</v>
      </c>
      <c r="B126" s="365">
        <f>'موازنة 2026-2027'!B126</f>
        <v>0</v>
      </c>
      <c r="C126" s="365">
        <f>'موازنة 2026-2027'!C126</f>
        <v>0</v>
      </c>
      <c r="D126" s="365">
        <f>'موازنة 2026-2027'!D126</f>
        <v>0</v>
      </c>
      <c r="E126" s="365">
        <f>'موازنة 2026-2027'!E126</f>
        <v>0</v>
      </c>
      <c r="F126" s="365">
        <f>'موازنة 2026-2027'!F126</f>
        <v>0</v>
      </c>
      <c r="G126" s="49" t="s">
        <v>701</v>
      </c>
      <c r="H126" s="480" t="s">
        <v>97</v>
      </c>
      <c r="I126" s="365">
        <f>'موازنة 2026-2027'!O126</f>
        <v>0</v>
      </c>
      <c r="J126" s="365">
        <f>'موازنة 2027-2028 '!O126</f>
        <v>0</v>
      </c>
      <c r="K126" s="365">
        <f>'موازنة 2028 -2029'!O126</f>
        <v>0</v>
      </c>
      <c r="L126" s="365">
        <f t="shared" si="43"/>
        <v>0</v>
      </c>
      <c r="M126" s="365">
        <f>'موازنة 2029-2030'!O126</f>
        <v>0</v>
      </c>
      <c r="N126" s="496">
        <f t="shared" si="36"/>
        <v>0</v>
      </c>
      <c r="O126" s="365"/>
      <c r="P126" s="365" t="str">
        <f t="shared" si="37"/>
        <v xml:space="preserve"> </v>
      </c>
      <c r="Q126" s="365" t="str">
        <f t="shared" si="38"/>
        <v xml:space="preserve"> </v>
      </c>
      <c r="R126" s="497">
        <f t="shared" si="41"/>
        <v>0</v>
      </c>
      <c r="S126" s="461">
        <f t="shared" si="39"/>
        <v>0</v>
      </c>
    </row>
    <row r="127" spans="1:19" ht="105.75" hidden="1" customHeight="1" x14ac:dyDescent="0.2">
      <c r="A127" s="364">
        <f>'موازنة 2026-2027'!A127</f>
        <v>0</v>
      </c>
      <c r="B127" s="365">
        <f>'موازنة 2026-2027'!B127</f>
        <v>0</v>
      </c>
      <c r="C127" s="365">
        <f>'موازنة 2026-2027'!C127</f>
        <v>0</v>
      </c>
      <c r="D127" s="365">
        <f>'موازنة 2026-2027'!D127</f>
        <v>0</v>
      </c>
      <c r="E127" s="365">
        <f>'موازنة 2026-2027'!E127</f>
        <v>0</v>
      </c>
      <c r="F127" s="365">
        <f>'موازنة 2026-2027'!F127</f>
        <v>0</v>
      </c>
      <c r="G127" s="49" t="s">
        <v>702</v>
      </c>
      <c r="H127" s="480" t="s">
        <v>98</v>
      </c>
      <c r="I127" s="365">
        <f>'موازنة 2026-2027'!O127</f>
        <v>0</v>
      </c>
      <c r="J127" s="365">
        <f>'موازنة 2027-2028 '!O127</f>
        <v>0</v>
      </c>
      <c r="K127" s="365">
        <f>'موازنة 2028 -2029'!O127</f>
        <v>0</v>
      </c>
      <c r="L127" s="365">
        <f t="shared" si="43"/>
        <v>0</v>
      </c>
      <c r="M127" s="365">
        <f>'موازنة 2029-2030'!O127</f>
        <v>0</v>
      </c>
      <c r="N127" s="496">
        <f t="shared" si="36"/>
        <v>0</v>
      </c>
      <c r="O127" s="365"/>
      <c r="P127" s="365" t="str">
        <f t="shared" si="37"/>
        <v xml:space="preserve"> </v>
      </c>
      <c r="Q127" s="365" t="str">
        <f t="shared" si="38"/>
        <v xml:space="preserve"> </v>
      </c>
      <c r="R127" s="497">
        <f t="shared" si="41"/>
        <v>0</v>
      </c>
      <c r="S127" s="461">
        <f t="shared" si="39"/>
        <v>0</v>
      </c>
    </row>
    <row r="128" spans="1:19" ht="105.75" hidden="1" customHeight="1" x14ac:dyDescent="0.2">
      <c r="A128" s="364">
        <f>'موازنة 2026-2027'!A128</f>
        <v>0</v>
      </c>
      <c r="B128" s="365">
        <f>'موازنة 2026-2027'!B128</f>
        <v>0</v>
      </c>
      <c r="C128" s="365">
        <f>'موازنة 2026-2027'!C128</f>
        <v>0</v>
      </c>
      <c r="D128" s="365">
        <f>'موازنة 2026-2027'!D128</f>
        <v>0</v>
      </c>
      <c r="E128" s="365">
        <f>'موازنة 2026-2027'!E128</f>
        <v>0</v>
      </c>
      <c r="F128" s="365">
        <f>'موازنة 2026-2027'!F128</f>
        <v>0</v>
      </c>
      <c r="G128" s="49" t="s">
        <v>703</v>
      </c>
      <c r="H128" s="480" t="s">
        <v>99</v>
      </c>
      <c r="I128" s="365">
        <f>'موازنة 2026-2027'!O128</f>
        <v>0</v>
      </c>
      <c r="J128" s="365">
        <f>'موازنة 2027-2028 '!O128</f>
        <v>0</v>
      </c>
      <c r="K128" s="365">
        <f>'موازنة 2028 -2029'!O128</f>
        <v>0</v>
      </c>
      <c r="L128" s="365">
        <f t="shared" si="43"/>
        <v>0</v>
      </c>
      <c r="M128" s="365">
        <f>'موازنة 2029-2030'!O128</f>
        <v>0</v>
      </c>
      <c r="N128" s="496">
        <f t="shared" si="36"/>
        <v>0</v>
      </c>
      <c r="O128" s="365"/>
      <c r="P128" s="365" t="str">
        <f t="shared" si="37"/>
        <v xml:space="preserve"> </v>
      </c>
      <c r="Q128" s="365" t="str">
        <f t="shared" si="38"/>
        <v xml:space="preserve"> </v>
      </c>
      <c r="R128" s="497">
        <f t="shared" si="41"/>
        <v>0</v>
      </c>
      <c r="S128" s="461">
        <f t="shared" si="39"/>
        <v>0</v>
      </c>
    </row>
    <row r="129" spans="1:19" ht="105.75" hidden="1" customHeight="1" x14ac:dyDescent="0.2">
      <c r="A129" s="364">
        <f>'موازنة 2026-2027'!A129</f>
        <v>0</v>
      </c>
      <c r="B129" s="365">
        <f>'موازنة 2026-2027'!B129</f>
        <v>0</v>
      </c>
      <c r="C129" s="365">
        <f>'موازنة 2026-2027'!C129</f>
        <v>0</v>
      </c>
      <c r="D129" s="365">
        <f>'موازنة 2026-2027'!D129</f>
        <v>0</v>
      </c>
      <c r="E129" s="365">
        <f>'موازنة 2026-2027'!E129</f>
        <v>0</v>
      </c>
      <c r="F129" s="365">
        <f>'موازنة 2026-2027'!F129</f>
        <v>0</v>
      </c>
      <c r="G129" s="49" t="s">
        <v>704</v>
      </c>
      <c r="H129" s="480" t="s">
        <v>100</v>
      </c>
      <c r="I129" s="365">
        <f>'موازنة 2026-2027'!O129</f>
        <v>0</v>
      </c>
      <c r="J129" s="365">
        <f>'موازنة 2027-2028 '!O129</f>
        <v>0</v>
      </c>
      <c r="K129" s="365">
        <f>'موازنة 2028 -2029'!O129</f>
        <v>0</v>
      </c>
      <c r="L129" s="365">
        <f t="shared" si="43"/>
        <v>0</v>
      </c>
      <c r="M129" s="365">
        <f>'موازنة 2029-2030'!O129</f>
        <v>0</v>
      </c>
      <c r="N129" s="496">
        <f t="shared" si="36"/>
        <v>0</v>
      </c>
      <c r="O129" s="365"/>
      <c r="P129" s="365" t="str">
        <f t="shared" si="37"/>
        <v xml:space="preserve"> </v>
      </c>
      <c r="Q129" s="365" t="str">
        <f t="shared" si="38"/>
        <v xml:space="preserve"> </v>
      </c>
      <c r="R129" s="497">
        <f t="shared" si="41"/>
        <v>0</v>
      </c>
      <c r="S129" s="461">
        <f t="shared" si="39"/>
        <v>0</v>
      </c>
    </row>
    <row r="130" spans="1:19" ht="105.75" hidden="1" customHeight="1" x14ac:dyDescent="0.2">
      <c r="A130" s="364">
        <f>'موازنة 2026-2027'!A130</f>
        <v>0</v>
      </c>
      <c r="B130" s="365">
        <f>'موازنة 2026-2027'!B130</f>
        <v>0</v>
      </c>
      <c r="C130" s="365">
        <f>'موازنة 2026-2027'!C130</f>
        <v>0</v>
      </c>
      <c r="D130" s="365">
        <f>'موازنة 2026-2027'!D130</f>
        <v>0</v>
      </c>
      <c r="E130" s="365">
        <f>'موازنة 2026-2027'!E130</f>
        <v>0</v>
      </c>
      <c r="F130" s="365">
        <f>'موازنة 2026-2027'!F130</f>
        <v>0</v>
      </c>
      <c r="G130" s="49" t="s">
        <v>705</v>
      </c>
      <c r="H130" s="480" t="s">
        <v>101</v>
      </c>
      <c r="I130" s="365">
        <f>'موازنة 2026-2027'!O130</f>
        <v>0</v>
      </c>
      <c r="J130" s="365">
        <f>'موازنة 2027-2028 '!O130</f>
        <v>0</v>
      </c>
      <c r="K130" s="365">
        <f>'موازنة 2028 -2029'!O130</f>
        <v>0</v>
      </c>
      <c r="L130" s="365">
        <f t="shared" si="43"/>
        <v>0</v>
      </c>
      <c r="M130" s="365">
        <f>'موازنة 2029-2030'!O130</f>
        <v>0</v>
      </c>
      <c r="N130" s="496">
        <f t="shared" si="36"/>
        <v>0</v>
      </c>
      <c r="O130" s="365"/>
      <c r="P130" s="365" t="str">
        <f t="shared" si="37"/>
        <v xml:space="preserve"> </v>
      </c>
      <c r="Q130" s="365" t="str">
        <f t="shared" si="38"/>
        <v xml:space="preserve"> </v>
      </c>
      <c r="R130" s="497">
        <f t="shared" si="41"/>
        <v>0</v>
      </c>
      <c r="S130" s="461">
        <f t="shared" si="39"/>
        <v>0</v>
      </c>
    </row>
    <row r="131" spans="1:19" ht="105.75" hidden="1" customHeight="1" x14ac:dyDescent="0.2">
      <c r="A131" s="364">
        <f>'موازنة 2026-2027'!A131</f>
        <v>0</v>
      </c>
      <c r="B131" s="365">
        <f>'موازنة 2026-2027'!B131</f>
        <v>0</v>
      </c>
      <c r="C131" s="365">
        <f>'موازنة 2026-2027'!C131</f>
        <v>0</v>
      </c>
      <c r="D131" s="365">
        <f>'موازنة 2026-2027'!D131</f>
        <v>0</v>
      </c>
      <c r="E131" s="365">
        <f>'موازنة 2026-2027'!E131</f>
        <v>0</v>
      </c>
      <c r="F131" s="365">
        <f>'موازنة 2026-2027'!F131</f>
        <v>0</v>
      </c>
      <c r="G131" s="49" t="s">
        <v>706</v>
      </c>
      <c r="H131" s="480" t="s">
        <v>102</v>
      </c>
      <c r="I131" s="365">
        <f>'موازنة 2026-2027'!O131</f>
        <v>0</v>
      </c>
      <c r="J131" s="365">
        <f>'موازنة 2027-2028 '!O131</f>
        <v>0</v>
      </c>
      <c r="K131" s="365">
        <f>'موازنة 2028 -2029'!O131</f>
        <v>0</v>
      </c>
      <c r="L131" s="365">
        <f t="shared" si="43"/>
        <v>0</v>
      </c>
      <c r="M131" s="365">
        <f>'موازنة 2029-2030'!O131</f>
        <v>0</v>
      </c>
      <c r="N131" s="496">
        <f t="shared" si="36"/>
        <v>0</v>
      </c>
      <c r="O131" s="365"/>
      <c r="P131" s="365" t="str">
        <f t="shared" si="37"/>
        <v xml:space="preserve"> </v>
      </c>
      <c r="Q131" s="365" t="str">
        <f t="shared" si="38"/>
        <v xml:space="preserve"> </v>
      </c>
      <c r="R131" s="497">
        <f t="shared" si="41"/>
        <v>0</v>
      </c>
      <c r="S131" s="461">
        <f t="shared" si="39"/>
        <v>0</v>
      </c>
    </row>
    <row r="132" spans="1:19" ht="105.75" hidden="1" customHeight="1" x14ac:dyDescent="0.2">
      <c r="A132" s="364">
        <f>'موازنة 2026-2027'!A132</f>
        <v>0</v>
      </c>
      <c r="B132" s="365">
        <f>'موازنة 2026-2027'!B132</f>
        <v>0</v>
      </c>
      <c r="C132" s="365">
        <f>'موازنة 2026-2027'!C132</f>
        <v>0</v>
      </c>
      <c r="D132" s="365">
        <f>'موازنة 2026-2027'!D132</f>
        <v>0</v>
      </c>
      <c r="E132" s="365">
        <f>'موازنة 2026-2027'!E132</f>
        <v>0</v>
      </c>
      <c r="F132" s="365">
        <f>'موازنة 2026-2027'!F132</f>
        <v>0</v>
      </c>
      <c r="G132" s="49" t="s">
        <v>707</v>
      </c>
      <c r="H132" s="480" t="s">
        <v>103</v>
      </c>
      <c r="I132" s="365">
        <f>'موازنة 2026-2027'!O132</f>
        <v>0</v>
      </c>
      <c r="J132" s="365">
        <f>'موازنة 2027-2028 '!O132</f>
        <v>0</v>
      </c>
      <c r="K132" s="365">
        <f>'موازنة 2028 -2029'!O132</f>
        <v>0</v>
      </c>
      <c r="L132" s="365">
        <f t="shared" si="43"/>
        <v>0</v>
      </c>
      <c r="M132" s="365">
        <f>'موازنة 2029-2030'!O132</f>
        <v>0</v>
      </c>
      <c r="N132" s="496">
        <f t="shared" si="36"/>
        <v>0</v>
      </c>
      <c r="O132" s="365"/>
      <c r="P132" s="365" t="str">
        <f t="shared" si="37"/>
        <v xml:space="preserve"> </v>
      </c>
      <c r="Q132" s="365" t="str">
        <f t="shared" si="38"/>
        <v xml:space="preserve"> </v>
      </c>
      <c r="R132" s="497">
        <f t="shared" si="41"/>
        <v>0</v>
      </c>
      <c r="S132" s="461">
        <f t="shared" si="39"/>
        <v>0</v>
      </c>
    </row>
    <row r="133" spans="1:19" ht="105.75" hidden="1" customHeight="1" x14ac:dyDescent="0.2">
      <c r="A133" s="364">
        <f>'موازنة 2026-2027'!A133</f>
        <v>0</v>
      </c>
      <c r="B133" s="365">
        <f>'موازنة 2026-2027'!B133</f>
        <v>0</v>
      </c>
      <c r="C133" s="365">
        <f>'موازنة 2026-2027'!C133</f>
        <v>0</v>
      </c>
      <c r="D133" s="365">
        <f>'موازنة 2026-2027'!D133</f>
        <v>0</v>
      </c>
      <c r="E133" s="365">
        <f>'موازنة 2026-2027'!E133</f>
        <v>0</v>
      </c>
      <c r="F133" s="365">
        <f>'موازنة 2026-2027'!F133</f>
        <v>0</v>
      </c>
      <c r="G133" s="49" t="s">
        <v>708</v>
      </c>
      <c r="H133" s="480" t="s">
        <v>104</v>
      </c>
      <c r="I133" s="365">
        <f>'موازنة 2026-2027'!O133</f>
        <v>0</v>
      </c>
      <c r="J133" s="365">
        <f>'موازنة 2027-2028 '!O133</f>
        <v>0</v>
      </c>
      <c r="K133" s="365">
        <f>'موازنة 2028 -2029'!O133</f>
        <v>0</v>
      </c>
      <c r="L133" s="365">
        <f t="shared" si="43"/>
        <v>0</v>
      </c>
      <c r="M133" s="365">
        <f>'موازنة 2029-2030'!O133</f>
        <v>0</v>
      </c>
      <c r="N133" s="496">
        <f t="shared" si="36"/>
        <v>0</v>
      </c>
      <c r="O133" s="365"/>
      <c r="P133" s="365" t="str">
        <f t="shared" si="37"/>
        <v xml:space="preserve"> </v>
      </c>
      <c r="Q133" s="365" t="str">
        <f t="shared" si="38"/>
        <v xml:space="preserve"> </v>
      </c>
      <c r="R133" s="497">
        <f t="shared" si="41"/>
        <v>0</v>
      </c>
      <c r="S133" s="461">
        <f t="shared" si="39"/>
        <v>0</v>
      </c>
    </row>
    <row r="134" spans="1:19" ht="105.75" hidden="1" customHeight="1" x14ac:dyDescent="0.2">
      <c r="A134" s="364">
        <f>'موازنة 2026-2027'!A134</f>
        <v>0</v>
      </c>
      <c r="B134" s="365">
        <f>'موازنة 2026-2027'!B134</f>
        <v>0</v>
      </c>
      <c r="C134" s="365">
        <f>'موازنة 2026-2027'!C134</f>
        <v>0</v>
      </c>
      <c r="D134" s="365">
        <f>'موازنة 2026-2027'!D134</f>
        <v>0</v>
      </c>
      <c r="E134" s="365">
        <f>'موازنة 2026-2027'!E134</f>
        <v>0</v>
      </c>
      <c r="F134" s="365">
        <f>'موازنة 2026-2027'!F134</f>
        <v>0</v>
      </c>
      <c r="G134" s="49" t="s">
        <v>709</v>
      </c>
      <c r="H134" s="480" t="s">
        <v>105</v>
      </c>
      <c r="I134" s="365">
        <f>'موازنة 2026-2027'!O134</f>
        <v>0</v>
      </c>
      <c r="J134" s="365">
        <f>'موازنة 2027-2028 '!O134</f>
        <v>0</v>
      </c>
      <c r="K134" s="365">
        <f>'موازنة 2028 -2029'!O134</f>
        <v>0</v>
      </c>
      <c r="L134" s="365">
        <f t="shared" si="43"/>
        <v>0</v>
      </c>
      <c r="M134" s="365">
        <f>'موازنة 2029-2030'!O134</f>
        <v>0</v>
      </c>
      <c r="N134" s="496">
        <f t="shared" si="36"/>
        <v>0</v>
      </c>
      <c r="O134" s="365"/>
      <c r="P134" s="365" t="str">
        <f t="shared" si="37"/>
        <v xml:space="preserve"> </v>
      </c>
      <c r="Q134" s="365" t="str">
        <f t="shared" si="38"/>
        <v xml:space="preserve"> </v>
      </c>
      <c r="R134" s="497">
        <f t="shared" si="41"/>
        <v>0</v>
      </c>
      <c r="S134" s="461">
        <f t="shared" si="39"/>
        <v>0</v>
      </c>
    </row>
    <row r="135" spans="1:19" ht="105.75" hidden="1" customHeight="1" x14ac:dyDescent="0.2">
      <c r="A135" s="364">
        <f>'موازنة 2026-2027'!A135</f>
        <v>0</v>
      </c>
      <c r="B135" s="365">
        <f>'موازنة 2026-2027'!B135</f>
        <v>0</v>
      </c>
      <c r="C135" s="365">
        <f>'موازنة 2026-2027'!C135</f>
        <v>0</v>
      </c>
      <c r="D135" s="365">
        <f>'موازنة 2026-2027'!D135</f>
        <v>0</v>
      </c>
      <c r="E135" s="365">
        <f>'موازنة 2026-2027'!E135</f>
        <v>0</v>
      </c>
      <c r="F135" s="365">
        <f>'موازنة 2026-2027'!F135</f>
        <v>0</v>
      </c>
      <c r="G135" s="49" t="s">
        <v>710</v>
      </c>
      <c r="H135" s="480" t="s">
        <v>106</v>
      </c>
      <c r="I135" s="365">
        <f>'موازنة 2026-2027'!O135</f>
        <v>0</v>
      </c>
      <c r="J135" s="365">
        <f>'موازنة 2027-2028 '!O135</f>
        <v>0</v>
      </c>
      <c r="K135" s="365">
        <f>'موازنة 2028 -2029'!O135</f>
        <v>0</v>
      </c>
      <c r="L135" s="365">
        <f t="shared" si="43"/>
        <v>0</v>
      </c>
      <c r="M135" s="365">
        <f>'موازنة 2029-2030'!O135</f>
        <v>0</v>
      </c>
      <c r="N135" s="496">
        <f t="shared" si="36"/>
        <v>0</v>
      </c>
      <c r="O135" s="365"/>
      <c r="P135" s="365" t="str">
        <f t="shared" si="37"/>
        <v xml:space="preserve"> </v>
      </c>
      <c r="Q135" s="365" t="str">
        <f t="shared" si="38"/>
        <v xml:space="preserve"> </v>
      </c>
      <c r="R135" s="497">
        <f t="shared" si="41"/>
        <v>0</v>
      </c>
      <c r="S135" s="461">
        <f t="shared" si="39"/>
        <v>0</v>
      </c>
    </row>
    <row r="136" spans="1:19" ht="102.75" customHeight="1" x14ac:dyDescent="0.2">
      <c r="A136" s="364">
        <f>'موازنة 2026-2027'!A136</f>
        <v>18500</v>
      </c>
      <c r="B136" s="365">
        <f>'موازنة 2026-2027'!B136</f>
        <v>18500</v>
      </c>
      <c r="C136" s="365">
        <f>'موازنة 2026-2027'!C136</f>
        <v>21500</v>
      </c>
      <c r="D136" s="365">
        <f>'موازنة 2026-2027'!D136</f>
        <v>16557</v>
      </c>
      <c r="E136" s="365">
        <f>'موازنة 2026-2027'!E136</f>
        <v>21000</v>
      </c>
      <c r="F136" s="365">
        <f>'موازنة 2026-2027'!F136</f>
        <v>0</v>
      </c>
      <c r="G136" s="49" t="s">
        <v>711</v>
      </c>
      <c r="H136" s="480" t="s">
        <v>107</v>
      </c>
      <c r="I136" s="365">
        <f>'موازنة 2026-2027'!O136</f>
        <v>20000</v>
      </c>
      <c r="J136" s="365">
        <f>'موازنة 2027-2028 '!O136</f>
        <v>20000</v>
      </c>
      <c r="K136" s="365">
        <f>'موازنة 2028 -2029'!O136</f>
        <v>20000</v>
      </c>
      <c r="L136" s="365">
        <f t="shared" si="43"/>
        <v>40000</v>
      </c>
      <c r="M136" s="365">
        <f>'موازنة 2029-2030'!O136</f>
        <v>0</v>
      </c>
      <c r="N136" s="496">
        <f t="shared" si="36"/>
        <v>-20000</v>
      </c>
      <c r="O136" s="365"/>
      <c r="P136" s="365" t="str">
        <f t="shared" si="37"/>
        <v xml:space="preserve"> </v>
      </c>
      <c r="Q136" s="365">
        <f t="shared" si="38"/>
        <v>20000</v>
      </c>
      <c r="R136" s="497">
        <f t="shared" si="41"/>
        <v>0</v>
      </c>
      <c r="S136" s="461">
        <f t="shared" si="39"/>
        <v>196057</v>
      </c>
    </row>
    <row r="137" spans="1:19" ht="105.75" hidden="1" customHeight="1" x14ac:dyDescent="0.2">
      <c r="A137" s="364">
        <f>'موازنة 2026-2027'!A137</f>
        <v>0</v>
      </c>
      <c r="B137" s="365">
        <f>'موازنة 2026-2027'!B137</f>
        <v>0</v>
      </c>
      <c r="C137" s="365">
        <f>'موازنة 2026-2027'!C137</f>
        <v>0</v>
      </c>
      <c r="D137" s="365">
        <f>'موازنة 2026-2027'!D137</f>
        <v>0</v>
      </c>
      <c r="E137" s="365">
        <f>'موازنة 2026-2027'!E137</f>
        <v>0</v>
      </c>
      <c r="F137" s="365">
        <f>'موازنة 2026-2027'!F137</f>
        <v>0</v>
      </c>
      <c r="G137" s="49" t="s">
        <v>712</v>
      </c>
      <c r="H137" s="480" t="s">
        <v>108</v>
      </c>
      <c r="I137" s="365">
        <f>'موازنة 2026-2027'!O137</f>
        <v>0</v>
      </c>
      <c r="J137" s="365">
        <f>'موازنة 2027-2028 '!O137</f>
        <v>0</v>
      </c>
      <c r="K137" s="365">
        <f>'موازنة 2028 -2029'!O137</f>
        <v>0</v>
      </c>
      <c r="L137" s="365">
        <f t="shared" si="43"/>
        <v>0</v>
      </c>
      <c r="M137" s="365">
        <f>'موازنة 2029-2030'!O137</f>
        <v>0</v>
      </c>
      <c r="N137" s="496">
        <f t="shared" si="36"/>
        <v>0</v>
      </c>
      <c r="O137" s="365"/>
      <c r="P137" s="365" t="str">
        <f t="shared" si="37"/>
        <v xml:space="preserve"> </v>
      </c>
      <c r="Q137" s="365" t="str">
        <f t="shared" si="38"/>
        <v xml:space="preserve"> </v>
      </c>
      <c r="R137" s="497">
        <f t="shared" si="41"/>
        <v>0</v>
      </c>
      <c r="S137" s="461">
        <f t="shared" si="39"/>
        <v>0</v>
      </c>
    </row>
    <row r="138" spans="1:19" ht="105.75" hidden="1" customHeight="1" x14ac:dyDescent="0.2">
      <c r="A138" s="364">
        <f>'موازنة 2026-2027'!A138</f>
        <v>0</v>
      </c>
      <c r="B138" s="365">
        <f>'موازنة 2026-2027'!B138</f>
        <v>0</v>
      </c>
      <c r="C138" s="365">
        <f>'موازنة 2026-2027'!C138</f>
        <v>0</v>
      </c>
      <c r="D138" s="365">
        <f>'موازنة 2026-2027'!D138</f>
        <v>0</v>
      </c>
      <c r="E138" s="365">
        <f>'موازنة 2026-2027'!E138</f>
        <v>0</v>
      </c>
      <c r="F138" s="365">
        <f>'موازنة 2026-2027'!F138</f>
        <v>0</v>
      </c>
      <c r="G138" s="49" t="s">
        <v>713</v>
      </c>
      <c r="H138" s="480" t="s">
        <v>109</v>
      </c>
      <c r="I138" s="365">
        <f>'موازنة 2026-2027'!O138</f>
        <v>0</v>
      </c>
      <c r="J138" s="365">
        <f>'موازنة 2027-2028 '!O138</f>
        <v>0</v>
      </c>
      <c r="K138" s="365">
        <f>'موازنة 2028 -2029'!O138</f>
        <v>0</v>
      </c>
      <c r="L138" s="365">
        <f t="shared" si="43"/>
        <v>0</v>
      </c>
      <c r="M138" s="365">
        <f>'موازنة 2029-2030'!O138</f>
        <v>0</v>
      </c>
      <c r="N138" s="496">
        <f t="shared" si="36"/>
        <v>0</v>
      </c>
      <c r="O138" s="365"/>
      <c r="P138" s="365" t="str">
        <f t="shared" si="37"/>
        <v xml:space="preserve"> </v>
      </c>
      <c r="Q138" s="365" t="str">
        <f t="shared" si="38"/>
        <v xml:space="preserve"> </v>
      </c>
      <c r="R138" s="497">
        <f t="shared" si="41"/>
        <v>0</v>
      </c>
      <c r="S138" s="461">
        <f t="shared" si="39"/>
        <v>0</v>
      </c>
    </row>
    <row r="139" spans="1:19" ht="114.75" customHeight="1" x14ac:dyDescent="0.2">
      <c r="A139" s="364">
        <f>'موازنة 2026-2027'!A139</f>
        <v>200</v>
      </c>
      <c r="B139" s="365">
        <f>'موازنة 2026-2027'!B139</f>
        <v>72</v>
      </c>
      <c r="C139" s="365">
        <f>'موازنة 2026-2027'!C139</f>
        <v>200</v>
      </c>
      <c r="D139" s="365">
        <f>'موازنة 2026-2027'!D139</f>
        <v>72</v>
      </c>
      <c r="E139" s="365">
        <f>'موازنة 2026-2027'!E139</f>
        <v>200</v>
      </c>
      <c r="F139" s="365">
        <f>'موازنة 2026-2027'!F139</f>
        <v>0</v>
      </c>
      <c r="G139" s="49" t="s">
        <v>714</v>
      </c>
      <c r="H139" s="480" t="s">
        <v>110</v>
      </c>
      <c r="I139" s="365">
        <f>'موازنة 2026-2027'!O139</f>
        <v>0</v>
      </c>
      <c r="J139" s="365">
        <f>'موازنة 2027-2028 '!O139</f>
        <v>0</v>
      </c>
      <c r="K139" s="365">
        <f>'موازنة 2028 -2029'!O139</f>
        <v>0</v>
      </c>
      <c r="L139" s="365">
        <f t="shared" si="43"/>
        <v>0</v>
      </c>
      <c r="M139" s="365">
        <f>'موازنة 2029-2030'!O139</f>
        <v>0</v>
      </c>
      <c r="N139" s="496">
        <f t="shared" si="36"/>
        <v>0</v>
      </c>
      <c r="O139" s="365"/>
      <c r="P139" s="365" t="str">
        <f t="shared" si="37"/>
        <v xml:space="preserve"> </v>
      </c>
      <c r="Q139" s="365" t="str">
        <f t="shared" si="38"/>
        <v xml:space="preserve"> </v>
      </c>
      <c r="R139" s="497">
        <f t="shared" si="41"/>
        <v>0</v>
      </c>
      <c r="S139" s="461">
        <f t="shared" si="39"/>
        <v>744</v>
      </c>
    </row>
    <row r="140" spans="1:19" ht="105.75" hidden="1" customHeight="1" x14ac:dyDescent="0.2">
      <c r="A140" s="364">
        <f>'موازنة 2026-2027'!A140</f>
        <v>0</v>
      </c>
      <c r="B140" s="365">
        <f>'موازنة 2026-2027'!B140</f>
        <v>0</v>
      </c>
      <c r="C140" s="365">
        <f>'موازنة 2026-2027'!C140</f>
        <v>0</v>
      </c>
      <c r="D140" s="365">
        <f>'موازنة 2026-2027'!D140</f>
        <v>0</v>
      </c>
      <c r="E140" s="365">
        <f>'موازنة 2026-2027'!E140</f>
        <v>0</v>
      </c>
      <c r="F140" s="365">
        <f>'موازنة 2026-2027'!F140</f>
        <v>0</v>
      </c>
      <c r="G140" s="49" t="s">
        <v>715</v>
      </c>
      <c r="H140" s="480" t="s">
        <v>111</v>
      </c>
      <c r="I140" s="365">
        <f>'موازنة 2026-2027'!O140</f>
        <v>0</v>
      </c>
      <c r="J140" s="365">
        <f>'موازنة 2027-2028 '!O140</f>
        <v>0</v>
      </c>
      <c r="K140" s="365">
        <f>'موازنة 2028 -2029'!O140</f>
        <v>0</v>
      </c>
      <c r="L140" s="365">
        <f t="shared" si="43"/>
        <v>0</v>
      </c>
      <c r="M140" s="365">
        <f>'موازنة 2029-2030'!O140</f>
        <v>0</v>
      </c>
      <c r="N140" s="496">
        <f t="shared" si="36"/>
        <v>0</v>
      </c>
      <c r="O140" s="365"/>
      <c r="P140" s="365" t="str">
        <f t="shared" si="37"/>
        <v xml:space="preserve"> </v>
      </c>
      <c r="Q140" s="365" t="str">
        <f t="shared" si="38"/>
        <v xml:space="preserve"> </v>
      </c>
      <c r="R140" s="497">
        <f t="shared" si="41"/>
        <v>0</v>
      </c>
      <c r="S140" s="461">
        <f t="shared" si="39"/>
        <v>0</v>
      </c>
    </row>
    <row r="141" spans="1:19" ht="105.75" hidden="1" customHeight="1" x14ac:dyDescent="0.2">
      <c r="A141" s="364">
        <f>'موازنة 2026-2027'!A141</f>
        <v>0</v>
      </c>
      <c r="B141" s="365">
        <f>'موازنة 2026-2027'!B141</f>
        <v>0</v>
      </c>
      <c r="C141" s="365">
        <f>'موازنة 2026-2027'!C141</f>
        <v>0</v>
      </c>
      <c r="D141" s="365">
        <f>'موازنة 2026-2027'!D141</f>
        <v>0</v>
      </c>
      <c r="E141" s="365">
        <f>'موازنة 2026-2027'!E141</f>
        <v>0</v>
      </c>
      <c r="F141" s="365">
        <f>'موازنة 2026-2027'!F141</f>
        <v>0</v>
      </c>
      <c r="G141" s="49" t="s">
        <v>716</v>
      </c>
      <c r="H141" s="480" t="s">
        <v>112</v>
      </c>
      <c r="I141" s="365">
        <f>'موازنة 2026-2027'!O141</f>
        <v>0</v>
      </c>
      <c r="J141" s="365">
        <f>'موازنة 2027-2028 '!O141</f>
        <v>0</v>
      </c>
      <c r="K141" s="365">
        <f>'موازنة 2028 -2029'!O141</f>
        <v>0</v>
      </c>
      <c r="L141" s="365">
        <f t="shared" si="43"/>
        <v>0</v>
      </c>
      <c r="M141" s="365">
        <f>'موازنة 2029-2030'!O141</f>
        <v>0</v>
      </c>
      <c r="N141" s="496">
        <f t="shared" si="36"/>
        <v>0</v>
      </c>
      <c r="O141" s="365"/>
      <c r="P141" s="365" t="str">
        <f t="shared" si="37"/>
        <v xml:space="preserve"> </v>
      </c>
      <c r="Q141" s="365" t="str">
        <f t="shared" si="38"/>
        <v xml:space="preserve"> </v>
      </c>
      <c r="R141" s="497">
        <f t="shared" si="41"/>
        <v>0</v>
      </c>
      <c r="S141" s="461">
        <f t="shared" si="39"/>
        <v>0</v>
      </c>
    </row>
    <row r="142" spans="1:19" ht="94.5" customHeight="1" x14ac:dyDescent="0.2">
      <c r="A142" s="364">
        <f>'موازنة 2026-2027'!A142</f>
        <v>1000</v>
      </c>
      <c r="B142" s="365">
        <f>'موازنة 2026-2027'!B142</f>
        <v>500</v>
      </c>
      <c r="C142" s="365">
        <f>'موازنة 2026-2027'!C142</f>
        <v>1000</v>
      </c>
      <c r="D142" s="365">
        <f>'موازنة 2026-2027'!D142</f>
        <v>501</v>
      </c>
      <c r="E142" s="365">
        <f>'موازنة 2026-2027'!E142</f>
        <v>500</v>
      </c>
      <c r="F142" s="365">
        <f>'موازنة 2026-2027'!F142</f>
        <v>0</v>
      </c>
      <c r="G142" s="49" t="s">
        <v>717</v>
      </c>
      <c r="H142" s="480" t="s">
        <v>113</v>
      </c>
      <c r="I142" s="365">
        <f>'موازنة 2026-2027'!O142</f>
        <v>0</v>
      </c>
      <c r="J142" s="365">
        <f>'موازنة 2027-2028 '!O142</f>
        <v>0</v>
      </c>
      <c r="K142" s="365">
        <f>'موازنة 2028 -2029'!O142</f>
        <v>0</v>
      </c>
      <c r="L142" s="365">
        <f t="shared" si="43"/>
        <v>0</v>
      </c>
      <c r="M142" s="365">
        <f>'موازنة 2029-2030'!O142</f>
        <v>0</v>
      </c>
      <c r="N142" s="496">
        <f t="shared" si="36"/>
        <v>0</v>
      </c>
      <c r="O142" s="365"/>
      <c r="P142" s="365" t="str">
        <f t="shared" si="37"/>
        <v xml:space="preserve"> </v>
      </c>
      <c r="Q142" s="365" t="str">
        <f t="shared" si="38"/>
        <v xml:space="preserve"> </v>
      </c>
      <c r="R142" s="497">
        <f t="shared" si="41"/>
        <v>0</v>
      </c>
      <c r="S142" s="461">
        <f t="shared" si="39"/>
        <v>3501</v>
      </c>
    </row>
    <row r="143" spans="1:19" ht="105.75" hidden="1" customHeight="1" x14ac:dyDescent="0.2">
      <c r="A143" s="364">
        <f>'موازنة 2026-2027'!A143</f>
        <v>0</v>
      </c>
      <c r="B143" s="365">
        <f>'موازنة 2026-2027'!B143</f>
        <v>0</v>
      </c>
      <c r="C143" s="365">
        <f>'موازنة 2026-2027'!C143</f>
        <v>0</v>
      </c>
      <c r="D143" s="365">
        <f>'موازنة 2026-2027'!D143</f>
        <v>0</v>
      </c>
      <c r="E143" s="365">
        <f>'موازنة 2026-2027'!E143</f>
        <v>0</v>
      </c>
      <c r="F143" s="365">
        <f>'موازنة 2026-2027'!F143</f>
        <v>0</v>
      </c>
      <c r="G143" s="49" t="s">
        <v>718</v>
      </c>
      <c r="H143" s="480" t="s">
        <v>114</v>
      </c>
      <c r="I143" s="365">
        <f>'موازنة 2026-2027'!O143</f>
        <v>0</v>
      </c>
      <c r="J143" s="365">
        <f>'موازنة 2027-2028 '!O143</f>
        <v>0</v>
      </c>
      <c r="K143" s="365">
        <f>'موازنة 2028 -2029'!O143</f>
        <v>0</v>
      </c>
      <c r="L143" s="365">
        <f t="shared" si="43"/>
        <v>0</v>
      </c>
      <c r="M143" s="365">
        <f>'موازنة 2029-2030'!O143</f>
        <v>0</v>
      </c>
      <c r="N143" s="496">
        <f t="shared" si="36"/>
        <v>0</v>
      </c>
      <c r="O143" s="365"/>
      <c r="P143" s="365" t="str">
        <f t="shared" si="37"/>
        <v xml:space="preserve"> </v>
      </c>
      <c r="Q143" s="365" t="str">
        <f t="shared" si="38"/>
        <v xml:space="preserve"> </v>
      </c>
      <c r="R143" s="497">
        <f t="shared" si="41"/>
        <v>0</v>
      </c>
      <c r="S143" s="461">
        <f t="shared" si="39"/>
        <v>0</v>
      </c>
    </row>
    <row r="144" spans="1:19" ht="105.75" customHeight="1" x14ac:dyDescent="0.2">
      <c r="A144" s="364">
        <f>'موازنة 2026-2027'!A144</f>
        <v>100</v>
      </c>
      <c r="B144" s="365">
        <f>'موازنة 2026-2027'!B144</f>
        <v>48</v>
      </c>
      <c r="C144" s="365">
        <f>'موازنة 2026-2027'!C144</f>
        <v>100</v>
      </c>
      <c r="D144" s="365">
        <f>'موازنة 2026-2027'!D144</f>
        <v>48</v>
      </c>
      <c r="E144" s="365">
        <f>'موازنة 2026-2027'!E144</f>
        <v>100</v>
      </c>
      <c r="F144" s="365">
        <f>'موازنة 2026-2027'!F144</f>
        <v>0</v>
      </c>
      <c r="G144" s="49" t="s">
        <v>719</v>
      </c>
      <c r="H144" s="480" t="s">
        <v>115</v>
      </c>
      <c r="I144" s="365">
        <f>'موازنة 2026-2027'!O144</f>
        <v>0</v>
      </c>
      <c r="J144" s="365">
        <f>'موازنة 2027-2028 '!O144</f>
        <v>0</v>
      </c>
      <c r="K144" s="365">
        <f>'موازنة 2028 -2029'!O144</f>
        <v>0</v>
      </c>
      <c r="L144" s="365">
        <f t="shared" si="43"/>
        <v>0</v>
      </c>
      <c r="M144" s="365">
        <f>'موازنة 2029-2030'!O144</f>
        <v>0</v>
      </c>
      <c r="N144" s="496">
        <f t="shared" si="36"/>
        <v>0</v>
      </c>
      <c r="O144" s="365"/>
      <c r="P144" s="365" t="str">
        <f t="shared" si="37"/>
        <v xml:space="preserve"> </v>
      </c>
      <c r="Q144" s="365" t="str">
        <f t="shared" si="38"/>
        <v xml:space="preserve"> </v>
      </c>
      <c r="R144" s="497">
        <f t="shared" si="41"/>
        <v>0</v>
      </c>
      <c r="S144" s="461">
        <f t="shared" si="39"/>
        <v>396</v>
      </c>
    </row>
    <row r="145" spans="1:19" ht="105.75" hidden="1" customHeight="1" x14ac:dyDescent="0.2">
      <c r="A145" s="364">
        <f>'موازنة 2026-2027'!A145</f>
        <v>0</v>
      </c>
      <c r="B145" s="365">
        <f>'موازنة 2026-2027'!B145</f>
        <v>0</v>
      </c>
      <c r="C145" s="365">
        <f>'موازنة 2026-2027'!C145</f>
        <v>0</v>
      </c>
      <c r="D145" s="365">
        <f>'موازنة 2026-2027'!D145</f>
        <v>0</v>
      </c>
      <c r="E145" s="365">
        <f>'موازنة 2026-2027'!E145</f>
        <v>0</v>
      </c>
      <c r="F145" s="365">
        <f>'موازنة 2026-2027'!F145</f>
        <v>0</v>
      </c>
      <c r="G145" s="49" t="s">
        <v>720</v>
      </c>
      <c r="H145" s="480" t="s">
        <v>116</v>
      </c>
      <c r="I145" s="365">
        <f>'موازنة 2026-2027'!O145</f>
        <v>0</v>
      </c>
      <c r="J145" s="365">
        <f>'موازنة 2027-2028 '!O145</f>
        <v>0</v>
      </c>
      <c r="K145" s="365">
        <f>'موازنة 2028 -2029'!O145</f>
        <v>0</v>
      </c>
      <c r="L145" s="365">
        <f t="shared" si="43"/>
        <v>0</v>
      </c>
      <c r="M145" s="365">
        <f>'موازنة 2029-2030'!O145</f>
        <v>0</v>
      </c>
      <c r="N145" s="496">
        <f t="shared" si="36"/>
        <v>0</v>
      </c>
      <c r="O145" s="365"/>
      <c r="P145" s="365" t="str">
        <f t="shared" si="37"/>
        <v xml:space="preserve"> </v>
      </c>
      <c r="Q145" s="365" t="str">
        <f t="shared" si="38"/>
        <v xml:space="preserve"> </v>
      </c>
      <c r="R145" s="497">
        <f t="shared" si="41"/>
        <v>0</v>
      </c>
      <c r="S145" s="461">
        <f t="shared" si="39"/>
        <v>0</v>
      </c>
    </row>
    <row r="146" spans="1:19" ht="105.75" hidden="1" customHeight="1" x14ac:dyDescent="0.2">
      <c r="A146" s="364">
        <f>'موازنة 2026-2027'!A146</f>
        <v>0</v>
      </c>
      <c r="B146" s="365">
        <f>'موازنة 2026-2027'!B146</f>
        <v>0</v>
      </c>
      <c r="C146" s="365">
        <f>'موازنة 2026-2027'!C146</f>
        <v>0</v>
      </c>
      <c r="D146" s="365">
        <f>'موازنة 2026-2027'!D146</f>
        <v>0</v>
      </c>
      <c r="E146" s="365">
        <f>'موازنة 2026-2027'!E146</f>
        <v>0</v>
      </c>
      <c r="F146" s="365">
        <f>'موازنة 2026-2027'!F146</f>
        <v>0</v>
      </c>
      <c r="G146" s="49" t="s">
        <v>721</v>
      </c>
      <c r="H146" s="480" t="s">
        <v>117</v>
      </c>
      <c r="I146" s="365">
        <f>'موازنة 2026-2027'!O146</f>
        <v>0</v>
      </c>
      <c r="J146" s="365">
        <f>'موازنة 2027-2028 '!O146</f>
        <v>0</v>
      </c>
      <c r="K146" s="365">
        <f>'موازنة 2028 -2029'!O146</f>
        <v>0</v>
      </c>
      <c r="L146" s="365">
        <f t="shared" si="43"/>
        <v>0</v>
      </c>
      <c r="M146" s="365">
        <f>'موازنة 2029-2030'!O146</f>
        <v>0</v>
      </c>
      <c r="N146" s="496">
        <f t="shared" si="36"/>
        <v>0</v>
      </c>
      <c r="O146" s="365"/>
      <c r="P146" s="365" t="str">
        <f t="shared" si="37"/>
        <v xml:space="preserve"> </v>
      </c>
      <c r="Q146" s="365" t="str">
        <f t="shared" si="38"/>
        <v xml:space="preserve"> </v>
      </c>
      <c r="R146" s="497">
        <f t="shared" si="41"/>
        <v>0</v>
      </c>
      <c r="S146" s="461">
        <f t="shared" si="39"/>
        <v>0</v>
      </c>
    </row>
    <row r="147" spans="1:19" ht="105.75" hidden="1" customHeight="1" x14ac:dyDescent="0.2">
      <c r="A147" s="364">
        <f>'موازنة 2026-2027'!A147</f>
        <v>0</v>
      </c>
      <c r="B147" s="365">
        <f>'موازنة 2026-2027'!B147</f>
        <v>0</v>
      </c>
      <c r="C147" s="365">
        <f>'موازنة 2026-2027'!C147</f>
        <v>0</v>
      </c>
      <c r="D147" s="365">
        <f>'موازنة 2026-2027'!D147</f>
        <v>0</v>
      </c>
      <c r="E147" s="365">
        <f>'موازنة 2026-2027'!E147</f>
        <v>0</v>
      </c>
      <c r="F147" s="365">
        <f>'موازنة 2026-2027'!F147</f>
        <v>0</v>
      </c>
      <c r="G147" s="49" t="s">
        <v>722</v>
      </c>
      <c r="H147" s="480" t="s">
        <v>118</v>
      </c>
      <c r="I147" s="365">
        <f>'موازنة 2026-2027'!O147</f>
        <v>0</v>
      </c>
      <c r="J147" s="365">
        <f>'موازنة 2027-2028 '!O147</f>
        <v>0</v>
      </c>
      <c r="K147" s="365">
        <f>'موازنة 2028 -2029'!O147</f>
        <v>0</v>
      </c>
      <c r="L147" s="365">
        <f t="shared" si="43"/>
        <v>0</v>
      </c>
      <c r="M147" s="365">
        <f>'موازنة 2029-2030'!O147</f>
        <v>0</v>
      </c>
      <c r="N147" s="496">
        <f t="shared" si="36"/>
        <v>0</v>
      </c>
      <c r="O147" s="365"/>
      <c r="P147" s="365" t="str">
        <f t="shared" si="37"/>
        <v xml:space="preserve"> </v>
      </c>
      <c r="Q147" s="365" t="str">
        <f t="shared" si="38"/>
        <v xml:space="preserve"> </v>
      </c>
      <c r="R147" s="497">
        <f t="shared" si="41"/>
        <v>0</v>
      </c>
      <c r="S147" s="461">
        <f t="shared" si="39"/>
        <v>0</v>
      </c>
    </row>
    <row r="148" spans="1:19" ht="105" customHeight="1" thickBot="1" x14ac:dyDescent="0.25">
      <c r="A148" s="379">
        <f>'موازنة 2026-2027'!A148</f>
        <v>9800</v>
      </c>
      <c r="B148" s="379">
        <f>'موازنة 2026-2027'!B148</f>
        <v>4893</v>
      </c>
      <c r="C148" s="379">
        <f>'موازنة 2026-2027'!C148</f>
        <v>9800</v>
      </c>
      <c r="D148" s="379">
        <f>'موازنة 2026-2027'!D148</f>
        <v>4907</v>
      </c>
      <c r="E148" s="379">
        <f>'موازنة 2026-2027'!E148</f>
        <v>5000</v>
      </c>
      <c r="F148" s="379">
        <f>'موازنة 2026-2027'!F148</f>
        <v>0</v>
      </c>
      <c r="G148" s="50" t="s">
        <v>723</v>
      </c>
      <c r="H148" s="519" t="s">
        <v>119</v>
      </c>
      <c r="I148" s="379">
        <f>'موازنة 2026-2027'!O148</f>
        <v>0</v>
      </c>
      <c r="J148" s="379">
        <f>'موازنة 2027-2028 '!O148</f>
        <v>0</v>
      </c>
      <c r="K148" s="379">
        <f>'موازنة 2028 -2029'!O148</f>
        <v>0</v>
      </c>
      <c r="L148" s="379">
        <f t="shared" si="43"/>
        <v>0</v>
      </c>
      <c r="M148" s="379">
        <f>'موازنة 2029-2030'!O148</f>
        <v>0</v>
      </c>
      <c r="N148" s="520">
        <f t="shared" si="36"/>
        <v>0</v>
      </c>
      <c r="O148" s="379"/>
      <c r="P148" s="379" t="str">
        <f t="shared" si="37"/>
        <v xml:space="preserve"> </v>
      </c>
      <c r="Q148" s="379" t="str">
        <f t="shared" si="38"/>
        <v xml:space="preserve"> </v>
      </c>
      <c r="R148" s="521">
        <f t="shared" si="41"/>
        <v>0</v>
      </c>
      <c r="S148" s="461">
        <f t="shared" si="39"/>
        <v>34400</v>
      </c>
    </row>
    <row r="149" spans="1:19" ht="105.75" hidden="1" customHeight="1" x14ac:dyDescent="0.2">
      <c r="A149" s="364">
        <f>'موازنة 2026-2027'!A149</f>
        <v>0</v>
      </c>
      <c r="B149" s="365">
        <f>'موازنة 2026-2027'!B149</f>
        <v>0</v>
      </c>
      <c r="C149" s="365">
        <f>'موازنة 2026-2027'!C149</f>
        <v>0</v>
      </c>
      <c r="D149" s="365">
        <f>'موازنة 2026-2027'!D149</f>
        <v>0</v>
      </c>
      <c r="E149" s="365">
        <f>'موازنة 2026-2027'!E149</f>
        <v>0</v>
      </c>
      <c r="F149" s="365">
        <f>'موازنة 2026-2027'!F149</f>
        <v>0</v>
      </c>
      <c r="G149" s="49" t="s">
        <v>724</v>
      </c>
      <c r="H149" s="480" t="s">
        <v>120</v>
      </c>
      <c r="I149" s="365">
        <f>'موازنة 2026-2027'!O149</f>
        <v>0</v>
      </c>
      <c r="J149" s="365">
        <f>'موازنة 2027-2028 '!O149</f>
        <v>0</v>
      </c>
      <c r="K149" s="365">
        <f>'موازنة 2028 -2029'!O149</f>
        <v>0</v>
      </c>
      <c r="L149" s="365">
        <f t="shared" si="43"/>
        <v>0</v>
      </c>
      <c r="M149" s="365">
        <f>'موازنة 2029-2030'!O149</f>
        <v>0</v>
      </c>
      <c r="N149" s="496">
        <f t="shared" ref="N149:N218" si="47">M149-I149</f>
        <v>0</v>
      </c>
      <c r="O149" s="365"/>
      <c r="P149" s="365" t="str">
        <f t="shared" ref="P149:P218" si="48">IF(O149&gt;I149,O149-I149," ")</f>
        <v xml:space="preserve"> </v>
      </c>
      <c r="Q149" s="365" t="str">
        <f t="shared" ref="Q149:Q218" si="49">IF(I149&gt;O149,I149-O149," ")</f>
        <v xml:space="preserve"> </v>
      </c>
      <c r="R149" s="497">
        <f t="shared" si="41"/>
        <v>0</v>
      </c>
      <c r="S149" s="461">
        <f t="shared" ref="S149:S218" si="50">SUM(A149+B149+C149+D149+E149+F149+I149+J149+K149+L149+M149+O149)</f>
        <v>0</v>
      </c>
    </row>
    <row r="150" spans="1:19" ht="105.75" hidden="1" customHeight="1" thickBot="1" x14ac:dyDescent="0.25">
      <c r="A150" s="391">
        <f>'موازنة 2026-2027'!A150</f>
        <v>0</v>
      </c>
      <c r="B150" s="379">
        <f>'موازنة 2026-2027'!B150</f>
        <v>0</v>
      </c>
      <c r="C150" s="379">
        <f>'موازنة 2026-2027'!C150</f>
        <v>0</v>
      </c>
      <c r="D150" s="379">
        <f>'موازنة 2026-2027'!D150</f>
        <v>0</v>
      </c>
      <c r="E150" s="379">
        <f>'موازنة 2026-2027'!E150</f>
        <v>0</v>
      </c>
      <c r="F150" s="379">
        <f>'موازنة 2026-2027'!F150</f>
        <v>0</v>
      </c>
      <c r="G150" s="50" t="s">
        <v>725</v>
      </c>
      <c r="H150" s="519" t="s">
        <v>121</v>
      </c>
      <c r="I150" s="379">
        <f>'موازنة 2026-2027'!O150</f>
        <v>0</v>
      </c>
      <c r="J150" s="379">
        <f>'موازنة 2027-2028 '!O150</f>
        <v>0</v>
      </c>
      <c r="K150" s="379">
        <f>'موازنة 2028 -2029'!O150</f>
        <v>0</v>
      </c>
      <c r="L150" s="379">
        <f t="shared" si="43"/>
        <v>0</v>
      </c>
      <c r="M150" s="379">
        <f>'موازنة 2029-2030'!O150</f>
        <v>0</v>
      </c>
      <c r="N150" s="520">
        <f t="shared" si="47"/>
        <v>0</v>
      </c>
      <c r="O150" s="379"/>
      <c r="P150" s="379" t="str">
        <f t="shared" si="48"/>
        <v xml:space="preserve"> </v>
      </c>
      <c r="Q150" s="379" t="str">
        <f t="shared" si="49"/>
        <v xml:space="preserve"> </v>
      </c>
      <c r="R150" s="521">
        <f t="shared" si="41"/>
        <v>0</v>
      </c>
      <c r="S150" s="461">
        <f t="shared" si="50"/>
        <v>0</v>
      </c>
    </row>
    <row r="151" spans="1:19" s="1" customFormat="1" ht="102.75" customHeight="1" thickBot="1" x14ac:dyDescent="0.25">
      <c r="A151" s="360">
        <f t="shared" ref="A151:O151" si="51">SUM(A112:A150)</f>
        <v>145300</v>
      </c>
      <c r="B151" s="368">
        <f t="shared" si="51"/>
        <v>82763</v>
      </c>
      <c r="C151" s="368">
        <f t="shared" si="51"/>
        <v>151400</v>
      </c>
      <c r="D151" s="368">
        <f t="shared" si="51"/>
        <v>77455</v>
      </c>
      <c r="E151" s="368">
        <f t="shared" si="51"/>
        <v>93600</v>
      </c>
      <c r="F151" s="368">
        <f t="shared" si="51"/>
        <v>0</v>
      </c>
      <c r="G151" s="51"/>
      <c r="H151" s="486" t="s">
        <v>122</v>
      </c>
      <c r="I151" s="368">
        <f>'موازنة 2026-2027'!O151</f>
        <v>54000</v>
      </c>
      <c r="J151" s="368">
        <f>'موازنة 2027-2028 '!O151</f>
        <v>54000</v>
      </c>
      <c r="K151" s="368">
        <f>'موازنة 2028 -2029'!O151</f>
        <v>54000</v>
      </c>
      <c r="L151" s="368">
        <f t="shared" si="51"/>
        <v>108000</v>
      </c>
      <c r="M151" s="368">
        <f>'موازنة 2029-2030'!O151</f>
        <v>0</v>
      </c>
      <c r="N151" s="500">
        <f t="shared" si="47"/>
        <v>-54000</v>
      </c>
      <c r="O151" s="368">
        <f t="shared" si="51"/>
        <v>0</v>
      </c>
      <c r="P151" s="368" t="str">
        <f t="shared" si="48"/>
        <v xml:space="preserve"> </v>
      </c>
      <c r="Q151" s="368">
        <f t="shared" si="49"/>
        <v>54000</v>
      </c>
      <c r="R151" s="501">
        <f t="shared" si="41"/>
        <v>0</v>
      </c>
      <c r="S151" s="461">
        <f t="shared" si="50"/>
        <v>820518</v>
      </c>
    </row>
    <row r="152" spans="1:19" s="1" customFormat="1" ht="94.5" customHeight="1" x14ac:dyDescent="0.2">
      <c r="A152" s="394"/>
      <c r="B152" s="395"/>
      <c r="C152" s="395"/>
      <c r="D152" s="395"/>
      <c r="E152" s="395"/>
      <c r="F152" s="395"/>
      <c r="G152" s="48" t="s">
        <v>726</v>
      </c>
      <c r="H152" s="513" t="s">
        <v>123</v>
      </c>
      <c r="I152" s="395"/>
      <c r="J152" s="395"/>
      <c r="K152" s="395"/>
      <c r="L152" s="395"/>
      <c r="M152" s="395"/>
      <c r="N152" s="549">
        <f t="shared" si="47"/>
        <v>0</v>
      </c>
      <c r="O152" s="395"/>
      <c r="P152" s="395" t="str">
        <f t="shared" si="48"/>
        <v xml:space="preserve"> </v>
      </c>
      <c r="Q152" s="395" t="str">
        <f t="shared" si="49"/>
        <v xml:space="preserve"> </v>
      </c>
      <c r="R152" s="550"/>
      <c r="S152" s="461">
        <f>S163</f>
        <v>5612334</v>
      </c>
    </row>
    <row r="153" spans="1:19" ht="95.25" customHeight="1" x14ac:dyDescent="0.2">
      <c r="A153" s="365">
        <f>'موازنة 2026-2027'!A153</f>
        <v>3700</v>
      </c>
      <c r="B153" s="365">
        <f>'موازنة 2026-2027'!B153</f>
        <v>2327</v>
      </c>
      <c r="C153" s="365">
        <f>'موازنة 2026-2027'!C153</f>
        <v>3600</v>
      </c>
      <c r="D153" s="365">
        <f>'موازنة 2026-2027'!D153</f>
        <v>1893</v>
      </c>
      <c r="E153" s="365">
        <f>'موازنة 2026-2027'!E153</f>
        <v>3100</v>
      </c>
      <c r="F153" s="365">
        <f>'موازنة 2026-2027'!F153</f>
        <v>0</v>
      </c>
      <c r="G153" s="49" t="s">
        <v>727</v>
      </c>
      <c r="H153" s="480" t="s">
        <v>124</v>
      </c>
      <c r="I153" s="365">
        <f>'موازنة 2026-2027'!O153</f>
        <v>3000</v>
      </c>
      <c r="J153" s="365">
        <f>'موازنة 2027-2028 '!O153</f>
        <v>3000</v>
      </c>
      <c r="K153" s="365">
        <f>'موازنة 2028 -2029'!O153</f>
        <v>3000</v>
      </c>
      <c r="L153" s="365">
        <f t="shared" si="43"/>
        <v>6000</v>
      </c>
      <c r="M153" s="365">
        <f>'موازنة 2029-2030'!O153</f>
        <v>0</v>
      </c>
      <c r="N153" s="496">
        <f t="shared" si="47"/>
        <v>-3000</v>
      </c>
      <c r="O153" s="365"/>
      <c r="P153" s="365" t="str">
        <f t="shared" si="48"/>
        <v xml:space="preserve"> </v>
      </c>
      <c r="Q153" s="365">
        <f t="shared" si="49"/>
        <v>3000</v>
      </c>
      <c r="R153" s="497">
        <f t="shared" ref="R153:R222" si="52">IF(O153=0,,O153/I153)</f>
        <v>0</v>
      </c>
      <c r="S153" s="461">
        <f t="shared" si="50"/>
        <v>29620</v>
      </c>
    </row>
    <row r="154" spans="1:19" ht="94.5" customHeight="1" x14ac:dyDescent="0.2">
      <c r="A154" s="365">
        <f>'موازنة 2026-2027'!A154</f>
        <v>2500</v>
      </c>
      <c r="B154" s="365">
        <f>'موازنة 2026-2027'!B154</f>
        <v>2500</v>
      </c>
      <c r="C154" s="365">
        <f>'موازنة 2026-2027'!C154</f>
        <v>2400</v>
      </c>
      <c r="D154" s="365">
        <f>'موازنة 2026-2027'!D154</f>
        <v>2137</v>
      </c>
      <c r="E154" s="365">
        <f>'موازنة 2026-2027'!E154</f>
        <v>2100</v>
      </c>
      <c r="F154" s="365">
        <f>'موازنة 2026-2027'!F154</f>
        <v>0</v>
      </c>
      <c r="G154" s="49" t="s">
        <v>728</v>
      </c>
      <c r="H154" s="480" t="s">
        <v>125</v>
      </c>
      <c r="I154" s="365">
        <f>'موازنة 2026-2027'!O154</f>
        <v>2000</v>
      </c>
      <c r="J154" s="365">
        <f>'موازنة 2027-2028 '!O154</f>
        <v>2000</v>
      </c>
      <c r="K154" s="365">
        <f>'موازنة 2028 -2029'!O154</f>
        <v>2000</v>
      </c>
      <c r="L154" s="365">
        <f t="shared" si="43"/>
        <v>4000</v>
      </c>
      <c r="M154" s="365">
        <f>'موازنة 2029-2030'!O154</f>
        <v>0</v>
      </c>
      <c r="N154" s="496">
        <f t="shared" si="47"/>
        <v>-2000</v>
      </c>
      <c r="O154" s="365"/>
      <c r="P154" s="365" t="str">
        <f t="shared" si="48"/>
        <v xml:space="preserve"> </v>
      </c>
      <c r="Q154" s="365">
        <f t="shared" si="49"/>
        <v>2000</v>
      </c>
      <c r="R154" s="497">
        <f t="shared" si="52"/>
        <v>0</v>
      </c>
      <c r="S154" s="461">
        <f t="shared" si="50"/>
        <v>21637</v>
      </c>
    </row>
    <row r="155" spans="1:19" ht="105.75" hidden="1" customHeight="1" x14ac:dyDescent="0.2">
      <c r="A155" s="365">
        <f>'موازنة 2026-2027'!A155</f>
        <v>0</v>
      </c>
      <c r="B155" s="365">
        <f>'موازنة 2026-2027'!B155</f>
        <v>0</v>
      </c>
      <c r="C155" s="365">
        <f>'موازنة 2026-2027'!C155</f>
        <v>0</v>
      </c>
      <c r="D155" s="365">
        <f>'موازنة 2026-2027'!D155</f>
        <v>0</v>
      </c>
      <c r="E155" s="365">
        <f>'موازنة 2026-2027'!E155</f>
        <v>0</v>
      </c>
      <c r="F155" s="365">
        <f>'موازنة 2026-2027'!F155</f>
        <v>0</v>
      </c>
      <c r="G155" s="49" t="s">
        <v>729</v>
      </c>
      <c r="H155" s="480" t="s">
        <v>126</v>
      </c>
      <c r="I155" s="365">
        <f>'موازنة 2026-2027'!O155</f>
        <v>0</v>
      </c>
      <c r="J155" s="365">
        <f>'موازنة 2027-2028 '!O155</f>
        <v>0</v>
      </c>
      <c r="K155" s="365">
        <f>'موازنة 2028 -2029'!O155</f>
        <v>0</v>
      </c>
      <c r="L155" s="365">
        <f t="shared" si="43"/>
        <v>0</v>
      </c>
      <c r="M155" s="365">
        <f>'موازنة 2029-2030'!O155</f>
        <v>0</v>
      </c>
      <c r="N155" s="496">
        <f t="shared" si="47"/>
        <v>0</v>
      </c>
      <c r="O155" s="365"/>
      <c r="P155" s="365" t="str">
        <f t="shared" si="48"/>
        <v xml:space="preserve"> </v>
      </c>
      <c r="Q155" s="365" t="str">
        <f t="shared" si="49"/>
        <v xml:space="preserve"> </v>
      </c>
      <c r="R155" s="497">
        <f t="shared" si="52"/>
        <v>0</v>
      </c>
      <c r="S155" s="461">
        <f t="shared" si="50"/>
        <v>0</v>
      </c>
    </row>
    <row r="156" spans="1:19" ht="92.25" customHeight="1" x14ac:dyDescent="0.2">
      <c r="A156" s="365">
        <f>'موازنة 2026-2027'!A156</f>
        <v>13800</v>
      </c>
      <c r="B156" s="365">
        <f>'موازنة 2026-2027'!B156</f>
        <v>11575</v>
      </c>
      <c r="C156" s="365">
        <f>'موازنة 2026-2027'!C156</f>
        <v>14600</v>
      </c>
      <c r="D156" s="365">
        <f>'موازنة 2026-2027'!D156</f>
        <v>8822</v>
      </c>
      <c r="E156" s="365">
        <f>'موازنة 2026-2027'!E156</f>
        <v>9200</v>
      </c>
      <c r="F156" s="365">
        <f>'موازنة 2026-2027'!F156</f>
        <v>0</v>
      </c>
      <c r="G156" s="49" t="s">
        <v>730</v>
      </c>
      <c r="H156" s="480" t="s">
        <v>127</v>
      </c>
      <c r="I156" s="365">
        <f>'موازنة 2026-2027'!O156</f>
        <v>7000</v>
      </c>
      <c r="J156" s="365">
        <f>'موازنة 2027-2028 '!O156</f>
        <v>7000</v>
      </c>
      <c r="K156" s="365">
        <f>'موازنة 2028 -2029'!O156</f>
        <v>7000</v>
      </c>
      <c r="L156" s="365">
        <f t="shared" si="43"/>
        <v>14000</v>
      </c>
      <c r="M156" s="365">
        <f>'موازنة 2029-2030'!O156</f>
        <v>0</v>
      </c>
      <c r="N156" s="496">
        <f t="shared" si="47"/>
        <v>-7000</v>
      </c>
      <c r="O156" s="365"/>
      <c r="P156" s="365" t="str">
        <f t="shared" si="48"/>
        <v xml:space="preserve"> </v>
      </c>
      <c r="Q156" s="365">
        <f t="shared" si="49"/>
        <v>7000</v>
      </c>
      <c r="R156" s="497">
        <f t="shared" si="52"/>
        <v>0</v>
      </c>
      <c r="S156" s="461">
        <f t="shared" si="50"/>
        <v>92997</v>
      </c>
    </row>
    <row r="157" spans="1:19" ht="92.25" customHeight="1" x14ac:dyDescent="0.2">
      <c r="A157" s="365">
        <f>'موازنة 2026-2027'!A157</f>
        <v>7700</v>
      </c>
      <c r="B157" s="365">
        <f>'موازنة 2026-2027'!B157</f>
        <v>5285</v>
      </c>
      <c r="C157" s="365">
        <f>'موازنة 2026-2027'!C157</f>
        <v>6000</v>
      </c>
      <c r="D157" s="365">
        <f>'موازنة 2026-2027'!D157</f>
        <v>4404</v>
      </c>
      <c r="E157" s="365">
        <f>'موازنة 2026-2027'!E157</f>
        <v>6000</v>
      </c>
      <c r="F157" s="365">
        <f>'موازنة 2026-2027'!F157</f>
        <v>0</v>
      </c>
      <c r="G157" s="49" t="s">
        <v>731</v>
      </c>
      <c r="H157" s="480" t="s">
        <v>128</v>
      </c>
      <c r="I157" s="365">
        <f>'موازنة 2026-2027'!O157</f>
        <v>6000</v>
      </c>
      <c r="J157" s="365">
        <f>'موازنة 2027-2028 '!O157</f>
        <v>6000</v>
      </c>
      <c r="K157" s="365">
        <f>'موازنة 2028 -2029'!O157</f>
        <v>6000</v>
      </c>
      <c r="L157" s="365">
        <f t="shared" ref="L157:L224" si="53">K157*2</f>
        <v>12000</v>
      </c>
      <c r="M157" s="365">
        <f>'موازنة 2029-2030'!O157</f>
        <v>0</v>
      </c>
      <c r="N157" s="496">
        <f t="shared" si="47"/>
        <v>-6000</v>
      </c>
      <c r="O157" s="365"/>
      <c r="P157" s="365" t="str">
        <f t="shared" si="48"/>
        <v xml:space="preserve"> </v>
      </c>
      <c r="Q157" s="365">
        <f t="shared" si="49"/>
        <v>6000</v>
      </c>
      <c r="R157" s="497">
        <f t="shared" si="52"/>
        <v>0</v>
      </c>
      <c r="S157" s="461">
        <f t="shared" si="50"/>
        <v>59389</v>
      </c>
    </row>
    <row r="158" spans="1:19" ht="94.5" customHeight="1" x14ac:dyDescent="0.2">
      <c r="A158" s="365">
        <f>'موازنة 2026-2027'!A158</f>
        <v>0</v>
      </c>
      <c r="B158" s="365">
        <f>'موازنة 2026-2027'!B158</f>
        <v>0</v>
      </c>
      <c r="C158" s="365">
        <f>'موازنة 2026-2027'!C158</f>
        <v>140000</v>
      </c>
      <c r="D158" s="365">
        <f>'موازنة 2026-2027'!D158</f>
        <v>0</v>
      </c>
      <c r="E158" s="365">
        <f>'موازنة 2026-2027'!E158</f>
        <v>0</v>
      </c>
      <c r="F158" s="365">
        <f>'موازنة 2026-2027'!F158</f>
        <v>0</v>
      </c>
      <c r="G158" s="49" t="s">
        <v>732</v>
      </c>
      <c r="H158" s="480" t="s">
        <v>129</v>
      </c>
      <c r="I158" s="365">
        <f>'موازنة 2026-2027'!O158</f>
        <v>0</v>
      </c>
      <c r="J158" s="365">
        <f>'موازنة 2027-2028 '!O158</f>
        <v>0</v>
      </c>
      <c r="K158" s="365">
        <f>'موازنة 2028 -2029'!O158</f>
        <v>0</v>
      </c>
      <c r="L158" s="365">
        <f t="shared" si="53"/>
        <v>0</v>
      </c>
      <c r="M158" s="365">
        <f>'موازنة 2029-2030'!O158</f>
        <v>0</v>
      </c>
      <c r="N158" s="496">
        <f t="shared" si="47"/>
        <v>0</v>
      </c>
      <c r="O158" s="365"/>
      <c r="P158" s="365" t="str">
        <f t="shared" si="48"/>
        <v xml:space="preserve"> </v>
      </c>
      <c r="Q158" s="365" t="str">
        <f t="shared" si="49"/>
        <v xml:space="preserve"> </v>
      </c>
      <c r="R158" s="497">
        <f t="shared" si="52"/>
        <v>0</v>
      </c>
      <c r="S158" s="461">
        <f t="shared" si="50"/>
        <v>140000</v>
      </c>
    </row>
    <row r="159" spans="1:19" ht="95.25" customHeight="1" x14ac:dyDescent="0.2">
      <c r="A159" s="365">
        <f>'موازنة 2026-2027'!A159</f>
        <v>10000</v>
      </c>
      <c r="B159" s="365">
        <f>'موازنة 2026-2027'!B159</f>
        <v>7182</v>
      </c>
      <c r="C159" s="365">
        <f>'موازنة 2026-2027'!C159</f>
        <v>10000</v>
      </c>
      <c r="D159" s="365">
        <f>'موازنة 2026-2027'!D159</f>
        <v>6101</v>
      </c>
      <c r="E159" s="365">
        <f>'موازنة 2026-2027'!E159</f>
        <v>20000</v>
      </c>
      <c r="F159" s="365">
        <f>'موازنة 2026-2027'!F159</f>
        <v>0</v>
      </c>
      <c r="G159" s="49" t="s">
        <v>733</v>
      </c>
      <c r="H159" s="480" t="s">
        <v>130</v>
      </c>
      <c r="I159" s="365">
        <f>'موازنة 2026-2027'!O159</f>
        <v>20000</v>
      </c>
      <c r="J159" s="365">
        <f>'موازنة 2027-2028 '!O159</f>
        <v>20000</v>
      </c>
      <c r="K159" s="365">
        <f>'موازنة 2028 -2029'!O159</f>
        <v>20000</v>
      </c>
      <c r="L159" s="365">
        <f t="shared" si="53"/>
        <v>40000</v>
      </c>
      <c r="M159" s="365">
        <f>'موازنة 2029-2030'!O159</f>
        <v>0</v>
      </c>
      <c r="N159" s="496">
        <f t="shared" si="47"/>
        <v>-20000</v>
      </c>
      <c r="O159" s="365"/>
      <c r="P159" s="365" t="str">
        <f t="shared" si="48"/>
        <v xml:space="preserve"> </v>
      </c>
      <c r="Q159" s="365">
        <f t="shared" si="49"/>
        <v>20000</v>
      </c>
      <c r="R159" s="497">
        <f t="shared" si="52"/>
        <v>0</v>
      </c>
      <c r="S159" s="461">
        <f t="shared" si="50"/>
        <v>153283</v>
      </c>
    </row>
    <row r="160" spans="1:19" ht="94.5" customHeight="1" x14ac:dyDescent="0.2">
      <c r="A160" s="364">
        <f>'موازنة 2026-2027'!A160</f>
        <v>0</v>
      </c>
      <c r="B160" s="365">
        <f>'موازنة 2026-2027'!B160</f>
        <v>113022</v>
      </c>
      <c r="C160" s="365">
        <f>'موازنة 2026-2027'!C160</f>
        <v>180000</v>
      </c>
      <c r="D160" s="365">
        <f>'موازنة 2026-2027'!D160</f>
        <v>246627</v>
      </c>
      <c r="E160" s="365">
        <f>'موازنة 2026-2027'!E160</f>
        <v>305000</v>
      </c>
      <c r="F160" s="365">
        <f>'موازنة 2026-2027'!F160</f>
        <v>0</v>
      </c>
      <c r="G160" s="49">
        <v>3112010708</v>
      </c>
      <c r="H160" s="480" t="s">
        <v>1098</v>
      </c>
      <c r="I160" s="365">
        <f>'موازنة 2026-2027'!O160</f>
        <v>339000</v>
      </c>
      <c r="J160" s="365">
        <f>'موازنة 2027-2028 '!O160</f>
        <v>339000</v>
      </c>
      <c r="K160" s="365">
        <f>'موازنة 2028 -2029'!O160</f>
        <v>339000</v>
      </c>
      <c r="L160" s="365">
        <f t="shared" si="53"/>
        <v>678000</v>
      </c>
      <c r="M160" s="365">
        <f>'موازنة 2029-2030'!O160</f>
        <v>0</v>
      </c>
      <c r="N160" s="496">
        <f t="shared" si="47"/>
        <v>-339000</v>
      </c>
      <c r="O160" s="365"/>
      <c r="P160" s="365" t="str">
        <f t="shared" si="48"/>
        <v xml:space="preserve"> </v>
      </c>
      <c r="Q160" s="365">
        <f t="shared" si="49"/>
        <v>339000</v>
      </c>
      <c r="R160" s="497">
        <f t="shared" si="52"/>
        <v>0</v>
      </c>
      <c r="S160" s="461">
        <f t="shared" si="50"/>
        <v>2539649</v>
      </c>
    </row>
    <row r="161" spans="1:19" ht="94.5" customHeight="1" thickBot="1" x14ac:dyDescent="0.25">
      <c r="A161" s="364">
        <f>'موازنة 2026-2027'!A161</f>
        <v>0</v>
      </c>
      <c r="B161" s="365">
        <f>'موازنة 2026-2027'!B161</f>
        <v>40570</v>
      </c>
      <c r="C161" s="365">
        <f>'موازنة 2026-2027'!C161</f>
        <v>7000</v>
      </c>
      <c r="D161" s="365">
        <f>'موازنة 2026-2027'!D161</f>
        <v>233189</v>
      </c>
      <c r="E161" s="365">
        <f>'موازنة 2026-2027'!E161</f>
        <v>230000</v>
      </c>
      <c r="F161" s="365">
        <f>'موازنة 2026-2027'!F161</f>
        <v>0</v>
      </c>
      <c r="G161" s="49">
        <v>3112010709</v>
      </c>
      <c r="H161" s="480" t="s">
        <v>1099</v>
      </c>
      <c r="I161" s="365">
        <f>'موازنة 2026-2027'!O161</f>
        <v>413000</v>
      </c>
      <c r="J161" s="365">
        <f>'موازنة 2027-2028 '!O161</f>
        <v>413000</v>
      </c>
      <c r="K161" s="365">
        <f>'موازنة 2028 -2029'!O161</f>
        <v>413000</v>
      </c>
      <c r="L161" s="365">
        <f>K161*2</f>
        <v>826000</v>
      </c>
      <c r="M161" s="365">
        <f>'موازنة 2029-2030'!O161</f>
        <v>0</v>
      </c>
      <c r="N161" s="496">
        <f t="shared" si="47"/>
        <v>-413000</v>
      </c>
      <c r="O161" s="365"/>
      <c r="P161" s="365" t="str">
        <f t="shared" si="48"/>
        <v xml:space="preserve"> </v>
      </c>
      <c r="Q161" s="365">
        <f t="shared" si="49"/>
        <v>413000</v>
      </c>
      <c r="R161" s="497">
        <f t="shared" si="52"/>
        <v>0</v>
      </c>
      <c r="S161" s="461">
        <f t="shared" si="50"/>
        <v>2575759</v>
      </c>
    </row>
    <row r="162" spans="1:19" ht="105.75" hidden="1" customHeight="1" thickBot="1" x14ac:dyDescent="0.25">
      <c r="A162" s="366">
        <f>'موازنة 2026-2027'!A162</f>
        <v>0</v>
      </c>
      <c r="B162" s="367">
        <f>'موازنة 2026-2027'!B162</f>
        <v>0</v>
      </c>
      <c r="C162" s="367">
        <f>'موازنة 2026-2027'!C162</f>
        <v>0</v>
      </c>
      <c r="D162" s="367">
        <f>'موازنة 2026-2027'!D162</f>
        <v>0</v>
      </c>
      <c r="E162" s="367">
        <f>'موازنة 2026-2027'!E162</f>
        <v>0</v>
      </c>
      <c r="F162" s="367">
        <f>'موازنة 2026-2027'!F162</f>
        <v>0</v>
      </c>
      <c r="G162" s="81">
        <v>3112010710</v>
      </c>
      <c r="H162" s="483" t="s">
        <v>1100</v>
      </c>
      <c r="I162" s="367">
        <f>'موازنة 2026-2027'!O162</f>
        <v>0</v>
      </c>
      <c r="J162" s="367">
        <f>'موازنة 2027-2028 '!O162</f>
        <v>0</v>
      </c>
      <c r="K162" s="367">
        <f>'موازنة 2028 -2029'!O162</f>
        <v>0</v>
      </c>
      <c r="L162" s="367">
        <f t="shared" si="53"/>
        <v>0</v>
      </c>
      <c r="M162" s="367">
        <f>'موازنة 2029-2030'!O162</f>
        <v>0</v>
      </c>
      <c r="N162" s="498">
        <f t="shared" si="47"/>
        <v>0</v>
      </c>
      <c r="O162" s="367"/>
      <c r="P162" s="367" t="str">
        <f t="shared" si="48"/>
        <v xml:space="preserve"> </v>
      </c>
      <c r="Q162" s="367" t="str">
        <f t="shared" si="49"/>
        <v xml:space="preserve"> </v>
      </c>
      <c r="R162" s="499">
        <f t="shared" si="52"/>
        <v>0</v>
      </c>
      <c r="S162" s="461">
        <f t="shared" si="50"/>
        <v>0</v>
      </c>
    </row>
    <row r="163" spans="1:19" s="1" customFormat="1" ht="92.25" customHeight="1" thickBot="1" x14ac:dyDescent="0.25">
      <c r="A163" s="360">
        <f t="shared" ref="A163:F163" si="54">SUM(A153:A162)</f>
        <v>37700</v>
      </c>
      <c r="B163" s="368">
        <f t="shared" si="54"/>
        <v>182461</v>
      </c>
      <c r="C163" s="368">
        <f t="shared" si="54"/>
        <v>363600</v>
      </c>
      <c r="D163" s="368">
        <f t="shared" si="54"/>
        <v>503173</v>
      </c>
      <c r="E163" s="368">
        <f t="shared" si="54"/>
        <v>575400</v>
      </c>
      <c r="F163" s="368">
        <f t="shared" si="54"/>
        <v>0</v>
      </c>
      <c r="G163" s="51"/>
      <c r="H163" s="486" t="s">
        <v>131</v>
      </c>
      <c r="I163" s="368">
        <f>'موازنة 2026-2027'!O163</f>
        <v>790000</v>
      </c>
      <c r="J163" s="368">
        <f>'موازنة 2027-2028 '!O163</f>
        <v>790000</v>
      </c>
      <c r="K163" s="368">
        <f>'موازنة 2028 -2029'!O163</f>
        <v>790000</v>
      </c>
      <c r="L163" s="368">
        <f t="shared" ref="L163:O163" si="55">SUM(L153:L162)</f>
        <v>1580000</v>
      </c>
      <c r="M163" s="368">
        <f>'موازنة 2029-2030'!O163</f>
        <v>0</v>
      </c>
      <c r="N163" s="500">
        <f t="shared" si="47"/>
        <v>-790000</v>
      </c>
      <c r="O163" s="368">
        <f t="shared" si="55"/>
        <v>0</v>
      </c>
      <c r="P163" s="368" t="str">
        <f t="shared" si="48"/>
        <v xml:space="preserve"> </v>
      </c>
      <c r="Q163" s="368">
        <f t="shared" si="49"/>
        <v>790000</v>
      </c>
      <c r="R163" s="501">
        <f t="shared" si="52"/>
        <v>0</v>
      </c>
      <c r="S163" s="461">
        <f t="shared" si="50"/>
        <v>5612334</v>
      </c>
    </row>
    <row r="164" spans="1:19" s="2" customFormat="1" ht="84.75" customHeight="1" thickBot="1" x14ac:dyDescent="0.25">
      <c r="A164" s="369">
        <f t="shared" ref="A164:F164" si="56">A163+A151+A108+A89+A88+A85+A78</f>
        <v>11245000</v>
      </c>
      <c r="B164" s="370">
        <f t="shared" si="56"/>
        <v>9563627</v>
      </c>
      <c r="C164" s="370">
        <f t="shared" si="56"/>
        <v>12278000</v>
      </c>
      <c r="D164" s="370">
        <f t="shared" si="56"/>
        <v>9927703</v>
      </c>
      <c r="E164" s="370">
        <f t="shared" si="56"/>
        <v>14325000</v>
      </c>
      <c r="F164" s="370">
        <f t="shared" si="56"/>
        <v>0</v>
      </c>
      <c r="G164" s="52"/>
      <c r="H164" s="514" t="s">
        <v>132</v>
      </c>
      <c r="I164" s="370">
        <f>'موازنة 2026-2027'!O164</f>
        <v>17024000</v>
      </c>
      <c r="J164" s="370">
        <f>'موازنة 2027-2028 '!O164</f>
        <v>17486000</v>
      </c>
      <c r="K164" s="370">
        <f>'موازنة 2028 -2029'!O164</f>
        <v>18107000</v>
      </c>
      <c r="L164" s="370">
        <f t="shared" si="53"/>
        <v>36214000</v>
      </c>
      <c r="M164" s="370">
        <f>'موازنة 2029-2030'!O164</f>
        <v>0</v>
      </c>
      <c r="N164" s="503">
        <f t="shared" si="47"/>
        <v>-17024000</v>
      </c>
      <c r="O164" s="370">
        <f>O163+O151+O108+O89+O88+O85+O78</f>
        <v>0</v>
      </c>
      <c r="P164" s="370" t="str">
        <f t="shared" si="48"/>
        <v xml:space="preserve"> </v>
      </c>
      <c r="Q164" s="370">
        <f t="shared" si="49"/>
        <v>17024000</v>
      </c>
      <c r="R164" s="504">
        <f t="shared" si="52"/>
        <v>0</v>
      </c>
      <c r="S164" s="461">
        <f t="shared" si="50"/>
        <v>146170330</v>
      </c>
    </row>
    <row r="165" spans="1:19" s="1" customFormat="1" ht="92.25" customHeight="1" x14ac:dyDescent="0.2">
      <c r="A165" s="378">
        <f>A164/A847</f>
        <v>0.51113636363636361</v>
      </c>
      <c r="B165" s="378">
        <f t="shared" ref="B165:F165" si="57">B164/B847</f>
        <v>0.38210436083021843</v>
      </c>
      <c r="C165" s="378">
        <f t="shared" si="57"/>
        <v>0.6524604102455096</v>
      </c>
      <c r="D165" s="378">
        <f t="shared" si="57"/>
        <v>0.30941517006858482</v>
      </c>
      <c r="E165" s="378">
        <f t="shared" si="57"/>
        <v>0.46482575118437275</v>
      </c>
      <c r="F165" s="378" t="e">
        <f t="shared" si="57"/>
        <v>#DIV/0!</v>
      </c>
      <c r="G165" s="311"/>
      <c r="H165" s="517" t="s">
        <v>1136</v>
      </c>
      <c r="I165" s="435">
        <f>'موازنة 2026-2027'!O165</f>
        <v>0.43182913527636152</v>
      </c>
      <c r="J165" s="435">
        <f>'موازنة 2027-2028 '!O165</f>
        <v>0.38411352503130286</v>
      </c>
      <c r="K165" s="435">
        <f>'موازنة 2028 -2029'!O165</f>
        <v>0.33149039781776907</v>
      </c>
      <c r="L165" s="435">
        <f t="shared" ref="L165:O165" si="58">L164/L847</f>
        <v>0.33149039781776907</v>
      </c>
      <c r="M165" s="435" t="e">
        <f>'موازنة 2029-2030'!O165</f>
        <v>#DIV/0!</v>
      </c>
      <c r="N165" s="435">
        <f t="shared" si="58"/>
        <v>0.43182913527636152</v>
      </c>
      <c r="O165" s="435" t="e">
        <f t="shared" si="58"/>
        <v>#DIV/0!</v>
      </c>
      <c r="P165" s="435"/>
      <c r="Q165" s="434"/>
      <c r="R165" s="518"/>
      <c r="S165" s="461">
        <v>1</v>
      </c>
    </row>
    <row r="166" spans="1:19" s="2" customFormat="1" ht="96.75" customHeight="1" x14ac:dyDescent="0.2">
      <c r="A166" s="371"/>
      <c r="B166" s="372"/>
      <c r="C166" s="372"/>
      <c r="D166" s="372"/>
      <c r="E166" s="372"/>
      <c r="F166" s="372"/>
      <c r="G166" s="53" t="s">
        <v>734</v>
      </c>
      <c r="H166" s="505" t="s">
        <v>133</v>
      </c>
      <c r="I166" s="372"/>
      <c r="J166" s="372"/>
      <c r="K166" s="372"/>
      <c r="L166" s="372"/>
      <c r="M166" s="372"/>
      <c r="N166" s="506">
        <f t="shared" si="47"/>
        <v>0</v>
      </c>
      <c r="O166" s="372"/>
      <c r="P166" s="372" t="str">
        <f t="shared" si="48"/>
        <v xml:space="preserve"> </v>
      </c>
      <c r="Q166" s="372" t="str">
        <f t="shared" si="49"/>
        <v xml:space="preserve"> </v>
      </c>
      <c r="R166" s="507"/>
      <c r="S166" s="461">
        <f>S172</f>
        <v>26058613</v>
      </c>
    </row>
    <row r="167" spans="1:19" ht="112.5" customHeight="1" x14ac:dyDescent="0.2">
      <c r="A167" s="365">
        <f>'موازنة 2026-2027'!A167</f>
        <v>400000</v>
      </c>
      <c r="B167" s="365">
        <f>'موازنة 2026-2027'!B167</f>
        <v>438050</v>
      </c>
      <c r="C167" s="365">
        <f>'موازنة 2026-2027'!C167</f>
        <v>500000</v>
      </c>
      <c r="D167" s="365">
        <f>'موازنة 2026-2027'!D167</f>
        <v>565896</v>
      </c>
      <c r="E167" s="365">
        <f>'موازنة 2026-2027'!E167</f>
        <v>700000</v>
      </c>
      <c r="F167" s="365">
        <f>'موازنة 2026-2027'!F167</f>
        <v>0</v>
      </c>
      <c r="G167" s="49">
        <v>3112020101</v>
      </c>
      <c r="H167" s="480" t="s">
        <v>134</v>
      </c>
      <c r="I167" s="365">
        <f>'موازنة 2026-2027'!O167</f>
        <v>966000</v>
      </c>
      <c r="J167" s="365">
        <f>'موازنة 2027-2028 '!O167</f>
        <v>1111000</v>
      </c>
      <c r="K167" s="365">
        <f>'موازنة 2028 -2029'!O167</f>
        <v>1278000</v>
      </c>
      <c r="L167" s="365">
        <f>K167*2</f>
        <v>2556000</v>
      </c>
      <c r="M167" s="365">
        <f>'موازنة 2029-2030'!O167</f>
        <v>0</v>
      </c>
      <c r="N167" s="496">
        <f t="shared" si="47"/>
        <v>-966000</v>
      </c>
      <c r="O167" s="365"/>
      <c r="P167" s="365" t="str">
        <f t="shared" si="48"/>
        <v xml:space="preserve"> </v>
      </c>
      <c r="Q167" s="365">
        <f t="shared" si="49"/>
        <v>966000</v>
      </c>
      <c r="R167" s="497">
        <f t="shared" si="52"/>
        <v>0</v>
      </c>
      <c r="S167" s="461">
        <f t="shared" si="50"/>
        <v>8514946</v>
      </c>
    </row>
    <row r="168" spans="1:19" ht="107.25" customHeight="1" x14ac:dyDescent="0.2">
      <c r="A168" s="365">
        <f>'موازنة 2026-2027'!A168</f>
        <v>234000</v>
      </c>
      <c r="B168" s="365">
        <f>'موازنة 2026-2027'!B168</f>
        <v>226095</v>
      </c>
      <c r="C168" s="365">
        <f>'موازنة 2026-2027'!C168</f>
        <v>300000</v>
      </c>
      <c r="D168" s="365">
        <f>'موازنة 2026-2027'!D168</f>
        <v>299772</v>
      </c>
      <c r="E168" s="365">
        <f>'موازنة 2026-2027'!E168</f>
        <v>405000</v>
      </c>
      <c r="F168" s="365">
        <f>'موازنة 2026-2027'!F168</f>
        <v>0</v>
      </c>
      <c r="G168" s="49">
        <v>3112020201</v>
      </c>
      <c r="H168" s="480" t="s">
        <v>135</v>
      </c>
      <c r="I168" s="365">
        <f>'موازنة 2026-2027'!O168</f>
        <v>594000</v>
      </c>
      <c r="J168" s="365">
        <f>'موازنة 2027-2028 '!O168</f>
        <v>683000</v>
      </c>
      <c r="K168" s="365">
        <f>'موازنة 2028 -2029'!O168</f>
        <v>785000</v>
      </c>
      <c r="L168" s="365">
        <f t="shared" si="53"/>
        <v>1570000</v>
      </c>
      <c r="M168" s="365">
        <f>'موازنة 2029-2030'!O168</f>
        <v>0</v>
      </c>
      <c r="N168" s="496">
        <f t="shared" si="47"/>
        <v>-594000</v>
      </c>
      <c r="O168" s="365"/>
      <c r="P168" s="365" t="str">
        <f t="shared" si="48"/>
        <v xml:space="preserve"> </v>
      </c>
      <c r="Q168" s="365">
        <f t="shared" si="49"/>
        <v>594000</v>
      </c>
      <c r="R168" s="497">
        <f t="shared" si="52"/>
        <v>0</v>
      </c>
      <c r="S168" s="461">
        <f t="shared" si="50"/>
        <v>5096867</v>
      </c>
    </row>
    <row r="169" spans="1:19" ht="107.25" customHeight="1" x14ac:dyDescent="0.2">
      <c r="A169" s="365">
        <f>'موازنة 2026-2027'!A169</f>
        <v>998000</v>
      </c>
      <c r="B169" s="365">
        <f>'موازنة 2026-2027'!B169</f>
        <v>818800</v>
      </c>
      <c r="C169" s="365">
        <f>'موازنة 2026-2027'!C169</f>
        <v>1131000</v>
      </c>
      <c r="D169" s="365">
        <f>'موازنة 2026-2027'!D169</f>
        <v>680000</v>
      </c>
      <c r="E169" s="365">
        <f>'موازنة 2026-2027'!E169</f>
        <v>968000</v>
      </c>
      <c r="F169" s="365">
        <f>'موازنة 2026-2027'!F169</f>
        <v>0</v>
      </c>
      <c r="G169" s="49">
        <v>3112020301</v>
      </c>
      <c r="H169" s="480" t="s">
        <v>136</v>
      </c>
      <c r="I169" s="365">
        <f>'موازنة 2026-2027'!O169</f>
        <v>1202000</v>
      </c>
      <c r="J169" s="365">
        <f>'موازنة 2027-2028 '!O169</f>
        <v>1382000</v>
      </c>
      <c r="K169" s="365">
        <f>'موازنة 2028 -2029'!O169</f>
        <v>1589000</v>
      </c>
      <c r="L169" s="365">
        <f>K169*2</f>
        <v>3178000</v>
      </c>
      <c r="M169" s="365">
        <f>'موازنة 2029-2030'!O169</f>
        <v>0</v>
      </c>
      <c r="N169" s="496">
        <f t="shared" si="47"/>
        <v>-1202000</v>
      </c>
      <c r="O169" s="365"/>
      <c r="P169" s="365" t="str">
        <f t="shared" si="48"/>
        <v xml:space="preserve"> </v>
      </c>
      <c r="Q169" s="365">
        <f t="shared" si="49"/>
        <v>1202000</v>
      </c>
      <c r="R169" s="497">
        <f t="shared" si="52"/>
        <v>0</v>
      </c>
      <c r="S169" s="461">
        <f t="shared" si="50"/>
        <v>11946800</v>
      </c>
    </row>
    <row r="170" spans="1:19" ht="110.25" customHeight="1" thickBot="1" x14ac:dyDescent="0.25">
      <c r="A170" s="365">
        <f>'موازنة 2026-2027'!A170</f>
        <v>50000</v>
      </c>
      <c r="B170" s="365">
        <f>'موازنة 2026-2027'!B170</f>
        <v>50000</v>
      </c>
      <c r="C170" s="365">
        <f>'موازنة 2026-2027'!C170</f>
        <v>50000</v>
      </c>
      <c r="D170" s="365">
        <f>'موازنة 2026-2027'!D170</f>
        <v>50000</v>
      </c>
      <c r="E170" s="365">
        <f>'موازنة 2026-2027'!E170</f>
        <v>50000</v>
      </c>
      <c r="F170" s="365">
        <f>'موازنة 2026-2027'!F170</f>
        <v>0</v>
      </c>
      <c r="G170" s="49">
        <v>3112020401</v>
      </c>
      <c r="H170" s="480" t="s">
        <v>137</v>
      </c>
      <c r="I170" s="365">
        <f>'موازنة 2026-2027'!O170</f>
        <v>50000</v>
      </c>
      <c r="J170" s="365">
        <f>'موازنة 2027-2028 '!O170</f>
        <v>50000</v>
      </c>
      <c r="K170" s="365">
        <f>'موازنة 2028 -2029'!O170</f>
        <v>50000</v>
      </c>
      <c r="L170" s="365">
        <f>K170*2</f>
        <v>100000</v>
      </c>
      <c r="M170" s="365">
        <f>'موازنة 2029-2030'!O170</f>
        <v>0</v>
      </c>
      <c r="N170" s="496">
        <f t="shared" si="47"/>
        <v>-50000</v>
      </c>
      <c r="O170" s="365"/>
      <c r="P170" s="365" t="str">
        <f t="shared" si="48"/>
        <v xml:space="preserve"> </v>
      </c>
      <c r="Q170" s="365">
        <f t="shared" si="49"/>
        <v>50000</v>
      </c>
      <c r="R170" s="497">
        <f t="shared" si="52"/>
        <v>0</v>
      </c>
      <c r="S170" s="461">
        <f t="shared" si="50"/>
        <v>500000</v>
      </c>
    </row>
    <row r="171" spans="1:19" ht="105.75" hidden="1" customHeight="1" thickBot="1" x14ac:dyDescent="0.25">
      <c r="A171" s="391">
        <f>'موازنة 2026-2027'!A171</f>
        <v>0</v>
      </c>
      <c r="B171" s="379">
        <f>'موازنة 2026-2027'!B171</f>
        <v>0</v>
      </c>
      <c r="C171" s="379">
        <f>'موازنة 2026-2027'!C171</f>
        <v>0</v>
      </c>
      <c r="D171" s="379">
        <f>'موازنة 2026-2027'!D171</f>
        <v>0</v>
      </c>
      <c r="E171" s="379">
        <f>'موازنة 2026-2027'!E171</f>
        <v>0</v>
      </c>
      <c r="F171" s="379">
        <f>'موازنة 2026-2027'!F171</f>
        <v>0</v>
      </c>
      <c r="G171" s="50">
        <v>3112020501</v>
      </c>
      <c r="H171" s="519" t="s">
        <v>138</v>
      </c>
      <c r="I171" s="379">
        <f>'موازنة 2026-2027'!O171</f>
        <v>0</v>
      </c>
      <c r="J171" s="379">
        <f>'موازنة 2027-2028 '!O171</f>
        <v>0</v>
      </c>
      <c r="K171" s="379">
        <f>'موازنة 2028 -2029'!O171</f>
        <v>0</v>
      </c>
      <c r="L171" s="379">
        <f t="shared" si="53"/>
        <v>0</v>
      </c>
      <c r="M171" s="379">
        <f>'موازنة 2029-2030'!O171</f>
        <v>0</v>
      </c>
      <c r="N171" s="520">
        <f t="shared" si="47"/>
        <v>0</v>
      </c>
      <c r="O171" s="379"/>
      <c r="P171" s="379" t="str">
        <f t="shared" si="48"/>
        <v xml:space="preserve"> </v>
      </c>
      <c r="Q171" s="379" t="str">
        <f t="shared" si="49"/>
        <v xml:space="preserve"> </v>
      </c>
      <c r="R171" s="521">
        <f t="shared" si="52"/>
        <v>0</v>
      </c>
      <c r="S171" s="461">
        <f t="shared" si="50"/>
        <v>0</v>
      </c>
    </row>
    <row r="172" spans="1:19" s="2" customFormat="1" ht="92.25" customHeight="1" thickBot="1" x14ac:dyDescent="0.25">
      <c r="A172" s="376">
        <f t="shared" ref="A172:F172" si="59">SUM(A167:A171)</f>
        <v>1682000</v>
      </c>
      <c r="B172" s="377">
        <f t="shared" si="59"/>
        <v>1532945</v>
      </c>
      <c r="C172" s="377">
        <f t="shared" si="59"/>
        <v>1981000</v>
      </c>
      <c r="D172" s="377">
        <f t="shared" si="59"/>
        <v>1595668</v>
      </c>
      <c r="E172" s="377">
        <f t="shared" si="59"/>
        <v>2123000</v>
      </c>
      <c r="F172" s="377">
        <f t="shared" si="59"/>
        <v>0</v>
      </c>
      <c r="G172" s="57"/>
      <c r="H172" s="514" t="s">
        <v>552</v>
      </c>
      <c r="I172" s="377">
        <f>'موازنة 2026-2027'!O172</f>
        <v>2812000</v>
      </c>
      <c r="J172" s="377">
        <f>'موازنة 2027-2028 '!O172</f>
        <v>3226000</v>
      </c>
      <c r="K172" s="377">
        <f>'موازنة 2028 -2029'!O172</f>
        <v>3702000</v>
      </c>
      <c r="L172" s="377">
        <f t="shared" ref="L172:O172" si="60">SUM(L167:L171)</f>
        <v>7404000</v>
      </c>
      <c r="M172" s="377">
        <f>'موازنة 2029-2030'!O172</f>
        <v>0</v>
      </c>
      <c r="N172" s="515">
        <f t="shared" si="47"/>
        <v>-2812000</v>
      </c>
      <c r="O172" s="377">
        <f t="shared" si="60"/>
        <v>0</v>
      </c>
      <c r="P172" s="377" t="str">
        <f t="shared" si="48"/>
        <v xml:space="preserve"> </v>
      </c>
      <c r="Q172" s="377">
        <f t="shared" si="49"/>
        <v>2812000</v>
      </c>
      <c r="R172" s="516">
        <f t="shared" si="52"/>
        <v>0</v>
      </c>
      <c r="S172" s="461">
        <f t="shared" si="50"/>
        <v>26058613</v>
      </c>
    </row>
    <row r="173" spans="1:19" s="2" customFormat="1" ht="96.75" customHeight="1" x14ac:dyDescent="0.2">
      <c r="A173" s="389"/>
      <c r="B173" s="390"/>
      <c r="C173" s="390"/>
      <c r="D173" s="390"/>
      <c r="E173" s="390"/>
      <c r="F173" s="390"/>
      <c r="G173" s="53" t="s">
        <v>735</v>
      </c>
      <c r="H173" s="556" t="s">
        <v>139</v>
      </c>
      <c r="I173" s="390"/>
      <c r="J173" s="390"/>
      <c r="K173" s="390"/>
      <c r="L173" s="390"/>
      <c r="M173" s="390"/>
      <c r="N173" s="544">
        <f t="shared" si="47"/>
        <v>0</v>
      </c>
      <c r="O173" s="390"/>
      <c r="P173" s="390" t="str">
        <f t="shared" si="48"/>
        <v xml:space="preserve"> </v>
      </c>
      <c r="Q173" s="390" t="str">
        <f t="shared" si="49"/>
        <v xml:space="preserve"> </v>
      </c>
      <c r="R173" s="545"/>
      <c r="S173" s="461">
        <f>S183+S188</f>
        <v>35322217</v>
      </c>
    </row>
    <row r="174" spans="1:19" ht="107.25" customHeight="1" x14ac:dyDescent="0.2">
      <c r="A174" s="365">
        <f>'موازنة 2026-2027'!A174</f>
        <v>994000</v>
      </c>
      <c r="B174" s="365">
        <f>'موازنة 2026-2027'!B174</f>
        <v>611119</v>
      </c>
      <c r="C174" s="365">
        <f>'موازنة 2026-2027'!C174</f>
        <v>1219000</v>
      </c>
      <c r="D174" s="365">
        <f>'موازنة 2026-2027'!D174</f>
        <v>797534</v>
      </c>
      <c r="E174" s="365">
        <f>'موازنة 2026-2027'!E174</f>
        <v>1300000</v>
      </c>
      <c r="F174" s="365">
        <f>'موازنة 2026-2027'!F174</f>
        <v>0</v>
      </c>
      <c r="G174" s="49">
        <v>3112030101</v>
      </c>
      <c r="H174" s="480" t="s">
        <v>140</v>
      </c>
      <c r="I174" s="365">
        <f>'موازنة 2026-2027'!O174</f>
        <v>1841000</v>
      </c>
      <c r="J174" s="365">
        <f>'موازنة 2027-2028 '!O174</f>
        <v>2121000</v>
      </c>
      <c r="K174" s="365">
        <f>'موازنة 2028 -2029'!O174</f>
        <v>2440000</v>
      </c>
      <c r="L174" s="365">
        <f t="shared" si="53"/>
        <v>4880000</v>
      </c>
      <c r="M174" s="365">
        <f>'موازنة 2029-2030'!O174</f>
        <v>0</v>
      </c>
      <c r="N174" s="496">
        <f t="shared" si="47"/>
        <v>-1841000</v>
      </c>
      <c r="O174" s="365"/>
      <c r="P174" s="365" t="str">
        <f t="shared" si="48"/>
        <v xml:space="preserve"> </v>
      </c>
      <c r="Q174" s="365">
        <f t="shared" si="49"/>
        <v>1841000</v>
      </c>
      <c r="R174" s="497">
        <f t="shared" si="52"/>
        <v>0</v>
      </c>
      <c r="S174" s="461">
        <f t="shared" si="50"/>
        <v>16203653</v>
      </c>
    </row>
    <row r="175" spans="1:19" ht="110.25" customHeight="1" x14ac:dyDescent="0.2">
      <c r="A175" s="365">
        <f>'موازنة 2026-2027'!A175</f>
        <v>249000</v>
      </c>
      <c r="B175" s="365">
        <f>'موازنة 2026-2027'!B175</f>
        <v>156903</v>
      </c>
      <c r="C175" s="365">
        <f>'موازنة 2026-2027'!C175</f>
        <v>305000</v>
      </c>
      <c r="D175" s="365">
        <f>'موازنة 2026-2027'!D175</f>
        <v>199291</v>
      </c>
      <c r="E175" s="365">
        <f>'موازنة 2026-2027'!E175</f>
        <v>322000</v>
      </c>
      <c r="F175" s="365">
        <f>'موازنة 2026-2027'!F175</f>
        <v>0</v>
      </c>
      <c r="G175" s="49">
        <v>3112030201</v>
      </c>
      <c r="H175" s="480" t="s">
        <v>141</v>
      </c>
      <c r="I175" s="365">
        <f>'موازنة 2026-2027'!O175</f>
        <v>460000</v>
      </c>
      <c r="J175" s="365">
        <f>'موازنة 2027-2028 '!O175</f>
        <v>530000</v>
      </c>
      <c r="K175" s="365">
        <f>'موازنة 2028 -2029'!O175</f>
        <v>610000</v>
      </c>
      <c r="L175" s="365">
        <f t="shared" si="53"/>
        <v>1220000</v>
      </c>
      <c r="M175" s="365">
        <f>'موازنة 2029-2030'!O175</f>
        <v>0</v>
      </c>
      <c r="N175" s="496">
        <f t="shared" si="47"/>
        <v>-460000</v>
      </c>
      <c r="O175" s="365"/>
      <c r="P175" s="365" t="str">
        <f t="shared" si="48"/>
        <v xml:space="preserve"> </v>
      </c>
      <c r="Q175" s="365">
        <f t="shared" si="49"/>
        <v>460000</v>
      </c>
      <c r="R175" s="497">
        <f t="shared" si="52"/>
        <v>0</v>
      </c>
      <c r="S175" s="461">
        <f t="shared" si="50"/>
        <v>4052194</v>
      </c>
    </row>
    <row r="176" spans="1:19" ht="107.25" customHeight="1" x14ac:dyDescent="0.2">
      <c r="A176" s="365">
        <f>'موازنة 2026-2027'!A176</f>
        <v>107000</v>
      </c>
      <c r="B176" s="365">
        <f>'موازنة 2026-2027'!B176</f>
        <v>62640</v>
      </c>
      <c r="C176" s="365">
        <f>'موازنة 2026-2027'!C176</f>
        <v>130000</v>
      </c>
      <c r="D176" s="365">
        <f>'موازنة 2026-2027'!D176</f>
        <v>86464</v>
      </c>
      <c r="E176" s="365">
        <f>'موازنة 2026-2027'!E176</f>
        <v>140000</v>
      </c>
      <c r="F176" s="365">
        <f>'موازنة 2026-2027'!F176</f>
        <v>0</v>
      </c>
      <c r="G176" s="49">
        <v>311203301</v>
      </c>
      <c r="H176" s="480" t="s">
        <v>142</v>
      </c>
      <c r="I176" s="365">
        <f>'موازنة 2026-2027'!O176</f>
        <v>197000</v>
      </c>
      <c r="J176" s="365">
        <f>'موازنة 2027-2028 '!O176</f>
        <v>227000</v>
      </c>
      <c r="K176" s="365">
        <f>'موازنة 2028 -2029'!O176</f>
        <v>261000</v>
      </c>
      <c r="L176" s="365">
        <f t="shared" si="53"/>
        <v>522000</v>
      </c>
      <c r="M176" s="365">
        <f>'موازنة 2029-2030'!O176</f>
        <v>0</v>
      </c>
      <c r="N176" s="496">
        <f t="shared" si="47"/>
        <v>-197000</v>
      </c>
      <c r="O176" s="365"/>
      <c r="P176" s="365" t="str">
        <f t="shared" si="48"/>
        <v xml:space="preserve"> </v>
      </c>
      <c r="Q176" s="365">
        <f t="shared" si="49"/>
        <v>197000</v>
      </c>
      <c r="R176" s="497">
        <f t="shared" si="52"/>
        <v>0</v>
      </c>
      <c r="S176" s="461">
        <f t="shared" si="50"/>
        <v>1733104</v>
      </c>
    </row>
    <row r="177" spans="1:19" ht="105.75" hidden="1" customHeight="1" x14ac:dyDescent="0.2">
      <c r="A177" s="365">
        <f>'موازنة 2026-2027'!A177</f>
        <v>0</v>
      </c>
      <c r="B177" s="365">
        <f>'موازنة 2026-2027'!B177</f>
        <v>0</v>
      </c>
      <c r="C177" s="365">
        <f>'موازنة 2026-2027'!C177</f>
        <v>0</v>
      </c>
      <c r="D177" s="365">
        <f>'موازنة 2026-2027'!D177</f>
        <v>0</v>
      </c>
      <c r="E177" s="365">
        <f>'موازنة 2026-2027'!E177</f>
        <v>0</v>
      </c>
      <c r="F177" s="365">
        <f>'موازنة 2026-2027'!F177</f>
        <v>0</v>
      </c>
      <c r="G177" s="49">
        <v>3112030401</v>
      </c>
      <c r="H177" s="480" t="s">
        <v>143</v>
      </c>
      <c r="I177" s="365">
        <f>'موازنة 2026-2027'!O177</f>
        <v>0</v>
      </c>
      <c r="J177" s="365">
        <f>'موازنة 2027-2028 '!O177</f>
        <v>0</v>
      </c>
      <c r="K177" s="365">
        <f>'موازنة 2028 -2029'!O177</f>
        <v>0</v>
      </c>
      <c r="L177" s="365">
        <f t="shared" si="53"/>
        <v>0</v>
      </c>
      <c r="M177" s="365">
        <f>'موازنة 2029-2030'!O177</f>
        <v>0</v>
      </c>
      <c r="N177" s="496">
        <f t="shared" si="47"/>
        <v>0</v>
      </c>
      <c r="O177" s="365"/>
      <c r="P177" s="365" t="str">
        <f t="shared" si="48"/>
        <v xml:space="preserve"> </v>
      </c>
      <c r="Q177" s="365" t="str">
        <f t="shared" si="49"/>
        <v xml:space="preserve"> </v>
      </c>
      <c r="R177" s="497">
        <f t="shared" si="52"/>
        <v>0</v>
      </c>
      <c r="S177" s="461">
        <f t="shared" si="50"/>
        <v>0</v>
      </c>
    </row>
    <row r="178" spans="1:19" ht="105" customHeight="1" x14ac:dyDescent="0.2">
      <c r="A178" s="365">
        <f>'موازنة 2026-2027'!A178</f>
        <v>83000</v>
      </c>
      <c r="B178" s="365">
        <f>'موازنة 2026-2027'!B178</f>
        <v>50997</v>
      </c>
      <c r="C178" s="365">
        <f>'موازنة 2026-2027'!C178</f>
        <v>102000</v>
      </c>
      <c r="D178" s="365">
        <f>'موازنة 2026-2027'!D178</f>
        <v>66523</v>
      </c>
      <c r="E178" s="365">
        <f>'موازنة 2026-2027'!E178</f>
        <v>121000</v>
      </c>
      <c r="F178" s="365">
        <f>'موازنة 2026-2027'!F178</f>
        <v>0</v>
      </c>
      <c r="G178" s="49">
        <v>3112030501</v>
      </c>
      <c r="H178" s="480" t="s">
        <v>144</v>
      </c>
      <c r="I178" s="365">
        <f>'موازنة 2026-2027'!O178</f>
        <v>153000</v>
      </c>
      <c r="J178" s="365">
        <f>'موازنة 2027-2028 '!O178</f>
        <v>177000</v>
      </c>
      <c r="K178" s="365">
        <f>'موازنة 2028 -2029'!O178</f>
        <v>203000</v>
      </c>
      <c r="L178" s="365">
        <f t="shared" si="53"/>
        <v>406000</v>
      </c>
      <c r="M178" s="365">
        <f>'موازنة 2029-2030'!O178</f>
        <v>0</v>
      </c>
      <c r="N178" s="496">
        <f t="shared" si="47"/>
        <v>-153000</v>
      </c>
      <c r="O178" s="365"/>
      <c r="P178" s="365" t="str">
        <f t="shared" si="48"/>
        <v xml:space="preserve"> </v>
      </c>
      <c r="Q178" s="365">
        <f t="shared" si="49"/>
        <v>153000</v>
      </c>
      <c r="R178" s="497">
        <f t="shared" si="52"/>
        <v>0</v>
      </c>
      <c r="S178" s="461">
        <f t="shared" si="50"/>
        <v>1362520</v>
      </c>
    </row>
    <row r="179" spans="1:19" ht="105.75" hidden="1" customHeight="1" x14ac:dyDescent="0.2">
      <c r="A179" s="364">
        <f>'موازنة 2026-2027'!A179</f>
        <v>0</v>
      </c>
      <c r="B179" s="365">
        <f>'موازنة 2026-2027'!B179</f>
        <v>0</v>
      </c>
      <c r="C179" s="365">
        <f>'موازنة 2026-2027'!C179</f>
        <v>0</v>
      </c>
      <c r="D179" s="365">
        <f>'موازنة 2026-2027'!D179</f>
        <v>0</v>
      </c>
      <c r="E179" s="365">
        <f>'موازنة 2026-2027'!E179</f>
        <v>0</v>
      </c>
      <c r="F179" s="365">
        <f>'موازنة 2026-2027'!F179</f>
        <v>0</v>
      </c>
      <c r="G179" s="49">
        <v>3112030601</v>
      </c>
      <c r="H179" s="480" t="s">
        <v>145</v>
      </c>
      <c r="I179" s="365">
        <f>'موازنة 2026-2027'!O179</f>
        <v>0</v>
      </c>
      <c r="J179" s="365">
        <f>'موازنة 2027-2028 '!O179</f>
        <v>0</v>
      </c>
      <c r="K179" s="365">
        <f>'موازنة 2028 -2029'!O179</f>
        <v>0</v>
      </c>
      <c r="L179" s="365">
        <f t="shared" si="53"/>
        <v>0</v>
      </c>
      <c r="M179" s="365">
        <f>'موازنة 2029-2030'!O179</f>
        <v>0</v>
      </c>
      <c r="N179" s="496">
        <f t="shared" si="47"/>
        <v>0</v>
      </c>
      <c r="O179" s="365"/>
      <c r="P179" s="365" t="str">
        <f t="shared" si="48"/>
        <v xml:space="preserve"> </v>
      </c>
      <c r="Q179" s="365" t="str">
        <f t="shared" si="49"/>
        <v xml:space="preserve"> </v>
      </c>
      <c r="R179" s="497">
        <f t="shared" si="52"/>
        <v>0</v>
      </c>
      <c r="S179" s="461">
        <f t="shared" si="50"/>
        <v>0</v>
      </c>
    </row>
    <row r="180" spans="1:19" ht="96.75" customHeight="1" thickBot="1" x14ac:dyDescent="0.25">
      <c r="A180" s="391">
        <f>'موازنة 2026-2027'!A180</f>
        <v>0</v>
      </c>
      <c r="B180" s="379">
        <f>'موازنة 2026-2027'!B180</f>
        <v>0</v>
      </c>
      <c r="C180" s="379">
        <f>'موازنة 2026-2027'!C180</f>
        <v>0</v>
      </c>
      <c r="D180" s="379">
        <f>'موازنة 2026-2027'!D180</f>
        <v>6746</v>
      </c>
      <c r="E180" s="379">
        <f>'موازنة 2026-2027'!E180</f>
        <v>0</v>
      </c>
      <c r="F180" s="379">
        <f>'موازنة 2026-2027'!F180</f>
        <v>0</v>
      </c>
      <c r="G180" s="50">
        <v>3112030701</v>
      </c>
      <c r="H180" s="557" t="s">
        <v>1105</v>
      </c>
      <c r="I180" s="379">
        <f>'موازنة 2026-2027'!O180</f>
        <v>16000</v>
      </c>
      <c r="J180" s="379">
        <f>'موازنة 2027-2028 '!O180</f>
        <v>17000</v>
      </c>
      <c r="K180" s="379">
        <f>'موازنة 2028 -2029'!O180</f>
        <v>17000</v>
      </c>
      <c r="L180" s="379">
        <f t="shared" si="53"/>
        <v>34000</v>
      </c>
      <c r="M180" s="379">
        <f>'موازنة 2029-2030'!O180</f>
        <v>0</v>
      </c>
      <c r="N180" s="520">
        <f t="shared" si="47"/>
        <v>-16000</v>
      </c>
      <c r="O180" s="379"/>
      <c r="P180" s="379" t="str">
        <f t="shared" si="48"/>
        <v xml:space="preserve"> </v>
      </c>
      <c r="Q180" s="379">
        <f t="shared" si="49"/>
        <v>16000</v>
      </c>
      <c r="R180" s="521">
        <f t="shared" si="52"/>
        <v>0</v>
      </c>
      <c r="S180" s="461">
        <f t="shared" si="50"/>
        <v>90746</v>
      </c>
    </row>
    <row r="181" spans="1:19" ht="105.75" hidden="1" customHeight="1" x14ac:dyDescent="0.2">
      <c r="A181" s="391">
        <f>'موازنة 2026-2027'!A181</f>
        <v>0</v>
      </c>
      <c r="B181" s="379">
        <f>'موازنة 2026-2027'!B181</f>
        <v>0</v>
      </c>
      <c r="C181" s="379">
        <f>'موازنة 2026-2027'!C181</f>
        <v>0</v>
      </c>
      <c r="D181" s="379">
        <f>'موازنة 2026-2027'!D181</f>
        <v>0</v>
      </c>
      <c r="E181" s="379">
        <f>'موازنة 2026-2027'!E181</f>
        <v>0</v>
      </c>
      <c r="F181" s="379">
        <f>'موازنة 2026-2027'!F181</f>
        <v>0</v>
      </c>
      <c r="G181" s="50">
        <v>3112030801</v>
      </c>
      <c r="H181" s="557" t="s">
        <v>611</v>
      </c>
      <c r="I181" s="379">
        <f>'موازنة 2026-2027'!O181</f>
        <v>0</v>
      </c>
      <c r="J181" s="379">
        <f>'موازنة 2027-2028 '!O181</f>
        <v>0</v>
      </c>
      <c r="K181" s="379">
        <f>'موازنة 2028 -2029'!O181</f>
        <v>0</v>
      </c>
      <c r="L181" s="379">
        <f t="shared" si="53"/>
        <v>0</v>
      </c>
      <c r="M181" s="379">
        <f>'موازنة 2029-2030'!O181</f>
        <v>0</v>
      </c>
      <c r="N181" s="520">
        <f t="shared" si="47"/>
        <v>0</v>
      </c>
      <c r="O181" s="379"/>
      <c r="P181" s="379" t="str">
        <f t="shared" si="48"/>
        <v xml:space="preserve"> </v>
      </c>
      <c r="Q181" s="379" t="str">
        <f t="shared" si="49"/>
        <v xml:space="preserve"> </v>
      </c>
      <c r="R181" s="521">
        <f t="shared" si="52"/>
        <v>0</v>
      </c>
      <c r="S181" s="461">
        <f t="shared" si="50"/>
        <v>0</v>
      </c>
    </row>
    <row r="182" spans="1:19" ht="105.75" hidden="1" customHeight="1" thickBot="1" x14ac:dyDescent="0.25">
      <c r="A182" s="391">
        <f>'موازنة 2026-2027'!A182</f>
        <v>0</v>
      </c>
      <c r="B182" s="379">
        <f>'موازنة 2026-2027'!B182</f>
        <v>0</v>
      </c>
      <c r="C182" s="379">
        <f>'موازنة 2026-2027'!C182</f>
        <v>0</v>
      </c>
      <c r="D182" s="379">
        <f>'موازنة 2026-2027'!D182</f>
        <v>0</v>
      </c>
      <c r="E182" s="379">
        <f>'موازنة 2026-2027'!E182</f>
        <v>0</v>
      </c>
      <c r="F182" s="379">
        <f>'موازنة 2026-2027'!F182</f>
        <v>0</v>
      </c>
      <c r="G182" s="50">
        <v>3112030901</v>
      </c>
      <c r="H182" s="557" t="s">
        <v>612</v>
      </c>
      <c r="I182" s="379">
        <f>'موازنة 2026-2027'!O182</f>
        <v>0</v>
      </c>
      <c r="J182" s="379">
        <f>'موازنة 2027-2028 '!O182</f>
        <v>0</v>
      </c>
      <c r="K182" s="379">
        <f>'موازنة 2028 -2029'!O182</f>
        <v>0</v>
      </c>
      <c r="L182" s="379">
        <f t="shared" si="53"/>
        <v>0</v>
      </c>
      <c r="M182" s="379">
        <f>'موازنة 2029-2030'!O182</f>
        <v>0</v>
      </c>
      <c r="N182" s="520">
        <f t="shared" si="47"/>
        <v>0</v>
      </c>
      <c r="O182" s="379"/>
      <c r="P182" s="379" t="str">
        <f t="shared" si="48"/>
        <v xml:space="preserve"> </v>
      </c>
      <c r="Q182" s="379" t="str">
        <f t="shared" si="49"/>
        <v xml:space="preserve"> </v>
      </c>
      <c r="R182" s="521">
        <f t="shared" si="52"/>
        <v>0</v>
      </c>
      <c r="S182" s="461">
        <f t="shared" si="50"/>
        <v>0</v>
      </c>
    </row>
    <row r="183" spans="1:19" s="2" customFormat="1" ht="99.75" customHeight="1" thickBot="1" x14ac:dyDescent="0.25">
      <c r="A183" s="376">
        <f t="shared" ref="A183:O183" si="61">SUM(A174:A182)</f>
        <v>1433000</v>
      </c>
      <c r="B183" s="377">
        <f t="shared" si="61"/>
        <v>881659</v>
      </c>
      <c r="C183" s="377">
        <f t="shared" si="61"/>
        <v>1756000</v>
      </c>
      <c r="D183" s="377">
        <f t="shared" si="61"/>
        <v>1156558</v>
      </c>
      <c r="E183" s="377">
        <f t="shared" si="61"/>
        <v>1883000</v>
      </c>
      <c r="F183" s="377">
        <f t="shared" si="61"/>
        <v>0</v>
      </c>
      <c r="G183" s="57"/>
      <c r="H183" s="514" t="s">
        <v>146</v>
      </c>
      <c r="I183" s="377">
        <f>'موازنة 2026-2027'!O183</f>
        <v>2667000</v>
      </c>
      <c r="J183" s="377">
        <f>'موازنة 2027-2028 '!O183</f>
        <v>3072000</v>
      </c>
      <c r="K183" s="377">
        <f>'موازنة 2028 -2029'!O183</f>
        <v>3531000</v>
      </c>
      <c r="L183" s="377">
        <f t="shared" si="61"/>
        <v>7062000</v>
      </c>
      <c r="M183" s="377">
        <f>'موازنة 2029-2030'!O183</f>
        <v>0</v>
      </c>
      <c r="N183" s="515">
        <f t="shared" si="47"/>
        <v>-2667000</v>
      </c>
      <c r="O183" s="377">
        <f t="shared" si="61"/>
        <v>0</v>
      </c>
      <c r="P183" s="377" t="str">
        <f t="shared" si="48"/>
        <v xml:space="preserve"> </v>
      </c>
      <c r="Q183" s="377">
        <f t="shared" si="49"/>
        <v>2667000</v>
      </c>
      <c r="R183" s="516">
        <f t="shared" si="52"/>
        <v>0</v>
      </c>
      <c r="S183" s="461">
        <f t="shared" si="50"/>
        <v>23442217</v>
      </c>
    </row>
    <row r="184" spans="1:19" ht="105.75" hidden="1" customHeight="1" x14ac:dyDescent="0.2">
      <c r="A184" s="353">
        <f>'موازنة 2026-2027'!A184</f>
        <v>0</v>
      </c>
      <c r="B184" s="354">
        <f>'موازنة 2026-2027'!B184</f>
        <v>0</v>
      </c>
      <c r="C184" s="354">
        <f>'موازنة 2026-2027'!C184</f>
        <v>0</v>
      </c>
      <c r="D184" s="354">
        <f>'موازنة 2026-2027'!D184</f>
        <v>0</v>
      </c>
      <c r="E184" s="354">
        <f>'موازنة 2026-2027'!E184</f>
        <v>0</v>
      </c>
      <c r="F184" s="354">
        <f>'موازنة 2026-2027'!F184</f>
        <v>0</v>
      </c>
      <c r="G184" s="79" t="s">
        <v>736</v>
      </c>
      <c r="H184" s="558" t="s">
        <v>147</v>
      </c>
      <c r="I184" s="354">
        <f>'موازنة 2026-2027'!O184</f>
        <v>0</v>
      </c>
      <c r="J184" s="354">
        <f>'موازنة 2027-2028 '!O184</f>
        <v>0</v>
      </c>
      <c r="K184" s="354">
        <f>'موازنة 2028 -2029'!O184</f>
        <v>0</v>
      </c>
      <c r="L184" s="354">
        <f t="shared" si="53"/>
        <v>0</v>
      </c>
      <c r="M184" s="354">
        <f>'موازنة 2029-2030'!O184</f>
        <v>0</v>
      </c>
      <c r="N184" s="469">
        <f t="shared" si="47"/>
        <v>0</v>
      </c>
      <c r="O184" s="354"/>
      <c r="P184" s="354" t="str">
        <f t="shared" si="48"/>
        <v xml:space="preserve"> </v>
      </c>
      <c r="Q184" s="354" t="str">
        <f t="shared" si="49"/>
        <v xml:space="preserve"> </v>
      </c>
      <c r="R184" s="470"/>
      <c r="S184" s="461">
        <f t="shared" si="50"/>
        <v>0</v>
      </c>
    </row>
    <row r="185" spans="1:19" ht="112.5" customHeight="1" x14ac:dyDescent="0.2">
      <c r="A185" s="399">
        <f>'موازنة 2026-2027'!A185</f>
        <v>1362000</v>
      </c>
      <c r="B185" s="399">
        <f>'موازنة 2026-2027'!B185</f>
        <v>0</v>
      </c>
      <c r="C185" s="399">
        <f>'موازنة 2026-2027'!C185</f>
        <v>1362000</v>
      </c>
      <c r="D185" s="399">
        <f>'موازنة 2026-2027'!D185</f>
        <v>0</v>
      </c>
      <c r="E185" s="399">
        <f>'موازنة 2026-2027'!E185</f>
        <v>1362000</v>
      </c>
      <c r="F185" s="399">
        <f>'موازنة 2026-2027'!F185</f>
        <v>0</v>
      </c>
      <c r="G185" s="62">
        <v>3112980101</v>
      </c>
      <c r="H185" s="559" t="s">
        <v>148</v>
      </c>
      <c r="I185" s="399">
        <f>'موازنة 2026-2027'!O185</f>
        <v>1362000</v>
      </c>
      <c r="J185" s="399">
        <f>'موازنة 2027-2028 '!O185</f>
        <v>1362000</v>
      </c>
      <c r="K185" s="399">
        <f>'موازنة 2028 -2029'!O185</f>
        <v>1362000</v>
      </c>
      <c r="L185" s="399">
        <f t="shared" si="53"/>
        <v>2724000</v>
      </c>
      <c r="M185" s="399">
        <f>'موازنة 2029-2030'!O185</f>
        <v>0</v>
      </c>
      <c r="N185" s="560">
        <f t="shared" si="47"/>
        <v>-1362000</v>
      </c>
      <c r="O185" s="399"/>
      <c r="P185" s="399" t="str">
        <f t="shared" si="48"/>
        <v xml:space="preserve"> </v>
      </c>
      <c r="Q185" s="399">
        <f t="shared" si="49"/>
        <v>1362000</v>
      </c>
      <c r="R185" s="561">
        <f t="shared" si="52"/>
        <v>0</v>
      </c>
      <c r="S185" s="461">
        <f t="shared" si="50"/>
        <v>10896000</v>
      </c>
    </row>
    <row r="186" spans="1:19" ht="112.5" customHeight="1" thickBot="1" x14ac:dyDescent="0.25">
      <c r="A186" s="365">
        <f>'موازنة 2026-2027'!A186</f>
        <v>123000</v>
      </c>
      <c r="B186" s="365">
        <f>'موازنة 2026-2027'!B186</f>
        <v>0</v>
      </c>
      <c r="C186" s="365">
        <f>'موازنة 2026-2027'!C186</f>
        <v>123000</v>
      </c>
      <c r="D186" s="365">
        <f>'موازنة 2026-2027'!D186</f>
        <v>0</v>
      </c>
      <c r="E186" s="365">
        <f>'موازنة 2026-2027'!E186</f>
        <v>123000</v>
      </c>
      <c r="F186" s="365">
        <f>'موازنة 2026-2027'!F186</f>
        <v>0</v>
      </c>
      <c r="G186" s="49">
        <v>3112980201</v>
      </c>
      <c r="H186" s="562" t="s">
        <v>149</v>
      </c>
      <c r="I186" s="365">
        <f>'موازنة 2026-2027'!O186</f>
        <v>123000</v>
      </c>
      <c r="J186" s="365">
        <f>'موازنة 2027-2028 '!O186</f>
        <v>123000</v>
      </c>
      <c r="K186" s="365">
        <f>'موازنة 2028 -2029'!O186</f>
        <v>123000</v>
      </c>
      <c r="L186" s="365">
        <f t="shared" si="53"/>
        <v>246000</v>
      </c>
      <c r="M186" s="365">
        <f>'موازنة 2029-2030'!O186</f>
        <v>0</v>
      </c>
      <c r="N186" s="496">
        <f t="shared" si="47"/>
        <v>-123000</v>
      </c>
      <c r="O186" s="365"/>
      <c r="P186" s="365" t="str">
        <f t="shared" si="48"/>
        <v xml:space="preserve"> </v>
      </c>
      <c r="Q186" s="365">
        <f t="shared" si="49"/>
        <v>123000</v>
      </c>
      <c r="R186" s="497">
        <f t="shared" si="52"/>
        <v>0</v>
      </c>
      <c r="S186" s="461">
        <f t="shared" si="50"/>
        <v>984000</v>
      </c>
    </row>
    <row r="187" spans="1:19" ht="105.75" hidden="1" customHeight="1" thickBot="1" x14ac:dyDescent="0.25">
      <c r="A187" s="391">
        <f>'موازنة 2026-2027'!A187</f>
        <v>0</v>
      </c>
      <c r="B187" s="379">
        <f>'موازنة 2026-2027'!B187</f>
        <v>0</v>
      </c>
      <c r="C187" s="379">
        <f>'موازنة 2026-2027'!C187</f>
        <v>0</v>
      </c>
      <c r="D187" s="379">
        <f>'موازنة 2026-2027'!D187</f>
        <v>0</v>
      </c>
      <c r="E187" s="379">
        <f>'موازنة 2026-2027'!E187</f>
        <v>0</v>
      </c>
      <c r="F187" s="379">
        <f>'موازنة 2026-2027'!F187</f>
        <v>0</v>
      </c>
      <c r="G187" s="50">
        <v>3112980301</v>
      </c>
      <c r="H187" s="563" t="s">
        <v>150</v>
      </c>
      <c r="I187" s="379">
        <f>'موازنة 2026-2027'!O187</f>
        <v>0</v>
      </c>
      <c r="J187" s="379">
        <f>'موازنة 2027-2028 '!O187</f>
        <v>0</v>
      </c>
      <c r="K187" s="379">
        <f>'موازنة 2028 -2029'!O187</f>
        <v>0</v>
      </c>
      <c r="L187" s="379">
        <f t="shared" si="53"/>
        <v>0</v>
      </c>
      <c r="M187" s="379">
        <f>'موازنة 2029-2030'!O187</f>
        <v>0</v>
      </c>
      <c r="N187" s="520">
        <f t="shared" si="47"/>
        <v>0</v>
      </c>
      <c r="O187" s="379"/>
      <c r="P187" s="379" t="str">
        <f t="shared" si="48"/>
        <v xml:space="preserve"> </v>
      </c>
      <c r="Q187" s="379" t="str">
        <f t="shared" si="49"/>
        <v xml:space="preserve"> </v>
      </c>
      <c r="R187" s="521">
        <f t="shared" si="52"/>
        <v>0</v>
      </c>
      <c r="S187" s="461">
        <f t="shared" si="50"/>
        <v>0</v>
      </c>
    </row>
    <row r="188" spans="1:19" s="2" customFormat="1" ht="117.75" customHeight="1" thickBot="1" x14ac:dyDescent="0.25">
      <c r="A188" s="376">
        <f t="shared" ref="A188:O188" si="62">SUM(A185:A187)</f>
        <v>1485000</v>
      </c>
      <c r="B188" s="377">
        <f t="shared" si="62"/>
        <v>0</v>
      </c>
      <c r="C188" s="377">
        <f t="shared" si="62"/>
        <v>1485000</v>
      </c>
      <c r="D188" s="377">
        <f t="shared" si="62"/>
        <v>0</v>
      </c>
      <c r="E188" s="377">
        <f t="shared" si="62"/>
        <v>1485000</v>
      </c>
      <c r="F188" s="377">
        <f t="shared" si="62"/>
        <v>0</v>
      </c>
      <c r="G188" s="57"/>
      <c r="H188" s="514" t="s">
        <v>151</v>
      </c>
      <c r="I188" s="377">
        <f>'موازنة 2026-2027'!O188</f>
        <v>1485000</v>
      </c>
      <c r="J188" s="377">
        <f>'موازنة 2027-2028 '!O188</f>
        <v>1485000</v>
      </c>
      <c r="K188" s="377">
        <f>'موازنة 2028 -2029'!O188</f>
        <v>1485000</v>
      </c>
      <c r="L188" s="377">
        <f t="shared" si="62"/>
        <v>2970000</v>
      </c>
      <c r="M188" s="377">
        <f>'موازنة 2029-2030'!O188</f>
        <v>0</v>
      </c>
      <c r="N188" s="515">
        <f t="shared" si="47"/>
        <v>-1485000</v>
      </c>
      <c r="O188" s="377">
        <f t="shared" si="62"/>
        <v>0</v>
      </c>
      <c r="P188" s="377" t="str">
        <f t="shared" si="48"/>
        <v xml:space="preserve"> </v>
      </c>
      <c r="Q188" s="377">
        <f t="shared" si="49"/>
        <v>1485000</v>
      </c>
      <c r="R188" s="516">
        <f t="shared" si="52"/>
        <v>0</v>
      </c>
      <c r="S188" s="461">
        <f t="shared" si="50"/>
        <v>11880000</v>
      </c>
    </row>
    <row r="189" spans="1:19" s="3" customFormat="1" ht="112.5" customHeight="1" thickBot="1" x14ac:dyDescent="0.25">
      <c r="A189" s="382">
        <f t="shared" ref="A189:O189" si="63">A188+A183+A172+A164</f>
        <v>15845000</v>
      </c>
      <c r="B189" s="383">
        <f t="shared" si="63"/>
        <v>11978231</v>
      </c>
      <c r="C189" s="383">
        <f t="shared" si="63"/>
        <v>17500000</v>
      </c>
      <c r="D189" s="383">
        <f t="shared" si="63"/>
        <v>12679929</v>
      </c>
      <c r="E189" s="383">
        <f t="shared" si="63"/>
        <v>19816000</v>
      </c>
      <c r="F189" s="383">
        <f t="shared" si="63"/>
        <v>0</v>
      </c>
      <c r="G189" s="42"/>
      <c r="H189" s="522" t="s">
        <v>152</v>
      </c>
      <c r="I189" s="383">
        <f>'موازنة 2026-2027'!O189</f>
        <v>23988000</v>
      </c>
      <c r="J189" s="383">
        <f>'موازنة 2027-2028 '!O189</f>
        <v>25269000</v>
      </c>
      <c r="K189" s="383">
        <f>'موازنة 2028 -2029'!O189</f>
        <v>26825000</v>
      </c>
      <c r="L189" s="383">
        <f t="shared" si="63"/>
        <v>53650000</v>
      </c>
      <c r="M189" s="383">
        <f>'موازنة 2029-2030'!O189</f>
        <v>0</v>
      </c>
      <c r="N189" s="526">
        <f t="shared" si="47"/>
        <v>-23988000</v>
      </c>
      <c r="O189" s="383">
        <f t="shared" si="63"/>
        <v>0</v>
      </c>
      <c r="P189" s="383" t="str">
        <f t="shared" si="48"/>
        <v xml:space="preserve"> </v>
      </c>
      <c r="Q189" s="383">
        <f t="shared" si="49"/>
        <v>23988000</v>
      </c>
      <c r="R189" s="527">
        <f t="shared" si="52"/>
        <v>0</v>
      </c>
      <c r="S189" s="461">
        <f t="shared" si="50"/>
        <v>207551160</v>
      </c>
    </row>
    <row r="190" spans="1:19" s="3" customFormat="1" ht="105.75" hidden="1" customHeight="1" thickBot="1" x14ac:dyDescent="0.25">
      <c r="A190" s="400">
        <f>'موازنة 2026-2027'!A190</f>
        <v>0</v>
      </c>
      <c r="B190" s="401">
        <f>'موازنة 2026-2027'!B190</f>
        <v>0</v>
      </c>
      <c r="C190" s="401">
        <f>'موازنة 2026-2027'!C190</f>
        <v>0</v>
      </c>
      <c r="D190" s="401">
        <f>'موازنة 2026-2027'!D190</f>
        <v>0</v>
      </c>
      <c r="E190" s="401">
        <f>'موازنة 2026-2027'!E190</f>
        <v>0</v>
      </c>
      <c r="F190" s="401">
        <f>'موازنة 2026-2027'!F190</f>
        <v>0</v>
      </c>
      <c r="G190" s="71">
        <v>3112990101</v>
      </c>
      <c r="H190" s="525" t="s">
        <v>153</v>
      </c>
      <c r="I190" s="401">
        <f>'موازنة 2026-2027'!O190</f>
        <v>0</v>
      </c>
      <c r="J190" s="401">
        <f>'موازنة 2027-2028 '!O190</f>
        <v>0</v>
      </c>
      <c r="K190" s="401">
        <f>'موازنة 2028 -2029'!O190</f>
        <v>0</v>
      </c>
      <c r="L190" s="401">
        <f t="shared" si="53"/>
        <v>0</v>
      </c>
      <c r="M190" s="401">
        <f>'موازنة 2029-2030'!O190</f>
        <v>0</v>
      </c>
      <c r="N190" s="528">
        <f t="shared" si="47"/>
        <v>0</v>
      </c>
      <c r="O190" s="401"/>
      <c r="P190" s="401" t="str">
        <f t="shared" si="48"/>
        <v xml:space="preserve"> </v>
      </c>
      <c r="Q190" s="401" t="str">
        <f t="shared" si="49"/>
        <v xml:space="preserve"> </v>
      </c>
      <c r="R190" s="529">
        <f t="shared" si="52"/>
        <v>0</v>
      </c>
      <c r="S190" s="461">
        <f t="shared" si="50"/>
        <v>0</v>
      </c>
    </row>
    <row r="191" spans="1:19" s="3" customFormat="1" ht="112.5" customHeight="1" thickBot="1" x14ac:dyDescent="0.25">
      <c r="A191" s="402">
        <f t="shared" ref="A191:F191" si="64">A189-A190</f>
        <v>15845000</v>
      </c>
      <c r="B191" s="403">
        <f t="shared" si="64"/>
        <v>11978231</v>
      </c>
      <c r="C191" s="403">
        <f t="shared" si="64"/>
        <v>17500000</v>
      </c>
      <c r="D191" s="403">
        <f t="shared" si="64"/>
        <v>12679929</v>
      </c>
      <c r="E191" s="403">
        <f t="shared" si="64"/>
        <v>19816000</v>
      </c>
      <c r="F191" s="403">
        <f t="shared" si="64"/>
        <v>0</v>
      </c>
      <c r="G191" s="284"/>
      <c r="H191" s="564" t="s">
        <v>154</v>
      </c>
      <c r="I191" s="403">
        <f>'موازنة 2026-2027'!O191</f>
        <v>23988000</v>
      </c>
      <c r="J191" s="403">
        <f>'موازنة 2027-2028 '!O191</f>
        <v>25269000</v>
      </c>
      <c r="K191" s="403">
        <f>'موازنة 2028 -2029'!O191</f>
        <v>26825000</v>
      </c>
      <c r="L191" s="403">
        <f>L189-L190</f>
        <v>53650000</v>
      </c>
      <c r="M191" s="403">
        <f>'موازنة 2029-2030'!O191</f>
        <v>0</v>
      </c>
      <c r="N191" s="565">
        <f t="shared" si="47"/>
        <v>-23988000</v>
      </c>
      <c r="O191" s="403">
        <f>O189-O190</f>
        <v>0</v>
      </c>
      <c r="P191" s="403" t="str">
        <f t="shared" si="48"/>
        <v xml:space="preserve"> </v>
      </c>
      <c r="Q191" s="403">
        <f t="shared" si="49"/>
        <v>23988000</v>
      </c>
      <c r="R191" s="566">
        <f t="shared" si="52"/>
        <v>0</v>
      </c>
      <c r="S191" s="461">
        <f t="shared" si="50"/>
        <v>207551160</v>
      </c>
    </row>
    <row r="192" spans="1:19" s="277" customFormat="1" ht="96.75" customHeight="1" x14ac:dyDescent="0.2">
      <c r="A192" s="404"/>
      <c r="B192" s="405"/>
      <c r="C192" s="406">
        <f>(C191-A191)/A191</f>
        <v>0.10444935310823604</v>
      </c>
      <c r="D192" s="406">
        <f>(D191-B191)/B191</f>
        <v>5.858110433836182E-2</v>
      </c>
      <c r="E192" s="406">
        <f>(E191-C191)/C191</f>
        <v>0.13234285714285715</v>
      </c>
      <c r="F192" s="458">
        <f>(F191-D191)/D191</f>
        <v>-1</v>
      </c>
      <c r="G192" s="290"/>
      <c r="H192" s="567" t="s">
        <v>1137</v>
      </c>
      <c r="I192" s="378">
        <f>'موازنة 2026-2027'!O192</f>
        <v>3.2622333751568381E-3</v>
      </c>
      <c r="J192" s="433" t="e">
        <f>'موازنة 2027-2028 '!O192</f>
        <v>#DIV/0!</v>
      </c>
      <c r="K192" s="433" t="e">
        <f>'موازنة 2028 -2029'!O192</f>
        <v>#DIV/0!</v>
      </c>
      <c r="L192" s="568"/>
      <c r="M192" s="378" t="e">
        <f>'موازنة 2029-2030'!O192</f>
        <v>#DIV/0!</v>
      </c>
      <c r="N192" s="569"/>
      <c r="O192" s="378">
        <f>(O191-J191)/J191</f>
        <v>-1</v>
      </c>
      <c r="P192" s="433"/>
      <c r="Q192" s="568"/>
      <c r="R192" s="570"/>
      <c r="S192" s="539">
        <v>1</v>
      </c>
    </row>
    <row r="193" spans="1:19" s="1" customFormat="1" ht="110.25" customHeight="1" x14ac:dyDescent="0.2">
      <c r="A193" s="407" t="e">
        <f>A191/$A$845</f>
        <v>#DIV/0!</v>
      </c>
      <c r="B193" s="408" t="e">
        <f>B191/$B$845</f>
        <v>#DIV/0!</v>
      </c>
      <c r="C193" s="408" t="e">
        <f>C191/$C$845</f>
        <v>#DIV/0!</v>
      </c>
      <c r="D193" s="408" t="e">
        <f>D191/$D$845</f>
        <v>#DIV/0!</v>
      </c>
      <c r="E193" s="408" t="e">
        <f>E191/$E$845</f>
        <v>#DIV/0!</v>
      </c>
      <c r="F193" s="459" t="e">
        <f>F191/$F$845</f>
        <v>#DIV/0!</v>
      </c>
      <c r="G193" s="291"/>
      <c r="H193" s="571" t="s">
        <v>1133</v>
      </c>
      <c r="I193" s="448" t="e">
        <f>'موازنة 2026-2027'!O193</f>
        <v>#DIV/0!</v>
      </c>
      <c r="J193" s="448" t="e">
        <f>'موازنة 2027-2028 '!O193</f>
        <v>#DIV/0!</v>
      </c>
      <c r="K193" s="448" t="e">
        <f>'موازنة 2028 -2029'!O193</f>
        <v>#DIV/0!</v>
      </c>
      <c r="L193" s="572" t="e">
        <f>L191/$L$845</f>
        <v>#DIV/0!</v>
      </c>
      <c r="M193" s="448" t="e">
        <f>'موازنة 2029-2030'!O193</f>
        <v>#DIV/0!</v>
      </c>
      <c r="N193" s="572"/>
      <c r="O193" s="448" t="e">
        <f>O191/$O$845</f>
        <v>#DIV/0!</v>
      </c>
      <c r="P193" s="448"/>
      <c r="Q193" s="573"/>
      <c r="R193" s="574"/>
      <c r="S193" s="461"/>
    </row>
    <row r="194" spans="1:19" s="1" customFormat="1" ht="90" customHeight="1" x14ac:dyDescent="0.2">
      <c r="A194" s="407">
        <f>A191/$A$847</f>
        <v>0.72022727272727272</v>
      </c>
      <c r="B194" s="408">
        <f>B191/$B$847</f>
        <v>0.47857724900100224</v>
      </c>
      <c r="C194" s="408">
        <f>C191/$C$847</f>
        <v>0.92996067594855991</v>
      </c>
      <c r="D194" s="408">
        <f>D191/$D$847</f>
        <v>0.3951933682940133</v>
      </c>
      <c r="E194" s="408">
        <f>E191/$E$847</f>
        <v>0.64300084366279442</v>
      </c>
      <c r="F194" s="459" t="e">
        <f>F191/$F$847</f>
        <v>#DIV/0!</v>
      </c>
      <c r="G194" s="291"/>
      <c r="H194" s="571" t="s">
        <v>1134</v>
      </c>
      <c r="I194" s="448">
        <f>'موازنة 2026-2027'!O194</f>
        <v>0.60847728483372654</v>
      </c>
      <c r="J194" s="448">
        <f>'موازنة 2027-2028 '!O194</f>
        <v>0.55508204643806425</v>
      </c>
      <c r="K194" s="448">
        <f>'موازنة 2028 -2029'!O194</f>
        <v>0.49109349541401975</v>
      </c>
      <c r="L194" s="572">
        <f>L191/$L$847</f>
        <v>0.49109349541401975</v>
      </c>
      <c r="M194" s="448" t="e">
        <f>'موازنة 2029-2030'!O194</f>
        <v>#DIV/0!</v>
      </c>
      <c r="N194" s="572"/>
      <c r="O194" s="448" t="e">
        <f>O191/$O$847</f>
        <v>#DIV/0!</v>
      </c>
      <c r="P194" s="448"/>
      <c r="Q194" s="573"/>
      <c r="R194" s="574"/>
      <c r="S194" s="461">
        <v>1</v>
      </c>
    </row>
    <row r="195" spans="1:19" s="1" customFormat="1" ht="96.75" customHeight="1" x14ac:dyDescent="0.2">
      <c r="A195" s="409">
        <f t="shared" ref="A195:F195" si="65">A847/A191</f>
        <v>1.3884506153360681</v>
      </c>
      <c r="B195" s="409">
        <f t="shared" si="65"/>
        <v>2.0895268257892172</v>
      </c>
      <c r="C195" s="409">
        <f t="shared" si="65"/>
        <v>1.0753142857142857</v>
      </c>
      <c r="D195" s="409">
        <f t="shared" si="65"/>
        <v>2.5304068342969428</v>
      </c>
      <c r="E195" s="409">
        <f t="shared" si="65"/>
        <v>1.5552079127977392</v>
      </c>
      <c r="F195" s="409" t="e">
        <f t="shared" si="65"/>
        <v>#DIV/0!</v>
      </c>
      <c r="G195" s="307"/>
      <c r="H195" s="575" t="s">
        <v>1140</v>
      </c>
      <c r="I195" s="449">
        <f>'موازنة 2026-2027'!O195</f>
        <v>1.6434467233616807</v>
      </c>
      <c r="J195" s="449">
        <f>'موازنة 2027-2028 '!O195</f>
        <v>1.8015354782539872</v>
      </c>
      <c r="K195" s="449">
        <f>'موازنة 2028 -2029'!O195</f>
        <v>2.0362721342031689</v>
      </c>
      <c r="L195" s="576">
        <f>L847/L191</f>
        <v>2.0362721342031689</v>
      </c>
      <c r="M195" s="449" t="e">
        <f>'موازنة 2029-2030'!O195</f>
        <v>#DIV/0!</v>
      </c>
      <c r="N195" s="576"/>
      <c r="O195" s="449" t="e">
        <f>O847/O191</f>
        <v>#DIV/0!</v>
      </c>
      <c r="P195" s="577"/>
      <c r="Q195" s="578"/>
      <c r="R195" s="579"/>
      <c r="S195" s="461">
        <v>1</v>
      </c>
    </row>
    <row r="196" spans="1:19" s="1" customFormat="1" ht="127.5" customHeight="1" x14ac:dyDescent="0.2">
      <c r="A196" s="410">
        <f t="shared" ref="A196:F196" si="66">A848/A191</f>
        <v>0</v>
      </c>
      <c r="B196" s="410">
        <f t="shared" si="66"/>
        <v>1.4957262053136227</v>
      </c>
      <c r="C196" s="410">
        <f t="shared" si="66"/>
        <v>0.18342857142857144</v>
      </c>
      <c r="D196" s="410">
        <f t="shared" si="66"/>
        <v>1.4403131910281202</v>
      </c>
      <c r="E196" s="410">
        <f t="shared" si="66"/>
        <v>0.53068227694792092</v>
      </c>
      <c r="F196" s="410" t="e">
        <f t="shared" si="66"/>
        <v>#DIV/0!</v>
      </c>
      <c r="G196" s="322"/>
      <c r="H196" s="580" t="s">
        <v>1139</v>
      </c>
      <c r="I196" s="450">
        <f>'موازنة 2026-2027'!O196</f>
        <v>0.57958145739536437</v>
      </c>
      <c r="J196" s="450">
        <f>'موازنة 2027-2028 '!O196</f>
        <v>0.69824686374609202</v>
      </c>
      <c r="K196" s="450">
        <f>'موازنة 2028 -2029'!O196</f>
        <v>0.87787511649580618</v>
      </c>
      <c r="L196" s="581">
        <f>L848/L191</f>
        <v>0.87787511649580618</v>
      </c>
      <c r="M196" s="450" t="e">
        <f>'موازنة 2029-2030'!O196</f>
        <v>#DIV/0!</v>
      </c>
      <c r="N196" s="581"/>
      <c r="O196" s="450" t="e">
        <f>O848/O191</f>
        <v>#DIV/0!</v>
      </c>
      <c r="P196" s="448"/>
      <c r="Q196" s="573"/>
      <c r="R196" s="574"/>
      <c r="S196" s="461">
        <v>1</v>
      </c>
    </row>
    <row r="197" spans="1:19" s="3" customFormat="1" ht="123.75" customHeight="1" x14ac:dyDescent="0.2">
      <c r="A197" s="387"/>
      <c r="B197" s="388"/>
      <c r="C197" s="388"/>
      <c r="D197" s="388"/>
      <c r="E197" s="388"/>
      <c r="F197" s="388"/>
      <c r="G197" s="59" t="s">
        <v>737</v>
      </c>
      <c r="H197" s="540" t="s">
        <v>155</v>
      </c>
      <c r="I197" s="388"/>
      <c r="J197" s="388"/>
      <c r="K197" s="388"/>
      <c r="L197" s="388"/>
      <c r="M197" s="388"/>
      <c r="N197" s="541">
        <f t="shared" si="47"/>
        <v>0</v>
      </c>
      <c r="O197" s="388"/>
      <c r="P197" s="388" t="str">
        <f t="shared" si="48"/>
        <v xml:space="preserve"> </v>
      </c>
      <c r="Q197" s="388" t="str">
        <f t="shared" si="49"/>
        <v xml:space="preserve"> </v>
      </c>
      <c r="R197" s="542"/>
      <c r="S197" s="461">
        <f>S382</f>
        <v>80987245</v>
      </c>
    </row>
    <row r="198" spans="1:19" s="2" customFormat="1" ht="123.75" customHeight="1" x14ac:dyDescent="0.2">
      <c r="A198" s="389"/>
      <c r="B198" s="390"/>
      <c r="C198" s="390"/>
      <c r="D198" s="390"/>
      <c r="E198" s="390"/>
      <c r="F198" s="390"/>
      <c r="G198" s="60" t="s">
        <v>738</v>
      </c>
      <c r="H198" s="543" t="s">
        <v>156</v>
      </c>
      <c r="I198" s="390"/>
      <c r="J198" s="390"/>
      <c r="K198" s="390"/>
      <c r="L198" s="390"/>
      <c r="M198" s="390"/>
      <c r="N198" s="544">
        <f t="shared" si="47"/>
        <v>0</v>
      </c>
      <c r="O198" s="390"/>
      <c r="P198" s="390" t="str">
        <f t="shared" si="48"/>
        <v xml:space="preserve"> </v>
      </c>
      <c r="Q198" s="390" t="str">
        <f t="shared" si="49"/>
        <v xml:space="preserve"> </v>
      </c>
      <c r="R198" s="545"/>
      <c r="S198" s="461">
        <f>S286</f>
        <v>46914774</v>
      </c>
    </row>
    <row r="199" spans="1:19" s="1" customFormat="1" ht="123.75" customHeight="1" x14ac:dyDescent="0.2">
      <c r="A199" s="357"/>
      <c r="B199" s="373"/>
      <c r="C199" s="373"/>
      <c r="D199" s="373"/>
      <c r="E199" s="373"/>
      <c r="F199" s="373"/>
      <c r="G199" s="54" t="s">
        <v>739</v>
      </c>
      <c r="H199" s="477" t="s">
        <v>157</v>
      </c>
      <c r="I199" s="373"/>
      <c r="J199" s="373"/>
      <c r="K199" s="373"/>
      <c r="L199" s="373"/>
      <c r="M199" s="373"/>
      <c r="N199" s="508">
        <f t="shared" si="47"/>
        <v>0</v>
      </c>
      <c r="O199" s="373"/>
      <c r="P199" s="373" t="str">
        <f t="shared" si="48"/>
        <v xml:space="preserve"> </v>
      </c>
      <c r="Q199" s="373" t="str">
        <f t="shared" si="49"/>
        <v xml:space="preserve"> </v>
      </c>
      <c r="R199" s="509"/>
      <c r="S199" s="461">
        <f>S209</f>
        <v>11661090</v>
      </c>
    </row>
    <row r="200" spans="1:19" ht="105.75" hidden="1" customHeight="1" x14ac:dyDescent="0.2">
      <c r="A200" s="364">
        <f>'موازنة 2026-2027'!A200</f>
        <v>0</v>
      </c>
      <c r="B200" s="365">
        <f>'موازنة 2026-2027'!B200</f>
        <v>0</v>
      </c>
      <c r="C200" s="365">
        <f>'موازنة 2026-2027'!C200</f>
        <v>0</v>
      </c>
      <c r="D200" s="365">
        <f>'موازنة 2026-2027'!D200</f>
        <v>0</v>
      </c>
      <c r="E200" s="365">
        <f>'موازنة 2026-2027'!E200</f>
        <v>0</v>
      </c>
      <c r="F200" s="365">
        <f>'موازنة 2026-2027'!F200</f>
        <v>0</v>
      </c>
      <c r="G200" s="49" t="s">
        <v>740</v>
      </c>
      <c r="H200" s="480" t="s">
        <v>158</v>
      </c>
      <c r="I200" s="365">
        <f>'موازنة 2026-2027'!O200</f>
        <v>0</v>
      </c>
      <c r="J200" s="365">
        <f>'موازنة 2027-2028 '!O200</f>
        <v>0</v>
      </c>
      <c r="K200" s="365">
        <f>'موازنة 2028 -2029'!O200</f>
        <v>0</v>
      </c>
      <c r="L200" s="365">
        <f t="shared" si="53"/>
        <v>0</v>
      </c>
      <c r="M200" s="365">
        <f>'موازنة 2029-2030'!O200</f>
        <v>0</v>
      </c>
      <c r="N200" s="496">
        <f t="shared" si="47"/>
        <v>0</v>
      </c>
      <c r="O200" s="365"/>
      <c r="P200" s="365" t="str">
        <f t="shared" si="48"/>
        <v xml:space="preserve"> </v>
      </c>
      <c r="Q200" s="365" t="str">
        <f t="shared" si="49"/>
        <v xml:space="preserve"> </v>
      </c>
      <c r="R200" s="497">
        <f t="shared" si="52"/>
        <v>0</v>
      </c>
      <c r="S200" s="461">
        <f t="shared" si="50"/>
        <v>0</v>
      </c>
    </row>
    <row r="201" spans="1:19" ht="125.25" customHeight="1" x14ac:dyDescent="0.2">
      <c r="A201" s="365">
        <f>'موازنة 2026-2027'!A201</f>
        <v>4000</v>
      </c>
      <c r="B201" s="365">
        <f>'موازنة 2026-2027'!B201</f>
        <v>3290</v>
      </c>
      <c r="C201" s="365">
        <f>'موازنة 2026-2027'!C201</f>
        <v>13000</v>
      </c>
      <c r="D201" s="365">
        <f>'موازنة 2026-2027'!D201</f>
        <v>1351</v>
      </c>
      <c r="E201" s="365">
        <f>'موازنة 2026-2027'!E201</f>
        <v>13000</v>
      </c>
      <c r="F201" s="365">
        <f>'موازنة 2026-2027'!F201</f>
        <v>0</v>
      </c>
      <c r="G201" s="49" t="s">
        <v>741</v>
      </c>
      <c r="H201" s="480" t="s">
        <v>159</v>
      </c>
      <c r="I201" s="365">
        <f>'موازنة 2026-2027'!O201</f>
        <v>220000</v>
      </c>
      <c r="J201" s="365">
        <f>'موازنة 2027-2028 '!O201</f>
        <v>253000</v>
      </c>
      <c r="K201" s="365">
        <f>'موازنة 2028 -2029'!O201</f>
        <v>304000</v>
      </c>
      <c r="L201" s="365">
        <f t="shared" si="53"/>
        <v>608000</v>
      </c>
      <c r="M201" s="365">
        <f>'موازنة 2029-2030'!O201</f>
        <v>0</v>
      </c>
      <c r="N201" s="496">
        <f t="shared" si="47"/>
        <v>-220000</v>
      </c>
      <c r="O201" s="365"/>
      <c r="P201" s="365" t="str">
        <f t="shared" si="48"/>
        <v xml:space="preserve"> </v>
      </c>
      <c r="Q201" s="365">
        <f t="shared" si="49"/>
        <v>220000</v>
      </c>
      <c r="R201" s="497">
        <f t="shared" si="52"/>
        <v>0</v>
      </c>
      <c r="S201" s="461">
        <f t="shared" si="50"/>
        <v>1419641</v>
      </c>
    </row>
    <row r="202" spans="1:19" ht="123.75" customHeight="1" x14ac:dyDescent="0.2">
      <c r="A202" s="365">
        <f>'موازنة 2026-2027'!A202</f>
        <v>2000</v>
      </c>
      <c r="B202" s="365">
        <f>'موازنة 2026-2027'!B202</f>
        <v>0</v>
      </c>
      <c r="C202" s="365">
        <f>'موازنة 2026-2027'!C202</f>
        <v>5000</v>
      </c>
      <c r="D202" s="365">
        <f>'موازنة 2026-2027'!D202</f>
        <v>0</v>
      </c>
      <c r="E202" s="365">
        <f>'موازنة 2026-2027'!E202</f>
        <v>5000</v>
      </c>
      <c r="F202" s="365">
        <f>'موازنة 2026-2027'!F202</f>
        <v>0</v>
      </c>
      <c r="G202" s="49" t="s">
        <v>742</v>
      </c>
      <c r="H202" s="480" t="s">
        <v>160</v>
      </c>
      <c r="I202" s="365">
        <f>'موازنة 2026-2027'!O202</f>
        <v>22000</v>
      </c>
      <c r="J202" s="365">
        <f>'موازنة 2027-2028 '!O202</f>
        <v>25000</v>
      </c>
      <c r="K202" s="365">
        <f>'موازنة 2028 -2029'!O202</f>
        <v>30000</v>
      </c>
      <c r="L202" s="365">
        <f t="shared" si="53"/>
        <v>60000</v>
      </c>
      <c r="M202" s="365">
        <f>'موازنة 2029-2030'!O202</f>
        <v>0</v>
      </c>
      <c r="N202" s="496">
        <f t="shared" si="47"/>
        <v>-22000</v>
      </c>
      <c r="O202" s="365"/>
      <c r="P202" s="365" t="str">
        <f t="shared" si="48"/>
        <v xml:space="preserve"> </v>
      </c>
      <c r="Q202" s="365">
        <f t="shared" si="49"/>
        <v>22000</v>
      </c>
      <c r="R202" s="497">
        <f t="shared" si="52"/>
        <v>0</v>
      </c>
      <c r="S202" s="461">
        <f t="shared" si="50"/>
        <v>149000</v>
      </c>
    </row>
    <row r="203" spans="1:19" ht="105.75" hidden="1" customHeight="1" x14ac:dyDescent="0.2">
      <c r="A203" s="365">
        <f>'موازنة 2026-2027'!A203</f>
        <v>0</v>
      </c>
      <c r="B203" s="365">
        <f>'موازنة 2026-2027'!B203</f>
        <v>0</v>
      </c>
      <c r="C203" s="365">
        <f>'موازنة 2026-2027'!C203</f>
        <v>0</v>
      </c>
      <c r="D203" s="365">
        <f>'موازنة 2026-2027'!D203</f>
        <v>0</v>
      </c>
      <c r="E203" s="365">
        <f>'موازنة 2026-2027'!E203</f>
        <v>0</v>
      </c>
      <c r="F203" s="365">
        <f>'موازنة 2026-2027'!F203</f>
        <v>0</v>
      </c>
      <c r="G203" s="49" t="s">
        <v>743</v>
      </c>
      <c r="H203" s="480" t="s">
        <v>161</v>
      </c>
      <c r="I203" s="365">
        <f>'موازنة 2026-2027'!O203</f>
        <v>0</v>
      </c>
      <c r="J203" s="365">
        <f>'موازنة 2027-2028 '!O203</f>
        <v>0</v>
      </c>
      <c r="K203" s="365">
        <f>'موازنة 2028 -2029'!O203</f>
        <v>0</v>
      </c>
      <c r="L203" s="365">
        <f t="shared" si="53"/>
        <v>0</v>
      </c>
      <c r="M203" s="365">
        <f>'موازنة 2029-2030'!O203</f>
        <v>0</v>
      </c>
      <c r="N203" s="496">
        <f t="shared" si="47"/>
        <v>0</v>
      </c>
      <c r="O203" s="365"/>
      <c r="P203" s="365" t="str">
        <f t="shared" si="48"/>
        <v xml:space="preserve"> </v>
      </c>
      <c r="Q203" s="365" t="str">
        <f t="shared" si="49"/>
        <v xml:space="preserve"> </v>
      </c>
      <c r="R203" s="497">
        <f t="shared" si="52"/>
        <v>0</v>
      </c>
      <c r="S203" s="461">
        <f t="shared" si="50"/>
        <v>0</v>
      </c>
    </row>
    <row r="204" spans="1:19" ht="112.5" customHeight="1" x14ac:dyDescent="0.2">
      <c r="A204" s="365">
        <f>'موازنة 2026-2027'!A204</f>
        <v>280000</v>
      </c>
      <c r="B204" s="365">
        <f>'موازنة 2026-2027'!B204</f>
        <v>184419</v>
      </c>
      <c r="C204" s="365">
        <f>'موازنة 2026-2027'!C204</f>
        <v>285000</v>
      </c>
      <c r="D204" s="365">
        <f>'موازنة 2026-2027'!D204</f>
        <v>201443</v>
      </c>
      <c r="E204" s="365">
        <f>'موازنة 2026-2027'!E204</f>
        <v>285000</v>
      </c>
      <c r="F204" s="365">
        <f>'موازنة 2026-2027'!F204</f>
        <v>0</v>
      </c>
      <c r="G204" s="49" t="s">
        <v>744</v>
      </c>
      <c r="H204" s="480" t="s">
        <v>162</v>
      </c>
      <c r="I204" s="365">
        <f>'موازنة 2026-2027'!O204</f>
        <v>330000</v>
      </c>
      <c r="J204" s="365">
        <f>'موازنة 2027-2028 '!O204</f>
        <v>380000</v>
      </c>
      <c r="K204" s="365">
        <f>'موازنة 2028 -2029'!O204</f>
        <v>455000</v>
      </c>
      <c r="L204" s="365">
        <f t="shared" si="53"/>
        <v>910000</v>
      </c>
      <c r="M204" s="365">
        <f>'موازنة 2029-2030'!O204</f>
        <v>0</v>
      </c>
      <c r="N204" s="496">
        <f t="shared" si="47"/>
        <v>-330000</v>
      </c>
      <c r="O204" s="365"/>
      <c r="P204" s="365" t="str">
        <f t="shared" si="48"/>
        <v xml:space="preserve"> </v>
      </c>
      <c r="Q204" s="365">
        <f t="shared" si="49"/>
        <v>330000</v>
      </c>
      <c r="R204" s="497">
        <f t="shared" si="52"/>
        <v>0</v>
      </c>
      <c r="S204" s="461">
        <f t="shared" si="50"/>
        <v>3310862</v>
      </c>
    </row>
    <row r="205" spans="1:19" ht="107.25" customHeight="1" x14ac:dyDescent="0.2">
      <c r="A205" s="365">
        <f>'موازنة 2026-2027'!A205</f>
        <v>90000</v>
      </c>
      <c r="B205" s="365">
        <f>'موازنة 2026-2027'!B205</f>
        <v>38260</v>
      </c>
      <c r="C205" s="365">
        <f>'موازنة 2026-2027'!C205</f>
        <v>90000</v>
      </c>
      <c r="D205" s="365">
        <f>'موازنة 2026-2027'!D205</f>
        <v>85657</v>
      </c>
      <c r="E205" s="365">
        <f>'موازنة 2026-2027'!E205</f>
        <v>90000</v>
      </c>
      <c r="F205" s="365">
        <f>'موازنة 2026-2027'!F205</f>
        <v>0</v>
      </c>
      <c r="G205" s="49" t="s">
        <v>745</v>
      </c>
      <c r="H205" s="480" t="s">
        <v>163</v>
      </c>
      <c r="I205" s="365">
        <f>'موازنة 2026-2027'!O205</f>
        <v>156000</v>
      </c>
      <c r="J205" s="365">
        <f>'موازنة 2027-2028 '!O205</f>
        <v>180000</v>
      </c>
      <c r="K205" s="365">
        <f>'موازنة 2028 -2029'!O205</f>
        <v>216000</v>
      </c>
      <c r="L205" s="365">
        <f t="shared" si="53"/>
        <v>432000</v>
      </c>
      <c r="M205" s="365">
        <f>'موازنة 2029-2030'!O205</f>
        <v>0</v>
      </c>
      <c r="N205" s="496">
        <f t="shared" si="47"/>
        <v>-156000</v>
      </c>
      <c r="O205" s="365"/>
      <c r="P205" s="365" t="str">
        <f t="shared" si="48"/>
        <v xml:space="preserve"> </v>
      </c>
      <c r="Q205" s="365">
        <f t="shared" si="49"/>
        <v>156000</v>
      </c>
      <c r="R205" s="497">
        <f t="shared" si="52"/>
        <v>0</v>
      </c>
      <c r="S205" s="461">
        <f t="shared" si="50"/>
        <v>1377917</v>
      </c>
    </row>
    <row r="206" spans="1:19" ht="107.25" customHeight="1" x14ac:dyDescent="0.2">
      <c r="A206" s="365">
        <f>'موازنة 2026-2027'!A206</f>
        <v>2000</v>
      </c>
      <c r="B206" s="365">
        <f>'موازنة 2026-2027'!B206</f>
        <v>0</v>
      </c>
      <c r="C206" s="365">
        <f>'موازنة 2026-2027'!C206</f>
        <v>5000</v>
      </c>
      <c r="D206" s="365">
        <f>'موازنة 2026-2027'!D206</f>
        <v>0</v>
      </c>
      <c r="E206" s="365">
        <f>'موازنة 2026-2027'!E206</f>
        <v>5000</v>
      </c>
      <c r="F206" s="365">
        <f>'موازنة 2026-2027'!F206</f>
        <v>0</v>
      </c>
      <c r="G206" s="49" t="s">
        <v>746</v>
      </c>
      <c r="H206" s="480" t="s">
        <v>164</v>
      </c>
      <c r="I206" s="365">
        <f>'موازنة 2026-2027'!O206</f>
        <v>6000</v>
      </c>
      <c r="J206" s="365">
        <f>'موازنة 2027-2028 '!O206</f>
        <v>7000</v>
      </c>
      <c r="K206" s="365">
        <f>'موازنة 2028 -2029'!O206</f>
        <v>8000</v>
      </c>
      <c r="L206" s="365">
        <f t="shared" si="53"/>
        <v>16000</v>
      </c>
      <c r="M206" s="365">
        <f>'موازنة 2029-2030'!O206</f>
        <v>0</v>
      </c>
      <c r="N206" s="496">
        <f t="shared" si="47"/>
        <v>-6000</v>
      </c>
      <c r="O206" s="365"/>
      <c r="P206" s="365" t="str">
        <f t="shared" si="48"/>
        <v xml:space="preserve"> </v>
      </c>
      <c r="Q206" s="365">
        <f t="shared" si="49"/>
        <v>6000</v>
      </c>
      <c r="R206" s="497">
        <f t="shared" si="52"/>
        <v>0</v>
      </c>
      <c r="S206" s="461">
        <f t="shared" si="50"/>
        <v>49000</v>
      </c>
    </row>
    <row r="207" spans="1:19" ht="105" customHeight="1" x14ac:dyDescent="0.2">
      <c r="A207" s="365">
        <f>'موازنة 2026-2027'!A207</f>
        <v>5000</v>
      </c>
      <c r="B207" s="365">
        <f>'موازنة 2026-2027'!B207</f>
        <v>4970</v>
      </c>
      <c r="C207" s="365">
        <f>'موازنة 2026-2027'!C207</f>
        <v>10000</v>
      </c>
      <c r="D207" s="365">
        <f>'موازنة 2026-2027'!D207</f>
        <v>0</v>
      </c>
      <c r="E207" s="365">
        <f>'موازنة 2026-2027'!E207</f>
        <v>10000</v>
      </c>
      <c r="F207" s="365">
        <f>'موازنة 2026-2027'!F207</f>
        <v>0</v>
      </c>
      <c r="G207" s="49" t="s">
        <v>747</v>
      </c>
      <c r="H207" s="480" t="s">
        <v>165</v>
      </c>
      <c r="I207" s="365">
        <f>'موازنة 2026-2027'!O207</f>
        <v>11000</v>
      </c>
      <c r="J207" s="365">
        <f>'موازنة 2027-2028 '!O207</f>
        <v>13000</v>
      </c>
      <c r="K207" s="365">
        <f>'موازنة 2028 -2029'!O207</f>
        <v>15000</v>
      </c>
      <c r="L207" s="365">
        <f t="shared" si="53"/>
        <v>30000</v>
      </c>
      <c r="M207" s="365">
        <f>'موازنة 2029-2030'!O207</f>
        <v>0</v>
      </c>
      <c r="N207" s="496">
        <f t="shared" si="47"/>
        <v>-11000</v>
      </c>
      <c r="O207" s="365"/>
      <c r="P207" s="365" t="str">
        <f t="shared" si="48"/>
        <v xml:space="preserve"> </v>
      </c>
      <c r="Q207" s="365">
        <f t="shared" si="49"/>
        <v>11000</v>
      </c>
      <c r="R207" s="497">
        <f t="shared" si="52"/>
        <v>0</v>
      </c>
      <c r="S207" s="461">
        <f t="shared" si="50"/>
        <v>98970</v>
      </c>
    </row>
    <row r="208" spans="1:19" ht="110.25" customHeight="1" thickBot="1" x14ac:dyDescent="0.25">
      <c r="A208" s="379">
        <f>'موازنة 2026-2027'!A208</f>
        <v>1000</v>
      </c>
      <c r="B208" s="379">
        <f>'موازنة 2026-2027'!B208</f>
        <v>0</v>
      </c>
      <c r="C208" s="379">
        <f>'موازنة 2026-2027'!C208</f>
        <v>100000</v>
      </c>
      <c r="D208" s="379">
        <f>'موازنة 2026-2027'!D208</f>
        <v>209700</v>
      </c>
      <c r="E208" s="379">
        <f>'موازنة 2026-2027'!E208</f>
        <v>100000</v>
      </c>
      <c r="F208" s="379">
        <f>'موازنة 2026-2027'!F208</f>
        <v>0</v>
      </c>
      <c r="G208" s="50" t="s">
        <v>748</v>
      </c>
      <c r="H208" s="480" t="s">
        <v>166</v>
      </c>
      <c r="I208" s="379">
        <f>'موازنة 2026-2027'!O208</f>
        <v>770000</v>
      </c>
      <c r="J208" s="379">
        <f>'موازنة 2027-2028 '!O208</f>
        <v>886000</v>
      </c>
      <c r="K208" s="379">
        <f>'موازنة 2028 -2029'!O208</f>
        <v>1063000</v>
      </c>
      <c r="L208" s="379">
        <f t="shared" si="53"/>
        <v>2126000</v>
      </c>
      <c r="M208" s="379">
        <f>'موازنة 2029-2030'!O208</f>
        <v>0</v>
      </c>
      <c r="N208" s="520">
        <f t="shared" si="47"/>
        <v>-770000</v>
      </c>
      <c r="O208" s="379"/>
      <c r="P208" s="379" t="str">
        <f t="shared" si="48"/>
        <v xml:space="preserve"> </v>
      </c>
      <c r="Q208" s="379">
        <f t="shared" si="49"/>
        <v>770000</v>
      </c>
      <c r="R208" s="521">
        <f t="shared" si="52"/>
        <v>0</v>
      </c>
      <c r="S208" s="461">
        <f t="shared" si="50"/>
        <v>5255700</v>
      </c>
    </row>
    <row r="209" spans="1:19" s="1" customFormat="1" ht="107.25" customHeight="1" thickBot="1" x14ac:dyDescent="0.25">
      <c r="A209" s="360">
        <f t="shared" ref="A209:F209" si="67">SUM(A200:A208)</f>
        <v>384000</v>
      </c>
      <c r="B209" s="368">
        <f t="shared" si="67"/>
        <v>230939</v>
      </c>
      <c r="C209" s="368">
        <f t="shared" si="67"/>
        <v>508000</v>
      </c>
      <c r="D209" s="368">
        <f t="shared" si="67"/>
        <v>498151</v>
      </c>
      <c r="E209" s="368">
        <f t="shared" si="67"/>
        <v>508000</v>
      </c>
      <c r="F209" s="368">
        <f t="shared" si="67"/>
        <v>0</v>
      </c>
      <c r="G209" s="51"/>
      <c r="H209" s="486" t="s">
        <v>167</v>
      </c>
      <c r="I209" s="368">
        <f>'موازنة 2026-2027'!O209</f>
        <v>1515000</v>
      </c>
      <c r="J209" s="368">
        <f>'موازنة 2027-2028 '!O209</f>
        <v>1744000</v>
      </c>
      <c r="K209" s="368">
        <f>'موازنة 2028 -2029'!O209</f>
        <v>2091000</v>
      </c>
      <c r="L209" s="368">
        <f t="shared" ref="L209:O209" si="68">SUM(L200:L208)</f>
        <v>4182000</v>
      </c>
      <c r="M209" s="368">
        <f>'موازنة 2029-2030'!O209</f>
        <v>0</v>
      </c>
      <c r="N209" s="500">
        <f t="shared" si="47"/>
        <v>-1515000</v>
      </c>
      <c r="O209" s="368">
        <f t="shared" si="68"/>
        <v>0</v>
      </c>
      <c r="P209" s="368" t="str">
        <f t="shared" si="48"/>
        <v xml:space="preserve"> </v>
      </c>
      <c r="Q209" s="368">
        <f t="shared" si="49"/>
        <v>1515000</v>
      </c>
      <c r="R209" s="501">
        <f t="shared" si="52"/>
        <v>0</v>
      </c>
      <c r="S209" s="461">
        <f t="shared" si="50"/>
        <v>11661090</v>
      </c>
    </row>
    <row r="210" spans="1:19" s="1" customFormat="1" ht="105.75" hidden="1" customHeight="1" x14ac:dyDescent="0.2">
      <c r="A210" s="394"/>
      <c r="B210" s="395"/>
      <c r="C210" s="395"/>
      <c r="D210" s="395"/>
      <c r="E210" s="395"/>
      <c r="F210" s="395"/>
      <c r="G210" s="48" t="s">
        <v>749</v>
      </c>
      <c r="H210" s="477" t="s">
        <v>168</v>
      </c>
      <c r="I210" s="395"/>
      <c r="J210" s="395"/>
      <c r="K210" s="395"/>
      <c r="L210" s="395"/>
      <c r="M210" s="395"/>
      <c r="N210" s="549">
        <f t="shared" si="47"/>
        <v>0</v>
      </c>
      <c r="O210" s="395"/>
      <c r="P210" s="395" t="str">
        <f t="shared" si="48"/>
        <v xml:space="preserve"> </v>
      </c>
      <c r="Q210" s="395" t="str">
        <f t="shared" si="49"/>
        <v xml:space="preserve"> </v>
      </c>
      <c r="R210" s="550"/>
      <c r="S210" s="461">
        <f>S213</f>
        <v>0</v>
      </c>
    </row>
    <row r="211" spans="1:19" ht="105.75" hidden="1" customHeight="1" x14ac:dyDescent="0.2">
      <c r="A211" s="364">
        <f>'موازنة 2026-2027'!A211</f>
        <v>0</v>
      </c>
      <c r="B211" s="365">
        <f>'موازنة 2026-2027'!B211</f>
        <v>0</v>
      </c>
      <c r="C211" s="365">
        <f>'موازنة 2026-2027'!C211</f>
        <v>0</v>
      </c>
      <c r="D211" s="365">
        <f>'موازنة 2026-2027'!D211</f>
        <v>0</v>
      </c>
      <c r="E211" s="365">
        <f>'موازنة 2026-2027'!E211</f>
        <v>0</v>
      </c>
      <c r="F211" s="365">
        <f>'موازنة 2026-2027'!F211</f>
        <v>0</v>
      </c>
      <c r="G211" s="49" t="s">
        <v>750</v>
      </c>
      <c r="H211" s="480" t="s">
        <v>169</v>
      </c>
      <c r="I211" s="365">
        <f>'موازنة 2026-2027'!O211</f>
        <v>0</v>
      </c>
      <c r="J211" s="365">
        <f>'موازنة 2027-2028 '!O211</f>
        <v>0</v>
      </c>
      <c r="K211" s="365">
        <f>'موازنة 2028 -2029'!O211</f>
        <v>0</v>
      </c>
      <c r="L211" s="365">
        <f t="shared" si="53"/>
        <v>0</v>
      </c>
      <c r="M211" s="365">
        <f>'موازنة 2029-2030'!O211</f>
        <v>0</v>
      </c>
      <c r="N211" s="496">
        <f t="shared" si="47"/>
        <v>0</v>
      </c>
      <c r="O211" s="365"/>
      <c r="P211" s="365" t="str">
        <f t="shared" si="48"/>
        <v xml:space="preserve"> </v>
      </c>
      <c r="Q211" s="365" t="str">
        <f t="shared" si="49"/>
        <v xml:space="preserve"> </v>
      </c>
      <c r="R211" s="497">
        <f t="shared" si="52"/>
        <v>0</v>
      </c>
      <c r="S211" s="461">
        <f t="shared" si="50"/>
        <v>0</v>
      </c>
    </row>
    <row r="212" spans="1:19" ht="105.75" hidden="1" customHeight="1" thickBot="1" x14ac:dyDescent="0.25">
      <c r="A212" s="391">
        <f>'موازنة 2026-2027'!A212</f>
        <v>0</v>
      </c>
      <c r="B212" s="379">
        <f>'موازنة 2026-2027'!B212</f>
        <v>0</v>
      </c>
      <c r="C212" s="379">
        <f>'موازنة 2026-2027'!C212</f>
        <v>0</v>
      </c>
      <c r="D212" s="379">
        <f>'موازنة 2026-2027'!D212</f>
        <v>0</v>
      </c>
      <c r="E212" s="379">
        <f>'موازنة 2026-2027'!E212</f>
        <v>0</v>
      </c>
      <c r="F212" s="379">
        <f>'موازنة 2026-2027'!F212</f>
        <v>0</v>
      </c>
      <c r="G212" s="50" t="s">
        <v>751</v>
      </c>
      <c r="H212" s="480" t="s">
        <v>170</v>
      </c>
      <c r="I212" s="379">
        <f>'موازنة 2026-2027'!O212</f>
        <v>0</v>
      </c>
      <c r="J212" s="379">
        <f>'موازنة 2027-2028 '!O212</f>
        <v>0</v>
      </c>
      <c r="K212" s="379">
        <f>'موازنة 2028 -2029'!O212</f>
        <v>0</v>
      </c>
      <c r="L212" s="379">
        <f t="shared" si="53"/>
        <v>0</v>
      </c>
      <c r="M212" s="379">
        <f>'موازنة 2029-2030'!O212</f>
        <v>0</v>
      </c>
      <c r="N212" s="520">
        <f t="shared" si="47"/>
        <v>0</v>
      </c>
      <c r="O212" s="379"/>
      <c r="P212" s="379" t="str">
        <f t="shared" si="48"/>
        <v xml:space="preserve"> </v>
      </c>
      <c r="Q212" s="379" t="str">
        <f t="shared" si="49"/>
        <v xml:space="preserve"> </v>
      </c>
      <c r="R212" s="521">
        <f t="shared" si="52"/>
        <v>0</v>
      </c>
      <c r="S212" s="461">
        <f t="shared" si="50"/>
        <v>0</v>
      </c>
    </row>
    <row r="213" spans="1:19" s="1" customFormat="1" ht="102.75" hidden="1" customHeight="1" thickBot="1" x14ac:dyDescent="0.25">
      <c r="A213" s="360">
        <f t="shared" ref="A213:O213" si="69">SUM(A211:A212)</f>
        <v>0</v>
      </c>
      <c r="B213" s="368">
        <f t="shared" si="69"/>
        <v>0</v>
      </c>
      <c r="C213" s="368">
        <f t="shared" si="69"/>
        <v>0</v>
      </c>
      <c r="D213" s="368">
        <f t="shared" si="69"/>
        <v>0</v>
      </c>
      <c r="E213" s="368">
        <f t="shared" si="69"/>
        <v>0</v>
      </c>
      <c r="F213" s="368">
        <f t="shared" si="69"/>
        <v>0</v>
      </c>
      <c r="G213" s="51"/>
      <c r="H213" s="486" t="s">
        <v>171</v>
      </c>
      <c r="I213" s="368">
        <f>'موازنة 2026-2027'!O213</f>
        <v>0</v>
      </c>
      <c r="J213" s="368">
        <f>'موازنة 2027-2028 '!O213</f>
        <v>0</v>
      </c>
      <c r="K213" s="368">
        <f>'موازنة 2028 -2029'!O213</f>
        <v>0</v>
      </c>
      <c r="L213" s="368">
        <f t="shared" si="69"/>
        <v>0</v>
      </c>
      <c r="M213" s="368">
        <f>'موازنة 2029-2030'!O213</f>
        <v>0</v>
      </c>
      <c r="N213" s="500">
        <f t="shared" si="47"/>
        <v>0</v>
      </c>
      <c r="O213" s="368">
        <f t="shared" si="69"/>
        <v>0</v>
      </c>
      <c r="P213" s="368" t="str">
        <f t="shared" si="48"/>
        <v xml:space="preserve"> </v>
      </c>
      <c r="Q213" s="368" t="str">
        <f t="shared" si="49"/>
        <v xml:space="preserve"> </v>
      </c>
      <c r="R213" s="501">
        <f t="shared" si="52"/>
        <v>0</v>
      </c>
      <c r="S213" s="461">
        <f t="shared" si="50"/>
        <v>0</v>
      </c>
    </row>
    <row r="214" spans="1:19" s="1" customFormat="1" ht="105.75" hidden="1" customHeight="1" x14ac:dyDescent="0.2">
      <c r="A214" s="394">
        <f>'موازنة 2026-2027'!A214</f>
        <v>0</v>
      </c>
      <c r="B214" s="395">
        <f>'موازنة 2026-2027'!B214</f>
        <v>0</v>
      </c>
      <c r="C214" s="395">
        <f>'موازنة 2026-2027'!C214</f>
        <v>0</v>
      </c>
      <c r="D214" s="395">
        <f>'موازنة 2026-2027'!D214</f>
        <v>0</v>
      </c>
      <c r="E214" s="395">
        <f>'موازنة 2026-2027'!E214</f>
        <v>0</v>
      </c>
      <c r="F214" s="395">
        <f>'موازنة 2026-2027'!F214</f>
        <v>0</v>
      </c>
      <c r="G214" s="48">
        <v>3113010301</v>
      </c>
      <c r="H214" s="477" t="s">
        <v>172</v>
      </c>
      <c r="I214" s="395">
        <f>'موازنة 2026-2027'!O214</f>
        <v>0</v>
      </c>
      <c r="J214" s="395">
        <f>'موازنة 2027-2028 '!O214</f>
        <v>0</v>
      </c>
      <c r="K214" s="395">
        <f>'موازنة 2028 -2029'!O214</f>
        <v>0</v>
      </c>
      <c r="L214" s="395">
        <f t="shared" si="53"/>
        <v>0</v>
      </c>
      <c r="M214" s="395">
        <f>'موازنة 2029-2030'!O214</f>
        <v>0</v>
      </c>
      <c r="N214" s="549">
        <f t="shared" si="47"/>
        <v>0</v>
      </c>
      <c r="O214" s="395"/>
      <c r="P214" s="395" t="str">
        <f t="shared" si="48"/>
        <v xml:space="preserve"> </v>
      </c>
      <c r="Q214" s="395" t="str">
        <f t="shared" si="49"/>
        <v xml:space="preserve"> </v>
      </c>
      <c r="R214" s="550">
        <f t="shared" si="52"/>
        <v>0</v>
      </c>
      <c r="S214" s="461">
        <f t="shared" si="50"/>
        <v>0</v>
      </c>
    </row>
    <row r="215" spans="1:19" s="1" customFormat="1" ht="123.75" customHeight="1" x14ac:dyDescent="0.2">
      <c r="A215" s="357"/>
      <c r="B215" s="373"/>
      <c r="C215" s="373"/>
      <c r="D215" s="373"/>
      <c r="E215" s="373"/>
      <c r="F215" s="373"/>
      <c r="G215" s="54" t="s">
        <v>752</v>
      </c>
      <c r="H215" s="477" t="s">
        <v>173</v>
      </c>
      <c r="I215" s="373"/>
      <c r="J215" s="373"/>
      <c r="K215" s="373"/>
      <c r="L215" s="373"/>
      <c r="M215" s="373"/>
      <c r="N215" s="508">
        <f t="shared" si="47"/>
        <v>0</v>
      </c>
      <c r="O215" s="373"/>
      <c r="P215" s="373" t="str">
        <f t="shared" si="48"/>
        <v xml:space="preserve"> </v>
      </c>
      <c r="Q215" s="373" t="str">
        <f t="shared" si="49"/>
        <v xml:space="preserve"> </v>
      </c>
      <c r="R215" s="509"/>
      <c r="S215" s="461">
        <f>S225</f>
        <v>1823667</v>
      </c>
    </row>
    <row r="216" spans="1:19" ht="97.5" customHeight="1" x14ac:dyDescent="0.2">
      <c r="A216" s="365">
        <f>'موازنة 2026-2027'!A216</f>
        <v>35000</v>
      </c>
      <c r="B216" s="365">
        <f>'موازنة 2026-2027'!B216</f>
        <v>30395</v>
      </c>
      <c r="C216" s="365">
        <f>'موازنة 2026-2027'!C216</f>
        <v>60000</v>
      </c>
      <c r="D216" s="365">
        <f>'موازنة 2026-2027'!D216</f>
        <v>17180</v>
      </c>
      <c r="E216" s="365">
        <f>'موازنة 2026-2027'!E216</f>
        <v>60000</v>
      </c>
      <c r="F216" s="365">
        <f>'موازنة 2026-2027'!F216</f>
        <v>0</v>
      </c>
      <c r="G216" s="49" t="s">
        <v>753</v>
      </c>
      <c r="H216" s="480" t="s">
        <v>174</v>
      </c>
      <c r="I216" s="365">
        <f>'موازنة 2026-2027'!O216</f>
        <v>66000</v>
      </c>
      <c r="J216" s="365">
        <f>'موازنة 2027-2028 '!O216</f>
        <v>76000</v>
      </c>
      <c r="K216" s="365">
        <f>'موازنة 2028 -2029'!O216</f>
        <v>91000</v>
      </c>
      <c r="L216" s="365">
        <f t="shared" si="53"/>
        <v>182000</v>
      </c>
      <c r="M216" s="365">
        <f>'موازنة 2029-2030'!O216</f>
        <v>0</v>
      </c>
      <c r="N216" s="496">
        <f t="shared" si="47"/>
        <v>-66000</v>
      </c>
      <c r="O216" s="365"/>
      <c r="P216" s="365" t="str">
        <f t="shared" si="48"/>
        <v xml:space="preserve"> </v>
      </c>
      <c r="Q216" s="365">
        <f t="shared" si="49"/>
        <v>66000</v>
      </c>
      <c r="R216" s="497">
        <f t="shared" si="52"/>
        <v>0</v>
      </c>
      <c r="S216" s="461">
        <f t="shared" si="50"/>
        <v>617575</v>
      </c>
    </row>
    <row r="217" spans="1:19" ht="105.75" hidden="1" customHeight="1" x14ac:dyDescent="0.2">
      <c r="A217" s="365">
        <f>'موازنة 2026-2027'!A217</f>
        <v>0</v>
      </c>
      <c r="B217" s="365">
        <f>'موازنة 2026-2027'!B217</f>
        <v>0</v>
      </c>
      <c r="C217" s="365">
        <f>'موازنة 2026-2027'!C217</f>
        <v>0</v>
      </c>
      <c r="D217" s="365">
        <f>'موازنة 2026-2027'!D217</f>
        <v>0</v>
      </c>
      <c r="E217" s="365">
        <f>'موازنة 2026-2027'!E217</f>
        <v>0</v>
      </c>
      <c r="F217" s="365">
        <f>'موازنة 2026-2027'!F217</f>
        <v>0</v>
      </c>
      <c r="G217" s="49" t="s">
        <v>754</v>
      </c>
      <c r="H217" s="480" t="s">
        <v>175</v>
      </c>
      <c r="I217" s="365">
        <f>'موازنة 2026-2027'!O217</f>
        <v>0</v>
      </c>
      <c r="J217" s="365">
        <f>'موازنة 2027-2028 '!O217</f>
        <v>0</v>
      </c>
      <c r="K217" s="365">
        <f>'موازنة 2028 -2029'!O217</f>
        <v>0</v>
      </c>
      <c r="L217" s="365">
        <f t="shared" si="53"/>
        <v>0</v>
      </c>
      <c r="M217" s="365">
        <f>'موازنة 2029-2030'!O217</f>
        <v>0</v>
      </c>
      <c r="N217" s="496">
        <f t="shared" si="47"/>
        <v>0</v>
      </c>
      <c r="O217" s="365"/>
      <c r="P217" s="365" t="str">
        <f t="shared" si="48"/>
        <v xml:space="preserve"> </v>
      </c>
      <c r="Q217" s="365" t="str">
        <f t="shared" si="49"/>
        <v xml:space="preserve"> </v>
      </c>
      <c r="R217" s="497">
        <f t="shared" si="52"/>
        <v>0</v>
      </c>
      <c r="S217" s="461">
        <f t="shared" si="50"/>
        <v>0</v>
      </c>
    </row>
    <row r="218" spans="1:19" ht="102.75" customHeight="1" x14ac:dyDescent="0.2">
      <c r="A218" s="365">
        <f>'موازنة 2026-2027'!A218</f>
        <v>50000</v>
      </c>
      <c r="B218" s="365">
        <f>'موازنة 2026-2027'!B218</f>
        <v>39200</v>
      </c>
      <c r="C218" s="365">
        <f>'موازنة 2026-2027'!C218</f>
        <v>50000</v>
      </c>
      <c r="D218" s="365">
        <f>'موازنة 2026-2027'!D218</f>
        <v>44688</v>
      </c>
      <c r="E218" s="365">
        <f>'موازنة 2026-2027'!E218</f>
        <v>50000</v>
      </c>
      <c r="F218" s="365">
        <f>'موازنة 2026-2027'!F218</f>
        <v>0</v>
      </c>
      <c r="G218" s="49" t="s">
        <v>755</v>
      </c>
      <c r="H218" s="480" t="s">
        <v>176</v>
      </c>
      <c r="I218" s="365">
        <f>'موازنة 2026-2027'!O218</f>
        <v>50000</v>
      </c>
      <c r="J218" s="365">
        <f>'موازنة 2027-2028 '!O218</f>
        <v>50000</v>
      </c>
      <c r="K218" s="365">
        <f>'موازنة 2028 -2029'!O218</f>
        <v>50000</v>
      </c>
      <c r="L218" s="365">
        <f t="shared" si="53"/>
        <v>100000</v>
      </c>
      <c r="M218" s="365">
        <f>'موازنة 2029-2030'!O218</f>
        <v>0</v>
      </c>
      <c r="N218" s="496">
        <f t="shared" si="47"/>
        <v>-50000</v>
      </c>
      <c r="O218" s="365"/>
      <c r="P218" s="365" t="str">
        <f t="shared" si="48"/>
        <v xml:space="preserve"> </v>
      </c>
      <c r="Q218" s="365">
        <f t="shared" si="49"/>
        <v>50000</v>
      </c>
      <c r="R218" s="497">
        <f t="shared" si="52"/>
        <v>0</v>
      </c>
      <c r="S218" s="461">
        <f t="shared" si="50"/>
        <v>483888</v>
      </c>
    </row>
    <row r="219" spans="1:19" ht="105.75" hidden="1" customHeight="1" x14ac:dyDescent="0.2">
      <c r="A219" s="365">
        <f>'موازنة 2026-2027'!A219</f>
        <v>0</v>
      </c>
      <c r="B219" s="365">
        <f>'موازنة 2026-2027'!B219</f>
        <v>0</v>
      </c>
      <c r="C219" s="365">
        <f>'موازنة 2026-2027'!C219</f>
        <v>0</v>
      </c>
      <c r="D219" s="365">
        <f>'موازنة 2026-2027'!D219</f>
        <v>0</v>
      </c>
      <c r="E219" s="365">
        <f>'موازنة 2026-2027'!E219</f>
        <v>0</v>
      </c>
      <c r="F219" s="365">
        <f>'موازنة 2026-2027'!F219</f>
        <v>0</v>
      </c>
      <c r="G219" s="49" t="s">
        <v>756</v>
      </c>
      <c r="H219" s="480" t="s">
        <v>177</v>
      </c>
      <c r="I219" s="365">
        <f>'موازنة 2026-2027'!O219</f>
        <v>0</v>
      </c>
      <c r="J219" s="365">
        <f>'موازنة 2027-2028 '!O219</f>
        <v>0</v>
      </c>
      <c r="K219" s="365">
        <f>'موازنة 2028 -2029'!O219</f>
        <v>0</v>
      </c>
      <c r="L219" s="365">
        <f t="shared" si="53"/>
        <v>0</v>
      </c>
      <c r="M219" s="365">
        <f>'موازنة 2029-2030'!O219</f>
        <v>0</v>
      </c>
      <c r="N219" s="496">
        <f t="shared" ref="N219:N282" si="70">M219-I219</f>
        <v>0</v>
      </c>
      <c r="O219" s="365"/>
      <c r="P219" s="365" t="str">
        <f t="shared" ref="P219:P282" si="71">IF(O219&gt;I219,O219-I219," ")</f>
        <v xml:space="preserve"> </v>
      </c>
      <c r="Q219" s="365" t="str">
        <f t="shared" ref="Q219:Q282" si="72">IF(I219&gt;O219,I219-O219," ")</f>
        <v xml:space="preserve"> </v>
      </c>
      <c r="R219" s="497">
        <f t="shared" si="52"/>
        <v>0</v>
      </c>
      <c r="S219" s="461">
        <f t="shared" ref="S219:S281" si="73">SUM(A219+B219+C219+D219+E219+F219+I219+J219+K219+L219+M219+O219)</f>
        <v>0</v>
      </c>
    </row>
    <row r="220" spans="1:19" ht="110.25" customHeight="1" x14ac:dyDescent="0.2">
      <c r="A220" s="365">
        <f>'موازنة 2026-2027'!A220</f>
        <v>50000</v>
      </c>
      <c r="B220" s="365">
        <f>'موازنة 2026-2027'!B220</f>
        <v>49762</v>
      </c>
      <c r="C220" s="365">
        <f>'موازنة 2026-2027'!C220</f>
        <v>50000</v>
      </c>
      <c r="D220" s="365">
        <f>'موازنة 2026-2027'!D220</f>
        <v>28770</v>
      </c>
      <c r="E220" s="365">
        <f>'موازنة 2026-2027'!E220</f>
        <v>50000</v>
      </c>
      <c r="F220" s="365">
        <f>'موازنة 2026-2027'!F220</f>
        <v>0</v>
      </c>
      <c r="G220" s="49" t="s">
        <v>757</v>
      </c>
      <c r="H220" s="480" t="s">
        <v>178</v>
      </c>
      <c r="I220" s="365">
        <f>'موازنة 2026-2027'!O220</f>
        <v>50000</v>
      </c>
      <c r="J220" s="365">
        <f>'موازنة 2027-2028 '!O220</f>
        <v>50000</v>
      </c>
      <c r="K220" s="365">
        <f>'موازنة 2028 -2029'!O220</f>
        <v>50000</v>
      </c>
      <c r="L220" s="365">
        <f t="shared" si="53"/>
        <v>100000</v>
      </c>
      <c r="M220" s="365">
        <f>'موازنة 2029-2030'!O220</f>
        <v>0</v>
      </c>
      <c r="N220" s="496">
        <f t="shared" si="70"/>
        <v>-50000</v>
      </c>
      <c r="O220" s="365"/>
      <c r="P220" s="365" t="str">
        <f t="shared" si="71"/>
        <v xml:space="preserve"> </v>
      </c>
      <c r="Q220" s="365">
        <f t="shared" si="72"/>
        <v>50000</v>
      </c>
      <c r="R220" s="497">
        <f t="shared" si="52"/>
        <v>0</v>
      </c>
      <c r="S220" s="461">
        <f t="shared" si="73"/>
        <v>478532</v>
      </c>
    </row>
    <row r="221" spans="1:19" ht="107.25" customHeight="1" thickBot="1" x14ac:dyDescent="0.25">
      <c r="A221" s="365">
        <f>'موازنة 2026-2027'!A221</f>
        <v>25000</v>
      </c>
      <c r="B221" s="365">
        <f>'موازنة 2026-2027'!B221</f>
        <v>11007</v>
      </c>
      <c r="C221" s="365">
        <f>'موازنة 2026-2027'!C221</f>
        <v>25000</v>
      </c>
      <c r="D221" s="365">
        <f>'موازنة 2026-2027'!D221</f>
        <v>20665</v>
      </c>
      <c r="E221" s="365">
        <f>'موازنة 2026-2027'!E221</f>
        <v>25000</v>
      </c>
      <c r="F221" s="365">
        <f>'موازنة 2026-2027'!F221</f>
        <v>0</v>
      </c>
      <c r="G221" s="49" t="s">
        <v>758</v>
      </c>
      <c r="H221" s="480" t="s">
        <v>179</v>
      </c>
      <c r="I221" s="365">
        <f>'موازنة 2026-2027'!O221</f>
        <v>22000</v>
      </c>
      <c r="J221" s="365">
        <f>'موازنة 2027-2028 '!O221</f>
        <v>25000</v>
      </c>
      <c r="K221" s="365">
        <f>'موازنة 2028 -2029'!O221</f>
        <v>30000</v>
      </c>
      <c r="L221" s="365">
        <f t="shared" si="53"/>
        <v>60000</v>
      </c>
      <c r="M221" s="365">
        <f>'موازنة 2029-2030'!O221</f>
        <v>0</v>
      </c>
      <c r="N221" s="496">
        <f t="shared" si="70"/>
        <v>-22000</v>
      </c>
      <c r="O221" s="365"/>
      <c r="P221" s="365" t="str">
        <f t="shared" si="71"/>
        <v xml:space="preserve"> </v>
      </c>
      <c r="Q221" s="365">
        <f t="shared" si="72"/>
        <v>22000</v>
      </c>
      <c r="R221" s="497">
        <f t="shared" si="52"/>
        <v>0</v>
      </c>
      <c r="S221" s="461">
        <f t="shared" si="73"/>
        <v>243672</v>
      </c>
    </row>
    <row r="222" spans="1:19" ht="105.75" hidden="1" customHeight="1" x14ac:dyDescent="0.2">
      <c r="A222" s="364">
        <f>'موازنة 2026-2027'!A222</f>
        <v>0</v>
      </c>
      <c r="B222" s="365">
        <f>'موازنة 2026-2027'!B222</f>
        <v>0</v>
      </c>
      <c r="C222" s="365">
        <f>'موازنة 2026-2027'!C222</f>
        <v>0</v>
      </c>
      <c r="D222" s="365">
        <f>'موازنة 2026-2027'!D222</f>
        <v>0</v>
      </c>
      <c r="E222" s="365">
        <f>'موازنة 2026-2027'!E222</f>
        <v>0</v>
      </c>
      <c r="F222" s="365">
        <f>'موازنة 2026-2027'!F222</f>
        <v>0</v>
      </c>
      <c r="G222" s="49" t="s">
        <v>759</v>
      </c>
      <c r="H222" s="480" t="s">
        <v>180</v>
      </c>
      <c r="I222" s="365">
        <f>'موازنة 2026-2027'!O222</f>
        <v>0</v>
      </c>
      <c r="J222" s="365">
        <f>'موازنة 2027-2028 '!O222</f>
        <v>0</v>
      </c>
      <c r="K222" s="365">
        <f>'موازنة 2028 -2029'!O222</f>
        <v>0</v>
      </c>
      <c r="L222" s="365">
        <f t="shared" si="53"/>
        <v>0</v>
      </c>
      <c r="M222" s="365">
        <f>'موازنة 2029-2030'!O222</f>
        <v>0</v>
      </c>
      <c r="N222" s="496">
        <f t="shared" si="70"/>
        <v>0</v>
      </c>
      <c r="O222" s="365"/>
      <c r="P222" s="365" t="str">
        <f t="shared" si="71"/>
        <v xml:space="preserve"> </v>
      </c>
      <c r="Q222" s="365" t="str">
        <f t="shared" si="72"/>
        <v xml:space="preserve"> </v>
      </c>
      <c r="R222" s="497">
        <f t="shared" si="52"/>
        <v>0</v>
      </c>
      <c r="S222" s="461">
        <f t="shared" si="73"/>
        <v>0</v>
      </c>
    </row>
    <row r="223" spans="1:19" ht="105.75" hidden="1" customHeight="1" x14ac:dyDescent="0.2">
      <c r="A223" s="391">
        <f>'موازنة 2026-2027'!A223</f>
        <v>0</v>
      </c>
      <c r="B223" s="379">
        <f>'موازنة 2026-2027'!B223</f>
        <v>0</v>
      </c>
      <c r="C223" s="379">
        <f>'موازنة 2026-2027'!C223</f>
        <v>0</v>
      </c>
      <c r="D223" s="379">
        <f>'موازنة 2026-2027'!D223</f>
        <v>0</v>
      </c>
      <c r="E223" s="379">
        <f>'موازنة 2026-2027'!E223</f>
        <v>0</v>
      </c>
      <c r="F223" s="379">
        <f>'موازنة 2026-2027'!F223</f>
        <v>0</v>
      </c>
      <c r="G223" s="50" t="s">
        <v>760</v>
      </c>
      <c r="H223" s="480" t="s">
        <v>181</v>
      </c>
      <c r="I223" s="379">
        <f>'موازنة 2026-2027'!O223</f>
        <v>0</v>
      </c>
      <c r="J223" s="379">
        <f>'موازنة 2027-2028 '!O223</f>
        <v>0</v>
      </c>
      <c r="K223" s="379">
        <f>'موازنة 2028 -2029'!O223</f>
        <v>0</v>
      </c>
      <c r="L223" s="379">
        <f t="shared" si="53"/>
        <v>0</v>
      </c>
      <c r="M223" s="379">
        <f>'موازنة 2029-2030'!O223</f>
        <v>0</v>
      </c>
      <c r="N223" s="520">
        <f t="shared" si="70"/>
        <v>0</v>
      </c>
      <c r="O223" s="379"/>
      <c r="P223" s="379" t="str">
        <f t="shared" si="71"/>
        <v xml:space="preserve"> </v>
      </c>
      <c r="Q223" s="379" t="str">
        <f t="shared" si="72"/>
        <v xml:space="preserve"> </v>
      </c>
      <c r="R223" s="521">
        <f t="shared" ref="R223:R286" si="74">IF(O223=0,,O223/I223)</f>
        <v>0</v>
      </c>
      <c r="S223" s="461">
        <f t="shared" si="73"/>
        <v>0</v>
      </c>
    </row>
    <row r="224" spans="1:19" ht="105.75" hidden="1" customHeight="1" thickBot="1" x14ac:dyDescent="0.25">
      <c r="A224" s="391">
        <f>'موازنة 2026-2027'!A224</f>
        <v>0</v>
      </c>
      <c r="B224" s="379">
        <f>'موازنة 2026-2027'!B224</f>
        <v>0</v>
      </c>
      <c r="C224" s="379">
        <f>'موازنة 2026-2027'!C224</f>
        <v>0</v>
      </c>
      <c r="D224" s="379">
        <f>'موازنة 2026-2027'!D224</f>
        <v>0</v>
      </c>
      <c r="E224" s="379">
        <f>'موازنة 2026-2027'!E224</f>
        <v>0</v>
      </c>
      <c r="F224" s="379">
        <f>'موازنة 2026-2027'!F224</f>
        <v>0</v>
      </c>
      <c r="G224" s="50" t="s">
        <v>761</v>
      </c>
      <c r="H224" s="480" t="s">
        <v>182</v>
      </c>
      <c r="I224" s="379">
        <f>'موازنة 2026-2027'!O224</f>
        <v>0</v>
      </c>
      <c r="J224" s="379">
        <f>'موازنة 2027-2028 '!O224</f>
        <v>0</v>
      </c>
      <c r="K224" s="379">
        <f>'موازنة 2028 -2029'!O224</f>
        <v>0</v>
      </c>
      <c r="L224" s="379">
        <f t="shared" si="53"/>
        <v>0</v>
      </c>
      <c r="M224" s="379">
        <f>'موازنة 2029-2030'!O224</f>
        <v>0</v>
      </c>
      <c r="N224" s="520">
        <f t="shared" si="70"/>
        <v>0</v>
      </c>
      <c r="O224" s="379"/>
      <c r="P224" s="379" t="str">
        <f t="shared" si="71"/>
        <v xml:space="preserve"> </v>
      </c>
      <c r="Q224" s="379" t="str">
        <f t="shared" si="72"/>
        <v xml:space="preserve"> </v>
      </c>
      <c r="R224" s="521">
        <f t="shared" si="74"/>
        <v>0</v>
      </c>
      <c r="S224" s="461">
        <f t="shared" si="73"/>
        <v>0</v>
      </c>
    </row>
    <row r="225" spans="1:19" s="1" customFormat="1" ht="112.5" customHeight="1" x14ac:dyDescent="0.2">
      <c r="A225" s="392">
        <f t="shared" ref="A225:F225" si="75">SUM(A216:A224)</f>
        <v>160000</v>
      </c>
      <c r="B225" s="393">
        <f t="shared" si="75"/>
        <v>130364</v>
      </c>
      <c r="C225" s="393">
        <f t="shared" si="75"/>
        <v>185000</v>
      </c>
      <c r="D225" s="393">
        <f t="shared" si="75"/>
        <v>111303</v>
      </c>
      <c r="E225" s="393">
        <f t="shared" si="75"/>
        <v>185000</v>
      </c>
      <c r="F225" s="393">
        <f t="shared" si="75"/>
        <v>0</v>
      </c>
      <c r="G225" s="317"/>
      <c r="H225" s="546" t="s">
        <v>183</v>
      </c>
      <c r="I225" s="393">
        <f>'موازنة 2026-2027'!O225</f>
        <v>188000</v>
      </c>
      <c r="J225" s="393">
        <f>'موازنة 2027-2028 '!O225</f>
        <v>201000</v>
      </c>
      <c r="K225" s="393">
        <f>'موازنة 2028 -2029'!O225</f>
        <v>221000</v>
      </c>
      <c r="L225" s="393">
        <f t="shared" ref="L225:O225" si="76">SUM(L216:L224)</f>
        <v>442000</v>
      </c>
      <c r="M225" s="393">
        <f>'موازنة 2029-2030'!O225</f>
        <v>0</v>
      </c>
      <c r="N225" s="547">
        <f t="shared" si="70"/>
        <v>-188000</v>
      </c>
      <c r="O225" s="393">
        <f t="shared" si="76"/>
        <v>0</v>
      </c>
      <c r="P225" s="393" t="str">
        <f t="shared" si="71"/>
        <v xml:space="preserve"> </v>
      </c>
      <c r="Q225" s="393">
        <f t="shared" si="72"/>
        <v>188000</v>
      </c>
      <c r="R225" s="548">
        <f t="shared" si="74"/>
        <v>0</v>
      </c>
      <c r="S225" s="461">
        <f t="shared" si="73"/>
        <v>1823667</v>
      </c>
    </row>
    <row r="226" spans="1:19" s="1" customFormat="1" ht="126" customHeight="1" x14ac:dyDescent="0.2">
      <c r="A226" s="394"/>
      <c r="B226" s="395"/>
      <c r="C226" s="395"/>
      <c r="D226" s="395"/>
      <c r="E226" s="395"/>
      <c r="F226" s="395"/>
      <c r="G226" s="48" t="s">
        <v>762</v>
      </c>
      <c r="H226" s="513" t="s">
        <v>184</v>
      </c>
      <c r="I226" s="395"/>
      <c r="J226" s="395"/>
      <c r="K226" s="395"/>
      <c r="L226" s="395"/>
      <c r="M226" s="395"/>
      <c r="N226" s="549">
        <f t="shared" si="70"/>
        <v>0</v>
      </c>
      <c r="O226" s="395"/>
      <c r="P226" s="395" t="str">
        <f t="shared" si="71"/>
        <v xml:space="preserve"> </v>
      </c>
      <c r="Q226" s="395" t="str">
        <f t="shared" si="72"/>
        <v xml:space="preserve"> </v>
      </c>
      <c r="R226" s="550"/>
      <c r="S226" s="461">
        <f>S239</f>
        <v>5918725</v>
      </c>
    </row>
    <row r="227" spans="1:19" ht="105.75" hidden="1" customHeight="1" x14ac:dyDescent="0.2">
      <c r="A227" s="364">
        <f>'موازنة 2026-2027'!A227</f>
        <v>0</v>
      </c>
      <c r="B227" s="365">
        <f>'موازنة 2026-2027'!B227</f>
        <v>0</v>
      </c>
      <c r="C227" s="365">
        <f>'موازنة 2026-2027'!C227</f>
        <v>0</v>
      </c>
      <c r="D227" s="365">
        <f>'موازنة 2026-2027'!D227</f>
        <v>0</v>
      </c>
      <c r="E227" s="365">
        <f>'موازنة 2026-2027'!E227</f>
        <v>0</v>
      </c>
      <c r="F227" s="365">
        <f>'موازنة 2026-2027'!F227</f>
        <v>0</v>
      </c>
      <c r="G227" s="49" t="s">
        <v>763</v>
      </c>
      <c r="H227" s="480" t="s">
        <v>185</v>
      </c>
      <c r="I227" s="365">
        <f>'موازنة 2026-2027'!O227</f>
        <v>0</v>
      </c>
      <c r="J227" s="365">
        <f>'موازنة 2027-2028 '!O227</f>
        <v>0</v>
      </c>
      <c r="K227" s="365">
        <f>'موازنة 2028 -2029'!O227</f>
        <v>0</v>
      </c>
      <c r="L227" s="365">
        <f t="shared" ref="L227:L291" si="77">K227*2</f>
        <v>0</v>
      </c>
      <c r="M227" s="365">
        <f>'موازنة 2029-2030'!O227</f>
        <v>0</v>
      </c>
      <c r="N227" s="496">
        <f t="shared" si="70"/>
        <v>0</v>
      </c>
      <c r="O227" s="365"/>
      <c r="P227" s="365" t="str">
        <f t="shared" si="71"/>
        <v xml:space="preserve"> </v>
      </c>
      <c r="Q227" s="365" t="str">
        <f t="shared" si="72"/>
        <v xml:space="preserve"> </v>
      </c>
      <c r="R227" s="497">
        <f t="shared" si="74"/>
        <v>0</v>
      </c>
      <c r="S227" s="461">
        <f t="shared" si="73"/>
        <v>0</v>
      </c>
    </row>
    <row r="228" spans="1:19" ht="105.75" hidden="1" customHeight="1" x14ac:dyDescent="0.2">
      <c r="A228" s="364">
        <f>'موازنة 2026-2027'!A228</f>
        <v>0</v>
      </c>
      <c r="B228" s="365">
        <f>'موازنة 2026-2027'!B228</f>
        <v>0</v>
      </c>
      <c r="C228" s="365">
        <f>'موازنة 2026-2027'!C228</f>
        <v>0</v>
      </c>
      <c r="D228" s="365">
        <f>'موازنة 2026-2027'!D228</f>
        <v>0</v>
      </c>
      <c r="E228" s="365">
        <f>'موازنة 2026-2027'!E228</f>
        <v>0</v>
      </c>
      <c r="F228" s="365">
        <f>'موازنة 2026-2027'!F228</f>
        <v>0</v>
      </c>
      <c r="G228" s="49" t="s">
        <v>764</v>
      </c>
      <c r="H228" s="480" t="s">
        <v>186</v>
      </c>
      <c r="I228" s="365">
        <f>'موازنة 2026-2027'!O228</f>
        <v>0</v>
      </c>
      <c r="J228" s="365">
        <f>'موازنة 2027-2028 '!O228</f>
        <v>0</v>
      </c>
      <c r="K228" s="365">
        <f>'موازنة 2028 -2029'!O228</f>
        <v>0</v>
      </c>
      <c r="L228" s="365">
        <f t="shared" si="77"/>
        <v>0</v>
      </c>
      <c r="M228" s="365">
        <f>'موازنة 2029-2030'!O228</f>
        <v>0</v>
      </c>
      <c r="N228" s="496">
        <f t="shared" si="70"/>
        <v>0</v>
      </c>
      <c r="O228" s="365"/>
      <c r="P228" s="365" t="str">
        <f t="shared" si="71"/>
        <v xml:space="preserve"> </v>
      </c>
      <c r="Q228" s="365" t="str">
        <f t="shared" si="72"/>
        <v xml:space="preserve"> </v>
      </c>
      <c r="R228" s="497">
        <f t="shared" si="74"/>
        <v>0</v>
      </c>
      <c r="S228" s="461">
        <f t="shared" si="73"/>
        <v>0</v>
      </c>
    </row>
    <row r="229" spans="1:19" ht="99.75" customHeight="1" x14ac:dyDescent="0.2">
      <c r="A229" s="365">
        <f>'موازنة 2026-2027'!A229</f>
        <v>261000</v>
      </c>
      <c r="B229" s="365">
        <f>'موازنة 2026-2027'!B229</f>
        <v>225017</v>
      </c>
      <c r="C229" s="365">
        <f>'موازنة 2026-2027'!C229</f>
        <v>275000</v>
      </c>
      <c r="D229" s="365">
        <f>'موازنة 2026-2027'!D229</f>
        <v>162116</v>
      </c>
      <c r="E229" s="365">
        <f>'موازنة 2026-2027'!E229</f>
        <v>231000</v>
      </c>
      <c r="F229" s="365">
        <f>'موازنة 2026-2027'!F229</f>
        <v>0</v>
      </c>
      <c r="G229" s="49" t="s">
        <v>765</v>
      </c>
      <c r="H229" s="480" t="s">
        <v>187</v>
      </c>
      <c r="I229" s="365">
        <f>'موازنة 2026-2027'!O229</f>
        <v>66000</v>
      </c>
      <c r="J229" s="365">
        <f>'موازنة 2027-2028 '!O229</f>
        <v>76000</v>
      </c>
      <c r="K229" s="365">
        <f>'موازنة 2028 -2029'!O229</f>
        <v>91000</v>
      </c>
      <c r="L229" s="365">
        <f t="shared" si="77"/>
        <v>182000</v>
      </c>
      <c r="M229" s="365">
        <f>'موازنة 2029-2030'!O229</f>
        <v>0</v>
      </c>
      <c r="N229" s="496">
        <f t="shared" si="70"/>
        <v>-66000</v>
      </c>
      <c r="O229" s="365"/>
      <c r="P229" s="365" t="str">
        <f t="shared" si="71"/>
        <v xml:space="preserve"> </v>
      </c>
      <c r="Q229" s="365">
        <f t="shared" si="72"/>
        <v>66000</v>
      </c>
      <c r="R229" s="497">
        <f t="shared" si="74"/>
        <v>0</v>
      </c>
      <c r="S229" s="461">
        <f t="shared" si="73"/>
        <v>1569133</v>
      </c>
    </row>
    <row r="230" spans="1:19" ht="95.25" customHeight="1" x14ac:dyDescent="0.2">
      <c r="A230" s="365">
        <f>'موازنة 2026-2027'!A230</f>
        <v>38000</v>
      </c>
      <c r="B230" s="365">
        <f>'موازنة 2026-2027'!B230</f>
        <v>19423</v>
      </c>
      <c r="C230" s="365">
        <f>'موازنة 2026-2027'!C230</f>
        <v>40000</v>
      </c>
      <c r="D230" s="365">
        <f>'موازنة 2026-2027'!D230</f>
        <v>11450</v>
      </c>
      <c r="E230" s="365">
        <f>'موازنة 2026-2027'!E230</f>
        <v>30000</v>
      </c>
      <c r="F230" s="365">
        <f>'موازنة 2026-2027'!F230</f>
        <v>0</v>
      </c>
      <c r="G230" s="49" t="s">
        <v>766</v>
      </c>
      <c r="H230" s="480" t="s">
        <v>188</v>
      </c>
      <c r="I230" s="365">
        <f>'موازنة 2026-2027'!O230</f>
        <v>11000</v>
      </c>
      <c r="J230" s="365">
        <f>'موازنة 2027-2028 '!O230</f>
        <v>13000</v>
      </c>
      <c r="K230" s="365">
        <f>'موازنة 2028 -2029'!O230</f>
        <v>15000</v>
      </c>
      <c r="L230" s="365">
        <f t="shared" si="77"/>
        <v>30000</v>
      </c>
      <c r="M230" s="365">
        <f>'موازنة 2029-2030'!O230</f>
        <v>0</v>
      </c>
      <c r="N230" s="496">
        <f t="shared" si="70"/>
        <v>-11000</v>
      </c>
      <c r="O230" s="365"/>
      <c r="P230" s="365" t="str">
        <f t="shared" si="71"/>
        <v xml:space="preserve"> </v>
      </c>
      <c r="Q230" s="365">
        <f t="shared" si="72"/>
        <v>11000</v>
      </c>
      <c r="R230" s="497">
        <f t="shared" si="74"/>
        <v>0</v>
      </c>
      <c r="S230" s="461">
        <f t="shared" si="73"/>
        <v>207873</v>
      </c>
    </row>
    <row r="231" spans="1:19" ht="99.75" customHeight="1" x14ac:dyDescent="0.2">
      <c r="A231" s="365">
        <f>'موازنة 2026-2027'!A231</f>
        <v>35000</v>
      </c>
      <c r="B231" s="365">
        <f>'موازنة 2026-2027'!B231</f>
        <v>33475</v>
      </c>
      <c r="C231" s="365">
        <f>'موازنة 2026-2027'!C231</f>
        <v>95000</v>
      </c>
      <c r="D231" s="365">
        <f>'موازنة 2026-2027'!D231</f>
        <v>54101</v>
      </c>
      <c r="E231" s="365">
        <f>'موازنة 2026-2027'!E231</f>
        <v>95000</v>
      </c>
      <c r="F231" s="365">
        <f>'موازنة 2026-2027'!F231</f>
        <v>0</v>
      </c>
      <c r="G231" s="49" t="s">
        <v>767</v>
      </c>
      <c r="H231" s="480" t="s">
        <v>189</v>
      </c>
      <c r="I231" s="365">
        <f>'موازنة 2026-2027'!O231</f>
        <v>105000</v>
      </c>
      <c r="J231" s="365">
        <f>'موازنة 2027-2028 '!O231</f>
        <v>120000</v>
      </c>
      <c r="K231" s="365">
        <f>'موازنة 2028 -2029'!O231</f>
        <v>144000</v>
      </c>
      <c r="L231" s="365">
        <f t="shared" si="77"/>
        <v>288000</v>
      </c>
      <c r="M231" s="365">
        <f>'موازنة 2029-2030'!O231</f>
        <v>0</v>
      </c>
      <c r="N231" s="496">
        <f t="shared" si="70"/>
        <v>-105000</v>
      </c>
      <c r="O231" s="365"/>
      <c r="P231" s="365" t="str">
        <f t="shared" si="71"/>
        <v xml:space="preserve"> </v>
      </c>
      <c r="Q231" s="365">
        <f t="shared" si="72"/>
        <v>105000</v>
      </c>
      <c r="R231" s="497">
        <f t="shared" si="74"/>
        <v>0</v>
      </c>
      <c r="S231" s="461">
        <f t="shared" si="73"/>
        <v>969576</v>
      </c>
    </row>
    <row r="232" spans="1:19" ht="105.75" hidden="1" customHeight="1" x14ac:dyDescent="0.2">
      <c r="A232" s="365">
        <f>'موازنة 2026-2027'!A232</f>
        <v>0</v>
      </c>
      <c r="B232" s="365">
        <f>'موازنة 2026-2027'!B232</f>
        <v>0</v>
      </c>
      <c r="C232" s="365">
        <f>'موازنة 2026-2027'!C232</f>
        <v>0</v>
      </c>
      <c r="D232" s="365">
        <f>'موازنة 2026-2027'!D232</f>
        <v>0</v>
      </c>
      <c r="E232" s="365">
        <f>'موازنة 2026-2027'!E232</f>
        <v>0</v>
      </c>
      <c r="F232" s="365">
        <f>'موازنة 2026-2027'!F232</f>
        <v>0</v>
      </c>
      <c r="G232" s="49" t="s">
        <v>768</v>
      </c>
      <c r="H232" s="480" t="s">
        <v>190</v>
      </c>
      <c r="I232" s="365">
        <f>'موازنة 2026-2027'!O232</f>
        <v>0</v>
      </c>
      <c r="J232" s="365">
        <f>'موازنة 2027-2028 '!O232</f>
        <v>0</v>
      </c>
      <c r="K232" s="365">
        <f>'موازنة 2028 -2029'!O232</f>
        <v>0</v>
      </c>
      <c r="L232" s="365">
        <f t="shared" si="77"/>
        <v>0</v>
      </c>
      <c r="M232" s="365">
        <f>'موازنة 2029-2030'!O232</f>
        <v>0</v>
      </c>
      <c r="N232" s="496">
        <f t="shared" si="70"/>
        <v>0</v>
      </c>
      <c r="O232" s="365"/>
      <c r="P232" s="365" t="str">
        <f t="shared" si="71"/>
        <v xml:space="preserve"> </v>
      </c>
      <c r="Q232" s="365" t="str">
        <f t="shared" si="72"/>
        <v xml:space="preserve"> </v>
      </c>
      <c r="R232" s="497">
        <f t="shared" si="74"/>
        <v>0</v>
      </c>
      <c r="S232" s="461">
        <f t="shared" si="73"/>
        <v>0</v>
      </c>
    </row>
    <row r="233" spans="1:19" ht="107.25" customHeight="1" x14ac:dyDescent="0.2">
      <c r="A233" s="365">
        <f>'موازنة 2026-2027'!A233</f>
        <v>6000</v>
      </c>
      <c r="B233" s="365">
        <f>'موازنة 2026-2027'!B233</f>
        <v>2360</v>
      </c>
      <c r="C233" s="365">
        <f>'موازنة 2026-2027'!C233</f>
        <v>6000</v>
      </c>
      <c r="D233" s="365">
        <f>'موازنة 2026-2027'!D233</f>
        <v>6385</v>
      </c>
      <c r="E233" s="365">
        <f>'موازنة 2026-2027'!E233</f>
        <v>10000</v>
      </c>
      <c r="F233" s="365">
        <f>'موازنة 2026-2027'!F233</f>
        <v>0</v>
      </c>
      <c r="G233" s="49" t="s">
        <v>769</v>
      </c>
      <c r="H233" s="480" t="s">
        <v>191</v>
      </c>
      <c r="I233" s="365">
        <f>'موازنة 2026-2027'!O233</f>
        <v>11000</v>
      </c>
      <c r="J233" s="365">
        <f>'موازنة 2027-2028 '!O233</f>
        <v>13000</v>
      </c>
      <c r="K233" s="365">
        <f>'موازنة 2028 -2029'!O233</f>
        <v>15000</v>
      </c>
      <c r="L233" s="365">
        <f t="shared" si="77"/>
        <v>30000</v>
      </c>
      <c r="M233" s="365">
        <f>'موازنة 2029-2030'!O233</f>
        <v>0</v>
      </c>
      <c r="N233" s="496">
        <f t="shared" si="70"/>
        <v>-11000</v>
      </c>
      <c r="O233" s="365"/>
      <c r="P233" s="365" t="str">
        <f t="shared" si="71"/>
        <v xml:space="preserve"> </v>
      </c>
      <c r="Q233" s="365">
        <f t="shared" si="72"/>
        <v>11000</v>
      </c>
      <c r="R233" s="497">
        <f t="shared" si="74"/>
        <v>0</v>
      </c>
      <c r="S233" s="461">
        <f t="shared" si="73"/>
        <v>99745</v>
      </c>
    </row>
    <row r="234" spans="1:19" ht="105.75" hidden="1" customHeight="1" x14ac:dyDescent="0.2">
      <c r="A234" s="365">
        <f>'موازنة 2026-2027'!A234</f>
        <v>0</v>
      </c>
      <c r="B234" s="365">
        <f>'موازنة 2026-2027'!B234</f>
        <v>0</v>
      </c>
      <c r="C234" s="365">
        <f>'موازنة 2026-2027'!C234</f>
        <v>0</v>
      </c>
      <c r="D234" s="365">
        <f>'موازنة 2026-2027'!D234</f>
        <v>0</v>
      </c>
      <c r="E234" s="365">
        <f>'موازنة 2026-2027'!E234</f>
        <v>0</v>
      </c>
      <c r="F234" s="365">
        <f>'موازنة 2026-2027'!F234</f>
        <v>0</v>
      </c>
      <c r="G234" s="49" t="s">
        <v>770</v>
      </c>
      <c r="H234" s="480" t="s">
        <v>192</v>
      </c>
      <c r="I234" s="365">
        <f>'موازنة 2026-2027'!O234</f>
        <v>0</v>
      </c>
      <c r="J234" s="365">
        <f>'موازنة 2027-2028 '!O234</f>
        <v>0</v>
      </c>
      <c r="K234" s="365">
        <f>'موازنة 2028 -2029'!O234</f>
        <v>0</v>
      </c>
      <c r="L234" s="365">
        <f t="shared" si="77"/>
        <v>0</v>
      </c>
      <c r="M234" s="365">
        <f>'موازنة 2029-2030'!O234</f>
        <v>0</v>
      </c>
      <c r="N234" s="496">
        <f t="shared" si="70"/>
        <v>0</v>
      </c>
      <c r="O234" s="365"/>
      <c r="P234" s="365" t="str">
        <f t="shared" si="71"/>
        <v xml:space="preserve"> </v>
      </c>
      <c r="Q234" s="365" t="str">
        <f t="shared" si="72"/>
        <v xml:space="preserve"> </v>
      </c>
      <c r="R234" s="497">
        <f t="shared" si="74"/>
        <v>0</v>
      </c>
      <c r="S234" s="461">
        <f t="shared" si="73"/>
        <v>0</v>
      </c>
    </row>
    <row r="235" spans="1:19" ht="105.75" hidden="1" customHeight="1" x14ac:dyDescent="0.2">
      <c r="A235" s="365">
        <f>'موازنة 2026-2027'!A235</f>
        <v>0</v>
      </c>
      <c r="B235" s="365">
        <f>'موازنة 2026-2027'!B235</f>
        <v>0</v>
      </c>
      <c r="C235" s="365">
        <f>'موازنة 2026-2027'!C235</f>
        <v>0</v>
      </c>
      <c r="D235" s="365">
        <f>'موازنة 2026-2027'!D235</f>
        <v>0</v>
      </c>
      <c r="E235" s="365">
        <f>'موازنة 2026-2027'!E235</f>
        <v>0</v>
      </c>
      <c r="F235" s="365">
        <f>'موازنة 2026-2027'!F235</f>
        <v>0</v>
      </c>
      <c r="G235" s="49" t="s">
        <v>771</v>
      </c>
      <c r="H235" s="480" t="s">
        <v>193</v>
      </c>
      <c r="I235" s="365">
        <f>'موازنة 2026-2027'!O235</f>
        <v>0</v>
      </c>
      <c r="J235" s="365">
        <f>'موازنة 2027-2028 '!O235</f>
        <v>0</v>
      </c>
      <c r="K235" s="365">
        <f>'موازنة 2028 -2029'!O235</f>
        <v>0</v>
      </c>
      <c r="L235" s="365">
        <f t="shared" si="77"/>
        <v>0</v>
      </c>
      <c r="M235" s="365">
        <f>'موازنة 2029-2030'!O235</f>
        <v>0</v>
      </c>
      <c r="N235" s="496">
        <f t="shared" si="70"/>
        <v>0</v>
      </c>
      <c r="O235" s="365"/>
      <c r="P235" s="365" t="str">
        <f t="shared" si="71"/>
        <v xml:space="preserve"> </v>
      </c>
      <c r="Q235" s="365" t="str">
        <f t="shared" si="72"/>
        <v xml:space="preserve"> </v>
      </c>
      <c r="R235" s="497">
        <f t="shared" si="74"/>
        <v>0</v>
      </c>
      <c r="S235" s="461">
        <f t="shared" si="73"/>
        <v>0</v>
      </c>
    </row>
    <row r="236" spans="1:19" ht="105.75" hidden="1" customHeight="1" x14ac:dyDescent="0.2">
      <c r="A236" s="365">
        <f>'موازنة 2026-2027'!A236</f>
        <v>0</v>
      </c>
      <c r="B236" s="365">
        <f>'موازنة 2026-2027'!B236</f>
        <v>0</v>
      </c>
      <c r="C236" s="365">
        <f>'موازنة 2026-2027'!C236</f>
        <v>0</v>
      </c>
      <c r="D236" s="365">
        <f>'موازنة 2026-2027'!D236</f>
        <v>0</v>
      </c>
      <c r="E236" s="365">
        <f>'موازنة 2026-2027'!E236</f>
        <v>0</v>
      </c>
      <c r="F236" s="365">
        <f>'موازنة 2026-2027'!F236</f>
        <v>0</v>
      </c>
      <c r="G236" s="49" t="s">
        <v>772</v>
      </c>
      <c r="H236" s="480" t="s">
        <v>194</v>
      </c>
      <c r="I236" s="365">
        <f>'موازنة 2026-2027'!O236</f>
        <v>0</v>
      </c>
      <c r="J236" s="365">
        <f>'موازنة 2027-2028 '!O236</f>
        <v>0</v>
      </c>
      <c r="K236" s="365">
        <f>'موازنة 2028 -2029'!O236</f>
        <v>0</v>
      </c>
      <c r="L236" s="365">
        <f t="shared" si="77"/>
        <v>0</v>
      </c>
      <c r="M236" s="365">
        <f>'موازنة 2029-2030'!O236</f>
        <v>0</v>
      </c>
      <c r="N236" s="496">
        <f t="shared" si="70"/>
        <v>0</v>
      </c>
      <c r="O236" s="365"/>
      <c r="P236" s="365" t="str">
        <f t="shared" si="71"/>
        <v xml:space="preserve"> </v>
      </c>
      <c r="Q236" s="365" t="str">
        <f t="shared" si="72"/>
        <v xml:space="preserve"> </v>
      </c>
      <c r="R236" s="497">
        <f t="shared" si="74"/>
        <v>0</v>
      </c>
      <c r="S236" s="461">
        <f t="shared" si="73"/>
        <v>0</v>
      </c>
    </row>
    <row r="237" spans="1:19" ht="120" customHeight="1" x14ac:dyDescent="0.2">
      <c r="A237" s="365">
        <f>'موازنة 2026-2027'!A237</f>
        <v>124000</v>
      </c>
      <c r="B237" s="365">
        <f>'موازنة 2026-2027'!B237</f>
        <v>109025</v>
      </c>
      <c r="C237" s="365">
        <f>'موازنة 2026-2027'!C237</f>
        <v>150000</v>
      </c>
      <c r="D237" s="365">
        <f>'موازنة 2026-2027'!D237</f>
        <v>100168</v>
      </c>
      <c r="E237" s="365">
        <f>'موازنة 2026-2027'!E237</f>
        <v>125000</v>
      </c>
      <c r="F237" s="365">
        <f>'موازنة 2026-2027'!F237</f>
        <v>0</v>
      </c>
      <c r="G237" s="49" t="s">
        <v>773</v>
      </c>
      <c r="H237" s="480" t="s">
        <v>195</v>
      </c>
      <c r="I237" s="365">
        <f>'موازنة 2026-2027'!O237</f>
        <v>207000</v>
      </c>
      <c r="J237" s="365">
        <f>'موازنة 2027-2028 '!O237</f>
        <v>238000</v>
      </c>
      <c r="K237" s="365">
        <f>'موازنة 2028 -2029'!O237</f>
        <v>286000</v>
      </c>
      <c r="L237" s="365">
        <f t="shared" si="77"/>
        <v>572000</v>
      </c>
      <c r="M237" s="365">
        <f>'موازنة 2029-2030'!O237</f>
        <v>0</v>
      </c>
      <c r="N237" s="496">
        <f t="shared" si="70"/>
        <v>-207000</v>
      </c>
      <c r="O237" s="365"/>
      <c r="P237" s="365" t="str">
        <f t="shared" si="71"/>
        <v xml:space="preserve"> </v>
      </c>
      <c r="Q237" s="365">
        <f t="shared" si="72"/>
        <v>207000</v>
      </c>
      <c r="R237" s="497">
        <f t="shared" si="74"/>
        <v>0</v>
      </c>
      <c r="S237" s="461">
        <f t="shared" si="73"/>
        <v>1911193</v>
      </c>
    </row>
    <row r="238" spans="1:19" ht="132.75" customHeight="1" thickBot="1" x14ac:dyDescent="0.25">
      <c r="A238" s="379">
        <f>'موازنة 2026-2027'!A238</f>
        <v>55000</v>
      </c>
      <c r="B238" s="379">
        <f>'موازنة 2026-2027'!B238</f>
        <v>21205</v>
      </c>
      <c r="C238" s="379">
        <f>'موازنة 2026-2027'!C238</f>
        <v>125000</v>
      </c>
      <c r="D238" s="379">
        <f>'موازنة 2026-2027'!D238</f>
        <v>0</v>
      </c>
      <c r="E238" s="379">
        <f>'موازنة 2026-2027'!E238</f>
        <v>125000</v>
      </c>
      <c r="F238" s="379">
        <f>'موازنة 2026-2027'!F238</f>
        <v>0</v>
      </c>
      <c r="G238" s="50" t="s">
        <v>774</v>
      </c>
      <c r="H238" s="480" t="s">
        <v>196</v>
      </c>
      <c r="I238" s="379">
        <f>'موازنة 2026-2027'!O238</f>
        <v>137000</v>
      </c>
      <c r="J238" s="379">
        <f>'موازنة 2027-2028 '!O238</f>
        <v>158000</v>
      </c>
      <c r="K238" s="379">
        <f>'موازنة 2028 -2029'!O238</f>
        <v>180000</v>
      </c>
      <c r="L238" s="379">
        <f t="shared" si="77"/>
        <v>360000</v>
      </c>
      <c r="M238" s="379">
        <f>'موازنة 2029-2030'!O238</f>
        <v>0</v>
      </c>
      <c r="N238" s="520">
        <f t="shared" si="70"/>
        <v>-137000</v>
      </c>
      <c r="O238" s="379"/>
      <c r="P238" s="379" t="str">
        <f t="shared" si="71"/>
        <v xml:space="preserve"> </v>
      </c>
      <c r="Q238" s="379">
        <f t="shared" si="72"/>
        <v>137000</v>
      </c>
      <c r="R238" s="521">
        <f t="shared" si="74"/>
        <v>0</v>
      </c>
      <c r="S238" s="461">
        <f t="shared" si="73"/>
        <v>1161205</v>
      </c>
    </row>
    <row r="239" spans="1:19" s="1" customFormat="1" ht="140.25" customHeight="1" thickBot="1" x14ac:dyDescent="0.25">
      <c r="A239" s="360">
        <f t="shared" ref="A239:O239" si="78">SUM(A227:A238)</f>
        <v>519000</v>
      </c>
      <c r="B239" s="368">
        <f t="shared" si="78"/>
        <v>410505</v>
      </c>
      <c r="C239" s="368">
        <f t="shared" si="78"/>
        <v>691000</v>
      </c>
      <c r="D239" s="368">
        <f t="shared" si="78"/>
        <v>334220</v>
      </c>
      <c r="E239" s="368">
        <f t="shared" si="78"/>
        <v>616000</v>
      </c>
      <c r="F239" s="368">
        <f t="shared" si="78"/>
        <v>0</v>
      </c>
      <c r="G239" s="51"/>
      <c r="H239" s="486" t="s">
        <v>197</v>
      </c>
      <c r="I239" s="368">
        <f>'موازنة 2026-2027'!O239</f>
        <v>537000</v>
      </c>
      <c r="J239" s="368">
        <f>'موازنة 2027-2028 '!O239</f>
        <v>618000</v>
      </c>
      <c r="K239" s="368">
        <f>'موازنة 2028 -2029'!O239</f>
        <v>731000</v>
      </c>
      <c r="L239" s="368">
        <f t="shared" si="78"/>
        <v>1462000</v>
      </c>
      <c r="M239" s="368">
        <f>'موازنة 2029-2030'!O239</f>
        <v>0</v>
      </c>
      <c r="N239" s="500">
        <f t="shared" si="70"/>
        <v>-537000</v>
      </c>
      <c r="O239" s="368">
        <f t="shared" si="78"/>
        <v>0</v>
      </c>
      <c r="P239" s="368" t="str">
        <f t="shared" si="71"/>
        <v xml:space="preserve"> </v>
      </c>
      <c r="Q239" s="368">
        <f t="shared" si="72"/>
        <v>537000</v>
      </c>
      <c r="R239" s="501">
        <f t="shared" si="74"/>
        <v>0</v>
      </c>
      <c r="S239" s="461">
        <f t="shared" si="73"/>
        <v>5918725</v>
      </c>
    </row>
    <row r="240" spans="1:19" s="1" customFormat="1" ht="126" customHeight="1" x14ac:dyDescent="0.2">
      <c r="A240" s="357"/>
      <c r="B240" s="373"/>
      <c r="C240" s="373"/>
      <c r="D240" s="373"/>
      <c r="E240" s="373"/>
      <c r="F240" s="373"/>
      <c r="G240" s="54" t="s">
        <v>775</v>
      </c>
      <c r="H240" s="477" t="s">
        <v>198</v>
      </c>
      <c r="I240" s="373"/>
      <c r="J240" s="373"/>
      <c r="K240" s="373"/>
      <c r="L240" s="373"/>
      <c r="M240" s="373"/>
      <c r="N240" s="508">
        <f t="shared" si="70"/>
        <v>0</v>
      </c>
      <c r="O240" s="373"/>
      <c r="P240" s="373" t="str">
        <f t="shared" si="71"/>
        <v xml:space="preserve"> </v>
      </c>
      <c r="Q240" s="373" t="str">
        <f t="shared" si="72"/>
        <v xml:space="preserve"> </v>
      </c>
      <c r="R240" s="509"/>
      <c r="S240" s="461">
        <f>S246</f>
        <v>44000</v>
      </c>
    </row>
    <row r="241" spans="1:19" ht="105.75" hidden="1" customHeight="1" x14ac:dyDescent="0.2">
      <c r="A241" s="364">
        <f>'موازنة 2026-2027'!A241</f>
        <v>0</v>
      </c>
      <c r="B241" s="365">
        <f>'موازنة 2026-2027'!B241</f>
        <v>0</v>
      </c>
      <c r="C241" s="365">
        <f>'موازنة 2026-2027'!C241</f>
        <v>0</v>
      </c>
      <c r="D241" s="365">
        <f>'موازنة 2026-2027'!D241</f>
        <v>0</v>
      </c>
      <c r="E241" s="365">
        <f>'موازنة 2026-2027'!E241</f>
        <v>0</v>
      </c>
      <c r="F241" s="365">
        <f>'موازنة 2026-2027'!F241</f>
        <v>0</v>
      </c>
      <c r="G241" s="49" t="s">
        <v>776</v>
      </c>
      <c r="H241" s="480" t="s">
        <v>199</v>
      </c>
      <c r="I241" s="365">
        <f>'موازنة 2026-2027'!O241</f>
        <v>0</v>
      </c>
      <c r="J241" s="365">
        <f>'موازنة 2027-2028 '!O241</f>
        <v>0</v>
      </c>
      <c r="K241" s="365">
        <f>'موازنة 2028 -2029'!O241</f>
        <v>0</v>
      </c>
      <c r="L241" s="365">
        <f t="shared" si="77"/>
        <v>0</v>
      </c>
      <c r="M241" s="365">
        <f>'موازنة 2029-2030'!O241</f>
        <v>0</v>
      </c>
      <c r="N241" s="496">
        <f t="shared" si="70"/>
        <v>0</v>
      </c>
      <c r="O241" s="365"/>
      <c r="P241" s="365" t="str">
        <f t="shared" si="71"/>
        <v xml:space="preserve"> </v>
      </c>
      <c r="Q241" s="365" t="str">
        <f t="shared" si="72"/>
        <v xml:space="preserve"> </v>
      </c>
      <c r="R241" s="497">
        <f t="shared" si="74"/>
        <v>0</v>
      </c>
      <c r="S241" s="461">
        <f t="shared" si="73"/>
        <v>0</v>
      </c>
    </row>
    <row r="242" spans="1:19" ht="105.75" hidden="1" customHeight="1" x14ac:dyDescent="0.2">
      <c r="A242" s="364">
        <f>'موازنة 2026-2027'!A242</f>
        <v>0</v>
      </c>
      <c r="B242" s="365">
        <f>'موازنة 2026-2027'!B242</f>
        <v>0</v>
      </c>
      <c r="C242" s="365">
        <f>'موازنة 2026-2027'!C242</f>
        <v>0</v>
      </c>
      <c r="D242" s="365">
        <f>'موازنة 2026-2027'!D242</f>
        <v>0</v>
      </c>
      <c r="E242" s="365">
        <f>'موازنة 2026-2027'!E242</f>
        <v>0</v>
      </c>
      <c r="F242" s="365">
        <f>'موازنة 2026-2027'!F242</f>
        <v>0</v>
      </c>
      <c r="G242" s="49" t="s">
        <v>777</v>
      </c>
      <c r="H242" s="480" t="s">
        <v>200</v>
      </c>
      <c r="I242" s="365">
        <f>'موازنة 2026-2027'!O242</f>
        <v>0</v>
      </c>
      <c r="J242" s="365">
        <f>'موازنة 2027-2028 '!O242</f>
        <v>0</v>
      </c>
      <c r="K242" s="365">
        <f>'موازنة 2028 -2029'!O242</f>
        <v>0</v>
      </c>
      <c r="L242" s="365">
        <f t="shared" si="77"/>
        <v>0</v>
      </c>
      <c r="M242" s="365">
        <f>'موازنة 2029-2030'!O242</f>
        <v>0</v>
      </c>
      <c r="N242" s="496">
        <f t="shared" si="70"/>
        <v>0</v>
      </c>
      <c r="O242" s="365"/>
      <c r="P242" s="365" t="str">
        <f t="shared" si="71"/>
        <v xml:space="preserve"> </v>
      </c>
      <c r="Q242" s="365" t="str">
        <f t="shared" si="72"/>
        <v xml:space="preserve"> </v>
      </c>
      <c r="R242" s="497">
        <f t="shared" si="74"/>
        <v>0</v>
      </c>
      <c r="S242" s="461">
        <f t="shared" si="73"/>
        <v>0</v>
      </c>
    </row>
    <row r="243" spans="1:19" ht="126" hidden="1" customHeight="1" x14ac:dyDescent="0.2">
      <c r="A243" s="364">
        <f>'موازنة 2026-2027'!A243</f>
        <v>0</v>
      </c>
      <c r="B243" s="365">
        <f>'موازنة 2026-2027'!B243</f>
        <v>0</v>
      </c>
      <c r="C243" s="365">
        <f>'موازنة 2026-2027'!C243</f>
        <v>0</v>
      </c>
      <c r="D243" s="365">
        <f>'موازنة 2026-2027'!D243</f>
        <v>0</v>
      </c>
      <c r="E243" s="365">
        <f>'موازنة 2026-2027'!E243</f>
        <v>0</v>
      </c>
      <c r="F243" s="365">
        <f>'موازنة 2026-2027'!F243</f>
        <v>0</v>
      </c>
      <c r="G243" s="49" t="s">
        <v>778</v>
      </c>
      <c r="H243" s="480" t="s">
        <v>201</v>
      </c>
      <c r="I243" s="365">
        <f>'موازنة 2026-2027'!O243</f>
        <v>0</v>
      </c>
      <c r="J243" s="365">
        <f>'موازنة 2027-2028 '!O243</f>
        <v>0</v>
      </c>
      <c r="K243" s="365">
        <f>'موازنة 2028 -2029'!O243</f>
        <v>0</v>
      </c>
      <c r="L243" s="365">
        <f t="shared" si="77"/>
        <v>0</v>
      </c>
      <c r="M243" s="365">
        <f>'موازنة 2029-2030'!O243</f>
        <v>0</v>
      </c>
      <c r="N243" s="496">
        <f t="shared" si="70"/>
        <v>0</v>
      </c>
      <c r="O243" s="365"/>
      <c r="P243" s="365" t="str">
        <f t="shared" si="71"/>
        <v xml:space="preserve"> </v>
      </c>
      <c r="Q243" s="365" t="str">
        <f t="shared" si="72"/>
        <v xml:space="preserve"> </v>
      </c>
      <c r="R243" s="497">
        <f t="shared" si="74"/>
        <v>0</v>
      </c>
      <c r="S243" s="461">
        <f t="shared" si="73"/>
        <v>0</v>
      </c>
    </row>
    <row r="244" spans="1:19" ht="126" customHeight="1" thickBot="1" x14ac:dyDescent="0.25">
      <c r="A244" s="365">
        <f>'موازنة 2026-2027'!A244</f>
        <v>1000</v>
      </c>
      <c r="B244" s="365">
        <f>'موازنة 2026-2027'!B244</f>
        <v>0</v>
      </c>
      <c r="C244" s="365">
        <f>'موازنة 2026-2027'!C244</f>
        <v>5000</v>
      </c>
      <c r="D244" s="365">
        <f>'موازنة 2026-2027'!D244</f>
        <v>0</v>
      </c>
      <c r="E244" s="365">
        <f>'موازنة 2026-2027'!E244</f>
        <v>5000</v>
      </c>
      <c r="F244" s="365">
        <f>'موازنة 2026-2027'!F244</f>
        <v>0</v>
      </c>
      <c r="G244" s="49" t="s">
        <v>779</v>
      </c>
      <c r="H244" s="480" t="s">
        <v>202</v>
      </c>
      <c r="I244" s="365">
        <f>'موازنة 2026-2027'!O244</f>
        <v>6000</v>
      </c>
      <c r="J244" s="365">
        <f>'موازنة 2027-2028 '!O244</f>
        <v>6000</v>
      </c>
      <c r="K244" s="365">
        <f>'موازنة 2028 -2029'!O244</f>
        <v>7000</v>
      </c>
      <c r="L244" s="365">
        <f t="shared" si="77"/>
        <v>14000</v>
      </c>
      <c r="M244" s="365">
        <f>'موازنة 2029-2030'!O244</f>
        <v>0</v>
      </c>
      <c r="N244" s="496">
        <f t="shared" si="70"/>
        <v>-6000</v>
      </c>
      <c r="O244" s="365"/>
      <c r="P244" s="365" t="str">
        <f t="shared" si="71"/>
        <v xml:space="preserve"> </v>
      </c>
      <c r="Q244" s="365">
        <f t="shared" si="72"/>
        <v>6000</v>
      </c>
      <c r="R244" s="497">
        <f t="shared" si="74"/>
        <v>0</v>
      </c>
      <c r="S244" s="461">
        <f t="shared" si="73"/>
        <v>44000</v>
      </c>
    </row>
    <row r="245" spans="1:19" ht="105.75" hidden="1" customHeight="1" thickBot="1" x14ac:dyDescent="0.25">
      <c r="A245" s="391">
        <f>'موازنة 2026-2027'!A245</f>
        <v>0</v>
      </c>
      <c r="B245" s="379">
        <f>'موازنة 2026-2027'!B245</f>
        <v>0</v>
      </c>
      <c r="C245" s="379">
        <f>'موازنة 2026-2027'!C245</f>
        <v>0</v>
      </c>
      <c r="D245" s="379">
        <f>'موازنة 2026-2027'!D245</f>
        <v>0</v>
      </c>
      <c r="E245" s="379">
        <f>'موازنة 2026-2027'!E245</f>
        <v>0</v>
      </c>
      <c r="F245" s="379">
        <f>'موازنة 2026-2027'!F245</f>
        <v>0</v>
      </c>
      <c r="G245" s="50" t="s">
        <v>780</v>
      </c>
      <c r="H245" s="480" t="s">
        <v>203</v>
      </c>
      <c r="I245" s="379">
        <f>'موازنة 2026-2027'!O245</f>
        <v>0</v>
      </c>
      <c r="J245" s="379">
        <f>'موازنة 2027-2028 '!O245</f>
        <v>0</v>
      </c>
      <c r="K245" s="379">
        <f>'موازنة 2028 -2029'!O245</f>
        <v>0</v>
      </c>
      <c r="L245" s="379">
        <f t="shared" si="77"/>
        <v>0</v>
      </c>
      <c r="M245" s="379">
        <f>'موازنة 2029-2030'!O245</f>
        <v>0</v>
      </c>
      <c r="N245" s="520">
        <f t="shared" si="70"/>
        <v>0</v>
      </c>
      <c r="O245" s="379"/>
      <c r="P245" s="379" t="str">
        <f t="shared" si="71"/>
        <v xml:space="preserve"> </v>
      </c>
      <c r="Q245" s="379" t="str">
        <f t="shared" si="72"/>
        <v xml:space="preserve"> </v>
      </c>
      <c r="R245" s="521">
        <f t="shared" si="74"/>
        <v>0</v>
      </c>
      <c r="S245" s="461">
        <f t="shared" si="73"/>
        <v>0</v>
      </c>
    </row>
    <row r="246" spans="1:19" s="1" customFormat="1" ht="137.25" customHeight="1" thickBot="1" x14ac:dyDescent="0.25">
      <c r="A246" s="360">
        <f t="shared" ref="A246:O246" si="79">SUM(A241:A245)</f>
        <v>1000</v>
      </c>
      <c r="B246" s="368">
        <f t="shared" si="79"/>
        <v>0</v>
      </c>
      <c r="C246" s="368">
        <f t="shared" si="79"/>
        <v>5000</v>
      </c>
      <c r="D246" s="368">
        <f t="shared" si="79"/>
        <v>0</v>
      </c>
      <c r="E246" s="368">
        <f t="shared" si="79"/>
        <v>5000</v>
      </c>
      <c r="F246" s="368">
        <f t="shared" si="79"/>
        <v>0</v>
      </c>
      <c r="G246" s="51"/>
      <c r="H246" s="486" t="s">
        <v>204</v>
      </c>
      <c r="I246" s="368">
        <f>'موازنة 2026-2027'!O246</f>
        <v>6000</v>
      </c>
      <c r="J246" s="368">
        <f>'موازنة 2027-2028 '!O246</f>
        <v>6000</v>
      </c>
      <c r="K246" s="368">
        <f>'موازنة 2028 -2029'!O246</f>
        <v>7000</v>
      </c>
      <c r="L246" s="368">
        <f t="shared" si="79"/>
        <v>14000</v>
      </c>
      <c r="M246" s="368">
        <f>'موازنة 2029-2030'!O246</f>
        <v>0</v>
      </c>
      <c r="N246" s="500">
        <f t="shared" si="70"/>
        <v>-6000</v>
      </c>
      <c r="O246" s="368">
        <f t="shared" si="79"/>
        <v>0</v>
      </c>
      <c r="P246" s="368" t="str">
        <f t="shared" si="71"/>
        <v xml:space="preserve"> </v>
      </c>
      <c r="Q246" s="368">
        <f t="shared" si="72"/>
        <v>6000</v>
      </c>
      <c r="R246" s="501">
        <f t="shared" si="74"/>
        <v>0</v>
      </c>
      <c r="S246" s="461">
        <f t="shared" si="73"/>
        <v>44000</v>
      </c>
    </row>
    <row r="247" spans="1:19" s="1" customFormat="1" ht="126" customHeight="1" x14ac:dyDescent="0.2">
      <c r="A247" s="357"/>
      <c r="B247" s="373"/>
      <c r="C247" s="373"/>
      <c r="D247" s="373"/>
      <c r="E247" s="373"/>
      <c r="F247" s="373"/>
      <c r="G247" s="54" t="s">
        <v>781</v>
      </c>
      <c r="H247" s="477" t="s">
        <v>205</v>
      </c>
      <c r="I247" s="373"/>
      <c r="J247" s="373"/>
      <c r="K247" s="373"/>
      <c r="L247" s="373"/>
      <c r="M247" s="373"/>
      <c r="N247" s="508">
        <f t="shared" si="70"/>
        <v>0</v>
      </c>
      <c r="O247" s="373"/>
      <c r="P247" s="373" t="str">
        <f t="shared" si="71"/>
        <v xml:space="preserve"> </v>
      </c>
      <c r="Q247" s="373" t="str">
        <f t="shared" si="72"/>
        <v xml:space="preserve"> </v>
      </c>
      <c r="R247" s="509"/>
      <c r="S247" s="461">
        <f>S257</f>
        <v>3106523</v>
      </c>
    </row>
    <row r="248" spans="1:19" ht="105.75" hidden="1" customHeight="1" x14ac:dyDescent="0.2">
      <c r="A248" s="364">
        <f>'موازنة 2026-2027'!A248</f>
        <v>0</v>
      </c>
      <c r="B248" s="365">
        <f>'موازنة 2026-2027'!B248</f>
        <v>0</v>
      </c>
      <c r="C248" s="365">
        <f>'موازنة 2026-2027'!C248</f>
        <v>0</v>
      </c>
      <c r="D248" s="365">
        <f>'موازنة 2026-2027'!D248</f>
        <v>0</v>
      </c>
      <c r="E248" s="365">
        <f>'موازنة 2026-2027'!E248</f>
        <v>0</v>
      </c>
      <c r="F248" s="365">
        <f>'موازنة 2026-2027'!F248</f>
        <v>0</v>
      </c>
      <c r="G248" s="49" t="s">
        <v>782</v>
      </c>
      <c r="H248" s="480" t="s">
        <v>206</v>
      </c>
      <c r="I248" s="365">
        <f>'موازنة 2026-2027'!O248</f>
        <v>0</v>
      </c>
      <c r="J248" s="365">
        <f>'موازنة 2027-2028 '!O248</f>
        <v>0</v>
      </c>
      <c r="K248" s="365">
        <f>'موازنة 2028 -2029'!O248</f>
        <v>0</v>
      </c>
      <c r="L248" s="365">
        <f t="shared" si="77"/>
        <v>0</v>
      </c>
      <c r="M248" s="365">
        <f>'موازنة 2029-2030'!O248</f>
        <v>0</v>
      </c>
      <c r="N248" s="496">
        <f t="shared" si="70"/>
        <v>0</v>
      </c>
      <c r="O248" s="365"/>
      <c r="P248" s="365" t="str">
        <f t="shared" si="71"/>
        <v xml:space="preserve"> </v>
      </c>
      <c r="Q248" s="365" t="str">
        <f t="shared" si="72"/>
        <v xml:space="preserve"> </v>
      </c>
      <c r="R248" s="497">
        <f t="shared" si="74"/>
        <v>0</v>
      </c>
      <c r="S248" s="461">
        <f t="shared" si="73"/>
        <v>0</v>
      </c>
    </row>
    <row r="249" spans="1:19" ht="105.75" hidden="1" customHeight="1" x14ac:dyDescent="0.2">
      <c r="A249" s="364">
        <f>'موازنة 2026-2027'!A249</f>
        <v>0</v>
      </c>
      <c r="B249" s="365">
        <f>'موازنة 2026-2027'!B249</f>
        <v>0</v>
      </c>
      <c r="C249" s="365">
        <f>'موازنة 2026-2027'!C249</f>
        <v>0</v>
      </c>
      <c r="D249" s="365">
        <f>'موازنة 2026-2027'!D249</f>
        <v>0</v>
      </c>
      <c r="E249" s="365">
        <f>'موازنة 2026-2027'!E249</f>
        <v>0</v>
      </c>
      <c r="F249" s="365">
        <f>'موازنة 2026-2027'!F249</f>
        <v>0</v>
      </c>
      <c r="G249" s="49" t="s">
        <v>783</v>
      </c>
      <c r="H249" s="480" t="s">
        <v>207</v>
      </c>
      <c r="I249" s="365">
        <f>'موازنة 2026-2027'!O249</f>
        <v>0</v>
      </c>
      <c r="J249" s="365">
        <f>'موازنة 2027-2028 '!O249</f>
        <v>0</v>
      </c>
      <c r="K249" s="365">
        <f>'موازنة 2028 -2029'!O249</f>
        <v>0</v>
      </c>
      <c r="L249" s="365">
        <f t="shared" si="77"/>
        <v>0</v>
      </c>
      <c r="M249" s="365">
        <f>'موازنة 2029-2030'!O249</f>
        <v>0</v>
      </c>
      <c r="N249" s="496">
        <f t="shared" si="70"/>
        <v>0</v>
      </c>
      <c r="O249" s="365"/>
      <c r="P249" s="365" t="str">
        <f t="shared" si="71"/>
        <v xml:space="preserve"> </v>
      </c>
      <c r="Q249" s="365" t="str">
        <f t="shared" si="72"/>
        <v xml:space="preserve"> </v>
      </c>
      <c r="R249" s="497">
        <f t="shared" si="74"/>
        <v>0</v>
      </c>
      <c r="S249" s="461">
        <f t="shared" si="73"/>
        <v>0</v>
      </c>
    </row>
    <row r="250" spans="1:19" ht="126" customHeight="1" x14ac:dyDescent="0.2">
      <c r="A250" s="364">
        <f>'موازنة 2026-2027'!A250</f>
        <v>0</v>
      </c>
      <c r="B250" s="365">
        <f>'موازنة 2026-2027'!B250</f>
        <v>0</v>
      </c>
      <c r="C250" s="365">
        <f>'موازنة 2026-2027'!C250</f>
        <v>30000</v>
      </c>
      <c r="D250" s="365">
        <f>'موازنة 2026-2027'!D250</f>
        <v>28750</v>
      </c>
      <c r="E250" s="365">
        <f>'موازنة 2026-2027'!E250</f>
        <v>30000</v>
      </c>
      <c r="F250" s="365">
        <f>'موازنة 2026-2027'!F250</f>
        <v>0</v>
      </c>
      <c r="G250" s="49" t="s">
        <v>784</v>
      </c>
      <c r="H250" s="480" t="s">
        <v>208</v>
      </c>
      <c r="I250" s="365">
        <f>'موازنة 2026-2027'!O250</f>
        <v>38000</v>
      </c>
      <c r="J250" s="365">
        <f>'موازنة 2027-2028 '!O250</f>
        <v>42000</v>
      </c>
      <c r="K250" s="365">
        <f>'موازنة 2028 -2029'!O250</f>
        <v>45000</v>
      </c>
      <c r="L250" s="365">
        <f>K250</f>
        <v>45000</v>
      </c>
      <c r="M250" s="365">
        <f>'موازنة 2029-2030'!O250</f>
        <v>0</v>
      </c>
      <c r="N250" s="496">
        <f t="shared" si="70"/>
        <v>-38000</v>
      </c>
      <c r="O250" s="365"/>
      <c r="P250" s="365" t="str">
        <f t="shared" si="71"/>
        <v xml:space="preserve"> </v>
      </c>
      <c r="Q250" s="365">
        <f t="shared" si="72"/>
        <v>38000</v>
      </c>
      <c r="R250" s="497">
        <f t="shared" si="74"/>
        <v>0</v>
      </c>
      <c r="S250" s="461">
        <f t="shared" si="73"/>
        <v>258750</v>
      </c>
    </row>
    <row r="251" spans="1:19" ht="105.75" hidden="1" customHeight="1" x14ac:dyDescent="0.2">
      <c r="A251" s="364">
        <f>'موازنة 2026-2027'!A251</f>
        <v>0</v>
      </c>
      <c r="B251" s="365">
        <f>'موازنة 2026-2027'!B251</f>
        <v>0</v>
      </c>
      <c r="C251" s="365">
        <f>'موازنة 2026-2027'!C251</f>
        <v>0</v>
      </c>
      <c r="D251" s="365">
        <f>'موازنة 2026-2027'!D251</f>
        <v>0</v>
      </c>
      <c r="E251" s="365">
        <f>'موازنة 2026-2027'!E251</f>
        <v>0</v>
      </c>
      <c r="F251" s="365">
        <f>'موازنة 2026-2027'!F251</f>
        <v>0</v>
      </c>
      <c r="G251" s="49" t="s">
        <v>785</v>
      </c>
      <c r="H251" s="480" t="s">
        <v>209</v>
      </c>
      <c r="I251" s="365">
        <f>'موازنة 2026-2027'!O251</f>
        <v>0</v>
      </c>
      <c r="J251" s="365">
        <f>'موازنة 2027-2028 '!O251</f>
        <v>0</v>
      </c>
      <c r="K251" s="365">
        <f>'موازنة 2028 -2029'!O251</f>
        <v>0</v>
      </c>
      <c r="L251" s="365">
        <f t="shared" si="77"/>
        <v>0</v>
      </c>
      <c r="M251" s="365">
        <f>'موازنة 2029-2030'!O251</f>
        <v>0</v>
      </c>
      <c r="N251" s="496">
        <f t="shared" si="70"/>
        <v>0</v>
      </c>
      <c r="O251" s="365"/>
      <c r="P251" s="365" t="str">
        <f t="shared" si="71"/>
        <v xml:space="preserve"> </v>
      </c>
      <c r="Q251" s="365" t="str">
        <f t="shared" si="72"/>
        <v xml:space="preserve"> </v>
      </c>
      <c r="R251" s="497">
        <f t="shared" si="74"/>
        <v>0</v>
      </c>
      <c r="S251" s="461">
        <f t="shared" si="73"/>
        <v>0</v>
      </c>
    </row>
    <row r="252" spans="1:19" ht="105.75" hidden="1" customHeight="1" x14ac:dyDescent="0.2">
      <c r="A252" s="364">
        <f>'موازنة 2026-2027'!A252</f>
        <v>0</v>
      </c>
      <c r="B252" s="365">
        <f>'موازنة 2026-2027'!B252</f>
        <v>0</v>
      </c>
      <c r="C252" s="365">
        <f>'موازنة 2026-2027'!C252</f>
        <v>0</v>
      </c>
      <c r="D252" s="365">
        <f>'موازنة 2026-2027'!D252</f>
        <v>0</v>
      </c>
      <c r="E252" s="365">
        <f>'موازنة 2026-2027'!E252</f>
        <v>0</v>
      </c>
      <c r="F252" s="365">
        <f>'موازنة 2026-2027'!F252</f>
        <v>0</v>
      </c>
      <c r="G252" s="49" t="s">
        <v>786</v>
      </c>
      <c r="H252" s="480" t="s">
        <v>210</v>
      </c>
      <c r="I252" s="365">
        <f>'موازنة 2026-2027'!O252</f>
        <v>0</v>
      </c>
      <c r="J252" s="365">
        <f>'موازنة 2027-2028 '!O252</f>
        <v>0</v>
      </c>
      <c r="K252" s="365">
        <f>'موازنة 2028 -2029'!O252</f>
        <v>0</v>
      </c>
      <c r="L252" s="365">
        <f t="shared" si="77"/>
        <v>0</v>
      </c>
      <c r="M252" s="365">
        <f>'موازنة 2029-2030'!O252</f>
        <v>0</v>
      </c>
      <c r="N252" s="496">
        <f t="shared" si="70"/>
        <v>0</v>
      </c>
      <c r="O252" s="365"/>
      <c r="P252" s="365" t="str">
        <f t="shared" si="71"/>
        <v xml:space="preserve"> </v>
      </c>
      <c r="Q252" s="365" t="str">
        <f t="shared" si="72"/>
        <v xml:space="preserve"> </v>
      </c>
      <c r="R252" s="497">
        <f t="shared" si="74"/>
        <v>0</v>
      </c>
      <c r="S252" s="461">
        <f t="shared" si="73"/>
        <v>0</v>
      </c>
    </row>
    <row r="253" spans="1:19" ht="112.5" customHeight="1" x14ac:dyDescent="0.2">
      <c r="A253" s="365">
        <f>'موازنة 2026-2027'!A253</f>
        <v>223000</v>
      </c>
      <c r="B253" s="365">
        <f>'موازنة 2026-2027'!B253</f>
        <v>222856</v>
      </c>
      <c r="C253" s="365">
        <f>'موازنة 2026-2027'!C253</f>
        <v>208000</v>
      </c>
      <c r="D253" s="365">
        <f>'موازنة 2026-2027'!D253</f>
        <v>207917</v>
      </c>
      <c r="E253" s="365">
        <f>'موازنة 2026-2027'!E253</f>
        <v>239000</v>
      </c>
      <c r="F253" s="365">
        <f>'موازنة 2026-2027'!F253</f>
        <v>0</v>
      </c>
      <c r="G253" s="49" t="s">
        <v>787</v>
      </c>
      <c r="H253" s="480" t="s">
        <v>211</v>
      </c>
      <c r="I253" s="365">
        <f>'موازنة 2026-2027'!O253</f>
        <v>275000</v>
      </c>
      <c r="J253" s="365">
        <f>'موازنة 2027-2028 '!O253</f>
        <v>317000</v>
      </c>
      <c r="K253" s="365">
        <f>'موازنة 2028 -2029'!O253</f>
        <v>380000</v>
      </c>
      <c r="L253" s="365">
        <f t="shared" si="77"/>
        <v>760000</v>
      </c>
      <c r="M253" s="365">
        <f>'موازنة 2029-2030'!O253</f>
        <v>0</v>
      </c>
      <c r="N253" s="496">
        <f t="shared" si="70"/>
        <v>-275000</v>
      </c>
      <c r="O253" s="365"/>
      <c r="P253" s="365" t="str">
        <f t="shared" si="71"/>
        <v xml:space="preserve"> </v>
      </c>
      <c r="Q253" s="365">
        <f t="shared" si="72"/>
        <v>275000</v>
      </c>
      <c r="R253" s="497">
        <f t="shared" si="74"/>
        <v>0</v>
      </c>
      <c r="S253" s="461">
        <f t="shared" si="73"/>
        <v>2832773</v>
      </c>
    </row>
    <row r="254" spans="1:19" ht="105.75" hidden="1" customHeight="1" x14ac:dyDescent="0.2">
      <c r="A254" s="364">
        <f>'موازنة 2026-2027'!A254</f>
        <v>0</v>
      </c>
      <c r="B254" s="365">
        <f>'موازنة 2026-2027'!B254</f>
        <v>0</v>
      </c>
      <c r="C254" s="365">
        <f>'موازنة 2026-2027'!C254</f>
        <v>0</v>
      </c>
      <c r="D254" s="365">
        <f>'موازنة 2026-2027'!D254</f>
        <v>0</v>
      </c>
      <c r="E254" s="365">
        <f>'موازنة 2026-2027'!E254</f>
        <v>0</v>
      </c>
      <c r="F254" s="365">
        <f>'موازنة 2026-2027'!F254</f>
        <v>0</v>
      </c>
      <c r="G254" s="49" t="s">
        <v>788</v>
      </c>
      <c r="H254" s="480" t="s">
        <v>212</v>
      </c>
      <c r="I254" s="365">
        <f>'موازنة 2026-2027'!O254</f>
        <v>0</v>
      </c>
      <c r="J254" s="365">
        <f>'موازنة 2027-2028 '!O254</f>
        <v>0</v>
      </c>
      <c r="K254" s="365">
        <f>'موازنة 2028 -2029'!O254</f>
        <v>0</v>
      </c>
      <c r="L254" s="365">
        <f t="shared" si="77"/>
        <v>0</v>
      </c>
      <c r="M254" s="365">
        <f>'موازنة 2029-2030'!O254</f>
        <v>0</v>
      </c>
      <c r="N254" s="496">
        <f t="shared" si="70"/>
        <v>0</v>
      </c>
      <c r="O254" s="365"/>
      <c r="P254" s="365" t="str">
        <f t="shared" si="71"/>
        <v xml:space="preserve"> </v>
      </c>
      <c r="Q254" s="365" t="str">
        <f t="shared" si="72"/>
        <v xml:space="preserve"> </v>
      </c>
      <c r="R254" s="497">
        <f t="shared" si="74"/>
        <v>0</v>
      </c>
      <c r="S254" s="461">
        <f t="shared" si="73"/>
        <v>0</v>
      </c>
    </row>
    <row r="255" spans="1:19" ht="105.75" hidden="1" customHeight="1" x14ac:dyDescent="0.2">
      <c r="A255" s="364">
        <f>'موازنة 2026-2027'!A255</f>
        <v>0</v>
      </c>
      <c r="B255" s="365">
        <f>'موازنة 2026-2027'!B255</f>
        <v>0</v>
      </c>
      <c r="C255" s="365">
        <f>'موازنة 2026-2027'!C255</f>
        <v>0</v>
      </c>
      <c r="D255" s="365">
        <f>'موازنة 2026-2027'!D255</f>
        <v>0</v>
      </c>
      <c r="E255" s="365">
        <f>'موازنة 2026-2027'!E255</f>
        <v>0</v>
      </c>
      <c r="F255" s="365">
        <f>'موازنة 2026-2027'!F255</f>
        <v>0</v>
      </c>
      <c r="G255" s="49" t="s">
        <v>789</v>
      </c>
      <c r="H255" s="480" t="s">
        <v>213</v>
      </c>
      <c r="I255" s="365">
        <f>'موازنة 2026-2027'!O255</f>
        <v>0</v>
      </c>
      <c r="J255" s="365">
        <f>'موازنة 2027-2028 '!O255</f>
        <v>0</v>
      </c>
      <c r="K255" s="365">
        <f>'موازنة 2028 -2029'!O255</f>
        <v>0</v>
      </c>
      <c r="L255" s="365">
        <f t="shared" si="77"/>
        <v>0</v>
      </c>
      <c r="M255" s="365">
        <f>'موازنة 2029-2030'!O255</f>
        <v>0</v>
      </c>
      <c r="N255" s="496">
        <f t="shared" si="70"/>
        <v>0</v>
      </c>
      <c r="O255" s="365"/>
      <c r="P255" s="365" t="str">
        <f t="shared" si="71"/>
        <v xml:space="preserve"> </v>
      </c>
      <c r="Q255" s="365" t="str">
        <f t="shared" si="72"/>
        <v xml:space="preserve"> </v>
      </c>
      <c r="R255" s="497">
        <f t="shared" si="74"/>
        <v>0</v>
      </c>
      <c r="S255" s="461">
        <f t="shared" si="73"/>
        <v>0</v>
      </c>
    </row>
    <row r="256" spans="1:19" ht="126" customHeight="1" thickBot="1" x14ac:dyDescent="0.25">
      <c r="A256" s="391">
        <f>'موازنة 2026-2027'!A256</f>
        <v>0</v>
      </c>
      <c r="B256" s="379">
        <f>'موازنة 2026-2027'!B256</f>
        <v>0</v>
      </c>
      <c r="C256" s="379">
        <f>'موازنة 2026-2027'!C256</f>
        <v>15000</v>
      </c>
      <c r="D256" s="379">
        <f>'موازنة 2026-2027'!D256</f>
        <v>0</v>
      </c>
      <c r="E256" s="379">
        <f>'موازنة 2026-2027'!E256</f>
        <v>0</v>
      </c>
      <c r="F256" s="379">
        <f>'موازنة 2026-2027'!F256</f>
        <v>0</v>
      </c>
      <c r="G256" s="50" t="s">
        <v>790</v>
      </c>
      <c r="H256" s="480" t="s">
        <v>214</v>
      </c>
      <c r="I256" s="379">
        <f>'موازنة 2026-2027'!O256</f>
        <v>0</v>
      </c>
      <c r="J256" s="379">
        <f>'موازنة 2027-2028 '!O256</f>
        <v>0</v>
      </c>
      <c r="K256" s="379">
        <f>'موازنة 2028 -2029'!O256</f>
        <v>0</v>
      </c>
      <c r="L256" s="379">
        <f t="shared" si="77"/>
        <v>0</v>
      </c>
      <c r="M256" s="379">
        <f>'موازنة 2029-2030'!O256</f>
        <v>0</v>
      </c>
      <c r="N256" s="520">
        <f t="shared" si="70"/>
        <v>0</v>
      </c>
      <c r="O256" s="379"/>
      <c r="P256" s="379" t="str">
        <f t="shared" si="71"/>
        <v xml:space="preserve"> </v>
      </c>
      <c r="Q256" s="379" t="str">
        <f t="shared" si="72"/>
        <v xml:space="preserve"> </v>
      </c>
      <c r="R256" s="521">
        <f t="shared" si="74"/>
        <v>0</v>
      </c>
      <c r="S256" s="461">
        <f t="shared" si="73"/>
        <v>15000</v>
      </c>
    </row>
    <row r="257" spans="1:19" s="1" customFormat="1" ht="90" customHeight="1" x14ac:dyDescent="0.2">
      <c r="A257" s="392">
        <f t="shared" ref="A257:O257" si="80">SUM(A248:A256)</f>
        <v>223000</v>
      </c>
      <c r="B257" s="393">
        <f t="shared" si="80"/>
        <v>222856</v>
      </c>
      <c r="C257" s="393">
        <f t="shared" si="80"/>
        <v>253000</v>
      </c>
      <c r="D257" s="393">
        <f t="shared" si="80"/>
        <v>236667</v>
      </c>
      <c r="E257" s="393">
        <f t="shared" si="80"/>
        <v>269000</v>
      </c>
      <c r="F257" s="393">
        <f t="shared" si="80"/>
        <v>0</v>
      </c>
      <c r="G257" s="317"/>
      <c r="H257" s="546" t="s">
        <v>215</v>
      </c>
      <c r="I257" s="393">
        <f>'موازنة 2026-2027'!O257</f>
        <v>313000</v>
      </c>
      <c r="J257" s="393">
        <f>'موازنة 2027-2028 '!O257</f>
        <v>359000</v>
      </c>
      <c r="K257" s="393">
        <f>'موازنة 2028 -2029'!O257</f>
        <v>425000</v>
      </c>
      <c r="L257" s="393">
        <f t="shared" si="80"/>
        <v>805000</v>
      </c>
      <c r="M257" s="393">
        <f>'موازنة 2029-2030'!O257</f>
        <v>0</v>
      </c>
      <c r="N257" s="547">
        <f t="shared" si="70"/>
        <v>-313000</v>
      </c>
      <c r="O257" s="393">
        <f t="shared" si="80"/>
        <v>0</v>
      </c>
      <c r="P257" s="393" t="str">
        <f t="shared" si="71"/>
        <v xml:space="preserve"> </v>
      </c>
      <c r="Q257" s="393">
        <f t="shared" si="72"/>
        <v>313000</v>
      </c>
      <c r="R257" s="548">
        <f t="shared" si="74"/>
        <v>0</v>
      </c>
      <c r="S257" s="461">
        <f t="shared" si="73"/>
        <v>3106523</v>
      </c>
    </row>
    <row r="258" spans="1:19" s="1" customFormat="1" ht="92.25" customHeight="1" x14ac:dyDescent="0.2">
      <c r="A258" s="394"/>
      <c r="B258" s="395"/>
      <c r="C258" s="395"/>
      <c r="D258" s="395"/>
      <c r="E258" s="395"/>
      <c r="F258" s="395"/>
      <c r="G258" s="48" t="s">
        <v>791</v>
      </c>
      <c r="H258" s="513" t="s">
        <v>216</v>
      </c>
      <c r="I258" s="395"/>
      <c r="J258" s="395"/>
      <c r="K258" s="395"/>
      <c r="L258" s="395"/>
      <c r="M258" s="395"/>
      <c r="N258" s="549">
        <f t="shared" si="70"/>
        <v>0</v>
      </c>
      <c r="O258" s="582"/>
      <c r="P258" s="394" t="str">
        <f t="shared" si="71"/>
        <v xml:space="preserve"> </v>
      </c>
      <c r="Q258" s="394" t="str">
        <f t="shared" si="72"/>
        <v xml:space="preserve"> </v>
      </c>
      <c r="R258" s="550"/>
      <c r="S258" s="461">
        <f>S281</f>
        <v>4712049</v>
      </c>
    </row>
    <row r="259" spans="1:19" ht="105.75" hidden="1" customHeight="1" x14ac:dyDescent="0.2">
      <c r="A259" s="364">
        <f>'موازنة 2026-2027'!A259</f>
        <v>0</v>
      </c>
      <c r="B259" s="364">
        <f>'موازنة 2026-2027'!B259</f>
        <v>0</v>
      </c>
      <c r="C259" s="364">
        <f>'موازنة 2026-2027'!C259</f>
        <v>0</v>
      </c>
      <c r="D259" s="364">
        <f>'موازنة 2026-2027'!D259</f>
        <v>0</v>
      </c>
      <c r="E259" s="364">
        <f>'موازنة 2026-2027'!E259</f>
        <v>0</v>
      </c>
      <c r="F259" s="364">
        <f>'موازنة 2026-2027'!F259</f>
        <v>0</v>
      </c>
      <c r="G259" s="64" t="s">
        <v>792</v>
      </c>
      <c r="H259" s="480" t="s">
        <v>217</v>
      </c>
      <c r="I259" s="364">
        <f>'موازنة 2026-2027'!O259</f>
        <v>0</v>
      </c>
      <c r="J259" s="364">
        <f>'موازنة 2027-2028 '!O259</f>
        <v>0</v>
      </c>
      <c r="K259" s="364">
        <f>'موازنة 2028 -2029'!O259</f>
        <v>0</v>
      </c>
      <c r="L259" s="364">
        <f t="shared" si="77"/>
        <v>0</v>
      </c>
      <c r="M259" s="364">
        <f>'موازنة 2029-2030'!O259</f>
        <v>0</v>
      </c>
      <c r="N259" s="583">
        <f t="shared" si="70"/>
        <v>0</v>
      </c>
      <c r="O259" s="414"/>
      <c r="P259" s="364" t="str">
        <f t="shared" si="71"/>
        <v xml:space="preserve"> </v>
      </c>
      <c r="Q259" s="364" t="str">
        <f t="shared" si="72"/>
        <v xml:space="preserve"> </v>
      </c>
      <c r="R259" s="497">
        <f t="shared" si="74"/>
        <v>0</v>
      </c>
      <c r="S259" s="461">
        <f t="shared" si="73"/>
        <v>0</v>
      </c>
    </row>
    <row r="260" spans="1:19" ht="102.75" customHeight="1" x14ac:dyDescent="0.2">
      <c r="A260" s="364">
        <f>'موازنة 2026-2027'!A260</f>
        <v>150000</v>
      </c>
      <c r="B260" s="364">
        <f>'موازنة 2026-2027'!B260</f>
        <v>131037</v>
      </c>
      <c r="C260" s="364">
        <f>'موازنة 2026-2027'!C260</f>
        <v>145000</v>
      </c>
      <c r="D260" s="364">
        <f>'موازنة 2026-2027'!D260</f>
        <v>126149</v>
      </c>
      <c r="E260" s="364">
        <f>'موازنة 2026-2027'!E260</f>
        <v>145000</v>
      </c>
      <c r="F260" s="364">
        <f>'موازنة 2026-2027'!F260</f>
        <v>0</v>
      </c>
      <c r="G260" s="64" t="s">
        <v>793</v>
      </c>
      <c r="H260" s="480" t="s">
        <v>218</v>
      </c>
      <c r="I260" s="414">
        <f>'موازنة 2026-2027'!O260</f>
        <v>159000</v>
      </c>
      <c r="J260" s="364">
        <f>'موازنة 2027-2028 '!O260</f>
        <v>183000</v>
      </c>
      <c r="K260" s="364">
        <f>'موازنة 2028 -2029'!O260</f>
        <v>220000</v>
      </c>
      <c r="L260" s="364">
        <f t="shared" si="77"/>
        <v>440000</v>
      </c>
      <c r="M260" s="364">
        <f>'موازنة 2029-2030'!O260</f>
        <v>0</v>
      </c>
      <c r="N260" s="583">
        <f t="shared" si="70"/>
        <v>-159000</v>
      </c>
      <c r="O260" s="414"/>
      <c r="P260" s="364" t="str">
        <f t="shared" si="71"/>
        <v xml:space="preserve"> </v>
      </c>
      <c r="Q260" s="364">
        <f t="shared" si="72"/>
        <v>159000</v>
      </c>
      <c r="R260" s="497">
        <f t="shared" si="74"/>
        <v>0</v>
      </c>
      <c r="S260" s="461">
        <f t="shared" si="73"/>
        <v>1699186</v>
      </c>
    </row>
    <row r="261" spans="1:19" ht="105" customHeight="1" x14ac:dyDescent="0.2">
      <c r="A261" s="365">
        <f>'موازنة 2026-2027'!A261</f>
        <v>200000</v>
      </c>
      <c r="B261" s="365">
        <f>'موازنة 2026-2027'!B261</f>
        <v>49667</v>
      </c>
      <c r="C261" s="365">
        <f>'موازنة 2026-2027'!C261</f>
        <v>200000</v>
      </c>
      <c r="D261" s="365">
        <f>'موازنة 2026-2027'!D261</f>
        <v>83969</v>
      </c>
      <c r="E261" s="364">
        <f>'موازنة 2026-2027'!E261</f>
        <v>200000</v>
      </c>
      <c r="F261" s="365">
        <f>'موازنة 2026-2027'!F261</f>
        <v>0</v>
      </c>
      <c r="G261" s="49" t="s">
        <v>794</v>
      </c>
      <c r="H261" s="480" t="s">
        <v>219</v>
      </c>
      <c r="I261" s="414">
        <f>'موازنة 2026-2027'!O261</f>
        <v>200000</v>
      </c>
      <c r="J261" s="364">
        <f>'موازنة 2027-2028 '!O261</f>
        <v>200000</v>
      </c>
      <c r="K261" s="364">
        <f>'موازنة 2028 -2029'!O261</f>
        <v>200000</v>
      </c>
      <c r="L261" s="364">
        <f t="shared" si="77"/>
        <v>400000</v>
      </c>
      <c r="M261" s="364">
        <f>'موازنة 2029-2030'!O261</f>
        <v>0</v>
      </c>
      <c r="N261" s="583">
        <f t="shared" si="70"/>
        <v>-200000</v>
      </c>
      <c r="O261" s="414"/>
      <c r="P261" s="364" t="str">
        <f t="shared" si="71"/>
        <v xml:space="preserve"> </v>
      </c>
      <c r="Q261" s="364">
        <f t="shared" si="72"/>
        <v>200000</v>
      </c>
      <c r="R261" s="497">
        <f t="shared" si="74"/>
        <v>0</v>
      </c>
      <c r="S261" s="461">
        <f t="shared" si="73"/>
        <v>1733636</v>
      </c>
    </row>
    <row r="262" spans="1:19" ht="105.75" hidden="1" customHeight="1" x14ac:dyDescent="0.2">
      <c r="A262" s="365">
        <f>'موازنة 2026-2027'!A262</f>
        <v>0</v>
      </c>
      <c r="B262" s="365">
        <f>'موازنة 2026-2027'!B262</f>
        <v>0</v>
      </c>
      <c r="C262" s="365">
        <f>'موازنة 2026-2027'!C262</f>
        <v>0</v>
      </c>
      <c r="D262" s="365">
        <f>'موازنة 2026-2027'!D262</f>
        <v>0</v>
      </c>
      <c r="E262" s="365">
        <f>'موازنة 2026-2027'!E262</f>
        <v>0</v>
      </c>
      <c r="F262" s="365">
        <f>'موازنة 2026-2027'!F262</f>
        <v>0</v>
      </c>
      <c r="G262" s="49" t="s">
        <v>795</v>
      </c>
      <c r="H262" s="480" t="s">
        <v>220</v>
      </c>
      <c r="I262" s="414">
        <f>'موازنة 2026-2027'!O262</f>
        <v>0</v>
      </c>
      <c r="J262" s="364">
        <f>'موازنة 2027-2028 '!O262</f>
        <v>0</v>
      </c>
      <c r="K262" s="365">
        <f>'موازنة 2028 -2029'!O262</f>
        <v>0</v>
      </c>
      <c r="L262" s="365">
        <f t="shared" si="77"/>
        <v>0</v>
      </c>
      <c r="M262" s="365">
        <f>'موازنة 2029-2030'!O262</f>
        <v>0</v>
      </c>
      <c r="N262" s="496">
        <f t="shared" si="70"/>
        <v>0</v>
      </c>
      <c r="O262" s="414"/>
      <c r="P262" s="364" t="str">
        <f t="shared" si="71"/>
        <v xml:space="preserve"> </v>
      </c>
      <c r="Q262" s="364" t="str">
        <f t="shared" si="72"/>
        <v xml:space="preserve"> </v>
      </c>
      <c r="R262" s="497">
        <f t="shared" si="74"/>
        <v>0</v>
      </c>
      <c r="S262" s="461">
        <f t="shared" si="73"/>
        <v>0</v>
      </c>
    </row>
    <row r="263" spans="1:19" ht="99.75" customHeight="1" x14ac:dyDescent="0.2">
      <c r="A263" s="365">
        <f>'موازنة 2026-2027'!A263</f>
        <v>15000</v>
      </c>
      <c r="B263" s="365">
        <f>'موازنة 2026-2027'!B263</f>
        <v>1690</v>
      </c>
      <c r="C263" s="365">
        <f>'موازنة 2026-2027'!C263</f>
        <v>15000</v>
      </c>
      <c r="D263" s="365">
        <f>'موازنة 2026-2027'!D263</f>
        <v>888</v>
      </c>
      <c r="E263" s="365">
        <f>'موازنة 2026-2027'!E263</f>
        <v>10000</v>
      </c>
      <c r="F263" s="365">
        <f>'موازنة 2026-2027'!F263</f>
        <v>0</v>
      </c>
      <c r="G263" s="49" t="s">
        <v>796</v>
      </c>
      <c r="H263" s="480" t="s">
        <v>221</v>
      </c>
      <c r="I263" s="414">
        <f>'موازنة 2026-2027'!O263</f>
        <v>5000</v>
      </c>
      <c r="J263" s="452">
        <f>'موازنة 2027-2028 '!O263</f>
        <v>6000</v>
      </c>
      <c r="K263" s="365">
        <f>'موازنة 2028 -2029'!O263</f>
        <v>8000</v>
      </c>
      <c r="L263" s="365">
        <f t="shared" si="77"/>
        <v>16000</v>
      </c>
      <c r="M263" s="365">
        <f>'موازنة 2029-2030'!O263</f>
        <v>0</v>
      </c>
      <c r="N263" s="496">
        <f t="shared" si="70"/>
        <v>-5000</v>
      </c>
      <c r="O263" s="414"/>
      <c r="P263" s="364" t="str">
        <f t="shared" si="71"/>
        <v xml:space="preserve"> </v>
      </c>
      <c r="Q263" s="364">
        <f t="shared" si="72"/>
        <v>5000</v>
      </c>
      <c r="R263" s="497">
        <f t="shared" si="74"/>
        <v>0</v>
      </c>
      <c r="S263" s="461">
        <f t="shared" si="73"/>
        <v>77578</v>
      </c>
    </row>
    <row r="264" spans="1:19" ht="107.25" customHeight="1" x14ac:dyDescent="0.2">
      <c r="A264" s="365">
        <f>'موازنة 2026-2027'!A264</f>
        <v>0</v>
      </c>
      <c r="B264" s="365">
        <f>'موازنة 2026-2027'!B264</f>
        <v>0</v>
      </c>
      <c r="C264" s="365">
        <f>'موازنة 2026-2027'!C264</f>
        <v>0</v>
      </c>
      <c r="D264" s="365">
        <f>'موازنة 2026-2027'!D264</f>
        <v>0</v>
      </c>
      <c r="E264" s="365">
        <f>'موازنة 2026-2027'!E264</f>
        <v>0</v>
      </c>
      <c r="F264" s="365">
        <f>'موازنة 2026-2027'!F264</f>
        <v>0</v>
      </c>
      <c r="G264" s="49" t="s">
        <v>797</v>
      </c>
      <c r="H264" s="480" t="s">
        <v>222</v>
      </c>
      <c r="I264" s="414">
        <f>'موازنة 2026-2027'!O264</f>
        <v>0</v>
      </c>
      <c r="J264" s="452">
        <f>'موازنة 2027-2028 '!O264</f>
        <v>0</v>
      </c>
      <c r="K264" s="365">
        <f>'موازنة 2028 -2029'!O264</f>
        <v>0</v>
      </c>
      <c r="L264" s="365">
        <f t="shared" si="77"/>
        <v>0</v>
      </c>
      <c r="M264" s="365">
        <f>'موازنة 2029-2030'!O264</f>
        <v>0</v>
      </c>
      <c r="N264" s="496">
        <f t="shared" si="70"/>
        <v>0</v>
      </c>
      <c r="O264" s="414"/>
      <c r="P264" s="364" t="str">
        <f t="shared" si="71"/>
        <v xml:space="preserve"> </v>
      </c>
      <c r="Q264" s="364" t="str">
        <f t="shared" si="72"/>
        <v xml:space="preserve"> </v>
      </c>
      <c r="R264" s="497">
        <f t="shared" si="74"/>
        <v>0</v>
      </c>
      <c r="S264" s="461">
        <f t="shared" si="73"/>
        <v>0</v>
      </c>
    </row>
    <row r="265" spans="1:19" ht="105.75" hidden="1" customHeight="1" x14ac:dyDescent="0.2">
      <c r="A265" s="365">
        <f>'موازنة 2026-2027'!A265</f>
        <v>0</v>
      </c>
      <c r="B265" s="365">
        <f>'موازنة 2026-2027'!B265</f>
        <v>0</v>
      </c>
      <c r="C265" s="365">
        <f>'موازنة 2026-2027'!C265</f>
        <v>0</v>
      </c>
      <c r="D265" s="365">
        <f>'موازنة 2026-2027'!D265</f>
        <v>0</v>
      </c>
      <c r="E265" s="365">
        <f>'موازنة 2026-2027'!E265</f>
        <v>0</v>
      </c>
      <c r="F265" s="365">
        <f>'موازنة 2026-2027'!F265</f>
        <v>0</v>
      </c>
      <c r="G265" s="49" t="s">
        <v>798</v>
      </c>
      <c r="H265" s="480" t="s">
        <v>223</v>
      </c>
      <c r="I265" s="414">
        <f>'موازنة 2026-2027'!O265</f>
        <v>0</v>
      </c>
      <c r="J265" s="452">
        <f>'موازنة 2027-2028 '!O265</f>
        <v>0</v>
      </c>
      <c r="K265" s="365">
        <f>'موازنة 2028 -2029'!O265</f>
        <v>0</v>
      </c>
      <c r="L265" s="365">
        <f t="shared" si="77"/>
        <v>0</v>
      </c>
      <c r="M265" s="365">
        <f>'موازنة 2029-2030'!O265</f>
        <v>0</v>
      </c>
      <c r="N265" s="496">
        <f t="shared" si="70"/>
        <v>0</v>
      </c>
      <c r="O265" s="414"/>
      <c r="P265" s="364" t="str">
        <f t="shared" si="71"/>
        <v xml:space="preserve"> </v>
      </c>
      <c r="Q265" s="364" t="str">
        <f t="shared" si="72"/>
        <v xml:space="preserve"> </v>
      </c>
      <c r="R265" s="497">
        <f t="shared" si="74"/>
        <v>0</v>
      </c>
      <c r="S265" s="461">
        <f t="shared" si="73"/>
        <v>0</v>
      </c>
    </row>
    <row r="266" spans="1:19" ht="105.75" hidden="1" customHeight="1" x14ac:dyDescent="0.2">
      <c r="A266" s="365">
        <f>'موازنة 2026-2027'!A266</f>
        <v>0</v>
      </c>
      <c r="B266" s="365">
        <f>'موازنة 2026-2027'!B266</f>
        <v>0</v>
      </c>
      <c r="C266" s="365">
        <f>'موازنة 2026-2027'!C266</f>
        <v>0</v>
      </c>
      <c r="D266" s="365">
        <f>'موازنة 2026-2027'!D266</f>
        <v>0</v>
      </c>
      <c r="E266" s="365">
        <f>'موازنة 2026-2027'!E266</f>
        <v>0</v>
      </c>
      <c r="F266" s="365">
        <f>'موازنة 2026-2027'!F266</f>
        <v>0</v>
      </c>
      <c r="G266" s="49" t="s">
        <v>799</v>
      </c>
      <c r="H266" s="480" t="s">
        <v>224</v>
      </c>
      <c r="I266" s="414">
        <f>'موازنة 2026-2027'!O266</f>
        <v>0</v>
      </c>
      <c r="J266" s="452">
        <f>'موازنة 2027-2028 '!O266</f>
        <v>0</v>
      </c>
      <c r="K266" s="365">
        <f>'موازنة 2028 -2029'!O266</f>
        <v>0</v>
      </c>
      <c r="L266" s="365">
        <f t="shared" si="77"/>
        <v>0</v>
      </c>
      <c r="M266" s="365">
        <f>'موازنة 2029-2030'!O266</f>
        <v>0</v>
      </c>
      <c r="N266" s="496">
        <f t="shared" si="70"/>
        <v>0</v>
      </c>
      <c r="O266" s="414"/>
      <c r="P266" s="364" t="str">
        <f t="shared" si="71"/>
        <v xml:space="preserve"> </v>
      </c>
      <c r="Q266" s="364" t="str">
        <f t="shared" si="72"/>
        <v xml:space="preserve"> </v>
      </c>
      <c r="R266" s="497">
        <f t="shared" si="74"/>
        <v>0</v>
      </c>
      <c r="S266" s="461">
        <f t="shared" si="73"/>
        <v>0</v>
      </c>
    </row>
    <row r="267" spans="1:19" ht="105.75" hidden="1" customHeight="1" x14ac:dyDescent="0.2">
      <c r="A267" s="365">
        <f>'موازنة 2026-2027'!A267</f>
        <v>0</v>
      </c>
      <c r="B267" s="365">
        <f>'موازنة 2026-2027'!B267</f>
        <v>0</v>
      </c>
      <c r="C267" s="365">
        <f>'موازنة 2026-2027'!C267</f>
        <v>0</v>
      </c>
      <c r="D267" s="365">
        <f>'موازنة 2026-2027'!D267</f>
        <v>0</v>
      </c>
      <c r="E267" s="365">
        <f>'موازنة 2026-2027'!E267</f>
        <v>0</v>
      </c>
      <c r="F267" s="365">
        <f>'موازنة 2026-2027'!F267</f>
        <v>0</v>
      </c>
      <c r="G267" s="49" t="s">
        <v>800</v>
      </c>
      <c r="H267" s="480" t="s">
        <v>225</v>
      </c>
      <c r="I267" s="414">
        <f>'موازنة 2026-2027'!O267</f>
        <v>0</v>
      </c>
      <c r="J267" s="452">
        <f>'موازنة 2027-2028 '!O267</f>
        <v>0</v>
      </c>
      <c r="K267" s="365">
        <f>'موازنة 2028 -2029'!O267</f>
        <v>0</v>
      </c>
      <c r="L267" s="365">
        <f t="shared" si="77"/>
        <v>0</v>
      </c>
      <c r="M267" s="365">
        <f>'موازنة 2029-2030'!O267</f>
        <v>0</v>
      </c>
      <c r="N267" s="496">
        <f t="shared" si="70"/>
        <v>0</v>
      </c>
      <c r="O267" s="414"/>
      <c r="P267" s="364" t="str">
        <f t="shared" si="71"/>
        <v xml:space="preserve"> </v>
      </c>
      <c r="Q267" s="364" t="str">
        <f t="shared" si="72"/>
        <v xml:space="preserve"> </v>
      </c>
      <c r="R267" s="497">
        <f t="shared" si="74"/>
        <v>0</v>
      </c>
      <c r="S267" s="461">
        <f t="shared" si="73"/>
        <v>0</v>
      </c>
    </row>
    <row r="268" spans="1:19" ht="105.75" hidden="1" customHeight="1" x14ac:dyDescent="0.2">
      <c r="A268" s="365">
        <f>'موازنة 2026-2027'!A268</f>
        <v>0</v>
      </c>
      <c r="B268" s="365">
        <f>'موازنة 2026-2027'!B268</f>
        <v>0</v>
      </c>
      <c r="C268" s="365">
        <f>'موازنة 2026-2027'!C268</f>
        <v>0</v>
      </c>
      <c r="D268" s="365">
        <f>'موازنة 2026-2027'!D268</f>
        <v>0</v>
      </c>
      <c r="E268" s="365">
        <f>'موازنة 2026-2027'!E268</f>
        <v>0</v>
      </c>
      <c r="F268" s="365">
        <f>'موازنة 2026-2027'!F268</f>
        <v>0</v>
      </c>
      <c r="G268" s="49" t="s">
        <v>801</v>
      </c>
      <c r="H268" s="480" t="s">
        <v>226</v>
      </c>
      <c r="I268" s="414">
        <f>'موازنة 2026-2027'!O268</f>
        <v>0</v>
      </c>
      <c r="J268" s="452">
        <f>'موازنة 2027-2028 '!O268</f>
        <v>0</v>
      </c>
      <c r="K268" s="365">
        <f>'موازنة 2028 -2029'!O268</f>
        <v>0</v>
      </c>
      <c r="L268" s="365">
        <f t="shared" si="77"/>
        <v>0</v>
      </c>
      <c r="M268" s="365">
        <f>'موازنة 2029-2030'!O268</f>
        <v>0</v>
      </c>
      <c r="N268" s="496">
        <f t="shared" si="70"/>
        <v>0</v>
      </c>
      <c r="O268" s="414"/>
      <c r="P268" s="364" t="str">
        <f t="shared" si="71"/>
        <v xml:space="preserve"> </v>
      </c>
      <c r="Q268" s="364" t="str">
        <f t="shared" si="72"/>
        <v xml:space="preserve"> </v>
      </c>
      <c r="R268" s="497">
        <f t="shared" si="74"/>
        <v>0</v>
      </c>
      <c r="S268" s="461">
        <f t="shared" si="73"/>
        <v>0</v>
      </c>
    </row>
    <row r="269" spans="1:19" ht="105.75" hidden="1" customHeight="1" x14ac:dyDescent="0.2">
      <c r="A269" s="365">
        <f>'موازنة 2026-2027'!A269</f>
        <v>0</v>
      </c>
      <c r="B269" s="365">
        <f>'موازنة 2026-2027'!B269</f>
        <v>0</v>
      </c>
      <c r="C269" s="365">
        <f>'موازنة 2026-2027'!C269</f>
        <v>0</v>
      </c>
      <c r="D269" s="365">
        <f>'موازنة 2026-2027'!D269</f>
        <v>0</v>
      </c>
      <c r="E269" s="365">
        <f>'موازنة 2026-2027'!E269</f>
        <v>0</v>
      </c>
      <c r="F269" s="365">
        <f>'موازنة 2026-2027'!F269</f>
        <v>0</v>
      </c>
      <c r="G269" s="49" t="s">
        <v>802</v>
      </c>
      <c r="H269" s="480" t="s">
        <v>227</v>
      </c>
      <c r="I269" s="414">
        <f>'موازنة 2026-2027'!O269</f>
        <v>0</v>
      </c>
      <c r="J269" s="452">
        <f>'موازنة 2027-2028 '!O269</f>
        <v>0</v>
      </c>
      <c r="K269" s="365">
        <f>'موازنة 2028 -2029'!O269</f>
        <v>0</v>
      </c>
      <c r="L269" s="365">
        <f t="shared" si="77"/>
        <v>0</v>
      </c>
      <c r="M269" s="365">
        <f>'موازنة 2029-2030'!O269</f>
        <v>0</v>
      </c>
      <c r="N269" s="496">
        <f t="shared" si="70"/>
        <v>0</v>
      </c>
      <c r="O269" s="414"/>
      <c r="P269" s="364" t="str">
        <f t="shared" si="71"/>
        <v xml:space="preserve"> </v>
      </c>
      <c r="Q269" s="364" t="str">
        <f t="shared" si="72"/>
        <v xml:space="preserve"> </v>
      </c>
      <c r="R269" s="497">
        <f t="shared" si="74"/>
        <v>0</v>
      </c>
      <c r="S269" s="461">
        <f t="shared" si="73"/>
        <v>0</v>
      </c>
    </row>
    <row r="270" spans="1:19" ht="105.75" hidden="1" customHeight="1" x14ac:dyDescent="0.2">
      <c r="A270" s="365">
        <f>'موازنة 2026-2027'!A270</f>
        <v>0</v>
      </c>
      <c r="B270" s="365">
        <f>'موازنة 2026-2027'!B270</f>
        <v>0</v>
      </c>
      <c r="C270" s="365">
        <f>'موازنة 2026-2027'!C270</f>
        <v>0</v>
      </c>
      <c r="D270" s="365">
        <f>'موازنة 2026-2027'!D270</f>
        <v>0</v>
      </c>
      <c r="E270" s="365">
        <f>'موازنة 2026-2027'!E270</f>
        <v>0</v>
      </c>
      <c r="F270" s="365">
        <f>'موازنة 2026-2027'!F270</f>
        <v>0</v>
      </c>
      <c r="G270" s="49" t="s">
        <v>803</v>
      </c>
      <c r="H270" s="480" t="s">
        <v>228</v>
      </c>
      <c r="I270" s="414">
        <f>'موازنة 2026-2027'!O270</f>
        <v>0</v>
      </c>
      <c r="J270" s="452">
        <f>'موازنة 2027-2028 '!O270</f>
        <v>0</v>
      </c>
      <c r="K270" s="365">
        <f>'موازنة 2028 -2029'!O270</f>
        <v>0</v>
      </c>
      <c r="L270" s="365">
        <f t="shared" si="77"/>
        <v>0</v>
      </c>
      <c r="M270" s="365">
        <f>'موازنة 2029-2030'!O270</f>
        <v>0</v>
      </c>
      <c r="N270" s="496">
        <f t="shared" si="70"/>
        <v>0</v>
      </c>
      <c r="O270" s="414"/>
      <c r="P270" s="364" t="str">
        <f t="shared" si="71"/>
        <v xml:space="preserve"> </v>
      </c>
      <c r="Q270" s="364" t="str">
        <f t="shared" si="72"/>
        <v xml:space="preserve"> </v>
      </c>
      <c r="R270" s="497">
        <f t="shared" si="74"/>
        <v>0</v>
      </c>
      <c r="S270" s="461">
        <f t="shared" si="73"/>
        <v>0</v>
      </c>
    </row>
    <row r="271" spans="1:19" ht="114.75" customHeight="1" x14ac:dyDescent="0.2">
      <c r="A271" s="365">
        <f>'موازنة 2026-2027'!A271</f>
        <v>85000</v>
      </c>
      <c r="B271" s="365">
        <f>'موازنة 2026-2027'!B271</f>
        <v>77941</v>
      </c>
      <c r="C271" s="365">
        <f>'موازنة 2026-2027'!C271</f>
        <v>100000</v>
      </c>
      <c r="D271" s="365">
        <f>'موازنة 2026-2027'!D271</f>
        <v>89892</v>
      </c>
      <c r="E271" s="365">
        <f>'موازنة 2026-2027'!E271</f>
        <v>84000</v>
      </c>
      <c r="F271" s="365">
        <f>'موازنة 2026-2027'!F271</f>
        <v>0</v>
      </c>
      <c r="G271" s="49" t="s">
        <v>804</v>
      </c>
      <c r="H271" s="480" t="s">
        <v>229</v>
      </c>
      <c r="I271" s="414">
        <f>'موازنة 2026-2027'!O271</f>
        <v>102000</v>
      </c>
      <c r="J271" s="452">
        <f>'موازنة 2027-2028 '!O271</f>
        <v>115000</v>
      </c>
      <c r="K271" s="365">
        <f>'موازنة 2028 -2029'!O271</f>
        <v>137000</v>
      </c>
      <c r="L271" s="365">
        <f t="shared" si="77"/>
        <v>274000</v>
      </c>
      <c r="M271" s="365">
        <f>'موازنة 2029-2030'!O271</f>
        <v>0</v>
      </c>
      <c r="N271" s="496">
        <f t="shared" si="70"/>
        <v>-102000</v>
      </c>
      <c r="O271" s="414"/>
      <c r="P271" s="364" t="str">
        <f t="shared" si="71"/>
        <v xml:space="preserve"> </v>
      </c>
      <c r="Q271" s="364">
        <f t="shared" si="72"/>
        <v>102000</v>
      </c>
      <c r="R271" s="497">
        <f t="shared" si="74"/>
        <v>0</v>
      </c>
      <c r="S271" s="461">
        <f t="shared" si="73"/>
        <v>1064833</v>
      </c>
    </row>
    <row r="272" spans="1:19" ht="107.25" customHeight="1" x14ac:dyDescent="0.2">
      <c r="A272" s="365">
        <f>'موازنة 2026-2027'!A272</f>
        <v>10000</v>
      </c>
      <c r="B272" s="365">
        <f>'موازنة 2026-2027'!B272</f>
        <v>0</v>
      </c>
      <c r="C272" s="365">
        <f>'موازنة 2026-2027'!C272</f>
        <v>10000</v>
      </c>
      <c r="D272" s="365">
        <f>'موازنة 2026-2027'!D272</f>
        <v>0</v>
      </c>
      <c r="E272" s="365">
        <f>'موازنة 2026-2027'!E272</f>
        <v>10000</v>
      </c>
      <c r="F272" s="365">
        <f>'موازنة 2026-2027'!F272</f>
        <v>0</v>
      </c>
      <c r="G272" s="49" t="s">
        <v>805</v>
      </c>
      <c r="H272" s="480" t="s">
        <v>230</v>
      </c>
      <c r="I272" s="414">
        <f>'موازنة 2026-2027'!O272</f>
        <v>10000</v>
      </c>
      <c r="J272" s="452">
        <f>'موازنة 2027-2028 '!O272</f>
        <v>10000</v>
      </c>
      <c r="K272" s="365">
        <f>'موازنة 2028 -2029'!O272</f>
        <v>10000</v>
      </c>
      <c r="L272" s="365">
        <f t="shared" si="77"/>
        <v>20000</v>
      </c>
      <c r="M272" s="365">
        <f>'موازنة 2029-2030'!O272</f>
        <v>0</v>
      </c>
      <c r="N272" s="496">
        <f t="shared" si="70"/>
        <v>-10000</v>
      </c>
      <c r="O272" s="414"/>
      <c r="P272" s="364" t="str">
        <f t="shared" si="71"/>
        <v xml:space="preserve"> </v>
      </c>
      <c r="Q272" s="364">
        <f t="shared" si="72"/>
        <v>10000</v>
      </c>
      <c r="R272" s="497">
        <f t="shared" si="74"/>
        <v>0</v>
      </c>
      <c r="S272" s="461">
        <f t="shared" si="73"/>
        <v>80000</v>
      </c>
    </row>
    <row r="273" spans="1:19" ht="105.75" hidden="1" customHeight="1" x14ac:dyDescent="0.2">
      <c r="A273" s="364">
        <f>'موازنة 2026-2027'!A273</f>
        <v>0</v>
      </c>
      <c r="B273" s="365">
        <f>'موازنة 2026-2027'!B273</f>
        <v>0</v>
      </c>
      <c r="C273" s="365">
        <f>'موازنة 2026-2027'!C273</f>
        <v>0</v>
      </c>
      <c r="D273" s="365">
        <f>'موازنة 2026-2027'!D273</f>
        <v>0</v>
      </c>
      <c r="E273" s="365">
        <f>'موازنة 2026-2027'!E273</f>
        <v>0</v>
      </c>
      <c r="F273" s="365">
        <f>'موازنة 2026-2027'!F273</f>
        <v>0</v>
      </c>
      <c r="G273" s="49" t="s">
        <v>806</v>
      </c>
      <c r="H273" s="480" t="s">
        <v>231</v>
      </c>
      <c r="I273" s="365">
        <f>'موازنة 2026-2027'!O273</f>
        <v>0</v>
      </c>
      <c r="J273" s="365">
        <f>'موازنة 2027-2028 '!O273</f>
        <v>0</v>
      </c>
      <c r="K273" s="365">
        <f>'موازنة 2028 -2029'!O273</f>
        <v>0</v>
      </c>
      <c r="L273" s="365">
        <f t="shared" si="77"/>
        <v>0</v>
      </c>
      <c r="M273" s="365">
        <f>'موازنة 2029-2030'!O273</f>
        <v>0</v>
      </c>
      <c r="N273" s="496">
        <f t="shared" si="70"/>
        <v>0</v>
      </c>
      <c r="O273" s="414"/>
      <c r="P273" s="364" t="str">
        <f t="shared" si="71"/>
        <v xml:space="preserve"> </v>
      </c>
      <c r="Q273" s="364" t="str">
        <f t="shared" si="72"/>
        <v xml:space="preserve"> </v>
      </c>
      <c r="R273" s="497">
        <f t="shared" si="74"/>
        <v>0</v>
      </c>
      <c r="S273" s="461">
        <f t="shared" si="73"/>
        <v>0</v>
      </c>
    </row>
    <row r="274" spans="1:19" ht="105.75" hidden="1" customHeight="1" x14ac:dyDescent="0.2">
      <c r="A274" s="364">
        <f>'موازنة 2026-2027'!A274</f>
        <v>0</v>
      </c>
      <c r="B274" s="365">
        <f>'موازنة 2026-2027'!B274</f>
        <v>0</v>
      </c>
      <c r="C274" s="365">
        <f>'موازنة 2026-2027'!C274</f>
        <v>0</v>
      </c>
      <c r="D274" s="365">
        <f>'موازنة 2026-2027'!D274</f>
        <v>0</v>
      </c>
      <c r="E274" s="365">
        <f>'موازنة 2026-2027'!E274</f>
        <v>0</v>
      </c>
      <c r="F274" s="365">
        <f>'موازنة 2026-2027'!F274</f>
        <v>0</v>
      </c>
      <c r="G274" s="49" t="s">
        <v>807</v>
      </c>
      <c r="H274" s="480" t="s">
        <v>232</v>
      </c>
      <c r="I274" s="365">
        <f>'موازنة 2026-2027'!O274</f>
        <v>0</v>
      </c>
      <c r="J274" s="365">
        <f>'موازنة 2027-2028 '!O274</f>
        <v>0</v>
      </c>
      <c r="K274" s="365">
        <f>'موازنة 2028 -2029'!O274</f>
        <v>0</v>
      </c>
      <c r="L274" s="365">
        <f t="shared" si="77"/>
        <v>0</v>
      </c>
      <c r="M274" s="365">
        <f>'موازنة 2029-2030'!O274</f>
        <v>0</v>
      </c>
      <c r="N274" s="496">
        <f t="shared" si="70"/>
        <v>0</v>
      </c>
      <c r="O274" s="414"/>
      <c r="P274" s="364" t="str">
        <f t="shared" si="71"/>
        <v xml:space="preserve"> </v>
      </c>
      <c r="Q274" s="364" t="str">
        <f t="shared" si="72"/>
        <v xml:space="preserve"> </v>
      </c>
      <c r="R274" s="497">
        <f t="shared" si="74"/>
        <v>0</v>
      </c>
      <c r="S274" s="461">
        <f t="shared" si="73"/>
        <v>0</v>
      </c>
    </row>
    <row r="275" spans="1:19" ht="105.75" hidden="1" customHeight="1" x14ac:dyDescent="0.2">
      <c r="A275" s="364">
        <f>'موازنة 2026-2027'!A275</f>
        <v>0</v>
      </c>
      <c r="B275" s="365">
        <f>'موازنة 2026-2027'!B275</f>
        <v>0</v>
      </c>
      <c r="C275" s="365">
        <f>'موازنة 2026-2027'!C275</f>
        <v>0</v>
      </c>
      <c r="D275" s="365">
        <f>'موازنة 2026-2027'!D275</f>
        <v>0</v>
      </c>
      <c r="E275" s="365">
        <f>'موازنة 2026-2027'!E275</f>
        <v>0</v>
      </c>
      <c r="F275" s="365">
        <f>'موازنة 2026-2027'!F275</f>
        <v>0</v>
      </c>
      <c r="G275" s="49" t="s">
        <v>808</v>
      </c>
      <c r="H275" s="480" t="s">
        <v>233</v>
      </c>
      <c r="I275" s="365">
        <f>'موازنة 2026-2027'!O275</f>
        <v>0</v>
      </c>
      <c r="J275" s="365">
        <f>'موازنة 2027-2028 '!O275</f>
        <v>0</v>
      </c>
      <c r="K275" s="365">
        <f>'موازنة 2028 -2029'!O275</f>
        <v>0</v>
      </c>
      <c r="L275" s="365">
        <f t="shared" si="77"/>
        <v>0</v>
      </c>
      <c r="M275" s="365">
        <f>'موازنة 2029-2030'!O275</f>
        <v>0</v>
      </c>
      <c r="N275" s="496">
        <f t="shared" si="70"/>
        <v>0</v>
      </c>
      <c r="O275" s="414"/>
      <c r="P275" s="364" t="str">
        <f t="shared" si="71"/>
        <v xml:space="preserve"> </v>
      </c>
      <c r="Q275" s="364" t="str">
        <f t="shared" si="72"/>
        <v xml:space="preserve"> </v>
      </c>
      <c r="R275" s="497">
        <f t="shared" si="74"/>
        <v>0</v>
      </c>
      <c r="S275" s="461">
        <f t="shared" si="73"/>
        <v>0</v>
      </c>
    </row>
    <row r="276" spans="1:19" ht="105.75" hidden="1" customHeight="1" x14ac:dyDescent="0.2">
      <c r="A276" s="364">
        <f>'موازنة 2026-2027'!A276</f>
        <v>0</v>
      </c>
      <c r="B276" s="365">
        <f>'موازنة 2026-2027'!B276</f>
        <v>0</v>
      </c>
      <c r="C276" s="365">
        <f>'موازنة 2026-2027'!C276</f>
        <v>0</v>
      </c>
      <c r="D276" s="365">
        <f>'موازنة 2026-2027'!D276</f>
        <v>0</v>
      </c>
      <c r="E276" s="365">
        <f>'موازنة 2026-2027'!E276</f>
        <v>0</v>
      </c>
      <c r="F276" s="365">
        <f>'موازنة 2026-2027'!F276</f>
        <v>0</v>
      </c>
      <c r="G276" s="49" t="s">
        <v>809</v>
      </c>
      <c r="H276" s="480" t="s">
        <v>234</v>
      </c>
      <c r="I276" s="365">
        <f>'موازنة 2026-2027'!O276</f>
        <v>0</v>
      </c>
      <c r="J276" s="365">
        <f>'موازنة 2027-2028 '!O276</f>
        <v>0</v>
      </c>
      <c r="K276" s="365">
        <f>'موازنة 2028 -2029'!O276</f>
        <v>0</v>
      </c>
      <c r="L276" s="365">
        <f t="shared" si="77"/>
        <v>0</v>
      </c>
      <c r="M276" s="365">
        <f>'موازنة 2029-2030'!O276</f>
        <v>0</v>
      </c>
      <c r="N276" s="496">
        <f t="shared" si="70"/>
        <v>0</v>
      </c>
      <c r="O276" s="414"/>
      <c r="P276" s="364" t="str">
        <f t="shared" si="71"/>
        <v xml:space="preserve"> </v>
      </c>
      <c r="Q276" s="364" t="str">
        <f t="shared" si="72"/>
        <v xml:space="preserve"> </v>
      </c>
      <c r="R276" s="497">
        <f t="shared" si="74"/>
        <v>0</v>
      </c>
      <c r="S276" s="461">
        <f t="shared" si="73"/>
        <v>0</v>
      </c>
    </row>
    <row r="277" spans="1:19" ht="105.75" hidden="1" customHeight="1" x14ac:dyDescent="0.2">
      <c r="A277" s="364">
        <f>'موازنة 2026-2027'!A277</f>
        <v>0</v>
      </c>
      <c r="B277" s="365">
        <f>'موازنة 2026-2027'!B277</f>
        <v>0</v>
      </c>
      <c r="C277" s="365">
        <f>'موازنة 2026-2027'!C277</f>
        <v>0</v>
      </c>
      <c r="D277" s="365">
        <f>'موازنة 2026-2027'!D277</f>
        <v>0</v>
      </c>
      <c r="E277" s="365">
        <f>'موازنة 2026-2027'!E277</f>
        <v>0</v>
      </c>
      <c r="F277" s="365">
        <f>'موازنة 2026-2027'!F277</f>
        <v>0</v>
      </c>
      <c r="G277" s="49" t="s">
        <v>810</v>
      </c>
      <c r="H277" s="480" t="s">
        <v>235</v>
      </c>
      <c r="I277" s="365">
        <f>'موازنة 2026-2027'!O277</f>
        <v>0</v>
      </c>
      <c r="J277" s="365">
        <f>'موازنة 2027-2028 '!O277</f>
        <v>0</v>
      </c>
      <c r="K277" s="365">
        <f>'موازنة 2028 -2029'!O277</f>
        <v>0</v>
      </c>
      <c r="L277" s="365">
        <f t="shared" si="77"/>
        <v>0</v>
      </c>
      <c r="M277" s="365">
        <f>'موازنة 2029-2030'!O277</f>
        <v>0</v>
      </c>
      <c r="N277" s="496">
        <f t="shared" si="70"/>
        <v>0</v>
      </c>
      <c r="O277" s="414"/>
      <c r="P277" s="364" t="str">
        <f t="shared" si="71"/>
        <v xml:space="preserve"> </v>
      </c>
      <c r="Q277" s="364" t="str">
        <f t="shared" si="72"/>
        <v xml:space="preserve"> </v>
      </c>
      <c r="R277" s="497">
        <f t="shared" si="74"/>
        <v>0</v>
      </c>
      <c r="S277" s="461">
        <f t="shared" si="73"/>
        <v>0</v>
      </c>
    </row>
    <row r="278" spans="1:19" ht="105.75" hidden="1" customHeight="1" x14ac:dyDescent="0.2">
      <c r="A278" s="364">
        <f>'موازنة 2026-2027'!A278</f>
        <v>0</v>
      </c>
      <c r="B278" s="365">
        <f>'موازنة 2026-2027'!B278</f>
        <v>0</v>
      </c>
      <c r="C278" s="365">
        <f>'موازنة 2026-2027'!C278</f>
        <v>0</v>
      </c>
      <c r="D278" s="365">
        <f>'موازنة 2026-2027'!D278</f>
        <v>0</v>
      </c>
      <c r="E278" s="365">
        <f>'موازنة 2026-2027'!E278</f>
        <v>0</v>
      </c>
      <c r="F278" s="365">
        <f>'موازنة 2026-2027'!F278</f>
        <v>0</v>
      </c>
      <c r="G278" s="49" t="s">
        <v>811</v>
      </c>
      <c r="H278" s="480" t="s">
        <v>614</v>
      </c>
      <c r="I278" s="365">
        <f>'موازنة 2026-2027'!O278</f>
        <v>0</v>
      </c>
      <c r="J278" s="365">
        <f>'موازنة 2027-2028 '!O278</f>
        <v>0</v>
      </c>
      <c r="K278" s="365">
        <f>'موازنة 2028 -2029'!O278</f>
        <v>0</v>
      </c>
      <c r="L278" s="365">
        <f t="shared" si="77"/>
        <v>0</v>
      </c>
      <c r="M278" s="365">
        <f>'موازنة 2029-2030'!O278</f>
        <v>0</v>
      </c>
      <c r="N278" s="496">
        <f t="shared" si="70"/>
        <v>0</v>
      </c>
      <c r="O278" s="414"/>
      <c r="P278" s="364" t="str">
        <f t="shared" si="71"/>
        <v xml:space="preserve"> </v>
      </c>
      <c r="Q278" s="364" t="str">
        <f t="shared" si="72"/>
        <v xml:space="preserve"> </v>
      </c>
      <c r="R278" s="497">
        <f t="shared" si="74"/>
        <v>0</v>
      </c>
      <c r="S278" s="461">
        <f t="shared" si="73"/>
        <v>0</v>
      </c>
    </row>
    <row r="279" spans="1:19" ht="105.75" hidden="1" customHeight="1" x14ac:dyDescent="0.2">
      <c r="A279" s="364">
        <f>'موازنة 2026-2027'!A279</f>
        <v>0</v>
      </c>
      <c r="B279" s="365">
        <f>'موازنة 2026-2027'!B279</f>
        <v>0</v>
      </c>
      <c r="C279" s="365">
        <f>'موازنة 2026-2027'!C279</f>
        <v>0</v>
      </c>
      <c r="D279" s="365">
        <f>'موازنة 2026-2027'!D279</f>
        <v>0</v>
      </c>
      <c r="E279" s="365">
        <f>'موازنة 2026-2027'!E279</f>
        <v>0</v>
      </c>
      <c r="F279" s="365">
        <f>'موازنة 2026-2027'!F279</f>
        <v>0</v>
      </c>
      <c r="G279" s="49" t="s">
        <v>1091</v>
      </c>
      <c r="H279" s="480" t="s">
        <v>1093</v>
      </c>
      <c r="I279" s="365">
        <f>'موازنة 2026-2027'!O279</f>
        <v>0</v>
      </c>
      <c r="J279" s="365">
        <f>'موازنة 2027-2028 '!O279</f>
        <v>0</v>
      </c>
      <c r="K279" s="365">
        <f>'موازنة 2028 -2029'!O279</f>
        <v>0</v>
      </c>
      <c r="L279" s="365">
        <f t="shared" si="77"/>
        <v>0</v>
      </c>
      <c r="M279" s="365">
        <f>'موازنة 2029-2030'!O279</f>
        <v>0</v>
      </c>
      <c r="N279" s="496">
        <f t="shared" si="70"/>
        <v>0</v>
      </c>
      <c r="O279" s="414"/>
      <c r="P279" s="364" t="str">
        <f t="shared" si="71"/>
        <v xml:space="preserve"> </v>
      </c>
      <c r="Q279" s="364" t="str">
        <f t="shared" si="72"/>
        <v xml:space="preserve"> </v>
      </c>
      <c r="R279" s="497">
        <f t="shared" si="74"/>
        <v>0</v>
      </c>
      <c r="S279" s="461">
        <f t="shared" si="73"/>
        <v>0</v>
      </c>
    </row>
    <row r="280" spans="1:19" ht="92.25" customHeight="1" thickBot="1" x14ac:dyDescent="0.25">
      <c r="A280" s="366">
        <f>'موازنة 2026-2027'!A280</f>
        <v>0</v>
      </c>
      <c r="B280" s="367">
        <f>'موازنة 2026-2027'!B280</f>
        <v>0</v>
      </c>
      <c r="C280" s="367">
        <f>'موازنة 2026-2027'!C280</f>
        <v>5000</v>
      </c>
      <c r="D280" s="367">
        <f>'موازنة 2026-2027'!D280</f>
        <v>4816</v>
      </c>
      <c r="E280" s="367">
        <f>'موازنة 2026-2027'!E280</f>
        <v>5000</v>
      </c>
      <c r="F280" s="367">
        <f>'موازنة 2026-2027'!F280</f>
        <v>0</v>
      </c>
      <c r="G280" s="81" t="s">
        <v>1092</v>
      </c>
      <c r="H280" s="483" t="s">
        <v>1094</v>
      </c>
      <c r="I280" s="367">
        <f>'موازنة 2026-2027'!O280</f>
        <v>7000</v>
      </c>
      <c r="J280" s="367">
        <f>'موازنة 2027-2028 '!O280</f>
        <v>8000</v>
      </c>
      <c r="K280" s="367">
        <f>'موازنة 2028 -2029'!O280</f>
        <v>9000</v>
      </c>
      <c r="L280" s="367">
        <f t="shared" si="77"/>
        <v>18000</v>
      </c>
      <c r="M280" s="367">
        <f>'موازنة 2029-2030'!O280</f>
        <v>0</v>
      </c>
      <c r="N280" s="498">
        <f t="shared" si="70"/>
        <v>-7000</v>
      </c>
      <c r="O280" s="415"/>
      <c r="P280" s="366" t="str">
        <f t="shared" si="71"/>
        <v xml:space="preserve"> </v>
      </c>
      <c r="Q280" s="366">
        <f t="shared" si="72"/>
        <v>7000</v>
      </c>
      <c r="R280" s="499">
        <f t="shared" si="74"/>
        <v>0</v>
      </c>
      <c r="S280" s="461">
        <f t="shared" si="73"/>
        <v>56816</v>
      </c>
    </row>
    <row r="281" spans="1:19" s="1" customFormat="1" ht="97.5" customHeight="1" thickBot="1" x14ac:dyDescent="0.25">
      <c r="A281" s="360">
        <f t="shared" ref="A281:O281" si="81">SUM(A259:A280)</f>
        <v>460000</v>
      </c>
      <c r="B281" s="368">
        <f t="shared" si="81"/>
        <v>260335</v>
      </c>
      <c r="C281" s="411">
        <f t="shared" si="81"/>
        <v>475000</v>
      </c>
      <c r="D281" s="368">
        <f t="shared" si="81"/>
        <v>305714</v>
      </c>
      <c r="E281" s="411">
        <f t="shared" si="81"/>
        <v>454000</v>
      </c>
      <c r="F281" s="368">
        <f t="shared" si="81"/>
        <v>0</v>
      </c>
      <c r="G281" s="51"/>
      <c r="H281" s="486" t="s">
        <v>236</v>
      </c>
      <c r="I281" s="368">
        <f>'موازنة 2026-2027'!O281</f>
        <v>483000</v>
      </c>
      <c r="J281" s="368">
        <f>'موازنة 2027-2028 '!O281</f>
        <v>522000</v>
      </c>
      <c r="K281" s="368">
        <f>'موازنة 2028 -2029'!O281</f>
        <v>584000</v>
      </c>
      <c r="L281" s="368">
        <f t="shared" si="81"/>
        <v>1168000</v>
      </c>
      <c r="M281" s="368">
        <f>'موازنة 2029-2030'!O281</f>
        <v>0</v>
      </c>
      <c r="N281" s="500">
        <f t="shared" si="70"/>
        <v>-483000</v>
      </c>
      <c r="O281" s="416">
        <f t="shared" si="81"/>
        <v>0</v>
      </c>
      <c r="P281" s="360" t="str">
        <f t="shared" si="71"/>
        <v xml:space="preserve"> </v>
      </c>
      <c r="Q281" s="360">
        <f t="shared" si="72"/>
        <v>483000</v>
      </c>
      <c r="R281" s="501">
        <f t="shared" si="74"/>
        <v>0</v>
      </c>
      <c r="S281" s="461">
        <f t="shared" si="73"/>
        <v>4712049</v>
      </c>
    </row>
    <row r="282" spans="1:19" s="1" customFormat="1" ht="92.25" customHeight="1" x14ac:dyDescent="0.2">
      <c r="A282" s="412"/>
      <c r="B282" s="412"/>
      <c r="C282" s="412"/>
      <c r="D282" s="413"/>
      <c r="E282" s="412"/>
      <c r="F282" s="412"/>
      <c r="G282" s="65">
        <v>3113010900</v>
      </c>
      <c r="H282" s="513" t="s">
        <v>1101</v>
      </c>
      <c r="I282" s="451"/>
      <c r="J282" s="412"/>
      <c r="K282" s="412"/>
      <c r="L282" s="582"/>
      <c r="M282" s="412"/>
      <c r="N282" s="549">
        <f t="shared" si="70"/>
        <v>0</v>
      </c>
      <c r="O282" s="582"/>
      <c r="P282" s="412" t="str">
        <f t="shared" si="71"/>
        <v xml:space="preserve"> </v>
      </c>
      <c r="Q282" s="412" t="str">
        <f t="shared" si="72"/>
        <v xml:space="preserve"> </v>
      </c>
      <c r="R282" s="550"/>
      <c r="S282" s="461">
        <f>S285</f>
        <v>19648720</v>
      </c>
    </row>
    <row r="283" spans="1:19" ht="92.25" customHeight="1" x14ac:dyDescent="0.2">
      <c r="A283" s="364">
        <f>'موازنة 2026-2027'!A283</f>
        <v>0</v>
      </c>
      <c r="B283" s="364">
        <f>'موازنة 2026-2027'!B283</f>
        <v>0</v>
      </c>
      <c r="C283" s="364">
        <f>'موازنة 2026-2027'!C283</f>
        <v>0</v>
      </c>
      <c r="D283" s="414">
        <f>'موازنة 2026-2027'!D283</f>
        <v>1353720</v>
      </c>
      <c r="E283" s="364">
        <f>'موازنة 2026-2027'!E283</f>
        <v>816000</v>
      </c>
      <c r="F283" s="364">
        <f>'موازنة 2026-2027'!F283</f>
        <v>0</v>
      </c>
      <c r="G283" s="64">
        <v>3113010901</v>
      </c>
      <c r="H283" s="480" t="s">
        <v>1102</v>
      </c>
      <c r="I283" s="414">
        <f>'موازنة 2026-2027'!O283</f>
        <v>1373000</v>
      </c>
      <c r="J283" s="364">
        <f>'موازنة 2027-2028 '!O283</f>
        <v>1588000</v>
      </c>
      <c r="K283" s="364">
        <f>'موازنة 2028 -2029'!O283</f>
        <v>1895000</v>
      </c>
      <c r="L283" s="414">
        <f t="shared" si="77"/>
        <v>3790000</v>
      </c>
      <c r="M283" s="364">
        <f>'موازنة 2029-2030'!O283</f>
        <v>0</v>
      </c>
      <c r="N283" s="496">
        <f t="shared" ref="N283:N349" si="82">M283-I283</f>
        <v>-1373000</v>
      </c>
      <c r="O283" s="414"/>
      <c r="P283" s="364" t="str">
        <f t="shared" ref="P283:P349" si="83">IF(O283&gt;I283,O283-I283," ")</f>
        <v xml:space="preserve"> </v>
      </c>
      <c r="Q283" s="364">
        <f t="shared" ref="Q283:Q349" si="84">IF(I283&gt;O283,I283-O283," ")</f>
        <v>1373000</v>
      </c>
      <c r="R283" s="497">
        <f t="shared" si="74"/>
        <v>0</v>
      </c>
      <c r="S283" s="461">
        <f t="shared" ref="S283:S348" si="85">SUM(A283+B283+C283+D283+E283+F283+I283+J283+K283+L283+M283+O283)</f>
        <v>10815720</v>
      </c>
    </row>
    <row r="284" spans="1:19" ht="92.25" customHeight="1" thickBot="1" x14ac:dyDescent="0.25">
      <c r="A284" s="366">
        <f>'موازنة 2026-2027'!A284</f>
        <v>0</v>
      </c>
      <c r="B284" s="366">
        <f>'موازنة 2026-2027'!B284</f>
        <v>0</v>
      </c>
      <c r="C284" s="366">
        <f>'موازنة 2026-2027'!C284</f>
        <v>0</v>
      </c>
      <c r="D284" s="415">
        <f>'موازنة 2026-2027'!D284</f>
        <v>378000</v>
      </c>
      <c r="E284" s="366">
        <f>'موازنة 2026-2027'!E284</f>
        <v>1700000</v>
      </c>
      <c r="F284" s="366">
        <f>'موازنة 2026-2027'!F284</f>
        <v>0</v>
      </c>
      <c r="G284" s="85">
        <v>3113010902</v>
      </c>
      <c r="H284" s="483" t="s">
        <v>1103</v>
      </c>
      <c r="I284" s="415">
        <f>'موازنة 2026-2027'!O284</f>
        <v>1100000</v>
      </c>
      <c r="J284" s="366">
        <f>'موازنة 2027-2028 '!O284</f>
        <v>1230000</v>
      </c>
      <c r="K284" s="366">
        <f>'موازنة 2028 -2029'!O284</f>
        <v>1475000</v>
      </c>
      <c r="L284" s="415">
        <f t="shared" si="77"/>
        <v>2950000</v>
      </c>
      <c r="M284" s="366">
        <f>'موازنة 2029-2030'!O284</f>
        <v>0</v>
      </c>
      <c r="N284" s="498">
        <f t="shared" si="82"/>
        <v>-1100000</v>
      </c>
      <c r="O284" s="415"/>
      <c r="P284" s="366" t="str">
        <f t="shared" si="83"/>
        <v xml:space="preserve"> </v>
      </c>
      <c r="Q284" s="366">
        <f t="shared" si="84"/>
        <v>1100000</v>
      </c>
      <c r="R284" s="499">
        <f t="shared" si="74"/>
        <v>0</v>
      </c>
      <c r="S284" s="461">
        <f t="shared" si="85"/>
        <v>8833000</v>
      </c>
    </row>
    <row r="285" spans="1:19" s="1" customFormat="1" ht="87.75" customHeight="1" thickBot="1" x14ac:dyDescent="0.25">
      <c r="A285" s="360">
        <f t="shared" ref="A285:O285" si="86">SUM(A283:A284)</f>
        <v>0</v>
      </c>
      <c r="B285" s="360">
        <f t="shared" si="86"/>
        <v>0</v>
      </c>
      <c r="C285" s="360">
        <f t="shared" si="86"/>
        <v>0</v>
      </c>
      <c r="D285" s="416">
        <f t="shared" si="86"/>
        <v>1731720</v>
      </c>
      <c r="E285" s="360">
        <f t="shared" si="86"/>
        <v>2516000</v>
      </c>
      <c r="F285" s="368">
        <f t="shared" si="86"/>
        <v>0</v>
      </c>
      <c r="G285" s="51"/>
      <c r="H285" s="486" t="s">
        <v>1104</v>
      </c>
      <c r="I285" s="368">
        <f>'موازنة 2026-2027'!O285</f>
        <v>2473000</v>
      </c>
      <c r="J285" s="368">
        <f>'موازنة 2027-2028 '!O285</f>
        <v>2818000</v>
      </c>
      <c r="K285" s="368">
        <f>'موازنة 2028 -2029'!O285</f>
        <v>3370000</v>
      </c>
      <c r="L285" s="368">
        <f t="shared" si="86"/>
        <v>6740000</v>
      </c>
      <c r="M285" s="368">
        <f>'موازنة 2029-2030'!O285</f>
        <v>0</v>
      </c>
      <c r="N285" s="500">
        <f t="shared" si="82"/>
        <v>-2473000</v>
      </c>
      <c r="O285" s="368">
        <f t="shared" si="86"/>
        <v>0</v>
      </c>
      <c r="P285" s="368" t="str">
        <f t="shared" si="83"/>
        <v xml:space="preserve"> </v>
      </c>
      <c r="Q285" s="368">
        <f t="shared" si="84"/>
        <v>2473000</v>
      </c>
      <c r="R285" s="501">
        <f t="shared" si="74"/>
        <v>0</v>
      </c>
      <c r="S285" s="461">
        <f t="shared" si="85"/>
        <v>19648720</v>
      </c>
    </row>
    <row r="286" spans="1:19" s="2" customFormat="1" ht="90" customHeight="1" thickBot="1" x14ac:dyDescent="0.25">
      <c r="A286" s="369">
        <f t="shared" ref="A286:O286" si="87">A285+A281+A257+A246+A239+A225+A214+A213+A209</f>
        <v>1747000</v>
      </c>
      <c r="B286" s="370">
        <f t="shared" si="87"/>
        <v>1254999</v>
      </c>
      <c r="C286" s="370">
        <f t="shared" si="87"/>
        <v>2117000</v>
      </c>
      <c r="D286" s="370">
        <f t="shared" si="87"/>
        <v>3217775</v>
      </c>
      <c r="E286" s="370">
        <f t="shared" si="87"/>
        <v>4553000</v>
      </c>
      <c r="F286" s="370">
        <f t="shared" si="87"/>
        <v>0</v>
      </c>
      <c r="G286" s="52"/>
      <c r="H286" s="514" t="s">
        <v>237</v>
      </c>
      <c r="I286" s="370">
        <f>'موازنة 2026-2027'!O286</f>
        <v>5515000</v>
      </c>
      <c r="J286" s="370">
        <f>'موازنة 2027-2028 '!O286</f>
        <v>6268000</v>
      </c>
      <c r="K286" s="370">
        <f>'موازنة 2028 -2029'!O286</f>
        <v>7429000</v>
      </c>
      <c r="L286" s="370">
        <f t="shared" si="87"/>
        <v>14813000</v>
      </c>
      <c r="M286" s="370">
        <f>'موازنة 2029-2030'!O286</f>
        <v>0</v>
      </c>
      <c r="N286" s="503">
        <f t="shared" si="82"/>
        <v>-5515000</v>
      </c>
      <c r="O286" s="370">
        <f t="shared" si="87"/>
        <v>0</v>
      </c>
      <c r="P286" s="370" t="str">
        <f t="shared" si="83"/>
        <v xml:space="preserve"> </v>
      </c>
      <c r="Q286" s="370">
        <f t="shared" si="84"/>
        <v>5515000</v>
      </c>
      <c r="R286" s="504">
        <f t="shared" si="74"/>
        <v>0</v>
      </c>
      <c r="S286" s="461">
        <f t="shared" si="85"/>
        <v>46914774</v>
      </c>
    </row>
    <row r="287" spans="1:19" s="1" customFormat="1" ht="92.25" customHeight="1" thickBot="1" x14ac:dyDescent="0.25">
      <c r="A287" s="361">
        <f>A286/$A$847</f>
        <v>7.9409090909090915E-2</v>
      </c>
      <c r="B287" s="396">
        <f>B286/$B$847</f>
        <v>5.0142126071788799E-2</v>
      </c>
      <c r="C287" s="396">
        <f>C286/$C$847</f>
        <v>0.11249867148474864</v>
      </c>
      <c r="D287" s="396">
        <f>D286/$D$847</f>
        <v>0.10028789125414414</v>
      </c>
      <c r="E287" s="396">
        <f>E286/$E$847</f>
        <v>0.14773833473943798</v>
      </c>
      <c r="F287" s="396" t="e">
        <f>F286/$F$847</f>
        <v>#DIV/0!</v>
      </c>
      <c r="G287" s="266"/>
      <c r="H287" s="489" t="s">
        <v>1136</v>
      </c>
      <c r="I287" s="396">
        <f>'موازنة 2026-2027'!O287</f>
        <v>0.13989295588869441</v>
      </c>
      <c r="J287" s="396">
        <f>'موازنة 2027-2028 '!O287</f>
        <v>0.13768864090679436</v>
      </c>
      <c r="K287" s="396">
        <f>'موازنة 2028 -2029'!O287</f>
        <v>0.1360049795873533</v>
      </c>
      <c r="L287" s="396">
        <f>L286/$L$847</f>
        <v>0.13559306519231826</v>
      </c>
      <c r="M287" s="396" t="e">
        <f>'موازنة 2029-2030'!O287</f>
        <v>#DIV/0!</v>
      </c>
      <c r="N287" s="396"/>
      <c r="O287" s="396" t="e">
        <f>O286/$O$847</f>
        <v>#DIV/0!</v>
      </c>
      <c r="P287" s="396"/>
      <c r="Q287" s="490"/>
      <c r="R287" s="491"/>
      <c r="S287" s="461">
        <v>1</v>
      </c>
    </row>
    <row r="288" spans="1:19" s="2" customFormat="1" ht="92.25" customHeight="1" x14ac:dyDescent="0.2">
      <c r="A288" s="389"/>
      <c r="B288" s="390"/>
      <c r="C288" s="390"/>
      <c r="D288" s="390"/>
      <c r="E288" s="390"/>
      <c r="F288" s="390"/>
      <c r="G288" s="60" t="s">
        <v>812</v>
      </c>
      <c r="H288" s="474" t="s">
        <v>238</v>
      </c>
      <c r="I288" s="390"/>
      <c r="J288" s="390"/>
      <c r="K288" s="390"/>
      <c r="L288" s="390"/>
      <c r="M288" s="390"/>
      <c r="N288" s="544">
        <f t="shared" si="82"/>
        <v>0</v>
      </c>
      <c r="O288" s="390"/>
      <c r="P288" s="390" t="str">
        <f t="shared" si="83"/>
        <v xml:space="preserve"> </v>
      </c>
      <c r="Q288" s="390" t="str">
        <f t="shared" si="84"/>
        <v xml:space="preserve"> </v>
      </c>
      <c r="R288" s="545"/>
      <c r="S288" s="461">
        <f>S308</f>
        <v>32705380</v>
      </c>
    </row>
    <row r="289" spans="1:19" s="1" customFormat="1" ht="92.25" customHeight="1" x14ac:dyDescent="0.2">
      <c r="A289" s="357"/>
      <c r="B289" s="373"/>
      <c r="C289" s="373"/>
      <c r="D289" s="373"/>
      <c r="E289" s="373"/>
      <c r="F289" s="373"/>
      <c r="G289" s="54" t="s">
        <v>813</v>
      </c>
      <c r="H289" s="477" t="s">
        <v>239</v>
      </c>
      <c r="I289" s="373"/>
      <c r="J289" s="373"/>
      <c r="K289" s="373"/>
      <c r="L289" s="373"/>
      <c r="M289" s="373"/>
      <c r="N289" s="508">
        <f t="shared" si="82"/>
        <v>0</v>
      </c>
      <c r="O289" s="373"/>
      <c r="P289" s="373" t="str">
        <f t="shared" si="83"/>
        <v xml:space="preserve"> </v>
      </c>
      <c r="Q289" s="373" t="str">
        <f t="shared" si="84"/>
        <v xml:space="preserve"> </v>
      </c>
      <c r="R289" s="509"/>
      <c r="S289" s="461">
        <f>S298</f>
        <v>29771606</v>
      </c>
    </row>
    <row r="290" spans="1:19" ht="99.75" customHeight="1" x14ac:dyDescent="0.2">
      <c r="A290" s="365">
        <f>'موازنة 2026-2027'!A290</f>
        <v>200000</v>
      </c>
      <c r="B290" s="365">
        <f>'موازنة 2026-2027'!B290</f>
        <v>594994</v>
      </c>
      <c r="C290" s="365">
        <f>'موازنة 2026-2027'!C290</f>
        <v>700000</v>
      </c>
      <c r="D290" s="365">
        <f>'موازنة 2026-2027'!D290</f>
        <v>680682</v>
      </c>
      <c r="E290" s="365">
        <f>'موازنة 2026-2027'!E290</f>
        <v>700000</v>
      </c>
      <c r="F290" s="365">
        <f>'موازنة 2026-2027'!F290</f>
        <v>0</v>
      </c>
      <c r="G290" s="49" t="s">
        <v>814</v>
      </c>
      <c r="H290" s="480" t="s">
        <v>240</v>
      </c>
      <c r="I290" s="365">
        <f>'موازنة 2026-2027'!O290</f>
        <v>860000</v>
      </c>
      <c r="J290" s="365">
        <f>'موازنة 2027-2028 '!O290</f>
        <v>860000</v>
      </c>
      <c r="K290" s="365">
        <f>'موازنة 2028 -2029'!O290</f>
        <v>860000</v>
      </c>
      <c r="L290" s="365">
        <f t="shared" si="77"/>
        <v>1720000</v>
      </c>
      <c r="M290" s="365">
        <f>'موازنة 2029-2030'!O290</f>
        <v>0</v>
      </c>
      <c r="N290" s="496">
        <f t="shared" si="82"/>
        <v>-860000</v>
      </c>
      <c r="O290" s="365"/>
      <c r="P290" s="365" t="str">
        <f t="shared" si="83"/>
        <v xml:space="preserve"> </v>
      </c>
      <c r="Q290" s="365">
        <f t="shared" si="84"/>
        <v>860000</v>
      </c>
      <c r="R290" s="497">
        <f t="shared" ref="R290:R354" si="88">IF(O290=0,,O290/I290)</f>
        <v>0</v>
      </c>
      <c r="S290" s="461">
        <f t="shared" si="85"/>
        <v>7175676</v>
      </c>
    </row>
    <row r="291" spans="1:19" ht="97.5" customHeight="1" x14ac:dyDescent="0.2">
      <c r="A291" s="365">
        <f>'موازنة 2026-2027'!A291</f>
        <v>973000</v>
      </c>
      <c r="B291" s="365">
        <f>'موازنة 2026-2027'!B291</f>
        <v>972996</v>
      </c>
      <c r="C291" s="365">
        <f>'موازنة 2026-2027'!C291</f>
        <v>973000</v>
      </c>
      <c r="D291" s="365">
        <f>'موازنة 2026-2027'!D291</f>
        <v>972996</v>
      </c>
      <c r="E291" s="365">
        <f>'موازنة 2026-2027'!E291</f>
        <v>973000</v>
      </c>
      <c r="F291" s="365">
        <f>'موازنة 2026-2027'!F291</f>
        <v>0</v>
      </c>
      <c r="G291" s="49" t="s">
        <v>815</v>
      </c>
      <c r="H291" s="480" t="s">
        <v>241</v>
      </c>
      <c r="I291" s="365">
        <f>'موازنة 2026-2027'!O291</f>
        <v>973000</v>
      </c>
      <c r="J291" s="365">
        <f>'موازنة 2027-2028 '!O291</f>
        <v>973000</v>
      </c>
      <c r="K291" s="365">
        <f>'موازنة 2028 -2029'!O291</f>
        <v>973000</v>
      </c>
      <c r="L291" s="365">
        <f t="shared" si="77"/>
        <v>1946000</v>
      </c>
      <c r="M291" s="365">
        <f>'موازنة 2029-2030'!O291</f>
        <v>0</v>
      </c>
      <c r="N291" s="496">
        <f t="shared" si="82"/>
        <v>-973000</v>
      </c>
      <c r="O291" s="365"/>
      <c r="P291" s="365" t="str">
        <f t="shared" si="83"/>
        <v xml:space="preserve"> </v>
      </c>
      <c r="Q291" s="365">
        <f t="shared" si="84"/>
        <v>973000</v>
      </c>
      <c r="R291" s="497">
        <f t="shared" si="88"/>
        <v>0</v>
      </c>
      <c r="S291" s="461">
        <f t="shared" si="85"/>
        <v>9729992</v>
      </c>
    </row>
    <row r="292" spans="1:19" ht="95.25" customHeight="1" x14ac:dyDescent="0.2">
      <c r="A292" s="365">
        <f>'موازنة 2026-2027'!A292</f>
        <v>500000</v>
      </c>
      <c r="B292" s="365">
        <f>'موازنة 2026-2027'!B292</f>
        <v>451000</v>
      </c>
      <c r="C292" s="365">
        <f>'موازنة 2026-2027'!C292</f>
        <v>500000</v>
      </c>
      <c r="D292" s="365">
        <f>'موازنة 2026-2027'!D292</f>
        <v>451000</v>
      </c>
      <c r="E292" s="365">
        <f>'موازنة 2026-2027'!E292</f>
        <v>340000</v>
      </c>
      <c r="F292" s="365">
        <f>'موازنة 2026-2027'!F292</f>
        <v>0</v>
      </c>
      <c r="G292" s="49" t="s">
        <v>816</v>
      </c>
      <c r="H292" s="480" t="s">
        <v>242</v>
      </c>
      <c r="I292" s="365">
        <f>'موازنة 2026-2027'!O292</f>
        <v>340000</v>
      </c>
      <c r="J292" s="365">
        <f>'موازنة 2027-2028 '!O292</f>
        <v>340000</v>
      </c>
      <c r="K292" s="365">
        <f>'موازنة 2028 -2029'!O292</f>
        <v>340000</v>
      </c>
      <c r="L292" s="365">
        <f t="shared" ref="L292:L356" si="89">K292*2</f>
        <v>680000</v>
      </c>
      <c r="M292" s="365">
        <f>'موازنة 2029-2030'!O292</f>
        <v>0</v>
      </c>
      <c r="N292" s="496">
        <f t="shared" si="82"/>
        <v>-340000</v>
      </c>
      <c r="O292" s="365"/>
      <c r="P292" s="365" t="str">
        <f t="shared" si="83"/>
        <v xml:space="preserve"> </v>
      </c>
      <c r="Q292" s="365">
        <f t="shared" si="84"/>
        <v>340000</v>
      </c>
      <c r="R292" s="497">
        <f t="shared" si="88"/>
        <v>0</v>
      </c>
      <c r="S292" s="461">
        <f t="shared" si="85"/>
        <v>3942000</v>
      </c>
    </row>
    <row r="293" spans="1:19" ht="97.5" customHeight="1" x14ac:dyDescent="0.2">
      <c r="A293" s="365">
        <f>'موازنة 2026-2027'!A293</f>
        <v>10000</v>
      </c>
      <c r="B293" s="365">
        <f>'موازنة 2026-2027'!B293</f>
        <v>8147</v>
      </c>
      <c r="C293" s="365">
        <f>'موازنة 2026-2027'!C293</f>
        <v>10000</v>
      </c>
      <c r="D293" s="365">
        <f>'موازنة 2026-2027'!D293</f>
        <v>8147</v>
      </c>
      <c r="E293" s="365">
        <f>'موازنة 2026-2027'!E293</f>
        <v>10000</v>
      </c>
      <c r="F293" s="365">
        <f>'موازنة 2026-2027'!F293</f>
        <v>0</v>
      </c>
      <c r="G293" s="49" t="s">
        <v>817</v>
      </c>
      <c r="H293" s="480" t="s">
        <v>243</v>
      </c>
      <c r="I293" s="365">
        <f>'موازنة 2026-2027'!O293</f>
        <v>10000</v>
      </c>
      <c r="J293" s="365">
        <f>'موازنة 2027-2028 '!O293</f>
        <v>10000</v>
      </c>
      <c r="K293" s="365">
        <f>'موازنة 2028 -2029'!O293</f>
        <v>10000</v>
      </c>
      <c r="L293" s="365">
        <f t="shared" si="89"/>
        <v>20000</v>
      </c>
      <c r="M293" s="365">
        <f>'موازنة 2029-2030'!O293</f>
        <v>0</v>
      </c>
      <c r="N293" s="496">
        <f t="shared" si="82"/>
        <v>-10000</v>
      </c>
      <c r="O293" s="365"/>
      <c r="P293" s="365" t="str">
        <f t="shared" si="83"/>
        <v xml:space="preserve"> </v>
      </c>
      <c r="Q293" s="365">
        <f t="shared" si="84"/>
        <v>10000</v>
      </c>
      <c r="R293" s="497">
        <f t="shared" si="88"/>
        <v>0</v>
      </c>
      <c r="S293" s="461">
        <f t="shared" si="85"/>
        <v>96294</v>
      </c>
    </row>
    <row r="294" spans="1:19" ht="90" customHeight="1" thickBot="1" x14ac:dyDescent="0.25">
      <c r="A294" s="365">
        <f>'موازنة 2026-2027'!A294</f>
        <v>850000</v>
      </c>
      <c r="B294" s="365">
        <f>'موازنة 2026-2027'!B294</f>
        <v>878862</v>
      </c>
      <c r="C294" s="365">
        <f>'موازنة 2026-2027'!C294</f>
        <v>900000</v>
      </c>
      <c r="D294" s="365">
        <f>'موازنة 2026-2027'!D294</f>
        <v>798782</v>
      </c>
      <c r="E294" s="365">
        <f>'موازنة 2026-2027'!E294</f>
        <v>900000</v>
      </c>
      <c r="F294" s="365">
        <f>'موازنة 2026-2027'!F294</f>
        <v>0</v>
      </c>
      <c r="G294" s="49" t="s">
        <v>818</v>
      </c>
      <c r="H294" s="480" t="s">
        <v>244</v>
      </c>
      <c r="I294" s="365">
        <f>'موازنة 2026-2027'!O294</f>
        <v>900000</v>
      </c>
      <c r="J294" s="365">
        <f>'موازنة 2027-2028 '!O294</f>
        <v>900000</v>
      </c>
      <c r="K294" s="365">
        <f>'موازنة 2028 -2029'!O294</f>
        <v>900000</v>
      </c>
      <c r="L294" s="365">
        <f t="shared" si="89"/>
        <v>1800000</v>
      </c>
      <c r="M294" s="365">
        <f>'موازنة 2029-2030'!O294</f>
        <v>0</v>
      </c>
      <c r="N294" s="496">
        <f t="shared" si="82"/>
        <v>-900000</v>
      </c>
      <c r="O294" s="365"/>
      <c r="P294" s="365" t="str">
        <f t="shared" si="83"/>
        <v xml:space="preserve"> </v>
      </c>
      <c r="Q294" s="365">
        <f t="shared" si="84"/>
        <v>900000</v>
      </c>
      <c r="R294" s="497">
        <f t="shared" si="88"/>
        <v>0</v>
      </c>
      <c r="S294" s="461">
        <f t="shared" si="85"/>
        <v>8827644</v>
      </c>
    </row>
    <row r="295" spans="1:19" ht="90" hidden="1" customHeight="1" x14ac:dyDescent="0.2">
      <c r="A295" s="364">
        <f>'موازنة 2026-2027'!A295</f>
        <v>0</v>
      </c>
      <c r="B295" s="365">
        <f>'موازنة 2026-2027'!B295</f>
        <v>0</v>
      </c>
      <c r="C295" s="365">
        <f>'موازنة 2026-2027'!C295</f>
        <v>0</v>
      </c>
      <c r="D295" s="365">
        <f>'موازنة 2026-2027'!D295</f>
        <v>0</v>
      </c>
      <c r="E295" s="365">
        <f>'موازنة 2026-2027'!E295</f>
        <v>0</v>
      </c>
      <c r="F295" s="365">
        <f>'موازنة 2026-2027'!F295</f>
        <v>0</v>
      </c>
      <c r="G295" s="49" t="s">
        <v>819</v>
      </c>
      <c r="H295" s="480" t="s">
        <v>245</v>
      </c>
      <c r="I295" s="365">
        <f>'موازنة 2026-2027'!O295</f>
        <v>0</v>
      </c>
      <c r="J295" s="365">
        <f>'موازنة 2027-2028 '!O295</f>
        <v>0</v>
      </c>
      <c r="K295" s="365">
        <f>'موازنة 2028 -2029'!O295</f>
        <v>0</v>
      </c>
      <c r="L295" s="365">
        <f t="shared" si="89"/>
        <v>0</v>
      </c>
      <c r="M295" s="365">
        <f>'موازنة 2029-2030'!O295</f>
        <v>0</v>
      </c>
      <c r="N295" s="496">
        <f t="shared" si="82"/>
        <v>0</v>
      </c>
      <c r="O295" s="365"/>
      <c r="P295" s="365" t="str">
        <f t="shared" si="83"/>
        <v xml:space="preserve"> </v>
      </c>
      <c r="Q295" s="365" t="str">
        <f t="shared" si="84"/>
        <v xml:space="preserve"> </v>
      </c>
      <c r="R295" s="497">
        <f t="shared" si="88"/>
        <v>0</v>
      </c>
      <c r="S295" s="461">
        <f t="shared" si="85"/>
        <v>0</v>
      </c>
    </row>
    <row r="296" spans="1:19" ht="90" hidden="1" customHeight="1" x14ac:dyDescent="0.2">
      <c r="A296" s="364">
        <f>'موازنة 2026-2027'!A296</f>
        <v>0</v>
      </c>
      <c r="B296" s="365">
        <f>'موازنة 2026-2027'!B296</f>
        <v>0</v>
      </c>
      <c r="C296" s="365">
        <f>'موازنة 2026-2027'!C296</f>
        <v>0</v>
      </c>
      <c r="D296" s="365">
        <f>'موازنة 2026-2027'!D296</f>
        <v>0</v>
      </c>
      <c r="E296" s="365">
        <f>'موازنة 2026-2027'!E296</f>
        <v>0</v>
      </c>
      <c r="F296" s="365">
        <f>'موازنة 2026-2027'!F296</f>
        <v>0</v>
      </c>
      <c r="G296" s="49" t="s">
        <v>820</v>
      </c>
      <c r="H296" s="480" t="s">
        <v>246</v>
      </c>
      <c r="I296" s="365">
        <f>'موازنة 2026-2027'!O296</f>
        <v>0</v>
      </c>
      <c r="J296" s="365">
        <f>'موازنة 2027-2028 '!O296</f>
        <v>0</v>
      </c>
      <c r="K296" s="365">
        <f>'موازنة 2028 -2029'!O296</f>
        <v>0</v>
      </c>
      <c r="L296" s="365">
        <f t="shared" si="89"/>
        <v>0</v>
      </c>
      <c r="M296" s="365">
        <f>'موازنة 2029-2030'!O296</f>
        <v>0</v>
      </c>
      <c r="N296" s="496">
        <f t="shared" si="82"/>
        <v>0</v>
      </c>
      <c r="O296" s="365"/>
      <c r="P296" s="365" t="str">
        <f t="shared" si="83"/>
        <v xml:space="preserve"> </v>
      </c>
      <c r="Q296" s="365" t="str">
        <f t="shared" si="84"/>
        <v xml:space="preserve"> </v>
      </c>
      <c r="R296" s="497">
        <f t="shared" si="88"/>
        <v>0</v>
      </c>
      <c r="S296" s="461">
        <f t="shared" si="85"/>
        <v>0</v>
      </c>
    </row>
    <row r="297" spans="1:19" ht="105.75" hidden="1" customHeight="1" thickBot="1" x14ac:dyDescent="0.25">
      <c r="A297" s="391">
        <f>'موازنة 2026-2027'!A297</f>
        <v>0</v>
      </c>
      <c r="B297" s="379">
        <f>'موازنة 2026-2027'!B297</f>
        <v>0</v>
      </c>
      <c r="C297" s="379">
        <f>'موازنة 2026-2027'!C297</f>
        <v>0</v>
      </c>
      <c r="D297" s="379">
        <f>'موازنة 2026-2027'!D297</f>
        <v>0</v>
      </c>
      <c r="E297" s="379">
        <f>'موازنة 2026-2027'!E297</f>
        <v>0</v>
      </c>
      <c r="F297" s="379">
        <f>'موازنة 2026-2027'!F297</f>
        <v>0</v>
      </c>
      <c r="G297" s="50" t="s">
        <v>821</v>
      </c>
      <c r="H297" s="480" t="s">
        <v>247</v>
      </c>
      <c r="I297" s="379">
        <f>'موازنة 2026-2027'!O297</f>
        <v>0</v>
      </c>
      <c r="J297" s="379">
        <f>'موازنة 2027-2028 '!O297</f>
        <v>0</v>
      </c>
      <c r="K297" s="379">
        <f>'موازنة 2028 -2029'!O297</f>
        <v>0</v>
      </c>
      <c r="L297" s="379">
        <f t="shared" si="89"/>
        <v>0</v>
      </c>
      <c r="M297" s="379">
        <f>'موازنة 2029-2030'!O297</f>
        <v>0</v>
      </c>
      <c r="N297" s="520">
        <f t="shared" si="82"/>
        <v>0</v>
      </c>
      <c r="O297" s="379"/>
      <c r="P297" s="379" t="str">
        <f t="shared" si="83"/>
        <v xml:space="preserve"> </v>
      </c>
      <c r="Q297" s="379" t="str">
        <f t="shared" si="84"/>
        <v xml:space="preserve"> </v>
      </c>
      <c r="R297" s="521">
        <f t="shared" si="88"/>
        <v>0</v>
      </c>
      <c r="S297" s="461">
        <f t="shared" si="85"/>
        <v>0</v>
      </c>
    </row>
    <row r="298" spans="1:19" s="1" customFormat="1" ht="132.75" customHeight="1" x14ac:dyDescent="0.2">
      <c r="A298" s="392">
        <f t="shared" ref="A298:F298" si="90">SUM(A290:A297)</f>
        <v>2533000</v>
      </c>
      <c r="B298" s="393">
        <f t="shared" si="90"/>
        <v>2905999</v>
      </c>
      <c r="C298" s="393">
        <f t="shared" si="90"/>
        <v>3083000</v>
      </c>
      <c r="D298" s="393">
        <f t="shared" si="90"/>
        <v>2911607</v>
      </c>
      <c r="E298" s="393">
        <f t="shared" si="90"/>
        <v>2923000</v>
      </c>
      <c r="F298" s="393">
        <f t="shared" si="90"/>
        <v>0</v>
      </c>
      <c r="G298" s="317"/>
      <c r="H298" s="546" t="s">
        <v>167</v>
      </c>
      <c r="I298" s="393">
        <f>'موازنة 2026-2027'!O298</f>
        <v>3083000</v>
      </c>
      <c r="J298" s="393">
        <f>'موازنة 2027-2028 '!O298</f>
        <v>3083000</v>
      </c>
      <c r="K298" s="393">
        <f>'موازنة 2028 -2029'!O298</f>
        <v>3083000</v>
      </c>
      <c r="L298" s="393">
        <f t="shared" ref="L298:O298" si="91">SUM(L290:L297)</f>
        <v>6166000</v>
      </c>
      <c r="M298" s="393">
        <f>'موازنة 2029-2030'!O298</f>
        <v>0</v>
      </c>
      <c r="N298" s="547">
        <f t="shared" si="82"/>
        <v>-3083000</v>
      </c>
      <c r="O298" s="393">
        <f t="shared" si="91"/>
        <v>0</v>
      </c>
      <c r="P298" s="393" t="str">
        <f t="shared" si="83"/>
        <v xml:space="preserve"> </v>
      </c>
      <c r="Q298" s="393">
        <f t="shared" si="84"/>
        <v>3083000</v>
      </c>
      <c r="R298" s="548">
        <f t="shared" si="88"/>
        <v>0</v>
      </c>
      <c r="S298" s="461">
        <f t="shared" si="85"/>
        <v>29771606</v>
      </c>
    </row>
    <row r="299" spans="1:19" s="1" customFormat="1" ht="121.5" customHeight="1" x14ac:dyDescent="0.2">
      <c r="A299" s="394"/>
      <c r="B299" s="395"/>
      <c r="C299" s="395"/>
      <c r="D299" s="395"/>
      <c r="E299" s="395"/>
      <c r="F299" s="395"/>
      <c r="G299" s="48" t="s">
        <v>829</v>
      </c>
      <c r="H299" s="513" t="s">
        <v>248</v>
      </c>
      <c r="I299" s="395"/>
      <c r="J299" s="395"/>
      <c r="K299" s="395"/>
      <c r="L299" s="395"/>
      <c r="M299" s="395"/>
      <c r="N299" s="549">
        <f t="shared" si="82"/>
        <v>0</v>
      </c>
      <c r="O299" s="395"/>
      <c r="P299" s="395" t="str">
        <f t="shared" si="83"/>
        <v xml:space="preserve"> </v>
      </c>
      <c r="Q299" s="395" t="str">
        <f t="shared" si="84"/>
        <v xml:space="preserve"> </v>
      </c>
      <c r="R299" s="550"/>
      <c r="S299" s="461">
        <f>S307</f>
        <v>2933774</v>
      </c>
    </row>
    <row r="300" spans="1:19" ht="105.75" hidden="1" customHeight="1" x14ac:dyDescent="0.2">
      <c r="A300" s="364">
        <f>'موازنة 2026-2027'!A300</f>
        <v>0</v>
      </c>
      <c r="B300" s="365">
        <f>'موازنة 2026-2027'!B300</f>
        <v>0</v>
      </c>
      <c r="C300" s="365">
        <f>'موازنة 2026-2027'!C300</f>
        <v>0</v>
      </c>
      <c r="D300" s="365">
        <f>'موازنة 2026-2027'!D300</f>
        <v>0</v>
      </c>
      <c r="E300" s="365">
        <f>'موازنة 2026-2027'!E300</f>
        <v>0</v>
      </c>
      <c r="F300" s="365">
        <f>'موازنة 2026-2027'!F300</f>
        <v>0</v>
      </c>
      <c r="G300" s="49" t="s">
        <v>822</v>
      </c>
      <c r="H300" s="480" t="s">
        <v>249</v>
      </c>
      <c r="I300" s="365">
        <f>'موازنة 2026-2027'!O300</f>
        <v>0</v>
      </c>
      <c r="J300" s="365">
        <f>'موازنة 2027-2028 '!O300</f>
        <v>0</v>
      </c>
      <c r="K300" s="365">
        <f>'موازنة 2028 -2029'!O300</f>
        <v>0</v>
      </c>
      <c r="L300" s="365">
        <f t="shared" si="89"/>
        <v>0</v>
      </c>
      <c r="M300" s="365">
        <f>'موازنة 2029-2030'!O300</f>
        <v>0</v>
      </c>
      <c r="N300" s="496">
        <f t="shared" si="82"/>
        <v>0</v>
      </c>
      <c r="O300" s="365"/>
      <c r="P300" s="365" t="str">
        <f t="shared" si="83"/>
        <v xml:space="preserve"> </v>
      </c>
      <c r="Q300" s="365" t="str">
        <f t="shared" si="84"/>
        <v xml:space="preserve"> </v>
      </c>
      <c r="R300" s="497">
        <f t="shared" si="88"/>
        <v>0</v>
      </c>
      <c r="S300" s="461">
        <f t="shared" si="85"/>
        <v>0</v>
      </c>
    </row>
    <row r="301" spans="1:19" ht="105.75" hidden="1" customHeight="1" x14ac:dyDescent="0.2">
      <c r="A301" s="364">
        <f>'موازنة 2026-2027'!A301</f>
        <v>0</v>
      </c>
      <c r="B301" s="365">
        <f>'موازنة 2026-2027'!B301</f>
        <v>0</v>
      </c>
      <c r="C301" s="365">
        <f>'موازنة 2026-2027'!C301</f>
        <v>0</v>
      </c>
      <c r="D301" s="365">
        <f>'موازنة 2026-2027'!D301</f>
        <v>0</v>
      </c>
      <c r="E301" s="365">
        <f>'موازنة 2026-2027'!E301</f>
        <v>0</v>
      </c>
      <c r="F301" s="365">
        <f>'موازنة 2026-2027'!F301</f>
        <v>0</v>
      </c>
      <c r="G301" s="49" t="s">
        <v>823</v>
      </c>
      <c r="H301" s="480" t="s">
        <v>250</v>
      </c>
      <c r="I301" s="365">
        <f>'موازنة 2026-2027'!O301</f>
        <v>0</v>
      </c>
      <c r="J301" s="365">
        <f>'موازنة 2027-2028 '!O301</f>
        <v>0</v>
      </c>
      <c r="K301" s="365">
        <f>'موازنة 2028 -2029'!O301</f>
        <v>0</v>
      </c>
      <c r="L301" s="365">
        <f t="shared" si="89"/>
        <v>0</v>
      </c>
      <c r="M301" s="365">
        <f>'موازنة 2029-2030'!O301</f>
        <v>0</v>
      </c>
      <c r="N301" s="496">
        <f t="shared" si="82"/>
        <v>0</v>
      </c>
      <c r="O301" s="365"/>
      <c r="P301" s="365" t="str">
        <f t="shared" si="83"/>
        <v xml:space="preserve"> </v>
      </c>
      <c r="Q301" s="365" t="str">
        <f t="shared" si="84"/>
        <v xml:space="preserve"> </v>
      </c>
      <c r="R301" s="497">
        <f t="shared" si="88"/>
        <v>0</v>
      </c>
      <c r="S301" s="461">
        <f t="shared" si="85"/>
        <v>0</v>
      </c>
    </row>
    <row r="302" spans="1:19" ht="105.75" hidden="1" customHeight="1" x14ac:dyDescent="0.2">
      <c r="A302" s="364">
        <f>'موازنة 2026-2027'!A302</f>
        <v>0</v>
      </c>
      <c r="B302" s="365">
        <f>'موازنة 2026-2027'!B302</f>
        <v>0</v>
      </c>
      <c r="C302" s="365">
        <f>'موازنة 2026-2027'!C302</f>
        <v>0</v>
      </c>
      <c r="D302" s="365">
        <f>'موازنة 2026-2027'!D302</f>
        <v>0</v>
      </c>
      <c r="E302" s="365">
        <f>'موازنة 2026-2027'!E302</f>
        <v>0</v>
      </c>
      <c r="F302" s="365">
        <f>'موازنة 2026-2027'!F302</f>
        <v>0</v>
      </c>
      <c r="G302" s="49" t="s">
        <v>824</v>
      </c>
      <c r="H302" s="480" t="s">
        <v>251</v>
      </c>
      <c r="I302" s="365">
        <f>'موازنة 2026-2027'!O302</f>
        <v>0</v>
      </c>
      <c r="J302" s="365">
        <f>'موازنة 2027-2028 '!O302</f>
        <v>0</v>
      </c>
      <c r="K302" s="365">
        <f>'موازنة 2028 -2029'!O302</f>
        <v>0</v>
      </c>
      <c r="L302" s="365">
        <f t="shared" si="89"/>
        <v>0</v>
      </c>
      <c r="M302" s="365">
        <f>'موازنة 2029-2030'!O302</f>
        <v>0</v>
      </c>
      <c r="N302" s="496">
        <f t="shared" si="82"/>
        <v>0</v>
      </c>
      <c r="O302" s="365"/>
      <c r="P302" s="365" t="str">
        <f t="shared" si="83"/>
        <v xml:space="preserve"> </v>
      </c>
      <c r="Q302" s="365" t="str">
        <f t="shared" si="84"/>
        <v xml:space="preserve"> </v>
      </c>
      <c r="R302" s="497">
        <f t="shared" si="88"/>
        <v>0</v>
      </c>
      <c r="S302" s="461">
        <f t="shared" si="85"/>
        <v>0</v>
      </c>
    </row>
    <row r="303" spans="1:19" ht="105.75" hidden="1" customHeight="1" x14ac:dyDescent="0.2">
      <c r="A303" s="364">
        <f>'موازنة 2026-2027'!A303</f>
        <v>0</v>
      </c>
      <c r="B303" s="365">
        <f>'موازنة 2026-2027'!B303</f>
        <v>0</v>
      </c>
      <c r="C303" s="365">
        <f>'موازنة 2026-2027'!C303</f>
        <v>0</v>
      </c>
      <c r="D303" s="365">
        <f>'موازنة 2026-2027'!D303</f>
        <v>0</v>
      </c>
      <c r="E303" s="365">
        <f>'موازنة 2026-2027'!E303</f>
        <v>0</v>
      </c>
      <c r="F303" s="365">
        <f>'موازنة 2026-2027'!F303</f>
        <v>0</v>
      </c>
      <c r="G303" s="49" t="s">
        <v>825</v>
      </c>
      <c r="H303" s="480" t="s">
        <v>252</v>
      </c>
      <c r="I303" s="365">
        <f>'موازنة 2026-2027'!O303</f>
        <v>0</v>
      </c>
      <c r="J303" s="365">
        <f>'موازنة 2027-2028 '!O303</f>
        <v>0</v>
      </c>
      <c r="K303" s="365">
        <f>'موازنة 2028 -2029'!O303</f>
        <v>0</v>
      </c>
      <c r="L303" s="365">
        <f t="shared" si="89"/>
        <v>0</v>
      </c>
      <c r="M303" s="365">
        <f>'موازنة 2029-2030'!O303</f>
        <v>0</v>
      </c>
      <c r="N303" s="496">
        <f t="shared" si="82"/>
        <v>0</v>
      </c>
      <c r="O303" s="365"/>
      <c r="P303" s="365" t="str">
        <f t="shared" si="83"/>
        <v xml:space="preserve"> </v>
      </c>
      <c r="Q303" s="365" t="str">
        <f t="shared" si="84"/>
        <v xml:space="preserve"> </v>
      </c>
      <c r="R303" s="497">
        <f t="shared" si="88"/>
        <v>0</v>
      </c>
      <c r="S303" s="461">
        <f t="shared" si="85"/>
        <v>0</v>
      </c>
    </row>
    <row r="304" spans="1:19" ht="105.75" hidden="1" customHeight="1" x14ac:dyDescent="0.2">
      <c r="A304" s="364">
        <f>'موازنة 2026-2027'!A304</f>
        <v>0</v>
      </c>
      <c r="B304" s="365">
        <f>'موازنة 2026-2027'!B304</f>
        <v>0</v>
      </c>
      <c r="C304" s="365">
        <f>'موازنة 2026-2027'!C304</f>
        <v>0</v>
      </c>
      <c r="D304" s="365">
        <f>'موازنة 2026-2027'!D304</f>
        <v>0</v>
      </c>
      <c r="E304" s="365">
        <f>'موازنة 2026-2027'!E304</f>
        <v>0</v>
      </c>
      <c r="F304" s="365">
        <f>'موازنة 2026-2027'!F304</f>
        <v>0</v>
      </c>
      <c r="G304" s="49" t="s">
        <v>826</v>
      </c>
      <c r="H304" s="480" t="s">
        <v>253</v>
      </c>
      <c r="I304" s="365">
        <f>'موازنة 2026-2027'!O304</f>
        <v>0</v>
      </c>
      <c r="J304" s="365">
        <f>'موازنة 2027-2028 '!O304</f>
        <v>0</v>
      </c>
      <c r="K304" s="365">
        <f>'موازنة 2028 -2029'!O304</f>
        <v>0</v>
      </c>
      <c r="L304" s="365">
        <f t="shared" si="89"/>
        <v>0</v>
      </c>
      <c r="M304" s="365">
        <f>'موازنة 2029-2030'!O304</f>
        <v>0</v>
      </c>
      <c r="N304" s="496">
        <f t="shared" si="82"/>
        <v>0</v>
      </c>
      <c r="O304" s="365"/>
      <c r="P304" s="365" t="str">
        <f t="shared" si="83"/>
        <v xml:space="preserve"> </v>
      </c>
      <c r="Q304" s="365" t="str">
        <f t="shared" si="84"/>
        <v xml:space="preserve"> </v>
      </c>
      <c r="R304" s="497">
        <f t="shared" si="88"/>
        <v>0</v>
      </c>
      <c r="S304" s="461">
        <f t="shared" si="85"/>
        <v>0</v>
      </c>
    </row>
    <row r="305" spans="1:19" ht="105.75" hidden="1" customHeight="1" x14ac:dyDescent="0.2">
      <c r="A305" s="364">
        <f>'موازنة 2026-2027'!A305</f>
        <v>0</v>
      </c>
      <c r="B305" s="365">
        <f>'موازنة 2026-2027'!B305</f>
        <v>0</v>
      </c>
      <c r="C305" s="365">
        <f>'موازنة 2026-2027'!C305</f>
        <v>0</v>
      </c>
      <c r="D305" s="365">
        <f>'موازنة 2026-2027'!D305</f>
        <v>0</v>
      </c>
      <c r="E305" s="365">
        <f>'موازنة 2026-2027'!E305</f>
        <v>0</v>
      </c>
      <c r="F305" s="365">
        <f>'موازنة 2026-2027'!F305</f>
        <v>0</v>
      </c>
      <c r="G305" s="49" t="s">
        <v>827</v>
      </c>
      <c r="H305" s="480" t="s">
        <v>254</v>
      </c>
      <c r="I305" s="365">
        <f>'موازنة 2026-2027'!O305</f>
        <v>0</v>
      </c>
      <c r="J305" s="365">
        <f>'موازنة 2027-2028 '!O305</f>
        <v>0</v>
      </c>
      <c r="K305" s="365">
        <f>'موازنة 2028 -2029'!O305</f>
        <v>0</v>
      </c>
      <c r="L305" s="365">
        <f t="shared" si="89"/>
        <v>0</v>
      </c>
      <c r="M305" s="365">
        <f>'موازنة 2029-2030'!O305</f>
        <v>0</v>
      </c>
      <c r="N305" s="496">
        <f t="shared" si="82"/>
        <v>0</v>
      </c>
      <c r="O305" s="365"/>
      <c r="P305" s="365" t="str">
        <f t="shared" si="83"/>
        <v xml:space="preserve"> </v>
      </c>
      <c r="Q305" s="365" t="str">
        <f t="shared" si="84"/>
        <v xml:space="preserve"> </v>
      </c>
      <c r="R305" s="497">
        <f t="shared" si="88"/>
        <v>0</v>
      </c>
      <c r="S305" s="461">
        <f t="shared" si="85"/>
        <v>0</v>
      </c>
    </row>
    <row r="306" spans="1:19" ht="95.25" customHeight="1" thickBot="1" x14ac:dyDescent="0.25">
      <c r="A306" s="379">
        <f>'موازنة 2026-2027'!A306</f>
        <v>765000</v>
      </c>
      <c r="B306" s="379">
        <f>'موازنة 2026-2027'!B306</f>
        <v>762739</v>
      </c>
      <c r="C306" s="379">
        <f>'موازنة 2026-2027'!C306</f>
        <v>550000</v>
      </c>
      <c r="D306" s="379">
        <f>'موازنة 2026-2027'!D306</f>
        <v>511035</v>
      </c>
      <c r="E306" s="379">
        <f>'موازنة 2026-2027'!E306</f>
        <v>345000</v>
      </c>
      <c r="F306" s="379">
        <f>'موازنة 2026-2027'!F306</f>
        <v>0</v>
      </c>
      <c r="G306" s="50" t="s">
        <v>828</v>
      </c>
      <c r="H306" s="480" t="s">
        <v>255</v>
      </c>
      <c r="I306" s="379">
        <f>'موازنة 2026-2027'!O306</f>
        <v>0</v>
      </c>
      <c r="J306" s="379">
        <f>'موازنة 2027-2028 '!O306</f>
        <v>0</v>
      </c>
      <c r="K306" s="379">
        <f>'موازنة 2028 -2029'!O306</f>
        <v>0</v>
      </c>
      <c r="L306" s="379">
        <f t="shared" si="89"/>
        <v>0</v>
      </c>
      <c r="M306" s="379">
        <f>'موازنة 2029-2030'!O306</f>
        <v>0</v>
      </c>
      <c r="N306" s="520">
        <f t="shared" si="82"/>
        <v>0</v>
      </c>
      <c r="O306" s="379"/>
      <c r="P306" s="379" t="str">
        <f t="shared" si="83"/>
        <v xml:space="preserve"> </v>
      </c>
      <c r="Q306" s="379" t="str">
        <f t="shared" si="84"/>
        <v xml:space="preserve"> </v>
      </c>
      <c r="R306" s="521">
        <f t="shared" si="88"/>
        <v>0</v>
      </c>
      <c r="S306" s="461">
        <f t="shared" si="85"/>
        <v>2933774</v>
      </c>
    </row>
    <row r="307" spans="1:19" s="1" customFormat="1" ht="97.5" customHeight="1" thickBot="1" x14ac:dyDescent="0.25">
      <c r="A307" s="360">
        <f t="shared" ref="A307:O307" si="92">SUM(A300:A306)</f>
        <v>765000</v>
      </c>
      <c r="B307" s="368">
        <f t="shared" si="92"/>
        <v>762739</v>
      </c>
      <c r="C307" s="368">
        <f t="shared" si="92"/>
        <v>550000</v>
      </c>
      <c r="D307" s="368">
        <f t="shared" si="92"/>
        <v>511035</v>
      </c>
      <c r="E307" s="368">
        <f t="shared" si="92"/>
        <v>345000</v>
      </c>
      <c r="F307" s="368">
        <f t="shared" si="92"/>
        <v>0</v>
      </c>
      <c r="G307" s="51"/>
      <c r="H307" s="486" t="s">
        <v>171</v>
      </c>
      <c r="I307" s="368">
        <f>'موازنة 2026-2027'!O307</f>
        <v>0</v>
      </c>
      <c r="J307" s="368">
        <f>'موازنة 2027-2028 '!O307</f>
        <v>0</v>
      </c>
      <c r="K307" s="368">
        <f>'موازنة 2028 -2029'!O307</f>
        <v>0</v>
      </c>
      <c r="L307" s="368">
        <f t="shared" si="92"/>
        <v>0</v>
      </c>
      <c r="M307" s="368">
        <f>'موازنة 2029-2030'!O307</f>
        <v>0</v>
      </c>
      <c r="N307" s="500">
        <f t="shared" si="82"/>
        <v>0</v>
      </c>
      <c r="O307" s="368">
        <f t="shared" si="92"/>
        <v>0</v>
      </c>
      <c r="P307" s="368" t="str">
        <f t="shared" si="83"/>
        <v xml:space="preserve"> </v>
      </c>
      <c r="Q307" s="368" t="str">
        <f t="shared" si="84"/>
        <v xml:space="preserve"> </v>
      </c>
      <c r="R307" s="501">
        <f t="shared" si="88"/>
        <v>0</v>
      </c>
      <c r="S307" s="461">
        <f t="shared" si="85"/>
        <v>2933774</v>
      </c>
    </row>
    <row r="308" spans="1:19" s="2" customFormat="1" ht="105" customHeight="1" thickBot="1" x14ac:dyDescent="0.25">
      <c r="A308" s="369">
        <f t="shared" ref="A308:O308" si="93">A298+A307</f>
        <v>3298000</v>
      </c>
      <c r="B308" s="370">
        <f t="shared" si="93"/>
        <v>3668738</v>
      </c>
      <c r="C308" s="370">
        <f t="shared" si="93"/>
        <v>3633000</v>
      </c>
      <c r="D308" s="370">
        <f t="shared" si="93"/>
        <v>3422642</v>
      </c>
      <c r="E308" s="370">
        <f t="shared" si="93"/>
        <v>3268000</v>
      </c>
      <c r="F308" s="370">
        <f t="shared" si="93"/>
        <v>0</v>
      </c>
      <c r="G308" s="52"/>
      <c r="H308" s="514" t="s">
        <v>256</v>
      </c>
      <c r="I308" s="370">
        <f>'موازنة 2026-2027'!O308</f>
        <v>3083000</v>
      </c>
      <c r="J308" s="370">
        <f>'موازنة 2027-2028 '!O308</f>
        <v>3083000</v>
      </c>
      <c r="K308" s="370">
        <f>'موازنة 2028 -2029'!O308</f>
        <v>3083000</v>
      </c>
      <c r="L308" s="370">
        <f t="shared" si="93"/>
        <v>6166000</v>
      </c>
      <c r="M308" s="370">
        <f>'موازنة 2029-2030'!O308</f>
        <v>0</v>
      </c>
      <c r="N308" s="503">
        <f t="shared" si="82"/>
        <v>-3083000</v>
      </c>
      <c r="O308" s="370">
        <f t="shared" si="93"/>
        <v>0</v>
      </c>
      <c r="P308" s="370" t="str">
        <f t="shared" si="83"/>
        <v xml:space="preserve"> </v>
      </c>
      <c r="Q308" s="370">
        <f t="shared" si="84"/>
        <v>3083000</v>
      </c>
      <c r="R308" s="504">
        <f t="shared" si="88"/>
        <v>0</v>
      </c>
      <c r="S308" s="461">
        <f t="shared" si="85"/>
        <v>32705380</v>
      </c>
    </row>
    <row r="309" spans="1:19" s="2" customFormat="1" ht="105.75" hidden="1" customHeight="1" x14ac:dyDescent="0.2">
      <c r="A309" s="389"/>
      <c r="B309" s="390"/>
      <c r="C309" s="390"/>
      <c r="D309" s="390"/>
      <c r="E309" s="390"/>
      <c r="F309" s="390"/>
      <c r="G309" s="60" t="s">
        <v>830</v>
      </c>
      <c r="H309" s="543" t="s">
        <v>257</v>
      </c>
      <c r="I309" s="390"/>
      <c r="J309" s="390"/>
      <c r="K309" s="390"/>
      <c r="L309" s="390"/>
      <c r="M309" s="390"/>
      <c r="N309" s="544">
        <f t="shared" si="82"/>
        <v>0</v>
      </c>
      <c r="O309" s="390"/>
      <c r="P309" s="390" t="str">
        <f t="shared" si="83"/>
        <v xml:space="preserve"> </v>
      </c>
      <c r="Q309" s="390" t="str">
        <f t="shared" si="84"/>
        <v xml:space="preserve"> </v>
      </c>
      <c r="R309" s="545"/>
      <c r="S309" s="461">
        <f>S321</f>
        <v>0</v>
      </c>
    </row>
    <row r="310" spans="1:19" s="1" customFormat="1" ht="105.75" hidden="1" customHeight="1" x14ac:dyDescent="0.2">
      <c r="A310" s="357"/>
      <c r="B310" s="373"/>
      <c r="C310" s="373"/>
      <c r="D310" s="373"/>
      <c r="E310" s="373"/>
      <c r="F310" s="373"/>
      <c r="G310" s="54" t="s">
        <v>831</v>
      </c>
      <c r="H310" s="477" t="s">
        <v>258</v>
      </c>
      <c r="I310" s="373"/>
      <c r="J310" s="373"/>
      <c r="K310" s="373"/>
      <c r="L310" s="373"/>
      <c r="M310" s="373"/>
      <c r="N310" s="508">
        <f t="shared" si="82"/>
        <v>0</v>
      </c>
      <c r="O310" s="373"/>
      <c r="P310" s="373" t="str">
        <f t="shared" si="83"/>
        <v xml:space="preserve"> </v>
      </c>
      <c r="Q310" s="373" t="str">
        <f t="shared" si="84"/>
        <v xml:space="preserve"> </v>
      </c>
      <c r="R310" s="509"/>
      <c r="S310" s="461">
        <f>S315</f>
        <v>0</v>
      </c>
    </row>
    <row r="311" spans="1:19" ht="105.75" hidden="1" customHeight="1" x14ac:dyDescent="0.2">
      <c r="A311" s="364">
        <f>'موازنة 2026-2027'!A311</f>
        <v>0</v>
      </c>
      <c r="B311" s="365">
        <f>'موازنة 2026-2027'!B311</f>
        <v>0</v>
      </c>
      <c r="C311" s="365">
        <f>'موازنة 2026-2027'!C311</f>
        <v>0</v>
      </c>
      <c r="D311" s="365">
        <f>'موازنة 2026-2027'!D311</f>
        <v>0</v>
      </c>
      <c r="E311" s="365">
        <f>'موازنة 2026-2027'!E311</f>
        <v>0</v>
      </c>
      <c r="F311" s="365">
        <f>'موازنة 2026-2027'!F311</f>
        <v>0</v>
      </c>
      <c r="G311" s="49" t="s">
        <v>832</v>
      </c>
      <c r="H311" s="480" t="s">
        <v>259</v>
      </c>
      <c r="I311" s="365">
        <f>'موازنة 2026-2027'!O311</f>
        <v>0</v>
      </c>
      <c r="J311" s="365">
        <f>'موازنة 2027-2028 '!O311</f>
        <v>0</v>
      </c>
      <c r="K311" s="365">
        <f>'موازنة 2028 -2029'!O311</f>
        <v>0</v>
      </c>
      <c r="L311" s="365">
        <f t="shared" si="89"/>
        <v>0</v>
      </c>
      <c r="M311" s="365">
        <f>'موازنة 2029-2030'!O311</f>
        <v>0</v>
      </c>
      <c r="N311" s="496">
        <f t="shared" si="82"/>
        <v>0</v>
      </c>
      <c r="O311" s="365"/>
      <c r="P311" s="365" t="str">
        <f t="shared" si="83"/>
        <v xml:space="preserve"> </v>
      </c>
      <c r="Q311" s="365" t="str">
        <f t="shared" si="84"/>
        <v xml:space="preserve"> </v>
      </c>
      <c r="R311" s="497">
        <f t="shared" si="88"/>
        <v>0</v>
      </c>
      <c r="S311" s="461">
        <f t="shared" si="85"/>
        <v>0</v>
      </c>
    </row>
    <row r="312" spans="1:19" ht="105.75" hidden="1" customHeight="1" x14ac:dyDescent="0.2">
      <c r="A312" s="364">
        <f>'موازنة 2026-2027'!A312</f>
        <v>0</v>
      </c>
      <c r="B312" s="365">
        <f>'موازنة 2026-2027'!B312</f>
        <v>0</v>
      </c>
      <c r="C312" s="365">
        <f>'موازنة 2026-2027'!C312</f>
        <v>0</v>
      </c>
      <c r="D312" s="365">
        <f>'موازنة 2026-2027'!D312</f>
        <v>0</v>
      </c>
      <c r="E312" s="365">
        <f>'موازنة 2026-2027'!E312</f>
        <v>0</v>
      </c>
      <c r="F312" s="365">
        <f>'موازنة 2026-2027'!F312</f>
        <v>0</v>
      </c>
      <c r="G312" s="49" t="s">
        <v>833</v>
      </c>
      <c r="H312" s="480" t="s">
        <v>260</v>
      </c>
      <c r="I312" s="365">
        <f>'موازنة 2026-2027'!O312</f>
        <v>0</v>
      </c>
      <c r="J312" s="365">
        <f>'موازنة 2027-2028 '!O312</f>
        <v>0</v>
      </c>
      <c r="K312" s="365">
        <f>'موازنة 2028 -2029'!O312</f>
        <v>0</v>
      </c>
      <c r="L312" s="365">
        <f t="shared" si="89"/>
        <v>0</v>
      </c>
      <c r="M312" s="365">
        <f>'موازنة 2029-2030'!O312</f>
        <v>0</v>
      </c>
      <c r="N312" s="496">
        <f t="shared" si="82"/>
        <v>0</v>
      </c>
      <c r="O312" s="365"/>
      <c r="P312" s="365" t="str">
        <f t="shared" si="83"/>
        <v xml:space="preserve"> </v>
      </c>
      <c r="Q312" s="365" t="str">
        <f t="shared" si="84"/>
        <v xml:space="preserve"> </v>
      </c>
      <c r="R312" s="497">
        <f t="shared" si="88"/>
        <v>0</v>
      </c>
      <c r="S312" s="461">
        <f t="shared" si="85"/>
        <v>0</v>
      </c>
    </row>
    <row r="313" spans="1:19" ht="105.75" hidden="1" customHeight="1" x14ac:dyDescent="0.2">
      <c r="A313" s="364">
        <f>'موازنة 2026-2027'!A313</f>
        <v>0</v>
      </c>
      <c r="B313" s="365">
        <f>'موازنة 2026-2027'!B313</f>
        <v>0</v>
      </c>
      <c r="C313" s="365">
        <f>'موازنة 2026-2027'!C313</f>
        <v>0</v>
      </c>
      <c r="D313" s="365">
        <f>'موازنة 2026-2027'!D313</f>
        <v>0</v>
      </c>
      <c r="E313" s="365">
        <f>'موازنة 2026-2027'!E313</f>
        <v>0</v>
      </c>
      <c r="F313" s="365">
        <f>'موازنة 2026-2027'!F313</f>
        <v>0</v>
      </c>
      <c r="G313" s="49" t="s">
        <v>834</v>
      </c>
      <c r="H313" s="480" t="s">
        <v>261</v>
      </c>
      <c r="I313" s="365">
        <f>'موازنة 2026-2027'!O313</f>
        <v>0</v>
      </c>
      <c r="J313" s="365">
        <f>'موازنة 2027-2028 '!O313</f>
        <v>0</v>
      </c>
      <c r="K313" s="365">
        <f>'موازنة 2028 -2029'!O313</f>
        <v>0</v>
      </c>
      <c r="L313" s="365">
        <f t="shared" si="89"/>
        <v>0</v>
      </c>
      <c r="M313" s="365">
        <f>'موازنة 2029-2030'!O313</f>
        <v>0</v>
      </c>
      <c r="N313" s="496">
        <f t="shared" si="82"/>
        <v>0</v>
      </c>
      <c r="O313" s="365"/>
      <c r="P313" s="365" t="str">
        <f t="shared" si="83"/>
        <v xml:space="preserve"> </v>
      </c>
      <c r="Q313" s="365" t="str">
        <f t="shared" si="84"/>
        <v xml:space="preserve"> </v>
      </c>
      <c r="R313" s="497">
        <f t="shared" si="88"/>
        <v>0</v>
      </c>
      <c r="S313" s="461">
        <f t="shared" si="85"/>
        <v>0</v>
      </c>
    </row>
    <row r="314" spans="1:19" ht="105.75" hidden="1" customHeight="1" thickBot="1" x14ac:dyDescent="0.25">
      <c r="A314" s="391">
        <f>'موازنة 2026-2027'!A314</f>
        <v>0</v>
      </c>
      <c r="B314" s="379">
        <f>'موازنة 2026-2027'!B314</f>
        <v>0</v>
      </c>
      <c r="C314" s="379">
        <f>'موازنة 2026-2027'!C314</f>
        <v>0</v>
      </c>
      <c r="D314" s="379">
        <f>'موازنة 2026-2027'!D314</f>
        <v>0</v>
      </c>
      <c r="E314" s="379">
        <f>'موازنة 2026-2027'!E314</f>
        <v>0</v>
      </c>
      <c r="F314" s="379">
        <f>'موازنة 2026-2027'!F314</f>
        <v>0</v>
      </c>
      <c r="G314" s="50" t="s">
        <v>835</v>
      </c>
      <c r="H314" s="480" t="s">
        <v>262</v>
      </c>
      <c r="I314" s="379">
        <f>'موازنة 2026-2027'!O314</f>
        <v>0</v>
      </c>
      <c r="J314" s="379">
        <f>'موازنة 2027-2028 '!O314</f>
        <v>0</v>
      </c>
      <c r="K314" s="379">
        <f>'موازنة 2028 -2029'!O314</f>
        <v>0</v>
      </c>
      <c r="L314" s="379">
        <f t="shared" si="89"/>
        <v>0</v>
      </c>
      <c r="M314" s="379">
        <f>'موازنة 2029-2030'!O314</f>
        <v>0</v>
      </c>
      <c r="N314" s="520">
        <f t="shared" si="82"/>
        <v>0</v>
      </c>
      <c r="O314" s="379"/>
      <c r="P314" s="379" t="str">
        <f t="shared" si="83"/>
        <v xml:space="preserve"> </v>
      </c>
      <c r="Q314" s="379" t="str">
        <f t="shared" si="84"/>
        <v xml:space="preserve"> </v>
      </c>
      <c r="R314" s="521">
        <f t="shared" si="88"/>
        <v>0</v>
      </c>
      <c r="S314" s="461">
        <f t="shared" si="85"/>
        <v>0</v>
      </c>
    </row>
    <row r="315" spans="1:19" s="1" customFormat="1" ht="110.25" hidden="1" customHeight="1" thickBot="1" x14ac:dyDescent="0.25">
      <c r="A315" s="360">
        <f t="shared" ref="A315:O315" si="94">SUM(A311:A314)</f>
        <v>0</v>
      </c>
      <c r="B315" s="368">
        <f t="shared" si="94"/>
        <v>0</v>
      </c>
      <c r="C315" s="368">
        <f t="shared" si="94"/>
        <v>0</v>
      </c>
      <c r="D315" s="368">
        <f t="shared" si="94"/>
        <v>0</v>
      </c>
      <c r="E315" s="368">
        <f t="shared" si="94"/>
        <v>0</v>
      </c>
      <c r="F315" s="368">
        <f t="shared" si="94"/>
        <v>0</v>
      </c>
      <c r="G315" s="51"/>
      <c r="H315" s="486" t="s">
        <v>167</v>
      </c>
      <c r="I315" s="368">
        <f>'موازنة 2026-2027'!O315</f>
        <v>0</v>
      </c>
      <c r="J315" s="368">
        <f>'موازنة 2027-2028 '!O315</f>
        <v>0</v>
      </c>
      <c r="K315" s="368">
        <f>'موازنة 2028 -2029'!O315</f>
        <v>0</v>
      </c>
      <c r="L315" s="368">
        <f t="shared" si="94"/>
        <v>0</v>
      </c>
      <c r="M315" s="368">
        <f>'موازنة 2029-2030'!O315</f>
        <v>0</v>
      </c>
      <c r="N315" s="500">
        <f t="shared" si="82"/>
        <v>0</v>
      </c>
      <c r="O315" s="368">
        <f t="shared" si="94"/>
        <v>0</v>
      </c>
      <c r="P315" s="368" t="str">
        <f t="shared" si="83"/>
        <v xml:space="preserve"> </v>
      </c>
      <c r="Q315" s="368" t="str">
        <f t="shared" si="84"/>
        <v xml:space="preserve"> </v>
      </c>
      <c r="R315" s="501">
        <f t="shared" si="88"/>
        <v>0</v>
      </c>
      <c r="S315" s="461">
        <f t="shared" si="85"/>
        <v>0</v>
      </c>
    </row>
    <row r="316" spans="1:19" s="1" customFormat="1" ht="105.75" hidden="1" customHeight="1" x14ac:dyDescent="0.2">
      <c r="A316" s="357"/>
      <c r="B316" s="373"/>
      <c r="C316" s="373"/>
      <c r="D316" s="373"/>
      <c r="E316" s="373"/>
      <c r="F316" s="373"/>
      <c r="G316" s="54" t="s">
        <v>836</v>
      </c>
      <c r="H316" s="477" t="s">
        <v>263</v>
      </c>
      <c r="I316" s="373"/>
      <c r="J316" s="373"/>
      <c r="K316" s="373"/>
      <c r="L316" s="373"/>
      <c r="M316" s="373"/>
      <c r="N316" s="508">
        <f t="shared" si="82"/>
        <v>0</v>
      </c>
      <c r="O316" s="373"/>
      <c r="P316" s="373" t="str">
        <f t="shared" si="83"/>
        <v xml:space="preserve"> </v>
      </c>
      <c r="Q316" s="373" t="str">
        <f t="shared" si="84"/>
        <v xml:space="preserve"> </v>
      </c>
      <c r="R316" s="509"/>
      <c r="S316" s="461">
        <f>S320</f>
        <v>0</v>
      </c>
    </row>
    <row r="317" spans="1:19" ht="105.75" hidden="1" customHeight="1" x14ac:dyDescent="0.2">
      <c r="A317" s="364">
        <f>'موازنة 2026-2027'!A317</f>
        <v>0</v>
      </c>
      <c r="B317" s="365">
        <f>'موازنة 2026-2027'!B317</f>
        <v>0</v>
      </c>
      <c r="C317" s="365">
        <f>'موازنة 2026-2027'!C317</f>
        <v>0</v>
      </c>
      <c r="D317" s="365">
        <f>'موازنة 2026-2027'!D317</f>
        <v>0</v>
      </c>
      <c r="E317" s="365">
        <f>'موازنة 2026-2027'!E317</f>
        <v>0</v>
      </c>
      <c r="F317" s="365">
        <f>'موازنة 2026-2027'!F317</f>
        <v>0</v>
      </c>
      <c r="G317" s="49" t="s">
        <v>837</v>
      </c>
      <c r="H317" s="480" t="s">
        <v>264</v>
      </c>
      <c r="I317" s="365">
        <f>'موازنة 2026-2027'!O317</f>
        <v>0</v>
      </c>
      <c r="J317" s="365">
        <f>'موازنة 2027-2028 '!O317</f>
        <v>0</v>
      </c>
      <c r="K317" s="365">
        <f>'موازنة 2028 -2029'!O317</f>
        <v>0</v>
      </c>
      <c r="L317" s="365">
        <f t="shared" si="89"/>
        <v>0</v>
      </c>
      <c r="M317" s="365">
        <f>'موازنة 2029-2030'!O317</f>
        <v>0</v>
      </c>
      <c r="N317" s="496">
        <f t="shared" si="82"/>
        <v>0</v>
      </c>
      <c r="O317" s="365"/>
      <c r="P317" s="365" t="str">
        <f t="shared" si="83"/>
        <v xml:space="preserve"> </v>
      </c>
      <c r="Q317" s="365" t="str">
        <f t="shared" si="84"/>
        <v xml:space="preserve"> </v>
      </c>
      <c r="R317" s="497">
        <f t="shared" si="88"/>
        <v>0</v>
      </c>
      <c r="S317" s="461">
        <f t="shared" si="85"/>
        <v>0</v>
      </c>
    </row>
    <row r="318" spans="1:19" ht="105.75" hidden="1" customHeight="1" x14ac:dyDescent="0.2">
      <c r="A318" s="364">
        <f>'موازنة 2026-2027'!A318</f>
        <v>0</v>
      </c>
      <c r="B318" s="365">
        <f>'موازنة 2026-2027'!B318</f>
        <v>0</v>
      </c>
      <c r="C318" s="365">
        <f>'موازنة 2026-2027'!C318</f>
        <v>0</v>
      </c>
      <c r="D318" s="365">
        <f>'موازنة 2026-2027'!D318</f>
        <v>0</v>
      </c>
      <c r="E318" s="365">
        <f>'موازنة 2026-2027'!E318</f>
        <v>0</v>
      </c>
      <c r="F318" s="365">
        <f>'موازنة 2026-2027'!F318</f>
        <v>0</v>
      </c>
      <c r="G318" s="49" t="s">
        <v>838</v>
      </c>
      <c r="H318" s="480" t="s">
        <v>265</v>
      </c>
      <c r="I318" s="365">
        <f>'موازنة 2026-2027'!O318</f>
        <v>0</v>
      </c>
      <c r="J318" s="365">
        <f>'موازنة 2027-2028 '!O318</f>
        <v>0</v>
      </c>
      <c r="K318" s="365">
        <f>'موازنة 2028 -2029'!O318</f>
        <v>0</v>
      </c>
      <c r="L318" s="365">
        <f t="shared" si="89"/>
        <v>0</v>
      </c>
      <c r="M318" s="365">
        <f>'موازنة 2029-2030'!O318</f>
        <v>0</v>
      </c>
      <c r="N318" s="496">
        <f t="shared" si="82"/>
        <v>0</v>
      </c>
      <c r="O318" s="365"/>
      <c r="P318" s="365" t="str">
        <f t="shared" si="83"/>
        <v xml:space="preserve"> </v>
      </c>
      <c r="Q318" s="365" t="str">
        <f t="shared" si="84"/>
        <v xml:space="preserve"> </v>
      </c>
      <c r="R318" s="497">
        <f t="shared" si="88"/>
        <v>0</v>
      </c>
      <c r="S318" s="461">
        <f t="shared" si="85"/>
        <v>0</v>
      </c>
    </row>
    <row r="319" spans="1:19" ht="105.75" hidden="1" customHeight="1" thickBot="1" x14ac:dyDescent="0.25">
      <c r="A319" s="391">
        <f>'موازنة 2026-2027'!A319</f>
        <v>0</v>
      </c>
      <c r="B319" s="379">
        <f>'موازنة 2026-2027'!B319</f>
        <v>0</v>
      </c>
      <c r="C319" s="379">
        <f>'موازنة 2026-2027'!C319</f>
        <v>0</v>
      </c>
      <c r="D319" s="379">
        <f>'موازنة 2026-2027'!D319</f>
        <v>0</v>
      </c>
      <c r="E319" s="379">
        <f>'موازنة 2026-2027'!E319</f>
        <v>0</v>
      </c>
      <c r="F319" s="379">
        <f>'موازنة 2026-2027'!F319</f>
        <v>0</v>
      </c>
      <c r="G319" s="50" t="s">
        <v>839</v>
      </c>
      <c r="H319" s="480" t="s">
        <v>1123</v>
      </c>
      <c r="I319" s="379">
        <f>'موازنة 2026-2027'!O319</f>
        <v>0</v>
      </c>
      <c r="J319" s="379">
        <f>'موازنة 2027-2028 '!O319</f>
        <v>0</v>
      </c>
      <c r="K319" s="379">
        <f>'موازنة 2028 -2029'!O319</f>
        <v>0</v>
      </c>
      <c r="L319" s="379">
        <f t="shared" si="89"/>
        <v>0</v>
      </c>
      <c r="M319" s="379">
        <f>'موازنة 2029-2030'!O319</f>
        <v>0</v>
      </c>
      <c r="N319" s="520">
        <f t="shared" si="82"/>
        <v>0</v>
      </c>
      <c r="O319" s="379"/>
      <c r="P319" s="379" t="str">
        <f t="shared" si="83"/>
        <v xml:space="preserve"> </v>
      </c>
      <c r="Q319" s="379" t="str">
        <f t="shared" si="84"/>
        <v xml:space="preserve"> </v>
      </c>
      <c r="R319" s="521">
        <f t="shared" si="88"/>
        <v>0</v>
      </c>
      <c r="S319" s="461">
        <f t="shared" si="85"/>
        <v>0</v>
      </c>
    </row>
    <row r="320" spans="1:19" s="1" customFormat="1" ht="114.75" hidden="1" customHeight="1" thickBot="1" x14ac:dyDescent="0.25">
      <c r="A320" s="360">
        <f t="shared" ref="A320:O320" si="95">SUM(A317:A319)</f>
        <v>0</v>
      </c>
      <c r="B320" s="368">
        <f t="shared" si="95"/>
        <v>0</v>
      </c>
      <c r="C320" s="368">
        <f t="shared" si="95"/>
        <v>0</v>
      </c>
      <c r="D320" s="368">
        <f t="shared" si="95"/>
        <v>0</v>
      </c>
      <c r="E320" s="368">
        <f t="shared" si="95"/>
        <v>0</v>
      </c>
      <c r="F320" s="368">
        <f t="shared" si="95"/>
        <v>0</v>
      </c>
      <c r="G320" s="51"/>
      <c r="H320" s="486" t="s">
        <v>171</v>
      </c>
      <c r="I320" s="368">
        <f>'موازنة 2026-2027'!O320</f>
        <v>0</v>
      </c>
      <c r="J320" s="368">
        <f>'موازنة 2027-2028 '!O320</f>
        <v>0</v>
      </c>
      <c r="K320" s="368">
        <f>'موازنة 2028 -2029'!O320</f>
        <v>0</v>
      </c>
      <c r="L320" s="368">
        <f t="shared" si="95"/>
        <v>0</v>
      </c>
      <c r="M320" s="368">
        <f>'موازنة 2029-2030'!O320</f>
        <v>0</v>
      </c>
      <c r="N320" s="500">
        <f t="shared" si="82"/>
        <v>0</v>
      </c>
      <c r="O320" s="368">
        <f t="shared" si="95"/>
        <v>0</v>
      </c>
      <c r="P320" s="368" t="str">
        <f t="shared" si="83"/>
        <v xml:space="preserve"> </v>
      </c>
      <c r="Q320" s="368" t="str">
        <f t="shared" si="84"/>
        <v xml:space="preserve"> </v>
      </c>
      <c r="R320" s="501">
        <f t="shared" si="88"/>
        <v>0</v>
      </c>
      <c r="S320" s="461">
        <f t="shared" si="85"/>
        <v>0</v>
      </c>
    </row>
    <row r="321" spans="1:19" s="2" customFormat="1" ht="120" hidden="1" customHeight="1" thickBot="1" x14ac:dyDescent="0.25">
      <c r="A321" s="417">
        <f t="shared" ref="A321:O321" si="96">A315+A320</f>
        <v>0</v>
      </c>
      <c r="B321" s="418">
        <f t="shared" si="96"/>
        <v>0</v>
      </c>
      <c r="C321" s="418">
        <f t="shared" si="96"/>
        <v>0</v>
      </c>
      <c r="D321" s="418">
        <f t="shared" si="96"/>
        <v>0</v>
      </c>
      <c r="E321" s="418">
        <f t="shared" si="96"/>
        <v>0</v>
      </c>
      <c r="F321" s="418">
        <f t="shared" si="96"/>
        <v>0</v>
      </c>
      <c r="G321" s="86"/>
      <c r="H321" s="584" t="s">
        <v>266</v>
      </c>
      <c r="I321" s="418">
        <f>'موازنة 2026-2027'!O321</f>
        <v>0</v>
      </c>
      <c r="J321" s="418">
        <f>'موازنة 2027-2028 '!O321</f>
        <v>0</v>
      </c>
      <c r="K321" s="453">
        <f>'موازنة 2028 -2029'!O321</f>
        <v>0</v>
      </c>
      <c r="L321" s="453">
        <f t="shared" si="96"/>
        <v>0</v>
      </c>
      <c r="M321" s="453">
        <f>'موازنة 2029-2030'!O321</f>
        <v>0</v>
      </c>
      <c r="N321" s="585">
        <f t="shared" si="82"/>
        <v>0</v>
      </c>
      <c r="O321" s="453">
        <f t="shared" si="96"/>
        <v>0</v>
      </c>
      <c r="P321" s="453" t="str">
        <f t="shared" si="83"/>
        <v xml:space="preserve"> </v>
      </c>
      <c r="Q321" s="453" t="str">
        <f t="shared" si="84"/>
        <v xml:space="preserve"> </v>
      </c>
      <c r="R321" s="586">
        <f t="shared" si="88"/>
        <v>0</v>
      </c>
      <c r="S321" s="461">
        <f t="shared" si="85"/>
        <v>0</v>
      </c>
    </row>
    <row r="322" spans="1:19" s="2" customFormat="1" ht="121.5" customHeight="1" x14ac:dyDescent="0.2">
      <c r="A322" s="371"/>
      <c r="B322" s="372"/>
      <c r="C322" s="372"/>
      <c r="D322" s="372"/>
      <c r="E322" s="372"/>
      <c r="F322" s="372"/>
      <c r="G322" s="53" t="s">
        <v>840</v>
      </c>
      <c r="H322" s="505" t="s">
        <v>267</v>
      </c>
      <c r="I322" s="372"/>
      <c r="J322" s="372"/>
      <c r="K322" s="372"/>
      <c r="L322" s="372"/>
      <c r="M322" s="372"/>
      <c r="N322" s="506">
        <f t="shared" si="82"/>
        <v>0</v>
      </c>
      <c r="O322" s="372"/>
      <c r="P322" s="372" t="str">
        <f t="shared" si="83"/>
        <v xml:space="preserve"> </v>
      </c>
      <c r="Q322" s="372" t="str">
        <f t="shared" si="84"/>
        <v xml:space="preserve"> </v>
      </c>
      <c r="R322" s="507"/>
      <c r="S322" s="461">
        <f>S330</f>
        <v>363150</v>
      </c>
    </row>
    <row r="323" spans="1:19" s="1" customFormat="1" ht="90" hidden="1" customHeight="1" x14ac:dyDescent="0.2">
      <c r="A323" s="357"/>
      <c r="B323" s="373"/>
      <c r="C323" s="373"/>
      <c r="D323" s="373"/>
      <c r="E323" s="373"/>
      <c r="F323" s="373"/>
      <c r="G323" s="54" t="s">
        <v>841</v>
      </c>
      <c r="H323" s="477" t="s">
        <v>268</v>
      </c>
      <c r="I323" s="373"/>
      <c r="J323" s="373"/>
      <c r="K323" s="373"/>
      <c r="L323" s="373"/>
      <c r="M323" s="373"/>
      <c r="N323" s="508">
        <f t="shared" si="82"/>
        <v>0</v>
      </c>
      <c r="O323" s="373"/>
      <c r="P323" s="373" t="str">
        <f t="shared" si="83"/>
        <v xml:space="preserve"> </v>
      </c>
      <c r="Q323" s="373" t="str">
        <f t="shared" si="84"/>
        <v xml:space="preserve"> </v>
      </c>
      <c r="R323" s="509"/>
      <c r="S323" s="461">
        <f>S328</f>
        <v>0</v>
      </c>
    </row>
    <row r="324" spans="1:19" ht="105.75" hidden="1" customHeight="1" x14ac:dyDescent="0.2">
      <c r="A324" s="364">
        <f>'موازنة 2026-2027'!A324</f>
        <v>0</v>
      </c>
      <c r="B324" s="365">
        <f>'موازنة 2026-2027'!B324</f>
        <v>0</v>
      </c>
      <c r="C324" s="365">
        <f>'موازنة 2026-2027'!C324</f>
        <v>0</v>
      </c>
      <c r="D324" s="365">
        <f>'موازنة 2026-2027'!D324</f>
        <v>0</v>
      </c>
      <c r="E324" s="365">
        <f>'موازنة 2026-2027'!E324</f>
        <v>0</v>
      </c>
      <c r="F324" s="365">
        <f>'موازنة 2026-2027'!F324</f>
        <v>0</v>
      </c>
      <c r="G324" s="49" t="s">
        <v>842</v>
      </c>
      <c r="H324" s="480" t="s">
        <v>269</v>
      </c>
      <c r="I324" s="365">
        <f>'موازنة 2026-2027'!O324</f>
        <v>0</v>
      </c>
      <c r="J324" s="365">
        <f>'موازنة 2027-2028 '!O324</f>
        <v>0</v>
      </c>
      <c r="K324" s="365">
        <f>'موازنة 2028 -2029'!O324</f>
        <v>0</v>
      </c>
      <c r="L324" s="365">
        <f t="shared" si="89"/>
        <v>0</v>
      </c>
      <c r="M324" s="365">
        <f>'موازنة 2029-2030'!O324</f>
        <v>0</v>
      </c>
      <c r="N324" s="496">
        <f t="shared" si="82"/>
        <v>0</v>
      </c>
      <c r="O324" s="365"/>
      <c r="P324" s="365" t="str">
        <f t="shared" si="83"/>
        <v xml:space="preserve"> </v>
      </c>
      <c r="Q324" s="365" t="str">
        <f t="shared" si="84"/>
        <v xml:space="preserve"> </v>
      </c>
      <c r="R324" s="497">
        <f t="shared" si="88"/>
        <v>0</v>
      </c>
      <c r="S324" s="461">
        <f t="shared" si="85"/>
        <v>0</v>
      </c>
    </row>
    <row r="325" spans="1:19" ht="105.75" hidden="1" customHeight="1" x14ac:dyDescent="0.2">
      <c r="A325" s="364">
        <f>'موازنة 2026-2027'!A325</f>
        <v>0</v>
      </c>
      <c r="B325" s="365">
        <f>'موازنة 2026-2027'!B325</f>
        <v>0</v>
      </c>
      <c r="C325" s="365">
        <f>'موازنة 2026-2027'!C325</f>
        <v>0</v>
      </c>
      <c r="D325" s="365">
        <f>'موازنة 2026-2027'!D325</f>
        <v>0</v>
      </c>
      <c r="E325" s="365">
        <f>'موازنة 2026-2027'!E325</f>
        <v>0</v>
      </c>
      <c r="F325" s="365">
        <f>'موازنة 2026-2027'!F325</f>
        <v>0</v>
      </c>
      <c r="G325" s="49" t="s">
        <v>843</v>
      </c>
      <c r="H325" s="480" t="s">
        <v>270</v>
      </c>
      <c r="I325" s="365">
        <f>'موازنة 2026-2027'!O325</f>
        <v>0</v>
      </c>
      <c r="J325" s="365">
        <f>'موازنة 2027-2028 '!O325</f>
        <v>0</v>
      </c>
      <c r="K325" s="365">
        <f>'موازنة 2028 -2029'!O325</f>
        <v>0</v>
      </c>
      <c r="L325" s="365">
        <f t="shared" si="89"/>
        <v>0</v>
      </c>
      <c r="M325" s="365">
        <f>'موازنة 2029-2030'!O325</f>
        <v>0</v>
      </c>
      <c r="N325" s="496">
        <f t="shared" si="82"/>
        <v>0</v>
      </c>
      <c r="O325" s="365"/>
      <c r="P325" s="365" t="str">
        <f t="shared" si="83"/>
        <v xml:space="preserve"> </v>
      </c>
      <c r="Q325" s="365" t="str">
        <f t="shared" si="84"/>
        <v xml:space="preserve"> </v>
      </c>
      <c r="R325" s="497">
        <f t="shared" si="88"/>
        <v>0</v>
      </c>
      <c r="S325" s="461">
        <f t="shared" si="85"/>
        <v>0</v>
      </c>
    </row>
    <row r="326" spans="1:19" ht="90" hidden="1" customHeight="1" x14ac:dyDescent="0.2">
      <c r="A326" s="364">
        <f>'موازنة 2026-2027'!A326</f>
        <v>0</v>
      </c>
      <c r="B326" s="365">
        <f>'موازنة 2026-2027'!B326</f>
        <v>0</v>
      </c>
      <c r="C326" s="365">
        <f>'موازنة 2026-2027'!C326</f>
        <v>0</v>
      </c>
      <c r="D326" s="365">
        <f>'موازنة 2026-2027'!D326</f>
        <v>0</v>
      </c>
      <c r="E326" s="365">
        <f>'موازنة 2026-2027'!E326</f>
        <v>0</v>
      </c>
      <c r="F326" s="365">
        <f>'موازنة 2026-2027'!F326</f>
        <v>0</v>
      </c>
      <c r="G326" s="49" t="s">
        <v>844</v>
      </c>
      <c r="H326" s="480" t="s">
        <v>271</v>
      </c>
      <c r="I326" s="365">
        <f>'موازنة 2026-2027'!O326</f>
        <v>0</v>
      </c>
      <c r="J326" s="365">
        <f>'موازنة 2027-2028 '!O326</f>
        <v>0</v>
      </c>
      <c r="K326" s="365">
        <f>'موازنة 2028 -2029'!O326</f>
        <v>0</v>
      </c>
      <c r="L326" s="365">
        <f t="shared" si="89"/>
        <v>0</v>
      </c>
      <c r="M326" s="365">
        <f>'موازنة 2029-2030'!O326</f>
        <v>0</v>
      </c>
      <c r="N326" s="496">
        <f t="shared" si="82"/>
        <v>0</v>
      </c>
      <c r="O326" s="365"/>
      <c r="P326" s="365" t="str">
        <f t="shared" si="83"/>
        <v xml:space="preserve"> </v>
      </c>
      <c r="Q326" s="365" t="str">
        <f t="shared" si="84"/>
        <v xml:space="preserve"> </v>
      </c>
      <c r="R326" s="497">
        <f t="shared" si="88"/>
        <v>0</v>
      </c>
      <c r="S326" s="461">
        <f t="shared" si="85"/>
        <v>0</v>
      </c>
    </row>
    <row r="327" spans="1:19" ht="90" hidden="1" customHeight="1" thickBot="1" x14ac:dyDescent="0.25">
      <c r="A327" s="391">
        <f>'موازنة 2026-2027'!A327</f>
        <v>0</v>
      </c>
      <c r="B327" s="379">
        <f>'موازنة 2026-2027'!B327</f>
        <v>0</v>
      </c>
      <c r="C327" s="379">
        <f>'موازنة 2026-2027'!C327</f>
        <v>0</v>
      </c>
      <c r="D327" s="379">
        <f>'موازنة 2026-2027'!D327</f>
        <v>0</v>
      </c>
      <c r="E327" s="379">
        <f>'موازنة 2026-2027'!E327</f>
        <v>0</v>
      </c>
      <c r="F327" s="379">
        <f>'موازنة 2026-2027'!F327</f>
        <v>0</v>
      </c>
      <c r="G327" s="50" t="s">
        <v>845</v>
      </c>
      <c r="H327" s="480" t="s">
        <v>272</v>
      </c>
      <c r="I327" s="379">
        <f>'موازنة 2026-2027'!O327</f>
        <v>0</v>
      </c>
      <c r="J327" s="379">
        <f>'موازنة 2027-2028 '!O327</f>
        <v>0</v>
      </c>
      <c r="K327" s="379">
        <f>'موازنة 2028 -2029'!O327</f>
        <v>0</v>
      </c>
      <c r="L327" s="379">
        <f t="shared" si="89"/>
        <v>0</v>
      </c>
      <c r="M327" s="379">
        <f>'موازنة 2029-2030'!O327</f>
        <v>0</v>
      </c>
      <c r="N327" s="520">
        <f t="shared" si="82"/>
        <v>0</v>
      </c>
      <c r="O327" s="379"/>
      <c r="P327" s="379" t="str">
        <f t="shared" si="83"/>
        <v xml:space="preserve"> </v>
      </c>
      <c r="Q327" s="379" t="str">
        <f t="shared" si="84"/>
        <v xml:space="preserve"> </v>
      </c>
      <c r="R327" s="521">
        <f t="shared" si="88"/>
        <v>0</v>
      </c>
      <c r="S327" s="461">
        <f t="shared" si="85"/>
        <v>0</v>
      </c>
    </row>
    <row r="328" spans="1:19" s="1" customFormat="1" ht="90" hidden="1" customHeight="1" thickBot="1" x14ac:dyDescent="0.25">
      <c r="A328" s="360">
        <f t="shared" ref="A328:O328" si="97">SUM(A324:A327)</f>
        <v>0</v>
      </c>
      <c r="B328" s="368">
        <f t="shared" si="97"/>
        <v>0</v>
      </c>
      <c r="C328" s="368">
        <f t="shared" si="97"/>
        <v>0</v>
      </c>
      <c r="D328" s="368">
        <f t="shared" si="97"/>
        <v>0</v>
      </c>
      <c r="E328" s="368">
        <f t="shared" si="97"/>
        <v>0</v>
      </c>
      <c r="F328" s="368">
        <f t="shared" si="97"/>
        <v>0</v>
      </c>
      <c r="G328" s="51"/>
      <c r="H328" s="486" t="s">
        <v>167</v>
      </c>
      <c r="I328" s="368">
        <f>'موازنة 2026-2027'!O328</f>
        <v>0</v>
      </c>
      <c r="J328" s="368">
        <f>'موازنة 2027-2028 '!O328</f>
        <v>0</v>
      </c>
      <c r="K328" s="368">
        <f>'موازنة 2028 -2029'!O328</f>
        <v>0</v>
      </c>
      <c r="L328" s="368">
        <f t="shared" si="97"/>
        <v>0</v>
      </c>
      <c r="M328" s="368">
        <f>'موازنة 2029-2030'!O328</f>
        <v>0</v>
      </c>
      <c r="N328" s="500">
        <f t="shared" si="82"/>
        <v>0</v>
      </c>
      <c r="O328" s="368">
        <f t="shared" si="97"/>
        <v>0</v>
      </c>
      <c r="P328" s="368" t="str">
        <f t="shared" si="83"/>
        <v xml:space="preserve"> </v>
      </c>
      <c r="Q328" s="368" t="str">
        <f t="shared" si="84"/>
        <v xml:space="preserve"> </v>
      </c>
      <c r="R328" s="501">
        <f t="shared" si="88"/>
        <v>0</v>
      </c>
      <c r="S328" s="461">
        <f t="shared" si="85"/>
        <v>0</v>
      </c>
    </row>
    <row r="329" spans="1:19" s="1" customFormat="1" ht="97.5" customHeight="1" thickBot="1" x14ac:dyDescent="0.25">
      <c r="A329" s="375">
        <f>'موازنة 2026-2027'!A329</f>
        <v>50000</v>
      </c>
      <c r="B329" s="375">
        <f>'موازنة 2026-2027'!B329</f>
        <v>800</v>
      </c>
      <c r="C329" s="375">
        <f>'موازنة 2026-2027'!C329</f>
        <v>150000</v>
      </c>
      <c r="D329" s="375">
        <f>'موازنة 2026-2027'!D329</f>
        <v>5350</v>
      </c>
      <c r="E329" s="375">
        <f>'موازنة 2026-2027'!E329</f>
        <v>20000</v>
      </c>
      <c r="F329" s="375">
        <f>'موازنة 2026-2027'!F329</f>
        <v>0</v>
      </c>
      <c r="G329" s="55">
        <v>3113040201</v>
      </c>
      <c r="H329" s="477" t="s">
        <v>273</v>
      </c>
      <c r="I329" s="375">
        <f>'موازنة 2026-2027'!O329</f>
        <v>22000</v>
      </c>
      <c r="J329" s="375">
        <f>'موازنة 2027-2028 '!O329</f>
        <v>25000</v>
      </c>
      <c r="K329" s="375">
        <f>'موازنة 2028 -2029'!O329</f>
        <v>30000</v>
      </c>
      <c r="L329" s="375">
        <f t="shared" si="89"/>
        <v>60000</v>
      </c>
      <c r="M329" s="375">
        <f>'موازنة 2029-2030'!O329</f>
        <v>0</v>
      </c>
      <c r="N329" s="511">
        <f t="shared" si="82"/>
        <v>-22000</v>
      </c>
      <c r="O329" s="375"/>
      <c r="P329" s="375" t="str">
        <f t="shared" si="83"/>
        <v xml:space="preserve"> </v>
      </c>
      <c r="Q329" s="375">
        <f t="shared" si="84"/>
        <v>22000</v>
      </c>
      <c r="R329" s="512">
        <f t="shared" si="88"/>
        <v>0</v>
      </c>
      <c r="S329" s="461">
        <f t="shared" si="85"/>
        <v>363150</v>
      </c>
    </row>
    <row r="330" spans="1:19" s="2" customFormat="1" ht="99.75" customHeight="1" thickBot="1" x14ac:dyDescent="0.25">
      <c r="A330" s="376">
        <f t="shared" ref="A330:O330" si="98">A329+A328</f>
        <v>50000</v>
      </c>
      <c r="B330" s="377">
        <f t="shared" si="98"/>
        <v>800</v>
      </c>
      <c r="C330" s="377">
        <f t="shared" si="98"/>
        <v>150000</v>
      </c>
      <c r="D330" s="377">
        <f t="shared" si="98"/>
        <v>5350</v>
      </c>
      <c r="E330" s="377">
        <f t="shared" si="98"/>
        <v>20000</v>
      </c>
      <c r="F330" s="377">
        <f t="shared" si="98"/>
        <v>0</v>
      </c>
      <c r="G330" s="57"/>
      <c r="H330" s="514" t="s">
        <v>274</v>
      </c>
      <c r="I330" s="377">
        <f>'موازنة 2026-2027'!O330</f>
        <v>22000</v>
      </c>
      <c r="J330" s="377">
        <f>'موازنة 2027-2028 '!O330</f>
        <v>25000</v>
      </c>
      <c r="K330" s="377">
        <f>'موازنة 2028 -2029'!O330</f>
        <v>30000</v>
      </c>
      <c r="L330" s="377">
        <f t="shared" si="98"/>
        <v>60000</v>
      </c>
      <c r="M330" s="377">
        <f>'موازنة 2029-2030'!O330</f>
        <v>0</v>
      </c>
      <c r="N330" s="515">
        <f t="shared" si="82"/>
        <v>-22000</v>
      </c>
      <c r="O330" s="377">
        <f t="shared" si="98"/>
        <v>0</v>
      </c>
      <c r="P330" s="377" t="str">
        <f t="shared" si="83"/>
        <v xml:space="preserve"> </v>
      </c>
      <c r="Q330" s="377">
        <f t="shared" si="84"/>
        <v>22000</v>
      </c>
      <c r="R330" s="516">
        <f t="shared" si="88"/>
        <v>0</v>
      </c>
      <c r="S330" s="461">
        <f t="shared" si="85"/>
        <v>363150</v>
      </c>
    </row>
    <row r="331" spans="1:19" s="1" customFormat="1" ht="107.25" customHeight="1" thickBot="1" x14ac:dyDescent="0.25">
      <c r="A331" s="361">
        <f>A330/$A$847</f>
        <v>2.2727272727272726E-3</v>
      </c>
      <c r="B331" s="396">
        <f>B330/$B$847</f>
        <v>3.1963133721565544E-5</v>
      </c>
      <c r="C331" s="396">
        <f>C330/$C$847</f>
        <v>7.971091508130513E-3</v>
      </c>
      <c r="D331" s="396">
        <f>D330/$D$847</f>
        <v>1.6674261507087075E-4</v>
      </c>
      <c r="E331" s="396">
        <f>E330/$E$847</f>
        <v>6.4897138036212605E-4</v>
      </c>
      <c r="F331" s="396" t="e">
        <f>F330/$F$847</f>
        <v>#DIV/0!</v>
      </c>
      <c r="G331" s="266"/>
      <c r="H331" s="489" t="s">
        <v>1136</v>
      </c>
      <c r="I331" s="396">
        <f>'موازنة 2026-2027'!O331</f>
        <v>5.5804986936559874E-4</v>
      </c>
      <c r="J331" s="396">
        <f>'موازنة 2027-2028 '!O331</f>
        <v>5.4917294554401072E-4</v>
      </c>
      <c r="K331" s="396">
        <f>'موازنة 2028 -2029'!O331</f>
        <v>5.49219193380078E-4</v>
      </c>
      <c r="L331" s="396">
        <f>L330/$L$847</f>
        <v>5.49219193380078E-4</v>
      </c>
      <c r="M331" s="396" t="e">
        <f>'موازنة 2029-2030'!O331</f>
        <v>#DIV/0!</v>
      </c>
      <c r="N331" s="396"/>
      <c r="O331" s="396" t="e">
        <f>O330/$O$847</f>
        <v>#DIV/0!</v>
      </c>
      <c r="P331" s="396"/>
      <c r="Q331" s="490"/>
      <c r="R331" s="491"/>
      <c r="S331" s="461">
        <v>1</v>
      </c>
    </row>
    <row r="332" spans="1:19" s="2" customFormat="1" ht="105.75" hidden="1" customHeight="1" x14ac:dyDescent="0.2">
      <c r="A332" s="389"/>
      <c r="B332" s="390"/>
      <c r="C332" s="390"/>
      <c r="D332" s="390"/>
      <c r="E332" s="390"/>
      <c r="F332" s="390"/>
      <c r="G332" s="60" t="s">
        <v>846</v>
      </c>
      <c r="H332" s="543" t="s">
        <v>275</v>
      </c>
      <c r="I332" s="390"/>
      <c r="J332" s="390"/>
      <c r="K332" s="390"/>
      <c r="L332" s="390"/>
      <c r="M332" s="390"/>
      <c r="N332" s="544">
        <f t="shared" si="82"/>
        <v>0</v>
      </c>
      <c r="O332" s="390"/>
      <c r="P332" s="390" t="str">
        <f t="shared" si="83"/>
        <v xml:space="preserve"> </v>
      </c>
      <c r="Q332" s="390" t="str">
        <f t="shared" si="84"/>
        <v xml:space="preserve"> </v>
      </c>
      <c r="R332" s="545"/>
      <c r="S332" s="461">
        <f>S335</f>
        <v>0</v>
      </c>
    </row>
    <row r="333" spans="1:19" s="1" customFormat="1" ht="105.75" hidden="1" customHeight="1" x14ac:dyDescent="0.2">
      <c r="A333" s="357">
        <f>'موازنة 2026-2027'!A333</f>
        <v>0</v>
      </c>
      <c r="B333" s="373">
        <f>'موازنة 2026-2027'!B333</f>
        <v>0</v>
      </c>
      <c r="C333" s="373">
        <f>'موازنة 2026-2027'!C333</f>
        <v>0</v>
      </c>
      <c r="D333" s="373">
        <f>'موازنة 2026-2027'!D333</f>
        <v>0</v>
      </c>
      <c r="E333" s="373">
        <f>'موازنة 2026-2027'!E333</f>
        <v>0</v>
      </c>
      <c r="F333" s="373">
        <f>'موازنة 2026-2027'!F333</f>
        <v>0</v>
      </c>
      <c r="G333" s="54">
        <v>3113050101</v>
      </c>
      <c r="H333" s="477" t="s">
        <v>276</v>
      </c>
      <c r="I333" s="373">
        <f>'موازنة 2026-2027'!O333</f>
        <v>0</v>
      </c>
      <c r="J333" s="373">
        <f>'موازنة 2027-2028 '!O333</f>
        <v>0</v>
      </c>
      <c r="K333" s="373">
        <f>'موازنة 2028 -2029'!O333</f>
        <v>0</v>
      </c>
      <c r="L333" s="373">
        <f t="shared" si="89"/>
        <v>0</v>
      </c>
      <c r="M333" s="373">
        <f>'موازنة 2029-2030'!O333</f>
        <v>0</v>
      </c>
      <c r="N333" s="508">
        <f t="shared" si="82"/>
        <v>0</v>
      </c>
      <c r="O333" s="373"/>
      <c r="P333" s="373" t="str">
        <f t="shared" si="83"/>
        <v xml:space="preserve"> </v>
      </c>
      <c r="Q333" s="373" t="str">
        <f t="shared" si="84"/>
        <v xml:space="preserve"> </v>
      </c>
      <c r="R333" s="509">
        <f t="shared" si="88"/>
        <v>0</v>
      </c>
      <c r="S333" s="461">
        <f t="shared" si="85"/>
        <v>0</v>
      </c>
    </row>
    <row r="334" spans="1:19" s="1" customFormat="1" ht="105.75" hidden="1" customHeight="1" thickBot="1" x14ac:dyDescent="0.25">
      <c r="A334" s="374">
        <f>'موازنة 2026-2027'!A334</f>
        <v>0</v>
      </c>
      <c r="B334" s="375">
        <f>'موازنة 2026-2027'!B334</f>
        <v>0</v>
      </c>
      <c r="C334" s="375">
        <f>'موازنة 2026-2027'!C334</f>
        <v>0</v>
      </c>
      <c r="D334" s="375">
        <f>'موازنة 2026-2027'!D334</f>
        <v>0</v>
      </c>
      <c r="E334" s="375">
        <f>'موازنة 2026-2027'!E334</f>
        <v>0</v>
      </c>
      <c r="F334" s="375">
        <f>'موازنة 2026-2027'!F334</f>
        <v>0</v>
      </c>
      <c r="G334" s="55">
        <v>3113050201</v>
      </c>
      <c r="H334" s="477" t="s">
        <v>277</v>
      </c>
      <c r="I334" s="375">
        <f>'موازنة 2026-2027'!O334</f>
        <v>0</v>
      </c>
      <c r="J334" s="375">
        <f>'موازنة 2027-2028 '!O334</f>
        <v>0</v>
      </c>
      <c r="K334" s="375">
        <f>'موازنة 2028 -2029'!O334</f>
        <v>0</v>
      </c>
      <c r="L334" s="375">
        <f t="shared" si="89"/>
        <v>0</v>
      </c>
      <c r="M334" s="375">
        <f>'موازنة 2029-2030'!O334</f>
        <v>0</v>
      </c>
      <c r="N334" s="511">
        <f t="shared" si="82"/>
        <v>0</v>
      </c>
      <c r="O334" s="375"/>
      <c r="P334" s="375" t="str">
        <f t="shared" si="83"/>
        <v xml:space="preserve"> </v>
      </c>
      <c r="Q334" s="375" t="str">
        <f t="shared" si="84"/>
        <v xml:space="preserve"> </v>
      </c>
      <c r="R334" s="512">
        <f t="shared" si="88"/>
        <v>0</v>
      </c>
      <c r="S334" s="461">
        <f t="shared" si="85"/>
        <v>0</v>
      </c>
    </row>
    <row r="335" spans="1:19" s="2" customFormat="1" ht="122.25" hidden="1" customHeight="1" thickBot="1" x14ac:dyDescent="0.25">
      <c r="A335" s="376">
        <f t="shared" ref="A335:O335" si="99">SUM(A333:A334)</f>
        <v>0</v>
      </c>
      <c r="B335" s="377">
        <f t="shared" si="99"/>
        <v>0</v>
      </c>
      <c r="C335" s="377">
        <f t="shared" si="99"/>
        <v>0</v>
      </c>
      <c r="D335" s="377">
        <f t="shared" si="99"/>
        <v>0</v>
      </c>
      <c r="E335" s="377">
        <f t="shared" si="99"/>
        <v>0</v>
      </c>
      <c r="F335" s="377">
        <f t="shared" si="99"/>
        <v>0</v>
      </c>
      <c r="G335" s="57"/>
      <c r="H335" s="514" t="s">
        <v>278</v>
      </c>
      <c r="I335" s="377">
        <f>'موازنة 2026-2027'!O335</f>
        <v>0</v>
      </c>
      <c r="J335" s="377">
        <f>'موازنة 2027-2028 '!O335</f>
        <v>0</v>
      </c>
      <c r="K335" s="377">
        <f>'موازنة 2028 -2029'!O335</f>
        <v>0</v>
      </c>
      <c r="L335" s="377">
        <f t="shared" si="99"/>
        <v>0</v>
      </c>
      <c r="M335" s="377">
        <f>'موازنة 2029-2030'!O335</f>
        <v>0</v>
      </c>
      <c r="N335" s="515">
        <f t="shared" si="82"/>
        <v>0</v>
      </c>
      <c r="O335" s="377">
        <f t="shared" si="99"/>
        <v>0</v>
      </c>
      <c r="P335" s="377" t="str">
        <f t="shared" si="83"/>
        <v xml:space="preserve"> </v>
      </c>
      <c r="Q335" s="377" t="str">
        <f t="shared" si="84"/>
        <v xml:space="preserve"> </v>
      </c>
      <c r="R335" s="516">
        <f t="shared" si="88"/>
        <v>0</v>
      </c>
      <c r="S335" s="461">
        <f t="shared" si="85"/>
        <v>0</v>
      </c>
    </row>
    <row r="336" spans="1:19" s="2" customFormat="1" ht="121.5" customHeight="1" x14ac:dyDescent="0.2">
      <c r="A336" s="389"/>
      <c r="B336" s="390"/>
      <c r="C336" s="390"/>
      <c r="D336" s="390"/>
      <c r="E336" s="390"/>
      <c r="F336" s="390"/>
      <c r="G336" s="60" t="s">
        <v>847</v>
      </c>
      <c r="H336" s="543" t="s">
        <v>279</v>
      </c>
      <c r="I336" s="390"/>
      <c r="J336" s="390"/>
      <c r="K336" s="390"/>
      <c r="L336" s="390"/>
      <c r="M336" s="390"/>
      <c r="N336" s="544">
        <f t="shared" si="82"/>
        <v>0</v>
      </c>
      <c r="O336" s="390"/>
      <c r="P336" s="390" t="str">
        <f t="shared" si="83"/>
        <v xml:space="preserve"> </v>
      </c>
      <c r="Q336" s="390" t="str">
        <f t="shared" si="84"/>
        <v xml:space="preserve"> </v>
      </c>
      <c r="R336" s="545"/>
      <c r="S336" s="461">
        <f>S358</f>
        <v>1003941</v>
      </c>
    </row>
    <row r="337" spans="1:19" s="1" customFormat="1" ht="105.75" hidden="1" customHeight="1" x14ac:dyDescent="0.2">
      <c r="A337" s="357"/>
      <c r="B337" s="373"/>
      <c r="C337" s="373"/>
      <c r="D337" s="373"/>
      <c r="E337" s="373"/>
      <c r="F337" s="373"/>
      <c r="G337" s="54" t="s">
        <v>848</v>
      </c>
      <c r="H337" s="477" t="s">
        <v>280</v>
      </c>
      <c r="I337" s="373"/>
      <c r="J337" s="373"/>
      <c r="K337" s="373"/>
      <c r="L337" s="373"/>
      <c r="M337" s="373"/>
      <c r="N337" s="508">
        <f t="shared" si="82"/>
        <v>0</v>
      </c>
      <c r="O337" s="373"/>
      <c r="P337" s="373" t="str">
        <f t="shared" si="83"/>
        <v xml:space="preserve"> </v>
      </c>
      <c r="Q337" s="373" t="str">
        <f t="shared" si="84"/>
        <v xml:space="preserve"> </v>
      </c>
      <c r="R337" s="509"/>
      <c r="S337" s="461">
        <f>S341</f>
        <v>0</v>
      </c>
    </row>
    <row r="338" spans="1:19" ht="105.75" hidden="1" customHeight="1" x14ac:dyDescent="0.2">
      <c r="A338" s="364">
        <f>'موازنة 2026-2027'!A338</f>
        <v>0</v>
      </c>
      <c r="B338" s="365">
        <f>'موازنة 2026-2027'!B338</f>
        <v>0</v>
      </c>
      <c r="C338" s="365">
        <f>'موازنة 2026-2027'!C338</f>
        <v>0</v>
      </c>
      <c r="D338" s="365">
        <f>'موازنة 2026-2027'!D338</f>
        <v>0</v>
      </c>
      <c r="E338" s="365">
        <f>'موازنة 2026-2027'!E338</f>
        <v>0</v>
      </c>
      <c r="F338" s="365">
        <f>'موازنة 2026-2027'!F338</f>
        <v>0</v>
      </c>
      <c r="G338" s="49" t="s">
        <v>849</v>
      </c>
      <c r="H338" s="480" t="s">
        <v>281</v>
      </c>
      <c r="I338" s="365">
        <f>'موازنة 2026-2027'!O338</f>
        <v>0</v>
      </c>
      <c r="J338" s="365">
        <f>'موازنة 2027-2028 '!O338</f>
        <v>0</v>
      </c>
      <c r="K338" s="365">
        <f>'موازنة 2028 -2029'!O338</f>
        <v>0</v>
      </c>
      <c r="L338" s="365">
        <f t="shared" si="89"/>
        <v>0</v>
      </c>
      <c r="M338" s="365">
        <f>'موازنة 2029-2030'!O338</f>
        <v>0</v>
      </c>
      <c r="N338" s="496">
        <f t="shared" si="82"/>
        <v>0</v>
      </c>
      <c r="O338" s="365"/>
      <c r="P338" s="365" t="str">
        <f t="shared" si="83"/>
        <v xml:space="preserve"> </v>
      </c>
      <c r="Q338" s="365" t="str">
        <f t="shared" si="84"/>
        <v xml:space="preserve"> </v>
      </c>
      <c r="R338" s="497">
        <f t="shared" si="88"/>
        <v>0</v>
      </c>
      <c r="S338" s="461">
        <f t="shared" si="85"/>
        <v>0</v>
      </c>
    </row>
    <row r="339" spans="1:19" ht="105.75" hidden="1" customHeight="1" x14ac:dyDescent="0.2">
      <c r="A339" s="364">
        <f>'موازنة 2026-2027'!A339</f>
        <v>0</v>
      </c>
      <c r="B339" s="365">
        <f>'موازنة 2026-2027'!B339</f>
        <v>0</v>
      </c>
      <c r="C339" s="365">
        <f>'موازنة 2026-2027'!C339</f>
        <v>0</v>
      </c>
      <c r="D339" s="365">
        <f>'موازنة 2026-2027'!D339</f>
        <v>0</v>
      </c>
      <c r="E339" s="365">
        <f>'موازنة 2026-2027'!E339</f>
        <v>0</v>
      </c>
      <c r="F339" s="365">
        <f>'موازنة 2026-2027'!F339</f>
        <v>0</v>
      </c>
      <c r="G339" s="49" t="s">
        <v>850</v>
      </c>
      <c r="H339" s="480" t="s">
        <v>282</v>
      </c>
      <c r="I339" s="365">
        <f>'موازنة 2026-2027'!O339</f>
        <v>0</v>
      </c>
      <c r="J339" s="365">
        <f>'موازنة 2027-2028 '!O339</f>
        <v>0</v>
      </c>
      <c r="K339" s="365">
        <f>'موازنة 2028 -2029'!O339</f>
        <v>0</v>
      </c>
      <c r="L339" s="365">
        <f t="shared" si="89"/>
        <v>0</v>
      </c>
      <c r="M339" s="365">
        <f>'موازنة 2029-2030'!O339</f>
        <v>0</v>
      </c>
      <c r="N339" s="496">
        <f t="shared" si="82"/>
        <v>0</v>
      </c>
      <c r="O339" s="365"/>
      <c r="P339" s="365" t="str">
        <f t="shared" si="83"/>
        <v xml:space="preserve"> </v>
      </c>
      <c r="Q339" s="365" t="str">
        <f t="shared" si="84"/>
        <v xml:space="preserve"> </v>
      </c>
      <c r="R339" s="497">
        <f t="shared" si="88"/>
        <v>0</v>
      </c>
      <c r="S339" s="461">
        <f t="shared" si="85"/>
        <v>0</v>
      </c>
    </row>
    <row r="340" spans="1:19" ht="105.75" hidden="1" customHeight="1" thickBot="1" x14ac:dyDescent="0.25">
      <c r="A340" s="391">
        <f>'موازنة 2026-2027'!A340</f>
        <v>0</v>
      </c>
      <c r="B340" s="379">
        <f>'موازنة 2026-2027'!B340</f>
        <v>0</v>
      </c>
      <c r="C340" s="379">
        <f>'موازنة 2026-2027'!C340</f>
        <v>0</v>
      </c>
      <c r="D340" s="379">
        <f>'موازنة 2026-2027'!D340</f>
        <v>0</v>
      </c>
      <c r="E340" s="379">
        <f>'موازنة 2026-2027'!E340</f>
        <v>0</v>
      </c>
      <c r="F340" s="379">
        <f>'موازنة 2026-2027'!F340</f>
        <v>0</v>
      </c>
      <c r="G340" s="50" t="s">
        <v>851</v>
      </c>
      <c r="H340" s="480" t="s">
        <v>283</v>
      </c>
      <c r="I340" s="379">
        <f>'موازنة 2026-2027'!O340</f>
        <v>0</v>
      </c>
      <c r="J340" s="379">
        <f>'موازنة 2027-2028 '!O340</f>
        <v>0</v>
      </c>
      <c r="K340" s="379">
        <f>'موازنة 2028 -2029'!O340</f>
        <v>0</v>
      </c>
      <c r="L340" s="379">
        <f t="shared" si="89"/>
        <v>0</v>
      </c>
      <c r="M340" s="379">
        <f>'موازنة 2029-2030'!O340</f>
        <v>0</v>
      </c>
      <c r="N340" s="520">
        <f t="shared" si="82"/>
        <v>0</v>
      </c>
      <c r="O340" s="379"/>
      <c r="P340" s="379" t="str">
        <f t="shared" si="83"/>
        <v xml:space="preserve"> </v>
      </c>
      <c r="Q340" s="379" t="str">
        <f t="shared" si="84"/>
        <v xml:space="preserve"> </v>
      </c>
      <c r="R340" s="521">
        <f t="shared" si="88"/>
        <v>0</v>
      </c>
      <c r="S340" s="461">
        <f t="shared" si="85"/>
        <v>0</v>
      </c>
    </row>
    <row r="341" spans="1:19" s="1" customFormat="1" ht="117.75" hidden="1" customHeight="1" thickBot="1" x14ac:dyDescent="0.25">
      <c r="A341" s="360">
        <f t="shared" ref="A341:O341" si="100">SUM(A338:A340)</f>
        <v>0</v>
      </c>
      <c r="B341" s="368">
        <f t="shared" si="100"/>
        <v>0</v>
      </c>
      <c r="C341" s="368">
        <f t="shared" si="100"/>
        <v>0</v>
      </c>
      <c r="D341" s="368">
        <f t="shared" si="100"/>
        <v>0</v>
      </c>
      <c r="E341" s="368">
        <f t="shared" si="100"/>
        <v>0</v>
      </c>
      <c r="F341" s="368">
        <f t="shared" si="100"/>
        <v>0</v>
      </c>
      <c r="G341" s="51"/>
      <c r="H341" s="486" t="s">
        <v>167</v>
      </c>
      <c r="I341" s="368">
        <f>'موازنة 2026-2027'!O341</f>
        <v>0</v>
      </c>
      <c r="J341" s="368">
        <f>'موازنة 2027-2028 '!O341</f>
        <v>0</v>
      </c>
      <c r="K341" s="368">
        <f>'موازنة 2028 -2029'!O341</f>
        <v>0</v>
      </c>
      <c r="L341" s="368">
        <f t="shared" si="100"/>
        <v>0</v>
      </c>
      <c r="M341" s="368">
        <f>'موازنة 2029-2030'!O341</f>
        <v>0</v>
      </c>
      <c r="N341" s="500">
        <f t="shared" si="82"/>
        <v>0</v>
      </c>
      <c r="O341" s="368">
        <f t="shared" si="100"/>
        <v>0</v>
      </c>
      <c r="P341" s="368" t="str">
        <f t="shared" si="83"/>
        <v xml:space="preserve"> </v>
      </c>
      <c r="Q341" s="368" t="str">
        <f t="shared" si="84"/>
        <v xml:space="preserve"> </v>
      </c>
      <c r="R341" s="501">
        <f t="shared" si="88"/>
        <v>0</v>
      </c>
      <c r="S341" s="461">
        <f t="shared" si="85"/>
        <v>0</v>
      </c>
    </row>
    <row r="342" spans="1:19" s="1" customFormat="1" ht="121.5" customHeight="1" x14ac:dyDescent="0.2">
      <c r="A342" s="357"/>
      <c r="B342" s="373"/>
      <c r="C342" s="373"/>
      <c r="D342" s="373"/>
      <c r="E342" s="373"/>
      <c r="F342" s="373"/>
      <c r="G342" s="54" t="s">
        <v>852</v>
      </c>
      <c r="H342" s="477" t="s">
        <v>284</v>
      </c>
      <c r="I342" s="373"/>
      <c r="J342" s="373"/>
      <c r="K342" s="373"/>
      <c r="L342" s="373"/>
      <c r="M342" s="373"/>
      <c r="N342" s="508">
        <f t="shared" si="82"/>
        <v>0</v>
      </c>
      <c r="O342" s="373"/>
      <c r="P342" s="373" t="str">
        <f t="shared" si="83"/>
        <v xml:space="preserve"> </v>
      </c>
      <c r="Q342" s="373" t="str">
        <f t="shared" si="84"/>
        <v xml:space="preserve"> </v>
      </c>
      <c r="R342" s="509"/>
      <c r="S342" s="461">
        <f>S348</f>
        <v>1003941</v>
      </c>
    </row>
    <row r="343" spans="1:19" ht="105.75" hidden="1" customHeight="1" x14ac:dyDescent="0.2">
      <c r="A343" s="364">
        <f>'موازنة 2026-2027'!A343</f>
        <v>0</v>
      </c>
      <c r="B343" s="365">
        <f>'موازنة 2026-2027'!B343</f>
        <v>0</v>
      </c>
      <c r="C343" s="365">
        <f>'موازنة 2026-2027'!C343</f>
        <v>0</v>
      </c>
      <c r="D343" s="365">
        <f>'موازنة 2026-2027'!D343</f>
        <v>0</v>
      </c>
      <c r="E343" s="365">
        <f>'موازنة 2026-2027'!E343</f>
        <v>0</v>
      </c>
      <c r="F343" s="365">
        <f>'موازنة 2026-2027'!F343</f>
        <v>0</v>
      </c>
      <c r="G343" s="49" t="s">
        <v>853</v>
      </c>
      <c r="H343" s="480" t="s">
        <v>285</v>
      </c>
      <c r="I343" s="365">
        <f>'موازنة 2026-2027'!O343</f>
        <v>0</v>
      </c>
      <c r="J343" s="365">
        <f>'موازنة 2027-2028 '!O343</f>
        <v>0</v>
      </c>
      <c r="K343" s="365">
        <f>'موازنة 2028 -2029'!O343</f>
        <v>0</v>
      </c>
      <c r="L343" s="365">
        <f t="shared" si="89"/>
        <v>0</v>
      </c>
      <c r="M343" s="365">
        <f>'موازنة 2029-2030'!O343</f>
        <v>0</v>
      </c>
      <c r="N343" s="496">
        <f t="shared" si="82"/>
        <v>0</v>
      </c>
      <c r="O343" s="365"/>
      <c r="P343" s="365" t="str">
        <f t="shared" si="83"/>
        <v xml:space="preserve"> </v>
      </c>
      <c r="Q343" s="365" t="str">
        <f t="shared" si="84"/>
        <v xml:space="preserve"> </v>
      </c>
      <c r="R343" s="497">
        <f t="shared" si="88"/>
        <v>0</v>
      </c>
      <c r="S343" s="461">
        <f t="shared" si="85"/>
        <v>0</v>
      </c>
    </row>
    <row r="344" spans="1:19" ht="140.25" customHeight="1" x14ac:dyDescent="0.2">
      <c r="A344" s="365">
        <f>'موازنة 2026-2027'!A344</f>
        <v>45000</v>
      </c>
      <c r="B344" s="365">
        <f>'موازنة 2026-2027'!B344</f>
        <v>27467</v>
      </c>
      <c r="C344" s="365">
        <f>'موازنة 2026-2027'!C344</f>
        <v>90000</v>
      </c>
      <c r="D344" s="365">
        <f>'موازنة 2026-2027'!D344</f>
        <v>29680</v>
      </c>
      <c r="E344" s="365">
        <f>'موازنة 2026-2027'!E344</f>
        <v>90000</v>
      </c>
      <c r="F344" s="365">
        <f>'موازنة 2026-2027'!F344</f>
        <v>0</v>
      </c>
      <c r="G344" s="49" t="s">
        <v>854</v>
      </c>
      <c r="H344" s="480" t="s">
        <v>286</v>
      </c>
      <c r="I344" s="365">
        <f>'موازنة 2026-2027'!O344</f>
        <v>100000</v>
      </c>
      <c r="J344" s="365">
        <f>'موازنة 2027-2028 '!O344</f>
        <v>114000</v>
      </c>
      <c r="K344" s="365">
        <f>'موازنة 2028 -2029'!O344</f>
        <v>136000</v>
      </c>
      <c r="L344" s="365">
        <f t="shared" si="89"/>
        <v>272000</v>
      </c>
      <c r="M344" s="365">
        <f>'موازنة 2029-2030'!O344</f>
        <v>0</v>
      </c>
      <c r="N344" s="496">
        <f t="shared" si="82"/>
        <v>-100000</v>
      </c>
      <c r="O344" s="365"/>
      <c r="P344" s="365" t="str">
        <f t="shared" si="83"/>
        <v xml:space="preserve"> </v>
      </c>
      <c r="Q344" s="365">
        <f t="shared" si="84"/>
        <v>100000</v>
      </c>
      <c r="R344" s="497">
        <f t="shared" si="88"/>
        <v>0</v>
      </c>
      <c r="S344" s="461">
        <f t="shared" si="85"/>
        <v>904147</v>
      </c>
    </row>
    <row r="345" spans="1:19" ht="114.75" customHeight="1" x14ac:dyDescent="0.2">
      <c r="A345" s="365">
        <f>'موازنة 2026-2027'!A345</f>
        <v>10000</v>
      </c>
      <c r="B345" s="365">
        <f>'موازنة 2026-2027'!B345</f>
        <v>100</v>
      </c>
      <c r="C345" s="365">
        <f>'موازنة 2026-2027'!C345</f>
        <v>10000</v>
      </c>
      <c r="D345" s="365">
        <f>'موازنة 2026-2027'!D345</f>
        <v>694</v>
      </c>
      <c r="E345" s="365">
        <f>'موازنة 2026-2027'!E345</f>
        <v>10000</v>
      </c>
      <c r="F345" s="365">
        <f>'موازنة 2026-2027'!F345</f>
        <v>0</v>
      </c>
      <c r="G345" s="49" t="s">
        <v>855</v>
      </c>
      <c r="H345" s="480" t="s">
        <v>287</v>
      </c>
      <c r="I345" s="365">
        <f>'موازنة 2026-2027'!O345</f>
        <v>11000</v>
      </c>
      <c r="J345" s="365">
        <f>'موازنة 2027-2028 '!O345</f>
        <v>13000</v>
      </c>
      <c r="K345" s="365">
        <f>'موازنة 2028 -2029'!O345</f>
        <v>15000</v>
      </c>
      <c r="L345" s="365">
        <f t="shared" si="89"/>
        <v>30000</v>
      </c>
      <c r="M345" s="365">
        <f>'موازنة 2029-2030'!O345</f>
        <v>0</v>
      </c>
      <c r="N345" s="496">
        <f t="shared" si="82"/>
        <v>-11000</v>
      </c>
      <c r="O345" s="365"/>
      <c r="P345" s="365" t="str">
        <f t="shared" si="83"/>
        <v xml:space="preserve"> </v>
      </c>
      <c r="Q345" s="365">
        <f t="shared" si="84"/>
        <v>11000</v>
      </c>
      <c r="R345" s="497">
        <f t="shared" si="88"/>
        <v>0</v>
      </c>
      <c r="S345" s="461">
        <f t="shared" si="85"/>
        <v>99794</v>
      </c>
    </row>
    <row r="346" spans="1:19" ht="105.75" hidden="1" customHeight="1" x14ac:dyDescent="0.2">
      <c r="A346" s="391">
        <f>'موازنة 2026-2027'!A346</f>
        <v>0</v>
      </c>
      <c r="B346" s="379">
        <f>'موازنة 2026-2027'!B346</f>
        <v>0</v>
      </c>
      <c r="C346" s="379">
        <f>'موازنة 2026-2027'!C346</f>
        <v>0</v>
      </c>
      <c r="D346" s="379">
        <f>'موازنة 2026-2027'!D346</f>
        <v>0</v>
      </c>
      <c r="E346" s="379">
        <f>'موازنة 2026-2027'!E346</f>
        <v>0</v>
      </c>
      <c r="F346" s="379">
        <f>'موازنة 2026-2027'!F346</f>
        <v>0</v>
      </c>
      <c r="G346" s="50" t="s">
        <v>1095</v>
      </c>
      <c r="H346" s="480" t="s">
        <v>1096</v>
      </c>
      <c r="I346" s="379">
        <f>'موازنة 2026-2027'!O346</f>
        <v>0</v>
      </c>
      <c r="J346" s="379">
        <f>'موازنة 2027-2028 '!O346</f>
        <v>0</v>
      </c>
      <c r="K346" s="379">
        <f>'موازنة 2028 -2029'!O346</f>
        <v>0</v>
      </c>
      <c r="L346" s="379">
        <f t="shared" si="89"/>
        <v>0</v>
      </c>
      <c r="M346" s="379">
        <f>'موازنة 2029-2030'!O346</f>
        <v>0</v>
      </c>
      <c r="N346" s="520">
        <f t="shared" si="82"/>
        <v>0</v>
      </c>
      <c r="O346" s="379"/>
      <c r="P346" s="379" t="str">
        <f t="shared" si="83"/>
        <v xml:space="preserve"> </v>
      </c>
      <c r="Q346" s="379" t="str">
        <f t="shared" si="84"/>
        <v xml:space="preserve"> </v>
      </c>
      <c r="R346" s="521">
        <f t="shared" si="88"/>
        <v>0</v>
      </c>
      <c r="S346" s="461">
        <f t="shared" si="85"/>
        <v>0</v>
      </c>
    </row>
    <row r="347" spans="1:19" ht="105.75" customHeight="1" thickBot="1" x14ac:dyDescent="0.25">
      <c r="A347" s="391">
        <f>'موازنة 2026-2027'!A347</f>
        <v>0</v>
      </c>
      <c r="B347" s="379">
        <f>'موازنة 2026-2027'!B347</f>
        <v>0</v>
      </c>
      <c r="C347" s="379">
        <f>'موازنة 2026-2027'!C347</f>
        <v>0</v>
      </c>
      <c r="D347" s="379">
        <f>'موازنة 2026-2027'!D347</f>
        <v>0</v>
      </c>
      <c r="E347" s="379">
        <f>'موازنة 2026-2027'!E347</f>
        <v>0</v>
      </c>
      <c r="F347" s="379">
        <f>'موازنة 2026-2027'!F347</f>
        <v>0</v>
      </c>
      <c r="G347" s="50">
        <v>3113060205</v>
      </c>
      <c r="H347" s="710" t="s">
        <v>1184</v>
      </c>
      <c r="I347" s="379">
        <f>'موازنة 2026-2027'!O347</f>
        <v>0</v>
      </c>
      <c r="J347" s="379">
        <f>'موازنة 2027-2028 '!O347</f>
        <v>0</v>
      </c>
      <c r="K347" s="379">
        <f>'موازنة 2028 -2029'!O347</f>
        <v>0</v>
      </c>
      <c r="L347" s="398"/>
      <c r="M347" s="379">
        <f>'موازنة 2029-2030'!O347</f>
        <v>0</v>
      </c>
      <c r="N347" s="554"/>
      <c r="O347" s="398"/>
      <c r="P347" s="398"/>
      <c r="Q347" s="398"/>
      <c r="R347" s="555"/>
      <c r="S347" s="461"/>
    </row>
    <row r="348" spans="1:19" s="1" customFormat="1" ht="117.75" customHeight="1" thickBot="1" x14ac:dyDescent="0.25">
      <c r="A348" s="360">
        <f>SUM(A343:A347)</f>
        <v>55000</v>
      </c>
      <c r="B348" s="360">
        <f t="shared" ref="B348:F348" si="101">SUM(B343:B347)</f>
        <v>27567</v>
      </c>
      <c r="C348" s="360">
        <f t="shared" si="101"/>
        <v>100000</v>
      </c>
      <c r="D348" s="360">
        <f t="shared" si="101"/>
        <v>30374</v>
      </c>
      <c r="E348" s="360">
        <f t="shared" si="101"/>
        <v>100000</v>
      </c>
      <c r="F348" s="360">
        <f t="shared" si="101"/>
        <v>0</v>
      </c>
      <c r="G348" s="51"/>
      <c r="H348" s="486" t="s">
        <v>171</v>
      </c>
      <c r="I348" s="368">
        <f t="shared" ref="I348" si="102">SUM(I343:I347)</f>
        <v>111000</v>
      </c>
      <c r="J348" s="368">
        <f t="shared" ref="J348" si="103">SUM(J343:J347)</f>
        <v>127000</v>
      </c>
      <c r="K348" s="368">
        <f t="shared" ref="K348" si="104">SUM(K343:K347)</f>
        <v>151000</v>
      </c>
      <c r="L348" s="368">
        <f t="shared" ref="L348" si="105">SUM(L343:L347)</f>
        <v>302000</v>
      </c>
      <c r="M348" s="368">
        <f t="shared" ref="M348" si="106">SUM(M343:M347)</f>
        <v>0</v>
      </c>
      <c r="N348" s="500">
        <f t="shared" si="82"/>
        <v>-111000</v>
      </c>
      <c r="O348" s="368">
        <f t="shared" ref="O348" si="107">SUM(O343:O346)</f>
        <v>0</v>
      </c>
      <c r="P348" s="368" t="str">
        <f t="shared" si="83"/>
        <v xml:space="preserve"> </v>
      </c>
      <c r="Q348" s="368">
        <f t="shared" si="84"/>
        <v>111000</v>
      </c>
      <c r="R348" s="501">
        <f t="shared" si="88"/>
        <v>0</v>
      </c>
      <c r="S348" s="461">
        <f t="shared" si="85"/>
        <v>1003941</v>
      </c>
    </row>
    <row r="349" spans="1:19" s="1" customFormat="1" ht="105.75" hidden="1" customHeight="1" x14ac:dyDescent="0.2">
      <c r="A349" s="394"/>
      <c r="B349" s="395"/>
      <c r="C349" s="395"/>
      <c r="D349" s="395"/>
      <c r="E349" s="395"/>
      <c r="F349" s="395"/>
      <c r="G349" s="48" t="s">
        <v>856</v>
      </c>
      <c r="H349" s="513" t="s">
        <v>288</v>
      </c>
      <c r="I349" s="395"/>
      <c r="J349" s="395"/>
      <c r="K349" s="395"/>
      <c r="L349" s="395"/>
      <c r="M349" s="395"/>
      <c r="N349" s="549">
        <f t="shared" si="82"/>
        <v>0</v>
      </c>
      <c r="O349" s="395"/>
      <c r="P349" s="395" t="str">
        <f t="shared" si="83"/>
        <v xml:space="preserve"> </v>
      </c>
      <c r="Q349" s="395" t="str">
        <f t="shared" si="84"/>
        <v xml:space="preserve"> </v>
      </c>
      <c r="R349" s="550"/>
      <c r="S349" s="461">
        <f>S357</f>
        <v>0</v>
      </c>
    </row>
    <row r="350" spans="1:19" ht="105.75" hidden="1" customHeight="1" x14ac:dyDescent="0.2">
      <c r="A350" s="364">
        <f>'موازنة 2026-2027'!A350</f>
        <v>0</v>
      </c>
      <c r="B350" s="365">
        <f>'موازنة 2026-2027'!B350</f>
        <v>0</v>
      </c>
      <c r="C350" s="365">
        <f>'موازنة 2026-2027'!C350</f>
        <v>0</v>
      </c>
      <c r="D350" s="365">
        <f>'موازنة 2026-2027'!D350</f>
        <v>0</v>
      </c>
      <c r="E350" s="365">
        <f>'موازنة 2026-2027'!E350</f>
        <v>0</v>
      </c>
      <c r="F350" s="365">
        <f>'موازنة 2026-2027'!F350</f>
        <v>0</v>
      </c>
      <c r="G350" s="49" t="s">
        <v>857</v>
      </c>
      <c r="H350" s="480" t="s">
        <v>289</v>
      </c>
      <c r="I350" s="365">
        <f>'موازنة 2026-2027'!O350</f>
        <v>0</v>
      </c>
      <c r="J350" s="365">
        <f>'موازنة 2027-2028 '!O350</f>
        <v>0</v>
      </c>
      <c r="K350" s="365">
        <f>'موازنة 2028 -2029'!O350</f>
        <v>0</v>
      </c>
      <c r="L350" s="365">
        <f t="shared" si="89"/>
        <v>0</v>
      </c>
      <c r="M350" s="365">
        <f>'موازنة 2029-2030'!O350</f>
        <v>0</v>
      </c>
      <c r="N350" s="496">
        <f t="shared" ref="N350:N417" si="108">M350-I350</f>
        <v>0</v>
      </c>
      <c r="O350" s="365"/>
      <c r="P350" s="365" t="str">
        <f t="shared" ref="P350:P417" si="109">IF(O350&gt;I350,O350-I350," ")</f>
        <v xml:space="preserve"> </v>
      </c>
      <c r="Q350" s="365" t="str">
        <f t="shared" ref="Q350:Q417" si="110">IF(I350&gt;O350,I350-O350," ")</f>
        <v xml:space="preserve"> </v>
      </c>
      <c r="R350" s="497">
        <f t="shared" si="88"/>
        <v>0</v>
      </c>
      <c r="S350" s="461">
        <f t="shared" ref="S350:S417" si="111">SUM(A350+B350+C350+D350+E350+F350+I350+J350+K350+L350+M350+O350)</f>
        <v>0</v>
      </c>
    </row>
    <row r="351" spans="1:19" ht="105.75" hidden="1" customHeight="1" x14ac:dyDescent="0.2">
      <c r="A351" s="364">
        <f>'موازنة 2026-2027'!A351</f>
        <v>0</v>
      </c>
      <c r="B351" s="365">
        <f>'موازنة 2026-2027'!B351</f>
        <v>0</v>
      </c>
      <c r="C351" s="365">
        <f>'موازنة 2026-2027'!C351</f>
        <v>0</v>
      </c>
      <c r="D351" s="365">
        <f>'موازنة 2026-2027'!D351</f>
        <v>0</v>
      </c>
      <c r="E351" s="365">
        <f>'موازنة 2026-2027'!E351</f>
        <v>0</v>
      </c>
      <c r="F351" s="365">
        <f>'موازنة 2026-2027'!F351</f>
        <v>0</v>
      </c>
      <c r="G351" s="49" t="s">
        <v>858</v>
      </c>
      <c r="H351" s="480" t="s">
        <v>290</v>
      </c>
      <c r="I351" s="365">
        <f>'موازنة 2026-2027'!O351</f>
        <v>0</v>
      </c>
      <c r="J351" s="365">
        <f>'موازنة 2027-2028 '!O351</f>
        <v>0</v>
      </c>
      <c r="K351" s="365">
        <f>'موازنة 2028 -2029'!O351</f>
        <v>0</v>
      </c>
      <c r="L351" s="365">
        <f t="shared" si="89"/>
        <v>0</v>
      </c>
      <c r="M351" s="365">
        <f>'موازنة 2029-2030'!O351</f>
        <v>0</v>
      </c>
      <c r="N351" s="496">
        <f t="shared" si="108"/>
        <v>0</v>
      </c>
      <c r="O351" s="365"/>
      <c r="P351" s="365" t="str">
        <f t="shared" si="109"/>
        <v xml:space="preserve"> </v>
      </c>
      <c r="Q351" s="365" t="str">
        <f t="shared" si="110"/>
        <v xml:space="preserve"> </v>
      </c>
      <c r="R351" s="497">
        <f t="shared" si="88"/>
        <v>0</v>
      </c>
      <c r="S351" s="461">
        <f t="shared" si="111"/>
        <v>0</v>
      </c>
    </row>
    <row r="352" spans="1:19" ht="105.75" hidden="1" customHeight="1" x14ac:dyDescent="0.2">
      <c r="A352" s="364">
        <f>'موازنة 2026-2027'!A352</f>
        <v>0</v>
      </c>
      <c r="B352" s="365">
        <f>'موازنة 2026-2027'!B352</f>
        <v>0</v>
      </c>
      <c r="C352" s="365">
        <f>'موازنة 2026-2027'!C352</f>
        <v>0</v>
      </c>
      <c r="D352" s="365">
        <f>'موازنة 2026-2027'!D352</f>
        <v>0</v>
      </c>
      <c r="E352" s="365">
        <f>'موازنة 2026-2027'!E352</f>
        <v>0</v>
      </c>
      <c r="F352" s="365">
        <f>'موازنة 2026-2027'!F352</f>
        <v>0</v>
      </c>
      <c r="G352" s="49" t="s">
        <v>859</v>
      </c>
      <c r="H352" s="480" t="s">
        <v>291</v>
      </c>
      <c r="I352" s="365">
        <f>'موازنة 2026-2027'!O352</f>
        <v>0</v>
      </c>
      <c r="J352" s="365">
        <f>'موازنة 2027-2028 '!O352</f>
        <v>0</v>
      </c>
      <c r="K352" s="365">
        <f>'موازنة 2028 -2029'!O352</f>
        <v>0</v>
      </c>
      <c r="L352" s="365">
        <f t="shared" si="89"/>
        <v>0</v>
      </c>
      <c r="M352" s="365">
        <f>'موازنة 2029-2030'!O352</f>
        <v>0</v>
      </c>
      <c r="N352" s="496">
        <f t="shared" si="108"/>
        <v>0</v>
      </c>
      <c r="O352" s="365"/>
      <c r="P352" s="365" t="str">
        <f t="shared" si="109"/>
        <v xml:space="preserve"> </v>
      </c>
      <c r="Q352" s="365" t="str">
        <f t="shared" si="110"/>
        <v xml:space="preserve"> </v>
      </c>
      <c r="R352" s="497">
        <f t="shared" si="88"/>
        <v>0</v>
      </c>
      <c r="S352" s="461">
        <f t="shared" si="111"/>
        <v>0</v>
      </c>
    </row>
    <row r="353" spans="1:19" ht="105.75" hidden="1" customHeight="1" x14ac:dyDescent="0.2">
      <c r="A353" s="364">
        <f>'موازنة 2026-2027'!A353</f>
        <v>0</v>
      </c>
      <c r="B353" s="365">
        <f>'موازنة 2026-2027'!B353</f>
        <v>0</v>
      </c>
      <c r="C353" s="365">
        <f>'موازنة 2026-2027'!C353</f>
        <v>0</v>
      </c>
      <c r="D353" s="365">
        <f>'موازنة 2026-2027'!D353</f>
        <v>0</v>
      </c>
      <c r="E353" s="365">
        <f>'موازنة 2026-2027'!E353</f>
        <v>0</v>
      </c>
      <c r="F353" s="365">
        <f>'موازنة 2026-2027'!F353</f>
        <v>0</v>
      </c>
      <c r="G353" s="49" t="s">
        <v>860</v>
      </c>
      <c r="H353" s="480" t="s">
        <v>292</v>
      </c>
      <c r="I353" s="365">
        <f>'موازنة 2026-2027'!O353</f>
        <v>0</v>
      </c>
      <c r="J353" s="365">
        <f>'موازنة 2027-2028 '!O353</f>
        <v>0</v>
      </c>
      <c r="K353" s="365">
        <f>'موازنة 2028 -2029'!O353</f>
        <v>0</v>
      </c>
      <c r="L353" s="365">
        <f t="shared" si="89"/>
        <v>0</v>
      </c>
      <c r="M353" s="365">
        <f>'موازنة 2029-2030'!O353</f>
        <v>0</v>
      </c>
      <c r="N353" s="496">
        <f t="shared" si="108"/>
        <v>0</v>
      </c>
      <c r="O353" s="365"/>
      <c r="P353" s="365" t="str">
        <f t="shared" si="109"/>
        <v xml:space="preserve"> </v>
      </c>
      <c r="Q353" s="365" t="str">
        <f t="shared" si="110"/>
        <v xml:space="preserve"> </v>
      </c>
      <c r="R353" s="497">
        <f t="shared" si="88"/>
        <v>0</v>
      </c>
      <c r="S353" s="461">
        <f t="shared" si="111"/>
        <v>0</v>
      </c>
    </row>
    <row r="354" spans="1:19" ht="105.75" hidden="1" customHeight="1" x14ac:dyDescent="0.2">
      <c r="A354" s="364">
        <f>'موازنة 2026-2027'!A354</f>
        <v>0</v>
      </c>
      <c r="B354" s="365">
        <f>'موازنة 2026-2027'!B354</f>
        <v>0</v>
      </c>
      <c r="C354" s="365">
        <f>'موازنة 2026-2027'!C354</f>
        <v>0</v>
      </c>
      <c r="D354" s="365">
        <f>'موازنة 2026-2027'!D354</f>
        <v>0</v>
      </c>
      <c r="E354" s="365">
        <f>'موازنة 2026-2027'!E354</f>
        <v>0</v>
      </c>
      <c r="F354" s="365">
        <f>'موازنة 2026-2027'!F354</f>
        <v>0</v>
      </c>
      <c r="G354" s="49" t="s">
        <v>861</v>
      </c>
      <c r="H354" s="480" t="s">
        <v>293</v>
      </c>
      <c r="I354" s="365">
        <f>'موازنة 2026-2027'!O354</f>
        <v>0</v>
      </c>
      <c r="J354" s="365">
        <f>'موازنة 2027-2028 '!O354</f>
        <v>0</v>
      </c>
      <c r="K354" s="365">
        <f>'موازنة 2028 -2029'!O354</f>
        <v>0</v>
      </c>
      <c r="L354" s="365">
        <f t="shared" si="89"/>
        <v>0</v>
      </c>
      <c r="M354" s="365">
        <f>'موازنة 2029-2030'!O354</f>
        <v>0</v>
      </c>
      <c r="N354" s="496">
        <f t="shared" si="108"/>
        <v>0</v>
      </c>
      <c r="O354" s="365"/>
      <c r="P354" s="365" t="str">
        <f t="shared" si="109"/>
        <v xml:space="preserve"> </v>
      </c>
      <c r="Q354" s="365" t="str">
        <f t="shared" si="110"/>
        <v xml:space="preserve"> </v>
      </c>
      <c r="R354" s="497">
        <f t="shared" si="88"/>
        <v>0</v>
      </c>
      <c r="S354" s="461">
        <f t="shared" si="111"/>
        <v>0</v>
      </c>
    </row>
    <row r="355" spans="1:19" ht="105.75" hidden="1" customHeight="1" x14ac:dyDescent="0.2">
      <c r="A355" s="364">
        <f>'موازنة 2026-2027'!A355</f>
        <v>0</v>
      </c>
      <c r="B355" s="365">
        <f>'موازنة 2026-2027'!B355</f>
        <v>0</v>
      </c>
      <c r="C355" s="365">
        <f>'موازنة 2026-2027'!C355</f>
        <v>0</v>
      </c>
      <c r="D355" s="365">
        <f>'موازنة 2026-2027'!D355</f>
        <v>0</v>
      </c>
      <c r="E355" s="365">
        <f>'موازنة 2026-2027'!E355</f>
        <v>0</v>
      </c>
      <c r="F355" s="365">
        <f>'موازنة 2026-2027'!F355</f>
        <v>0</v>
      </c>
      <c r="G355" s="49" t="s">
        <v>862</v>
      </c>
      <c r="H355" s="480" t="s">
        <v>615</v>
      </c>
      <c r="I355" s="365">
        <f>'موازنة 2026-2027'!O355</f>
        <v>0</v>
      </c>
      <c r="J355" s="365">
        <f>'موازنة 2027-2028 '!O355</f>
        <v>0</v>
      </c>
      <c r="K355" s="365">
        <f>'موازنة 2028 -2029'!O355</f>
        <v>0</v>
      </c>
      <c r="L355" s="365">
        <f t="shared" si="89"/>
        <v>0</v>
      </c>
      <c r="M355" s="365">
        <f>'موازنة 2029-2030'!O355</f>
        <v>0</v>
      </c>
      <c r="N355" s="496">
        <f t="shared" si="108"/>
        <v>0</v>
      </c>
      <c r="O355" s="365"/>
      <c r="P355" s="365" t="str">
        <f t="shared" si="109"/>
        <v xml:space="preserve"> </v>
      </c>
      <c r="Q355" s="365" t="str">
        <f t="shared" si="110"/>
        <v xml:space="preserve"> </v>
      </c>
      <c r="R355" s="497">
        <f t="shared" ref="R355:R422" si="112">IF(O355=0,,O355/I355)</f>
        <v>0</v>
      </c>
      <c r="S355" s="461">
        <f t="shared" si="111"/>
        <v>0</v>
      </c>
    </row>
    <row r="356" spans="1:19" ht="105.75" hidden="1" customHeight="1" thickBot="1" x14ac:dyDescent="0.25">
      <c r="A356" s="366">
        <f>'موازنة 2026-2027'!A356</f>
        <v>0</v>
      </c>
      <c r="B356" s="367">
        <f>'موازنة 2026-2027'!B356</f>
        <v>0</v>
      </c>
      <c r="C356" s="367">
        <f>'موازنة 2026-2027'!C356</f>
        <v>0</v>
      </c>
      <c r="D356" s="367">
        <f>'موازنة 2026-2027'!D356</f>
        <v>0</v>
      </c>
      <c r="E356" s="367">
        <f>'موازنة 2026-2027'!E356</f>
        <v>0</v>
      </c>
      <c r="F356" s="367">
        <f>'موازنة 2026-2027'!F356</f>
        <v>0</v>
      </c>
      <c r="G356" s="81" t="s">
        <v>863</v>
      </c>
      <c r="H356" s="483" t="s">
        <v>616</v>
      </c>
      <c r="I356" s="367">
        <f>'موازنة 2026-2027'!O356</f>
        <v>0</v>
      </c>
      <c r="J356" s="367">
        <f>'موازنة 2027-2028 '!O356</f>
        <v>0</v>
      </c>
      <c r="K356" s="367">
        <f>'موازنة 2028 -2029'!O356</f>
        <v>0</v>
      </c>
      <c r="L356" s="367">
        <f t="shared" si="89"/>
        <v>0</v>
      </c>
      <c r="M356" s="367">
        <f>'موازنة 2029-2030'!O356</f>
        <v>0</v>
      </c>
      <c r="N356" s="498">
        <f t="shared" si="108"/>
        <v>0</v>
      </c>
      <c r="O356" s="367"/>
      <c r="P356" s="367" t="str">
        <f t="shared" si="109"/>
        <v xml:space="preserve"> </v>
      </c>
      <c r="Q356" s="367" t="str">
        <f t="shared" si="110"/>
        <v xml:space="preserve"> </v>
      </c>
      <c r="R356" s="499">
        <f t="shared" si="112"/>
        <v>0</v>
      </c>
      <c r="S356" s="461">
        <f t="shared" si="111"/>
        <v>0</v>
      </c>
    </row>
    <row r="357" spans="1:19" s="1" customFormat="1" ht="102.75" hidden="1" customHeight="1" thickBot="1" x14ac:dyDescent="0.25">
      <c r="A357" s="360">
        <f t="shared" ref="A357:F357" si="113">SUM(A350:A356)</f>
        <v>0</v>
      </c>
      <c r="B357" s="368">
        <f t="shared" si="113"/>
        <v>0</v>
      </c>
      <c r="C357" s="368">
        <f t="shared" si="113"/>
        <v>0</v>
      </c>
      <c r="D357" s="368">
        <f t="shared" si="113"/>
        <v>0</v>
      </c>
      <c r="E357" s="368">
        <f t="shared" si="113"/>
        <v>0</v>
      </c>
      <c r="F357" s="368">
        <f t="shared" si="113"/>
        <v>0</v>
      </c>
      <c r="G357" s="51"/>
      <c r="H357" s="486" t="s">
        <v>294</v>
      </c>
      <c r="I357" s="368">
        <f>'موازنة 2026-2027'!O357</f>
        <v>0</v>
      </c>
      <c r="J357" s="368">
        <f>'موازنة 2027-2028 '!O357</f>
        <v>0</v>
      </c>
      <c r="K357" s="368">
        <f>'موازنة 2028 -2029'!O357</f>
        <v>0</v>
      </c>
      <c r="L357" s="368">
        <f t="shared" ref="L357:O357" si="114">SUM(L350:L356)</f>
        <v>0</v>
      </c>
      <c r="M357" s="368">
        <f>'موازنة 2029-2030'!O357</f>
        <v>0</v>
      </c>
      <c r="N357" s="500">
        <f t="shared" si="108"/>
        <v>0</v>
      </c>
      <c r="O357" s="368">
        <f t="shared" si="114"/>
        <v>0</v>
      </c>
      <c r="P357" s="368" t="str">
        <f t="shared" si="109"/>
        <v xml:space="preserve"> </v>
      </c>
      <c r="Q357" s="368" t="str">
        <f t="shared" si="110"/>
        <v xml:space="preserve"> </v>
      </c>
      <c r="R357" s="501">
        <f t="shared" si="112"/>
        <v>0</v>
      </c>
      <c r="S357" s="461">
        <f t="shared" si="111"/>
        <v>0</v>
      </c>
    </row>
    <row r="358" spans="1:19" s="2" customFormat="1" ht="102.75" customHeight="1" thickBot="1" x14ac:dyDescent="0.25">
      <c r="A358" s="376">
        <f t="shared" ref="A358:O358" si="115">A341+A348+A357</f>
        <v>55000</v>
      </c>
      <c r="B358" s="377">
        <f t="shared" si="115"/>
        <v>27567</v>
      </c>
      <c r="C358" s="377">
        <f t="shared" si="115"/>
        <v>100000</v>
      </c>
      <c r="D358" s="377">
        <f t="shared" si="115"/>
        <v>30374</v>
      </c>
      <c r="E358" s="377">
        <f t="shared" si="115"/>
        <v>100000</v>
      </c>
      <c r="F358" s="377">
        <f t="shared" si="115"/>
        <v>0</v>
      </c>
      <c r="G358" s="57"/>
      <c r="H358" s="514" t="s">
        <v>295</v>
      </c>
      <c r="I358" s="377">
        <f>'موازنة 2026-2027'!O358</f>
        <v>111000</v>
      </c>
      <c r="J358" s="377">
        <f>'موازنة 2027-2028 '!O358</f>
        <v>127000</v>
      </c>
      <c r="K358" s="377">
        <f>'موازنة 2028 -2029'!O358</f>
        <v>151000</v>
      </c>
      <c r="L358" s="377">
        <f t="shared" ref="L358:L425" si="116">K358*2</f>
        <v>302000</v>
      </c>
      <c r="M358" s="377">
        <f>'موازنة 2029-2030'!O358</f>
        <v>0</v>
      </c>
      <c r="N358" s="515">
        <f t="shared" si="108"/>
        <v>-111000</v>
      </c>
      <c r="O358" s="377">
        <f t="shared" si="115"/>
        <v>0</v>
      </c>
      <c r="P358" s="377" t="str">
        <f t="shared" si="109"/>
        <v xml:space="preserve"> </v>
      </c>
      <c r="Q358" s="377">
        <f t="shared" si="110"/>
        <v>111000</v>
      </c>
      <c r="R358" s="516">
        <f t="shared" si="112"/>
        <v>0</v>
      </c>
      <c r="S358" s="461">
        <f t="shared" si="111"/>
        <v>1003941</v>
      </c>
    </row>
    <row r="359" spans="1:19" s="2" customFormat="1" ht="105.75" hidden="1" customHeight="1" x14ac:dyDescent="0.2">
      <c r="A359" s="419">
        <f>'موازنة 2026-2027'!A359</f>
        <v>0</v>
      </c>
      <c r="B359" s="420">
        <f>'موازنة 2026-2027'!B359</f>
        <v>0</v>
      </c>
      <c r="C359" s="420">
        <f>'موازنة 2026-2027'!C359</f>
        <v>0</v>
      </c>
      <c r="D359" s="420">
        <f>'موازنة 2026-2027'!D359</f>
        <v>0</v>
      </c>
      <c r="E359" s="420">
        <f>'موازنة 2026-2027'!E359</f>
        <v>0</v>
      </c>
      <c r="F359" s="420">
        <f>'موازنة 2026-2027'!F359</f>
        <v>0</v>
      </c>
      <c r="G359" s="67">
        <v>3113070101</v>
      </c>
      <c r="H359" s="587" t="s">
        <v>296</v>
      </c>
      <c r="I359" s="420">
        <f>'موازنة 2026-2027'!O359</f>
        <v>0</v>
      </c>
      <c r="J359" s="420">
        <f>'موازنة 2027-2028 '!O359</f>
        <v>0</v>
      </c>
      <c r="K359" s="420">
        <f>'موازنة 2028 -2029'!O359</f>
        <v>0</v>
      </c>
      <c r="L359" s="420">
        <f t="shared" si="116"/>
        <v>0</v>
      </c>
      <c r="M359" s="420">
        <f>'موازنة 2029-2030'!O359</f>
        <v>0</v>
      </c>
      <c r="N359" s="588">
        <f t="shared" si="108"/>
        <v>0</v>
      </c>
      <c r="O359" s="420"/>
      <c r="P359" s="420" t="str">
        <f t="shared" si="109"/>
        <v xml:space="preserve"> </v>
      </c>
      <c r="Q359" s="420" t="str">
        <f t="shared" si="110"/>
        <v xml:space="preserve"> </v>
      </c>
      <c r="R359" s="589">
        <f t="shared" si="112"/>
        <v>0</v>
      </c>
      <c r="S359" s="461">
        <f t="shared" si="111"/>
        <v>0</v>
      </c>
    </row>
    <row r="360" spans="1:19" s="2" customFormat="1" ht="105.75" hidden="1" customHeight="1" x14ac:dyDescent="0.2">
      <c r="A360" s="389">
        <f>'موازنة 2026-2027'!A360</f>
        <v>0</v>
      </c>
      <c r="B360" s="390">
        <f>'موازنة 2026-2027'!B360</f>
        <v>0</v>
      </c>
      <c r="C360" s="390">
        <f>'موازنة 2026-2027'!C360</f>
        <v>0</v>
      </c>
      <c r="D360" s="390">
        <f>'موازنة 2026-2027'!D360</f>
        <v>0</v>
      </c>
      <c r="E360" s="390">
        <f>'موازنة 2026-2027'!E360</f>
        <v>0</v>
      </c>
      <c r="F360" s="390">
        <f>'موازنة 2026-2027'!F360</f>
        <v>0</v>
      </c>
      <c r="G360" s="60">
        <v>3113080101</v>
      </c>
      <c r="H360" s="474" t="s">
        <v>297</v>
      </c>
      <c r="I360" s="390">
        <f>'موازنة 2026-2027'!O360</f>
        <v>0</v>
      </c>
      <c r="J360" s="390">
        <f>'موازنة 2027-2028 '!O360</f>
        <v>0</v>
      </c>
      <c r="K360" s="390">
        <f>'موازنة 2028 -2029'!O360</f>
        <v>0</v>
      </c>
      <c r="L360" s="390">
        <f t="shared" si="116"/>
        <v>0</v>
      </c>
      <c r="M360" s="390">
        <f>'موازنة 2029-2030'!O360</f>
        <v>0</v>
      </c>
      <c r="N360" s="544">
        <f t="shared" si="108"/>
        <v>0</v>
      </c>
      <c r="O360" s="390"/>
      <c r="P360" s="390" t="str">
        <f t="shared" si="109"/>
        <v xml:space="preserve"> </v>
      </c>
      <c r="Q360" s="390" t="str">
        <f t="shared" si="110"/>
        <v xml:space="preserve"> </v>
      </c>
      <c r="R360" s="545">
        <f t="shared" si="112"/>
        <v>0</v>
      </c>
      <c r="S360" s="461">
        <f t="shared" si="111"/>
        <v>0</v>
      </c>
    </row>
    <row r="361" spans="1:19" s="2" customFormat="1" ht="105.75" hidden="1" customHeight="1" x14ac:dyDescent="0.2">
      <c r="A361" s="389"/>
      <c r="B361" s="390"/>
      <c r="C361" s="390"/>
      <c r="D361" s="390"/>
      <c r="E361" s="390"/>
      <c r="F361" s="390"/>
      <c r="G361" s="60" t="s">
        <v>864</v>
      </c>
      <c r="H361" s="474" t="s">
        <v>298</v>
      </c>
      <c r="I361" s="390"/>
      <c r="J361" s="390"/>
      <c r="K361" s="390"/>
      <c r="L361" s="390"/>
      <c r="M361" s="390"/>
      <c r="N361" s="544">
        <f t="shared" si="108"/>
        <v>0</v>
      </c>
      <c r="O361" s="390"/>
      <c r="P361" s="390" t="str">
        <f t="shared" si="109"/>
        <v xml:space="preserve"> </v>
      </c>
      <c r="Q361" s="390" t="str">
        <f t="shared" si="110"/>
        <v xml:space="preserve"> </v>
      </c>
      <c r="R361" s="545"/>
      <c r="S361" s="461">
        <f>S378</f>
        <v>0</v>
      </c>
    </row>
    <row r="362" spans="1:19" s="1" customFormat="1" ht="105.75" hidden="1" customHeight="1" x14ac:dyDescent="0.2">
      <c r="A362" s="357"/>
      <c r="B362" s="373"/>
      <c r="C362" s="373"/>
      <c r="D362" s="373"/>
      <c r="E362" s="373"/>
      <c r="F362" s="373"/>
      <c r="G362" s="54">
        <v>3113090100</v>
      </c>
      <c r="H362" s="477" t="s">
        <v>572</v>
      </c>
      <c r="I362" s="373"/>
      <c r="J362" s="373"/>
      <c r="K362" s="373"/>
      <c r="L362" s="373"/>
      <c r="M362" s="373"/>
      <c r="N362" s="508"/>
      <c r="O362" s="373"/>
      <c r="P362" s="373" t="str">
        <f t="shared" si="109"/>
        <v xml:space="preserve"> </v>
      </c>
      <c r="Q362" s="373" t="str">
        <f t="shared" si="110"/>
        <v xml:space="preserve"> </v>
      </c>
      <c r="R362" s="509"/>
      <c r="S362" s="461">
        <f>S368</f>
        <v>0</v>
      </c>
    </row>
    <row r="363" spans="1:19" ht="105.75" hidden="1" customHeight="1" x14ac:dyDescent="0.2">
      <c r="A363" s="364">
        <f>'موازنة 2026-2027'!A363</f>
        <v>0</v>
      </c>
      <c r="B363" s="365">
        <f>'موازنة 2026-2027'!B363</f>
        <v>0</v>
      </c>
      <c r="C363" s="365">
        <f>'موازنة 2026-2027'!C363</f>
        <v>0</v>
      </c>
      <c r="D363" s="365">
        <f>'موازنة 2026-2027'!D363</f>
        <v>0</v>
      </c>
      <c r="E363" s="365">
        <f>'موازنة 2026-2027'!E363</f>
        <v>0</v>
      </c>
      <c r="F363" s="365">
        <f>'موازنة 2026-2027'!F363</f>
        <v>0</v>
      </c>
      <c r="G363" s="49" t="s">
        <v>865</v>
      </c>
      <c r="H363" s="480" t="s">
        <v>573</v>
      </c>
      <c r="I363" s="365">
        <f>'موازنة 2026-2027'!O363</f>
        <v>0</v>
      </c>
      <c r="J363" s="365">
        <f>'موازنة 2027-2028 '!O363</f>
        <v>0</v>
      </c>
      <c r="K363" s="365">
        <f>'موازنة 2028 -2029'!O363</f>
        <v>0</v>
      </c>
      <c r="L363" s="365">
        <f t="shared" si="116"/>
        <v>0</v>
      </c>
      <c r="M363" s="365">
        <f>'موازنة 2029-2030'!O363</f>
        <v>0</v>
      </c>
      <c r="N363" s="496">
        <f t="shared" si="108"/>
        <v>0</v>
      </c>
      <c r="O363" s="365"/>
      <c r="P363" s="365" t="str">
        <f t="shared" si="109"/>
        <v xml:space="preserve"> </v>
      </c>
      <c r="Q363" s="365" t="str">
        <f t="shared" si="110"/>
        <v xml:space="preserve"> </v>
      </c>
      <c r="R363" s="497">
        <f t="shared" si="112"/>
        <v>0</v>
      </c>
      <c r="S363" s="461">
        <f t="shared" si="111"/>
        <v>0</v>
      </c>
    </row>
    <row r="364" spans="1:19" ht="105.75" hidden="1" customHeight="1" x14ac:dyDescent="0.2">
      <c r="A364" s="364">
        <f>'موازنة 2026-2027'!A364</f>
        <v>0</v>
      </c>
      <c r="B364" s="365">
        <f>'موازنة 2026-2027'!B364</f>
        <v>0</v>
      </c>
      <c r="C364" s="365">
        <f>'موازنة 2026-2027'!C364</f>
        <v>0</v>
      </c>
      <c r="D364" s="365">
        <f>'موازنة 2026-2027'!D364</f>
        <v>0</v>
      </c>
      <c r="E364" s="365">
        <f>'موازنة 2026-2027'!E364</f>
        <v>0</v>
      </c>
      <c r="F364" s="365">
        <f>'موازنة 2026-2027'!F364</f>
        <v>0</v>
      </c>
      <c r="G364" s="49" t="s">
        <v>866</v>
      </c>
      <c r="H364" s="480" t="s">
        <v>574</v>
      </c>
      <c r="I364" s="365">
        <f>'موازنة 2026-2027'!O364</f>
        <v>0</v>
      </c>
      <c r="J364" s="365">
        <f>'موازنة 2027-2028 '!O364</f>
        <v>0</v>
      </c>
      <c r="K364" s="365">
        <f>'موازنة 2028 -2029'!O364</f>
        <v>0</v>
      </c>
      <c r="L364" s="365">
        <f t="shared" si="116"/>
        <v>0</v>
      </c>
      <c r="M364" s="365">
        <f>'موازنة 2029-2030'!O364</f>
        <v>0</v>
      </c>
      <c r="N364" s="496">
        <f t="shared" si="108"/>
        <v>0</v>
      </c>
      <c r="O364" s="365"/>
      <c r="P364" s="365" t="str">
        <f t="shared" si="109"/>
        <v xml:space="preserve"> </v>
      </c>
      <c r="Q364" s="365" t="str">
        <f t="shared" si="110"/>
        <v xml:space="preserve"> </v>
      </c>
      <c r="R364" s="497">
        <f t="shared" si="112"/>
        <v>0</v>
      </c>
      <c r="S364" s="461">
        <f t="shared" si="111"/>
        <v>0</v>
      </c>
    </row>
    <row r="365" spans="1:19" ht="105.75" hidden="1" customHeight="1" x14ac:dyDescent="0.2">
      <c r="A365" s="364">
        <f>'موازنة 2026-2027'!A365</f>
        <v>0</v>
      </c>
      <c r="B365" s="365">
        <f>'موازنة 2026-2027'!B365</f>
        <v>0</v>
      </c>
      <c r="C365" s="365">
        <f>'موازنة 2026-2027'!C365</f>
        <v>0</v>
      </c>
      <c r="D365" s="365">
        <f>'موازنة 2026-2027'!D365</f>
        <v>0</v>
      </c>
      <c r="E365" s="365">
        <f>'موازنة 2026-2027'!E365</f>
        <v>0</v>
      </c>
      <c r="F365" s="365">
        <f>'موازنة 2026-2027'!F365</f>
        <v>0</v>
      </c>
      <c r="G365" s="49" t="s">
        <v>867</v>
      </c>
      <c r="H365" s="480" t="s">
        <v>575</v>
      </c>
      <c r="I365" s="365">
        <f>'موازنة 2026-2027'!O365</f>
        <v>0</v>
      </c>
      <c r="J365" s="365">
        <f>'موازنة 2027-2028 '!O365</f>
        <v>0</v>
      </c>
      <c r="K365" s="365">
        <f>'موازنة 2028 -2029'!O365</f>
        <v>0</v>
      </c>
      <c r="L365" s="365">
        <f t="shared" si="116"/>
        <v>0</v>
      </c>
      <c r="M365" s="365">
        <f>'موازنة 2029-2030'!O365</f>
        <v>0</v>
      </c>
      <c r="N365" s="496">
        <f t="shared" si="108"/>
        <v>0</v>
      </c>
      <c r="O365" s="365"/>
      <c r="P365" s="365" t="str">
        <f t="shared" si="109"/>
        <v xml:space="preserve"> </v>
      </c>
      <c r="Q365" s="365" t="str">
        <f t="shared" si="110"/>
        <v xml:space="preserve"> </v>
      </c>
      <c r="R365" s="497">
        <f t="shared" si="112"/>
        <v>0</v>
      </c>
      <c r="S365" s="461">
        <f t="shared" si="111"/>
        <v>0</v>
      </c>
    </row>
    <row r="366" spans="1:19" ht="105.75" hidden="1" customHeight="1" x14ac:dyDescent="0.2">
      <c r="A366" s="364">
        <f>'موازنة 2026-2027'!A366</f>
        <v>0</v>
      </c>
      <c r="B366" s="365">
        <f>'موازنة 2026-2027'!B366</f>
        <v>0</v>
      </c>
      <c r="C366" s="365">
        <f>'موازنة 2026-2027'!C366</f>
        <v>0</v>
      </c>
      <c r="D366" s="365">
        <f>'موازنة 2026-2027'!D366</f>
        <v>0</v>
      </c>
      <c r="E366" s="365">
        <f>'موازنة 2026-2027'!E366</f>
        <v>0</v>
      </c>
      <c r="F366" s="365">
        <f>'موازنة 2026-2027'!F366</f>
        <v>0</v>
      </c>
      <c r="G366" s="49" t="s">
        <v>868</v>
      </c>
      <c r="H366" s="480" t="s">
        <v>576</v>
      </c>
      <c r="I366" s="365">
        <f>'موازنة 2026-2027'!O366</f>
        <v>0</v>
      </c>
      <c r="J366" s="365">
        <f>'موازنة 2027-2028 '!O366</f>
        <v>0</v>
      </c>
      <c r="K366" s="365">
        <f>'موازنة 2028 -2029'!O366</f>
        <v>0</v>
      </c>
      <c r="L366" s="365">
        <f t="shared" si="116"/>
        <v>0</v>
      </c>
      <c r="M366" s="365">
        <f>'موازنة 2029-2030'!O366</f>
        <v>0</v>
      </c>
      <c r="N366" s="496">
        <f t="shared" si="108"/>
        <v>0</v>
      </c>
      <c r="O366" s="365"/>
      <c r="P366" s="365" t="str">
        <f t="shared" si="109"/>
        <v xml:space="preserve"> </v>
      </c>
      <c r="Q366" s="365" t="str">
        <f t="shared" si="110"/>
        <v xml:space="preserve"> </v>
      </c>
      <c r="R366" s="497">
        <f t="shared" si="112"/>
        <v>0</v>
      </c>
      <c r="S366" s="461">
        <f t="shared" si="111"/>
        <v>0</v>
      </c>
    </row>
    <row r="367" spans="1:19" ht="105.75" hidden="1" customHeight="1" thickBot="1" x14ac:dyDescent="0.25">
      <c r="A367" s="391">
        <f>'موازنة 2026-2027'!A367</f>
        <v>0</v>
      </c>
      <c r="B367" s="379">
        <f>'موازنة 2026-2027'!B367</f>
        <v>0</v>
      </c>
      <c r="C367" s="379">
        <f>'موازنة 2026-2027'!C367</f>
        <v>0</v>
      </c>
      <c r="D367" s="379">
        <f>'موازنة 2026-2027'!D367</f>
        <v>0</v>
      </c>
      <c r="E367" s="379">
        <f>'موازنة 2026-2027'!E367</f>
        <v>0</v>
      </c>
      <c r="F367" s="379">
        <f>'موازنة 2026-2027'!F367</f>
        <v>0</v>
      </c>
      <c r="G367" s="50" t="s">
        <v>869</v>
      </c>
      <c r="H367" s="519" t="s">
        <v>577</v>
      </c>
      <c r="I367" s="379">
        <f>'موازنة 2026-2027'!O367</f>
        <v>0</v>
      </c>
      <c r="J367" s="379">
        <f>'موازنة 2027-2028 '!O367</f>
        <v>0</v>
      </c>
      <c r="K367" s="379">
        <f>'موازنة 2028 -2029'!O367</f>
        <v>0</v>
      </c>
      <c r="L367" s="379">
        <f t="shared" si="116"/>
        <v>0</v>
      </c>
      <c r="M367" s="379">
        <f>'موازنة 2029-2030'!O367</f>
        <v>0</v>
      </c>
      <c r="N367" s="520">
        <f t="shared" si="108"/>
        <v>0</v>
      </c>
      <c r="O367" s="379"/>
      <c r="P367" s="379" t="str">
        <f t="shared" si="109"/>
        <v xml:space="preserve"> </v>
      </c>
      <c r="Q367" s="379" t="str">
        <f t="shared" si="110"/>
        <v xml:space="preserve"> </v>
      </c>
      <c r="R367" s="521">
        <f t="shared" si="112"/>
        <v>0</v>
      </c>
      <c r="S367" s="461">
        <f t="shared" si="111"/>
        <v>0</v>
      </c>
    </row>
    <row r="368" spans="1:19" s="1" customFormat="1" ht="99.75" hidden="1" customHeight="1" thickBot="1" x14ac:dyDescent="0.25">
      <c r="A368" s="360">
        <f t="shared" ref="A368:O368" si="117">SUM(A363:A367)</f>
        <v>0</v>
      </c>
      <c r="B368" s="368">
        <f t="shared" si="117"/>
        <v>0</v>
      </c>
      <c r="C368" s="368">
        <f t="shared" si="117"/>
        <v>0</v>
      </c>
      <c r="D368" s="368">
        <f t="shared" si="117"/>
        <v>0</v>
      </c>
      <c r="E368" s="368">
        <f t="shared" si="117"/>
        <v>0</v>
      </c>
      <c r="F368" s="368">
        <f t="shared" si="117"/>
        <v>0</v>
      </c>
      <c r="G368" s="51"/>
      <c r="H368" s="486" t="s">
        <v>167</v>
      </c>
      <c r="I368" s="368">
        <f>'موازنة 2026-2027'!O368</f>
        <v>0</v>
      </c>
      <c r="J368" s="368">
        <f>'موازنة 2027-2028 '!O368</f>
        <v>0</v>
      </c>
      <c r="K368" s="368">
        <f>'موازنة 2028 -2029'!O368</f>
        <v>0</v>
      </c>
      <c r="L368" s="368">
        <f t="shared" si="117"/>
        <v>0</v>
      </c>
      <c r="M368" s="368">
        <f>'موازنة 2029-2030'!O368</f>
        <v>0</v>
      </c>
      <c r="N368" s="500">
        <f t="shared" si="108"/>
        <v>0</v>
      </c>
      <c r="O368" s="368">
        <f t="shared" si="117"/>
        <v>0</v>
      </c>
      <c r="P368" s="368" t="str">
        <f t="shared" si="109"/>
        <v xml:space="preserve"> </v>
      </c>
      <c r="Q368" s="368" t="str">
        <f t="shared" si="110"/>
        <v xml:space="preserve"> </v>
      </c>
      <c r="R368" s="501">
        <f t="shared" si="112"/>
        <v>0</v>
      </c>
      <c r="S368" s="461">
        <f t="shared" si="111"/>
        <v>0</v>
      </c>
    </row>
    <row r="369" spans="1:19" s="1" customFormat="1" ht="105.75" hidden="1" customHeight="1" x14ac:dyDescent="0.2">
      <c r="A369" s="394"/>
      <c r="B369" s="395"/>
      <c r="C369" s="395"/>
      <c r="D369" s="395"/>
      <c r="E369" s="395"/>
      <c r="F369" s="395"/>
      <c r="G369" s="48" t="s">
        <v>870</v>
      </c>
      <c r="H369" s="513" t="s">
        <v>578</v>
      </c>
      <c r="I369" s="395"/>
      <c r="J369" s="395"/>
      <c r="K369" s="395"/>
      <c r="L369" s="395"/>
      <c r="M369" s="395"/>
      <c r="N369" s="549"/>
      <c r="O369" s="395"/>
      <c r="P369" s="395" t="str">
        <f t="shared" si="109"/>
        <v xml:space="preserve"> </v>
      </c>
      <c r="Q369" s="395" t="str">
        <f t="shared" si="110"/>
        <v xml:space="preserve"> </v>
      </c>
      <c r="R369" s="550"/>
      <c r="S369" s="461">
        <f>S376</f>
        <v>0</v>
      </c>
    </row>
    <row r="370" spans="1:19" ht="105.75" hidden="1" customHeight="1" x14ac:dyDescent="0.2">
      <c r="A370" s="364">
        <f>'موازنة 2026-2027'!A370</f>
        <v>0</v>
      </c>
      <c r="B370" s="365">
        <f>'موازنة 2026-2027'!B370</f>
        <v>0</v>
      </c>
      <c r="C370" s="365">
        <f>'موازنة 2026-2027'!C370</f>
        <v>0</v>
      </c>
      <c r="D370" s="365">
        <f>'موازنة 2026-2027'!D370</f>
        <v>0</v>
      </c>
      <c r="E370" s="365">
        <f>'موازنة 2026-2027'!E370</f>
        <v>0</v>
      </c>
      <c r="F370" s="365">
        <f>'موازنة 2026-2027'!F370</f>
        <v>0</v>
      </c>
      <c r="G370" s="49" t="s">
        <v>871</v>
      </c>
      <c r="H370" s="480" t="s">
        <v>579</v>
      </c>
      <c r="I370" s="365">
        <f>'موازنة 2026-2027'!O370</f>
        <v>0</v>
      </c>
      <c r="J370" s="365">
        <f>'موازنة 2027-2028 '!O370</f>
        <v>0</v>
      </c>
      <c r="K370" s="365">
        <f>'موازنة 2028 -2029'!O370</f>
        <v>0</v>
      </c>
      <c r="L370" s="365">
        <f t="shared" si="116"/>
        <v>0</v>
      </c>
      <c r="M370" s="365">
        <f>'موازنة 2029-2030'!O370</f>
        <v>0</v>
      </c>
      <c r="N370" s="496">
        <f t="shared" si="108"/>
        <v>0</v>
      </c>
      <c r="O370" s="365"/>
      <c r="P370" s="365" t="str">
        <f t="shared" si="109"/>
        <v xml:space="preserve"> </v>
      </c>
      <c r="Q370" s="365" t="str">
        <f t="shared" si="110"/>
        <v xml:space="preserve"> </v>
      </c>
      <c r="R370" s="497">
        <f t="shared" si="112"/>
        <v>0</v>
      </c>
      <c r="S370" s="461">
        <f t="shared" si="111"/>
        <v>0</v>
      </c>
    </row>
    <row r="371" spans="1:19" ht="105.75" hidden="1" customHeight="1" x14ac:dyDescent="0.2">
      <c r="A371" s="364">
        <f>'موازنة 2026-2027'!A371</f>
        <v>0</v>
      </c>
      <c r="B371" s="365">
        <f>'موازنة 2026-2027'!B371</f>
        <v>0</v>
      </c>
      <c r="C371" s="365">
        <f>'موازنة 2026-2027'!C371</f>
        <v>0</v>
      </c>
      <c r="D371" s="365">
        <f>'موازنة 2026-2027'!D371</f>
        <v>0</v>
      </c>
      <c r="E371" s="365">
        <f>'موازنة 2026-2027'!E371</f>
        <v>0</v>
      </c>
      <c r="F371" s="365">
        <f>'موازنة 2026-2027'!F371</f>
        <v>0</v>
      </c>
      <c r="G371" s="49" t="s">
        <v>872</v>
      </c>
      <c r="H371" s="480" t="s">
        <v>580</v>
      </c>
      <c r="I371" s="365">
        <f>'موازنة 2026-2027'!O371</f>
        <v>0</v>
      </c>
      <c r="J371" s="365">
        <f>'موازنة 2027-2028 '!O371</f>
        <v>0</v>
      </c>
      <c r="K371" s="365">
        <f>'موازنة 2028 -2029'!O371</f>
        <v>0</v>
      </c>
      <c r="L371" s="365">
        <f t="shared" si="116"/>
        <v>0</v>
      </c>
      <c r="M371" s="365">
        <f>'موازنة 2029-2030'!O371</f>
        <v>0</v>
      </c>
      <c r="N371" s="496">
        <f t="shared" si="108"/>
        <v>0</v>
      </c>
      <c r="O371" s="365"/>
      <c r="P371" s="365" t="str">
        <f t="shared" si="109"/>
        <v xml:space="preserve"> </v>
      </c>
      <c r="Q371" s="365" t="str">
        <f t="shared" si="110"/>
        <v xml:space="preserve"> </v>
      </c>
      <c r="R371" s="497">
        <f t="shared" si="112"/>
        <v>0</v>
      </c>
      <c r="S371" s="461">
        <f t="shared" si="111"/>
        <v>0</v>
      </c>
    </row>
    <row r="372" spans="1:19" ht="105.75" hidden="1" customHeight="1" x14ac:dyDescent="0.2">
      <c r="A372" s="364">
        <f>'موازنة 2026-2027'!A372</f>
        <v>0</v>
      </c>
      <c r="B372" s="365">
        <f>'موازنة 2026-2027'!B372</f>
        <v>0</v>
      </c>
      <c r="C372" s="365">
        <f>'موازنة 2026-2027'!C372</f>
        <v>0</v>
      </c>
      <c r="D372" s="365">
        <f>'موازنة 2026-2027'!D372</f>
        <v>0</v>
      </c>
      <c r="E372" s="365">
        <f>'موازنة 2026-2027'!E372</f>
        <v>0</v>
      </c>
      <c r="F372" s="365">
        <f>'موازنة 2026-2027'!F372</f>
        <v>0</v>
      </c>
      <c r="G372" s="49" t="s">
        <v>873</v>
      </c>
      <c r="H372" s="480" t="s">
        <v>581</v>
      </c>
      <c r="I372" s="365">
        <f>'موازنة 2026-2027'!O372</f>
        <v>0</v>
      </c>
      <c r="J372" s="365">
        <f>'موازنة 2027-2028 '!O372</f>
        <v>0</v>
      </c>
      <c r="K372" s="365">
        <f>'موازنة 2028 -2029'!O372</f>
        <v>0</v>
      </c>
      <c r="L372" s="365">
        <f t="shared" si="116"/>
        <v>0</v>
      </c>
      <c r="M372" s="365">
        <f>'موازنة 2029-2030'!O372</f>
        <v>0</v>
      </c>
      <c r="N372" s="496">
        <f t="shared" si="108"/>
        <v>0</v>
      </c>
      <c r="O372" s="365"/>
      <c r="P372" s="365" t="str">
        <f t="shared" si="109"/>
        <v xml:space="preserve"> </v>
      </c>
      <c r="Q372" s="365" t="str">
        <f t="shared" si="110"/>
        <v xml:space="preserve"> </v>
      </c>
      <c r="R372" s="497">
        <f t="shared" si="112"/>
        <v>0</v>
      </c>
      <c r="S372" s="461">
        <f t="shared" si="111"/>
        <v>0</v>
      </c>
    </row>
    <row r="373" spans="1:19" ht="105.75" hidden="1" customHeight="1" x14ac:dyDescent="0.2">
      <c r="A373" s="364">
        <f>'موازنة 2026-2027'!A373</f>
        <v>0</v>
      </c>
      <c r="B373" s="365">
        <f>'موازنة 2026-2027'!B373</f>
        <v>0</v>
      </c>
      <c r="C373" s="365">
        <f>'موازنة 2026-2027'!C373</f>
        <v>0</v>
      </c>
      <c r="D373" s="365">
        <f>'موازنة 2026-2027'!D373</f>
        <v>0</v>
      </c>
      <c r="E373" s="365">
        <f>'موازنة 2026-2027'!E373</f>
        <v>0</v>
      </c>
      <c r="F373" s="365">
        <f>'موازنة 2026-2027'!F373</f>
        <v>0</v>
      </c>
      <c r="G373" s="49" t="s">
        <v>874</v>
      </c>
      <c r="H373" s="480" t="s">
        <v>582</v>
      </c>
      <c r="I373" s="365">
        <f>'موازنة 2026-2027'!O373</f>
        <v>0</v>
      </c>
      <c r="J373" s="365">
        <f>'موازنة 2027-2028 '!O373</f>
        <v>0</v>
      </c>
      <c r="K373" s="365">
        <f>'موازنة 2028 -2029'!O373</f>
        <v>0</v>
      </c>
      <c r="L373" s="365">
        <f t="shared" si="116"/>
        <v>0</v>
      </c>
      <c r="M373" s="365">
        <f>'موازنة 2029-2030'!O373</f>
        <v>0</v>
      </c>
      <c r="N373" s="496">
        <f t="shared" si="108"/>
        <v>0</v>
      </c>
      <c r="O373" s="365"/>
      <c r="P373" s="365" t="str">
        <f t="shared" si="109"/>
        <v xml:space="preserve"> </v>
      </c>
      <c r="Q373" s="365" t="str">
        <f t="shared" si="110"/>
        <v xml:space="preserve"> </v>
      </c>
      <c r="R373" s="497">
        <f t="shared" si="112"/>
        <v>0</v>
      </c>
      <c r="S373" s="461">
        <f t="shared" si="111"/>
        <v>0</v>
      </c>
    </row>
    <row r="374" spans="1:19" ht="105.75" hidden="1" customHeight="1" x14ac:dyDescent="0.2">
      <c r="A374" s="364">
        <f>'موازنة 2026-2027'!A374</f>
        <v>0</v>
      </c>
      <c r="B374" s="365">
        <f>'موازنة 2026-2027'!B374</f>
        <v>0</v>
      </c>
      <c r="C374" s="365">
        <f>'موازنة 2026-2027'!C374</f>
        <v>0</v>
      </c>
      <c r="D374" s="365">
        <f>'موازنة 2026-2027'!D374</f>
        <v>0</v>
      </c>
      <c r="E374" s="365">
        <f>'موازنة 2026-2027'!E374</f>
        <v>0</v>
      </c>
      <c r="F374" s="365">
        <f>'موازنة 2026-2027'!F374</f>
        <v>0</v>
      </c>
      <c r="G374" s="49" t="s">
        <v>875</v>
      </c>
      <c r="H374" s="480" t="s">
        <v>583</v>
      </c>
      <c r="I374" s="365">
        <f>'موازنة 2026-2027'!O374</f>
        <v>0</v>
      </c>
      <c r="J374" s="365">
        <f>'موازنة 2027-2028 '!O374</f>
        <v>0</v>
      </c>
      <c r="K374" s="365">
        <f>'موازنة 2028 -2029'!O374</f>
        <v>0</v>
      </c>
      <c r="L374" s="365">
        <f t="shared" si="116"/>
        <v>0</v>
      </c>
      <c r="M374" s="365">
        <f>'موازنة 2029-2030'!O374</f>
        <v>0</v>
      </c>
      <c r="N374" s="496">
        <f t="shared" si="108"/>
        <v>0</v>
      </c>
      <c r="O374" s="365"/>
      <c r="P374" s="365" t="str">
        <f t="shared" si="109"/>
        <v xml:space="preserve"> </v>
      </c>
      <c r="Q374" s="365" t="str">
        <f t="shared" si="110"/>
        <v xml:space="preserve"> </v>
      </c>
      <c r="R374" s="497">
        <f t="shared" si="112"/>
        <v>0</v>
      </c>
      <c r="S374" s="461">
        <f t="shared" si="111"/>
        <v>0</v>
      </c>
    </row>
    <row r="375" spans="1:19" ht="105.75" hidden="1" customHeight="1" thickBot="1" x14ac:dyDescent="0.25">
      <c r="A375" s="391">
        <f>'موازنة 2026-2027'!A375</f>
        <v>0</v>
      </c>
      <c r="B375" s="379">
        <f>'موازنة 2026-2027'!B375</f>
        <v>0</v>
      </c>
      <c r="C375" s="379">
        <f>'موازنة 2026-2027'!C375</f>
        <v>0</v>
      </c>
      <c r="D375" s="379">
        <f>'موازنة 2026-2027'!D375</f>
        <v>0</v>
      </c>
      <c r="E375" s="379">
        <f>'موازنة 2026-2027'!E375</f>
        <v>0</v>
      </c>
      <c r="F375" s="379">
        <f>'موازنة 2026-2027'!F375</f>
        <v>0</v>
      </c>
      <c r="G375" s="50" t="s">
        <v>876</v>
      </c>
      <c r="H375" s="519" t="s">
        <v>584</v>
      </c>
      <c r="I375" s="379">
        <f>'موازنة 2026-2027'!O375</f>
        <v>0</v>
      </c>
      <c r="J375" s="379">
        <f>'موازنة 2027-2028 '!O375</f>
        <v>0</v>
      </c>
      <c r="K375" s="379">
        <f>'موازنة 2028 -2029'!O375</f>
        <v>0</v>
      </c>
      <c r="L375" s="379">
        <f t="shared" si="116"/>
        <v>0</v>
      </c>
      <c r="M375" s="379">
        <f>'موازنة 2029-2030'!O375</f>
        <v>0</v>
      </c>
      <c r="N375" s="520">
        <f t="shared" si="108"/>
        <v>0</v>
      </c>
      <c r="O375" s="379"/>
      <c r="P375" s="379" t="str">
        <f t="shared" si="109"/>
        <v xml:space="preserve"> </v>
      </c>
      <c r="Q375" s="379" t="str">
        <f t="shared" si="110"/>
        <v xml:space="preserve"> </v>
      </c>
      <c r="R375" s="521">
        <f t="shared" si="112"/>
        <v>0</v>
      </c>
      <c r="S375" s="461">
        <f t="shared" si="111"/>
        <v>0</v>
      </c>
    </row>
    <row r="376" spans="1:19" s="1" customFormat="1" ht="107.25" hidden="1" customHeight="1" thickBot="1" x14ac:dyDescent="0.25">
      <c r="A376" s="360">
        <f t="shared" ref="A376:O376" si="118">SUM(A370:A375)</f>
        <v>0</v>
      </c>
      <c r="B376" s="368">
        <f t="shared" si="118"/>
        <v>0</v>
      </c>
      <c r="C376" s="368">
        <f t="shared" si="118"/>
        <v>0</v>
      </c>
      <c r="D376" s="368">
        <f t="shared" si="118"/>
        <v>0</v>
      </c>
      <c r="E376" s="368">
        <f t="shared" si="118"/>
        <v>0</v>
      </c>
      <c r="F376" s="368">
        <f t="shared" si="118"/>
        <v>0</v>
      </c>
      <c r="G376" s="51"/>
      <c r="H376" s="486" t="s">
        <v>171</v>
      </c>
      <c r="I376" s="368">
        <f>'موازنة 2026-2027'!O376</f>
        <v>0</v>
      </c>
      <c r="J376" s="368">
        <f>'موازنة 2027-2028 '!O376</f>
        <v>0</v>
      </c>
      <c r="K376" s="368">
        <f>'موازنة 2028 -2029'!O376</f>
        <v>0</v>
      </c>
      <c r="L376" s="368">
        <f t="shared" si="118"/>
        <v>0</v>
      </c>
      <c r="M376" s="368">
        <f>'موازنة 2029-2030'!O376</f>
        <v>0</v>
      </c>
      <c r="N376" s="500">
        <f t="shared" si="108"/>
        <v>0</v>
      </c>
      <c r="O376" s="368">
        <f t="shared" si="118"/>
        <v>0</v>
      </c>
      <c r="P376" s="368" t="str">
        <f t="shared" si="109"/>
        <v xml:space="preserve"> </v>
      </c>
      <c r="Q376" s="368" t="str">
        <f t="shared" si="110"/>
        <v xml:space="preserve"> </v>
      </c>
      <c r="R376" s="501">
        <f t="shared" si="112"/>
        <v>0</v>
      </c>
      <c r="S376" s="461">
        <f t="shared" si="111"/>
        <v>0</v>
      </c>
    </row>
    <row r="377" spans="1:19" s="1" customFormat="1" ht="105.75" hidden="1" customHeight="1" thickBot="1" x14ac:dyDescent="0.25">
      <c r="A377" s="394">
        <f>'موازنة 2026-2027'!A377</f>
        <v>0</v>
      </c>
      <c r="B377" s="395">
        <f>'موازنة 2026-2027'!B377</f>
        <v>0</v>
      </c>
      <c r="C377" s="395">
        <f>'موازنة 2026-2027'!C377</f>
        <v>0</v>
      </c>
      <c r="D377" s="395">
        <f>'موازنة 2026-2027'!D377</f>
        <v>0</v>
      </c>
      <c r="E377" s="395">
        <f>'موازنة 2026-2027'!E377</f>
        <v>0</v>
      </c>
      <c r="F377" s="395">
        <f>'موازنة 2026-2027'!F377</f>
        <v>0</v>
      </c>
      <c r="G377" s="48">
        <v>3113090300</v>
      </c>
      <c r="H377" s="513" t="s">
        <v>1097</v>
      </c>
      <c r="I377" s="395">
        <f>'موازنة 2026-2027'!O377</f>
        <v>0</v>
      </c>
      <c r="J377" s="395">
        <f>'موازنة 2027-2028 '!O377</f>
        <v>0</v>
      </c>
      <c r="K377" s="395">
        <f>'موازنة 2028 -2029'!O377</f>
        <v>0</v>
      </c>
      <c r="L377" s="395">
        <f t="shared" si="116"/>
        <v>0</v>
      </c>
      <c r="M377" s="395">
        <f>'موازنة 2029-2030'!O377</f>
        <v>0</v>
      </c>
      <c r="N377" s="549">
        <f t="shared" si="108"/>
        <v>0</v>
      </c>
      <c r="O377" s="395"/>
      <c r="P377" s="395" t="str">
        <f t="shared" si="109"/>
        <v xml:space="preserve"> </v>
      </c>
      <c r="Q377" s="395" t="str">
        <f t="shared" si="110"/>
        <v xml:space="preserve"> </v>
      </c>
      <c r="R377" s="550">
        <f t="shared" si="112"/>
        <v>0</v>
      </c>
      <c r="S377" s="461">
        <f t="shared" si="111"/>
        <v>0</v>
      </c>
    </row>
    <row r="378" spans="1:19" s="2" customFormat="1" ht="112.5" hidden="1" customHeight="1" thickBot="1" x14ac:dyDescent="0.25">
      <c r="A378" s="376">
        <f t="shared" ref="A378:O378" si="119">A368+A376+A377</f>
        <v>0</v>
      </c>
      <c r="B378" s="377">
        <f t="shared" si="119"/>
        <v>0</v>
      </c>
      <c r="C378" s="377">
        <f t="shared" si="119"/>
        <v>0</v>
      </c>
      <c r="D378" s="377">
        <f t="shared" si="119"/>
        <v>0</v>
      </c>
      <c r="E378" s="377">
        <f t="shared" si="119"/>
        <v>0</v>
      </c>
      <c r="F378" s="377">
        <f t="shared" si="119"/>
        <v>0</v>
      </c>
      <c r="G378" s="57"/>
      <c r="H378" s="514" t="s">
        <v>323</v>
      </c>
      <c r="I378" s="377">
        <f>'موازنة 2026-2027'!O378</f>
        <v>0</v>
      </c>
      <c r="J378" s="377">
        <f>'موازنة 2027-2028 '!O378</f>
        <v>0</v>
      </c>
      <c r="K378" s="377">
        <f>'موازنة 2028 -2029'!O378</f>
        <v>0</v>
      </c>
      <c r="L378" s="377">
        <f t="shared" si="119"/>
        <v>0</v>
      </c>
      <c r="M378" s="377">
        <f>'موازنة 2029-2030'!O378</f>
        <v>0</v>
      </c>
      <c r="N378" s="515">
        <f t="shared" si="108"/>
        <v>0</v>
      </c>
      <c r="O378" s="377">
        <f t="shared" si="119"/>
        <v>0</v>
      </c>
      <c r="P378" s="377" t="str">
        <f t="shared" si="109"/>
        <v xml:space="preserve"> </v>
      </c>
      <c r="Q378" s="377" t="str">
        <f t="shared" si="110"/>
        <v xml:space="preserve"> </v>
      </c>
      <c r="R378" s="516">
        <f t="shared" si="112"/>
        <v>0</v>
      </c>
      <c r="S378" s="461">
        <f t="shared" si="111"/>
        <v>0</v>
      </c>
    </row>
    <row r="379" spans="1:19" s="3" customFormat="1" ht="105.75" hidden="1" customHeight="1" thickBot="1" x14ac:dyDescent="0.25">
      <c r="A379" s="382">
        <f>'موازنة 2026-2027'!A379</f>
        <v>0</v>
      </c>
      <c r="B379" s="383">
        <f>'موازنة 2026-2027'!B379</f>
        <v>0</v>
      </c>
      <c r="C379" s="383">
        <f>'موازنة 2026-2027'!C379</f>
        <v>0</v>
      </c>
      <c r="D379" s="383">
        <f>'موازنة 2026-2027'!D379</f>
        <v>0</v>
      </c>
      <c r="E379" s="383">
        <f>'موازنة 2026-2027'!E379</f>
        <v>0</v>
      </c>
      <c r="F379" s="383">
        <f>'موازنة 2026-2027'!F379</f>
        <v>0</v>
      </c>
      <c r="G379" s="42">
        <v>3113980101</v>
      </c>
      <c r="H379" s="522" t="s">
        <v>299</v>
      </c>
      <c r="I379" s="383">
        <f>'موازنة 2026-2027'!O379</f>
        <v>0</v>
      </c>
      <c r="J379" s="383">
        <f>'موازنة 2027-2028 '!O379</f>
        <v>0</v>
      </c>
      <c r="K379" s="383">
        <f>'موازنة 2028 -2029'!O379</f>
        <v>0</v>
      </c>
      <c r="L379" s="383">
        <f t="shared" si="116"/>
        <v>0</v>
      </c>
      <c r="M379" s="383">
        <f>'موازنة 2029-2030'!O379</f>
        <v>0</v>
      </c>
      <c r="N379" s="526">
        <f t="shared" si="108"/>
        <v>0</v>
      </c>
      <c r="O379" s="383"/>
      <c r="P379" s="383" t="str">
        <f t="shared" si="109"/>
        <v xml:space="preserve"> </v>
      </c>
      <c r="Q379" s="383" t="str">
        <f t="shared" si="110"/>
        <v xml:space="preserve"> </v>
      </c>
      <c r="R379" s="527">
        <f t="shared" si="112"/>
        <v>0</v>
      </c>
      <c r="S379" s="461">
        <f t="shared" si="111"/>
        <v>0</v>
      </c>
    </row>
    <row r="380" spans="1:19" s="3" customFormat="1" ht="117.75" customHeight="1" thickBot="1" x14ac:dyDescent="0.25">
      <c r="A380" s="382">
        <f t="shared" ref="A380:O380" si="120">A379+A361+A360+A359+A358+A335+A330+A321+A308+A286</f>
        <v>5150000</v>
      </c>
      <c r="B380" s="383">
        <f t="shared" si="120"/>
        <v>4952104</v>
      </c>
      <c r="C380" s="383">
        <f t="shared" si="120"/>
        <v>6000000</v>
      </c>
      <c r="D380" s="383">
        <f t="shared" si="120"/>
        <v>6676141</v>
      </c>
      <c r="E380" s="383">
        <f t="shared" si="120"/>
        <v>7941000</v>
      </c>
      <c r="F380" s="383">
        <f t="shared" si="120"/>
        <v>0</v>
      </c>
      <c r="G380" s="58"/>
      <c r="H380" s="525" t="s">
        <v>300</v>
      </c>
      <c r="I380" s="383">
        <f>'موازنة 2026-2027'!O380</f>
        <v>8731000</v>
      </c>
      <c r="J380" s="383">
        <f>'موازنة 2027-2028 '!O380</f>
        <v>9503000</v>
      </c>
      <c r="K380" s="383">
        <f>'موازنة 2028 -2029'!O380</f>
        <v>10693000</v>
      </c>
      <c r="L380" s="383">
        <f t="shared" si="120"/>
        <v>21341000</v>
      </c>
      <c r="M380" s="383">
        <f>'موازنة 2029-2030'!O380</f>
        <v>0</v>
      </c>
      <c r="N380" s="526">
        <f t="shared" si="108"/>
        <v>-8731000</v>
      </c>
      <c r="O380" s="383">
        <f t="shared" si="120"/>
        <v>0</v>
      </c>
      <c r="P380" s="383" t="str">
        <f t="shared" si="109"/>
        <v xml:space="preserve"> </v>
      </c>
      <c r="Q380" s="383">
        <f t="shared" si="110"/>
        <v>8731000</v>
      </c>
      <c r="R380" s="527">
        <f t="shared" si="112"/>
        <v>0</v>
      </c>
      <c r="S380" s="461">
        <f t="shared" si="111"/>
        <v>80987245</v>
      </c>
    </row>
    <row r="381" spans="1:19" s="3" customFormat="1" ht="105.75" hidden="1" customHeight="1" thickBot="1" x14ac:dyDescent="0.25">
      <c r="A381" s="400">
        <f>'موازنة 2026-2027'!A381</f>
        <v>0</v>
      </c>
      <c r="B381" s="401">
        <f>'موازنة 2026-2027'!B381</f>
        <v>0</v>
      </c>
      <c r="C381" s="401">
        <f>'موازنة 2026-2027'!C381</f>
        <v>0</v>
      </c>
      <c r="D381" s="401">
        <f>'موازنة 2026-2027'!D381</f>
        <v>0</v>
      </c>
      <c r="E381" s="401">
        <f>'موازنة 2026-2027'!E381</f>
        <v>0</v>
      </c>
      <c r="F381" s="401">
        <f>'موازنة 2026-2027'!F381</f>
        <v>0</v>
      </c>
      <c r="G381" s="42">
        <v>3113990101</v>
      </c>
      <c r="H381" s="525" t="s">
        <v>51</v>
      </c>
      <c r="I381" s="401">
        <f>'موازنة 2026-2027'!O381</f>
        <v>0</v>
      </c>
      <c r="J381" s="401">
        <f>'موازنة 2027-2028 '!O381</f>
        <v>0</v>
      </c>
      <c r="K381" s="401">
        <f>'موازنة 2028 -2029'!O381</f>
        <v>0</v>
      </c>
      <c r="L381" s="401">
        <f t="shared" si="116"/>
        <v>0</v>
      </c>
      <c r="M381" s="401">
        <f>'موازنة 2029-2030'!O381</f>
        <v>0</v>
      </c>
      <c r="N381" s="528">
        <f t="shared" si="108"/>
        <v>0</v>
      </c>
      <c r="O381" s="401"/>
      <c r="P381" s="401" t="str">
        <f t="shared" si="109"/>
        <v xml:space="preserve"> </v>
      </c>
      <c r="Q381" s="401" t="str">
        <f t="shared" si="110"/>
        <v xml:space="preserve"> </v>
      </c>
      <c r="R381" s="529">
        <f t="shared" si="112"/>
        <v>0</v>
      </c>
      <c r="S381" s="461">
        <f t="shared" si="111"/>
        <v>0</v>
      </c>
    </row>
    <row r="382" spans="1:19" s="3" customFormat="1" ht="132.75" customHeight="1" thickBot="1" x14ac:dyDescent="0.25">
      <c r="A382" s="382">
        <f t="shared" ref="A382:O382" si="121">A380-A381</f>
        <v>5150000</v>
      </c>
      <c r="B382" s="383">
        <f t="shared" si="121"/>
        <v>4952104</v>
      </c>
      <c r="C382" s="383">
        <f t="shared" si="121"/>
        <v>6000000</v>
      </c>
      <c r="D382" s="383">
        <f t="shared" si="121"/>
        <v>6676141</v>
      </c>
      <c r="E382" s="383">
        <f t="shared" si="121"/>
        <v>7941000</v>
      </c>
      <c r="F382" s="383">
        <f t="shared" si="121"/>
        <v>0</v>
      </c>
      <c r="G382" s="58"/>
      <c r="H382" s="525" t="s">
        <v>602</v>
      </c>
      <c r="I382" s="383">
        <f>'موازنة 2026-2027'!O382</f>
        <v>8731000</v>
      </c>
      <c r="J382" s="383">
        <f>'موازنة 2027-2028 '!O382</f>
        <v>9503000</v>
      </c>
      <c r="K382" s="383">
        <f>'موازنة 2028 -2029'!O382</f>
        <v>10693000</v>
      </c>
      <c r="L382" s="383">
        <f t="shared" si="121"/>
        <v>21341000</v>
      </c>
      <c r="M382" s="383">
        <f>'موازنة 2029-2030'!O382</f>
        <v>0</v>
      </c>
      <c r="N382" s="526">
        <f t="shared" si="108"/>
        <v>-8731000</v>
      </c>
      <c r="O382" s="383">
        <f t="shared" si="121"/>
        <v>0</v>
      </c>
      <c r="P382" s="383" t="str">
        <f t="shared" si="109"/>
        <v xml:space="preserve"> </v>
      </c>
      <c r="Q382" s="383">
        <f t="shared" si="110"/>
        <v>8731000</v>
      </c>
      <c r="R382" s="527">
        <f t="shared" si="112"/>
        <v>0</v>
      </c>
      <c r="S382" s="461">
        <f t="shared" si="111"/>
        <v>80987245</v>
      </c>
    </row>
    <row r="383" spans="1:19" s="277" customFormat="1" ht="121.5" customHeight="1" x14ac:dyDescent="0.2">
      <c r="A383" s="421"/>
      <c r="B383" s="422"/>
      <c r="C383" s="423">
        <f>(C382-A382)/A382</f>
        <v>0.1650485436893204</v>
      </c>
      <c r="D383" s="423">
        <f>(D382-B382)/B382</f>
        <v>0.34814232495924963</v>
      </c>
      <c r="E383" s="423">
        <f>(E382-C382)/C382</f>
        <v>0.32350000000000001</v>
      </c>
      <c r="F383" s="423">
        <f>(F382-D382)/D382</f>
        <v>-1</v>
      </c>
      <c r="G383" s="280"/>
      <c r="H383" s="536" t="s">
        <v>1137</v>
      </c>
      <c r="I383" s="386">
        <f>'موازنة 2026-2027'!O383</f>
        <v>3.5632183908045978E-3</v>
      </c>
      <c r="J383" s="422" t="e">
        <f>'موازنة 2027-2028 '!O383</f>
        <v>#DIV/0!</v>
      </c>
      <c r="K383" s="422" t="e">
        <f>'موازنة 2028 -2029'!O383</f>
        <v>#DIV/0!</v>
      </c>
      <c r="L383" s="422"/>
      <c r="M383" s="423" t="e">
        <f>'موازنة 2029-2030'!O383</f>
        <v>#DIV/0!</v>
      </c>
      <c r="N383" s="590"/>
      <c r="O383" s="423">
        <f>(O382-J382)/J382</f>
        <v>-1</v>
      </c>
      <c r="P383" s="422"/>
      <c r="Q383" s="422"/>
      <c r="R383" s="591"/>
      <c r="S383" s="539">
        <v>1</v>
      </c>
    </row>
    <row r="384" spans="1:19" s="1" customFormat="1" ht="102.75" customHeight="1" x14ac:dyDescent="0.2">
      <c r="A384" s="424">
        <f>A382/$A$847</f>
        <v>0.2340909090909091</v>
      </c>
      <c r="B384" s="423">
        <f>B382/$B$847</f>
        <v>0.19785595294387454</v>
      </c>
      <c r="C384" s="423">
        <f>C382/$C$847</f>
        <v>0.31884366032522055</v>
      </c>
      <c r="D384" s="423">
        <f>D382/$D$847</f>
        <v>0.20807424465829125</v>
      </c>
      <c r="E384" s="423">
        <f>E382/$E$847</f>
        <v>0.25767408657278212</v>
      </c>
      <c r="F384" s="423" t="e">
        <f>F382/$F$847</f>
        <v>#DIV/0!</v>
      </c>
      <c r="G384" s="280"/>
      <c r="H384" s="592" t="s">
        <v>1136</v>
      </c>
      <c r="I384" s="423">
        <f>'موازنة 2026-2027'!O384</f>
        <v>0.22146970042868377</v>
      </c>
      <c r="J384" s="423">
        <f>'موازنة 2027-2028 '!O384</f>
        <v>0.20875162006018935</v>
      </c>
      <c r="K384" s="423">
        <f>'موازنة 2028 -2029'!O384</f>
        <v>0.1957600278271058</v>
      </c>
      <c r="L384" s="423">
        <f>L382/$L$847</f>
        <v>0.19534811343207073</v>
      </c>
      <c r="M384" s="423" t="e">
        <f>'موازنة 2029-2030'!O384</f>
        <v>#DIV/0!</v>
      </c>
      <c r="N384" s="423"/>
      <c r="O384" s="423" t="e">
        <f>O382/$O$847</f>
        <v>#DIV/0!</v>
      </c>
      <c r="P384" s="423"/>
      <c r="Q384" s="422"/>
      <c r="R384" s="591"/>
      <c r="S384" s="461">
        <v>1</v>
      </c>
    </row>
    <row r="385" spans="1:19" s="3" customFormat="1" ht="101.25" hidden="1" customHeight="1" x14ac:dyDescent="0.2">
      <c r="A385" s="387"/>
      <c r="B385" s="388"/>
      <c r="C385" s="388"/>
      <c r="D385" s="388"/>
      <c r="E385" s="388"/>
      <c r="F385" s="388"/>
      <c r="G385" s="59" t="s">
        <v>877</v>
      </c>
      <c r="H385" s="540" t="s">
        <v>301</v>
      </c>
      <c r="I385" s="388"/>
      <c r="J385" s="388"/>
      <c r="K385" s="388"/>
      <c r="L385" s="388"/>
      <c r="M385" s="388"/>
      <c r="N385" s="541"/>
      <c r="O385" s="388"/>
      <c r="P385" s="388" t="str">
        <f t="shared" si="109"/>
        <v xml:space="preserve"> </v>
      </c>
      <c r="Q385" s="388" t="str">
        <f t="shared" si="110"/>
        <v xml:space="preserve"> </v>
      </c>
      <c r="R385" s="542"/>
      <c r="S385" s="461">
        <f>S388</f>
        <v>0</v>
      </c>
    </row>
    <row r="386" spans="1:19" s="2" customFormat="1" ht="101.25" hidden="1" customHeight="1" x14ac:dyDescent="0.2">
      <c r="A386" s="389">
        <f>'موازنة 2026-2027'!A386</f>
        <v>0</v>
      </c>
      <c r="B386" s="390">
        <f>'موازنة 2026-2027'!B386</f>
        <v>0</v>
      </c>
      <c r="C386" s="390">
        <f>'موازنة 2026-2027'!C386</f>
        <v>0</v>
      </c>
      <c r="D386" s="390">
        <f>'موازنة 2026-2027'!D386</f>
        <v>0</v>
      </c>
      <c r="E386" s="390">
        <f>'موازنة 2026-2027'!E386</f>
        <v>0</v>
      </c>
      <c r="F386" s="390">
        <f>'موازنة 2026-2027'!F386</f>
        <v>0</v>
      </c>
      <c r="G386" s="60">
        <v>3114010101</v>
      </c>
      <c r="H386" s="474" t="s">
        <v>554</v>
      </c>
      <c r="I386" s="390">
        <f>'موازنة 2026-2027'!O386</f>
        <v>0</v>
      </c>
      <c r="J386" s="390">
        <f>'موازنة 2027-2028 '!O386</f>
        <v>0</v>
      </c>
      <c r="K386" s="390">
        <f>'موازنة 2028 -2029'!O386</f>
        <v>0</v>
      </c>
      <c r="L386" s="390">
        <f t="shared" si="116"/>
        <v>0</v>
      </c>
      <c r="M386" s="390">
        <f>'موازنة 2029-2030'!O386</f>
        <v>0</v>
      </c>
      <c r="N386" s="544">
        <f t="shared" si="108"/>
        <v>0</v>
      </c>
      <c r="O386" s="390"/>
      <c r="P386" s="390" t="str">
        <f t="shared" si="109"/>
        <v xml:space="preserve"> </v>
      </c>
      <c r="Q386" s="390" t="str">
        <f t="shared" si="110"/>
        <v xml:space="preserve"> </v>
      </c>
      <c r="R386" s="545">
        <f t="shared" si="112"/>
        <v>0</v>
      </c>
      <c r="S386" s="461">
        <f t="shared" si="111"/>
        <v>0</v>
      </c>
    </row>
    <row r="387" spans="1:19" s="2" customFormat="1" ht="105.75" hidden="1" customHeight="1" thickBot="1" x14ac:dyDescent="0.25">
      <c r="A387" s="389">
        <f>'موازنة 2026-2027'!A387</f>
        <v>0</v>
      </c>
      <c r="B387" s="390">
        <f>'موازنة 2026-2027'!B387</f>
        <v>0</v>
      </c>
      <c r="C387" s="390">
        <f>'موازنة 2026-2027'!C387</f>
        <v>0</v>
      </c>
      <c r="D387" s="390">
        <f>'موازنة 2026-2027'!D387</f>
        <v>0</v>
      </c>
      <c r="E387" s="390">
        <f>'موازنة 2026-2027'!E387</f>
        <v>0</v>
      </c>
      <c r="F387" s="390">
        <f>'موازنة 2026-2027'!F387</f>
        <v>0</v>
      </c>
      <c r="G387" s="68">
        <v>3114020101</v>
      </c>
      <c r="H387" s="593" t="s">
        <v>555</v>
      </c>
      <c r="I387" s="390">
        <f>'موازنة 2026-2027'!O387</f>
        <v>0</v>
      </c>
      <c r="J387" s="390">
        <f>'موازنة 2027-2028 '!O387</f>
        <v>0</v>
      </c>
      <c r="K387" s="390">
        <f>'موازنة 2028 -2029'!O387</f>
        <v>0</v>
      </c>
      <c r="L387" s="390">
        <f t="shared" si="116"/>
        <v>0</v>
      </c>
      <c r="M387" s="390">
        <f>'موازنة 2029-2030'!O387</f>
        <v>0</v>
      </c>
      <c r="N387" s="544">
        <f t="shared" si="108"/>
        <v>0</v>
      </c>
      <c r="O387" s="390"/>
      <c r="P387" s="390" t="str">
        <f t="shared" si="109"/>
        <v xml:space="preserve"> </v>
      </c>
      <c r="Q387" s="390" t="str">
        <f t="shared" si="110"/>
        <v xml:space="preserve"> </v>
      </c>
      <c r="R387" s="545">
        <f t="shared" si="112"/>
        <v>0</v>
      </c>
      <c r="S387" s="461">
        <f t="shared" si="111"/>
        <v>0</v>
      </c>
    </row>
    <row r="388" spans="1:19" s="3" customFormat="1" ht="102.75" hidden="1" customHeight="1" thickBot="1" x14ac:dyDescent="0.25">
      <c r="A388" s="382">
        <f t="shared" ref="A388:F388" si="122">SUM(A386:A387)</f>
        <v>0</v>
      </c>
      <c r="B388" s="383">
        <f t="shared" si="122"/>
        <v>0</v>
      </c>
      <c r="C388" s="383">
        <f t="shared" si="122"/>
        <v>0</v>
      </c>
      <c r="D388" s="383">
        <f t="shared" si="122"/>
        <v>0</v>
      </c>
      <c r="E388" s="383">
        <f t="shared" si="122"/>
        <v>0</v>
      </c>
      <c r="F388" s="383">
        <f t="shared" si="122"/>
        <v>0</v>
      </c>
      <c r="G388" s="58"/>
      <c r="H388" s="525" t="s">
        <v>553</v>
      </c>
      <c r="I388" s="383">
        <f>'موازنة 2026-2027'!O388</f>
        <v>0</v>
      </c>
      <c r="J388" s="383">
        <f>'موازنة 2027-2028 '!O388</f>
        <v>0</v>
      </c>
      <c r="K388" s="383">
        <f>'موازنة 2028 -2029'!O388</f>
        <v>0</v>
      </c>
      <c r="L388" s="383">
        <f t="shared" ref="L388:O388" si="123">SUM(L386:L387)</f>
        <v>0</v>
      </c>
      <c r="M388" s="383">
        <f>'موازنة 2029-2030'!O388</f>
        <v>0</v>
      </c>
      <c r="N388" s="526">
        <f t="shared" si="108"/>
        <v>0</v>
      </c>
      <c r="O388" s="383">
        <f t="shared" si="123"/>
        <v>0</v>
      </c>
      <c r="P388" s="383" t="str">
        <f t="shared" si="109"/>
        <v xml:space="preserve"> </v>
      </c>
      <c r="Q388" s="383" t="str">
        <f t="shared" si="110"/>
        <v xml:space="preserve"> </v>
      </c>
      <c r="R388" s="527">
        <f t="shared" si="112"/>
        <v>0</v>
      </c>
      <c r="S388" s="461">
        <f t="shared" si="111"/>
        <v>0</v>
      </c>
    </row>
    <row r="389" spans="1:19" s="277" customFormat="1" ht="101.25" customHeight="1" x14ac:dyDescent="0.2">
      <c r="A389" s="421"/>
      <c r="B389" s="422"/>
      <c r="C389" s="423" t="e">
        <f>(C388-A388)/A388</f>
        <v>#DIV/0!</v>
      </c>
      <c r="D389" s="423" t="e">
        <f>(D388-B388)/B388</f>
        <v>#DIV/0!</v>
      </c>
      <c r="E389" s="423" t="e">
        <f>(E388-C388)/C388</f>
        <v>#DIV/0!</v>
      </c>
      <c r="F389" s="423" t="e">
        <f>(F388-D388)/D388</f>
        <v>#DIV/0!</v>
      </c>
      <c r="G389" s="280"/>
      <c r="H389" s="536" t="s">
        <v>1137</v>
      </c>
      <c r="I389" s="386" t="e">
        <f>'موازنة 2026-2027'!O389</f>
        <v>#DIV/0!</v>
      </c>
      <c r="J389" s="422" t="e">
        <f>'موازنة 2027-2028 '!O389</f>
        <v>#DIV/0!</v>
      </c>
      <c r="K389" s="422" t="e">
        <f>'موازنة 2028 -2029'!O389</f>
        <v>#DIV/0!</v>
      </c>
      <c r="L389" s="422"/>
      <c r="M389" s="423" t="e">
        <f>'موازنة 2029-2030'!O389</f>
        <v>#DIV/0!</v>
      </c>
      <c r="N389" s="590"/>
      <c r="O389" s="423" t="e">
        <f>(O388-J388)/J388</f>
        <v>#DIV/0!</v>
      </c>
      <c r="P389" s="422"/>
      <c r="Q389" s="422"/>
      <c r="R389" s="591"/>
      <c r="S389" s="539">
        <v>1</v>
      </c>
    </row>
    <row r="390" spans="1:19" s="1" customFormat="1" ht="101.25" customHeight="1" thickBot="1" x14ac:dyDescent="0.25">
      <c r="A390" s="361" t="e">
        <f>A846/A388</f>
        <v>#DIV/0!</v>
      </c>
      <c r="B390" s="396" t="e">
        <f t="shared" ref="B390:F390" si="124">B846/B388</f>
        <v>#DIV/0!</v>
      </c>
      <c r="C390" s="396" t="e">
        <f t="shared" si="124"/>
        <v>#DIV/0!</v>
      </c>
      <c r="D390" s="396" t="e">
        <f t="shared" si="124"/>
        <v>#DIV/0!</v>
      </c>
      <c r="E390" s="396" t="e">
        <f t="shared" si="124"/>
        <v>#DIV/0!</v>
      </c>
      <c r="F390" s="396" t="e">
        <f t="shared" si="124"/>
        <v>#DIV/0!</v>
      </c>
      <c r="G390" s="266"/>
      <c r="H390" s="489" t="s">
        <v>1138</v>
      </c>
      <c r="I390" s="396" t="e">
        <f>'موازنة 2026-2027'!O390</f>
        <v>#DIV/0!</v>
      </c>
      <c r="J390" s="396" t="e">
        <f>'موازنة 2027-2028 '!O390</f>
        <v>#DIV/0!</v>
      </c>
      <c r="K390" s="396" t="e">
        <f>'موازنة 2028 -2029'!O390</f>
        <v>#DIV/0!</v>
      </c>
      <c r="L390" s="396" t="e">
        <f t="shared" ref="L390:O390" si="125">L846/L388</f>
        <v>#DIV/0!</v>
      </c>
      <c r="M390" s="396" t="e">
        <f>'موازنة 2029-2030'!O390</f>
        <v>#DIV/0!</v>
      </c>
      <c r="N390" s="396" t="e">
        <f t="shared" si="125"/>
        <v>#DIV/0!</v>
      </c>
      <c r="O390" s="396" t="e">
        <f t="shared" si="125"/>
        <v>#DIV/0!</v>
      </c>
      <c r="P390" s="396"/>
      <c r="Q390" s="490"/>
      <c r="R390" s="491"/>
      <c r="S390" s="461">
        <v>1</v>
      </c>
    </row>
    <row r="391" spans="1:19" s="3" customFormat="1" ht="121.5" customHeight="1" x14ac:dyDescent="0.2">
      <c r="A391" s="355"/>
      <c r="B391" s="425"/>
      <c r="C391" s="425"/>
      <c r="D391" s="425"/>
      <c r="E391" s="425"/>
      <c r="F391" s="425"/>
      <c r="G391" s="59" t="s">
        <v>878</v>
      </c>
      <c r="H391" s="540" t="s">
        <v>302</v>
      </c>
      <c r="I391" s="425"/>
      <c r="J391" s="425"/>
      <c r="K391" s="425"/>
      <c r="L391" s="425"/>
      <c r="M391" s="425"/>
      <c r="N391" s="594"/>
      <c r="O391" s="425"/>
      <c r="P391" s="425" t="str">
        <f t="shared" si="109"/>
        <v xml:space="preserve"> </v>
      </c>
      <c r="Q391" s="425" t="str">
        <f t="shared" si="110"/>
        <v xml:space="preserve"> </v>
      </c>
      <c r="R391" s="595"/>
      <c r="S391" s="461">
        <f>S434</f>
        <v>2159477</v>
      </c>
    </row>
    <row r="392" spans="1:19" s="2" customFormat="1" ht="105.75" hidden="1" customHeight="1" x14ac:dyDescent="0.2">
      <c r="A392" s="389"/>
      <c r="B392" s="390"/>
      <c r="C392" s="390"/>
      <c r="D392" s="390"/>
      <c r="E392" s="390"/>
      <c r="F392" s="390"/>
      <c r="G392" s="60" t="s">
        <v>879</v>
      </c>
      <c r="H392" s="543" t="s">
        <v>303</v>
      </c>
      <c r="I392" s="390"/>
      <c r="J392" s="390"/>
      <c r="K392" s="390"/>
      <c r="L392" s="390"/>
      <c r="M392" s="390"/>
      <c r="N392" s="544"/>
      <c r="O392" s="390"/>
      <c r="P392" s="390" t="str">
        <f t="shared" si="109"/>
        <v xml:space="preserve"> </v>
      </c>
      <c r="Q392" s="390" t="str">
        <f t="shared" si="110"/>
        <v xml:space="preserve"> </v>
      </c>
      <c r="R392" s="545"/>
      <c r="S392" s="461">
        <f>S403</f>
        <v>0</v>
      </c>
    </row>
    <row r="393" spans="1:19" s="1" customFormat="1" ht="105.75" hidden="1" customHeight="1" x14ac:dyDescent="0.2">
      <c r="A393" s="357"/>
      <c r="B393" s="373"/>
      <c r="C393" s="373"/>
      <c r="D393" s="373"/>
      <c r="E393" s="373"/>
      <c r="F393" s="373"/>
      <c r="G393" s="54" t="s">
        <v>880</v>
      </c>
      <c r="H393" s="477" t="s">
        <v>304</v>
      </c>
      <c r="I393" s="373"/>
      <c r="J393" s="373"/>
      <c r="K393" s="373"/>
      <c r="L393" s="373"/>
      <c r="M393" s="373"/>
      <c r="N393" s="508"/>
      <c r="O393" s="373"/>
      <c r="P393" s="373" t="str">
        <f t="shared" si="109"/>
        <v xml:space="preserve"> </v>
      </c>
      <c r="Q393" s="373" t="str">
        <f t="shared" si="110"/>
        <v xml:space="preserve"> </v>
      </c>
      <c r="R393" s="509"/>
      <c r="S393" s="461">
        <f>S397</f>
        <v>0</v>
      </c>
    </row>
    <row r="394" spans="1:19" ht="105.75" hidden="1" customHeight="1" x14ac:dyDescent="0.2">
      <c r="A394" s="364">
        <f>'موازنة 2026-2027'!A394</f>
        <v>0</v>
      </c>
      <c r="B394" s="365">
        <f>'موازنة 2026-2027'!B394</f>
        <v>0</v>
      </c>
      <c r="C394" s="365">
        <f>'موازنة 2026-2027'!C394</f>
        <v>0</v>
      </c>
      <c r="D394" s="365">
        <f>'موازنة 2026-2027'!D394</f>
        <v>0</v>
      </c>
      <c r="E394" s="365">
        <f>'موازنة 2026-2027'!E394</f>
        <v>0</v>
      </c>
      <c r="F394" s="365">
        <f>'موازنة 2026-2027'!F394</f>
        <v>0</v>
      </c>
      <c r="G394" s="49" t="s">
        <v>881</v>
      </c>
      <c r="H394" s="480" t="s">
        <v>305</v>
      </c>
      <c r="I394" s="365">
        <f>'موازنة 2026-2027'!O394</f>
        <v>0</v>
      </c>
      <c r="J394" s="365">
        <f>'موازنة 2027-2028 '!O394</f>
        <v>0</v>
      </c>
      <c r="K394" s="365">
        <f>'موازنة 2028 -2029'!O394</f>
        <v>0</v>
      </c>
      <c r="L394" s="365">
        <f t="shared" si="116"/>
        <v>0</v>
      </c>
      <c r="M394" s="365">
        <f>'موازنة 2029-2030'!O394</f>
        <v>0</v>
      </c>
      <c r="N394" s="496">
        <f t="shared" si="108"/>
        <v>0</v>
      </c>
      <c r="O394" s="365"/>
      <c r="P394" s="365" t="str">
        <f t="shared" si="109"/>
        <v xml:space="preserve"> </v>
      </c>
      <c r="Q394" s="365" t="str">
        <f t="shared" si="110"/>
        <v xml:space="preserve"> </v>
      </c>
      <c r="R394" s="497">
        <f t="shared" si="112"/>
        <v>0</v>
      </c>
      <c r="S394" s="461">
        <f t="shared" si="111"/>
        <v>0</v>
      </c>
    </row>
    <row r="395" spans="1:19" ht="105.75" hidden="1" customHeight="1" x14ac:dyDescent="0.2">
      <c r="A395" s="364">
        <f>'موازنة 2026-2027'!A395</f>
        <v>0</v>
      </c>
      <c r="B395" s="365">
        <f>'موازنة 2026-2027'!B395</f>
        <v>0</v>
      </c>
      <c r="C395" s="365">
        <f>'موازنة 2026-2027'!C395</f>
        <v>0</v>
      </c>
      <c r="D395" s="365">
        <f>'موازنة 2026-2027'!D395</f>
        <v>0</v>
      </c>
      <c r="E395" s="365">
        <f>'موازنة 2026-2027'!E395</f>
        <v>0</v>
      </c>
      <c r="F395" s="365">
        <f>'موازنة 2026-2027'!F395</f>
        <v>0</v>
      </c>
      <c r="G395" s="49" t="s">
        <v>882</v>
      </c>
      <c r="H395" s="480" t="s">
        <v>306</v>
      </c>
      <c r="I395" s="365">
        <f>'موازنة 2026-2027'!O395</f>
        <v>0</v>
      </c>
      <c r="J395" s="365">
        <f>'موازنة 2027-2028 '!O395</f>
        <v>0</v>
      </c>
      <c r="K395" s="365">
        <f>'موازنة 2028 -2029'!O395</f>
        <v>0</v>
      </c>
      <c r="L395" s="365">
        <f t="shared" si="116"/>
        <v>0</v>
      </c>
      <c r="M395" s="365">
        <f>'موازنة 2029-2030'!O395</f>
        <v>0</v>
      </c>
      <c r="N395" s="496">
        <f t="shared" si="108"/>
        <v>0</v>
      </c>
      <c r="O395" s="365"/>
      <c r="P395" s="365" t="str">
        <f t="shared" si="109"/>
        <v xml:space="preserve"> </v>
      </c>
      <c r="Q395" s="365" t="str">
        <f t="shared" si="110"/>
        <v xml:space="preserve"> </v>
      </c>
      <c r="R395" s="497">
        <f t="shared" si="112"/>
        <v>0</v>
      </c>
      <c r="S395" s="461">
        <f t="shared" si="111"/>
        <v>0</v>
      </c>
    </row>
    <row r="396" spans="1:19" ht="105.75" hidden="1" customHeight="1" thickBot="1" x14ac:dyDescent="0.25">
      <c r="A396" s="391">
        <f>'موازنة 2026-2027'!A396</f>
        <v>0</v>
      </c>
      <c r="B396" s="379">
        <f>'موازنة 2026-2027'!B396</f>
        <v>0</v>
      </c>
      <c r="C396" s="379">
        <f>'موازنة 2026-2027'!C396</f>
        <v>0</v>
      </c>
      <c r="D396" s="379">
        <f>'موازنة 2026-2027'!D396</f>
        <v>0</v>
      </c>
      <c r="E396" s="379">
        <f>'موازنة 2026-2027'!E396</f>
        <v>0</v>
      </c>
      <c r="F396" s="379">
        <f>'موازنة 2026-2027'!F396</f>
        <v>0</v>
      </c>
      <c r="G396" s="50" t="s">
        <v>883</v>
      </c>
      <c r="H396" s="519" t="s">
        <v>307</v>
      </c>
      <c r="I396" s="379">
        <f>'موازنة 2026-2027'!O396</f>
        <v>0</v>
      </c>
      <c r="J396" s="379">
        <f>'موازنة 2027-2028 '!O396</f>
        <v>0</v>
      </c>
      <c r="K396" s="379">
        <f>'موازنة 2028 -2029'!O396</f>
        <v>0</v>
      </c>
      <c r="L396" s="379">
        <f t="shared" si="116"/>
        <v>0</v>
      </c>
      <c r="M396" s="379">
        <f>'موازنة 2029-2030'!O396</f>
        <v>0</v>
      </c>
      <c r="N396" s="520">
        <f t="shared" si="108"/>
        <v>0</v>
      </c>
      <c r="O396" s="379"/>
      <c r="P396" s="379" t="str">
        <f t="shared" si="109"/>
        <v xml:space="preserve"> </v>
      </c>
      <c r="Q396" s="379" t="str">
        <f t="shared" si="110"/>
        <v xml:space="preserve"> </v>
      </c>
      <c r="R396" s="521">
        <f t="shared" si="112"/>
        <v>0</v>
      </c>
      <c r="S396" s="461">
        <f t="shared" si="111"/>
        <v>0</v>
      </c>
    </row>
    <row r="397" spans="1:19" s="1" customFormat="1" ht="112.5" hidden="1" customHeight="1" thickBot="1" x14ac:dyDescent="0.25">
      <c r="A397" s="360">
        <f t="shared" ref="A397:F397" si="126">SUM(A394:A396)</f>
        <v>0</v>
      </c>
      <c r="B397" s="368">
        <f t="shared" si="126"/>
        <v>0</v>
      </c>
      <c r="C397" s="368">
        <f t="shared" si="126"/>
        <v>0</v>
      </c>
      <c r="D397" s="368">
        <f t="shared" si="126"/>
        <v>0</v>
      </c>
      <c r="E397" s="368">
        <f t="shared" si="126"/>
        <v>0</v>
      </c>
      <c r="F397" s="368">
        <f t="shared" si="126"/>
        <v>0</v>
      </c>
      <c r="G397" s="51"/>
      <c r="H397" s="486" t="s">
        <v>167</v>
      </c>
      <c r="I397" s="368">
        <f>'موازنة 2026-2027'!O397</f>
        <v>0</v>
      </c>
      <c r="J397" s="368">
        <f>'موازنة 2027-2028 '!O397</f>
        <v>0</v>
      </c>
      <c r="K397" s="368">
        <f>'موازنة 2028 -2029'!O397</f>
        <v>0</v>
      </c>
      <c r="L397" s="368">
        <f t="shared" ref="L397:O397" si="127">SUM(L394:L396)</f>
        <v>0</v>
      </c>
      <c r="M397" s="368">
        <f>'موازنة 2029-2030'!O397</f>
        <v>0</v>
      </c>
      <c r="N397" s="500">
        <f t="shared" si="108"/>
        <v>0</v>
      </c>
      <c r="O397" s="368">
        <f t="shared" si="127"/>
        <v>0</v>
      </c>
      <c r="P397" s="368" t="str">
        <f t="shared" si="109"/>
        <v xml:space="preserve"> </v>
      </c>
      <c r="Q397" s="368" t="str">
        <f t="shared" si="110"/>
        <v xml:space="preserve"> </v>
      </c>
      <c r="R397" s="501">
        <f t="shared" si="112"/>
        <v>0</v>
      </c>
      <c r="S397" s="461">
        <f t="shared" si="111"/>
        <v>0</v>
      </c>
    </row>
    <row r="398" spans="1:19" s="1" customFormat="1" ht="105.75" hidden="1" customHeight="1" x14ac:dyDescent="0.2">
      <c r="A398" s="394">
        <f>'موازنة 2026-2027'!A398</f>
        <v>0</v>
      </c>
      <c r="B398" s="395">
        <f>'موازنة 2026-2027'!B398</f>
        <v>0</v>
      </c>
      <c r="C398" s="395">
        <f>'موازنة 2026-2027'!C398</f>
        <v>0</v>
      </c>
      <c r="D398" s="395">
        <f>'موازنة 2026-2027'!D398</f>
        <v>0</v>
      </c>
      <c r="E398" s="395">
        <f>'موازنة 2026-2027'!E398</f>
        <v>0</v>
      </c>
      <c r="F398" s="395">
        <f>'موازنة 2026-2027'!F398</f>
        <v>0</v>
      </c>
      <c r="G398" s="48">
        <v>3115010201</v>
      </c>
      <c r="H398" s="513" t="s">
        <v>308</v>
      </c>
      <c r="I398" s="395">
        <f>'موازنة 2026-2027'!O398</f>
        <v>0</v>
      </c>
      <c r="J398" s="395">
        <f>'موازنة 2027-2028 '!O398</f>
        <v>0</v>
      </c>
      <c r="K398" s="395">
        <f>'موازنة 2028 -2029'!O398</f>
        <v>0</v>
      </c>
      <c r="L398" s="395">
        <f t="shared" si="116"/>
        <v>0</v>
      </c>
      <c r="M398" s="395">
        <f>'موازنة 2029-2030'!O398</f>
        <v>0</v>
      </c>
      <c r="N398" s="549">
        <f t="shared" si="108"/>
        <v>0</v>
      </c>
      <c r="O398" s="395"/>
      <c r="P398" s="395" t="str">
        <f t="shared" si="109"/>
        <v xml:space="preserve"> </v>
      </c>
      <c r="Q398" s="395" t="str">
        <f t="shared" si="110"/>
        <v xml:space="preserve"> </v>
      </c>
      <c r="R398" s="550">
        <f t="shared" si="112"/>
        <v>0</v>
      </c>
      <c r="S398" s="461">
        <f t="shared" si="111"/>
        <v>0</v>
      </c>
    </row>
    <row r="399" spans="1:19" s="1" customFormat="1" ht="105.75" hidden="1" customHeight="1" x14ac:dyDescent="0.2">
      <c r="A399" s="357">
        <f>'موازنة 2026-2027'!A399</f>
        <v>0</v>
      </c>
      <c r="B399" s="373">
        <f>'موازنة 2026-2027'!B399</f>
        <v>0</v>
      </c>
      <c r="C399" s="373">
        <f>'موازنة 2026-2027'!C399</f>
        <v>0</v>
      </c>
      <c r="D399" s="373">
        <f>'موازنة 2026-2027'!D399</f>
        <v>0</v>
      </c>
      <c r="E399" s="373">
        <f>'موازنة 2026-2027'!E399</f>
        <v>0</v>
      </c>
      <c r="F399" s="373">
        <f>'موازنة 2026-2027'!F399</f>
        <v>0</v>
      </c>
      <c r="G399" s="54">
        <v>3115010301</v>
      </c>
      <c r="H399" s="477" t="s">
        <v>309</v>
      </c>
      <c r="I399" s="373">
        <f>'موازنة 2026-2027'!O399</f>
        <v>0</v>
      </c>
      <c r="J399" s="373">
        <f>'موازنة 2027-2028 '!O399</f>
        <v>0</v>
      </c>
      <c r="K399" s="373">
        <f>'موازنة 2028 -2029'!O399</f>
        <v>0</v>
      </c>
      <c r="L399" s="373">
        <f t="shared" si="116"/>
        <v>0</v>
      </c>
      <c r="M399" s="373">
        <f>'موازنة 2029-2030'!O399</f>
        <v>0</v>
      </c>
      <c r="N399" s="508">
        <f t="shared" si="108"/>
        <v>0</v>
      </c>
      <c r="O399" s="373"/>
      <c r="P399" s="373" t="str">
        <f t="shared" si="109"/>
        <v xml:space="preserve"> </v>
      </c>
      <c r="Q399" s="373" t="str">
        <f t="shared" si="110"/>
        <v xml:space="preserve"> </v>
      </c>
      <c r="R399" s="509">
        <f t="shared" si="112"/>
        <v>0</v>
      </c>
      <c r="S399" s="461">
        <f t="shared" si="111"/>
        <v>0</v>
      </c>
    </row>
    <row r="400" spans="1:19" s="1" customFormat="1" ht="105.75" hidden="1" customHeight="1" x14ac:dyDescent="0.2">
      <c r="A400" s="357">
        <f>'موازنة 2026-2027'!A400</f>
        <v>0</v>
      </c>
      <c r="B400" s="373">
        <f>'موازنة 2026-2027'!B400</f>
        <v>0</v>
      </c>
      <c r="C400" s="373">
        <f>'موازنة 2026-2027'!C400</f>
        <v>0</v>
      </c>
      <c r="D400" s="373">
        <f>'موازنة 2026-2027'!D400</f>
        <v>0</v>
      </c>
      <c r="E400" s="373">
        <f>'موازنة 2026-2027'!E400</f>
        <v>0</v>
      </c>
      <c r="F400" s="373">
        <f>'موازنة 2026-2027'!F400</f>
        <v>0</v>
      </c>
      <c r="G400" s="54">
        <v>3115010401</v>
      </c>
      <c r="H400" s="477" t="s">
        <v>310</v>
      </c>
      <c r="I400" s="373">
        <f>'موازنة 2026-2027'!O400</f>
        <v>0</v>
      </c>
      <c r="J400" s="373">
        <f>'موازنة 2027-2028 '!O400</f>
        <v>0</v>
      </c>
      <c r="K400" s="373">
        <f>'موازنة 2028 -2029'!O400</f>
        <v>0</v>
      </c>
      <c r="L400" s="373">
        <f t="shared" si="116"/>
        <v>0</v>
      </c>
      <c r="M400" s="373">
        <f>'موازنة 2029-2030'!O400</f>
        <v>0</v>
      </c>
      <c r="N400" s="508">
        <f t="shared" si="108"/>
        <v>0</v>
      </c>
      <c r="O400" s="373"/>
      <c r="P400" s="373" t="str">
        <f t="shared" si="109"/>
        <v xml:space="preserve"> </v>
      </c>
      <c r="Q400" s="373" t="str">
        <f t="shared" si="110"/>
        <v xml:space="preserve"> </v>
      </c>
      <c r="R400" s="509">
        <f t="shared" si="112"/>
        <v>0</v>
      </c>
      <c r="S400" s="461">
        <f t="shared" si="111"/>
        <v>0</v>
      </c>
    </row>
    <row r="401" spans="1:19" s="1" customFormat="1" ht="105.75" hidden="1" customHeight="1" x14ac:dyDescent="0.2">
      <c r="A401" s="357">
        <f>'موازنة 2026-2027'!A401</f>
        <v>0</v>
      </c>
      <c r="B401" s="373">
        <f>'موازنة 2026-2027'!B401</f>
        <v>0</v>
      </c>
      <c r="C401" s="373">
        <f>'موازنة 2026-2027'!C401</f>
        <v>0</v>
      </c>
      <c r="D401" s="373">
        <f>'موازنة 2026-2027'!D401</f>
        <v>0</v>
      </c>
      <c r="E401" s="373">
        <f>'موازنة 2026-2027'!E401</f>
        <v>0</v>
      </c>
      <c r="F401" s="373">
        <f>'موازنة 2026-2027'!F401</f>
        <v>0</v>
      </c>
      <c r="G401" s="54">
        <v>3115010501</v>
      </c>
      <c r="H401" s="477" t="s">
        <v>311</v>
      </c>
      <c r="I401" s="373">
        <f>'موازنة 2026-2027'!O401</f>
        <v>0</v>
      </c>
      <c r="J401" s="373">
        <f>'موازنة 2027-2028 '!O401</f>
        <v>0</v>
      </c>
      <c r="K401" s="373">
        <f>'موازنة 2028 -2029'!O401</f>
        <v>0</v>
      </c>
      <c r="L401" s="373">
        <f t="shared" si="116"/>
        <v>0</v>
      </c>
      <c r="M401" s="373">
        <f>'موازنة 2029-2030'!O401</f>
        <v>0</v>
      </c>
      <c r="N401" s="508">
        <f t="shared" si="108"/>
        <v>0</v>
      </c>
      <c r="O401" s="373"/>
      <c r="P401" s="373" t="str">
        <f t="shared" si="109"/>
        <v xml:space="preserve"> </v>
      </c>
      <c r="Q401" s="373" t="str">
        <f t="shared" si="110"/>
        <v xml:space="preserve"> </v>
      </c>
      <c r="R401" s="509">
        <f t="shared" si="112"/>
        <v>0</v>
      </c>
      <c r="S401" s="461">
        <f t="shared" si="111"/>
        <v>0</v>
      </c>
    </row>
    <row r="402" spans="1:19" s="1" customFormat="1" ht="105.75" hidden="1" customHeight="1" thickBot="1" x14ac:dyDescent="0.25">
      <c r="A402" s="357">
        <f>'موازنة 2026-2027'!A402</f>
        <v>0</v>
      </c>
      <c r="B402" s="373">
        <f>'موازنة 2026-2027'!B402</f>
        <v>0</v>
      </c>
      <c r="C402" s="373">
        <f>'موازنة 2026-2027'!C402</f>
        <v>0</v>
      </c>
      <c r="D402" s="373">
        <f>'موازنة 2026-2027'!D402</f>
        <v>0</v>
      </c>
      <c r="E402" s="373">
        <f>'موازنة 2026-2027'!E402</f>
        <v>0</v>
      </c>
      <c r="F402" s="373">
        <f>'موازنة 2026-2027'!F402</f>
        <v>0</v>
      </c>
      <c r="G402" s="55">
        <v>3115010601</v>
      </c>
      <c r="H402" s="510" t="s">
        <v>312</v>
      </c>
      <c r="I402" s="373">
        <f>'موازنة 2026-2027'!O402</f>
        <v>0</v>
      </c>
      <c r="J402" s="373">
        <f>'موازنة 2027-2028 '!O402</f>
        <v>0</v>
      </c>
      <c r="K402" s="373">
        <f>'موازنة 2028 -2029'!O402</f>
        <v>0</v>
      </c>
      <c r="L402" s="373">
        <f t="shared" si="116"/>
        <v>0</v>
      </c>
      <c r="M402" s="373">
        <f>'موازنة 2029-2030'!O402</f>
        <v>0</v>
      </c>
      <c r="N402" s="508">
        <f t="shared" si="108"/>
        <v>0</v>
      </c>
      <c r="O402" s="373"/>
      <c r="P402" s="373" t="str">
        <f t="shared" si="109"/>
        <v xml:space="preserve"> </v>
      </c>
      <c r="Q402" s="373" t="str">
        <f t="shared" si="110"/>
        <v xml:space="preserve"> </v>
      </c>
      <c r="R402" s="509">
        <f t="shared" si="112"/>
        <v>0</v>
      </c>
      <c r="S402" s="461">
        <f t="shared" si="111"/>
        <v>0</v>
      </c>
    </row>
    <row r="403" spans="1:19" s="2" customFormat="1" ht="120" hidden="1" customHeight="1" thickBot="1" x14ac:dyDescent="0.25">
      <c r="A403" s="376">
        <f t="shared" ref="A403:O403" si="128">SUM(A397:A402)</f>
        <v>0</v>
      </c>
      <c r="B403" s="377">
        <f t="shared" si="128"/>
        <v>0</v>
      </c>
      <c r="C403" s="377">
        <f t="shared" si="128"/>
        <v>0</v>
      </c>
      <c r="D403" s="377">
        <f t="shared" si="128"/>
        <v>0</v>
      </c>
      <c r="E403" s="377">
        <f t="shared" si="128"/>
        <v>0</v>
      </c>
      <c r="F403" s="377">
        <f t="shared" si="128"/>
        <v>0</v>
      </c>
      <c r="G403" s="57"/>
      <c r="H403" s="514" t="s">
        <v>237</v>
      </c>
      <c r="I403" s="377">
        <f>'موازنة 2026-2027'!O403</f>
        <v>0</v>
      </c>
      <c r="J403" s="377">
        <f>'موازنة 2027-2028 '!O403</f>
        <v>0</v>
      </c>
      <c r="K403" s="377">
        <f>'موازنة 2028 -2029'!O403</f>
        <v>0</v>
      </c>
      <c r="L403" s="377">
        <f t="shared" si="128"/>
        <v>0</v>
      </c>
      <c r="M403" s="377">
        <f>'موازنة 2029-2030'!O403</f>
        <v>0</v>
      </c>
      <c r="N403" s="515">
        <f t="shared" si="108"/>
        <v>0</v>
      </c>
      <c r="O403" s="377">
        <f t="shared" si="128"/>
        <v>0</v>
      </c>
      <c r="P403" s="377" t="str">
        <f t="shared" si="109"/>
        <v xml:space="preserve"> </v>
      </c>
      <c r="Q403" s="377" t="str">
        <f t="shared" si="110"/>
        <v xml:space="preserve"> </v>
      </c>
      <c r="R403" s="516">
        <f t="shared" si="112"/>
        <v>0</v>
      </c>
      <c r="S403" s="461">
        <f t="shared" si="111"/>
        <v>0</v>
      </c>
    </row>
    <row r="404" spans="1:19" s="2" customFormat="1" ht="105.75" hidden="1" customHeight="1" x14ac:dyDescent="0.2">
      <c r="A404" s="389">
        <f>'موازنة 2026-2027'!A404</f>
        <v>0</v>
      </c>
      <c r="B404" s="390">
        <f>'موازنة 2026-2027'!B404</f>
        <v>0</v>
      </c>
      <c r="C404" s="390">
        <f>'موازنة 2026-2027'!C404</f>
        <v>0</v>
      </c>
      <c r="D404" s="390">
        <f>'موازنة 2026-2027'!D404</f>
        <v>0</v>
      </c>
      <c r="E404" s="390">
        <f>'موازنة 2026-2027'!E404</f>
        <v>0</v>
      </c>
      <c r="F404" s="390">
        <f>'موازنة 2026-2027'!F404</f>
        <v>0</v>
      </c>
      <c r="G404" s="53">
        <v>3115020101</v>
      </c>
      <c r="H404" s="505" t="s">
        <v>313</v>
      </c>
      <c r="I404" s="390">
        <f>'موازنة 2026-2027'!O404</f>
        <v>0</v>
      </c>
      <c r="J404" s="390">
        <f>'موازنة 2027-2028 '!O404</f>
        <v>0</v>
      </c>
      <c r="K404" s="390">
        <f>'موازنة 2028 -2029'!O404</f>
        <v>0</v>
      </c>
      <c r="L404" s="390">
        <f t="shared" si="116"/>
        <v>0</v>
      </c>
      <c r="M404" s="390">
        <f>'موازنة 2029-2030'!O404</f>
        <v>0</v>
      </c>
      <c r="N404" s="544">
        <f t="shared" si="108"/>
        <v>0</v>
      </c>
      <c r="O404" s="390"/>
      <c r="P404" s="390" t="str">
        <f t="shared" si="109"/>
        <v xml:space="preserve"> </v>
      </c>
      <c r="Q404" s="390" t="str">
        <f t="shared" si="110"/>
        <v xml:space="preserve"> </v>
      </c>
      <c r="R404" s="545">
        <f t="shared" si="112"/>
        <v>0</v>
      </c>
      <c r="S404" s="461">
        <f t="shared" si="111"/>
        <v>0</v>
      </c>
    </row>
    <row r="405" spans="1:19" s="2" customFormat="1" ht="105.75" hidden="1" customHeight="1" x14ac:dyDescent="0.2">
      <c r="A405" s="389">
        <f>'موازنة 2026-2027'!A405</f>
        <v>0</v>
      </c>
      <c r="B405" s="390">
        <f>'موازنة 2026-2027'!B405</f>
        <v>0</v>
      </c>
      <c r="C405" s="390">
        <f>'موازنة 2026-2027'!C405</f>
        <v>0</v>
      </c>
      <c r="D405" s="390">
        <f>'موازنة 2026-2027'!D405</f>
        <v>0</v>
      </c>
      <c r="E405" s="390">
        <f>'موازنة 2026-2027'!E405</f>
        <v>0</v>
      </c>
      <c r="F405" s="390">
        <f>'موازنة 2026-2027'!F405</f>
        <v>0</v>
      </c>
      <c r="G405" s="60">
        <v>3115030101</v>
      </c>
      <c r="H405" s="474" t="s">
        <v>556</v>
      </c>
      <c r="I405" s="390">
        <f>'موازنة 2026-2027'!O405</f>
        <v>0</v>
      </c>
      <c r="J405" s="390">
        <f>'موازنة 2027-2028 '!O405</f>
        <v>0</v>
      </c>
      <c r="K405" s="390">
        <f>'موازنة 2028 -2029'!O405</f>
        <v>0</v>
      </c>
      <c r="L405" s="390">
        <f t="shared" si="116"/>
        <v>0</v>
      </c>
      <c r="M405" s="390">
        <f>'موازنة 2029-2030'!O405</f>
        <v>0</v>
      </c>
      <c r="N405" s="544">
        <f t="shared" si="108"/>
        <v>0</v>
      </c>
      <c r="O405" s="390"/>
      <c r="P405" s="390" t="str">
        <f t="shared" si="109"/>
        <v xml:space="preserve"> </v>
      </c>
      <c r="Q405" s="390" t="str">
        <f t="shared" si="110"/>
        <v xml:space="preserve"> </v>
      </c>
      <c r="R405" s="545">
        <f t="shared" si="112"/>
        <v>0</v>
      </c>
      <c r="S405" s="461">
        <f t="shared" si="111"/>
        <v>0</v>
      </c>
    </row>
    <row r="406" spans="1:19" s="2" customFormat="1" ht="105.75" hidden="1" customHeight="1" x14ac:dyDescent="0.2">
      <c r="A406" s="389"/>
      <c r="B406" s="390"/>
      <c r="C406" s="390"/>
      <c r="D406" s="390"/>
      <c r="E406" s="390"/>
      <c r="F406" s="390"/>
      <c r="G406" s="60" t="s">
        <v>884</v>
      </c>
      <c r="H406" s="474" t="s">
        <v>314</v>
      </c>
      <c r="I406" s="390"/>
      <c r="J406" s="390"/>
      <c r="K406" s="390"/>
      <c r="L406" s="390"/>
      <c r="M406" s="390"/>
      <c r="N406" s="544"/>
      <c r="O406" s="390"/>
      <c r="P406" s="390" t="str">
        <f t="shared" si="109"/>
        <v xml:space="preserve"> </v>
      </c>
      <c r="Q406" s="390" t="str">
        <f t="shared" si="110"/>
        <v xml:space="preserve"> </v>
      </c>
      <c r="R406" s="545"/>
      <c r="S406" s="461">
        <f>S418</f>
        <v>0</v>
      </c>
    </row>
    <row r="407" spans="1:19" s="1" customFormat="1" ht="105.75" hidden="1" customHeight="1" x14ac:dyDescent="0.2">
      <c r="A407" s="357">
        <f>'موازنة 2026-2027'!A407</f>
        <v>0</v>
      </c>
      <c r="B407" s="373">
        <f>'موازنة 2026-2027'!B407</f>
        <v>0</v>
      </c>
      <c r="C407" s="373">
        <f>'موازنة 2026-2027'!C407</f>
        <v>0</v>
      </c>
      <c r="D407" s="373">
        <f>'موازنة 2026-2027'!D407</f>
        <v>0</v>
      </c>
      <c r="E407" s="373">
        <f>'موازنة 2026-2027'!E407</f>
        <v>0</v>
      </c>
      <c r="F407" s="373">
        <f>'موازنة 2026-2027'!F407</f>
        <v>0</v>
      </c>
      <c r="G407" s="54">
        <v>3115040101</v>
      </c>
      <c r="H407" s="477" t="s">
        <v>315</v>
      </c>
      <c r="I407" s="373">
        <f>'موازنة 2026-2027'!O407</f>
        <v>0</v>
      </c>
      <c r="J407" s="373">
        <f>'موازنة 2027-2028 '!O407</f>
        <v>0</v>
      </c>
      <c r="K407" s="373">
        <f>'موازنة 2028 -2029'!O407</f>
        <v>0</v>
      </c>
      <c r="L407" s="373">
        <f t="shared" si="116"/>
        <v>0</v>
      </c>
      <c r="M407" s="373">
        <f>'موازنة 2029-2030'!O407</f>
        <v>0</v>
      </c>
      <c r="N407" s="508">
        <f t="shared" si="108"/>
        <v>0</v>
      </c>
      <c r="O407" s="373"/>
      <c r="P407" s="373" t="str">
        <f t="shared" si="109"/>
        <v xml:space="preserve"> </v>
      </c>
      <c r="Q407" s="373" t="str">
        <f t="shared" si="110"/>
        <v xml:space="preserve"> </v>
      </c>
      <c r="R407" s="509">
        <f t="shared" si="112"/>
        <v>0</v>
      </c>
      <c r="S407" s="461">
        <f t="shared" si="111"/>
        <v>0</v>
      </c>
    </row>
    <row r="408" spans="1:19" s="1" customFormat="1" ht="105.75" hidden="1" customHeight="1" x14ac:dyDescent="0.2">
      <c r="A408" s="357">
        <f>'موازنة 2026-2027'!A408</f>
        <v>0</v>
      </c>
      <c r="B408" s="373">
        <f>'موازنة 2026-2027'!B408</f>
        <v>0</v>
      </c>
      <c r="C408" s="373">
        <f>'موازنة 2026-2027'!C408</f>
        <v>0</v>
      </c>
      <c r="D408" s="373">
        <f>'موازنة 2026-2027'!D408</f>
        <v>0</v>
      </c>
      <c r="E408" s="373">
        <f>'موازنة 2026-2027'!E408</f>
        <v>0</v>
      </c>
      <c r="F408" s="373">
        <f>'موازنة 2026-2027'!F408</f>
        <v>0</v>
      </c>
      <c r="G408" s="54">
        <v>3115040201</v>
      </c>
      <c r="H408" s="477" t="s">
        <v>316</v>
      </c>
      <c r="I408" s="373">
        <f>'موازنة 2026-2027'!O408</f>
        <v>0</v>
      </c>
      <c r="J408" s="373">
        <f>'موازنة 2027-2028 '!O408</f>
        <v>0</v>
      </c>
      <c r="K408" s="373">
        <f>'موازنة 2028 -2029'!O408</f>
        <v>0</v>
      </c>
      <c r="L408" s="373">
        <f t="shared" si="116"/>
        <v>0</v>
      </c>
      <c r="M408" s="373">
        <f>'موازنة 2029-2030'!O408</f>
        <v>0</v>
      </c>
      <c r="N408" s="508">
        <f t="shared" si="108"/>
        <v>0</v>
      </c>
      <c r="O408" s="373"/>
      <c r="P408" s="373" t="str">
        <f t="shared" si="109"/>
        <v xml:space="preserve"> </v>
      </c>
      <c r="Q408" s="373" t="str">
        <f t="shared" si="110"/>
        <v xml:space="preserve"> </v>
      </c>
      <c r="R408" s="509">
        <f t="shared" si="112"/>
        <v>0</v>
      </c>
      <c r="S408" s="461">
        <f t="shared" si="111"/>
        <v>0</v>
      </c>
    </row>
    <row r="409" spans="1:19" s="1" customFormat="1" ht="105.75" hidden="1" customHeight="1" x14ac:dyDescent="0.2">
      <c r="A409" s="357">
        <f>'موازنة 2026-2027'!A409</f>
        <v>0</v>
      </c>
      <c r="B409" s="373">
        <f>'موازنة 2026-2027'!B409</f>
        <v>0</v>
      </c>
      <c r="C409" s="373">
        <f>'موازنة 2026-2027'!C409</f>
        <v>0</v>
      </c>
      <c r="D409" s="373">
        <f>'موازنة 2026-2027'!D409</f>
        <v>0</v>
      </c>
      <c r="E409" s="373">
        <f>'موازنة 2026-2027'!E409</f>
        <v>0</v>
      </c>
      <c r="F409" s="373">
        <f>'موازنة 2026-2027'!F409</f>
        <v>0</v>
      </c>
      <c r="G409" s="54">
        <v>3115040301</v>
      </c>
      <c r="H409" s="477" t="s">
        <v>317</v>
      </c>
      <c r="I409" s="373">
        <f>'موازنة 2026-2027'!O409</f>
        <v>0</v>
      </c>
      <c r="J409" s="373">
        <f>'موازنة 2027-2028 '!O409</f>
        <v>0</v>
      </c>
      <c r="K409" s="373">
        <f>'موازنة 2028 -2029'!O409</f>
        <v>0</v>
      </c>
      <c r="L409" s="373">
        <f t="shared" si="116"/>
        <v>0</v>
      </c>
      <c r="M409" s="373">
        <f>'موازنة 2029-2030'!O409</f>
        <v>0</v>
      </c>
      <c r="N409" s="508">
        <f t="shared" si="108"/>
        <v>0</v>
      </c>
      <c r="O409" s="373"/>
      <c r="P409" s="373" t="str">
        <f t="shared" si="109"/>
        <v xml:space="preserve"> </v>
      </c>
      <c r="Q409" s="373" t="str">
        <f t="shared" si="110"/>
        <v xml:space="preserve"> </v>
      </c>
      <c r="R409" s="509">
        <f t="shared" si="112"/>
        <v>0</v>
      </c>
      <c r="S409" s="461">
        <f t="shared" si="111"/>
        <v>0</v>
      </c>
    </row>
    <row r="410" spans="1:19" s="1" customFormat="1" ht="105.75" hidden="1" customHeight="1" x14ac:dyDescent="0.2">
      <c r="A410" s="357"/>
      <c r="B410" s="373"/>
      <c r="C410" s="373"/>
      <c r="D410" s="373"/>
      <c r="E410" s="373"/>
      <c r="F410" s="373"/>
      <c r="G410" s="54" t="s">
        <v>885</v>
      </c>
      <c r="H410" s="477" t="s">
        <v>318</v>
      </c>
      <c r="I410" s="373"/>
      <c r="J410" s="373"/>
      <c r="K410" s="373"/>
      <c r="L410" s="373"/>
      <c r="M410" s="373"/>
      <c r="N410" s="508">
        <f t="shared" si="108"/>
        <v>0</v>
      </c>
      <c r="O410" s="373"/>
      <c r="P410" s="373" t="str">
        <f t="shared" si="109"/>
        <v xml:space="preserve"> </v>
      </c>
      <c r="Q410" s="373" t="str">
        <f t="shared" si="110"/>
        <v xml:space="preserve"> </v>
      </c>
      <c r="R410" s="509"/>
      <c r="S410" s="461">
        <f>S413</f>
        <v>0</v>
      </c>
    </row>
    <row r="411" spans="1:19" ht="105.75" hidden="1" customHeight="1" x14ac:dyDescent="0.2">
      <c r="A411" s="364">
        <f>'موازنة 2026-2027'!A411</f>
        <v>0</v>
      </c>
      <c r="B411" s="365">
        <f>'موازنة 2026-2027'!B411</f>
        <v>0</v>
      </c>
      <c r="C411" s="365">
        <f>'موازنة 2026-2027'!C411</f>
        <v>0</v>
      </c>
      <c r="D411" s="365">
        <f>'موازنة 2026-2027'!D411</f>
        <v>0</v>
      </c>
      <c r="E411" s="365">
        <f>'موازنة 2026-2027'!E411</f>
        <v>0</v>
      </c>
      <c r="F411" s="365">
        <f>'موازنة 2026-2027'!F411</f>
        <v>0</v>
      </c>
      <c r="G411" s="49" t="s">
        <v>886</v>
      </c>
      <c r="H411" s="480" t="s">
        <v>617</v>
      </c>
      <c r="I411" s="365">
        <f>'موازنة 2026-2027'!O411</f>
        <v>0</v>
      </c>
      <c r="J411" s="365">
        <f>'موازنة 2027-2028 '!O411</f>
        <v>0</v>
      </c>
      <c r="K411" s="365">
        <f>'موازنة 2028 -2029'!O411</f>
        <v>0</v>
      </c>
      <c r="L411" s="365">
        <f t="shared" si="116"/>
        <v>0</v>
      </c>
      <c r="M411" s="365">
        <f>'موازنة 2029-2030'!O411</f>
        <v>0</v>
      </c>
      <c r="N411" s="496">
        <f t="shared" si="108"/>
        <v>0</v>
      </c>
      <c r="O411" s="365"/>
      <c r="P411" s="365" t="str">
        <f t="shared" si="109"/>
        <v xml:space="preserve"> </v>
      </c>
      <c r="Q411" s="365" t="str">
        <f t="shared" si="110"/>
        <v xml:space="preserve"> </v>
      </c>
      <c r="R411" s="497">
        <f t="shared" si="112"/>
        <v>0</v>
      </c>
      <c r="S411" s="461">
        <f t="shared" si="111"/>
        <v>0</v>
      </c>
    </row>
    <row r="412" spans="1:19" ht="105.75" hidden="1" customHeight="1" thickBot="1" x14ac:dyDescent="0.25">
      <c r="A412" s="391">
        <f>'موازنة 2026-2027'!A412</f>
        <v>0</v>
      </c>
      <c r="B412" s="379">
        <f>'موازنة 2026-2027'!B412</f>
        <v>0</v>
      </c>
      <c r="C412" s="379">
        <f>'موازنة 2026-2027'!C412</f>
        <v>0</v>
      </c>
      <c r="D412" s="379">
        <f>'موازنة 2026-2027'!D412</f>
        <v>0</v>
      </c>
      <c r="E412" s="379">
        <f>'موازنة 2026-2027'!E412</f>
        <v>0</v>
      </c>
      <c r="F412" s="379">
        <f>'موازنة 2026-2027'!F412</f>
        <v>0</v>
      </c>
      <c r="G412" s="50" t="s">
        <v>887</v>
      </c>
      <c r="H412" s="480" t="s">
        <v>618</v>
      </c>
      <c r="I412" s="379">
        <f>'موازنة 2026-2027'!O412</f>
        <v>0</v>
      </c>
      <c r="J412" s="379">
        <f>'موازنة 2027-2028 '!O412</f>
        <v>0</v>
      </c>
      <c r="K412" s="379">
        <f>'موازنة 2028 -2029'!O412</f>
        <v>0</v>
      </c>
      <c r="L412" s="379">
        <f t="shared" si="116"/>
        <v>0</v>
      </c>
      <c r="M412" s="379">
        <f>'موازنة 2029-2030'!O412</f>
        <v>0</v>
      </c>
      <c r="N412" s="520">
        <f t="shared" si="108"/>
        <v>0</v>
      </c>
      <c r="O412" s="379"/>
      <c r="P412" s="379" t="str">
        <f t="shared" si="109"/>
        <v xml:space="preserve"> </v>
      </c>
      <c r="Q412" s="379" t="str">
        <f t="shared" si="110"/>
        <v xml:space="preserve"> </v>
      </c>
      <c r="R412" s="521">
        <f t="shared" si="112"/>
        <v>0</v>
      </c>
      <c r="S412" s="461">
        <f t="shared" si="111"/>
        <v>0</v>
      </c>
    </row>
    <row r="413" spans="1:19" s="1" customFormat="1" ht="114.75" hidden="1" customHeight="1" thickBot="1" x14ac:dyDescent="0.25">
      <c r="A413" s="360">
        <f t="shared" ref="A413:O413" si="129">A411+A412</f>
        <v>0</v>
      </c>
      <c r="B413" s="368">
        <f t="shared" si="129"/>
        <v>0</v>
      </c>
      <c r="C413" s="368">
        <f t="shared" si="129"/>
        <v>0</v>
      </c>
      <c r="D413" s="368">
        <f t="shared" si="129"/>
        <v>0</v>
      </c>
      <c r="E413" s="368">
        <f t="shared" si="129"/>
        <v>0</v>
      </c>
      <c r="F413" s="368">
        <f t="shared" si="129"/>
        <v>0</v>
      </c>
      <c r="G413" s="51"/>
      <c r="H413" s="486" t="s">
        <v>183</v>
      </c>
      <c r="I413" s="368">
        <f>'موازنة 2026-2027'!O413</f>
        <v>0</v>
      </c>
      <c r="J413" s="368">
        <f>'موازنة 2027-2028 '!O413</f>
        <v>0</v>
      </c>
      <c r="K413" s="368">
        <f>'موازنة 2028 -2029'!O413</f>
        <v>0</v>
      </c>
      <c r="L413" s="368">
        <f t="shared" si="129"/>
        <v>0</v>
      </c>
      <c r="M413" s="368">
        <f>'موازنة 2029-2030'!O413</f>
        <v>0</v>
      </c>
      <c r="N413" s="500">
        <f t="shared" si="108"/>
        <v>0</v>
      </c>
      <c r="O413" s="368">
        <f t="shared" si="129"/>
        <v>0</v>
      </c>
      <c r="P413" s="368" t="str">
        <f t="shared" si="109"/>
        <v xml:space="preserve"> </v>
      </c>
      <c r="Q413" s="368" t="str">
        <f t="shared" si="110"/>
        <v xml:space="preserve"> </v>
      </c>
      <c r="R413" s="501">
        <f t="shared" si="112"/>
        <v>0</v>
      </c>
      <c r="S413" s="461">
        <f t="shared" si="111"/>
        <v>0</v>
      </c>
    </row>
    <row r="414" spans="1:19" s="1" customFormat="1" ht="105.75" hidden="1" customHeight="1" x14ac:dyDescent="0.2">
      <c r="A414" s="412">
        <f>'موازنة 2026-2027'!A414</f>
        <v>0</v>
      </c>
      <c r="B414" s="426">
        <f>'موازنة 2026-2027'!B414</f>
        <v>0</v>
      </c>
      <c r="C414" s="426">
        <f>'موازنة 2026-2027'!C414</f>
        <v>0</v>
      </c>
      <c r="D414" s="426">
        <f>'موازنة 2026-2027'!D414</f>
        <v>0</v>
      </c>
      <c r="E414" s="426">
        <f>'موازنة 2026-2027'!E414</f>
        <v>0</v>
      </c>
      <c r="F414" s="426">
        <f>'موازنة 2026-2027'!F414</f>
        <v>0</v>
      </c>
      <c r="G414" s="88">
        <v>3115040501</v>
      </c>
      <c r="H414" s="596" t="s">
        <v>319</v>
      </c>
      <c r="I414" s="426">
        <f>'موازنة 2026-2027'!O414</f>
        <v>0</v>
      </c>
      <c r="J414" s="426">
        <f>'موازنة 2027-2028 '!O414</f>
        <v>0</v>
      </c>
      <c r="K414" s="426">
        <f>'موازنة 2028 -2029'!O414</f>
        <v>0</v>
      </c>
      <c r="L414" s="426">
        <f t="shared" si="116"/>
        <v>0</v>
      </c>
      <c r="M414" s="426">
        <f>'موازنة 2029-2030'!O414</f>
        <v>0</v>
      </c>
      <c r="N414" s="597">
        <f t="shared" si="108"/>
        <v>0</v>
      </c>
      <c r="O414" s="426"/>
      <c r="P414" s="426" t="str">
        <f t="shared" si="109"/>
        <v xml:space="preserve"> </v>
      </c>
      <c r="Q414" s="426" t="str">
        <f t="shared" si="110"/>
        <v xml:space="preserve"> </v>
      </c>
      <c r="R414" s="598">
        <f t="shared" si="112"/>
        <v>0</v>
      </c>
      <c r="S414" s="461">
        <f t="shared" si="111"/>
        <v>0</v>
      </c>
    </row>
    <row r="415" spans="1:19" s="1" customFormat="1" ht="105.75" hidden="1" customHeight="1" x14ac:dyDescent="0.2">
      <c r="A415" s="357">
        <f>'موازنة 2026-2027'!A415</f>
        <v>0</v>
      </c>
      <c r="B415" s="373">
        <f>'موازنة 2026-2027'!B415</f>
        <v>0</v>
      </c>
      <c r="C415" s="373">
        <f>'موازنة 2026-2027'!C415</f>
        <v>0</v>
      </c>
      <c r="D415" s="373">
        <f>'موازنة 2026-2027'!D415</f>
        <v>0</v>
      </c>
      <c r="E415" s="373">
        <f>'موازنة 2026-2027'!E415</f>
        <v>0</v>
      </c>
      <c r="F415" s="373">
        <f>'موازنة 2026-2027'!F415</f>
        <v>0</v>
      </c>
      <c r="G415" s="54">
        <v>3115040601</v>
      </c>
      <c r="H415" s="477" t="s">
        <v>619</v>
      </c>
      <c r="I415" s="373">
        <f>'موازنة 2026-2027'!O415</f>
        <v>0</v>
      </c>
      <c r="J415" s="373">
        <f>'موازنة 2027-2028 '!O415</f>
        <v>0</v>
      </c>
      <c r="K415" s="373">
        <f>'موازنة 2028 -2029'!O415</f>
        <v>0</v>
      </c>
      <c r="L415" s="373">
        <f t="shared" si="116"/>
        <v>0</v>
      </c>
      <c r="M415" s="373">
        <f>'موازنة 2029-2030'!O415</f>
        <v>0</v>
      </c>
      <c r="N415" s="508">
        <f t="shared" si="108"/>
        <v>0</v>
      </c>
      <c r="O415" s="373"/>
      <c r="P415" s="373" t="str">
        <f t="shared" si="109"/>
        <v xml:space="preserve"> </v>
      </c>
      <c r="Q415" s="373" t="str">
        <f t="shared" si="110"/>
        <v xml:space="preserve"> </v>
      </c>
      <c r="R415" s="509">
        <f t="shared" si="112"/>
        <v>0</v>
      </c>
      <c r="S415" s="461">
        <f t="shared" si="111"/>
        <v>0</v>
      </c>
    </row>
    <row r="416" spans="1:19" s="1" customFormat="1" ht="105.75" hidden="1" customHeight="1" x14ac:dyDescent="0.2">
      <c r="A416" s="357">
        <f>'موازنة 2026-2027'!A416</f>
        <v>0</v>
      </c>
      <c r="B416" s="373">
        <f>'موازنة 2026-2027'!B416</f>
        <v>0</v>
      </c>
      <c r="C416" s="373">
        <f>'موازنة 2026-2027'!C416</f>
        <v>0</v>
      </c>
      <c r="D416" s="373">
        <f>'موازنة 2026-2027'!D416</f>
        <v>0</v>
      </c>
      <c r="E416" s="373">
        <f>'موازنة 2026-2027'!E416</f>
        <v>0</v>
      </c>
      <c r="F416" s="373">
        <f>'موازنة 2026-2027'!F416</f>
        <v>0</v>
      </c>
      <c r="G416" s="54">
        <v>3115040701</v>
      </c>
      <c r="H416" s="477" t="s">
        <v>620</v>
      </c>
      <c r="I416" s="373">
        <f>'موازنة 2026-2027'!O416</f>
        <v>0</v>
      </c>
      <c r="J416" s="373">
        <f>'موازنة 2027-2028 '!O416</f>
        <v>0</v>
      </c>
      <c r="K416" s="373">
        <f>'موازنة 2028 -2029'!O416</f>
        <v>0</v>
      </c>
      <c r="L416" s="373">
        <f t="shared" si="116"/>
        <v>0</v>
      </c>
      <c r="M416" s="373">
        <f>'موازنة 2029-2030'!O416</f>
        <v>0</v>
      </c>
      <c r="N416" s="508">
        <f t="shared" si="108"/>
        <v>0</v>
      </c>
      <c r="O416" s="373"/>
      <c r="P416" s="373" t="str">
        <f t="shared" si="109"/>
        <v xml:space="preserve"> </v>
      </c>
      <c r="Q416" s="373" t="str">
        <f t="shared" si="110"/>
        <v xml:space="preserve"> </v>
      </c>
      <c r="R416" s="509">
        <f t="shared" si="112"/>
        <v>0</v>
      </c>
      <c r="S416" s="461">
        <f t="shared" si="111"/>
        <v>0</v>
      </c>
    </row>
    <row r="417" spans="1:19" s="1" customFormat="1" ht="105.75" hidden="1" customHeight="1" thickBot="1" x14ac:dyDescent="0.25">
      <c r="A417" s="427">
        <f>'موازنة 2026-2027'!A417</f>
        <v>0</v>
      </c>
      <c r="B417" s="428">
        <f>'موازنة 2026-2027'!B417</f>
        <v>0</v>
      </c>
      <c r="C417" s="428">
        <f>'موازنة 2026-2027'!C417</f>
        <v>0</v>
      </c>
      <c r="D417" s="428">
        <f>'موازنة 2026-2027'!D417</f>
        <v>0</v>
      </c>
      <c r="E417" s="428">
        <f>'موازنة 2026-2027'!E417</f>
        <v>0</v>
      </c>
      <c r="F417" s="428">
        <f>'موازنة 2026-2027'!F417</f>
        <v>0</v>
      </c>
      <c r="G417" s="90">
        <v>3115040801</v>
      </c>
      <c r="H417" s="599" t="s">
        <v>621</v>
      </c>
      <c r="I417" s="428">
        <f>'موازنة 2026-2027'!O417</f>
        <v>0</v>
      </c>
      <c r="J417" s="428">
        <f>'موازنة 2027-2028 '!O417</f>
        <v>0</v>
      </c>
      <c r="K417" s="428">
        <f>'موازنة 2028 -2029'!O417</f>
        <v>0</v>
      </c>
      <c r="L417" s="428">
        <f t="shared" si="116"/>
        <v>0</v>
      </c>
      <c r="M417" s="428">
        <f>'موازنة 2029-2030'!O417</f>
        <v>0</v>
      </c>
      <c r="N417" s="600">
        <f t="shared" si="108"/>
        <v>0</v>
      </c>
      <c r="O417" s="428"/>
      <c r="P417" s="428" t="str">
        <f t="shared" si="109"/>
        <v xml:space="preserve"> </v>
      </c>
      <c r="Q417" s="428" t="str">
        <f t="shared" si="110"/>
        <v xml:space="preserve"> </v>
      </c>
      <c r="R417" s="601">
        <f t="shared" si="112"/>
        <v>0</v>
      </c>
      <c r="S417" s="461">
        <f t="shared" si="111"/>
        <v>0</v>
      </c>
    </row>
    <row r="418" spans="1:19" s="2" customFormat="1" ht="105" hidden="1" customHeight="1" thickBot="1" x14ac:dyDescent="0.25">
      <c r="A418" s="376">
        <f t="shared" ref="A418:O418" si="130">A407+A408+A409+A413+A414+A415+A416+A417</f>
        <v>0</v>
      </c>
      <c r="B418" s="377">
        <f t="shared" si="130"/>
        <v>0</v>
      </c>
      <c r="C418" s="377">
        <f t="shared" si="130"/>
        <v>0</v>
      </c>
      <c r="D418" s="377">
        <f t="shared" si="130"/>
        <v>0</v>
      </c>
      <c r="E418" s="377">
        <f t="shared" si="130"/>
        <v>0</v>
      </c>
      <c r="F418" s="377">
        <f t="shared" si="130"/>
        <v>0</v>
      </c>
      <c r="G418" s="57"/>
      <c r="H418" s="514" t="s">
        <v>274</v>
      </c>
      <c r="I418" s="377">
        <f>'موازنة 2026-2027'!O418</f>
        <v>0</v>
      </c>
      <c r="J418" s="377">
        <f>'موازنة 2027-2028 '!O418</f>
        <v>0</v>
      </c>
      <c r="K418" s="377">
        <f>'موازنة 2028 -2029'!O418</f>
        <v>0</v>
      </c>
      <c r="L418" s="377">
        <f t="shared" si="130"/>
        <v>0</v>
      </c>
      <c r="M418" s="377">
        <f>'موازنة 2029-2030'!O418</f>
        <v>0</v>
      </c>
      <c r="N418" s="515">
        <f t="shared" ref="N418:N484" si="131">M418-I418</f>
        <v>0</v>
      </c>
      <c r="O418" s="377">
        <f t="shared" si="130"/>
        <v>0</v>
      </c>
      <c r="P418" s="377" t="str">
        <f t="shared" ref="P418:P484" si="132">IF(O418&gt;I418,O418-I418," ")</f>
        <v xml:space="preserve"> </v>
      </c>
      <c r="Q418" s="377" t="str">
        <f t="shared" ref="Q418:Q484" si="133">IF(I418&gt;O418,I418-O418," ")</f>
        <v xml:space="preserve"> </v>
      </c>
      <c r="R418" s="516">
        <f t="shared" si="112"/>
        <v>0</v>
      </c>
      <c r="S418" s="461">
        <f t="shared" ref="S418:S484" si="134">SUM(A418+B418+C418+D418+E418+F418+I418+J418+K418+L418+M418+O418)</f>
        <v>0</v>
      </c>
    </row>
    <row r="419" spans="1:19" s="2" customFormat="1" ht="105.75" hidden="1" customHeight="1" x14ac:dyDescent="0.2">
      <c r="A419" s="389">
        <f>'موازنة 2026-2027'!A419</f>
        <v>0</v>
      </c>
      <c r="B419" s="390">
        <f>'موازنة 2026-2027'!B419</f>
        <v>0</v>
      </c>
      <c r="C419" s="390">
        <f>'موازنة 2026-2027'!C419</f>
        <v>0</v>
      </c>
      <c r="D419" s="390">
        <f>'موازنة 2026-2027'!D419</f>
        <v>0</v>
      </c>
      <c r="E419" s="390">
        <f>'موازنة 2026-2027'!E419</f>
        <v>0</v>
      </c>
      <c r="F419" s="390">
        <f>'موازنة 2026-2027'!F419</f>
        <v>0</v>
      </c>
      <c r="G419" s="53">
        <v>3115050101</v>
      </c>
      <c r="H419" s="505" t="s">
        <v>557</v>
      </c>
      <c r="I419" s="390">
        <f>'موازنة 2026-2027'!O419</f>
        <v>0</v>
      </c>
      <c r="J419" s="390">
        <f>'موازنة 2027-2028 '!O419</f>
        <v>0</v>
      </c>
      <c r="K419" s="390">
        <f>'موازنة 2028 -2029'!O419</f>
        <v>0</v>
      </c>
      <c r="L419" s="390">
        <f t="shared" si="116"/>
        <v>0</v>
      </c>
      <c r="M419" s="390">
        <f>'موازنة 2029-2030'!O419</f>
        <v>0</v>
      </c>
      <c r="N419" s="544">
        <f t="shared" si="131"/>
        <v>0</v>
      </c>
      <c r="O419" s="390"/>
      <c r="P419" s="390" t="str">
        <f t="shared" si="132"/>
        <v xml:space="preserve"> </v>
      </c>
      <c r="Q419" s="390" t="str">
        <f t="shared" si="133"/>
        <v xml:space="preserve"> </v>
      </c>
      <c r="R419" s="545">
        <f t="shared" si="112"/>
        <v>0</v>
      </c>
      <c r="S419" s="461">
        <f t="shared" si="134"/>
        <v>0</v>
      </c>
    </row>
    <row r="420" spans="1:19" s="2" customFormat="1" ht="121.5" customHeight="1" x14ac:dyDescent="0.2">
      <c r="A420" s="389"/>
      <c r="B420" s="390"/>
      <c r="C420" s="390"/>
      <c r="D420" s="390"/>
      <c r="E420" s="390"/>
      <c r="F420" s="390"/>
      <c r="G420" s="60">
        <v>3115060000</v>
      </c>
      <c r="H420" s="474" t="s">
        <v>558</v>
      </c>
      <c r="I420" s="390"/>
      <c r="J420" s="390"/>
      <c r="K420" s="390"/>
      <c r="L420" s="390"/>
      <c r="M420" s="390"/>
      <c r="N420" s="544"/>
      <c r="O420" s="390"/>
      <c r="P420" s="390" t="str">
        <f t="shared" si="132"/>
        <v xml:space="preserve"> </v>
      </c>
      <c r="Q420" s="390" t="str">
        <f t="shared" si="133"/>
        <v xml:space="preserve"> </v>
      </c>
      <c r="R420" s="545"/>
      <c r="S420" s="461">
        <f>S423</f>
        <v>1080477</v>
      </c>
    </row>
    <row r="421" spans="1:19" s="1" customFormat="1" ht="105.75" hidden="1" customHeight="1" x14ac:dyDescent="0.2">
      <c r="A421" s="357">
        <f>'موازنة 2026-2027'!A421</f>
        <v>0</v>
      </c>
      <c r="B421" s="373">
        <f>'موازنة 2026-2027'!B421</f>
        <v>0</v>
      </c>
      <c r="C421" s="373">
        <f>'موازنة 2026-2027'!C421</f>
        <v>0</v>
      </c>
      <c r="D421" s="373">
        <f>'موازنة 2026-2027'!D421</f>
        <v>0</v>
      </c>
      <c r="E421" s="373">
        <f>'موازنة 2026-2027'!E421</f>
        <v>0</v>
      </c>
      <c r="F421" s="373">
        <f>'موازنة 2026-2027'!F421</f>
        <v>0</v>
      </c>
      <c r="G421" s="54">
        <v>3115060101</v>
      </c>
      <c r="H421" s="477" t="s">
        <v>888</v>
      </c>
      <c r="I421" s="373">
        <f>'موازنة 2026-2027'!O421</f>
        <v>0</v>
      </c>
      <c r="J421" s="373">
        <f>'موازنة 2027-2028 '!O421</f>
        <v>0</v>
      </c>
      <c r="K421" s="373">
        <f>'موازنة 2028 -2029'!O421</f>
        <v>0</v>
      </c>
      <c r="L421" s="373">
        <f t="shared" si="116"/>
        <v>0</v>
      </c>
      <c r="M421" s="373">
        <f>'موازنة 2029-2030'!O421</f>
        <v>0</v>
      </c>
      <c r="N421" s="508">
        <f t="shared" si="131"/>
        <v>0</v>
      </c>
      <c r="O421" s="373"/>
      <c r="P421" s="373" t="str">
        <f t="shared" si="132"/>
        <v xml:space="preserve"> </v>
      </c>
      <c r="Q421" s="373" t="str">
        <f t="shared" si="133"/>
        <v xml:space="preserve"> </v>
      </c>
      <c r="R421" s="509">
        <f t="shared" si="112"/>
        <v>0</v>
      </c>
      <c r="S421" s="461">
        <f t="shared" si="134"/>
        <v>0</v>
      </c>
    </row>
    <row r="422" spans="1:19" s="1" customFormat="1" ht="105" customHeight="1" thickBot="1" x14ac:dyDescent="0.25">
      <c r="A422" s="373">
        <f>'موازنة 2026-2027'!A422</f>
        <v>175000</v>
      </c>
      <c r="B422" s="373">
        <f>'موازنة 2026-2027'!B422</f>
        <v>166325</v>
      </c>
      <c r="C422" s="373">
        <f>'موازنة 2026-2027'!C422</f>
        <v>55000</v>
      </c>
      <c r="D422" s="373">
        <f>'موازنة 2026-2027'!D422</f>
        <v>250152</v>
      </c>
      <c r="E422" s="373">
        <f>'موازنة 2026-2027'!E422</f>
        <v>55000</v>
      </c>
      <c r="F422" s="373">
        <f>'موازنة 2026-2027'!F422</f>
        <v>0</v>
      </c>
      <c r="G422" s="54">
        <v>3115060201</v>
      </c>
      <c r="H422" s="477" t="s">
        <v>889</v>
      </c>
      <c r="I422" s="373">
        <f>'موازنة 2026-2027'!O422</f>
        <v>60000</v>
      </c>
      <c r="J422" s="373">
        <f>'موازنة 2027-2028 '!O422</f>
        <v>70000</v>
      </c>
      <c r="K422" s="373">
        <f>'موازنة 2028 -2029'!O422</f>
        <v>83000</v>
      </c>
      <c r="L422" s="373">
        <f t="shared" si="116"/>
        <v>166000</v>
      </c>
      <c r="M422" s="373">
        <f>'موازنة 2029-2030'!O422</f>
        <v>0</v>
      </c>
      <c r="N422" s="508">
        <f t="shared" si="131"/>
        <v>-60000</v>
      </c>
      <c r="O422" s="373"/>
      <c r="P422" s="373" t="str">
        <f t="shared" si="132"/>
        <v xml:space="preserve"> </v>
      </c>
      <c r="Q422" s="373">
        <f t="shared" si="133"/>
        <v>60000</v>
      </c>
      <c r="R422" s="509">
        <f t="shared" si="112"/>
        <v>0</v>
      </c>
      <c r="S422" s="461">
        <f t="shared" si="134"/>
        <v>1080477</v>
      </c>
    </row>
    <row r="423" spans="1:19" s="2" customFormat="1" ht="107.25" customHeight="1" thickBot="1" x14ac:dyDescent="0.25">
      <c r="A423" s="376">
        <f t="shared" ref="A423:O423" si="135">A421+A422</f>
        <v>175000</v>
      </c>
      <c r="B423" s="377">
        <f t="shared" si="135"/>
        <v>166325</v>
      </c>
      <c r="C423" s="377">
        <f t="shared" si="135"/>
        <v>55000</v>
      </c>
      <c r="D423" s="377">
        <f t="shared" si="135"/>
        <v>250152</v>
      </c>
      <c r="E423" s="377">
        <f t="shared" si="135"/>
        <v>55000</v>
      </c>
      <c r="F423" s="377">
        <f t="shared" si="135"/>
        <v>0</v>
      </c>
      <c r="G423" s="57"/>
      <c r="H423" s="514" t="s">
        <v>295</v>
      </c>
      <c r="I423" s="377">
        <f>'موازنة 2026-2027'!O423</f>
        <v>60000</v>
      </c>
      <c r="J423" s="377">
        <f>'موازنة 2027-2028 '!O423</f>
        <v>70000</v>
      </c>
      <c r="K423" s="377">
        <f>'موازنة 2028 -2029'!O423</f>
        <v>83000</v>
      </c>
      <c r="L423" s="377">
        <f t="shared" si="135"/>
        <v>166000</v>
      </c>
      <c r="M423" s="377">
        <f>'موازنة 2029-2030'!O423</f>
        <v>0</v>
      </c>
      <c r="N423" s="515">
        <f t="shared" si="131"/>
        <v>-60000</v>
      </c>
      <c r="O423" s="377">
        <f t="shared" si="135"/>
        <v>0</v>
      </c>
      <c r="P423" s="377" t="str">
        <f t="shared" si="132"/>
        <v xml:space="preserve"> </v>
      </c>
      <c r="Q423" s="377">
        <f t="shared" si="133"/>
        <v>60000</v>
      </c>
      <c r="R423" s="516">
        <f t="shared" ref="R423:R489" si="136">IF(O423=0,,O423/I423)</f>
        <v>0</v>
      </c>
      <c r="S423" s="461">
        <f t="shared" si="134"/>
        <v>1080477</v>
      </c>
    </row>
    <row r="424" spans="1:19" s="2" customFormat="1" ht="105.75" hidden="1" customHeight="1" x14ac:dyDescent="0.2">
      <c r="A424" s="389">
        <f>'موازنة 2026-2027'!A424</f>
        <v>0</v>
      </c>
      <c r="B424" s="390">
        <f>'موازنة 2026-2027'!B424</f>
        <v>0</v>
      </c>
      <c r="C424" s="390">
        <f>'موازنة 2026-2027'!C424</f>
        <v>0</v>
      </c>
      <c r="D424" s="390">
        <f>'موازنة 2026-2027'!D424</f>
        <v>0</v>
      </c>
      <c r="E424" s="390">
        <f>'موازنة 2026-2027'!E424</f>
        <v>0</v>
      </c>
      <c r="F424" s="390">
        <f>'موازنة 2026-2027'!F424</f>
        <v>0</v>
      </c>
      <c r="G424" s="60">
        <v>3115070101</v>
      </c>
      <c r="H424" s="474" t="s">
        <v>559</v>
      </c>
      <c r="I424" s="390">
        <f>'موازنة 2026-2027'!O424</f>
        <v>0</v>
      </c>
      <c r="J424" s="390">
        <f>'موازنة 2027-2028 '!O424</f>
        <v>0</v>
      </c>
      <c r="K424" s="390">
        <f>'موازنة 2028 -2029'!O424</f>
        <v>0</v>
      </c>
      <c r="L424" s="390">
        <f t="shared" si="116"/>
        <v>0</v>
      </c>
      <c r="M424" s="390">
        <f>'موازنة 2029-2030'!O424</f>
        <v>0</v>
      </c>
      <c r="N424" s="544">
        <f t="shared" si="131"/>
        <v>0</v>
      </c>
      <c r="O424" s="390"/>
      <c r="P424" s="390" t="str">
        <f t="shared" si="132"/>
        <v xml:space="preserve"> </v>
      </c>
      <c r="Q424" s="390" t="str">
        <f t="shared" si="133"/>
        <v xml:space="preserve"> </v>
      </c>
      <c r="R424" s="545">
        <f t="shared" si="136"/>
        <v>0</v>
      </c>
      <c r="S424" s="461">
        <f t="shared" si="134"/>
        <v>0</v>
      </c>
    </row>
    <row r="425" spans="1:19" s="2" customFormat="1" ht="105.75" hidden="1" customHeight="1" x14ac:dyDescent="0.2">
      <c r="A425" s="389">
        <f>'موازنة 2026-2027'!A425</f>
        <v>0</v>
      </c>
      <c r="B425" s="390">
        <f>'موازنة 2026-2027'!B425</f>
        <v>0</v>
      </c>
      <c r="C425" s="390">
        <f>'موازنة 2026-2027'!C425</f>
        <v>0</v>
      </c>
      <c r="D425" s="390">
        <f>'موازنة 2026-2027'!D425</f>
        <v>0</v>
      </c>
      <c r="E425" s="390">
        <f>'موازنة 2026-2027'!E425</f>
        <v>0</v>
      </c>
      <c r="F425" s="390">
        <f>'موازنة 2026-2027'!F425</f>
        <v>0</v>
      </c>
      <c r="G425" s="60">
        <v>3115080101</v>
      </c>
      <c r="H425" s="474" t="s">
        <v>560</v>
      </c>
      <c r="I425" s="390">
        <f>'موازنة 2026-2027'!O425</f>
        <v>0</v>
      </c>
      <c r="J425" s="390">
        <f>'موازنة 2027-2028 '!O425</f>
        <v>0</v>
      </c>
      <c r="K425" s="390">
        <f>'موازنة 2028 -2029'!O425</f>
        <v>0</v>
      </c>
      <c r="L425" s="390">
        <f t="shared" si="116"/>
        <v>0</v>
      </c>
      <c r="M425" s="390">
        <f>'موازنة 2029-2030'!O425</f>
        <v>0</v>
      </c>
      <c r="N425" s="544">
        <f t="shared" si="131"/>
        <v>0</v>
      </c>
      <c r="O425" s="390"/>
      <c r="P425" s="390" t="str">
        <f t="shared" si="132"/>
        <v xml:space="preserve"> </v>
      </c>
      <c r="Q425" s="390" t="str">
        <f t="shared" si="133"/>
        <v xml:space="preserve"> </v>
      </c>
      <c r="R425" s="545">
        <f t="shared" si="136"/>
        <v>0</v>
      </c>
      <c r="S425" s="461">
        <f t="shared" si="134"/>
        <v>0</v>
      </c>
    </row>
    <row r="426" spans="1:19" s="1" customFormat="1" ht="105.75" hidden="1" customHeight="1" x14ac:dyDescent="0.2">
      <c r="A426" s="357"/>
      <c r="B426" s="373"/>
      <c r="C426" s="373"/>
      <c r="D426" s="373"/>
      <c r="E426" s="373"/>
      <c r="F426" s="373"/>
      <c r="G426" s="54" t="s">
        <v>890</v>
      </c>
      <c r="H426" s="602" t="s">
        <v>561</v>
      </c>
      <c r="I426" s="373"/>
      <c r="J426" s="373"/>
      <c r="K426" s="373"/>
      <c r="L426" s="373"/>
      <c r="M426" s="373"/>
      <c r="N426" s="508"/>
      <c r="O426" s="373"/>
      <c r="P426" s="373" t="str">
        <f t="shared" si="132"/>
        <v xml:space="preserve"> </v>
      </c>
      <c r="Q426" s="373" t="str">
        <f t="shared" si="133"/>
        <v xml:space="preserve"> </v>
      </c>
      <c r="R426" s="509"/>
      <c r="S426" s="461">
        <f>S430</f>
        <v>0</v>
      </c>
    </row>
    <row r="427" spans="1:19" s="1" customFormat="1" ht="105.75" hidden="1" customHeight="1" x14ac:dyDescent="0.2">
      <c r="A427" s="357">
        <f>'موازنة 2026-2027'!A427</f>
        <v>0</v>
      </c>
      <c r="B427" s="373">
        <f>'موازنة 2026-2027'!B427</f>
        <v>0</v>
      </c>
      <c r="C427" s="373">
        <f>'موازنة 2026-2027'!C427</f>
        <v>0</v>
      </c>
      <c r="D427" s="373">
        <f>'موازنة 2026-2027'!D427</f>
        <v>0</v>
      </c>
      <c r="E427" s="373">
        <f>'موازنة 2026-2027'!E427</f>
        <v>0</v>
      </c>
      <c r="F427" s="373">
        <f>'موازنة 2026-2027'!F427</f>
        <v>0</v>
      </c>
      <c r="G427" s="54">
        <v>3115090101</v>
      </c>
      <c r="H427" s="477" t="s">
        <v>320</v>
      </c>
      <c r="I427" s="373">
        <f>'موازنة 2026-2027'!O427</f>
        <v>0</v>
      </c>
      <c r="J427" s="373">
        <f>'موازنة 2027-2028 '!O427</f>
        <v>0</v>
      </c>
      <c r="K427" s="373">
        <f>'موازنة 2028 -2029'!O427</f>
        <v>0</v>
      </c>
      <c r="L427" s="373">
        <f t="shared" ref="L427:L491" si="137">K427*2</f>
        <v>0</v>
      </c>
      <c r="M427" s="373">
        <f>'موازنة 2029-2030'!O427</f>
        <v>0</v>
      </c>
      <c r="N427" s="508">
        <f t="shared" si="131"/>
        <v>0</v>
      </c>
      <c r="O427" s="373"/>
      <c r="P427" s="373" t="str">
        <f t="shared" si="132"/>
        <v xml:space="preserve"> </v>
      </c>
      <c r="Q427" s="373" t="str">
        <f t="shared" si="133"/>
        <v xml:space="preserve"> </v>
      </c>
      <c r="R427" s="509">
        <f t="shared" si="136"/>
        <v>0</v>
      </c>
      <c r="S427" s="461">
        <f t="shared" si="134"/>
        <v>0</v>
      </c>
    </row>
    <row r="428" spans="1:19" s="1" customFormat="1" ht="105.75" hidden="1" customHeight="1" x14ac:dyDescent="0.2">
      <c r="A428" s="357">
        <f>'موازنة 2026-2027'!A428</f>
        <v>0</v>
      </c>
      <c r="B428" s="373">
        <f>'موازنة 2026-2027'!B428</f>
        <v>0</v>
      </c>
      <c r="C428" s="373">
        <f>'موازنة 2026-2027'!C428</f>
        <v>0</v>
      </c>
      <c r="D428" s="373">
        <f>'موازنة 2026-2027'!D428</f>
        <v>0</v>
      </c>
      <c r="E428" s="373">
        <f>'موازنة 2026-2027'!E428</f>
        <v>0</v>
      </c>
      <c r="F428" s="373">
        <f>'موازنة 2026-2027'!F428</f>
        <v>0</v>
      </c>
      <c r="G428" s="54">
        <v>3115090201</v>
      </c>
      <c r="H428" s="477" t="s">
        <v>321</v>
      </c>
      <c r="I428" s="373">
        <f>'موازنة 2026-2027'!O428</f>
        <v>0</v>
      </c>
      <c r="J428" s="373">
        <f>'موازنة 2027-2028 '!O428</f>
        <v>0</v>
      </c>
      <c r="K428" s="373">
        <f>'موازنة 2028 -2029'!O428</f>
        <v>0</v>
      </c>
      <c r="L428" s="373">
        <f t="shared" si="137"/>
        <v>0</v>
      </c>
      <c r="M428" s="373">
        <f>'موازنة 2029-2030'!O428</f>
        <v>0</v>
      </c>
      <c r="N428" s="508">
        <f t="shared" si="131"/>
        <v>0</v>
      </c>
      <c r="O428" s="373"/>
      <c r="P428" s="373" t="str">
        <f t="shared" si="132"/>
        <v xml:space="preserve"> </v>
      </c>
      <c r="Q428" s="373" t="str">
        <f t="shared" si="133"/>
        <v xml:space="preserve"> </v>
      </c>
      <c r="R428" s="509">
        <f t="shared" si="136"/>
        <v>0</v>
      </c>
      <c r="S428" s="461">
        <f t="shared" si="134"/>
        <v>0</v>
      </c>
    </row>
    <row r="429" spans="1:19" s="1" customFormat="1" ht="105.75" hidden="1" customHeight="1" thickBot="1" x14ac:dyDescent="0.25">
      <c r="A429" s="357">
        <f>'موازنة 2026-2027'!A429</f>
        <v>0</v>
      </c>
      <c r="B429" s="373">
        <f>'موازنة 2026-2027'!B429</f>
        <v>0</v>
      </c>
      <c r="C429" s="373">
        <f>'موازنة 2026-2027'!C429</f>
        <v>0</v>
      </c>
      <c r="D429" s="373">
        <f>'موازنة 2026-2027'!D429</f>
        <v>0</v>
      </c>
      <c r="E429" s="373">
        <f>'موازنة 2026-2027'!E429</f>
        <v>0</v>
      </c>
      <c r="F429" s="373">
        <f>'موازنة 2026-2027'!F429</f>
        <v>0</v>
      </c>
      <c r="G429" s="55">
        <v>3115090301</v>
      </c>
      <c r="H429" s="510" t="s">
        <v>322</v>
      </c>
      <c r="I429" s="373">
        <f>'موازنة 2026-2027'!O429</f>
        <v>0</v>
      </c>
      <c r="J429" s="373">
        <f>'موازنة 2027-2028 '!O429</f>
        <v>0</v>
      </c>
      <c r="K429" s="373">
        <f>'موازنة 2028 -2029'!O429</f>
        <v>0</v>
      </c>
      <c r="L429" s="373">
        <f t="shared" si="137"/>
        <v>0</v>
      </c>
      <c r="M429" s="373">
        <f>'موازنة 2029-2030'!O429</f>
        <v>0</v>
      </c>
      <c r="N429" s="508">
        <f t="shared" si="131"/>
        <v>0</v>
      </c>
      <c r="O429" s="373"/>
      <c r="P429" s="373" t="str">
        <f t="shared" si="132"/>
        <v xml:space="preserve"> </v>
      </c>
      <c r="Q429" s="373" t="str">
        <f t="shared" si="133"/>
        <v xml:space="preserve"> </v>
      </c>
      <c r="R429" s="509">
        <f t="shared" si="136"/>
        <v>0</v>
      </c>
      <c r="S429" s="461">
        <f t="shared" si="134"/>
        <v>0</v>
      </c>
    </row>
    <row r="430" spans="1:19" s="2" customFormat="1" ht="120" hidden="1" customHeight="1" thickBot="1" x14ac:dyDescent="0.25">
      <c r="A430" s="376">
        <f t="shared" ref="A430:F430" si="138">SUM(A427:A429)</f>
        <v>0</v>
      </c>
      <c r="B430" s="377">
        <f t="shared" si="138"/>
        <v>0</v>
      </c>
      <c r="C430" s="377">
        <f t="shared" si="138"/>
        <v>0</v>
      </c>
      <c r="D430" s="377">
        <f t="shared" si="138"/>
        <v>0</v>
      </c>
      <c r="E430" s="377">
        <f t="shared" si="138"/>
        <v>0</v>
      </c>
      <c r="F430" s="377">
        <f t="shared" si="138"/>
        <v>0</v>
      </c>
      <c r="G430" s="57"/>
      <c r="H430" s="514" t="s">
        <v>323</v>
      </c>
      <c r="I430" s="377">
        <f>'موازنة 2026-2027'!O430</f>
        <v>0</v>
      </c>
      <c r="J430" s="377">
        <f>'موازنة 2027-2028 '!O430</f>
        <v>0</v>
      </c>
      <c r="K430" s="377">
        <f>'موازنة 2028 -2029'!O430</f>
        <v>0</v>
      </c>
      <c r="L430" s="377">
        <f t="shared" ref="L430:O430" si="139">SUM(L427:L429)</f>
        <v>0</v>
      </c>
      <c r="M430" s="377">
        <f>'موازنة 2029-2030'!O430</f>
        <v>0</v>
      </c>
      <c r="N430" s="515">
        <f t="shared" si="131"/>
        <v>0</v>
      </c>
      <c r="O430" s="377">
        <f t="shared" si="139"/>
        <v>0</v>
      </c>
      <c r="P430" s="377" t="str">
        <f t="shared" si="132"/>
        <v xml:space="preserve"> </v>
      </c>
      <c r="Q430" s="377" t="str">
        <f t="shared" si="133"/>
        <v xml:space="preserve"> </v>
      </c>
      <c r="R430" s="516">
        <f t="shared" si="136"/>
        <v>0</v>
      </c>
      <c r="S430" s="461">
        <f t="shared" si="134"/>
        <v>0</v>
      </c>
    </row>
    <row r="431" spans="1:19" s="2" customFormat="1" ht="121.5" customHeight="1" thickBot="1" x14ac:dyDescent="0.25">
      <c r="A431" s="390">
        <f>'موازنة 2026-2027'!A431</f>
        <v>55000</v>
      </c>
      <c r="B431" s="390">
        <f>'موازنة 2026-2027'!B431</f>
        <v>55000</v>
      </c>
      <c r="C431" s="390">
        <f>'موازنة 2026-2027'!C431</f>
        <v>65000</v>
      </c>
      <c r="D431" s="390">
        <f>'موازنة 2026-2027'!D431</f>
        <v>65000</v>
      </c>
      <c r="E431" s="390">
        <f>'موازنة 2026-2027'!E431</f>
        <v>100000</v>
      </c>
      <c r="F431" s="390">
        <f>'موازنة 2026-2027'!F431</f>
        <v>0</v>
      </c>
      <c r="G431" s="68">
        <v>3115100101</v>
      </c>
      <c r="H431" s="593" t="s">
        <v>613</v>
      </c>
      <c r="I431" s="390">
        <f>'موازنة 2026-2027'!O431</f>
        <v>122000</v>
      </c>
      <c r="J431" s="390">
        <f>'موازنة 2027-2028 '!O431</f>
        <v>137000</v>
      </c>
      <c r="K431" s="390">
        <f>'موازنة 2028 -2029'!O431</f>
        <v>160000</v>
      </c>
      <c r="L431" s="390">
        <f t="shared" si="137"/>
        <v>320000</v>
      </c>
      <c r="M431" s="390">
        <f>'موازنة 2029-2030'!O431</f>
        <v>0</v>
      </c>
      <c r="N431" s="544">
        <f t="shared" si="131"/>
        <v>-122000</v>
      </c>
      <c r="O431" s="390"/>
      <c r="P431" s="390" t="str">
        <f t="shared" si="132"/>
        <v xml:space="preserve"> </v>
      </c>
      <c r="Q431" s="390">
        <f t="shared" si="133"/>
        <v>122000</v>
      </c>
      <c r="R431" s="545">
        <f t="shared" si="136"/>
        <v>0</v>
      </c>
      <c r="S431" s="461">
        <f t="shared" si="134"/>
        <v>1079000</v>
      </c>
    </row>
    <row r="432" spans="1:19" s="3" customFormat="1" ht="102.75" customHeight="1" thickBot="1" x14ac:dyDescent="0.25">
      <c r="A432" s="382">
        <f t="shared" ref="A432:O432" si="140">A430+A425+A424+A423+A419+A418+A405+A404+A403+A431</f>
        <v>230000</v>
      </c>
      <c r="B432" s="383">
        <f t="shared" si="140"/>
        <v>221325</v>
      </c>
      <c r="C432" s="383">
        <f t="shared" si="140"/>
        <v>120000</v>
      </c>
      <c r="D432" s="383">
        <f t="shared" si="140"/>
        <v>315152</v>
      </c>
      <c r="E432" s="383">
        <f t="shared" si="140"/>
        <v>155000</v>
      </c>
      <c r="F432" s="383">
        <f t="shared" si="140"/>
        <v>0</v>
      </c>
      <c r="G432" s="58"/>
      <c r="H432" s="525" t="s">
        <v>324</v>
      </c>
      <c r="I432" s="383">
        <f>'موازنة 2026-2027'!O432</f>
        <v>182000</v>
      </c>
      <c r="J432" s="383">
        <f>'موازنة 2027-2028 '!O432</f>
        <v>207000</v>
      </c>
      <c r="K432" s="383">
        <f>'موازنة 2028 -2029'!O432</f>
        <v>243000</v>
      </c>
      <c r="L432" s="383">
        <f t="shared" si="137"/>
        <v>486000</v>
      </c>
      <c r="M432" s="383">
        <f>'موازنة 2029-2030'!O432</f>
        <v>0</v>
      </c>
      <c r="N432" s="526">
        <f t="shared" si="131"/>
        <v>-182000</v>
      </c>
      <c r="O432" s="383">
        <f t="shared" si="140"/>
        <v>0</v>
      </c>
      <c r="P432" s="383" t="str">
        <f t="shared" si="132"/>
        <v xml:space="preserve"> </v>
      </c>
      <c r="Q432" s="383">
        <f t="shared" si="133"/>
        <v>182000</v>
      </c>
      <c r="R432" s="527">
        <f t="shared" si="136"/>
        <v>0</v>
      </c>
      <c r="S432" s="461">
        <f t="shared" si="134"/>
        <v>2159477</v>
      </c>
    </row>
    <row r="433" spans="1:19" s="3" customFormat="1" ht="123" hidden="1" customHeight="1" thickBot="1" x14ac:dyDescent="0.25">
      <c r="A433" s="400">
        <f>'موازنة 2026-2027'!A433</f>
        <v>0</v>
      </c>
      <c r="B433" s="401">
        <f>'موازنة 2026-2027'!B433</f>
        <v>0</v>
      </c>
      <c r="C433" s="401">
        <f>'موازنة 2026-2027'!C433</f>
        <v>0</v>
      </c>
      <c r="D433" s="401">
        <f>'موازنة 2026-2027'!D433</f>
        <v>0</v>
      </c>
      <c r="E433" s="401">
        <f>'موازنة 2026-2027'!E433</f>
        <v>0</v>
      </c>
      <c r="F433" s="401">
        <f>'موازنة 2026-2027'!F433</f>
        <v>0</v>
      </c>
      <c r="G433" s="42">
        <v>3115990101</v>
      </c>
      <c r="H433" s="525" t="s">
        <v>51</v>
      </c>
      <c r="I433" s="401">
        <f>'موازنة 2026-2027'!O433</f>
        <v>0</v>
      </c>
      <c r="J433" s="401">
        <f>'موازنة 2027-2028 '!O433</f>
        <v>0</v>
      </c>
      <c r="K433" s="401">
        <f>'موازنة 2028 -2029'!O433</f>
        <v>0</v>
      </c>
      <c r="L433" s="401">
        <f t="shared" si="137"/>
        <v>0</v>
      </c>
      <c r="M433" s="401">
        <f>'موازنة 2029-2030'!O433</f>
        <v>0</v>
      </c>
      <c r="N433" s="528">
        <f t="shared" si="131"/>
        <v>0</v>
      </c>
      <c r="O433" s="401"/>
      <c r="P433" s="401" t="str">
        <f t="shared" si="132"/>
        <v xml:space="preserve"> </v>
      </c>
      <c r="Q433" s="401" t="str">
        <f t="shared" si="133"/>
        <v xml:space="preserve"> </v>
      </c>
      <c r="R433" s="529">
        <f t="shared" si="136"/>
        <v>0</v>
      </c>
      <c r="S433" s="461">
        <f t="shared" si="134"/>
        <v>0</v>
      </c>
    </row>
    <row r="434" spans="1:19" s="3" customFormat="1" ht="112.5" customHeight="1" thickBot="1" x14ac:dyDescent="0.25">
      <c r="A434" s="382">
        <f t="shared" ref="A434:O434" si="141">A432-A433</f>
        <v>230000</v>
      </c>
      <c r="B434" s="383">
        <f t="shared" si="141"/>
        <v>221325</v>
      </c>
      <c r="C434" s="383">
        <f t="shared" si="141"/>
        <v>120000</v>
      </c>
      <c r="D434" s="383">
        <f t="shared" si="141"/>
        <v>315152</v>
      </c>
      <c r="E434" s="383">
        <f t="shared" si="141"/>
        <v>155000</v>
      </c>
      <c r="F434" s="383">
        <f t="shared" si="141"/>
        <v>0</v>
      </c>
      <c r="G434" s="58"/>
      <c r="H434" s="525" t="s">
        <v>325</v>
      </c>
      <c r="I434" s="383">
        <f>'موازنة 2026-2027'!O434</f>
        <v>182000</v>
      </c>
      <c r="J434" s="383">
        <f>'موازنة 2027-2028 '!O434</f>
        <v>207000</v>
      </c>
      <c r="K434" s="383">
        <f>'موازنة 2028 -2029'!O434</f>
        <v>243000</v>
      </c>
      <c r="L434" s="383">
        <f t="shared" si="141"/>
        <v>486000</v>
      </c>
      <c r="M434" s="383">
        <f>'موازنة 2029-2030'!O434</f>
        <v>0</v>
      </c>
      <c r="N434" s="526">
        <f t="shared" si="131"/>
        <v>-182000</v>
      </c>
      <c r="O434" s="383">
        <f t="shared" si="141"/>
        <v>0</v>
      </c>
      <c r="P434" s="383" t="str">
        <f t="shared" si="132"/>
        <v xml:space="preserve"> </v>
      </c>
      <c r="Q434" s="383">
        <f t="shared" si="133"/>
        <v>182000</v>
      </c>
      <c r="R434" s="527">
        <f t="shared" si="136"/>
        <v>0</v>
      </c>
      <c r="S434" s="461">
        <f t="shared" si="134"/>
        <v>2159477</v>
      </c>
    </row>
    <row r="435" spans="1:19" s="277" customFormat="1" ht="121.5" customHeight="1" thickBot="1" x14ac:dyDescent="0.25">
      <c r="A435" s="421"/>
      <c r="B435" s="422"/>
      <c r="C435" s="423">
        <f>(C434-A434)/A434</f>
        <v>-0.47826086956521741</v>
      </c>
      <c r="D435" s="423">
        <f>(D434-B434)/B434</f>
        <v>0.42393313001242516</v>
      </c>
      <c r="E435" s="423">
        <f>(E434-C434)/C434</f>
        <v>0.29166666666666669</v>
      </c>
      <c r="F435" s="423">
        <f>(F434-D434)/D434</f>
        <v>-1</v>
      </c>
      <c r="G435" s="280"/>
      <c r="H435" s="536" t="s">
        <v>1137</v>
      </c>
      <c r="I435" s="386">
        <f>'موازنة 2026-2027'!O435</f>
        <v>5.2023121387283239E-2</v>
      </c>
      <c r="J435" s="422" t="e">
        <f>'موازنة 2027-2028 '!O435</f>
        <v>#DIV/0!</v>
      </c>
      <c r="K435" s="422" t="e">
        <f>'موازنة 2028 -2029'!O435</f>
        <v>#DIV/0!</v>
      </c>
      <c r="L435" s="422"/>
      <c r="M435" s="423" t="e">
        <f>'موازنة 2029-2030'!O435</f>
        <v>#DIV/0!</v>
      </c>
      <c r="N435" s="590"/>
      <c r="O435" s="423">
        <f>(O434-J434)/J434</f>
        <v>-1</v>
      </c>
      <c r="P435" s="422"/>
      <c r="Q435" s="422"/>
      <c r="R435" s="591"/>
      <c r="S435" s="539">
        <v>1</v>
      </c>
    </row>
    <row r="436" spans="1:19" s="3" customFormat="1" ht="105.75" hidden="1" customHeight="1" thickBot="1" x14ac:dyDescent="0.25">
      <c r="A436" s="387">
        <f>'موازنة 2026-2027'!A436</f>
        <v>0</v>
      </c>
      <c r="B436" s="388">
        <f>'موازنة 2026-2027'!B436</f>
        <v>0</v>
      </c>
      <c r="C436" s="388">
        <f>'موازنة 2026-2027'!C436</f>
        <v>0</v>
      </c>
      <c r="D436" s="388">
        <f>'موازنة 2026-2027'!D436</f>
        <v>0</v>
      </c>
      <c r="E436" s="388">
        <f>'موازنة 2026-2027'!E436</f>
        <v>0</v>
      </c>
      <c r="F436" s="388">
        <f>'موازنة 2026-2027'!F436</f>
        <v>0</v>
      </c>
      <c r="G436" s="42" t="s">
        <v>1010</v>
      </c>
      <c r="H436" s="525" t="s">
        <v>326</v>
      </c>
      <c r="I436" s="388">
        <f>'موازنة 2026-2027'!O436</f>
        <v>0</v>
      </c>
      <c r="J436" s="388">
        <f>'موازنة 2027-2028 '!O436</f>
        <v>0</v>
      </c>
      <c r="K436" s="388">
        <f>'موازنة 2028 -2029'!O436</f>
        <v>0</v>
      </c>
      <c r="L436" s="388">
        <f t="shared" si="137"/>
        <v>0</v>
      </c>
      <c r="M436" s="388">
        <f>'موازنة 2029-2030'!O436</f>
        <v>0</v>
      </c>
      <c r="N436" s="541">
        <f t="shared" si="131"/>
        <v>0</v>
      </c>
      <c r="O436" s="388"/>
      <c r="P436" s="388" t="str">
        <f t="shared" si="132"/>
        <v xml:space="preserve"> </v>
      </c>
      <c r="Q436" s="388" t="str">
        <f t="shared" si="133"/>
        <v xml:space="preserve"> </v>
      </c>
      <c r="R436" s="542">
        <f t="shared" si="136"/>
        <v>0</v>
      </c>
      <c r="S436" s="461">
        <f t="shared" si="134"/>
        <v>0</v>
      </c>
    </row>
    <row r="437" spans="1:19" s="3" customFormat="1" ht="102.75" customHeight="1" thickBot="1" x14ac:dyDescent="0.25">
      <c r="A437" s="382">
        <f t="shared" ref="A437:F437" si="142">A436+A432+A388+A380+A189+A68</f>
        <v>22000000</v>
      </c>
      <c r="B437" s="383">
        <f t="shared" si="142"/>
        <v>17669312</v>
      </c>
      <c r="C437" s="383">
        <f t="shared" si="142"/>
        <v>24790000</v>
      </c>
      <c r="D437" s="383">
        <f t="shared" si="142"/>
        <v>20340371</v>
      </c>
      <c r="E437" s="383">
        <f t="shared" si="142"/>
        <v>29484000</v>
      </c>
      <c r="F437" s="383">
        <f t="shared" si="142"/>
        <v>0</v>
      </c>
      <c r="G437" s="58"/>
      <c r="H437" s="525" t="s">
        <v>327</v>
      </c>
      <c r="I437" s="383">
        <f>'موازنة 2026-2027'!O437</f>
        <v>34702000</v>
      </c>
      <c r="J437" s="383">
        <f>'موازنة 2027-2028 '!O437</f>
        <v>37061000</v>
      </c>
      <c r="K437" s="383">
        <f>'موازنة 2028 -2029'!O437</f>
        <v>40256000</v>
      </c>
      <c r="L437" s="383">
        <f>L436+L432+L388+L380+L189+L68</f>
        <v>80467000</v>
      </c>
      <c r="M437" s="383">
        <f>'موازنة 2029-2030'!O437</f>
        <v>0</v>
      </c>
      <c r="N437" s="526">
        <f t="shared" si="131"/>
        <v>-34702000</v>
      </c>
      <c r="O437" s="383">
        <f>O436+O432+O388+O380+O189+O68</f>
        <v>0</v>
      </c>
      <c r="P437" s="383" t="str">
        <f t="shared" si="132"/>
        <v xml:space="preserve"> </v>
      </c>
      <c r="Q437" s="383">
        <f t="shared" si="133"/>
        <v>34702000</v>
      </c>
      <c r="R437" s="527">
        <f t="shared" si="136"/>
        <v>0</v>
      </c>
      <c r="S437" s="461">
        <f t="shared" si="134"/>
        <v>306769683</v>
      </c>
    </row>
    <row r="438" spans="1:19" s="3" customFormat="1" ht="105.75" hidden="1" customHeight="1" thickBot="1" x14ac:dyDescent="0.25">
      <c r="A438" s="400">
        <f>'موازنة 2026-2027'!A438</f>
        <v>0</v>
      </c>
      <c r="B438" s="401">
        <f>'موازنة 2026-2027'!B438</f>
        <v>0</v>
      </c>
      <c r="C438" s="401">
        <f>'موازنة 2026-2027'!C438</f>
        <v>0</v>
      </c>
      <c r="D438" s="401">
        <f>'موازنة 2026-2027'!D438</f>
        <v>0</v>
      </c>
      <c r="E438" s="401">
        <f>'موازنة 2026-2027'!E438</f>
        <v>0</v>
      </c>
      <c r="F438" s="401">
        <f>'موازنة 2026-2027'!F438</f>
        <v>0</v>
      </c>
      <c r="G438" s="42" t="s">
        <v>1011</v>
      </c>
      <c r="H438" s="603" t="s">
        <v>328</v>
      </c>
      <c r="I438" s="401">
        <f>'موازنة 2026-2027'!O438</f>
        <v>0</v>
      </c>
      <c r="J438" s="401">
        <f>'موازنة 2027-2028 '!O438</f>
        <v>0</v>
      </c>
      <c r="K438" s="401">
        <f>'موازنة 2028 -2029'!O438</f>
        <v>0</v>
      </c>
      <c r="L438" s="401">
        <f t="shared" si="137"/>
        <v>0</v>
      </c>
      <c r="M438" s="401">
        <f>'موازنة 2029-2030'!O438</f>
        <v>0</v>
      </c>
      <c r="N438" s="528">
        <f t="shared" si="131"/>
        <v>0</v>
      </c>
      <c r="O438" s="401"/>
      <c r="P438" s="401" t="str">
        <f t="shared" si="132"/>
        <v xml:space="preserve"> </v>
      </c>
      <c r="Q438" s="401" t="str">
        <f t="shared" si="133"/>
        <v xml:space="preserve"> </v>
      </c>
      <c r="R438" s="529">
        <f t="shared" si="136"/>
        <v>0</v>
      </c>
      <c r="S438" s="461">
        <f t="shared" si="134"/>
        <v>0</v>
      </c>
    </row>
    <row r="439" spans="1:19" s="3" customFormat="1" ht="114.75" customHeight="1" thickBot="1" x14ac:dyDescent="0.25">
      <c r="A439" s="382">
        <f t="shared" ref="A439:O439" si="143">A437-A438</f>
        <v>22000000</v>
      </c>
      <c r="B439" s="383">
        <f t="shared" si="143"/>
        <v>17669312</v>
      </c>
      <c r="C439" s="383">
        <f t="shared" si="143"/>
        <v>24790000</v>
      </c>
      <c r="D439" s="383">
        <f t="shared" si="143"/>
        <v>20340371</v>
      </c>
      <c r="E439" s="383">
        <f t="shared" si="143"/>
        <v>29484000</v>
      </c>
      <c r="F439" s="383">
        <f t="shared" si="143"/>
        <v>0</v>
      </c>
      <c r="G439" s="58"/>
      <c r="H439" s="525" t="s">
        <v>329</v>
      </c>
      <c r="I439" s="383">
        <f>'موازنة 2026-2027'!O439</f>
        <v>34702000</v>
      </c>
      <c r="J439" s="383">
        <f>'موازنة 2027-2028 '!O439</f>
        <v>37061000</v>
      </c>
      <c r="K439" s="383">
        <f>'موازنة 2028 -2029'!O439</f>
        <v>40256000</v>
      </c>
      <c r="L439" s="383">
        <f t="shared" si="143"/>
        <v>80467000</v>
      </c>
      <c r="M439" s="383">
        <f>'موازنة 2029-2030'!O439</f>
        <v>0</v>
      </c>
      <c r="N439" s="526">
        <f t="shared" si="131"/>
        <v>-34702000</v>
      </c>
      <c r="O439" s="383">
        <f t="shared" si="143"/>
        <v>0</v>
      </c>
      <c r="P439" s="383" t="str">
        <f t="shared" si="132"/>
        <v xml:space="preserve"> </v>
      </c>
      <c r="Q439" s="383">
        <f t="shared" si="133"/>
        <v>34702000</v>
      </c>
      <c r="R439" s="527">
        <f t="shared" si="136"/>
        <v>0</v>
      </c>
      <c r="S439" s="461">
        <f t="shared" si="134"/>
        <v>306769683</v>
      </c>
    </row>
    <row r="440" spans="1:19" s="277" customFormat="1" ht="121.5" customHeight="1" x14ac:dyDescent="0.2">
      <c r="A440" s="421"/>
      <c r="B440" s="422"/>
      <c r="C440" s="423">
        <f>(C439-A439)/A439</f>
        <v>0.12681818181818183</v>
      </c>
      <c r="D440" s="423">
        <f>(D439-B439)/B439</f>
        <v>0.15116938339195096</v>
      </c>
      <c r="E440" s="423">
        <f>(E439-C439)/C439</f>
        <v>0.18935054457442518</v>
      </c>
      <c r="F440" s="423">
        <f>(F439-D439)/D439</f>
        <v>-1</v>
      </c>
      <c r="G440" s="280"/>
      <c r="H440" s="536" t="s">
        <v>1137</v>
      </c>
      <c r="I440" s="386">
        <f>'موازنة 2026-2027'!O440</f>
        <v>4.9229699988416545E-3</v>
      </c>
      <c r="J440" s="422" t="e">
        <f>'موازنة 2027-2028 '!O440</f>
        <v>#DIV/0!</v>
      </c>
      <c r="K440" s="422" t="e">
        <f>'موازنة 2028 -2029'!O440</f>
        <v>#DIV/0!</v>
      </c>
      <c r="L440" s="422"/>
      <c r="M440" s="423" t="e">
        <f>'موازنة 2029-2030'!O440</f>
        <v>#DIV/0!</v>
      </c>
      <c r="N440" s="590"/>
      <c r="O440" s="423">
        <f>(O439-J439)/J439</f>
        <v>-1</v>
      </c>
      <c r="P440" s="422"/>
      <c r="Q440" s="422"/>
      <c r="R440" s="591"/>
      <c r="S440" s="539">
        <v>1</v>
      </c>
    </row>
    <row r="441" spans="1:19" s="3" customFormat="1" ht="121.5" customHeight="1" x14ac:dyDescent="0.2">
      <c r="A441" s="387"/>
      <c r="B441" s="388"/>
      <c r="C441" s="388"/>
      <c r="D441" s="388"/>
      <c r="E441" s="388"/>
      <c r="F441" s="388"/>
      <c r="G441" s="59" t="s">
        <v>985</v>
      </c>
      <c r="H441" s="540" t="s">
        <v>330</v>
      </c>
      <c r="I441" s="388"/>
      <c r="J441" s="388"/>
      <c r="K441" s="388"/>
      <c r="L441" s="388"/>
      <c r="M441" s="388"/>
      <c r="N441" s="541">
        <f t="shared" si="131"/>
        <v>0</v>
      </c>
      <c r="O441" s="388"/>
      <c r="P441" s="388" t="str">
        <f t="shared" si="132"/>
        <v xml:space="preserve"> </v>
      </c>
      <c r="Q441" s="388" t="str">
        <f t="shared" si="133"/>
        <v xml:space="preserve"> </v>
      </c>
      <c r="R441" s="542"/>
      <c r="S441" s="461">
        <f>S474</f>
        <v>152099223</v>
      </c>
    </row>
    <row r="442" spans="1:19" s="2" customFormat="1" ht="105.75" hidden="1" customHeight="1" x14ac:dyDescent="0.2">
      <c r="A442" s="389">
        <f>'موازنة 2026-2027'!A442</f>
        <v>0</v>
      </c>
      <c r="B442" s="390">
        <f>'موازنة 2026-2027'!B442</f>
        <v>0</v>
      </c>
      <c r="C442" s="390">
        <f>'موازنة 2026-2027'!C442</f>
        <v>0</v>
      </c>
      <c r="D442" s="390">
        <f>'موازنة 2026-2027'!D442</f>
        <v>0</v>
      </c>
      <c r="E442" s="390">
        <f>'موازنة 2026-2027'!E442</f>
        <v>0</v>
      </c>
      <c r="F442" s="390">
        <f>'موازنة 2026-2027'!F442</f>
        <v>0</v>
      </c>
      <c r="G442" s="60">
        <v>5111010101</v>
      </c>
      <c r="H442" s="474" t="s">
        <v>563</v>
      </c>
      <c r="I442" s="390">
        <f>'موازنة 2026-2027'!O442</f>
        <v>0</v>
      </c>
      <c r="J442" s="390">
        <f>'موازنة 2027-2028 '!O442</f>
        <v>0</v>
      </c>
      <c r="K442" s="390">
        <f>'موازنة 2028 -2029'!O442</f>
        <v>0</v>
      </c>
      <c r="L442" s="390">
        <f t="shared" si="137"/>
        <v>0</v>
      </c>
      <c r="M442" s="390">
        <f>'موازنة 2029-2030'!O442</f>
        <v>0</v>
      </c>
      <c r="N442" s="544">
        <f t="shared" si="131"/>
        <v>0</v>
      </c>
      <c r="O442" s="390"/>
      <c r="P442" s="390" t="str">
        <f t="shared" si="132"/>
        <v xml:space="preserve"> </v>
      </c>
      <c r="Q442" s="390" t="str">
        <f t="shared" si="133"/>
        <v xml:space="preserve"> </v>
      </c>
      <c r="R442" s="545">
        <f t="shared" si="136"/>
        <v>0</v>
      </c>
      <c r="S442" s="461">
        <f t="shared" si="134"/>
        <v>0</v>
      </c>
    </row>
    <row r="443" spans="1:19" s="2" customFormat="1" ht="121.5" customHeight="1" thickBot="1" x14ac:dyDescent="0.25">
      <c r="A443" s="389"/>
      <c r="B443" s="390"/>
      <c r="C443" s="390"/>
      <c r="D443" s="390"/>
      <c r="E443" s="390"/>
      <c r="F443" s="390"/>
      <c r="G443" s="60" t="s">
        <v>986</v>
      </c>
      <c r="H443" s="474" t="s">
        <v>562</v>
      </c>
      <c r="I443" s="390"/>
      <c r="J443" s="390"/>
      <c r="K443" s="390"/>
      <c r="L443" s="390"/>
      <c r="M443" s="390"/>
      <c r="N443" s="544"/>
      <c r="O443" s="390"/>
      <c r="P443" s="390" t="str">
        <f t="shared" si="132"/>
        <v xml:space="preserve"> </v>
      </c>
      <c r="Q443" s="390" t="str">
        <f t="shared" si="133"/>
        <v xml:space="preserve"> </v>
      </c>
      <c r="R443" s="545"/>
      <c r="S443" s="461">
        <f>S455</f>
        <v>152099223</v>
      </c>
    </row>
    <row r="444" spans="1:19" s="1" customFormat="1" ht="105.75" hidden="1" customHeight="1" x14ac:dyDescent="0.2">
      <c r="A444" s="357"/>
      <c r="B444" s="373"/>
      <c r="C444" s="373"/>
      <c r="D444" s="373"/>
      <c r="E444" s="373"/>
      <c r="F444" s="373"/>
      <c r="G444" s="54" t="s">
        <v>987</v>
      </c>
      <c r="H444" s="477" t="s">
        <v>331</v>
      </c>
      <c r="I444" s="373"/>
      <c r="J444" s="373"/>
      <c r="K444" s="373"/>
      <c r="L444" s="373"/>
      <c r="M444" s="373"/>
      <c r="N444" s="508"/>
      <c r="O444" s="373"/>
      <c r="P444" s="373" t="str">
        <f t="shared" si="132"/>
        <v xml:space="preserve"> </v>
      </c>
      <c r="Q444" s="373" t="str">
        <f t="shared" si="133"/>
        <v xml:space="preserve"> </v>
      </c>
      <c r="R444" s="509"/>
      <c r="S444" s="461">
        <f>S453</f>
        <v>0</v>
      </c>
    </row>
    <row r="445" spans="1:19" ht="105.75" hidden="1" customHeight="1" x14ac:dyDescent="0.2">
      <c r="A445" s="364">
        <f>'موازنة 2026-2027'!A445</f>
        <v>0</v>
      </c>
      <c r="B445" s="365">
        <f>'موازنة 2026-2027'!B445</f>
        <v>0</v>
      </c>
      <c r="C445" s="365">
        <f>'موازنة 2026-2027'!C445</f>
        <v>0</v>
      </c>
      <c r="D445" s="365">
        <f>'موازنة 2026-2027'!D445</f>
        <v>0</v>
      </c>
      <c r="E445" s="365">
        <f>'موازنة 2026-2027'!E445</f>
        <v>0</v>
      </c>
      <c r="F445" s="365">
        <f>'موازنة 2026-2027'!F445</f>
        <v>0</v>
      </c>
      <c r="G445" s="49" t="s">
        <v>988</v>
      </c>
      <c r="H445" s="480" t="s">
        <v>332</v>
      </c>
      <c r="I445" s="365">
        <f>'موازنة 2026-2027'!O445</f>
        <v>0</v>
      </c>
      <c r="J445" s="365">
        <f>'موازنة 2027-2028 '!O445</f>
        <v>0</v>
      </c>
      <c r="K445" s="365">
        <f>'موازنة 2028 -2029'!O445</f>
        <v>0</v>
      </c>
      <c r="L445" s="365">
        <f t="shared" si="137"/>
        <v>0</v>
      </c>
      <c r="M445" s="365">
        <f>'موازنة 2029-2030'!O445</f>
        <v>0</v>
      </c>
      <c r="N445" s="496">
        <f t="shared" si="131"/>
        <v>0</v>
      </c>
      <c r="O445" s="365"/>
      <c r="P445" s="365" t="str">
        <f t="shared" si="132"/>
        <v xml:space="preserve"> </v>
      </c>
      <c r="Q445" s="365" t="str">
        <f t="shared" si="133"/>
        <v xml:space="preserve"> </v>
      </c>
      <c r="R445" s="497">
        <f t="shared" si="136"/>
        <v>0</v>
      </c>
      <c r="S445" s="461">
        <f t="shared" si="134"/>
        <v>0</v>
      </c>
    </row>
    <row r="446" spans="1:19" ht="105.75" hidden="1" customHeight="1" x14ac:dyDescent="0.2">
      <c r="A446" s="364">
        <f>'موازنة 2026-2027'!A446</f>
        <v>0</v>
      </c>
      <c r="B446" s="365">
        <f>'موازنة 2026-2027'!B446</f>
        <v>0</v>
      </c>
      <c r="C446" s="365">
        <f>'موازنة 2026-2027'!C446</f>
        <v>0</v>
      </c>
      <c r="D446" s="365">
        <f>'موازنة 2026-2027'!D446</f>
        <v>0</v>
      </c>
      <c r="E446" s="365">
        <f>'موازنة 2026-2027'!E446</f>
        <v>0</v>
      </c>
      <c r="F446" s="365">
        <f>'موازنة 2026-2027'!F446</f>
        <v>0</v>
      </c>
      <c r="G446" s="49" t="s">
        <v>989</v>
      </c>
      <c r="H446" s="480" t="s">
        <v>333</v>
      </c>
      <c r="I446" s="365">
        <f>'موازنة 2026-2027'!O446</f>
        <v>0</v>
      </c>
      <c r="J446" s="365">
        <f>'موازنة 2027-2028 '!O446</f>
        <v>0</v>
      </c>
      <c r="K446" s="365">
        <f>'موازنة 2028 -2029'!O446</f>
        <v>0</v>
      </c>
      <c r="L446" s="365">
        <f t="shared" si="137"/>
        <v>0</v>
      </c>
      <c r="M446" s="365">
        <f>'موازنة 2029-2030'!O446</f>
        <v>0</v>
      </c>
      <c r="N446" s="496">
        <f t="shared" si="131"/>
        <v>0</v>
      </c>
      <c r="O446" s="365"/>
      <c r="P446" s="365" t="str">
        <f t="shared" si="132"/>
        <v xml:space="preserve"> </v>
      </c>
      <c r="Q446" s="365" t="str">
        <f t="shared" si="133"/>
        <v xml:space="preserve"> </v>
      </c>
      <c r="R446" s="497">
        <f t="shared" si="136"/>
        <v>0</v>
      </c>
      <c r="S446" s="461">
        <f t="shared" si="134"/>
        <v>0</v>
      </c>
    </row>
    <row r="447" spans="1:19" ht="105.75" hidden="1" customHeight="1" x14ac:dyDescent="0.2">
      <c r="A447" s="364">
        <f>'موازنة 2026-2027'!A447</f>
        <v>0</v>
      </c>
      <c r="B447" s="365">
        <f>'موازنة 2026-2027'!B447</f>
        <v>0</v>
      </c>
      <c r="C447" s="365">
        <f>'موازنة 2026-2027'!C447</f>
        <v>0</v>
      </c>
      <c r="D447" s="365">
        <f>'موازنة 2026-2027'!D447</f>
        <v>0</v>
      </c>
      <c r="E447" s="365">
        <f>'موازنة 2026-2027'!E447</f>
        <v>0</v>
      </c>
      <c r="F447" s="365">
        <f>'موازنة 2026-2027'!F447</f>
        <v>0</v>
      </c>
      <c r="G447" s="49" t="s">
        <v>990</v>
      </c>
      <c r="H447" s="480" t="s">
        <v>334</v>
      </c>
      <c r="I447" s="365">
        <f>'موازنة 2026-2027'!O447</f>
        <v>0</v>
      </c>
      <c r="J447" s="365">
        <f>'موازنة 2027-2028 '!O447</f>
        <v>0</v>
      </c>
      <c r="K447" s="365">
        <f>'موازنة 2028 -2029'!O447</f>
        <v>0</v>
      </c>
      <c r="L447" s="365">
        <f t="shared" si="137"/>
        <v>0</v>
      </c>
      <c r="M447" s="365">
        <f>'موازنة 2029-2030'!O447</f>
        <v>0</v>
      </c>
      <c r="N447" s="496">
        <f t="shared" si="131"/>
        <v>0</v>
      </c>
      <c r="O447" s="365"/>
      <c r="P447" s="365" t="str">
        <f t="shared" si="132"/>
        <v xml:space="preserve"> </v>
      </c>
      <c r="Q447" s="365" t="str">
        <f t="shared" si="133"/>
        <v xml:space="preserve"> </v>
      </c>
      <c r="R447" s="497">
        <f t="shared" si="136"/>
        <v>0</v>
      </c>
      <c r="S447" s="461">
        <f t="shared" si="134"/>
        <v>0</v>
      </c>
    </row>
    <row r="448" spans="1:19" ht="105.75" hidden="1" customHeight="1" x14ac:dyDescent="0.2">
      <c r="A448" s="364">
        <f>'موازنة 2026-2027'!A448</f>
        <v>0</v>
      </c>
      <c r="B448" s="365">
        <f>'موازنة 2026-2027'!B448</f>
        <v>0</v>
      </c>
      <c r="C448" s="365">
        <f>'موازنة 2026-2027'!C448</f>
        <v>0</v>
      </c>
      <c r="D448" s="365">
        <f>'موازنة 2026-2027'!D448</f>
        <v>0</v>
      </c>
      <c r="E448" s="365">
        <f>'موازنة 2026-2027'!E448</f>
        <v>0</v>
      </c>
      <c r="F448" s="365">
        <f>'موازنة 2026-2027'!F448</f>
        <v>0</v>
      </c>
      <c r="G448" s="49" t="s">
        <v>991</v>
      </c>
      <c r="H448" s="480" t="s">
        <v>335</v>
      </c>
      <c r="I448" s="365">
        <f>'موازنة 2026-2027'!O448</f>
        <v>0</v>
      </c>
      <c r="J448" s="365">
        <f>'موازنة 2027-2028 '!O448</f>
        <v>0</v>
      </c>
      <c r="K448" s="365">
        <f>'موازنة 2028 -2029'!O448</f>
        <v>0</v>
      </c>
      <c r="L448" s="365">
        <f t="shared" si="137"/>
        <v>0</v>
      </c>
      <c r="M448" s="365">
        <f>'موازنة 2029-2030'!O448</f>
        <v>0</v>
      </c>
      <c r="N448" s="496">
        <f t="shared" si="131"/>
        <v>0</v>
      </c>
      <c r="O448" s="365"/>
      <c r="P448" s="365" t="str">
        <f t="shared" si="132"/>
        <v xml:space="preserve"> </v>
      </c>
      <c r="Q448" s="365" t="str">
        <f t="shared" si="133"/>
        <v xml:space="preserve"> </v>
      </c>
      <c r="R448" s="497">
        <f t="shared" si="136"/>
        <v>0</v>
      </c>
      <c r="S448" s="461">
        <f t="shared" si="134"/>
        <v>0</v>
      </c>
    </row>
    <row r="449" spans="1:19" ht="105.75" hidden="1" customHeight="1" x14ac:dyDescent="0.2">
      <c r="A449" s="364">
        <f>'موازنة 2026-2027'!A449</f>
        <v>0</v>
      </c>
      <c r="B449" s="365">
        <f>'موازنة 2026-2027'!B449</f>
        <v>0</v>
      </c>
      <c r="C449" s="365">
        <f>'موازنة 2026-2027'!C449</f>
        <v>0</v>
      </c>
      <c r="D449" s="365">
        <f>'موازنة 2026-2027'!D449</f>
        <v>0</v>
      </c>
      <c r="E449" s="365">
        <f>'موازنة 2026-2027'!E449</f>
        <v>0</v>
      </c>
      <c r="F449" s="365">
        <f>'موازنة 2026-2027'!F449</f>
        <v>0</v>
      </c>
      <c r="G449" s="49" t="s">
        <v>992</v>
      </c>
      <c r="H449" s="480" t="s">
        <v>336</v>
      </c>
      <c r="I449" s="365">
        <f>'موازنة 2026-2027'!O449</f>
        <v>0</v>
      </c>
      <c r="J449" s="365">
        <f>'موازنة 2027-2028 '!O449</f>
        <v>0</v>
      </c>
      <c r="K449" s="365">
        <f>'موازنة 2028 -2029'!O449</f>
        <v>0</v>
      </c>
      <c r="L449" s="365">
        <f t="shared" si="137"/>
        <v>0</v>
      </c>
      <c r="M449" s="365">
        <f>'موازنة 2029-2030'!O449</f>
        <v>0</v>
      </c>
      <c r="N449" s="496">
        <f t="shared" si="131"/>
        <v>0</v>
      </c>
      <c r="O449" s="365"/>
      <c r="P449" s="365" t="str">
        <f t="shared" si="132"/>
        <v xml:space="preserve"> </v>
      </c>
      <c r="Q449" s="365" t="str">
        <f t="shared" si="133"/>
        <v xml:space="preserve"> </v>
      </c>
      <c r="R449" s="497">
        <f t="shared" si="136"/>
        <v>0</v>
      </c>
      <c r="S449" s="461">
        <f t="shared" si="134"/>
        <v>0</v>
      </c>
    </row>
    <row r="450" spans="1:19" ht="105.75" hidden="1" customHeight="1" x14ac:dyDescent="0.2">
      <c r="A450" s="364">
        <f>'موازنة 2026-2027'!A450</f>
        <v>0</v>
      </c>
      <c r="B450" s="365">
        <f>'موازنة 2026-2027'!B450</f>
        <v>0</v>
      </c>
      <c r="C450" s="365">
        <f>'موازنة 2026-2027'!C450</f>
        <v>0</v>
      </c>
      <c r="D450" s="365">
        <f>'موازنة 2026-2027'!D450</f>
        <v>0</v>
      </c>
      <c r="E450" s="365">
        <f>'موازنة 2026-2027'!E450</f>
        <v>0</v>
      </c>
      <c r="F450" s="365">
        <f>'موازنة 2026-2027'!F450</f>
        <v>0</v>
      </c>
      <c r="G450" s="49" t="s">
        <v>993</v>
      </c>
      <c r="H450" s="480" t="s">
        <v>570</v>
      </c>
      <c r="I450" s="365">
        <f>'موازنة 2026-2027'!O450</f>
        <v>0</v>
      </c>
      <c r="J450" s="365">
        <f>'موازنة 2027-2028 '!O450</f>
        <v>0</v>
      </c>
      <c r="K450" s="365">
        <f>'موازنة 2028 -2029'!O450</f>
        <v>0</v>
      </c>
      <c r="L450" s="365">
        <f t="shared" si="137"/>
        <v>0</v>
      </c>
      <c r="M450" s="365">
        <f>'موازنة 2029-2030'!O450</f>
        <v>0</v>
      </c>
      <c r="N450" s="496">
        <f t="shared" si="131"/>
        <v>0</v>
      </c>
      <c r="O450" s="365"/>
      <c r="P450" s="365" t="str">
        <f t="shared" si="132"/>
        <v xml:space="preserve"> </v>
      </c>
      <c r="Q450" s="365" t="str">
        <f t="shared" si="133"/>
        <v xml:space="preserve"> </v>
      </c>
      <c r="R450" s="497">
        <f t="shared" si="136"/>
        <v>0</v>
      </c>
      <c r="S450" s="461">
        <f t="shared" si="134"/>
        <v>0</v>
      </c>
    </row>
    <row r="451" spans="1:19" ht="105.75" hidden="1" customHeight="1" x14ac:dyDescent="0.2">
      <c r="A451" s="364">
        <f>'موازنة 2026-2027'!A451</f>
        <v>0</v>
      </c>
      <c r="B451" s="365">
        <f>'موازنة 2026-2027'!B451</f>
        <v>0</v>
      </c>
      <c r="C451" s="365">
        <f>'موازنة 2026-2027'!C451</f>
        <v>0</v>
      </c>
      <c r="D451" s="365">
        <f>'موازنة 2026-2027'!D451</f>
        <v>0</v>
      </c>
      <c r="E451" s="365">
        <f>'موازنة 2026-2027'!E451</f>
        <v>0</v>
      </c>
      <c r="F451" s="365">
        <f>'موازنة 2026-2027'!F451</f>
        <v>0</v>
      </c>
      <c r="G451" s="49" t="s">
        <v>994</v>
      </c>
      <c r="H451" s="480" t="s">
        <v>571</v>
      </c>
      <c r="I451" s="365">
        <f>'موازنة 2026-2027'!O451</f>
        <v>0</v>
      </c>
      <c r="J451" s="365">
        <f>'موازنة 2027-2028 '!O451</f>
        <v>0</v>
      </c>
      <c r="K451" s="365">
        <f>'موازنة 2028 -2029'!O451</f>
        <v>0</v>
      </c>
      <c r="L451" s="365">
        <f t="shared" si="137"/>
        <v>0</v>
      </c>
      <c r="M451" s="365">
        <f>'موازنة 2029-2030'!O451</f>
        <v>0</v>
      </c>
      <c r="N451" s="496">
        <f t="shared" si="131"/>
        <v>0</v>
      </c>
      <c r="O451" s="365"/>
      <c r="P451" s="365" t="str">
        <f t="shared" si="132"/>
        <v xml:space="preserve"> </v>
      </c>
      <c r="Q451" s="365" t="str">
        <f t="shared" si="133"/>
        <v xml:space="preserve"> </v>
      </c>
      <c r="R451" s="497">
        <f t="shared" si="136"/>
        <v>0</v>
      </c>
      <c r="S451" s="461">
        <f t="shared" si="134"/>
        <v>0</v>
      </c>
    </row>
    <row r="452" spans="1:19" ht="105.75" hidden="1" customHeight="1" thickBot="1" x14ac:dyDescent="0.25">
      <c r="A452" s="364">
        <f>'موازنة 2026-2027'!A452</f>
        <v>0</v>
      </c>
      <c r="B452" s="365">
        <f>'موازنة 2026-2027'!B452</f>
        <v>0</v>
      </c>
      <c r="C452" s="365">
        <f>'موازنة 2026-2027'!C452</f>
        <v>0</v>
      </c>
      <c r="D452" s="365">
        <f>'موازنة 2026-2027'!D452</f>
        <v>0</v>
      </c>
      <c r="E452" s="365">
        <f>'موازنة 2026-2027'!E452</f>
        <v>0</v>
      </c>
      <c r="F452" s="365">
        <f>'موازنة 2026-2027'!F452</f>
        <v>0</v>
      </c>
      <c r="G452" s="50" t="s">
        <v>995</v>
      </c>
      <c r="H452" s="519" t="s">
        <v>569</v>
      </c>
      <c r="I452" s="365">
        <f>'موازنة 2026-2027'!O452</f>
        <v>0</v>
      </c>
      <c r="J452" s="365">
        <f>'موازنة 2027-2028 '!O452</f>
        <v>0</v>
      </c>
      <c r="K452" s="365">
        <f>'موازنة 2028 -2029'!O452</f>
        <v>0</v>
      </c>
      <c r="L452" s="365">
        <f t="shared" si="137"/>
        <v>0</v>
      </c>
      <c r="M452" s="365">
        <f>'موازنة 2029-2030'!O452</f>
        <v>0</v>
      </c>
      <c r="N452" s="496">
        <f t="shared" si="131"/>
        <v>0</v>
      </c>
      <c r="O452" s="365"/>
      <c r="P452" s="365" t="str">
        <f t="shared" si="132"/>
        <v xml:space="preserve"> </v>
      </c>
      <c r="Q452" s="365" t="str">
        <f t="shared" si="133"/>
        <v xml:space="preserve"> </v>
      </c>
      <c r="R452" s="497">
        <f t="shared" si="136"/>
        <v>0</v>
      </c>
      <c r="S452" s="461">
        <f t="shared" si="134"/>
        <v>0</v>
      </c>
    </row>
    <row r="453" spans="1:19" s="1" customFormat="1" ht="127.5" hidden="1" customHeight="1" thickBot="1" x14ac:dyDescent="0.25">
      <c r="A453" s="360">
        <f t="shared" ref="A453:F453" si="144">SUM(A445:A452)</f>
        <v>0</v>
      </c>
      <c r="B453" s="368">
        <f t="shared" si="144"/>
        <v>0</v>
      </c>
      <c r="C453" s="368">
        <f t="shared" si="144"/>
        <v>0</v>
      </c>
      <c r="D453" s="368">
        <f t="shared" si="144"/>
        <v>0</v>
      </c>
      <c r="E453" s="368">
        <f t="shared" si="144"/>
        <v>0</v>
      </c>
      <c r="F453" s="368">
        <f t="shared" si="144"/>
        <v>0</v>
      </c>
      <c r="G453" s="51"/>
      <c r="H453" s="486" t="s">
        <v>167</v>
      </c>
      <c r="I453" s="368">
        <f>'موازنة 2026-2027'!O453</f>
        <v>0</v>
      </c>
      <c r="J453" s="368">
        <f>'موازنة 2027-2028 '!O453</f>
        <v>0</v>
      </c>
      <c r="K453" s="368">
        <f>'موازنة 2028 -2029'!O453</f>
        <v>0</v>
      </c>
      <c r="L453" s="368">
        <f t="shared" ref="L453:O453" si="145">SUM(L445:L452)</f>
        <v>0</v>
      </c>
      <c r="M453" s="368">
        <f>'موازنة 2029-2030'!O453</f>
        <v>0</v>
      </c>
      <c r="N453" s="500">
        <f t="shared" si="131"/>
        <v>0</v>
      </c>
      <c r="O453" s="368">
        <f t="shared" si="145"/>
        <v>0</v>
      </c>
      <c r="P453" s="368" t="str">
        <f t="shared" si="132"/>
        <v xml:space="preserve"> </v>
      </c>
      <c r="Q453" s="368" t="str">
        <f t="shared" si="133"/>
        <v xml:space="preserve"> </v>
      </c>
      <c r="R453" s="501">
        <f t="shared" si="136"/>
        <v>0</v>
      </c>
      <c r="S453" s="461">
        <f t="shared" si="134"/>
        <v>0</v>
      </c>
    </row>
    <row r="454" spans="1:19" s="1" customFormat="1" ht="121.5" customHeight="1" thickBot="1" x14ac:dyDescent="0.25">
      <c r="A454" s="373">
        <f>'موازنة 2026-2027'!A454</f>
        <v>0</v>
      </c>
      <c r="B454" s="373">
        <f>'موازنة 2026-2027'!B454</f>
        <v>17916154</v>
      </c>
      <c r="C454" s="373">
        <f>'موازنة 2026-2027'!C454</f>
        <v>3210000</v>
      </c>
      <c r="D454" s="373">
        <f>'موازنة 2026-2027'!D454</f>
        <v>18263069</v>
      </c>
      <c r="E454" s="373">
        <f>'موازنة 2026-2027'!E454</f>
        <v>10516000</v>
      </c>
      <c r="F454" s="373">
        <f>'موازنة 2026-2027'!F454</f>
        <v>0</v>
      </c>
      <c r="G454" s="56">
        <v>5111020201</v>
      </c>
      <c r="H454" s="604" t="s">
        <v>337</v>
      </c>
      <c r="I454" s="373">
        <f>'موازنة 2026-2027'!O454</f>
        <v>13903000</v>
      </c>
      <c r="J454" s="373">
        <f>'موازنة 2027-2028 '!O454</f>
        <v>17644000</v>
      </c>
      <c r="K454" s="373">
        <f>'موازنة 2028 -2029'!O454</f>
        <v>23549000</v>
      </c>
      <c r="L454" s="373">
        <f t="shared" si="137"/>
        <v>47098000</v>
      </c>
      <c r="M454" s="373">
        <f>'موازنة 2029-2030'!O454</f>
        <v>0</v>
      </c>
      <c r="N454" s="508">
        <f t="shared" si="131"/>
        <v>-13903000</v>
      </c>
      <c r="O454" s="373"/>
      <c r="P454" s="373" t="str">
        <f t="shared" si="132"/>
        <v xml:space="preserve"> </v>
      </c>
      <c r="Q454" s="373">
        <f t="shared" si="133"/>
        <v>13903000</v>
      </c>
      <c r="R454" s="509">
        <f t="shared" si="136"/>
        <v>0</v>
      </c>
      <c r="S454" s="461">
        <f t="shared" si="134"/>
        <v>152099223</v>
      </c>
    </row>
    <row r="455" spans="1:19" s="2" customFormat="1" ht="110.25" customHeight="1" thickBot="1" x14ac:dyDescent="0.25">
      <c r="A455" s="376">
        <f t="shared" ref="A455:O455" si="146">SUM(A453:A454)</f>
        <v>0</v>
      </c>
      <c r="B455" s="377">
        <f t="shared" si="146"/>
        <v>17916154</v>
      </c>
      <c r="C455" s="377">
        <f t="shared" si="146"/>
        <v>3210000</v>
      </c>
      <c r="D455" s="377">
        <f t="shared" si="146"/>
        <v>18263069</v>
      </c>
      <c r="E455" s="377">
        <f t="shared" si="146"/>
        <v>10516000</v>
      </c>
      <c r="F455" s="377">
        <f t="shared" si="146"/>
        <v>0</v>
      </c>
      <c r="G455" s="57"/>
      <c r="H455" s="514" t="s">
        <v>256</v>
      </c>
      <c r="I455" s="377">
        <f>'موازنة 2026-2027'!O455</f>
        <v>13903000</v>
      </c>
      <c r="J455" s="377">
        <f>'موازنة 2027-2028 '!O455</f>
        <v>17644000</v>
      </c>
      <c r="K455" s="377">
        <f>'موازنة 2028 -2029'!O455</f>
        <v>23549000</v>
      </c>
      <c r="L455" s="377">
        <f t="shared" si="146"/>
        <v>47098000</v>
      </c>
      <c r="M455" s="377">
        <f>'موازنة 2029-2030'!O455</f>
        <v>0</v>
      </c>
      <c r="N455" s="515">
        <f t="shared" si="131"/>
        <v>-13903000</v>
      </c>
      <c r="O455" s="377">
        <f t="shared" si="146"/>
        <v>0</v>
      </c>
      <c r="P455" s="377" t="str">
        <f t="shared" si="132"/>
        <v xml:space="preserve"> </v>
      </c>
      <c r="Q455" s="377">
        <f t="shared" si="133"/>
        <v>13903000</v>
      </c>
      <c r="R455" s="516">
        <f t="shared" si="136"/>
        <v>0</v>
      </c>
      <c r="S455" s="461">
        <f t="shared" si="134"/>
        <v>152099223</v>
      </c>
    </row>
    <row r="456" spans="1:19" s="2" customFormat="1" ht="105.75" hidden="1" customHeight="1" x14ac:dyDescent="0.2">
      <c r="A456" s="389"/>
      <c r="B456" s="390"/>
      <c r="C456" s="390"/>
      <c r="D456" s="390"/>
      <c r="E456" s="390"/>
      <c r="F456" s="390"/>
      <c r="G456" s="53" t="s">
        <v>996</v>
      </c>
      <c r="H456" s="556" t="s">
        <v>564</v>
      </c>
      <c r="I456" s="390"/>
      <c r="J456" s="390"/>
      <c r="K456" s="390"/>
      <c r="L456" s="390"/>
      <c r="M456" s="390"/>
      <c r="N456" s="544"/>
      <c r="O456" s="390"/>
      <c r="P456" s="390" t="str">
        <f t="shared" si="132"/>
        <v xml:space="preserve"> </v>
      </c>
      <c r="Q456" s="390" t="str">
        <f t="shared" si="133"/>
        <v xml:space="preserve"> </v>
      </c>
      <c r="R456" s="545"/>
      <c r="S456" s="461">
        <f>S473</f>
        <v>0</v>
      </c>
    </row>
    <row r="457" spans="1:19" s="1" customFormat="1" ht="105.75" hidden="1" customHeight="1" x14ac:dyDescent="0.2">
      <c r="A457" s="357"/>
      <c r="B457" s="373"/>
      <c r="C457" s="373"/>
      <c r="D457" s="373"/>
      <c r="E457" s="373"/>
      <c r="F457" s="373"/>
      <c r="G457" s="54" t="s">
        <v>997</v>
      </c>
      <c r="H457" s="477" t="s">
        <v>338</v>
      </c>
      <c r="I457" s="373"/>
      <c r="J457" s="373"/>
      <c r="K457" s="373"/>
      <c r="L457" s="373"/>
      <c r="M457" s="373"/>
      <c r="N457" s="508"/>
      <c r="O457" s="373"/>
      <c r="P457" s="373" t="str">
        <f t="shared" si="132"/>
        <v xml:space="preserve"> </v>
      </c>
      <c r="Q457" s="373" t="str">
        <f t="shared" si="133"/>
        <v xml:space="preserve"> </v>
      </c>
      <c r="R457" s="509"/>
      <c r="S457" s="461">
        <f>S461</f>
        <v>0</v>
      </c>
    </row>
    <row r="458" spans="1:19" ht="105.75" hidden="1" customHeight="1" x14ac:dyDescent="0.2">
      <c r="A458" s="364">
        <f>'موازنة 2026-2027'!A458</f>
        <v>0</v>
      </c>
      <c r="B458" s="365">
        <f>'موازنة 2026-2027'!B458</f>
        <v>0</v>
      </c>
      <c r="C458" s="365">
        <f>'موازنة 2026-2027'!C458</f>
        <v>0</v>
      </c>
      <c r="D458" s="365">
        <f>'موازنة 2026-2027'!D458</f>
        <v>0</v>
      </c>
      <c r="E458" s="365">
        <f>'موازنة 2026-2027'!E458</f>
        <v>0</v>
      </c>
      <c r="F458" s="365">
        <f>'موازنة 2026-2027'!F458</f>
        <v>0</v>
      </c>
      <c r="G458" s="49" t="s">
        <v>998</v>
      </c>
      <c r="H458" s="480" t="s">
        <v>339</v>
      </c>
      <c r="I458" s="365">
        <f>'موازنة 2026-2027'!O458</f>
        <v>0</v>
      </c>
      <c r="J458" s="365">
        <f>'موازنة 2027-2028 '!O458</f>
        <v>0</v>
      </c>
      <c r="K458" s="365">
        <f>'موازنة 2028 -2029'!O458</f>
        <v>0</v>
      </c>
      <c r="L458" s="365">
        <f t="shared" si="137"/>
        <v>0</v>
      </c>
      <c r="M458" s="365">
        <f>'موازنة 2029-2030'!O458</f>
        <v>0</v>
      </c>
      <c r="N458" s="496">
        <f t="shared" si="131"/>
        <v>0</v>
      </c>
      <c r="O458" s="365"/>
      <c r="P458" s="365" t="str">
        <f t="shared" si="132"/>
        <v xml:space="preserve"> </v>
      </c>
      <c r="Q458" s="365" t="str">
        <f t="shared" si="133"/>
        <v xml:space="preserve"> </v>
      </c>
      <c r="R458" s="497">
        <f t="shared" si="136"/>
        <v>0</v>
      </c>
      <c r="S458" s="461">
        <f t="shared" si="134"/>
        <v>0</v>
      </c>
    </row>
    <row r="459" spans="1:19" ht="105.75" hidden="1" customHeight="1" x14ac:dyDescent="0.2">
      <c r="A459" s="364">
        <f>'موازنة 2026-2027'!A459</f>
        <v>0</v>
      </c>
      <c r="B459" s="365">
        <f>'موازنة 2026-2027'!B459</f>
        <v>0</v>
      </c>
      <c r="C459" s="365">
        <f>'موازنة 2026-2027'!C459</f>
        <v>0</v>
      </c>
      <c r="D459" s="365">
        <f>'موازنة 2026-2027'!D459</f>
        <v>0</v>
      </c>
      <c r="E459" s="365">
        <f>'موازنة 2026-2027'!E459</f>
        <v>0</v>
      </c>
      <c r="F459" s="365">
        <f>'موازنة 2026-2027'!F459</f>
        <v>0</v>
      </c>
      <c r="G459" s="49" t="s">
        <v>999</v>
      </c>
      <c r="H459" s="480" t="s">
        <v>340</v>
      </c>
      <c r="I459" s="365">
        <f>'موازنة 2026-2027'!O459</f>
        <v>0</v>
      </c>
      <c r="J459" s="365">
        <f>'موازنة 2027-2028 '!O459</f>
        <v>0</v>
      </c>
      <c r="K459" s="365">
        <f>'موازنة 2028 -2029'!O459</f>
        <v>0</v>
      </c>
      <c r="L459" s="365">
        <f t="shared" si="137"/>
        <v>0</v>
      </c>
      <c r="M459" s="365">
        <f>'موازنة 2029-2030'!O459</f>
        <v>0</v>
      </c>
      <c r="N459" s="496">
        <f t="shared" si="131"/>
        <v>0</v>
      </c>
      <c r="O459" s="365"/>
      <c r="P459" s="365" t="str">
        <f t="shared" si="132"/>
        <v xml:space="preserve"> </v>
      </c>
      <c r="Q459" s="365" t="str">
        <f t="shared" si="133"/>
        <v xml:space="preserve"> </v>
      </c>
      <c r="R459" s="497">
        <f t="shared" si="136"/>
        <v>0</v>
      </c>
      <c r="S459" s="461">
        <f t="shared" si="134"/>
        <v>0</v>
      </c>
    </row>
    <row r="460" spans="1:19" ht="105.75" hidden="1" customHeight="1" thickBot="1" x14ac:dyDescent="0.25">
      <c r="A460" s="364">
        <f>'موازنة 2026-2027'!A460</f>
        <v>0</v>
      </c>
      <c r="B460" s="365">
        <f>'موازنة 2026-2027'!B460</f>
        <v>0</v>
      </c>
      <c r="C460" s="365">
        <f>'موازنة 2026-2027'!C460</f>
        <v>0</v>
      </c>
      <c r="D460" s="365">
        <f>'موازنة 2026-2027'!D460</f>
        <v>0</v>
      </c>
      <c r="E460" s="365">
        <f>'موازنة 2026-2027'!E460</f>
        <v>0</v>
      </c>
      <c r="F460" s="365">
        <f>'موازنة 2026-2027'!F460</f>
        <v>0</v>
      </c>
      <c r="G460" s="50" t="s">
        <v>1000</v>
      </c>
      <c r="H460" s="519" t="s">
        <v>341</v>
      </c>
      <c r="I460" s="365">
        <f>'موازنة 2026-2027'!O460</f>
        <v>0</v>
      </c>
      <c r="J460" s="365">
        <f>'موازنة 2027-2028 '!O460</f>
        <v>0</v>
      </c>
      <c r="K460" s="365">
        <f>'موازنة 2028 -2029'!O460</f>
        <v>0</v>
      </c>
      <c r="L460" s="365">
        <f t="shared" si="137"/>
        <v>0</v>
      </c>
      <c r="M460" s="365">
        <f>'موازنة 2029-2030'!O460</f>
        <v>0</v>
      </c>
      <c r="N460" s="496">
        <f t="shared" si="131"/>
        <v>0</v>
      </c>
      <c r="O460" s="365"/>
      <c r="P460" s="365" t="str">
        <f t="shared" si="132"/>
        <v xml:space="preserve"> </v>
      </c>
      <c r="Q460" s="365" t="str">
        <f t="shared" si="133"/>
        <v xml:space="preserve"> </v>
      </c>
      <c r="R460" s="497">
        <f t="shared" si="136"/>
        <v>0</v>
      </c>
      <c r="S460" s="461">
        <f t="shared" si="134"/>
        <v>0</v>
      </c>
    </row>
    <row r="461" spans="1:19" s="1" customFormat="1" ht="102.75" hidden="1" customHeight="1" thickBot="1" x14ac:dyDescent="0.25">
      <c r="A461" s="360">
        <f t="shared" ref="A461:O461" si="147">SUM(A458:A460)</f>
        <v>0</v>
      </c>
      <c r="B461" s="368">
        <f t="shared" si="147"/>
        <v>0</v>
      </c>
      <c r="C461" s="368">
        <f t="shared" si="147"/>
        <v>0</v>
      </c>
      <c r="D461" s="368">
        <f t="shared" si="147"/>
        <v>0</v>
      </c>
      <c r="E461" s="368">
        <f t="shared" si="147"/>
        <v>0</v>
      </c>
      <c r="F461" s="368">
        <f t="shared" si="147"/>
        <v>0</v>
      </c>
      <c r="G461" s="51"/>
      <c r="H461" s="486" t="s">
        <v>167</v>
      </c>
      <c r="I461" s="368">
        <f>'موازنة 2026-2027'!O461</f>
        <v>0</v>
      </c>
      <c r="J461" s="368">
        <f>'موازنة 2027-2028 '!O461</f>
        <v>0</v>
      </c>
      <c r="K461" s="368">
        <f>'موازنة 2028 -2029'!O461</f>
        <v>0</v>
      </c>
      <c r="L461" s="368">
        <f t="shared" si="147"/>
        <v>0</v>
      </c>
      <c r="M461" s="368">
        <f>'موازنة 2029-2030'!O461</f>
        <v>0</v>
      </c>
      <c r="N461" s="500">
        <f t="shared" si="131"/>
        <v>0</v>
      </c>
      <c r="O461" s="368">
        <f t="shared" si="147"/>
        <v>0</v>
      </c>
      <c r="P461" s="368" t="str">
        <f t="shared" si="132"/>
        <v xml:space="preserve"> </v>
      </c>
      <c r="Q461" s="368" t="str">
        <f t="shared" si="133"/>
        <v xml:space="preserve"> </v>
      </c>
      <c r="R461" s="501">
        <f t="shared" si="136"/>
        <v>0</v>
      </c>
      <c r="S461" s="461">
        <f t="shared" si="134"/>
        <v>0</v>
      </c>
    </row>
    <row r="462" spans="1:19" s="1" customFormat="1" ht="105.75" hidden="1" customHeight="1" x14ac:dyDescent="0.2">
      <c r="A462" s="357"/>
      <c r="B462" s="373"/>
      <c r="C462" s="373"/>
      <c r="D462" s="373"/>
      <c r="E462" s="373"/>
      <c r="F462" s="373"/>
      <c r="G462" s="48" t="s">
        <v>1001</v>
      </c>
      <c r="H462" s="513" t="s">
        <v>342</v>
      </c>
      <c r="I462" s="373"/>
      <c r="J462" s="373"/>
      <c r="K462" s="373"/>
      <c r="L462" s="373"/>
      <c r="M462" s="373"/>
      <c r="N462" s="508"/>
      <c r="O462" s="373"/>
      <c r="P462" s="373" t="str">
        <f t="shared" si="132"/>
        <v xml:space="preserve"> </v>
      </c>
      <c r="Q462" s="373" t="str">
        <f t="shared" si="133"/>
        <v xml:space="preserve"> </v>
      </c>
      <c r="R462" s="509"/>
      <c r="S462" s="461">
        <f>S466</f>
        <v>0</v>
      </c>
    </row>
    <row r="463" spans="1:19" ht="105.75" hidden="1" customHeight="1" x14ac:dyDescent="0.2">
      <c r="A463" s="364">
        <f>'موازنة 2026-2027'!A463</f>
        <v>0</v>
      </c>
      <c r="B463" s="365">
        <f>'موازنة 2026-2027'!B463</f>
        <v>0</v>
      </c>
      <c r="C463" s="365">
        <f>'موازنة 2026-2027'!C463</f>
        <v>0</v>
      </c>
      <c r="D463" s="365">
        <f>'موازنة 2026-2027'!D463</f>
        <v>0</v>
      </c>
      <c r="E463" s="365">
        <f>'موازنة 2026-2027'!E463</f>
        <v>0</v>
      </c>
      <c r="F463" s="365">
        <f>'موازنة 2026-2027'!F463</f>
        <v>0</v>
      </c>
      <c r="G463" s="49" t="s">
        <v>1002</v>
      </c>
      <c r="H463" s="480" t="s">
        <v>343</v>
      </c>
      <c r="I463" s="365">
        <f>'موازنة 2026-2027'!O463</f>
        <v>0</v>
      </c>
      <c r="J463" s="365">
        <f>'موازنة 2027-2028 '!O463</f>
        <v>0</v>
      </c>
      <c r="K463" s="365">
        <f>'موازنة 2028 -2029'!O463</f>
        <v>0</v>
      </c>
      <c r="L463" s="365">
        <f t="shared" si="137"/>
        <v>0</v>
      </c>
      <c r="M463" s="365">
        <f>'موازنة 2029-2030'!O463</f>
        <v>0</v>
      </c>
      <c r="N463" s="496">
        <f t="shared" si="131"/>
        <v>0</v>
      </c>
      <c r="O463" s="365"/>
      <c r="P463" s="365" t="str">
        <f t="shared" si="132"/>
        <v xml:space="preserve"> </v>
      </c>
      <c r="Q463" s="365" t="str">
        <f t="shared" si="133"/>
        <v xml:space="preserve"> </v>
      </c>
      <c r="R463" s="497">
        <f t="shared" si="136"/>
        <v>0</v>
      </c>
      <c r="S463" s="461">
        <f t="shared" si="134"/>
        <v>0</v>
      </c>
    </row>
    <row r="464" spans="1:19" ht="105.75" hidden="1" customHeight="1" x14ac:dyDescent="0.2">
      <c r="A464" s="364">
        <f>'موازنة 2026-2027'!A464</f>
        <v>0</v>
      </c>
      <c r="B464" s="365">
        <f>'موازنة 2026-2027'!B464</f>
        <v>0</v>
      </c>
      <c r="C464" s="365">
        <f>'موازنة 2026-2027'!C464</f>
        <v>0</v>
      </c>
      <c r="D464" s="365">
        <f>'موازنة 2026-2027'!D464</f>
        <v>0</v>
      </c>
      <c r="E464" s="365">
        <f>'موازنة 2026-2027'!E464</f>
        <v>0</v>
      </c>
      <c r="F464" s="365">
        <f>'موازنة 2026-2027'!F464</f>
        <v>0</v>
      </c>
      <c r="G464" s="49" t="s">
        <v>1003</v>
      </c>
      <c r="H464" s="480" t="s">
        <v>344</v>
      </c>
      <c r="I464" s="365">
        <f>'موازنة 2026-2027'!O464</f>
        <v>0</v>
      </c>
      <c r="J464" s="365">
        <f>'موازنة 2027-2028 '!O464</f>
        <v>0</v>
      </c>
      <c r="K464" s="365">
        <f>'موازنة 2028 -2029'!O464</f>
        <v>0</v>
      </c>
      <c r="L464" s="365">
        <f t="shared" si="137"/>
        <v>0</v>
      </c>
      <c r="M464" s="365">
        <f>'موازنة 2029-2030'!O464</f>
        <v>0</v>
      </c>
      <c r="N464" s="496">
        <f t="shared" si="131"/>
        <v>0</v>
      </c>
      <c r="O464" s="365"/>
      <c r="P464" s="365" t="str">
        <f t="shared" si="132"/>
        <v xml:space="preserve"> </v>
      </c>
      <c r="Q464" s="365" t="str">
        <f t="shared" si="133"/>
        <v xml:space="preserve"> </v>
      </c>
      <c r="R464" s="497">
        <f t="shared" si="136"/>
        <v>0</v>
      </c>
      <c r="S464" s="461">
        <f t="shared" si="134"/>
        <v>0</v>
      </c>
    </row>
    <row r="465" spans="1:19" ht="105.75" hidden="1" customHeight="1" thickBot="1" x14ac:dyDescent="0.25">
      <c r="A465" s="364">
        <f>'موازنة 2026-2027'!A465</f>
        <v>0</v>
      </c>
      <c r="B465" s="365">
        <f>'موازنة 2026-2027'!B465</f>
        <v>0</v>
      </c>
      <c r="C465" s="365">
        <f>'موازنة 2026-2027'!C465</f>
        <v>0</v>
      </c>
      <c r="D465" s="365">
        <f>'موازنة 2026-2027'!D465</f>
        <v>0</v>
      </c>
      <c r="E465" s="365">
        <f>'موازنة 2026-2027'!E465</f>
        <v>0</v>
      </c>
      <c r="F465" s="365">
        <f>'موازنة 2026-2027'!F465</f>
        <v>0</v>
      </c>
      <c r="G465" s="50" t="s">
        <v>1004</v>
      </c>
      <c r="H465" s="519" t="s">
        <v>345</v>
      </c>
      <c r="I465" s="365">
        <f>'موازنة 2026-2027'!O465</f>
        <v>0</v>
      </c>
      <c r="J465" s="365">
        <f>'موازنة 2027-2028 '!O465</f>
        <v>0</v>
      </c>
      <c r="K465" s="365">
        <f>'موازنة 2028 -2029'!O465</f>
        <v>0</v>
      </c>
      <c r="L465" s="365">
        <f t="shared" si="137"/>
        <v>0</v>
      </c>
      <c r="M465" s="365">
        <f>'موازنة 2029-2030'!O465</f>
        <v>0</v>
      </c>
      <c r="N465" s="496">
        <f t="shared" si="131"/>
        <v>0</v>
      </c>
      <c r="O465" s="365"/>
      <c r="P465" s="365" t="str">
        <f t="shared" si="132"/>
        <v xml:space="preserve"> </v>
      </c>
      <c r="Q465" s="365" t="str">
        <f t="shared" si="133"/>
        <v xml:space="preserve"> </v>
      </c>
      <c r="R465" s="497">
        <f t="shared" si="136"/>
        <v>0</v>
      </c>
      <c r="S465" s="461">
        <f t="shared" si="134"/>
        <v>0</v>
      </c>
    </row>
    <row r="466" spans="1:19" s="1" customFormat="1" ht="110.25" hidden="1" customHeight="1" thickBot="1" x14ac:dyDescent="0.25">
      <c r="A466" s="360">
        <f t="shared" ref="A466:O466" si="148">SUM(A463:A465)</f>
        <v>0</v>
      </c>
      <c r="B466" s="368">
        <f t="shared" si="148"/>
        <v>0</v>
      </c>
      <c r="C466" s="368">
        <f t="shared" si="148"/>
        <v>0</v>
      </c>
      <c r="D466" s="368">
        <f t="shared" si="148"/>
        <v>0</v>
      </c>
      <c r="E466" s="368">
        <f t="shared" si="148"/>
        <v>0</v>
      </c>
      <c r="F466" s="368">
        <f t="shared" si="148"/>
        <v>0</v>
      </c>
      <c r="G466" s="51"/>
      <c r="H466" s="486" t="s">
        <v>171</v>
      </c>
      <c r="I466" s="368">
        <f>'موازنة 2026-2027'!O466</f>
        <v>0</v>
      </c>
      <c r="J466" s="368">
        <f>'موازنة 2027-2028 '!O466</f>
        <v>0</v>
      </c>
      <c r="K466" s="368">
        <f>'موازنة 2028 -2029'!O466</f>
        <v>0</v>
      </c>
      <c r="L466" s="368">
        <f t="shared" si="148"/>
        <v>0</v>
      </c>
      <c r="M466" s="368">
        <f>'موازنة 2029-2030'!O466</f>
        <v>0</v>
      </c>
      <c r="N466" s="500">
        <f t="shared" si="131"/>
        <v>0</v>
      </c>
      <c r="O466" s="368">
        <f t="shared" si="148"/>
        <v>0</v>
      </c>
      <c r="P466" s="368" t="str">
        <f t="shared" si="132"/>
        <v xml:space="preserve"> </v>
      </c>
      <c r="Q466" s="368" t="str">
        <f t="shared" si="133"/>
        <v xml:space="preserve"> </v>
      </c>
      <c r="R466" s="501">
        <f t="shared" si="136"/>
        <v>0</v>
      </c>
      <c r="S466" s="461">
        <f t="shared" si="134"/>
        <v>0</v>
      </c>
    </row>
    <row r="467" spans="1:19" s="1" customFormat="1" ht="105.75" hidden="1" customHeight="1" x14ac:dyDescent="0.2">
      <c r="A467" s="357">
        <f>'موازنة 2026-2027'!A467</f>
        <v>0</v>
      </c>
      <c r="B467" s="373">
        <f>'موازنة 2026-2027'!B467</f>
        <v>0</v>
      </c>
      <c r="C467" s="373">
        <f>'موازنة 2026-2027'!C467</f>
        <v>0</v>
      </c>
      <c r="D467" s="373">
        <f>'موازنة 2026-2027'!D467</f>
        <v>0</v>
      </c>
      <c r="E467" s="373">
        <f>'موازنة 2026-2027'!E467</f>
        <v>0</v>
      </c>
      <c r="F467" s="373">
        <f>'موازنة 2026-2027'!F467</f>
        <v>0</v>
      </c>
      <c r="G467" s="48">
        <v>5111030301</v>
      </c>
      <c r="H467" s="513" t="s">
        <v>346</v>
      </c>
      <c r="I467" s="373">
        <f>'موازنة 2026-2027'!O467</f>
        <v>0</v>
      </c>
      <c r="J467" s="373">
        <f>'موازنة 2027-2028 '!O467</f>
        <v>0</v>
      </c>
      <c r="K467" s="373">
        <f>'موازنة 2028 -2029'!O467</f>
        <v>0</v>
      </c>
      <c r="L467" s="373">
        <f t="shared" si="137"/>
        <v>0</v>
      </c>
      <c r="M467" s="373">
        <f>'موازنة 2029-2030'!O467</f>
        <v>0</v>
      </c>
      <c r="N467" s="508">
        <f t="shared" si="131"/>
        <v>0</v>
      </c>
      <c r="O467" s="373"/>
      <c r="P467" s="373" t="str">
        <f t="shared" si="132"/>
        <v xml:space="preserve"> </v>
      </c>
      <c r="Q467" s="373" t="str">
        <f t="shared" si="133"/>
        <v xml:space="preserve"> </v>
      </c>
      <c r="R467" s="509">
        <f t="shared" si="136"/>
        <v>0</v>
      </c>
      <c r="S467" s="461">
        <f t="shared" si="134"/>
        <v>0</v>
      </c>
    </row>
    <row r="468" spans="1:19" s="1" customFormat="1" ht="105.75" hidden="1" customHeight="1" x14ac:dyDescent="0.2">
      <c r="A468" s="357"/>
      <c r="B468" s="373"/>
      <c r="C468" s="373"/>
      <c r="D468" s="373"/>
      <c r="E468" s="373"/>
      <c r="F468" s="373"/>
      <c r="G468" s="54" t="s">
        <v>1005</v>
      </c>
      <c r="H468" s="477" t="s">
        <v>347</v>
      </c>
      <c r="I468" s="373"/>
      <c r="J468" s="373"/>
      <c r="K468" s="373"/>
      <c r="L468" s="373"/>
      <c r="M468" s="373"/>
      <c r="N468" s="508"/>
      <c r="O468" s="373"/>
      <c r="P468" s="373" t="str">
        <f t="shared" si="132"/>
        <v xml:space="preserve"> </v>
      </c>
      <c r="Q468" s="373" t="str">
        <f t="shared" si="133"/>
        <v xml:space="preserve"> </v>
      </c>
      <c r="R468" s="509"/>
      <c r="S468" s="461">
        <f>S472</f>
        <v>0</v>
      </c>
    </row>
    <row r="469" spans="1:19" ht="105.75" hidden="1" customHeight="1" x14ac:dyDescent="0.2">
      <c r="A469" s="364">
        <f>'موازنة 2026-2027'!A469</f>
        <v>0</v>
      </c>
      <c r="B469" s="365">
        <f>'موازنة 2026-2027'!B469</f>
        <v>0</v>
      </c>
      <c r="C469" s="365">
        <f>'موازنة 2026-2027'!C469</f>
        <v>0</v>
      </c>
      <c r="D469" s="365">
        <f>'موازنة 2026-2027'!D469</f>
        <v>0</v>
      </c>
      <c r="E469" s="365">
        <f>'موازنة 2026-2027'!E469</f>
        <v>0</v>
      </c>
      <c r="F469" s="365">
        <f>'موازنة 2026-2027'!F469</f>
        <v>0</v>
      </c>
      <c r="G469" s="49" t="s">
        <v>1006</v>
      </c>
      <c r="H469" s="480" t="s">
        <v>348</v>
      </c>
      <c r="I469" s="365">
        <f>'موازنة 2026-2027'!O469</f>
        <v>0</v>
      </c>
      <c r="J469" s="365">
        <f>'موازنة 2027-2028 '!O469</f>
        <v>0</v>
      </c>
      <c r="K469" s="365">
        <f>'موازنة 2028 -2029'!O469</f>
        <v>0</v>
      </c>
      <c r="L469" s="365">
        <f t="shared" si="137"/>
        <v>0</v>
      </c>
      <c r="M469" s="365">
        <f>'موازنة 2029-2030'!O469</f>
        <v>0</v>
      </c>
      <c r="N469" s="496">
        <f t="shared" si="131"/>
        <v>0</v>
      </c>
      <c r="O469" s="365"/>
      <c r="P469" s="365" t="str">
        <f t="shared" si="132"/>
        <v xml:space="preserve"> </v>
      </c>
      <c r="Q469" s="365" t="str">
        <f t="shared" si="133"/>
        <v xml:space="preserve"> </v>
      </c>
      <c r="R469" s="497">
        <f t="shared" si="136"/>
        <v>0</v>
      </c>
      <c r="S469" s="461">
        <f t="shared" si="134"/>
        <v>0</v>
      </c>
    </row>
    <row r="470" spans="1:19" ht="105.75" hidden="1" customHeight="1" x14ac:dyDescent="0.2">
      <c r="A470" s="364">
        <f>'موازنة 2026-2027'!A470</f>
        <v>0</v>
      </c>
      <c r="B470" s="365">
        <f>'موازنة 2026-2027'!B470</f>
        <v>0</v>
      </c>
      <c r="C470" s="365">
        <f>'موازنة 2026-2027'!C470</f>
        <v>0</v>
      </c>
      <c r="D470" s="365">
        <f>'موازنة 2026-2027'!D470</f>
        <v>0</v>
      </c>
      <c r="E470" s="365">
        <f>'موازنة 2026-2027'!E470</f>
        <v>0</v>
      </c>
      <c r="F470" s="365">
        <f>'موازنة 2026-2027'!F470</f>
        <v>0</v>
      </c>
      <c r="G470" s="49" t="s">
        <v>1007</v>
      </c>
      <c r="H470" s="480" t="s">
        <v>349</v>
      </c>
      <c r="I470" s="365">
        <f>'موازنة 2026-2027'!O470</f>
        <v>0</v>
      </c>
      <c r="J470" s="365">
        <f>'موازنة 2027-2028 '!O470</f>
        <v>0</v>
      </c>
      <c r="K470" s="365">
        <f>'موازنة 2028 -2029'!O470</f>
        <v>0</v>
      </c>
      <c r="L470" s="365">
        <f t="shared" si="137"/>
        <v>0</v>
      </c>
      <c r="M470" s="365">
        <f>'موازنة 2029-2030'!O470</f>
        <v>0</v>
      </c>
      <c r="N470" s="496">
        <f t="shared" si="131"/>
        <v>0</v>
      </c>
      <c r="O470" s="365"/>
      <c r="P470" s="365" t="str">
        <f t="shared" si="132"/>
        <v xml:space="preserve"> </v>
      </c>
      <c r="Q470" s="365" t="str">
        <f t="shared" si="133"/>
        <v xml:space="preserve"> </v>
      </c>
      <c r="R470" s="497">
        <f t="shared" si="136"/>
        <v>0</v>
      </c>
      <c r="S470" s="461">
        <f t="shared" si="134"/>
        <v>0</v>
      </c>
    </row>
    <row r="471" spans="1:19" ht="105.75" hidden="1" customHeight="1" thickBot="1" x14ac:dyDescent="0.25">
      <c r="A471" s="364">
        <f>'موازنة 2026-2027'!A471</f>
        <v>0</v>
      </c>
      <c r="B471" s="365">
        <f>'موازنة 2026-2027'!B471</f>
        <v>0</v>
      </c>
      <c r="C471" s="365">
        <f>'موازنة 2026-2027'!C471</f>
        <v>0</v>
      </c>
      <c r="D471" s="365">
        <f>'موازنة 2026-2027'!D471</f>
        <v>0</v>
      </c>
      <c r="E471" s="365">
        <f>'موازنة 2026-2027'!E471</f>
        <v>0</v>
      </c>
      <c r="F471" s="365">
        <f>'موازنة 2026-2027'!F471</f>
        <v>0</v>
      </c>
      <c r="G471" s="50" t="s">
        <v>1008</v>
      </c>
      <c r="H471" s="519" t="s">
        <v>350</v>
      </c>
      <c r="I471" s="365">
        <f>'موازنة 2026-2027'!O471</f>
        <v>0</v>
      </c>
      <c r="J471" s="365">
        <f>'موازنة 2027-2028 '!O471</f>
        <v>0</v>
      </c>
      <c r="K471" s="365">
        <f>'موازنة 2028 -2029'!O471</f>
        <v>0</v>
      </c>
      <c r="L471" s="365">
        <f t="shared" si="137"/>
        <v>0</v>
      </c>
      <c r="M471" s="365">
        <f>'موازنة 2029-2030'!O471</f>
        <v>0</v>
      </c>
      <c r="N471" s="496">
        <f t="shared" si="131"/>
        <v>0</v>
      </c>
      <c r="O471" s="365"/>
      <c r="P471" s="365" t="str">
        <f t="shared" si="132"/>
        <v xml:space="preserve"> </v>
      </c>
      <c r="Q471" s="365" t="str">
        <f t="shared" si="133"/>
        <v xml:space="preserve"> </v>
      </c>
      <c r="R471" s="497">
        <f t="shared" si="136"/>
        <v>0</v>
      </c>
      <c r="S471" s="461">
        <f t="shared" si="134"/>
        <v>0</v>
      </c>
    </row>
    <row r="472" spans="1:19" s="1" customFormat="1" ht="140.25" hidden="1" customHeight="1" thickBot="1" x14ac:dyDescent="0.25">
      <c r="A472" s="360">
        <f t="shared" ref="A472:O472" si="149">SUM(A469:A471)</f>
        <v>0</v>
      </c>
      <c r="B472" s="368">
        <f t="shared" si="149"/>
        <v>0</v>
      </c>
      <c r="C472" s="368">
        <f t="shared" si="149"/>
        <v>0</v>
      </c>
      <c r="D472" s="368">
        <f t="shared" si="149"/>
        <v>0</v>
      </c>
      <c r="E472" s="368">
        <f t="shared" si="149"/>
        <v>0</v>
      </c>
      <c r="F472" s="368">
        <f t="shared" si="149"/>
        <v>0</v>
      </c>
      <c r="G472" s="51"/>
      <c r="H472" s="486" t="s">
        <v>183</v>
      </c>
      <c r="I472" s="368">
        <f>'موازنة 2026-2027'!O472</f>
        <v>0</v>
      </c>
      <c r="J472" s="368">
        <f>'موازنة 2027-2028 '!O472</f>
        <v>0</v>
      </c>
      <c r="K472" s="368">
        <f>'موازنة 2028 -2029'!O472</f>
        <v>0</v>
      </c>
      <c r="L472" s="368">
        <f t="shared" si="149"/>
        <v>0</v>
      </c>
      <c r="M472" s="368">
        <f>'موازنة 2029-2030'!O472</f>
        <v>0</v>
      </c>
      <c r="N472" s="500">
        <f t="shared" si="131"/>
        <v>0</v>
      </c>
      <c r="O472" s="368">
        <f t="shared" si="149"/>
        <v>0</v>
      </c>
      <c r="P472" s="368" t="str">
        <f t="shared" si="132"/>
        <v xml:space="preserve"> </v>
      </c>
      <c r="Q472" s="368" t="str">
        <f t="shared" si="133"/>
        <v xml:space="preserve"> </v>
      </c>
      <c r="R472" s="501">
        <f t="shared" si="136"/>
        <v>0</v>
      </c>
      <c r="S472" s="461">
        <f t="shared" si="134"/>
        <v>0</v>
      </c>
    </row>
    <row r="473" spans="1:19" s="2" customFormat="1" ht="137.25" hidden="1" customHeight="1" thickBot="1" x14ac:dyDescent="0.25">
      <c r="A473" s="376">
        <f t="shared" ref="A473:O473" si="150">A472+A467+A466+A461</f>
        <v>0</v>
      </c>
      <c r="B473" s="377">
        <f t="shared" si="150"/>
        <v>0</v>
      </c>
      <c r="C473" s="377">
        <f t="shared" si="150"/>
        <v>0</v>
      </c>
      <c r="D473" s="377">
        <f t="shared" si="150"/>
        <v>0</v>
      </c>
      <c r="E473" s="377">
        <f t="shared" si="150"/>
        <v>0</v>
      </c>
      <c r="F473" s="377">
        <f t="shared" si="150"/>
        <v>0</v>
      </c>
      <c r="G473" s="57"/>
      <c r="H473" s="514" t="s">
        <v>266</v>
      </c>
      <c r="I473" s="377">
        <f>'موازنة 2026-2027'!O473</f>
        <v>0</v>
      </c>
      <c r="J473" s="377">
        <f>'موازنة 2027-2028 '!O473</f>
        <v>0</v>
      </c>
      <c r="K473" s="377">
        <f>'موازنة 2028 -2029'!O473</f>
        <v>0</v>
      </c>
      <c r="L473" s="377">
        <f t="shared" si="150"/>
        <v>0</v>
      </c>
      <c r="M473" s="377">
        <f>'موازنة 2029-2030'!O473</f>
        <v>0</v>
      </c>
      <c r="N473" s="515">
        <f t="shared" si="131"/>
        <v>0</v>
      </c>
      <c r="O473" s="377">
        <f t="shared" si="150"/>
        <v>0</v>
      </c>
      <c r="P473" s="377" t="str">
        <f t="shared" si="132"/>
        <v xml:space="preserve"> </v>
      </c>
      <c r="Q473" s="377" t="str">
        <f t="shared" si="133"/>
        <v xml:space="preserve"> </v>
      </c>
      <c r="R473" s="516">
        <f t="shared" si="136"/>
        <v>0</v>
      </c>
      <c r="S473" s="461">
        <f t="shared" si="134"/>
        <v>0</v>
      </c>
    </row>
    <row r="474" spans="1:19" s="3" customFormat="1" ht="127.5" customHeight="1" thickBot="1" x14ac:dyDescent="0.25">
      <c r="A474" s="402">
        <f t="shared" ref="A474:F474" si="151">A473+A455+A442</f>
        <v>0</v>
      </c>
      <c r="B474" s="403">
        <f t="shared" si="151"/>
        <v>17916154</v>
      </c>
      <c r="C474" s="403">
        <f t="shared" si="151"/>
        <v>3210000</v>
      </c>
      <c r="D474" s="403">
        <f t="shared" si="151"/>
        <v>18263069</v>
      </c>
      <c r="E474" s="403">
        <f t="shared" si="151"/>
        <v>10516000</v>
      </c>
      <c r="F474" s="403">
        <f t="shared" si="151"/>
        <v>0</v>
      </c>
      <c r="G474" s="63"/>
      <c r="H474" s="525" t="s">
        <v>351</v>
      </c>
      <c r="I474" s="403">
        <f>'موازنة 2026-2027'!O474</f>
        <v>13903000</v>
      </c>
      <c r="J474" s="403">
        <f>'موازنة 2027-2028 '!O474</f>
        <v>17644000</v>
      </c>
      <c r="K474" s="403">
        <f>'موازنة 2028 -2029'!O474</f>
        <v>23549000</v>
      </c>
      <c r="L474" s="403">
        <f t="shared" si="137"/>
        <v>47098000</v>
      </c>
      <c r="M474" s="403">
        <f>'موازنة 2029-2030'!O474</f>
        <v>0</v>
      </c>
      <c r="N474" s="565">
        <f t="shared" si="131"/>
        <v>-13903000</v>
      </c>
      <c r="O474" s="403">
        <f>O473+O455+O442</f>
        <v>0</v>
      </c>
      <c r="P474" s="403" t="str">
        <f t="shared" si="132"/>
        <v xml:space="preserve"> </v>
      </c>
      <c r="Q474" s="403">
        <f t="shared" si="133"/>
        <v>13903000</v>
      </c>
      <c r="R474" s="566">
        <f t="shared" si="136"/>
        <v>0</v>
      </c>
      <c r="S474" s="461">
        <f t="shared" si="134"/>
        <v>152099223</v>
      </c>
    </row>
    <row r="475" spans="1:19" s="277" customFormat="1" ht="121.5" customHeight="1" thickBot="1" x14ac:dyDescent="0.25">
      <c r="A475" s="421"/>
      <c r="B475" s="422"/>
      <c r="C475" s="423" t="e">
        <f>(C474-A474)/A474</f>
        <v>#DIV/0!</v>
      </c>
      <c r="D475" s="423">
        <f>(D474-B474)/B474</f>
        <v>1.9363251733603093E-2</v>
      </c>
      <c r="E475" s="423">
        <f>(E474-C474)/C474</f>
        <v>2.2760124610591901</v>
      </c>
      <c r="F475" s="423">
        <f>(F474-D474)/D474</f>
        <v>-1</v>
      </c>
      <c r="G475" s="280"/>
      <c r="H475" s="536" t="s">
        <v>1137</v>
      </c>
      <c r="I475" s="386">
        <f>'موازنة 2026-2027'!O475</f>
        <v>-1.2079869253179849E-2</v>
      </c>
      <c r="J475" s="422" t="e">
        <f>'موازنة 2027-2028 '!O475</f>
        <v>#DIV/0!</v>
      </c>
      <c r="K475" s="422" t="e">
        <f>'موازنة 2028 -2029'!O475</f>
        <v>#DIV/0!</v>
      </c>
      <c r="L475" s="422"/>
      <c r="M475" s="423" t="e">
        <f>'موازنة 2029-2030'!O475</f>
        <v>#DIV/0!</v>
      </c>
      <c r="N475" s="590"/>
      <c r="O475" s="423">
        <f>(O474-J474)/J474</f>
        <v>-1</v>
      </c>
      <c r="P475" s="422"/>
      <c r="Q475" s="422"/>
      <c r="R475" s="591"/>
      <c r="S475" s="539">
        <v>1</v>
      </c>
    </row>
    <row r="476" spans="1:19" s="3" customFormat="1" ht="122.25" customHeight="1" x14ac:dyDescent="0.2">
      <c r="A476" s="429">
        <f t="shared" ref="A476:O476" si="152">A474+A439</f>
        <v>22000000</v>
      </c>
      <c r="B476" s="430">
        <f t="shared" si="152"/>
        <v>35585466</v>
      </c>
      <c r="C476" s="430">
        <f t="shared" si="152"/>
        <v>28000000</v>
      </c>
      <c r="D476" s="430">
        <f t="shared" si="152"/>
        <v>38603440</v>
      </c>
      <c r="E476" s="430">
        <f t="shared" si="152"/>
        <v>40000000</v>
      </c>
      <c r="F476" s="430">
        <f t="shared" si="152"/>
        <v>0</v>
      </c>
      <c r="G476" s="328"/>
      <c r="H476" s="605" t="s">
        <v>352</v>
      </c>
      <c r="I476" s="430">
        <f>'موازنة 2026-2027'!O476</f>
        <v>48605000</v>
      </c>
      <c r="J476" s="430">
        <f>'موازنة 2027-2028 '!O476</f>
        <v>54705000</v>
      </c>
      <c r="K476" s="430">
        <f>'موازنة 2028 -2029'!O476</f>
        <v>63805000</v>
      </c>
      <c r="L476" s="430">
        <f t="shared" si="152"/>
        <v>127565000</v>
      </c>
      <c r="M476" s="430">
        <f>'موازنة 2029-2030'!O476</f>
        <v>0</v>
      </c>
      <c r="N476" s="606">
        <f t="shared" si="131"/>
        <v>-48605000</v>
      </c>
      <c r="O476" s="430">
        <f t="shared" si="152"/>
        <v>0</v>
      </c>
      <c r="P476" s="430" t="str">
        <f t="shared" si="132"/>
        <v xml:space="preserve"> </v>
      </c>
      <c r="Q476" s="430">
        <f t="shared" si="133"/>
        <v>48605000</v>
      </c>
      <c r="R476" s="607">
        <f t="shared" si="136"/>
        <v>0</v>
      </c>
      <c r="S476" s="461">
        <f t="shared" si="134"/>
        <v>458868906</v>
      </c>
    </row>
    <row r="477" spans="1:19" s="3" customFormat="1" ht="117" customHeight="1" x14ac:dyDescent="0.2">
      <c r="A477" s="387"/>
      <c r="B477" s="388"/>
      <c r="C477" s="388"/>
      <c r="D477" s="388"/>
      <c r="E477" s="388"/>
      <c r="F477" s="388"/>
      <c r="G477" s="59" t="s">
        <v>942</v>
      </c>
      <c r="H477" s="540" t="s">
        <v>353</v>
      </c>
      <c r="I477" s="388"/>
      <c r="J477" s="388"/>
      <c r="K477" s="388"/>
      <c r="L477" s="388"/>
      <c r="M477" s="388"/>
      <c r="N477" s="541"/>
      <c r="O477" s="388"/>
      <c r="P477" s="388" t="str">
        <f t="shared" si="132"/>
        <v xml:space="preserve"> </v>
      </c>
      <c r="Q477" s="388" t="str">
        <f t="shared" si="133"/>
        <v xml:space="preserve"> </v>
      </c>
      <c r="R477" s="542"/>
      <c r="S477" s="461">
        <f>S567</f>
        <v>458913906</v>
      </c>
    </row>
    <row r="478" spans="1:19" s="3" customFormat="1" ht="117" customHeight="1" x14ac:dyDescent="0.2">
      <c r="A478" s="355"/>
      <c r="B478" s="425"/>
      <c r="C478" s="425"/>
      <c r="D478" s="425"/>
      <c r="E478" s="425"/>
      <c r="F478" s="425"/>
      <c r="G478" s="69" t="s">
        <v>943</v>
      </c>
      <c r="H478" s="471" t="s">
        <v>354</v>
      </c>
      <c r="I478" s="425"/>
      <c r="J478" s="425"/>
      <c r="K478" s="425"/>
      <c r="L478" s="425"/>
      <c r="M478" s="425"/>
      <c r="N478" s="594"/>
      <c r="O478" s="425"/>
      <c r="P478" s="425" t="str">
        <f t="shared" si="132"/>
        <v xml:space="preserve"> </v>
      </c>
      <c r="Q478" s="425" t="str">
        <f t="shared" si="133"/>
        <v xml:space="preserve"> </v>
      </c>
      <c r="R478" s="595"/>
      <c r="S478" s="461">
        <f>S521</f>
        <v>377565214</v>
      </c>
    </row>
    <row r="479" spans="1:19" s="2" customFormat="1" ht="117" hidden="1" customHeight="1" x14ac:dyDescent="0.2">
      <c r="A479" s="389"/>
      <c r="B479" s="390"/>
      <c r="C479" s="390"/>
      <c r="D479" s="390"/>
      <c r="E479" s="390"/>
      <c r="F479" s="390"/>
      <c r="G479" s="60" t="s">
        <v>944</v>
      </c>
      <c r="H479" s="474" t="s">
        <v>355</v>
      </c>
      <c r="I479" s="390"/>
      <c r="J479" s="390"/>
      <c r="K479" s="390"/>
      <c r="L479" s="390"/>
      <c r="M479" s="390"/>
      <c r="N479" s="544"/>
      <c r="O479" s="390"/>
      <c r="P479" s="390" t="str">
        <f t="shared" si="132"/>
        <v xml:space="preserve"> </v>
      </c>
      <c r="Q479" s="390" t="str">
        <f t="shared" si="133"/>
        <v xml:space="preserve"> </v>
      </c>
      <c r="R479" s="545"/>
      <c r="S479" s="461">
        <f>S485</f>
        <v>0</v>
      </c>
    </row>
    <row r="480" spans="1:19" s="1" customFormat="1" ht="105.75" hidden="1" customHeight="1" x14ac:dyDescent="0.2">
      <c r="A480" s="357">
        <f>'موازنة 2026-2027'!A480</f>
        <v>0</v>
      </c>
      <c r="B480" s="373">
        <f>'موازنة 2026-2027'!B480</f>
        <v>0</v>
      </c>
      <c r="C480" s="373">
        <f>'موازنة 2026-2027'!C480</f>
        <v>0</v>
      </c>
      <c r="D480" s="373">
        <f>'موازنة 2026-2027'!D480</f>
        <v>0</v>
      </c>
      <c r="E480" s="373">
        <f>'موازنة 2026-2027'!E480</f>
        <v>0</v>
      </c>
      <c r="F480" s="373">
        <f>'موازنة 2026-2027'!F480</f>
        <v>0</v>
      </c>
      <c r="G480" s="54">
        <v>4111010101</v>
      </c>
      <c r="H480" s="477" t="s">
        <v>356</v>
      </c>
      <c r="I480" s="373">
        <f>'موازنة 2026-2027'!O480</f>
        <v>0</v>
      </c>
      <c r="J480" s="373">
        <f>'موازنة 2027-2028 '!O480</f>
        <v>0</v>
      </c>
      <c r="K480" s="373">
        <f>'موازنة 2028 -2029'!O480</f>
        <v>0</v>
      </c>
      <c r="L480" s="373">
        <f t="shared" si="137"/>
        <v>0</v>
      </c>
      <c r="M480" s="373">
        <f>'موازنة 2029-2030'!O480</f>
        <v>0</v>
      </c>
      <c r="N480" s="508">
        <f t="shared" si="131"/>
        <v>0</v>
      </c>
      <c r="O480" s="373"/>
      <c r="P480" s="373" t="str">
        <f t="shared" si="132"/>
        <v xml:space="preserve"> </v>
      </c>
      <c r="Q480" s="373" t="str">
        <f t="shared" si="133"/>
        <v xml:space="preserve"> </v>
      </c>
      <c r="R480" s="509">
        <f t="shared" si="136"/>
        <v>0</v>
      </c>
      <c r="S480" s="461">
        <f t="shared" si="134"/>
        <v>0</v>
      </c>
    </row>
    <row r="481" spans="1:19" s="1" customFormat="1" ht="105.75" hidden="1" customHeight="1" x14ac:dyDescent="0.2">
      <c r="A481" s="357">
        <f>'موازنة 2026-2027'!A481</f>
        <v>0</v>
      </c>
      <c r="B481" s="373">
        <f>'موازنة 2026-2027'!B481</f>
        <v>0</v>
      </c>
      <c r="C481" s="373">
        <f>'موازنة 2026-2027'!C481</f>
        <v>0</v>
      </c>
      <c r="D481" s="373">
        <f>'موازنة 2026-2027'!D481</f>
        <v>0</v>
      </c>
      <c r="E481" s="373">
        <f>'موازنة 2026-2027'!E481</f>
        <v>0</v>
      </c>
      <c r="F481" s="373">
        <f>'موازنة 2026-2027'!F481</f>
        <v>0</v>
      </c>
      <c r="G481" s="54">
        <v>4111010201</v>
      </c>
      <c r="H481" s="477" t="s">
        <v>357</v>
      </c>
      <c r="I481" s="373">
        <f>'موازنة 2026-2027'!O481</f>
        <v>0</v>
      </c>
      <c r="J481" s="373">
        <f>'موازنة 2027-2028 '!O481</f>
        <v>0</v>
      </c>
      <c r="K481" s="373">
        <f>'موازنة 2028 -2029'!O481</f>
        <v>0</v>
      </c>
      <c r="L481" s="373">
        <f t="shared" si="137"/>
        <v>0</v>
      </c>
      <c r="M481" s="373">
        <f>'موازنة 2029-2030'!O481</f>
        <v>0</v>
      </c>
      <c r="N481" s="508">
        <f t="shared" si="131"/>
        <v>0</v>
      </c>
      <c r="O481" s="373"/>
      <c r="P481" s="373" t="str">
        <f t="shared" si="132"/>
        <v xml:space="preserve"> </v>
      </c>
      <c r="Q481" s="373" t="str">
        <f t="shared" si="133"/>
        <v xml:space="preserve"> </v>
      </c>
      <c r="R481" s="509">
        <f t="shared" si="136"/>
        <v>0</v>
      </c>
      <c r="S481" s="461">
        <f t="shared" si="134"/>
        <v>0</v>
      </c>
    </row>
    <row r="482" spans="1:19" s="1" customFormat="1" ht="105.75" hidden="1" customHeight="1" x14ac:dyDescent="0.2">
      <c r="A482" s="357">
        <f>'موازنة 2026-2027'!A482</f>
        <v>0</v>
      </c>
      <c r="B482" s="373">
        <f>'موازنة 2026-2027'!B482</f>
        <v>0</v>
      </c>
      <c r="C482" s="373">
        <f>'موازنة 2026-2027'!C482</f>
        <v>0</v>
      </c>
      <c r="D482" s="373">
        <f>'موازنة 2026-2027'!D482</f>
        <v>0</v>
      </c>
      <c r="E482" s="373">
        <f>'موازنة 2026-2027'!E482</f>
        <v>0</v>
      </c>
      <c r="F482" s="373">
        <f>'موازنة 2026-2027'!F482</f>
        <v>0</v>
      </c>
      <c r="G482" s="54">
        <v>4111010301</v>
      </c>
      <c r="H482" s="477" t="s">
        <v>358</v>
      </c>
      <c r="I482" s="373">
        <f>'موازنة 2026-2027'!O482</f>
        <v>0</v>
      </c>
      <c r="J482" s="373">
        <f>'موازنة 2027-2028 '!O482</f>
        <v>0</v>
      </c>
      <c r="K482" s="373">
        <f>'موازنة 2028 -2029'!O482</f>
        <v>0</v>
      </c>
      <c r="L482" s="373">
        <f t="shared" si="137"/>
        <v>0</v>
      </c>
      <c r="M482" s="373">
        <f>'موازنة 2029-2030'!O482</f>
        <v>0</v>
      </c>
      <c r="N482" s="508">
        <f t="shared" si="131"/>
        <v>0</v>
      </c>
      <c r="O482" s="373"/>
      <c r="P482" s="373" t="str">
        <f t="shared" si="132"/>
        <v xml:space="preserve"> </v>
      </c>
      <c r="Q482" s="373" t="str">
        <f t="shared" si="133"/>
        <v xml:space="preserve"> </v>
      </c>
      <c r="R482" s="509">
        <f t="shared" si="136"/>
        <v>0</v>
      </c>
      <c r="S482" s="461">
        <f t="shared" si="134"/>
        <v>0</v>
      </c>
    </row>
    <row r="483" spans="1:19" s="1" customFormat="1" ht="105.75" hidden="1" customHeight="1" x14ac:dyDescent="0.2">
      <c r="A483" s="357">
        <f>'موازنة 2026-2027'!A483</f>
        <v>0</v>
      </c>
      <c r="B483" s="373">
        <f>'موازنة 2026-2027'!B483</f>
        <v>0</v>
      </c>
      <c r="C483" s="373">
        <f>'موازنة 2026-2027'!C483</f>
        <v>0</v>
      </c>
      <c r="D483" s="373">
        <f>'موازنة 2026-2027'!D483</f>
        <v>0</v>
      </c>
      <c r="E483" s="373">
        <f>'موازنة 2026-2027'!E483</f>
        <v>0</v>
      </c>
      <c r="F483" s="373">
        <f>'موازنة 2026-2027'!F483</f>
        <v>0</v>
      </c>
      <c r="G483" s="54">
        <v>4111010401</v>
      </c>
      <c r="H483" s="477" t="s">
        <v>359</v>
      </c>
      <c r="I483" s="373">
        <f>'موازنة 2026-2027'!O483</f>
        <v>0</v>
      </c>
      <c r="J483" s="373">
        <f>'موازنة 2027-2028 '!O483</f>
        <v>0</v>
      </c>
      <c r="K483" s="373">
        <f>'موازنة 2028 -2029'!O483</f>
        <v>0</v>
      </c>
      <c r="L483" s="373">
        <f t="shared" si="137"/>
        <v>0</v>
      </c>
      <c r="M483" s="373">
        <f>'موازنة 2029-2030'!O483</f>
        <v>0</v>
      </c>
      <c r="N483" s="508">
        <f t="shared" si="131"/>
        <v>0</v>
      </c>
      <c r="O483" s="373"/>
      <c r="P483" s="373" t="str">
        <f t="shared" si="132"/>
        <v xml:space="preserve"> </v>
      </c>
      <c r="Q483" s="373" t="str">
        <f t="shared" si="133"/>
        <v xml:space="preserve"> </v>
      </c>
      <c r="R483" s="509">
        <f t="shared" si="136"/>
        <v>0</v>
      </c>
      <c r="S483" s="461">
        <f t="shared" si="134"/>
        <v>0</v>
      </c>
    </row>
    <row r="484" spans="1:19" s="1" customFormat="1" ht="117" hidden="1" customHeight="1" thickBot="1" x14ac:dyDescent="0.25">
      <c r="A484" s="357">
        <f>'موازنة 2026-2027'!A484</f>
        <v>0</v>
      </c>
      <c r="B484" s="373">
        <f>'موازنة 2026-2027'!B484</f>
        <v>0</v>
      </c>
      <c r="C484" s="373">
        <f>'موازنة 2026-2027'!C484</f>
        <v>0</v>
      </c>
      <c r="D484" s="373">
        <f>'موازنة 2026-2027'!D484</f>
        <v>0</v>
      </c>
      <c r="E484" s="373">
        <f>'موازنة 2026-2027'!E484</f>
        <v>0</v>
      </c>
      <c r="F484" s="373">
        <f>'موازنة 2026-2027'!F484</f>
        <v>0</v>
      </c>
      <c r="G484" s="55">
        <v>4111010501</v>
      </c>
      <c r="H484" s="510" t="s">
        <v>360</v>
      </c>
      <c r="I484" s="373">
        <f>'موازنة 2026-2027'!O484</f>
        <v>0</v>
      </c>
      <c r="J484" s="373">
        <f>'موازنة 2027-2028 '!O484</f>
        <v>0</v>
      </c>
      <c r="K484" s="373">
        <f>'موازنة 2028 -2029'!O484</f>
        <v>0</v>
      </c>
      <c r="L484" s="373">
        <f t="shared" si="137"/>
        <v>0</v>
      </c>
      <c r="M484" s="373">
        <f>'موازنة 2029-2030'!O484</f>
        <v>0</v>
      </c>
      <c r="N484" s="508">
        <f t="shared" si="131"/>
        <v>0</v>
      </c>
      <c r="O484" s="373"/>
      <c r="P484" s="373" t="str">
        <f t="shared" si="132"/>
        <v xml:space="preserve"> </v>
      </c>
      <c r="Q484" s="373" t="str">
        <f t="shared" si="133"/>
        <v xml:space="preserve"> </v>
      </c>
      <c r="R484" s="509">
        <f t="shared" si="136"/>
        <v>0</v>
      </c>
      <c r="S484" s="461">
        <f t="shared" si="134"/>
        <v>0</v>
      </c>
    </row>
    <row r="485" spans="1:19" s="2" customFormat="1" ht="112.5" hidden="1" customHeight="1" thickBot="1" x14ac:dyDescent="0.25">
      <c r="A485" s="376">
        <f t="shared" ref="A485:F485" si="153">SUM(A480:A484)</f>
        <v>0</v>
      </c>
      <c r="B485" s="377">
        <f t="shared" si="153"/>
        <v>0</v>
      </c>
      <c r="C485" s="377">
        <f t="shared" si="153"/>
        <v>0</v>
      </c>
      <c r="D485" s="377">
        <f t="shared" si="153"/>
        <v>0</v>
      </c>
      <c r="E485" s="377">
        <f t="shared" si="153"/>
        <v>0</v>
      </c>
      <c r="F485" s="377">
        <f t="shared" si="153"/>
        <v>0</v>
      </c>
      <c r="G485" s="57"/>
      <c r="H485" s="514" t="s">
        <v>237</v>
      </c>
      <c r="I485" s="377">
        <f>'موازنة 2026-2027'!O485</f>
        <v>0</v>
      </c>
      <c r="J485" s="377">
        <f>'موازنة 2027-2028 '!O485</f>
        <v>0</v>
      </c>
      <c r="K485" s="377">
        <f>'موازنة 2028 -2029'!O485</f>
        <v>0</v>
      </c>
      <c r="L485" s="377">
        <f t="shared" ref="L485:O485" si="154">SUM(L480:L484)</f>
        <v>0</v>
      </c>
      <c r="M485" s="377">
        <f>'موازنة 2029-2030'!O485</f>
        <v>0</v>
      </c>
      <c r="N485" s="515">
        <f t="shared" ref="N485:N552" si="155">M485-I485</f>
        <v>0</v>
      </c>
      <c r="O485" s="377">
        <f t="shared" si="154"/>
        <v>0</v>
      </c>
      <c r="P485" s="377" t="str">
        <f t="shared" ref="P485:P552" si="156">IF(O485&gt;I485,O485-I485," ")</f>
        <v xml:space="preserve"> </v>
      </c>
      <c r="Q485" s="377" t="str">
        <f t="shared" ref="Q485:Q552" si="157">IF(I485&gt;O485,I485-O485," ")</f>
        <v xml:space="preserve"> </v>
      </c>
      <c r="R485" s="516">
        <f t="shared" si="136"/>
        <v>0</v>
      </c>
      <c r="S485" s="461">
        <f t="shared" ref="S485:S552" si="158">SUM(A485+B485+C485+D485+E485+F485+I485+J485+K485+L485+M485+O485)</f>
        <v>0</v>
      </c>
    </row>
    <row r="486" spans="1:19" s="2" customFormat="1" ht="117" hidden="1" customHeight="1" x14ac:dyDescent="0.2">
      <c r="A486" s="389"/>
      <c r="B486" s="390"/>
      <c r="C486" s="390"/>
      <c r="D486" s="390"/>
      <c r="E486" s="390"/>
      <c r="F486" s="390"/>
      <c r="G486" s="53" t="s">
        <v>945</v>
      </c>
      <c r="H486" s="505" t="s">
        <v>361</v>
      </c>
      <c r="I486" s="390"/>
      <c r="J486" s="390"/>
      <c r="K486" s="390"/>
      <c r="L486" s="390"/>
      <c r="M486" s="390"/>
      <c r="N486" s="544"/>
      <c r="O486" s="390"/>
      <c r="P486" s="390" t="str">
        <f t="shared" si="156"/>
        <v xml:space="preserve"> </v>
      </c>
      <c r="Q486" s="390" t="str">
        <f t="shared" si="157"/>
        <v xml:space="preserve"> </v>
      </c>
      <c r="R486" s="545"/>
      <c r="S486" s="461">
        <f>S492</f>
        <v>0</v>
      </c>
    </row>
    <row r="487" spans="1:19" s="1" customFormat="1" ht="105.75" hidden="1" customHeight="1" x14ac:dyDescent="0.2">
      <c r="A487" s="357">
        <f>'موازنة 2026-2027'!A487</f>
        <v>0</v>
      </c>
      <c r="B487" s="373">
        <f>'موازنة 2026-2027'!B487</f>
        <v>0</v>
      </c>
      <c r="C487" s="373">
        <f>'موازنة 2026-2027'!C487</f>
        <v>0</v>
      </c>
      <c r="D487" s="373">
        <f>'موازنة 2026-2027'!D487</f>
        <v>0</v>
      </c>
      <c r="E487" s="373">
        <f>'موازنة 2026-2027'!E487</f>
        <v>0</v>
      </c>
      <c r="F487" s="373">
        <f>'موازنة 2026-2027'!F487</f>
        <v>0</v>
      </c>
      <c r="G487" s="54">
        <v>4111020101</v>
      </c>
      <c r="H487" s="477" t="s">
        <v>356</v>
      </c>
      <c r="I487" s="373">
        <f>'موازنة 2026-2027'!O487</f>
        <v>0</v>
      </c>
      <c r="J487" s="373">
        <f>'موازنة 2027-2028 '!O487</f>
        <v>0</v>
      </c>
      <c r="K487" s="373">
        <f>'موازنة 2028 -2029'!O487</f>
        <v>0</v>
      </c>
      <c r="L487" s="373">
        <f t="shared" si="137"/>
        <v>0</v>
      </c>
      <c r="M487" s="373">
        <f>'موازنة 2029-2030'!O487</f>
        <v>0</v>
      </c>
      <c r="N487" s="508">
        <f t="shared" si="155"/>
        <v>0</v>
      </c>
      <c r="O487" s="373"/>
      <c r="P487" s="373" t="str">
        <f t="shared" si="156"/>
        <v xml:space="preserve"> </v>
      </c>
      <c r="Q487" s="373" t="str">
        <f t="shared" si="157"/>
        <v xml:space="preserve"> </v>
      </c>
      <c r="R487" s="509">
        <f t="shared" si="136"/>
        <v>0</v>
      </c>
      <c r="S487" s="461">
        <f t="shared" si="158"/>
        <v>0</v>
      </c>
    </row>
    <row r="488" spans="1:19" s="1" customFormat="1" ht="105.75" hidden="1" customHeight="1" x14ac:dyDescent="0.2">
      <c r="A488" s="357">
        <f>'موازنة 2026-2027'!A488</f>
        <v>0</v>
      </c>
      <c r="B488" s="373">
        <f>'موازنة 2026-2027'!B488</f>
        <v>0</v>
      </c>
      <c r="C488" s="373">
        <f>'موازنة 2026-2027'!C488</f>
        <v>0</v>
      </c>
      <c r="D488" s="373">
        <f>'موازنة 2026-2027'!D488</f>
        <v>0</v>
      </c>
      <c r="E488" s="373">
        <f>'موازنة 2026-2027'!E488</f>
        <v>0</v>
      </c>
      <c r="F488" s="373">
        <f>'موازنة 2026-2027'!F488</f>
        <v>0</v>
      </c>
      <c r="G488" s="54">
        <v>4111020201</v>
      </c>
      <c r="H488" s="477" t="s">
        <v>357</v>
      </c>
      <c r="I488" s="373">
        <f>'موازنة 2026-2027'!O488</f>
        <v>0</v>
      </c>
      <c r="J488" s="373">
        <f>'موازنة 2027-2028 '!O488</f>
        <v>0</v>
      </c>
      <c r="K488" s="373">
        <f>'موازنة 2028 -2029'!O488</f>
        <v>0</v>
      </c>
      <c r="L488" s="373">
        <f t="shared" si="137"/>
        <v>0</v>
      </c>
      <c r="M488" s="373">
        <f>'موازنة 2029-2030'!O488</f>
        <v>0</v>
      </c>
      <c r="N488" s="508">
        <f t="shared" si="155"/>
        <v>0</v>
      </c>
      <c r="O488" s="373"/>
      <c r="P488" s="373" t="str">
        <f t="shared" si="156"/>
        <v xml:space="preserve"> </v>
      </c>
      <c r="Q488" s="373" t="str">
        <f t="shared" si="157"/>
        <v xml:space="preserve"> </v>
      </c>
      <c r="R488" s="509">
        <f t="shared" si="136"/>
        <v>0</v>
      </c>
      <c r="S488" s="461">
        <f t="shared" si="158"/>
        <v>0</v>
      </c>
    </row>
    <row r="489" spans="1:19" s="1" customFormat="1" ht="105.75" hidden="1" customHeight="1" x14ac:dyDescent="0.2">
      <c r="A489" s="357">
        <f>'موازنة 2026-2027'!A489</f>
        <v>0</v>
      </c>
      <c r="B489" s="373">
        <f>'موازنة 2026-2027'!B489</f>
        <v>0</v>
      </c>
      <c r="C489" s="373">
        <f>'موازنة 2026-2027'!C489</f>
        <v>0</v>
      </c>
      <c r="D489" s="373">
        <f>'موازنة 2026-2027'!D489</f>
        <v>0</v>
      </c>
      <c r="E489" s="373">
        <f>'موازنة 2026-2027'!E489</f>
        <v>0</v>
      </c>
      <c r="F489" s="373">
        <f>'موازنة 2026-2027'!F489</f>
        <v>0</v>
      </c>
      <c r="G489" s="54">
        <v>4111020301</v>
      </c>
      <c r="H489" s="477" t="s">
        <v>358</v>
      </c>
      <c r="I489" s="373">
        <f>'موازنة 2026-2027'!O489</f>
        <v>0</v>
      </c>
      <c r="J489" s="373">
        <f>'موازنة 2027-2028 '!O489</f>
        <v>0</v>
      </c>
      <c r="K489" s="373">
        <f>'موازنة 2028 -2029'!O489</f>
        <v>0</v>
      </c>
      <c r="L489" s="373">
        <f t="shared" si="137"/>
        <v>0</v>
      </c>
      <c r="M489" s="373">
        <f>'موازنة 2029-2030'!O489</f>
        <v>0</v>
      </c>
      <c r="N489" s="508">
        <f t="shared" si="155"/>
        <v>0</v>
      </c>
      <c r="O489" s="373"/>
      <c r="P489" s="373" t="str">
        <f t="shared" si="156"/>
        <v xml:space="preserve"> </v>
      </c>
      <c r="Q489" s="373" t="str">
        <f t="shared" si="157"/>
        <v xml:space="preserve"> </v>
      </c>
      <c r="R489" s="509">
        <f t="shared" si="136"/>
        <v>0</v>
      </c>
      <c r="S489" s="461">
        <f t="shared" si="158"/>
        <v>0</v>
      </c>
    </row>
    <row r="490" spans="1:19" s="1" customFormat="1" ht="105.75" hidden="1" customHeight="1" x14ac:dyDescent="0.2">
      <c r="A490" s="357">
        <f>'موازنة 2026-2027'!A490</f>
        <v>0</v>
      </c>
      <c r="B490" s="373">
        <f>'موازنة 2026-2027'!B490</f>
        <v>0</v>
      </c>
      <c r="C490" s="373">
        <f>'موازنة 2026-2027'!C490</f>
        <v>0</v>
      </c>
      <c r="D490" s="373">
        <f>'موازنة 2026-2027'!D490</f>
        <v>0</v>
      </c>
      <c r="E490" s="373">
        <f>'موازنة 2026-2027'!E490</f>
        <v>0</v>
      </c>
      <c r="F490" s="373">
        <f>'موازنة 2026-2027'!F490</f>
        <v>0</v>
      </c>
      <c r="G490" s="54">
        <v>4111020401</v>
      </c>
      <c r="H490" s="477" t="s">
        <v>359</v>
      </c>
      <c r="I490" s="373">
        <f>'موازنة 2026-2027'!O490</f>
        <v>0</v>
      </c>
      <c r="J490" s="373">
        <f>'موازنة 2027-2028 '!O490</f>
        <v>0</v>
      </c>
      <c r="K490" s="373">
        <f>'موازنة 2028 -2029'!O490</f>
        <v>0</v>
      </c>
      <c r="L490" s="373">
        <f t="shared" si="137"/>
        <v>0</v>
      </c>
      <c r="M490" s="373">
        <f>'موازنة 2029-2030'!O490</f>
        <v>0</v>
      </c>
      <c r="N490" s="508">
        <f t="shared" si="155"/>
        <v>0</v>
      </c>
      <c r="O490" s="373"/>
      <c r="P490" s="373" t="str">
        <f t="shared" si="156"/>
        <v xml:space="preserve"> </v>
      </c>
      <c r="Q490" s="373" t="str">
        <f t="shared" si="157"/>
        <v xml:space="preserve"> </v>
      </c>
      <c r="R490" s="509">
        <f t="shared" ref="R490:R557" si="159">IF(O490=0,,O490/I490)</f>
        <v>0</v>
      </c>
      <c r="S490" s="461">
        <f t="shared" si="158"/>
        <v>0</v>
      </c>
    </row>
    <row r="491" spans="1:19" s="1" customFormat="1" ht="117" hidden="1" customHeight="1" thickBot="1" x14ac:dyDescent="0.25">
      <c r="A491" s="357">
        <f>'موازنة 2026-2027'!A491</f>
        <v>0</v>
      </c>
      <c r="B491" s="373">
        <f>'موازنة 2026-2027'!B491</f>
        <v>0</v>
      </c>
      <c r="C491" s="373">
        <f>'موازنة 2026-2027'!C491</f>
        <v>0</v>
      </c>
      <c r="D491" s="373">
        <f>'موازنة 2026-2027'!D491</f>
        <v>0</v>
      </c>
      <c r="E491" s="373">
        <f>'موازنة 2026-2027'!E491</f>
        <v>0</v>
      </c>
      <c r="F491" s="373">
        <f>'موازنة 2026-2027'!F491</f>
        <v>0</v>
      </c>
      <c r="G491" s="55">
        <v>4111020501</v>
      </c>
      <c r="H491" s="510" t="s">
        <v>1106</v>
      </c>
      <c r="I491" s="373">
        <f>'موازنة 2026-2027'!O491</f>
        <v>0</v>
      </c>
      <c r="J491" s="373">
        <f>'موازنة 2027-2028 '!O491</f>
        <v>0</v>
      </c>
      <c r="K491" s="373">
        <f>'موازنة 2028 -2029'!O491</f>
        <v>0</v>
      </c>
      <c r="L491" s="373">
        <f t="shared" si="137"/>
        <v>0</v>
      </c>
      <c r="M491" s="373">
        <f>'موازنة 2029-2030'!O491</f>
        <v>0</v>
      </c>
      <c r="N491" s="508">
        <f t="shared" si="155"/>
        <v>0</v>
      </c>
      <c r="O491" s="373"/>
      <c r="P491" s="373" t="str">
        <f t="shared" si="156"/>
        <v xml:space="preserve"> </v>
      </c>
      <c r="Q491" s="373" t="str">
        <f t="shared" si="157"/>
        <v xml:space="preserve"> </v>
      </c>
      <c r="R491" s="509">
        <f t="shared" si="159"/>
        <v>0</v>
      </c>
      <c r="S491" s="461">
        <f t="shared" si="158"/>
        <v>0</v>
      </c>
    </row>
    <row r="492" spans="1:19" s="2" customFormat="1" ht="102.75" hidden="1" customHeight="1" thickBot="1" x14ac:dyDescent="0.25">
      <c r="A492" s="376">
        <f t="shared" ref="A492:F492" si="160">SUM(A487:A491)</f>
        <v>0</v>
      </c>
      <c r="B492" s="377">
        <f t="shared" si="160"/>
        <v>0</v>
      </c>
      <c r="C492" s="377">
        <f t="shared" si="160"/>
        <v>0</v>
      </c>
      <c r="D492" s="377">
        <f t="shared" si="160"/>
        <v>0</v>
      </c>
      <c r="E492" s="377">
        <f t="shared" si="160"/>
        <v>0</v>
      </c>
      <c r="F492" s="377">
        <f t="shared" si="160"/>
        <v>0</v>
      </c>
      <c r="G492" s="57"/>
      <c r="H492" s="514" t="s">
        <v>256</v>
      </c>
      <c r="I492" s="377">
        <f>'موازنة 2026-2027'!O492</f>
        <v>0</v>
      </c>
      <c r="J492" s="377">
        <f>'موازنة 2027-2028 '!O492</f>
        <v>0</v>
      </c>
      <c r="K492" s="377">
        <f>'موازنة 2028 -2029'!O492</f>
        <v>0</v>
      </c>
      <c r="L492" s="377">
        <f t="shared" ref="L492:O492" si="161">SUM(L487:L491)</f>
        <v>0</v>
      </c>
      <c r="M492" s="377">
        <f>'موازنة 2029-2030'!O492</f>
        <v>0</v>
      </c>
      <c r="N492" s="515">
        <f t="shared" si="155"/>
        <v>0</v>
      </c>
      <c r="O492" s="377">
        <f t="shared" si="161"/>
        <v>0</v>
      </c>
      <c r="P492" s="377" t="str">
        <f t="shared" si="156"/>
        <v xml:space="preserve"> </v>
      </c>
      <c r="Q492" s="377" t="str">
        <f t="shared" si="157"/>
        <v xml:space="preserve"> </v>
      </c>
      <c r="R492" s="516">
        <f t="shared" si="159"/>
        <v>0</v>
      </c>
      <c r="S492" s="461">
        <f t="shared" si="158"/>
        <v>0</v>
      </c>
    </row>
    <row r="493" spans="1:19" s="2" customFormat="1" ht="105.75" hidden="1" customHeight="1" x14ac:dyDescent="0.2">
      <c r="A493" s="389"/>
      <c r="B493" s="390"/>
      <c r="C493" s="390"/>
      <c r="D493" s="390"/>
      <c r="E493" s="390"/>
      <c r="F493" s="390"/>
      <c r="G493" s="53" t="s">
        <v>946</v>
      </c>
      <c r="H493" s="505" t="s">
        <v>362</v>
      </c>
      <c r="I493" s="390"/>
      <c r="J493" s="390"/>
      <c r="K493" s="390"/>
      <c r="L493" s="390"/>
      <c r="M493" s="390"/>
      <c r="N493" s="544"/>
      <c r="O493" s="390"/>
      <c r="P493" s="390" t="str">
        <f t="shared" si="156"/>
        <v xml:space="preserve"> </v>
      </c>
      <c r="Q493" s="390" t="str">
        <f t="shared" si="157"/>
        <v xml:space="preserve"> </v>
      </c>
      <c r="R493" s="545"/>
      <c r="S493" s="461">
        <f>S496</f>
        <v>0</v>
      </c>
    </row>
    <row r="494" spans="1:19" s="1" customFormat="1" ht="105.75" hidden="1" customHeight="1" x14ac:dyDescent="0.2">
      <c r="A494" s="357">
        <f>'موازنة 2026-2027'!A494</f>
        <v>0</v>
      </c>
      <c r="B494" s="373">
        <f>'موازنة 2026-2027'!B494</f>
        <v>0</v>
      </c>
      <c r="C494" s="373">
        <f>'موازنة 2026-2027'!C494</f>
        <v>0</v>
      </c>
      <c r="D494" s="373">
        <f>'موازنة 2026-2027'!D494</f>
        <v>0</v>
      </c>
      <c r="E494" s="373">
        <f>'موازنة 2026-2027'!E494</f>
        <v>0</v>
      </c>
      <c r="F494" s="373">
        <f>'موازنة 2026-2027'!F494</f>
        <v>0</v>
      </c>
      <c r="G494" s="54">
        <v>4111030101</v>
      </c>
      <c r="H494" s="477" t="s">
        <v>363</v>
      </c>
      <c r="I494" s="373">
        <f>'موازنة 2026-2027'!O494</f>
        <v>0</v>
      </c>
      <c r="J494" s="373">
        <f>'موازنة 2027-2028 '!O494</f>
        <v>0</v>
      </c>
      <c r="K494" s="373">
        <f>'موازنة 2028 -2029'!O494</f>
        <v>0</v>
      </c>
      <c r="L494" s="373">
        <f t="shared" ref="L494:L559" si="162">K494*2</f>
        <v>0</v>
      </c>
      <c r="M494" s="373">
        <f>'موازنة 2029-2030'!O494</f>
        <v>0</v>
      </c>
      <c r="N494" s="508">
        <f t="shared" si="155"/>
        <v>0</v>
      </c>
      <c r="O494" s="373"/>
      <c r="P494" s="373" t="str">
        <f t="shared" si="156"/>
        <v xml:space="preserve"> </v>
      </c>
      <c r="Q494" s="373" t="str">
        <f t="shared" si="157"/>
        <v xml:space="preserve"> </v>
      </c>
      <c r="R494" s="509">
        <f t="shared" si="159"/>
        <v>0</v>
      </c>
      <c r="S494" s="461">
        <f t="shared" si="158"/>
        <v>0</v>
      </c>
    </row>
    <row r="495" spans="1:19" s="1" customFormat="1" ht="105.75" hidden="1" customHeight="1" thickBot="1" x14ac:dyDescent="0.25">
      <c r="A495" s="357">
        <f>'موازنة 2026-2027'!A495</f>
        <v>0</v>
      </c>
      <c r="B495" s="373">
        <f>'موازنة 2026-2027'!B495</f>
        <v>0</v>
      </c>
      <c r="C495" s="373">
        <f>'موازنة 2026-2027'!C495</f>
        <v>0</v>
      </c>
      <c r="D495" s="373">
        <f>'موازنة 2026-2027'!D495</f>
        <v>0</v>
      </c>
      <c r="E495" s="373">
        <f>'موازنة 2026-2027'!E495</f>
        <v>0</v>
      </c>
      <c r="F495" s="373">
        <f>'موازنة 2026-2027'!F495</f>
        <v>0</v>
      </c>
      <c r="G495" s="55">
        <v>4111030201</v>
      </c>
      <c r="H495" s="510" t="s">
        <v>364</v>
      </c>
      <c r="I495" s="373">
        <f>'موازنة 2026-2027'!O495</f>
        <v>0</v>
      </c>
      <c r="J495" s="373">
        <f>'موازنة 2027-2028 '!O495</f>
        <v>0</v>
      </c>
      <c r="K495" s="373">
        <f>'موازنة 2028 -2029'!O495</f>
        <v>0</v>
      </c>
      <c r="L495" s="373">
        <f t="shared" si="162"/>
        <v>0</v>
      </c>
      <c r="M495" s="373">
        <f>'موازنة 2029-2030'!O495</f>
        <v>0</v>
      </c>
      <c r="N495" s="508">
        <f t="shared" si="155"/>
        <v>0</v>
      </c>
      <c r="O495" s="373"/>
      <c r="P495" s="373" t="str">
        <f t="shared" si="156"/>
        <v xml:space="preserve"> </v>
      </c>
      <c r="Q495" s="373" t="str">
        <f t="shared" si="157"/>
        <v xml:space="preserve"> </v>
      </c>
      <c r="R495" s="509">
        <f t="shared" si="159"/>
        <v>0</v>
      </c>
      <c r="S495" s="461">
        <f t="shared" si="158"/>
        <v>0</v>
      </c>
    </row>
    <row r="496" spans="1:19" s="2" customFormat="1" ht="105" hidden="1" customHeight="1" thickBot="1" x14ac:dyDescent="0.25">
      <c r="A496" s="376">
        <f t="shared" ref="A496:O496" si="163">SUM(A494:A495)</f>
        <v>0</v>
      </c>
      <c r="B496" s="377">
        <f t="shared" si="163"/>
        <v>0</v>
      </c>
      <c r="C496" s="377">
        <f t="shared" si="163"/>
        <v>0</v>
      </c>
      <c r="D496" s="377">
        <f t="shared" si="163"/>
        <v>0</v>
      </c>
      <c r="E496" s="377">
        <f t="shared" si="163"/>
        <v>0</v>
      </c>
      <c r="F496" s="377">
        <f t="shared" si="163"/>
        <v>0</v>
      </c>
      <c r="G496" s="57"/>
      <c r="H496" s="514" t="s">
        <v>266</v>
      </c>
      <c r="I496" s="377">
        <f>'موازنة 2026-2027'!O496</f>
        <v>0</v>
      </c>
      <c r="J496" s="377">
        <f>'موازنة 2027-2028 '!O496</f>
        <v>0</v>
      </c>
      <c r="K496" s="377">
        <f>'موازنة 2028 -2029'!O496</f>
        <v>0</v>
      </c>
      <c r="L496" s="377">
        <f t="shared" si="163"/>
        <v>0</v>
      </c>
      <c r="M496" s="377">
        <f>'موازنة 2029-2030'!O496</f>
        <v>0</v>
      </c>
      <c r="N496" s="515">
        <f t="shared" si="155"/>
        <v>0</v>
      </c>
      <c r="O496" s="377">
        <f t="shared" si="163"/>
        <v>0</v>
      </c>
      <c r="P496" s="377" t="str">
        <f t="shared" si="156"/>
        <v xml:space="preserve"> </v>
      </c>
      <c r="Q496" s="377" t="str">
        <f t="shared" si="157"/>
        <v xml:space="preserve"> </v>
      </c>
      <c r="R496" s="516">
        <f t="shared" si="159"/>
        <v>0</v>
      </c>
      <c r="S496" s="461">
        <f t="shared" si="158"/>
        <v>0</v>
      </c>
    </row>
    <row r="497" spans="1:19" s="2" customFormat="1" ht="105.75" customHeight="1" x14ac:dyDescent="0.2">
      <c r="A497" s="389"/>
      <c r="B497" s="390"/>
      <c r="C497" s="390"/>
      <c r="D497" s="390"/>
      <c r="E497" s="390"/>
      <c r="F497" s="390"/>
      <c r="G497" s="53" t="s">
        <v>947</v>
      </c>
      <c r="H497" s="505" t="s">
        <v>365</v>
      </c>
      <c r="I497" s="390"/>
      <c r="J497" s="390"/>
      <c r="K497" s="390"/>
      <c r="L497" s="390"/>
      <c r="M497" s="390"/>
      <c r="N497" s="544"/>
      <c r="O497" s="390"/>
      <c r="P497" s="390" t="str">
        <f t="shared" si="156"/>
        <v xml:space="preserve"> </v>
      </c>
      <c r="Q497" s="390" t="str">
        <f t="shared" si="157"/>
        <v xml:space="preserve"> </v>
      </c>
      <c r="R497" s="545"/>
      <c r="S497" s="461">
        <f>S504</f>
        <v>377306244</v>
      </c>
    </row>
    <row r="498" spans="1:19" s="1" customFormat="1" ht="105.75" customHeight="1" x14ac:dyDescent="0.2">
      <c r="A498" s="357"/>
      <c r="B498" s="373"/>
      <c r="C498" s="373"/>
      <c r="D498" s="373"/>
      <c r="E498" s="373"/>
      <c r="F498" s="373"/>
      <c r="G498" s="54" t="s">
        <v>948</v>
      </c>
      <c r="H498" s="477" t="s">
        <v>622</v>
      </c>
      <c r="I498" s="373"/>
      <c r="J498" s="373"/>
      <c r="K498" s="373"/>
      <c r="L498" s="373"/>
      <c r="M498" s="373"/>
      <c r="N498" s="508"/>
      <c r="O498" s="373"/>
      <c r="P498" s="373" t="str">
        <f t="shared" si="156"/>
        <v xml:space="preserve"> </v>
      </c>
      <c r="Q498" s="373" t="str">
        <f t="shared" si="157"/>
        <v xml:space="preserve"> </v>
      </c>
      <c r="R498" s="509"/>
      <c r="S498" s="461">
        <f>S503</f>
        <v>377306244</v>
      </c>
    </row>
    <row r="499" spans="1:19" s="1" customFormat="1" ht="105" customHeight="1" x14ac:dyDescent="0.2">
      <c r="A499" s="365">
        <f>'موازنة 2026-2027'!A499</f>
        <v>22000000</v>
      </c>
      <c r="B499" s="365">
        <f>'موازنة 2026-2027'!B499</f>
        <v>24961299</v>
      </c>
      <c r="C499" s="365">
        <f>'موازنة 2026-2027'!C499</f>
        <v>18795000</v>
      </c>
      <c r="D499" s="365">
        <f>'موازنة 2026-2027'!D499</f>
        <v>32054945</v>
      </c>
      <c r="E499" s="365">
        <f>'موازنة 2026-2027'!E499</f>
        <v>30795000</v>
      </c>
      <c r="F499" s="365">
        <f>'موازنة 2026-2027'!F499</f>
        <v>0</v>
      </c>
      <c r="G499" s="49" t="s">
        <v>949</v>
      </c>
      <c r="H499" s="608" t="s">
        <v>623</v>
      </c>
      <c r="I499" s="365">
        <f>'موازنة 2026-2027'!O499</f>
        <v>39400000</v>
      </c>
      <c r="J499" s="365">
        <f>'موازنة 2027-2028 '!O499</f>
        <v>45500000</v>
      </c>
      <c r="K499" s="365">
        <f>'موازنة 2028 -2029'!O499</f>
        <v>54600000</v>
      </c>
      <c r="L499" s="365">
        <f t="shared" si="162"/>
        <v>109200000</v>
      </c>
      <c r="M499" s="365">
        <f>'موازنة 2029-2030'!O499</f>
        <v>0</v>
      </c>
      <c r="N499" s="496">
        <f t="shared" si="155"/>
        <v>-39400000</v>
      </c>
      <c r="O499" s="365"/>
      <c r="P499" s="365" t="str">
        <f t="shared" si="156"/>
        <v xml:space="preserve"> </v>
      </c>
      <c r="Q499" s="365">
        <f t="shared" si="157"/>
        <v>39400000</v>
      </c>
      <c r="R499" s="497">
        <f t="shared" si="159"/>
        <v>0</v>
      </c>
      <c r="S499" s="461">
        <f t="shared" si="158"/>
        <v>377306244</v>
      </c>
    </row>
    <row r="500" spans="1:19" s="1" customFormat="1" ht="105.75" hidden="1" customHeight="1" x14ac:dyDescent="0.2">
      <c r="A500" s="364">
        <f>'موازنة 2026-2027'!A500</f>
        <v>0</v>
      </c>
      <c r="B500" s="365">
        <f>'موازنة 2026-2027'!B500</f>
        <v>0</v>
      </c>
      <c r="C500" s="365">
        <f>'موازنة 2026-2027'!C500</f>
        <v>0</v>
      </c>
      <c r="D500" s="365">
        <f>'موازنة 2026-2027'!D500</f>
        <v>0</v>
      </c>
      <c r="E500" s="365">
        <f>'موازنة 2026-2027'!E500</f>
        <v>0</v>
      </c>
      <c r="F500" s="365">
        <f>'موازنة 2026-2027'!F500</f>
        <v>0</v>
      </c>
      <c r="G500" s="49">
        <v>4111040102</v>
      </c>
      <c r="H500" s="608" t="s">
        <v>624</v>
      </c>
      <c r="I500" s="365">
        <f>'موازنة 2026-2027'!O500</f>
        <v>0</v>
      </c>
      <c r="J500" s="365">
        <f>'موازنة 2027-2028 '!O500</f>
        <v>0</v>
      </c>
      <c r="K500" s="365">
        <f>'موازنة 2028 -2029'!O500</f>
        <v>0</v>
      </c>
      <c r="L500" s="365">
        <f t="shared" si="162"/>
        <v>0</v>
      </c>
      <c r="M500" s="365">
        <f>'موازنة 2029-2030'!O500</f>
        <v>0</v>
      </c>
      <c r="N500" s="496">
        <f t="shared" si="155"/>
        <v>0</v>
      </c>
      <c r="O500" s="365"/>
      <c r="P500" s="365" t="str">
        <f t="shared" si="156"/>
        <v xml:space="preserve"> </v>
      </c>
      <c r="Q500" s="365" t="str">
        <f t="shared" si="157"/>
        <v xml:space="preserve"> </v>
      </c>
      <c r="R500" s="497">
        <f t="shared" si="159"/>
        <v>0</v>
      </c>
      <c r="S500" s="461">
        <f t="shared" si="158"/>
        <v>0</v>
      </c>
    </row>
    <row r="501" spans="1:19" s="1" customFormat="1" ht="105.75" hidden="1" customHeight="1" x14ac:dyDescent="0.2">
      <c r="A501" s="364">
        <f>'موازنة 2026-2027'!A501</f>
        <v>0</v>
      </c>
      <c r="B501" s="365">
        <f>'موازنة 2026-2027'!B501</f>
        <v>0</v>
      </c>
      <c r="C501" s="365">
        <f>'موازنة 2026-2027'!C501</f>
        <v>0</v>
      </c>
      <c r="D501" s="365">
        <f>'موازنة 2026-2027'!D501</f>
        <v>0</v>
      </c>
      <c r="E501" s="365">
        <f>'موازنة 2026-2027'!E501</f>
        <v>0</v>
      </c>
      <c r="F501" s="365">
        <f>'موازنة 2026-2027'!F501</f>
        <v>0</v>
      </c>
      <c r="G501" s="50">
        <v>4111040103</v>
      </c>
      <c r="H501" s="609" t="s">
        <v>625</v>
      </c>
      <c r="I501" s="365">
        <f>'موازنة 2026-2027'!O501</f>
        <v>0</v>
      </c>
      <c r="J501" s="365">
        <f>'موازنة 2027-2028 '!O501</f>
        <v>0</v>
      </c>
      <c r="K501" s="365">
        <f>'موازنة 2028 -2029'!O501</f>
        <v>0</v>
      </c>
      <c r="L501" s="365">
        <f t="shared" si="162"/>
        <v>0</v>
      </c>
      <c r="M501" s="365">
        <f>'موازنة 2029-2030'!O501</f>
        <v>0</v>
      </c>
      <c r="N501" s="496">
        <f t="shared" si="155"/>
        <v>0</v>
      </c>
      <c r="O501" s="365"/>
      <c r="P501" s="365" t="str">
        <f t="shared" si="156"/>
        <v xml:space="preserve"> </v>
      </c>
      <c r="Q501" s="365" t="str">
        <f t="shared" si="157"/>
        <v xml:space="preserve"> </v>
      </c>
      <c r="R501" s="497">
        <f t="shared" si="159"/>
        <v>0</v>
      </c>
      <c r="S501" s="461">
        <f t="shared" si="158"/>
        <v>0</v>
      </c>
    </row>
    <row r="502" spans="1:19" s="1" customFormat="1" ht="105.75" customHeight="1" thickBot="1" x14ac:dyDescent="0.25">
      <c r="A502" s="364">
        <f>'موازنة 2026-2027'!A502</f>
        <v>0</v>
      </c>
      <c r="B502" s="365">
        <f>'موازنة 2026-2027'!B502</f>
        <v>0</v>
      </c>
      <c r="C502" s="365">
        <f>'موازنة 2026-2027'!C502</f>
        <v>0</v>
      </c>
      <c r="D502" s="365">
        <f>'موازنة 2026-2027'!D502</f>
        <v>0</v>
      </c>
      <c r="E502" s="365">
        <f>'موازنة 2026-2027'!E502</f>
        <v>0</v>
      </c>
      <c r="F502" s="365">
        <f>'موازنة 2026-2027'!F502</f>
        <v>0</v>
      </c>
      <c r="G502" s="61">
        <v>4111040104</v>
      </c>
      <c r="H502" s="712" t="s">
        <v>1185</v>
      </c>
      <c r="I502" s="365">
        <f>'موازنة 2026-2027'!O502</f>
        <v>0</v>
      </c>
      <c r="J502" s="365">
        <f>'موازنة 2027-2028 '!O502</f>
        <v>0</v>
      </c>
      <c r="K502" s="365">
        <f>'موازنة 2028 -2029'!O502</f>
        <v>0</v>
      </c>
      <c r="L502" s="398"/>
      <c r="M502" s="365">
        <f>'موازنة 2029-2030'!O502</f>
        <v>0</v>
      </c>
      <c r="N502" s="554"/>
      <c r="O502" s="398"/>
      <c r="P502" s="398"/>
      <c r="Q502" s="398"/>
      <c r="R502" s="555"/>
      <c r="S502" s="461"/>
    </row>
    <row r="503" spans="1:19" s="1" customFormat="1" ht="102.75" customHeight="1" thickBot="1" x14ac:dyDescent="0.25">
      <c r="A503" s="360">
        <f>SUM(A499:A502)</f>
        <v>22000000</v>
      </c>
      <c r="B503" s="360">
        <f t="shared" ref="B503:F503" si="164">SUM(B499:B502)</f>
        <v>24961299</v>
      </c>
      <c r="C503" s="360">
        <f t="shared" si="164"/>
        <v>18795000</v>
      </c>
      <c r="D503" s="360">
        <f t="shared" si="164"/>
        <v>32054945</v>
      </c>
      <c r="E503" s="360">
        <f t="shared" si="164"/>
        <v>30795000</v>
      </c>
      <c r="F503" s="360">
        <f t="shared" si="164"/>
        <v>0</v>
      </c>
      <c r="G503" s="51"/>
      <c r="H503" s="486" t="s">
        <v>167</v>
      </c>
      <c r="I503" s="368">
        <f t="shared" ref="I503" si="165">SUM(I499:I502)</f>
        <v>39400000</v>
      </c>
      <c r="J503" s="368">
        <f t="shared" ref="J503" si="166">SUM(J499:J502)</f>
        <v>45500000</v>
      </c>
      <c r="K503" s="368">
        <f t="shared" ref="K503" si="167">SUM(K499:K502)</f>
        <v>54600000</v>
      </c>
      <c r="L503" s="368">
        <f t="shared" ref="L503" si="168">SUM(L499:L502)</f>
        <v>109200000</v>
      </c>
      <c r="M503" s="368">
        <f t="shared" ref="M503" si="169">SUM(M499:M502)</f>
        <v>0</v>
      </c>
      <c r="N503" s="500">
        <f t="shared" si="155"/>
        <v>-39400000</v>
      </c>
      <c r="O503" s="368">
        <f t="shared" ref="O503" si="170">O499+O500+O501</f>
        <v>0</v>
      </c>
      <c r="P503" s="368" t="str">
        <f t="shared" si="156"/>
        <v xml:space="preserve"> </v>
      </c>
      <c r="Q503" s="368">
        <f t="shared" si="157"/>
        <v>39400000</v>
      </c>
      <c r="R503" s="501">
        <f t="shared" si="159"/>
        <v>0</v>
      </c>
      <c r="S503" s="461">
        <f t="shared" si="158"/>
        <v>377306244</v>
      </c>
    </row>
    <row r="504" spans="1:19" s="2" customFormat="1" ht="105" customHeight="1" thickBot="1" x14ac:dyDescent="0.25">
      <c r="A504" s="376">
        <f t="shared" ref="A504:O504" si="171">A503</f>
        <v>22000000</v>
      </c>
      <c r="B504" s="377">
        <f t="shared" si="171"/>
        <v>24961299</v>
      </c>
      <c r="C504" s="377">
        <f t="shared" si="171"/>
        <v>18795000</v>
      </c>
      <c r="D504" s="377">
        <f t="shared" si="171"/>
        <v>32054945</v>
      </c>
      <c r="E504" s="377">
        <f t="shared" si="171"/>
        <v>30795000</v>
      </c>
      <c r="F504" s="377">
        <f t="shared" si="171"/>
        <v>0</v>
      </c>
      <c r="G504" s="57"/>
      <c r="H504" s="514" t="s">
        <v>274</v>
      </c>
      <c r="I504" s="377">
        <f>'موازنة 2026-2027'!O504</f>
        <v>39400000</v>
      </c>
      <c r="J504" s="377">
        <f>'موازنة 2027-2028 '!O504</f>
        <v>45500000</v>
      </c>
      <c r="K504" s="377">
        <f>'موازنة 2028 -2029'!O504</f>
        <v>54600000</v>
      </c>
      <c r="L504" s="377">
        <f t="shared" si="171"/>
        <v>109200000</v>
      </c>
      <c r="M504" s="377">
        <f>'موازنة 2029-2030'!O504</f>
        <v>0</v>
      </c>
      <c r="N504" s="515">
        <f t="shared" si="155"/>
        <v>-39400000</v>
      </c>
      <c r="O504" s="377">
        <f t="shared" si="171"/>
        <v>0</v>
      </c>
      <c r="P504" s="377" t="str">
        <f t="shared" si="156"/>
        <v xml:space="preserve"> </v>
      </c>
      <c r="Q504" s="377">
        <f t="shared" si="157"/>
        <v>39400000</v>
      </c>
      <c r="R504" s="516">
        <f t="shared" si="159"/>
        <v>0</v>
      </c>
      <c r="S504" s="461">
        <f t="shared" si="158"/>
        <v>377306244</v>
      </c>
    </row>
    <row r="505" spans="1:19" s="2" customFormat="1" ht="105.75" hidden="1" customHeight="1" x14ac:dyDescent="0.2">
      <c r="A505" s="389">
        <f>'موازنة 2026-2027'!A505</f>
        <v>0</v>
      </c>
      <c r="B505" s="390">
        <f>'موازنة 2026-2027'!B505</f>
        <v>0</v>
      </c>
      <c r="C505" s="390">
        <f>'موازنة 2026-2027'!C505</f>
        <v>0</v>
      </c>
      <c r="D505" s="390">
        <f>'موازنة 2026-2027'!D505</f>
        <v>0</v>
      </c>
      <c r="E505" s="390">
        <f>'موازنة 2026-2027'!E505</f>
        <v>0</v>
      </c>
      <c r="F505" s="390">
        <f>'موازنة 2026-2027'!F505</f>
        <v>0</v>
      </c>
      <c r="G505" s="60">
        <v>4111050101</v>
      </c>
      <c r="H505" s="474" t="s">
        <v>366</v>
      </c>
      <c r="I505" s="390">
        <f>'موازنة 2026-2027'!O505</f>
        <v>0</v>
      </c>
      <c r="J505" s="390">
        <f>'موازنة 2027-2028 '!O505</f>
        <v>0</v>
      </c>
      <c r="K505" s="390">
        <f>'موازنة 2028 -2029'!O505</f>
        <v>0</v>
      </c>
      <c r="L505" s="390">
        <f t="shared" si="162"/>
        <v>0</v>
      </c>
      <c r="M505" s="390">
        <f>'موازنة 2029-2030'!O505</f>
        <v>0</v>
      </c>
      <c r="N505" s="544">
        <f t="shared" si="155"/>
        <v>0</v>
      </c>
      <c r="O505" s="390"/>
      <c r="P505" s="390" t="str">
        <f t="shared" si="156"/>
        <v xml:space="preserve"> </v>
      </c>
      <c r="Q505" s="390" t="str">
        <f t="shared" si="157"/>
        <v xml:space="preserve"> </v>
      </c>
      <c r="R505" s="545">
        <f t="shared" si="159"/>
        <v>0</v>
      </c>
      <c r="S505" s="461">
        <f t="shared" si="158"/>
        <v>0</v>
      </c>
    </row>
    <row r="506" spans="1:19" s="2" customFormat="1" ht="105.75" hidden="1" customHeight="1" x14ac:dyDescent="0.2">
      <c r="A506" s="389">
        <f>'موازنة 2026-2027'!A506</f>
        <v>0</v>
      </c>
      <c r="B506" s="390">
        <f>'موازنة 2026-2027'!B506</f>
        <v>0</v>
      </c>
      <c r="C506" s="390">
        <f>'موازنة 2026-2027'!C506</f>
        <v>0</v>
      </c>
      <c r="D506" s="390">
        <f>'موازنة 2026-2027'!D506</f>
        <v>0</v>
      </c>
      <c r="E506" s="390">
        <f>'موازنة 2026-2027'!E506</f>
        <v>0</v>
      </c>
      <c r="F506" s="390">
        <f>'موازنة 2026-2027'!F506</f>
        <v>0</v>
      </c>
      <c r="G506" s="60">
        <v>4111060101</v>
      </c>
      <c r="H506" s="474" t="s">
        <v>367</v>
      </c>
      <c r="I506" s="390">
        <f>'موازنة 2026-2027'!O506</f>
        <v>0</v>
      </c>
      <c r="J506" s="390">
        <f>'موازنة 2027-2028 '!O506</f>
        <v>0</v>
      </c>
      <c r="K506" s="390">
        <f>'موازنة 2028 -2029'!O506</f>
        <v>0</v>
      </c>
      <c r="L506" s="390">
        <f t="shared" si="162"/>
        <v>0</v>
      </c>
      <c r="M506" s="390">
        <f>'موازنة 2029-2030'!O506</f>
        <v>0</v>
      </c>
      <c r="N506" s="544">
        <f t="shared" si="155"/>
        <v>0</v>
      </c>
      <c r="O506" s="390"/>
      <c r="P506" s="390" t="str">
        <f t="shared" si="156"/>
        <v xml:space="preserve"> </v>
      </c>
      <c r="Q506" s="390" t="str">
        <f t="shared" si="157"/>
        <v xml:space="preserve"> </v>
      </c>
      <c r="R506" s="545">
        <f t="shared" si="159"/>
        <v>0</v>
      </c>
      <c r="S506" s="461">
        <f t="shared" si="158"/>
        <v>0</v>
      </c>
    </row>
    <row r="507" spans="1:19" s="2" customFormat="1" ht="105.75" customHeight="1" x14ac:dyDescent="0.2">
      <c r="A507" s="389"/>
      <c r="B507" s="390"/>
      <c r="C507" s="390"/>
      <c r="D507" s="390"/>
      <c r="E507" s="390"/>
      <c r="F507" s="390"/>
      <c r="G507" s="60">
        <v>4111070101</v>
      </c>
      <c r="H507" s="474" t="s">
        <v>368</v>
      </c>
      <c r="I507" s="390"/>
      <c r="J507" s="390"/>
      <c r="K507" s="390"/>
      <c r="L507" s="390"/>
      <c r="M507" s="390"/>
      <c r="N507" s="544"/>
      <c r="O507" s="390"/>
      <c r="P507" s="390" t="str">
        <f t="shared" si="156"/>
        <v xml:space="preserve"> </v>
      </c>
      <c r="Q507" s="390" t="str">
        <f t="shared" si="157"/>
        <v xml:space="preserve"> </v>
      </c>
      <c r="R507" s="545"/>
      <c r="S507" s="461">
        <f>S520</f>
        <v>258970</v>
      </c>
    </row>
    <row r="508" spans="1:19" s="1" customFormat="1" ht="105.75" hidden="1" customHeight="1" x14ac:dyDescent="0.2">
      <c r="A508" s="357"/>
      <c r="B508" s="373"/>
      <c r="C508" s="373"/>
      <c r="D508" s="373"/>
      <c r="E508" s="373"/>
      <c r="F508" s="373"/>
      <c r="G508" s="54" t="s">
        <v>950</v>
      </c>
      <c r="H508" s="477" t="s">
        <v>369</v>
      </c>
      <c r="I508" s="373"/>
      <c r="J508" s="373"/>
      <c r="K508" s="373"/>
      <c r="L508" s="373"/>
      <c r="M508" s="373"/>
      <c r="N508" s="508"/>
      <c r="O508" s="373"/>
      <c r="P508" s="373" t="str">
        <f t="shared" si="156"/>
        <v xml:space="preserve"> </v>
      </c>
      <c r="Q508" s="373" t="str">
        <f t="shared" si="157"/>
        <v xml:space="preserve"> </v>
      </c>
      <c r="R508" s="509"/>
      <c r="S508" s="461">
        <f>S512</f>
        <v>0</v>
      </c>
    </row>
    <row r="509" spans="1:19" ht="105.75" hidden="1" customHeight="1" x14ac:dyDescent="0.2">
      <c r="A509" s="364">
        <f>'موازنة 2026-2027'!A509</f>
        <v>0</v>
      </c>
      <c r="B509" s="365">
        <f>'موازنة 2026-2027'!B509</f>
        <v>0</v>
      </c>
      <c r="C509" s="365">
        <f>'موازنة 2026-2027'!C509</f>
        <v>0</v>
      </c>
      <c r="D509" s="365">
        <f>'موازنة 2026-2027'!D509</f>
        <v>0</v>
      </c>
      <c r="E509" s="365">
        <f>'موازنة 2026-2027'!E509</f>
        <v>0</v>
      </c>
      <c r="F509" s="365">
        <f>'موازنة 2026-2027'!F509</f>
        <v>0</v>
      </c>
      <c r="G509" s="49" t="s">
        <v>951</v>
      </c>
      <c r="H509" s="480" t="s">
        <v>370</v>
      </c>
      <c r="I509" s="365">
        <f>'موازنة 2026-2027'!O509</f>
        <v>0</v>
      </c>
      <c r="J509" s="365">
        <f>'موازنة 2027-2028 '!O509</f>
        <v>0</v>
      </c>
      <c r="K509" s="365">
        <f>'موازنة 2028 -2029'!O509</f>
        <v>0</v>
      </c>
      <c r="L509" s="365">
        <f t="shared" si="162"/>
        <v>0</v>
      </c>
      <c r="M509" s="365">
        <f>'موازنة 2029-2030'!O509</f>
        <v>0</v>
      </c>
      <c r="N509" s="496">
        <f t="shared" si="155"/>
        <v>0</v>
      </c>
      <c r="O509" s="365"/>
      <c r="P509" s="365" t="str">
        <f t="shared" si="156"/>
        <v xml:space="preserve"> </v>
      </c>
      <c r="Q509" s="365" t="str">
        <f t="shared" si="157"/>
        <v xml:space="preserve"> </v>
      </c>
      <c r="R509" s="497">
        <f t="shared" si="159"/>
        <v>0</v>
      </c>
      <c r="S509" s="461">
        <f t="shared" si="158"/>
        <v>0</v>
      </c>
    </row>
    <row r="510" spans="1:19" ht="105.75" hidden="1" customHeight="1" x14ac:dyDescent="0.2">
      <c r="A510" s="364">
        <f>'موازنة 2026-2027'!A510</f>
        <v>0</v>
      </c>
      <c r="B510" s="365">
        <f>'موازنة 2026-2027'!B510</f>
        <v>0</v>
      </c>
      <c r="C510" s="365">
        <f>'موازنة 2026-2027'!C510</f>
        <v>0</v>
      </c>
      <c r="D510" s="365">
        <f>'موازنة 2026-2027'!D510</f>
        <v>0</v>
      </c>
      <c r="E510" s="365">
        <f>'موازنة 2026-2027'!E510</f>
        <v>0</v>
      </c>
      <c r="F510" s="365">
        <f>'موازنة 2026-2027'!F510</f>
        <v>0</v>
      </c>
      <c r="G510" s="49" t="s">
        <v>952</v>
      </c>
      <c r="H510" s="480" t="s">
        <v>371</v>
      </c>
      <c r="I510" s="365">
        <f>'موازنة 2026-2027'!O510</f>
        <v>0</v>
      </c>
      <c r="J510" s="365">
        <f>'موازنة 2027-2028 '!O510</f>
        <v>0</v>
      </c>
      <c r="K510" s="365">
        <f>'موازنة 2028 -2029'!O510</f>
        <v>0</v>
      </c>
      <c r="L510" s="365">
        <f t="shared" si="162"/>
        <v>0</v>
      </c>
      <c r="M510" s="365">
        <f>'موازنة 2029-2030'!O510</f>
        <v>0</v>
      </c>
      <c r="N510" s="496">
        <f t="shared" si="155"/>
        <v>0</v>
      </c>
      <c r="O510" s="365"/>
      <c r="P510" s="365" t="str">
        <f t="shared" si="156"/>
        <v xml:space="preserve"> </v>
      </c>
      <c r="Q510" s="365" t="str">
        <f t="shared" si="157"/>
        <v xml:space="preserve"> </v>
      </c>
      <c r="R510" s="497">
        <f t="shared" si="159"/>
        <v>0</v>
      </c>
      <c r="S510" s="461">
        <f t="shared" si="158"/>
        <v>0</v>
      </c>
    </row>
    <row r="511" spans="1:19" ht="105.75" hidden="1" customHeight="1" thickBot="1" x14ac:dyDescent="0.25">
      <c r="A511" s="364">
        <f>'موازنة 2026-2027'!A511</f>
        <v>0</v>
      </c>
      <c r="B511" s="365">
        <f>'موازنة 2026-2027'!B511</f>
        <v>0</v>
      </c>
      <c r="C511" s="365">
        <f>'موازنة 2026-2027'!C511</f>
        <v>0</v>
      </c>
      <c r="D511" s="365">
        <f>'موازنة 2026-2027'!D511</f>
        <v>0</v>
      </c>
      <c r="E511" s="365">
        <f>'موازنة 2026-2027'!E511</f>
        <v>0</v>
      </c>
      <c r="F511" s="365">
        <f>'موازنة 2026-2027'!F511</f>
        <v>0</v>
      </c>
      <c r="G511" s="50" t="s">
        <v>953</v>
      </c>
      <c r="H511" s="519" t="s">
        <v>372</v>
      </c>
      <c r="I511" s="365">
        <f>'موازنة 2026-2027'!O511</f>
        <v>0</v>
      </c>
      <c r="J511" s="365">
        <f>'موازنة 2027-2028 '!O511</f>
        <v>0</v>
      </c>
      <c r="K511" s="365">
        <f>'موازنة 2028 -2029'!O511</f>
        <v>0</v>
      </c>
      <c r="L511" s="365">
        <f t="shared" si="162"/>
        <v>0</v>
      </c>
      <c r="M511" s="365">
        <f>'موازنة 2029-2030'!O511</f>
        <v>0</v>
      </c>
      <c r="N511" s="496">
        <f t="shared" si="155"/>
        <v>0</v>
      </c>
      <c r="O511" s="365"/>
      <c r="P511" s="365" t="str">
        <f t="shared" si="156"/>
        <v xml:space="preserve"> </v>
      </c>
      <c r="Q511" s="365" t="str">
        <f t="shared" si="157"/>
        <v xml:space="preserve"> </v>
      </c>
      <c r="R511" s="497">
        <f t="shared" si="159"/>
        <v>0</v>
      </c>
      <c r="S511" s="461">
        <f t="shared" si="158"/>
        <v>0</v>
      </c>
    </row>
    <row r="512" spans="1:19" s="1" customFormat="1" ht="102.75" hidden="1" customHeight="1" thickBot="1" x14ac:dyDescent="0.25">
      <c r="A512" s="360">
        <f t="shared" ref="A512:O512" si="172">SUM(A509:A511)</f>
        <v>0</v>
      </c>
      <c r="B512" s="368">
        <f t="shared" si="172"/>
        <v>0</v>
      </c>
      <c r="C512" s="368">
        <f t="shared" si="172"/>
        <v>0</v>
      </c>
      <c r="D512" s="368">
        <f t="shared" si="172"/>
        <v>0</v>
      </c>
      <c r="E512" s="368">
        <f t="shared" si="172"/>
        <v>0</v>
      </c>
      <c r="F512" s="368">
        <f t="shared" si="172"/>
        <v>0</v>
      </c>
      <c r="G512" s="51"/>
      <c r="H512" s="486" t="s">
        <v>167</v>
      </c>
      <c r="I512" s="368">
        <f>'موازنة 2026-2027'!O512</f>
        <v>0</v>
      </c>
      <c r="J512" s="368">
        <f>'موازنة 2027-2028 '!O512</f>
        <v>0</v>
      </c>
      <c r="K512" s="368">
        <f>'موازنة 2028 -2029'!O512</f>
        <v>0</v>
      </c>
      <c r="L512" s="368">
        <f t="shared" si="172"/>
        <v>0</v>
      </c>
      <c r="M512" s="368">
        <f>'موازنة 2029-2030'!O512</f>
        <v>0</v>
      </c>
      <c r="N512" s="500">
        <f t="shared" si="155"/>
        <v>0</v>
      </c>
      <c r="O512" s="368">
        <f t="shared" si="172"/>
        <v>0</v>
      </c>
      <c r="P512" s="368" t="str">
        <f t="shared" si="156"/>
        <v xml:space="preserve"> </v>
      </c>
      <c r="Q512" s="368" t="str">
        <f t="shared" si="157"/>
        <v xml:space="preserve"> </v>
      </c>
      <c r="R512" s="501">
        <f t="shared" si="159"/>
        <v>0</v>
      </c>
      <c r="S512" s="461">
        <f t="shared" si="158"/>
        <v>0</v>
      </c>
    </row>
    <row r="513" spans="1:19" s="1" customFormat="1" ht="105.75" hidden="1" customHeight="1" x14ac:dyDescent="0.2">
      <c r="A513" s="357">
        <f>'موازنة 2026-2027'!A513</f>
        <v>0</v>
      </c>
      <c r="B513" s="373">
        <f>'موازنة 2026-2027'!B513</f>
        <v>0</v>
      </c>
      <c r="C513" s="373">
        <f>'موازنة 2026-2027'!C513</f>
        <v>0</v>
      </c>
      <c r="D513" s="373">
        <f>'موازنة 2026-2027'!D513</f>
        <v>0</v>
      </c>
      <c r="E513" s="373">
        <f>'موازنة 2026-2027'!E513</f>
        <v>0</v>
      </c>
      <c r="F513" s="373">
        <f>'موازنة 2026-2027'!F513</f>
        <v>0</v>
      </c>
      <c r="G513" s="48">
        <v>4111070201</v>
      </c>
      <c r="H513" s="513" t="s">
        <v>373</v>
      </c>
      <c r="I513" s="373">
        <f>'موازنة 2026-2027'!O513</f>
        <v>0</v>
      </c>
      <c r="J513" s="373">
        <f>'موازنة 2027-2028 '!O513</f>
        <v>0</v>
      </c>
      <c r="K513" s="373">
        <f>'موازنة 2028 -2029'!O513</f>
        <v>0</v>
      </c>
      <c r="L513" s="373">
        <f t="shared" si="162"/>
        <v>0</v>
      </c>
      <c r="M513" s="373">
        <f>'موازنة 2029-2030'!O513</f>
        <v>0</v>
      </c>
      <c r="N513" s="508">
        <f t="shared" si="155"/>
        <v>0</v>
      </c>
      <c r="O513" s="373"/>
      <c r="P513" s="373" t="str">
        <f t="shared" si="156"/>
        <v xml:space="preserve"> </v>
      </c>
      <c r="Q513" s="373" t="str">
        <f t="shared" si="157"/>
        <v xml:space="preserve"> </v>
      </c>
      <c r="R513" s="509">
        <f t="shared" si="159"/>
        <v>0</v>
      </c>
      <c r="S513" s="461">
        <f t="shared" si="158"/>
        <v>0</v>
      </c>
    </row>
    <row r="514" spans="1:19" s="1" customFormat="1" ht="105.75" hidden="1" customHeight="1" x14ac:dyDescent="0.2">
      <c r="A514" s="357">
        <f>'موازنة 2026-2027'!A514</f>
        <v>0</v>
      </c>
      <c r="B514" s="373">
        <f>'موازنة 2026-2027'!B514</f>
        <v>0</v>
      </c>
      <c r="C514" s="373">
        <f>'موازنة 2026-2027'!C514</f>
        <v>0</v>
      </c>
      <c r="D514" s="373">
        <f>'موازنة 2026-2027'!D514</f>
        <v>0</v>
      </c>
      <c r="E514" s="373">
        <f>'موازنة 2026-2027'!E514</f>
        <v>0</v>
      </c>
      <c r="F514" s="373">
        <f>'موازنة 2026-2027'!F514</f>
        <v>0</v>
      </c>
      <c r="G514" s="54">
        <v>4111070301</v>
      </c>
      <c r="H514" s="477" t="s">
        <v>374</v>
      </c>
      <c r="I514" s="373">
        <f>'موازنة 2026-2027'!O514</f>
        <v>0</v>
      </c>
      <c r="J514" s="373">
        <f>'موازنة 2027-2028 '!O514</f>
        <v>0</v>
      </c>
      <c r="K514" s="373">
        <f>'موازنة 2028 -2029'!O514</f>
        <v>0</v>
      </c>
      <c r="L514" s="373">
        <f t="shared" si="162"/>
        <v>0</v>
      </c>
      <c r="M514" s="373">
        <f>'موازنة 2029-2030'!O514</f>
        <v>0</v>
      </c>
      <c r="N514" s="508">
        <f t="shared" si="155"/>
        <v>0</v>
      </c>
      <c r="O514" s="373"/>
      <c r="P514" s="373" t="str">
        <f t="shared" si="156"/>
        <v xml:space="preserve"> </v>
      </c>
      <c r="Q514" s="373" t="str">
        <f t="shared" si="157"/>
        <v xml:space="preserve"> </v>
      </c>
      <c r="R514" s="509">
        <f t="shared" si="159"/>
        <v>0</v>
      </c>
      <c r="S514" s="461">
        <f t="shared" si="158"/>
        <v>0</v>
      </c>
    </row>
    <row r="515" spans="1:19" s="1" customFormat="1" ht="105.75" hidden="1" customHeight="1" x14ac:dyDescent="0.2">
      <c r="A515" s="357">
        <f>'موازنة 2026-2027'!A515</f>
        <v>0</v>
      </c>
      <c r="B515" s="373">
        <f>'موازنة 2026-2027'!B515</f>
        <v>0</v>
      </c>
      <c r="C515" s="373">
        <f>'موازنة 2026-2027'!C515</f>
        <v>0</v>
      </c>
      <c r="D515" s="373">
        <f>'موازنة 2026-2027'!D515</f>
        <v>0</v>
      </c>
      <c r="E515" s="373">
        <f>'موازنة 2026-2027'!E515</f>
        <v>0</v>
      </c>
      <c r="F515" s="373">
        <f>'موازنة 2026-2027'!F515</f>
        <v>0</v>
      </c>
      <c r="G515" s="54">
        <v>4111070401</v>
      </c>
      <c r="H515" s="477" t="s">
        <v>375</v>
      </c>
      <c r="I515" s="373">
        <f>'موازنة 2026-2027'!O515</f>
        <v>0</v>
      </c>
      <c r="J515" s="373">
        <f>'موازنة 2027-2028 '!O515</f>
        <v>0</v>
      </c>
      <c r="K515" s="373">
        <f>'موازنة 2028 -2029'!O515</f>
        <v>0</v>
      </c>
      <c r="L515" s="373">
        <f t="shared" si="162"/>
        <v>0</v>
      </c>
      <c r="M515" s="373">
        <f>'موازنة 2029-2030'!O515</f>
        <v>0</v>
      </c>
      <c r="N515" s="508">
        <f t="shared" si="155"/>
        <v>0</v>
      </c>
      <c r="O515" s="373"/>
      <c r="P515" s="373" t="str">
        <f t="shared" si="156"/>
        <v xml:space="preserve"> </v>
      </c>
      <c r="Q515" s="373" t="str">
        <f t="shared" si="157"/>
        <v xml:space="preserve"> </v>
      </c>
      <c r="R515" s="509">
        <f t="shared" si="159"/>
        <v>0</v>
      </c>
      <c r="S515" s="461">
        <f t="shared" si="158"/>
        <v>0</v>
      </c>
    </row>
    <row r="516" spans="1:19" s="1" customFormat="1" ht="105.75" customHeight="1" thickBot="1" x14ac:dyDescent="0.25">
      <c r="A516" s="374"/>
      <c r="B516" s="375"/>
      <c r="C516" s="375"/>
      <c r="D516" s="375"/>
      <c r="E516" s="375"/>
      <c r="F516" s="375"/>
      <c r="G516" s="55">
        <v>4111070500</v>
      </c>
      <c r="H516" s="510" t="s">
        <v>376</v>
      </c>
      <c r="I516" s="375"/>
      <c r="J516" s="375"/>
      <c r="K516" s="375"/>
      <c r="L516" s="375"/>
      <c r="M516" s="375"/>
      <c r="N516" s="511"/>
      <c r="O516" s="375"/>
      <c r="P516" s="375" t="str">
        <f t="shared" si="156"/>
        <v xml:space="preserve"> </v>
      </c>
      <c r="Q516" s="375" t="str">
        <f t="shared" si="157"/>
        <v xml:space="preserve"> </v>
      </c>
      <c r="R516" s="512"/>
      <c r="S516" s="461">
        <f>S519</f>
        <v>258970</v>
      </c>
    </row>
    <row r="517" spans="1:19" ht="105.75" customHeight="1" thickBot="1" x14ac:dyDescent="0.25">
      <c r="A517" s="353">
        <f>'موازنة 2026-2027'!A517</f>
        <v>0</v>
      </c>
      <c r="B517" s="354">
        <f>'موازنة 2026-2027'!B517</f>
        <v>67536</v>
      </c>
      <c r="C517" s="354">
        <f>'موازنة 2026-2027'!C517</f>
        <v>23000</v>
      </c>
      <c r="D517" s="354">
        <f>'موازنة 2026-2027'!D517</f>
        <v>30434</v>
      </c>
      <c r="E517" s="354">
        <f>'موازنة 2026-2027'!E517</f>
        <v>23000</v>
      </c>
      <c r="F517" s="354">
        <f>'موازنة 2026-2027'!F517</f>
        <v>0</v>
      </c>
      <c r="G517" s="79" t="s">
        <v>954</v>
      </c>
      <c r="H517" s="495" t="s">
        <v>626</v>
      </c>
      <c r="I517" s="354">
        <f>'موازنة 2026-2027'!O517</f>
        <v>23000</v>
      </c>
      <c r="J517" s="354">
        <f>'موازنة 2027-2028 '!O517</f>
        <v>23000</v>
      </c>
      <c r="K517" s="354">
        <f>'موازنة 2028 -2029'!O517</f>
        <v>23000</v>
      </c>
      <c r="L517" s="354">
        <f t="shared" si="162"/>
        <v>46000</v>
      </c>
      <c r="M517" s="354">
        <f>'موازنة 2029-2030'!O517</f>
        <v>0</v>
      </c>
      <c r="N517" s="469">
        <f t="shared" si="155"/>
        <v>-23000</v>
      </c>
      <c r="O517" s="354"/>
      <c r="P517" s="354" t="str">
        <f t="shared" si="156"/>
        <v xml:space="preserve"> </v>
      </c>
      <c r="Q517" s="354">
        <f t="shared" si="157"/>
        <v>23000</v>
      </c>
      <c r="R517" s="470">
        <f t="shared" si="159"/>
        <v>0</v>
      </c>
      <c r="S517" s="461">
        <f t="shared" si="158"/>
        <v>258970</v>
      </c>
    </row>
    <row r="518" spans="1:19" ht="105.75" hidden="1" customHeight="1" thickBot="1" x14ac:dyDescent="0.25">
      <c r="A518" s="366">
        <f>'موازنة 2026-2027'!A518</f>
        <v>0</v>
      </c>
      <c r="B518" s="367">
        <f>'موازنة 2026-2027'!B518</f>
        <v>0</v>
      </c>
      <c r="C518" s="367">
        <f>'موازنة 2026-2027'!C518</f>
        <v>0</v>
      </c>
      <c r="D518" s="367">
        <f>'موازنة 2026-2027'!D518</f>
        <v>0</v>
      </c>
      <c r="E518" s="367">
        <f>'موازنة 2026-2027'!E518</f>
        <v>0</v>
      </c>
      <c r="F518" s="367">
        <f>'موازنة 2026-2027'!F518</f>
        <v>0</v>
      </c>
      <c r="G518" s="81">
        <v>4111070502</v>
      </c>
      <c r="H518" s="483" t="s">
        <v>627</v>
      </c>
      <c r="I518" s="367">
        <f>'موازنة 2026-2027'!O518</f>
        <v>0</v>
      </c>
      <c r="J518" s="367">
        <f>'موازنة 2027-2028 '!O518</f>
        <v>0</v>
      </c>
      <c r="K518" s="367">
        <f>'موازنة 2028 -2029'!O518</f>
        <v>0</v>
      </c>
      <c r="L518" s="367">
        <f t="shared" si="162"/>
        <v>0</v>
      </c>
      <c r="M518" s="367">
        <f>'موازنة 2029-2030'!O518</f>
        <v>0</v>
      </c>
      <c r="N518" s="498">
        <f t="shared" si="155"/>
        <v>0</v>
      </c>
      <c r="O518" s="367"/>
      <c r="P518" s="367" t="str">
        <f t="shared" si="156"/>
        <v xml:space="preserve"> </v>
      </c>
      <c r="Q518" s="367" t="str">
        <f t="shared" si="157"/>
        <v xml:space="preserve"> </v>
      </c>
      <c r="R518" s="499">
        <f t="shared" si="159"/>
        <v>0</v>
      </c>
      <c r="S518" s="461">
        <f t="shared" si="158"/>
        <v>0</v>
      </c>
    </row>
    <row r="519" spans="1:19" s="1" customFormat="1" ht="110.25" customHeight="1" thickBot="1" x14ac:dyDescent="0.25">
      <c r="A519" s="360">
        <f t="shared" ref="A519:O519" si="173">A517+A518</f>
        <v>0</v>
      </c>
      <c r="B519" s="368">
        <f t="shared" si="173"/>
        <v>67536</v>
      </c>
      <c r="C519" s="368">
        <f t="shared" si="173"/>
        <v>23000</v>
      </c>
      <c r="D519" s="368">
        <f t="shared" si="173"/>
        <v>30434</v>
      </c>
      <c r="E519" s="368">
        <f t="shared" si="173"/>
        <v>23000</v>
      </c>
      <c r="F519" s="368">
        <f t="shared" si="173"/>
        <v>0</v>
      </c>
      <c r="G519" s="51"/>
      <c r="H519" s="486" t="s">
        <v>197</v>
      </c>
      <c r="I519" s="368">
        <f>'موازنة 2026-2027'!O519</f>
        <v>23000</v>
      </c>
      <c r="J519" s="368">
        <f>'موازنة 2027-2028 '!O519</f>
        <v>23000</v>
      </c>
      <c r="K519" s="368">
        <f>'موازنة 2028 -2029'!O519</f>
        <v>23000</v>
      </c>
      <c r="L519" s="368">
        <f t="shared" si="173"/>
        <v>46000</v>
      </c>
      <c r="M519" s="368">
        <f>'موازنة 2029-2030'!O519</f>
        <v>0</v>
      </c>
      <c r="N519" s="500">
        <f t="shared" si="155"/>
        <v>-23000</v>
      </c>
      <c r="O519" s="368">
        <f t="shared" si="173"/>
        <v>0</v>
      </c>
      <c r="P519" s="368" t="str">
        <f t="shared" si="156"/>
        <v xml:space="preserve"> </v>
      </c>
      <c r="Q519" s="368">
        <f t="shared" si="157"/>
        <v>23000</v>
      </c>
      <c r="R519" s="501">
        <f t="shared" si="159"/>
        <v>0</v>
      </c>
      <c r="S519" s="461">
        <f t="shared" si="158"/>
        <v>258970</v>
      </c>
    </row>
    <row r="520" spans="1:19" s="2" customFormat="1" ht="112.5" customHeight="1" thickBot="1" x14ac:dyDescent="0.25">
      <c r="A520" s="431">
        <f t="shared" ref="A520:O520" si="174">A512+A513+A514+A515+A519</f>
        <v>0</v>
      </c>
      <c r="B520" s="432">
        <f t="shared" si="174"/>
        <v>67536</v>
      </c>
      <c r="C520" s="432">
        <f t="shared" si="174"/>
        <v>23000</v>
      </c>
      <c r="D520" s="432">
        <f t="shared" si="174"/>
        <v>30434</v>
      </c>
      <c r="E520" s="432">
        <f t="shared" si="174"/>
        <v>23000</v>
      </c>
      <c r="F520" s="432">
        <f t="shared" si="174"/>
        <v>0</v>
      </c>
      <c r="G520" s="70"/>
      <c r="H520" s="514" t="s">
        <v>377</v>
      </c>
      <c r="I520" s="432">
        <f>'موازنة 2026-2027'!O520</f>
        <v>23000</v>
      </c>
      <c r="J520" s="432">
        <f>'موازنة 2027-2028 '!O520</f>
        <v>23000</v>
      </c>
      <c r="K520" s="432">
        <f>'موازنة 2028 -2029'!O520</f>
        <v>23000</v>
      </c>
      <c r="L520" s="432">
        <f t="shared" si="174"/>
        <v>46000</v>
      </c>
      <c r="M520" s="432">
        <f>'موازنة 2029-2030'!O520</f>
        <v>0</v>
      </c>
      <c r="N520" s="610">
        <f t="shared" si="155"/>
        <v>-23000</v>
      </c>
      <c r="O520" s="432">
        <f t="shared" si="174"/>
        <v>0</v>
      </c>
      <c r="P520" s="432" t="str">
        <f t="shared" si="156"/>
        <v xml:space="preserve"> </v>
      </c>
      <c r="Q520" s="432">
        <f t="shared" si="157"/>
        <v>23000</v>
      </c>
      <c r="R520" s="611">
        <f t="shared" si="159"/>
        <v>0</v>
      </c>
      <c r="S520" s="461">
        <f t="shared" si="158"/>
        <v>258970</v>
      </c>
    </row>
    <row r="521" spans="1:19" s="3" customFormat="1" ht="112.5" customHeight="1" thickBot="1" x14ac:dyDescent="0.25">
      <c r="A521" s="382">
        <f t="shared" ref="A521:O521" si="175">A520+A506+A505+A504+A496+A492+A485</f>
        <v>22000000</v>
      </c>
      <c r="B521" s="383">
        <f t="shared" si="175"/>
        <v>25028835</v>
      </c>
      <c r="C521" s="383">
        <f t="shared" si="175"/>
        <v>18818000</v>
      </c>
      <c r="D521" s="383">
        <f t="shared" si="175"/>
        <v>32085379</v>
      </c>
      <c r="E521" s="383">
        <f t="shared" si="175"/>
        <v>30818000</v>
      </c>
      <c r="F521" s="383">
        <f t="shared" si="175"/>
        <v>0</v>
      </c>
      <c r="G521" s="58"/>
      <c r="H521" s="525" t="s">
        <v>378</v>
      </c>
      <c r="I521" s="383">
        <f>'موازنة 2026-2027'!O521</f>
        <v>39423000</v>
      </c>
      <c r="J521" s="383">
        <f>'موازنة 2027-2028 '!O521</f>
        <v>45523000</v>
      </c>
      <c r="K521" s="383">
        <f>'موازنة 2028 -2029'!O521</f>
        <v>54623000</v>
      </c>
      <c r="L521" s="383">
        <f t="shared" si="175"/>
        <v>109246000</v>
      </c>
      <c r="M521" s="383">
        <f>'موازنة 2029-2030'!O521</f>
        <v>0</v>
      </c>
      <c r="N521" s="526">
        <f t="shared" si="155"/>
        <v>-39423000</v>
      </c>
      <c r="O521" s="383">
        <f t="shared" si="175"/>
        <v>0</v>
      </c>
      <c r="P521" s="383" t="str">
        <f t="shared" si="156"/>
        <v xml:space="preserve"> </v>
      </c>
      <c r="Q521" s="383">
        <f t="shared" si="157"/>
        <v>39423000</v>
      </c>
      <c r="R521" s="527">
        <f t="shared" si="159"/>
        <v>0</v>
      </c>
      <c r="S521" s="461">
        <f t="shared" si="158"/>
        <v>377565214</v>
      </c>
    </row>
    <row r="522" spans="1:19" s="277" customFormat="1" ht="117" customHeight="1" x14ac:dyDescent="0.2">
      <c r="A522" s="421"/>
      <c r="B522" s="422"/>
      <c r="C522" s="423">
        <f>(C521-A521)/A521</f>
        <v>-0.14463636363636365</v>
      </c>
      <c r="D522" s="423">
        <f>(D521-B521)/B521</f>
        <v>0.2819365743551388</v>
      </c>
      <c r="E522" s="423">
        <f>(E521-C521)/C521</f>
        <v>0.63768732065044109</v>
      </c>
      <c r="F522" s="423">
        <f>(F521-D521)/D521</f>
        <v>-1</v>
      </c>
      <c r="G522" s="280"/>
      <c r="H522" s="536" t="s">
        <v>1137</v>
      </c>
      <c r="I522" s="386">
        <f>'موازنة 2026-2027'!O522</f>
        <v>0</v>
      </c>
      <c r="J522" s="422" t="e">
        <f>'موازنة 2027-2028 '!O522</f>
        <v>#DIV/0!</v>
      </c>
      <c r="K522" s="422" t="e">
        <f>'موازنة 2028 -2029'!O522</f>
        <v>#DIV/0!</v>
      </c>
      <c r="L522" s="422"/>
      <c r="M522" s="423" t="e">
        <f>'موازنة 2029-2030'!O522</f>
        <v>#DIV/0!</v>
      </c>
      <c r="N522" s="590"/>
      <c r="O522" s="423">
        <f>(O521-J521)/J521</f>
        <v>-1</v>
      </c>
      <c r="P522" s="422"/>
      <c r="Q522" s="422"/>
      <c r="R522" s="591"/>
      <c r="S522" s="539">
        <v>1</v>
      </c>
    </row>
    <row r="523" spans="1:19" s="3" customFormat="1" ht="105.75" customHeight="1" x14ac:dyDescent="0.2">
      <c r="A523" s="387"/>
      <c r="B523" s="388"/>
      <c r="C523" s="388"/>
      <c r="D523" s="388"/>
      <c r="E523" s="388"/>
      <c r="F523" s="388"/>
      <c r="G523" s="59" t="s">
        <v>955</v>
      </c>
      <c r="H523" s="540" t="s">
        <v>379</v>
      </c>
      <c r="I523" s="388"/>
      <c r="J523" s="388"/>
      <c r="K523" s="388"/>
      <c r="L523" s="388"/>
      <c r="M523" s="388"/>
      <c r="N523" s="541"/>
      <c r="O523" s="388"/>
      <c r="P523" s="388" t="str">
        <f t="shared" si="156"/>
        <v xml:space="preserve"> </v>
      </c>
      <c r="Q523" s="388" t="str">
        <f t="shared" si="157"/>
        <v xml:space="preserve"> </v>
      </c>
      <c r="R523" s="542"/>
      <c r="S523" s="461">
        <f>S534</f>
        <v>3034060</v>
      </c>
    </row>
    <row r="524" spans="1:19" s="2" customFormat="1" ht="105.75" customHeight="1" x14ac:dyDescent="0.2">
      <c r="A524" s="389"/>
      <c r="B524" s="390"/>
      <c r="C524" s="390"/>
      <c r="D524" s="390"/>
      <c r="E524" s="390"/>
      <c r="F524" s="390"/>
      <c r="G524" s="60" t="s">
        <v>956</v>
      </c>
      <c r="H524" s="543" t="s">
        <v>380</v>
      </c>
      <c r="I524" s="390"/>
      <c r="J524" s="390"/>
      <c r="K524" s="390"/>
      <c r="L524" s="390"/>
      <c r="M524" s="390"/>
      <c r="N524" s="544"/>
      <c r="O524" s="390"/>
      <c r="P524" s="390" t="str">
        <f t="shared" si="156"/>
        <v xml:space="preserve"> </v>
      </c>
      <c r="Q524" s="390" t="str">
        <f t="shared" si="157"/>
        <v xml:space="preserve"> </v>
      </c>
      <c r="R524" s="545"/>
      <c r="S524" s="461">
        <f>S528</f>
        <v>3034060</v>
      </c>
    </row>
    <row r="525" spans="1:19" s="1" customFormat="1" ht="105.75" hidden="1" customHeight="1" x14ac:dyDescent="0.2">
      <c r="A525" s="357">
        <f>'موازنة 2026-2027'!A525</f>
        <v>0</v>
      </c>
      <c r="B525" s="373">
        <f>'موازنة 2026-2027'!B525</f>
        <v>0</v>
      </c>
      <c r="C525" s="373">
        <f>'موازنة 2026-2027'!C525</f>
        <v>0</v>
      </c>
      <c r="D525" s="373">
        <f>'موازنة 2026-2027'!D525</f>
        <v>0</v>
      </c>
      <c r="E525" s="373">
        <f>'موازنة 2026-2027'!E525</f>
        <v>0</v>
      </c>
      <c r="F525" s="373">
        <f>'موازنة 2026-2027'!F525</f>
        <v>0</v>
      </c>
      <c r="G525" s="54">
        <v>4112010101</v>
      </c>
      <c r="H525" s="477" t="s">
        <v>381</v>
      </c>
      <c r="I525" s="373">
        <f>'موازنة 2026-2027'!O525</f>
        <v>0</v>
      </c>
      <c r="J525" s="373">
        <f>'موازنة 2027-2028 '!O525</f>
        <v>0</v>
      </c>
      <c r="K525" s="373">
        <f>'موازنة 2028 -2029'!O525</f>
        <v>0</v>
      </c>
      <c r="L525" s="373">
        <f t="shared" si="162"/>
        <v>0</v>
      </c>
      <c r="M525" s="373">
        <f>'موازنة 2029-2030'!O525</f>
        <v>0</v>
      </c>
      <c r="N525" s="508">
        <f t="shared" si="155"/>
        <v>0</v>
      </c>
      <c r="O525" s="373"/>
      <c r="P525" s="373" t="str">
        <f t="shared" si="156"/>
        <v xml:space="preserve"> </v>
      </c>
      <c r="Q525" s="373" t="str">
        <f t="shared" si="157"/>
        <v xml:space="preserve"> </v>
      </c>
      <c r="R525" s="509">
        <f t="shared" si="159"/>
        <v>0</v>
      </c>
      <c r="S525" s="461">
        <f t="shared" si="158"/>
        <v>0</v>
      </c>
    </row>
    <row r="526" spans="1:19" s="1" customFormat="1" ht="105.75" customHeight="1" thickBot="1" x14ac:dyDescent="0.25">
      <c r="A526" s="357">
        <f>'موازنة 2026-2027'!A526</f>
        <v>0</v>
      </c>
      <c r="B526" s="373">
        <f>'موازنة 2026-2027'!B526</f>
        <v>337530</v>
      </c>
      <c r="C526" s="373">
        <f>'موازنة 2026-2027'!C526</f>
        <v>337000</v>
      </c>
      <c r="D526" s="373">
        <f>'موازنة 2026-2027'!D526</f>
        <v>337530</v>
      </c>
      <c r="E526" s="373">
        <f>'موازنة 2026-2027'!E526</f>
        <v>337000</v>
      </c>
      <c r="F526" s="373">
        <f>'موازنة 2026-2027'!F526</f>
        <v>0</v>
      </c>
      <c r="G526" s="54">
        <v>4112010201</v>
      </c>
      <c r="H526" s="477" t="s">
        <v>382</v>
      </c>
      <c r="I526" s="373">
        <f>'موازنة 2026-2027'!O526</f>
        <v>337000</v>
      </c>
      <c r="J526" s="373">
        <f>'موازنة 2027-2028 '!O526</f>
        <v>337000</v>
      </c>
      <c r="K526" s="373">
        <f>'موازنة 2028 -2029'!O526</f>
        <v>337000</v>
      </c>
      <c r="L526" s="373">
        <f t="shared" si="162"/>
        <v>674000</v>
      </c>
      <c r="M526" s="373">
        <f>'موازنة 2029-2030'!O526</f>
        <v>0</v>
      </c>
      <c r="N526" s="508">
        <f t="shared" si="155"/>
        <v>-337000</v>
      </c>
      <c r="O526" s="373"/>
      <c r="P526" s="373" t="str">
        <f t="shared" si="156"/>
        <v xml:space="preserve"> </v>
      </c>
      <c r="Q526" s="373">
        <f t="shared" si="157"/>
        <v>337000</v>
      </c>
      <c r="R526" s="509">
        <f t="shared" si="159"/>
        <v>0</v>
      </c>
      <c r="S526" s="461">
        <f t="shared" si="158"/>
        <v>3034060</v>
      </c>
    </row>
    <row r="527" spans="1:19" s="1" customFormat="1" ht="105.75" hidden="1" customHeight="1" thickBot="1" x14ac:dyDescent="0.25">
      <c r="A527" s="357">
        <f>'موازنة 2026-2027'!A527</f>
        <v>0</v>
      </c>
      <c r="B527" s="373">
        <f>'موازنة 2026-2027'!B527</f>
        <v>0</v>
      </c>
      <c r="C527" s="373">
        <f>'موازنة 2026-2027'!C527</f>
        <v>0</v>
      </c>
      <c r="D527" s="373">
        <f>'موازنة 2026-2027'!D527</f>
        <v>0</v>
      </c>
      <c r="E527" s="373">
        <f>'موازنة 2026-2027'!E527</f>
        <v>0</v>
      </c>
      <c r="F527" s="373">
        <f>'موازنة 2026-2027'!F527</f>
        <v>0</v>
      </c>
      <c r="G527" s="55">
        <v>4112010301</v>
      </c>
      <c r="H527" s="510" t="s">
        <v>383</v>
      </c>
      <c r="I527" s="373">
        <f>'موازنة 2026-2027'!O527</f>
        <v>0</v>
      </c>
      <c r="J527" s="373">
        <f>'موازنة 2027-2028 '!O527</f>
        <v>0</v>
      </c>
      <c r="K527" s="373">
        <f>'موازنة 2028 -2029'!O527</f>
        <v>0</v>
      </c>
      <c r="L527" s="373">
        <f t="shared" si="162"/>
        <v>0</v>
      </c>
      <c r="M527" s="373">
        <f>'موازنة 2029-2030'!O527</f>
        <v>0</v>
      </c>
      <c r="N527" s="508">
        <f t="shared" si="155"/>
        <v>0</v>
      </c>
      <c r="O527" s="373"/>
      <c r="P527" s="373" t="str">
        <f t="shared" si="156"/>
        <v xml:space="preserve"> </v>
      </c>
      <c r="Q527" s="373" t="str">
        <f t="shared" si="157"/>
        <v xml:space="preserve"> </v>
      </c>
      <c r="R527" s="509">
        <f t="shared" si="159"/>
        <v>0</v>
      </c>
      <c r="S527" s="461">
        <f t="shared" si="158"/>
        <v>0</v>
      </c>
    </row>
    <row r="528" spans="1:19" s="2" customFormat="1" ht="99.75" customHeight="1" thickBot="1" x14ac:dyDescent="0.25">
      <c r="A528" s="376">
        <f t="shared" ref="A528:F528" si="176">SUM(A525:A527)</f>
        <v>0</v>
      </c>
      <c r="B528" s="377">
        <f t="shared" si="176"/>
        <v>337530</v>
      </c>
      <c r="C528" s="377">
        <f t="shared" si="176"/>
        <v>337000</v>
      </c>
      <c r="D528" s="377">
        <f t="shared" si="176"/>
        <v>337530</v>
      </c>
      <c r="E528" s="377">
        <f t="shared" si="176"/>
        <v>337000</v>
      </c>
      <c r="F528" s="377">
        <f t="shared" si="176"/>
        <v>0</v>
      </c>
      <c r="G528" s="57"/>
      <c r="H528" s="514" t="s">
        <v>237</v>
      </c>
      <c r="I528" s="377">
        <f>'موازنة 2026-2027'!O528</f>
        <v>337000</v>
      </c>
      <c r="J528" s="377">
        <f>'موازنة 2027-2028 '!O528</f>
        <v>337000</v>
      </c>
      <c r="K528" s="377">
        <f>'موازنة 2028 -2029'!O528</f>
        <v>337000</v>
      </c>
      <c r="L528" s="377">
        <f t="shared" ref="L528:O528" si="177">SUM(L525:L527)</f>
        <v>674000</v>
      </c>
      <c r="M528" s="377">
        <f>'موازنة 2029-2030'!O528</f>
        <v>0</v>
      </c>
      <c r="N528" s="515">
        <f t="shared" si="155"/>
        <v>-337000</v>
      </c>
      <c r="O528" s="377">
        <f t="shared" si="177"/>
        <v>0</v>
      </c>
      <c r="P528" s="377" t="str">
        <f t="shared" si="156"/>
        <v xml:space="preserve"> </v>
      </c>
      <c r="Q528" s="377">
        <f t="shared" si="157"/>
        <v>337000</v>
      </c>
      <c r="R528" s="516">
        <f t="shared" si="159"/>
        <v>0</v>
      </c>
      <c r="S528" s="461">
        <f t="shared" si="158"/>
        <v>3034060</v>
      </c>
    </row>
    <row r="529" spans="1:19" s="2" customFormat="1" ht="105.75" hidden="1" customHeight="1" x14ac:dyDescent="0.2">
      <c r="A529" s="389"/>
      <c r="B529" s="390"/>
      <c r="C529" s="390"/>
      <c r="D529" s="390"/>
      <c r="E529" s="390"/>
      <c r="F529" s="390"/>
      <c r="G529" s="53" t="s">
        <v>957</v>
      </c>
      <c r="H529" s="556" t="s">
        <v>384</v>
      </c>
      <c r="I529" s="390"/>
      <c r="J529" s="390"/>
      <c r="K529" s="390"/>
      <c r="L529" s="390"/>
      <c r="M529" s="390"/>
      <c r="N529" s="544"/>
      <c r="O529" s="390"/>
      <c r="P529" s="390" t="str">
        <f t="shared" si="156"/>
        <v xml:space="preserve"> </v>
      </c>
      <c r="Q529" s="390" t="str">
        <f t="shared" si="157"/>
        <v xml:space="preserve"> </v>
      </c>
      <c r="R529" s="545"/>
      <c r="S529" s="461">
        <f>S533</f>
        <v>0</v>
      </c>
    </row>
    <row r="530" spans="1:19" s="1" customFormat="1" ht="105.75" hidden="1" customHeight="1" x14ac:dyDescent="0.2">
      <c r="A530" s="357">
        <f>'موازنة 2026-2027'!A530</f>
        <v>0</v>
      </c>
      <c r="B530" s="373">
        <f>'موازنة 2026-2027'!B530</f>
        <v>0</v>
      </c>
      <c r="C530" s="373">
        <f>'موازنة 2026-2027'!C530</f>
        <v>0</v>
      </c>
      <c r="D530" s="373">
        <f>'موازنة 2026-2027'!D530</f>
        <v>0</v>
      </c>
      <c r="E530" s="373">
        <f>'موازنة 2026-2027'!E530</f>
        <v>0</v>
      </c>
      <c r="F530" s="373">
        <f>'موازنة 2026-2027'!F530</f>
        <v>0</v>
      </c>
      <c r="G530" s="54">
        <v>4112020101</v>
      </c>
      <c r="H530" s="477" t="s">
        <v>385</v>
      </c>
      <c r="I530" s="373">
        <f>'موازنة 2026-2027'!O530</f>
        <v>0</v>
      </c>
      <c r="J530" s="373">
        <f>'موازنة 2027-2028 '!O530</f>
        <v>0</v>
      </c>
      <c r="K530" s="373">
        <f>'موازنة 2028 -2029'!O530</f>
        <v>0</v>
      </c>
      <c r="L530" s="373">
        <f t="shared" si="162"/>
        <v>0</v>
      </c>
      <c r="M530" s="373">
        <f>'موازنة 2029-2030'!O530</f>
        <v>0</v>
      </c>
      <c r="N530" s="508">
        <f t="shared" si="155"/>
        <v>0</v>
      </c>
      <c r="O530" s="373"/>
      <c r="P530" s="373" t="str">
        <f t="shared" si="156"/>
        <v xml:space="preserve"> </v>
      </c>
      <c r="Q530" s="373" t="str">
        <f t="shared" si="157"/>
        <v xml:space="preserve"> </v>
      </c>
      <c r="R530" s="509">
        <f t="shared" si="159"/>
        <v>0</v>
      </c>
      <c r="S530" s="461">
        <f t="shared" si="158"/>
        <v>0</v>
      </c>
    </row>
    <row r="531" spans="1:19" s="1" customFormat="1" ht="105.75" hidden="1" customHeight="1" x14ac:dyDescent="0.2">
      <c r="A531" s="357">
        <f>'موازنة 2026-2027'!A531</f>
        <v>0</v>
      </c>
      <c r="B531" s="373">
        <f>'موازنة 2026-2027'!B531</f>
        <v>0</v>
      </c>
      <c r="C531" s="373">
        <f>'موازنة 2026-2027'!C531</f>
        <v>0</v>
      </c>
      <c r="D531" s="373">
        <f>'موازنة 2026-2027'!D531</f>
        <v>0</v>
      </c>
      <c r="E531" s="373">
        <f>'موازنة 2026-2027'!E531</f>
        <v>0</v>
      </c>
      <c r="F531" s="373">
        <f>'موازنة 2026-2027'!F531</f>
        <v>0</v>
      </c>
      <c r="G531" s="54">
        <v>4112020201</v>
      </c>
      <c r="H531" s="477" t="s">
        <v>386</v>
      </c>
      <c r="I531" s="373">
        <f>'موازنة 2026-2027'!O531</f>
        <v>0</v>
      </c>
      <c r="J531" s="373">
        <f>'موازنة 2027-2028 '!O531</f>
        <v>0</v>
      </c>
      <c r="K531" s="373">
        <f>'موازنة 2028 -2029'!O531</f>
        <v>0</v>
      </c>
      <c r="L531" s="373">
        <f t="shared" si="162"/>
        <v>0</v>
      </c>
      <c r="M531" s="373">
        <f>'موازنة 2029-2030'!O531</f>
        <v>0</v>
      </c>
      <c r="N531" s="508">
        <f t="shared" si="155"/>
        <v>0</v>
      </c>
      <c r="O531" s="373"/>
      <c r="P531" s="373" t="str">
        <f t="shared" si="156"/>
        <v xml:space="preserve"> </v>
      </c>
      <c r="Q531" s="373" t="str">
        <f t="shared" si="157"/>
        <v xml:space="preserve"> </v>
      </c>
      <c r="R531" s="509">
        <f t="shared" si="159"/>
        <v>0</v>
      </c>
      <c r="S531" s="461">
        <f t="shared" si="158"/>
        <v>0</v>
      </c>
    </row>
    <row r="532" spans="1:19" s="1" customFormat="1" ht="105.75" hidden="1" customHeight="1" thickBot="1" x14ac:dyDescent="0.25">
      <c r="A532" s="357">
        <f>'موازنة 2026-2027'!A532</f>
        <v>0</v>
      </c>
      <c r="B532" s="373">
        <f>'موازنة 2026-2027'!B532</f>
        <v>0</v>
      </c>
      <c r="C532" s="373">
        <f>'موازنة 2026-2027'!C532</f>
        <v>0</v>
      </c>
      <c r="D532" s="373">
        <f>'موازنة 2026-2027'!D532</f>
        <v>0</v>
      </c>
      <c r="E532" s="373">
        <f>'موازنة 2026-2027'!E532</f>
        <v>0</v>
      </c>
      <c r="F532" s="373">
        <f>'موازنة 2026-2027'!F532</f>
        <v>0</v>
      </c>
      <c r="G532" s="55">
        <v>4112020301</v>
      </c>
      <c r="H532" s="510" t="s">
        <v>387</v>
      </c>
      <c r="I532" s="373">
        <f>'موازنة 2026-2027'!O532</f>
        <v>0</v>
      </c>
      <c r="J532" s="373">
        <f>'موازنة 2027-2028 '!O532</f>
        <v>0</v>
      </c>
      <c r="K532" s="373">
        <f>'موازنة 2028 -2029'!O532</f>
        <v>0</v>
      </c>
      <c r="L532" s="373">
        <f t="shared" si="162"/>
        <v>0</v>
      </c>
      <c r="M532" s="373">
        <f>'موازنة 2029-2030'!O532</f>
        <v>0</v>
      </c>
      <c r="N532" s="508">
        <f t="shared" si="155"/>
        <v>0</v>
      </c>
      <c r="O532" s="373"/>
      <c r="P532" s="373" t="str">
        <f t="shared" si="156"/>
        <v xml:space="preserve"> </v>
      </c>
      <c r="Q532" s="373" t="str">
        <f t="shared" si="157"/>
        <v xml:space="preserve"> </v>
      </c>
      <c r="R532" s="509">
        <f t="shared" si="159"/>
        <v>0</v>
      </c>
      <c r="S532" s="461">
        <f t="shared" si="158"/>
        <v>0</v>
      </c>
    </row>
    <row r="533" spans="1:19" s="2" customFormat="1" ht="114.75" hidden="1" customHeight="1" thickBot="1" x14ac:dyDescent="0.25">
      <c r="A533" s="376">
        <f t="shared" ref="A533:O533" si="178">SUM(A530:A532)</f>
        <v>0</v>
      </c>
      <c r="B533" s="377">
        <f t="shared" si="178"/>
        <v>0</v>
      </c>
      <c r="C533" s="377">
        <f t="shared" si="178"/>
        <v>0</v>
      </c>
      <c r="D533" s="377">
        <f t="shared" si="178"/>
        <v>0</v>
      </c>
      <c r="E533" s="377">
        <f t="shared" si="178"/>
        <v>0</v>
      </c>
      <c r="F533" s="377">
        <f t="shared" si="178"/>
        <v>0</v>
      </c>
      <c r="G533" s="57"/>
      <c r="H533" s="514" t="s">
        <v>256</v>
      </c>
      <c r="I533" s="377">
        <f>'موازنة 2026-2027'!O533</f>
        <v>0</v>
      </c>
      <c r="J533" s="377">
        <f>'موازنة 2027-2028 '!O533</f>
        <v>0</v>
      </c>
      <c r="K533" s="377">
        <f>'موازنة 2028 -2029'!O533</f>
        <v>0</v>
      </c>
      <c r="L533" s="377">
        <f t="shared" si="178"/>
        <v>0</v>
      </c>
      <c r="M533" s="377">
        <f>'موازنة 2029-2030'!O533</f>
        <v>0</v>
      </c>
      <c r="N533" s="515">
        <f t="shared" si="155"/>
        <v>0</v>
      </c>
      <c r="O533" s="377">
        <f t="shared" si="178"/>
        <v>0</v>
      </c>
      <c r="P533" s="377" t="str">
        <f t="shared" si="156"/>
        <v xml:space="preserve"> </v>
      </c>
      <c r="Q533" s="377" t="str">
        <f t="shared" si="157"/>
        <v xml:space="preserve"> </v>
      </c>
      <c r="R533" s="516">
        <f t="shared" si="159"/>
        <v>0</v>
      </c>
      <c r="S533" s="461">
        <f t="shared" si="158"/>
        <v>0</v>
      </c>
    </row>
    <row r="534" spans="1:19" s="3" customFormat="1" ht="114.75" customHeight="1" thickBot="1" x14ac:dyDescent="0.25">
      <c r="A534" s="382">
        <f t="shared" ref="A534:O534" si="179">A533+A528</f>
        <v>0</v>
      </c>
      <c r="B534" s="383">
        <f t="shared" si="179"/>
        <v>337530</v>
      </c>
      <c r="C534" s="383">
        <f t="shared" si="179"/>
        <v>337000</v>
      </c>
      <c r="D534" s="383">
        <f t="shared" si="179"/>
        <v>337530</v>
      </c>
      <c r="E534" s="383">
        <f t="shared" si="179"/>
        <v>337000</v>
      </c>
      <c r="F534" s="383">
        <f t="shared" si="179"/>
        <v>0</v>
      </c>
      <c r="G534" s="58"/>
      <c r="H534" s="525" t="s">
        <v>388</v>
      </c>
      <c r="I534" s="383">
        <f>'موازنة 2026-2027'!O534</f>
        <v>337000</v>
      </c>
      <c r="J534" s="383">
        <f>'موازنة 2027-2028 '!O534</f>
        <v>337000</v>
      </c>
      <c r="K534" s="383">
        <f>'موازنة 2028 -2029'!O534</f>
        <v>337000</v>
      </c>
      <c r="L534" s="383">
        <f t="shared" si="179"/>
        <v>674000</v>
      </c>
      <c r="M534" s="383">
        <f>'موازنة 2029-2030'!O534</f>
        <v>0</v>
      </c>
      <c r="N534" s="526">
        <f t="shared" si="155"/>
        <v>-337000</v>
      </c>
      <c r="O534" s="383">
        <f t="shared" si="179"/>
        <v>0</v>
      </c>
      <c r="P534" s="383" t="str">
        <f t="shared" si="156"/>
        <v xml:space="preserve"> </v>
      </c>
      <c r="Q534" s="383">
        <f t="shared" si="157"/>
        <v>337000</v>
      </c>
      <c r="R534" s="527">
        <f t="shared" si="159"/>
        <v>0</v>
      </c>
      <c r="S534" s="461">
        <f t="shared" si="158"/>
        <v>3034060</v>
      </c>
    </row>
    <row r="535" spans="1:19" s="277" customFormat="1" ht="117" customHeight="1" x14ac:dyDescent="0.2">
      <c r="A535" s="433"/>
      <c r="B535" s="434"/>
      <c r="C535" s="435" t="e">
        <f>(C534-A534)/A534</f>
        <v>#DIV/0!</v>
      </c>
      <c r="D535" s="435">
        <f>(D534-B534)/B534</f>
        <v>0</v>
      </c>
      <c r="E535" s="435">
        <f>(E534-C534)/C534</f>
        <v>0</v>
      </c>
      <c r="F535" s="435">
        <f>(F534-D534)/D534</f>
        <v>-1</v>
      </c>
      <c r="G535" s="311"/>
      <c r="H535" s="567" t="s">
        <v>1137</v>
      </c>
      <c r="I535" s="435">
        <f>'موازنة 2026-2027'!O535</f>
        <v>0</v>
      </c>
      <c r="J535" s="434" t="e">
        <f>'موازنة 2027-2028 '!O535</f>
        <v>#DIV/0!</v>
      </c>
      <c r="K535" s="434" t="e">
        <f>'موازنة 2028 -2029'!O535</f>
        <v>#DIV/0!</v>
      </c>
      <c r="L535" s="434"/>
      <c r="M535" s="435" t="e">
        <f>'موازنة 2029-2030'!O535</f>
        <v>#DIV/0!</v>
      </c>
      <c r="N535" s="612"/>
      <c r="O535" s="435">
        <f>(O534-J534)/J534</f>
        <v>-1</v>
      </c>
      <c r="P535" s="434"/>
      <c r="Q535" s="434"/>
      <c r="R535" s="518"/>
      <c r="S535" s="539">
        <v>1</v>
      </c>
    </row>
    <row r="536" spans="1:19" s="3" customFormat="1" ht="105.75" customHeight="1" x14ac:dyDescent="0.2">
      <c r="A536" s="387"/>
      <c r="B536" s="388"/>
      <c r="C536" s="388"/>
      <c r="D536" s="388"/>
      <c r="E536" s="388"/>
      <c r="F536" s="388"/>
      <c r="G536" s="59" t="s">
        <v>958</v>
      </c>
      <c r="H536" s="540" t="s">
        <v>389</v>
      </c>
      <c r="I536" s="388"/>
      <c r="J536" s="388"/>
      <c r="K536" s="388"/>
      <c r="L536" s="388"/>
      <c r="M536" s="388"/>
      <c r="N536" s="541"/>
      <c r="O536" s="388"/>
      <c r="P536" s="388" t="str">
        <f t="shared" si="156"/>
        <v xml:space="preserve"> </v>
      </c>
      <c r="Q536" s="388" t="str">
        <f t="shared" si="157"/>
        <v xml:space="preserve"> </v>
      </c>
      <c r="R536" s="542"/>
      <c r="S536" s="461">
        <f>S547</f>
        <v>29750000</v>
      </c>
    </row>
    <row r="537" spans="1:19" s="2" customFormat="1" ht="105.75" hidden="1" customHeight="1" x14ac:dyDescent="0.2">
      <c r="A537" s="389">
        <f>'موازنة 2026-2027'!A537</f>
        <v>0</v>
      </c>
      <c r="B537" s="390">
        <f>'موازنة 2026-2027'!B537</f>
        <v>0</v>
      </c>
      <c r="C537" s="390">
        <f>'موازنة 2026-2027'!C537</f>
        <v>0</v>
      </c>
      <c r="D537" s="390">
        <f>'موازنة 2026-2027'!D537</f>
        <v>0</v>
      </c>
      <c r="E537" s="390">
        <f>'موازنة 2026-2027'!E537</f>
        <v>0</v>
      </c>
      <c r="F537" s="390">
        <f>'موازنة 2026-2027'!F537</f>
        <v>0</v>
      </c>
      <c r="G537" s="60">
        <v>4113010101</v>
      </c>
      <c r="H537" s="474" t="s">
        <v>390</v>
      </c>
      <c r="I537" s="390">
        <f>'موازنة 2026-2027'!O537</f>
        <v>0</v>
      </c>
      <c r="J537" s="390">
        <f>'موازنة 2027-2028 '!O537</f>
        <v>0</v>
      </c>
      <c r="K537" s="390">
        <f>'موازنة 2028 -2029'!O537</f>
        <v>0</v>
      </c>
      <c r="L537" s="390">
        <f t="shared" si="162"/>
        <v>0</v>
      </c>
      <c r="M537" s="390">
        <f>'موازنة 2029-2030'!O537</f>
        <v>0</v>
      </c>
      <c r="N537" s="544">
        <f t="shared" si="155"/>
        <v>0</v>
      </c>
      <c r="O537" s="390"/>
      <c r="P537" s="390" t="str">
        <f t="shared" si="156"/>
        <v xml:space="preserve"> </v>
      </c>
      <c r="Q537" s="390" t="str">
        <f t="shared" si="157"/>
        <v xml:space="preserve"> </v>
      </c>
      <c r="R537" s="545">
        <f t="shared" si="159"/>
        <v>0</v>
      </c>
      <c r="S537" s="461">
        <f t="shared" si="158"/>
        <v>0</v>
      </c>
    </row>
    <row r="538" spans="1:19" s="2" customFormat="1" ht="105.75" hidden="1" customHeight="1" x14ac:dyDescent="0.2">
      <c r="A538" s="389">
        <f>'موازنة 2026-2027'!A538</f>
        <v>0</v>
      </c>
      <c r="B538" s="390">
        <f>'موازنة 2026-2027'!B538</f>
        <v>0</v>
      </c>
      <c r="C538" s="390">
        <f>'موازنة 2026-2027'!C538</f>
        <v>0</v>
      </c>
      <c r="D538" s="390">
        <f>'موازنة 2026-2027'!D538</f>
        <v>0</v>
      </c>
      <c r="E538" s="390">
        <f>'موازنة 2026-2027'!E538</f>
        <v>0</v>
      </c>
      <c r="F538" s="390">
        <f>'موازنة 2026-2027'!F538</f>
        <v>0</v>
      </c>
      <c r="G538" s="60">
        <v>4113020101</v>
      </c>
      <c r="H538" s="474" t="s">
        <v>391</v>
      </c>
      <c r="I538" s="390">
        <f>'موازنة 2026-2027'!O538</f>
        <v>0</v>
      </c>
      <c r="J538" s="390">
        <f>'موازنة 2027-2028 '!O538</f>
        <v>0</v>
      </c>
      <c r="K538" s="390">
        <f>'موازنة 2028 -2029'!O538</f>
        <v>0</v>
      </c>
      <c r="L538" s="390">
        <f t="shared" si="162"/>
        <v>0</v>
      </c>
      <c r="M538" s="390">
        <f>'موازنة 2029-2030'!O538</f>
        <v>0</v>
      </c>
      <c r="N538" s="544">
        <f t="shared" si="155"/>
        <v>0</v>
      </c>
      <c r="O538" s="390"/>
      <c r="P538" s="390" t="str">
        <f t="shared" si="156"/>
        <v xml:space="preserve"> </v>
      </c>
      <c r="Q538" s="390" t="str">
        <f t="shared" si="157"/>
        <v xml:space="preserve"> </v>
      </c>
      <c r="R538" s="545">
        <f t="shared" si="159"/>
        <v>0</v>
      </c>
      <c r="S538" s="461">
        <f t="shared" si="158"/>
        <v>0</v>
      </c>
    </row>
    <row r="539" spans="1:19" s="2" customFormat="1" ht="105.75" customHeight="1" x14ac:dyDescent="0.2">
      <c r="A539" s="389"/>
      <c r="B539" s="390"/>
      <c r="C539" s="390"/>
      <c r="D539" s="390"/>
      <c r="E539" s="390"/>
      <c r="F539" s="390"/>
      <c r="G539" s="60" t="s">
        <v>959</v>
      </c>
      <c r="H539" s="474" t="s">
        <v>392</v>
      </c>
      <c r="I539" s="390"/>
      <c r="J539" s="390"/>
      <c r="K539" s="390"/>
      <c r="L539" s="390"/>
      <c r="M539" s="390"/>
      <c r="N539" s="544"/>
      <c r="O539" s="390"/>
      <c r="P539" s="390" t="str">
        <f t="shared" si="156"/>
        <v xml:space="preserve"> </v>
      </c>
      <c r="Q539" s="390" t="str">
        <f t="shared" si="157"/>
        <v xml:space="preserve"> </v>
      </c>
      <c r="R539" s="545"/>
      <c r="S539" s="461">
        <f>S544</f>
        <v>29750000</v>
      </c>
    </row>
    <row r="540" spans="1:19" s="1" customFormat="1" ht="105.75" hidden="1" customHeight="1" x14ac:dyDescent="0.2">
      <c r="A540" s="357">
        <f>'موازنة 2026-2027'!A540</f>
        <v>0</v>
      </c>
      <c r="B540" s="373">
        <f>'موازنة 2026-2027'!B540</f>
        <v>0</v>
      </c>
      <c r="C540" s="373">
        <f>'موازنة 2026-2027'!C540</f>
        <v>0</v>
      </c>
      <c r="D540" s="373">
        <f>'موازنة 2026-2027'!D540</f>
        <v>0</v>
      </c>
      <c r="E540" s="373">
        <f>'موازنة 2026-2027'!E540</f>
        <v>0</v>
      </c>
      <c r="F540" s="373">
        <f>'موازنة 2026-2027'!F540</f>
        <v>0</v>
      </c>
      <c r="G540" s="54">
        <v>4113030101</v>
      </c>
      <c r="H540" s="477" t="s">
        <v>393</v>
      </c>
      <c r="I540" s="373">
        <f>'موازنة 2026-2027'!O540</f>
        <v>0</v>
      </c>
      <c r="J540" s="373">
        <f>'موازنة 2027-2028 '!O540</f>
        <v>0</v>
      </c>
      <c r="K540" s="373">
        <f>'موازنة 2028 -2029'!O540</f>
        <v>0</v>
      </c>
      <c r="L540" s="373">
        <f t="shared" si="162"/>
        <v>0</v>
      </c>
      <c r="M540" s="373">
        <f>'موازنة 2029-2030'!O540</f>
        <v>0</v>
      </c>
      <c r="N540" s="508">
        <f t="shared" si="155"/>
        <v>0</v>
      </c>
      <c r="O540" s="373"/>
      <c r="P540" s="373" t="str">
        <f t="shared" si="156"/>
        <v xml:space="preserve"> </v>
      </c>
      <c r="Q540" s="373" t="str">
        <f t="shared" si="157"/>
        <v xml:space="preserve"> </v>
      </c>
      <c r="R540" s="509">
        <f t="shared" si="159"/>
        <v>0</v>
      </c>
      <c r="S540" s="461">
        <f t="shared" si="158"/>
        <v>0</v>
      </c>
    </row>
    <row r="541" spans="1:19" s="1" customFormat="1" ht="105.75" hidden="1" customHeight="1" x14ac:dyDescent="0.2">
      <c r="A541" s="357">
        <f>'موازنة 2026-2027'!A541</f>
        <v>0</v>
      </c>
      <c r="B541" s="373">
        <f>'موازنة 2026-2027'!B541</f>
        <v>0</v>
      </c>
      <c r="C541" s="373">
        <f>'موازنة 2026-2027'!C541</f>
        <v>0</v>
      </c>
      <c r="D541" s="373">
        <f>'موازنة 2026-2027'!D541</f>
        <v>0</v>
      </c>
      <c r="E541" s="373">
        <f>'موازنة 2026-2027'!E541</f>
        <v>0</v>
      </c>
      <c r="F541" s="373">
        <f>'موازنة 2026-2027'!F541</f>
        <v>0</v>
      </c>
      <c r="G541" s="54">
        <v>4113030201</v>
      </c>
      <c r="H541" s="477" t="s">
        <v>394</v>
      </c>
      <c r="I541" s="373">
        <f>'موازنة 2026-2027'!O541</f>
        <v>0</v>
      </c>
      <c r="J541" s="373">
        <f>'موازنة 2027-2028 '!O541</f>
        <v>0</v>
      </c>
      <c r="K541" s="373">
        <f>'موازنة 2028 -2029'!O541</f>
        <v>0</v>
      </c>
      <c r="L541" s="373">
        <f t="shared" si="162"/>
        <v>0</v>
      </c>
      <c r="M541" s="373">
        <f>'موازنة 2029-2030'!O541</f>
        <v>0</v>
      </c>
      <c r="N541" s="508">
        <f t="shared" si="155"/>
        <v>0</v>
      </c>
      <c r="O541" s="373"/>
      <c r="P541" s="373" t="str">
        <f t="shared" si="156"/>
        <v xml:space="preserve"> </v>
      </c>
      <c r="Q541" s="373" t="str">
        <f t="shared" si="157"/>
        <v xml:space="preserve"> </v>
      </c>
      <c r="R541" s="509">
        <f t="shared" si="159"/>
        <v>0</v>
      </c>
      <c r="S541" s="461">
        <f t="shared" si="158"/>
        <v>0</v>
      </c>
    </row>
    <row r="542" spans="1:19" s="1" customFormat="1" ht="105.75" hidden="1" customHeight="1" x14ac:dyDescent="0.2">
      <c r="A542" s="357">
        <f>'موازنة 2026-2027'!A542</f>
        <v>0</v>
      </c>
      <c r="B542" s="373">
        <f>'موازنة 2026-2027'!B542</f>
        <v>0</v>
      </c>
      <c r="C542" s="373">
        <f>'موازنة 2026-2027'!C542</f>
        <v>0</v>
      </c>
      <c r="D542" s="373">
        <f>'موازنة 2026-2027'!D542</f>
        <v>0</v>
      </c>
      <c r="E542" s="373">
        <f>'موازنة 2026-2027'!E542</f>
        <v>0</v>
      </c>
      <c r="F542" s="373">
        <f>'موازنة 2026-2027'!F542</f>
        <v>0</v>
      </c>
      <c r="G542" s="54">
        <v>4113030301</v>
      </c>
      <c r="H542" s="477" t="s">
        <v>395</v>
      </c>
      <c r="I542" s="373">
        <f>'موازنة 2026-2027'!O542</f>
        <v>0</v>
      </c>
      <c r="J542" s="373">
        <f>'موازنة 2027-2028 '!O542</f>
        <v>0</v>
      </c>
      <c r="K542" s="373">
        <f>'موازنة 2028 -2029'!O542</f>
        <v>0</v>
      </c>
      <c r="L542" s="373">
        <f t="shared" si="162"/>
        <v>0</v>
      </c>
      <c r="M542" s="373">
        <f>'موازنة 2029-2030'!O542</f>
        <v>0</v>
      </c>
      <c r="N542" s="508">
        <f t="shared" si="155"/>
        <v>0</v>
      </c>
      <c r="O542" s="373"/>
      <c r="P542" s="373" t="str">
        <f t="shared" si="156"/>
        <v xml:space="preserve"> </v>
      </c>
      <c r="Q542" s="373" t="str">
        <f t="shared" si="157"/>
        <v xml:space="preserve"> </v>
      </c>
      <c r="R542" s="509">
        <f t="shared" si="159"/>
        <v>0</v>
      </c>
      <c r="S542" s="461">
        <f t="shared" si="158"/>
        <v>0</v>
      </c>
    </row>
    <row r="543" spans="1:19" s="1" customFormat="1" ht="105.75" customHeight="1" thickBot="1" x14ac:dyDescent="0.25">
      <c r="A543" s="357">
        <f>'موازنة 2026-2027'!A543</f>
        <v>0</v>
      </c>
      <c r="B543" s="373">
        <f>'موازنة 2026-2027'!B543</f>
        <v>0</v>
      </c>
      <c r="C543" s="373">
        <f>'موازنة 2026-2027'!C543</f>
        <v>4250000</v>
      </c>
      <c r="D543" s="373">
        <f>'موازنة 2026-2027'!D543</f>
        <v>0</v>
      </c>
      <c r="E543" s="373">
        <f>'موازنة 2026-2027'!E543</f>
        <v>4250000</v>
      </c>
      <c r="F543" s="373">
        <f>'موازنة 2026-2027'!F543</f>
        <v>0</v>
      </c>
      <c r="G543" s="55">
        <v>4113030401</v>
      </c>
      <c r="H543" s="510" t="s">
        <v>396</v>
      </c>
      <c r="I543" s="373">
        <f>'موازنة 2026-2027'!O543</f>
        <v>4250000</v>
      </c>
      <c r="J543" s="373">
        <f>'موازنة 2027-2028 '!O543</f>
        <v>4250000</v>
      </c>
      <c r="K543" s="373">
        <f>'موازنة 2028 -2029'!O543</f>
        <v>4250000</v>
      </c>
      <c r="L543" s="373">
        <f t="shared" si="162"/>
        <v>8500000</v>
      </c>
      <c r="M543" s="373">
        <f>'موازنة 2029-2030'!O543</f>
        <v>0</v>
      </c>
      <c r="N543" s="508">
        <f t="shared" si="155"/>
        <v>-4250000</v>
      </c>
      <c r="O543" s="373"/>
      <c r="P543" s="373" t="str">
        <f t="shared" si="156"/>
        <v xml:space="preserve"> </v>
      </c>
      <c r="Q543" s="373">
        <f t="shared" si="157"/>
        <v>4250000</v>
      </c>
      <c r="R543" s="509">
        <f t="shared" si="159"/>
        <v>0</v>
      </c>
      <c r="S543" s="461">
        <f t="shared" si="158"/>
        <v>29750000</v>
      </c>
    </row>
    <row r="544" spans="1:19" s="2" customFormat="1" ht="107.25" customHeight="1" thickBot="1" x14ac:dyDescent="0.25">
      <c r="A544" s="376">
        <f t="shared" ref="A544:F544" si="180">SUM(A540:A543)</f>
        <v>0</v>
      </c>
      <c r="B544" s="377">
        <f t="shared" si="180"/>
        <v>0</v>
      </c>
      <c r="C544" s="377">
        <f t="shared" si="180"/>
        <v>4250000</v>
      </c>
      <c r="D544" s="377">
        <f t="shared" si="180"/>
        <v>0</v>
      </c>
      <c r="E544" s="377">
        <f t="shared" si="180"/>
        <v>4250000</v>
      </c>
      <c r="F544" s="377">
        <f t="shared" si="180"/>
        <v>0</v>
      </c>
      <c r="G544" s="57"/>
      <c r="H544" s="514" t="s">
        <v>266</v>
      </c>
      <c r="I544" s="377">
        <f>'موازنة 2026-2027'!O544</f>
        <v>4250000</v>
      </c>
      <c r="J544" s="377">
        <f>'موازنة 2027-2028 '!O544</f>
        <v>4250000</v>
      </c>
      <c r="K544" s="377">
        <f>'موازنة 2028 -2029'!O544</f>
        <v>4250000</v>
      </c>
      <c r="L544" s="377">
        <f t="shared" ref="L544:O544" si="181">SUM(L540:L543)</f>
        <v>8500000</v>
      </c>
      <c r="M544" s="377">
        <f>'موازنة 2029-2030'!O544</f>
        <v>0</v>
      </c>
      <c r="N544" s="515">
        <f t="shared" si="155"/>
        <v>-4250000</v>
      </c>
      <c r="O544" s="377">
        <f t="shared" si="181"/>
        <v>0</v>
      </c>
      <c r="P544" s="377" t="str">
        <f t="shared" si="156"/>
        <v xml:space="preserve"> </v>
      </c>
      <c r="Q544" s="377">
        <f t="shared" si="157"/>
        <v>4250000</v>
      </c>
      <c r="R544" s="516">
        <f t="shared" si="159"/>
        <v>0</v>
      </c>
      <c r="S544" s="461">
        <f t="shared" si="158"/>
        <v>29750000</v>
      </c>
    </row>
    <row r="545" spans="1:19" s="2" customFormat="1" ht="105.75" hidden="1" customHeight="1" x14ac:dyDescent="0.2">
      <c r="A545" s="389">
        <f>'موازنة 2026-2027'!A545</f>
        <v>0</v>
      </c>
      <c r="B545" s="390">
        <f>'موازنة 2026-2027'!B545</f>
        <v>0</v>
      </c>
      <c r="C545" s="390">
        <f>'موازنة 2026-2027'!C545</f>
        <v>0</v>
      </c>
      <c r="D545" s="390">
        <f>'موازنة 2026-2027'!D545</f>
        <v>0</v>
      </c>
      <c r="E545" s="390">
        <f>'موازنة 2026-2027'!E545</f>
        <v>0</v>
      </c>
      <c r="F545" s="390">
        <f>'موازنة 2026-2027'!F545</f>
        <v>0</v>
      </c>
      <c r="G545" s="53">
        <v>4113040101</v>
      </c>
      <c r="H545" s="505" t="s">
        <v>397</v>
      </c>
      <c r="I545" s="390">
        <f>'موازنة 2026-2027'!O545</f>
        <v>0</v>
      </c>
      <c r="J545" s="390">
        <f>'موازنة 2027-2028 '!O545</f>
        <v>0</v>
      </c>
      <c r="K545" s="390">
        <f>'موازنة 2028 -2029'!O545</f>
        <v>0</v>
      </c>
      <c r="L545" s="390">
        <f t="shared" si="162"/>
        <v>0</v>
      </c>
      <c r="M545" s="390">
        <f>'موازنة 2029-2030'!O545</f>
        <v>0</v>
      </c>
      <c r="N545" s="544">
        <f t="shared" si="155"/>
        <v>0</v>
      </c>
      <c r="O545" s="390"/>
      <c r="P545" s="390" t="str">
        <f t="shared" si="156"/>
        <v xml:space="preserve"> </v>
      </c>
      <c r="Q545" s="390" t="str">
        <f t="shared" si="157"/>
        <v xml:space="preserve"> </v>
      </c>
      <c r="R545" s="545">
        <f t="shared" si="159"/>
        <v>0</v>
      </c>
      <c r="S545" s="461">
        <f t="shared" si="158"/>
        <v>0</v>
      </c>
    </row>
    <row r="546" spans="1:19" s="2" customFormat="1" ht="105.75" hidden="1" customHeight="1" thickBot="1" x14ac:dyDescent="0.25">
      <c r="A546" s="436">
        <f>'موازنة 2026-2027'!A546</f>
        <v>0</v>
      </c>
      <c r="B546" s="437">
        <f>'موازنة 2026-2027'!B546</f>
        <v>0</v>
      </c>
      <c r="C546" s="437">
        <f>'موازنة 2026-2027'!C546</f>
        <v>0</v>
      </c>
      <c r="D546" s="437">
        <f>'موازنة 2026-2027'!D546</f>
        <v>0</v>
      </c>
      <c r="E546" s="437">
        <f>'موازنة 2026-2027'!E546</f>
        <v>0</v>
      </c>
      <c r="F546" s="437">
        <f>'موازنة 2026-2027'!F546</f>
        <v>0</v>
      </c>
      <c r="G546" s="68">
        <v>4113050101</v>
      </c>
      <c r="H546" s="593" t="s">
        <v>398</v>
      </c>
      <c r="I546" s="437">
        <f>'موازنة 2026-2027'!O546</f>
        <v>0</v>
      </c>
      <c r="J546" s="437">
        <f>'موازنة 2027-2028 '!O546</f>
        <v>0</v>
      </c>
      <c r="K546" s="437">
        <f>'موازنة 2028 -2029'!O546</f>
        <v>0</v>
      </c>
      <c r="L546" s="437">
        <f t="shared" si="162"/>
        <v>0</v>
      </c>
      <c r="M546" s="437">
        <f>'موازنة 2029-2030'!O546</f>
        <v>0</v>
      </c>
      <c r="N546" s="613">
        <f t="shared" si="155"/>
        <v>0</v>
      </c>
      <c r="O546" s="437"/>
      <c r="P546" s="437" t="str">
        <f t="shared" si="156"/>
        <v xml:space="preserve"> </v>
      </c>
      <c r="Q546" s="437" t="str">
        <f t="shared" si="157"/>
        <v xml:space="preserve"> </v>
      </c>
      <c r="R546" s="614">
        <f t="shared" si="159"/>
        <v>0</v>
      </c>
      <c r="S546" s="461">
        <f t="shared" si="158"/>
        <v>0</v>
      </c>
    </row>
    <row r="547" spans="1:19" s="3" customFormat="1" ht="114.75" customHeight="1" thickBot="1" x14ac:dyDescent="0.25">
      <c r="A547" s="382">
        <f t="shared" ref="A547:O547" si="182">A546+A545+A544+A538+A537</f>
        <v>0</v>
      </c>
      <c r="B547" s="383">
        <f t="shared" si="182"/>
        <v>0</v>
      </c>
      <c r="C547" s="383">
        <f t="shared" si="182"/>
        <v>4250000</v>
      </c>
      <c r="D547" s="383">
        <f t="shared" si="182"/>
        <v>0</v>
      </c>
      <c r="E547" s="383">
        <f t="shared" si="182"/>
        <v>4250000</v>
      </c>
      <c r="F547" s="383">
        <f t="shared" si="182"/>
        <v>0</v>
      </c>
      <c r="G547" s="58"/>
      <c r="H547" s="525" t="s">
        <v>399</v>
      </c>
      <c r="I547" s="383">
        <f>'موازنة 2026-2027'!O547</f>
        <v>4250000</v>
      </c>
      <c r="J547" s="383">
        <f>'موازنة 2027-2028 '!O547</f>
        <v>4250000</v>
      </c>
      <c r="K547" s="383">
        <f>'موازنة 2028 -2029'!O547</f>
        <v>4250000</v>
      </c>
      <c r="L547" s="383">
        <f t="shared" si="182"/>
        <v>8500000</v>
      </c>
      <c r="M547" s="383">
        <f>'موازنة 2029-2030'!O547</f>
        <v>0</v>
      </c>
      <c r="N547" s="526">
        <f t="shared" si="155"/>
        <v>-4250000</v>
      </c>
      <c r="O547" s="383">
        <f t="shared" si="182"/>
        <v>0</v>
      </c>
      <c r="P547" s="383" t="str">
        <f t="shared" si="156"/>
        <v xml:space="preserve"> </v>
      </c>
      <c r="Q547" s="383">
        <f t="shared" si="157"/>
        <v>4250000</v>
      </c>
      <c r="R547" s="527">
        <f t="shared" si="159"/>
        <v>0</v>
      </c>
      <c r="S547" s="461">
        <f t="shared" si="158"/>
        <v>29750000</v>
      </c>
    </row>
    <row r="548" spans="1:19" s="277" customFormat="1" ht="117" customHeight="1" x14ac:dyDescent="0.2">
      <c r="A548" s="421"/>
      <c r="B548" s="422"/>
      <c r="C548" s="423" t="e">
        <f>(C547-A547)/A547</f>
        <v>#DIV/0!</v>
      </c>
      <c r="D548" s="423" t="e">
        <f>(D547-B547)/B547</f>
        <v>#DIV/0!</v>
      </c>
      <c r="E548" s="423">
        <f>(E547-C547)/C547</f>
        <v>0</v>
      </c>
      <c r="F548" s="423" t="e">
        <f>(F547-D547)/D547</f>
        <v>#DIV/0!</v>
      </c>
      <c r="G548" s="280"/>
      <c r="H548" s="536" t="s">
        <v>1137</v>
      </c>
      <c r="I548" s="386">
        <f>'موازنة 2026-2027'!O548</f>
        <v>0</v>
      </c>
      <c r="J548" s="422" t="e">
        <f>'موازنة 2027-2028 '!O548</f>
        <v>#DIV/0!</v>
      </c>
      <c r="K548" s="422" t="e">
        <f>'موازنة 2028 -2029'!O548</f>
        <v>#DIV/0!</v>
      </c>
      <c r="L548" s="422"/>
      <c r="M548" s="423" t="e">
        <f>'موازنة 2029-2030'!O548</f>
        <v>#DIV/0!</v>
      </c>
      <c r="N548" s="590"/>
      <c r="O548" s="423">
        <f>(O547-J547)/J547</f>
        <v>-1</v>
      </c>
      <c r="P548" s="422"/>
      <c r="Q548" s="422"/>
      <c r="R548" s="591"/>
      <c r="S548" s="539">
        <v>1</v>
      </c>
    </row>
    <row r="549" spans="1:19" s="3" customFormat="1" ht="105.75" customHeight="1" x14ac:dyDescent="0.2">
      <c r="A549" s="387"/>
      <c r="B549" s="388"/>
      <c r="C549" s="388"/>
      <c r="D549" s="388"/>
      <c r="E549" s="388"/>
      <c r="F549" s="388"/>
      <c r="G549" s="59" t="s">
        <v>960</v>
      </c>
      <c r="H549" s="540" t="s">
        <v>400</v>
      </c>
      <c r="I549" s="388"/>
      <c r="J549" s="388"/>
      <c r="K549" s="388"/>
      <c r="L549" s="388"/>
      <c r="M549" s="388"/>
      <c r="N549" s="541"/>
      <c r="O549" s="388"/>
      <c r="P549" s="388" t="str">
        <f t="shared" si="156"/>
        <v xml:space="preserve"> </v>
      </c>
      <c r="Q549" s="388" t="str">
        <f t="shared" si="157"/>
        <v xml:space="preserve"> </v>
      </c>
      <c r="R549" s="542"/>
      <c r="S549" s="461">
        <f>S565</f>
        <v>48564632</v>
      </c>
    </row>
    <row r="550" spans="1:19" s="2" customFormat="1" ht="105.75" hidden="1" customHeight="1" x14ac:dyDescent="0.2">
      <c r="A550" s="389">
        <f>'موازنة 2026-2027'!A550</f>
        <v>0</v>
      </c>
      <c r="B550" s="390">
        <f>'موازنة 2026-2027'!B550</f>
        <v>0</v>
      </c>
      <c r="C550" s="390">
        <f>'موازنة 2026-2027'!C550</f>
        <v>0</v>
      </c>
      <c r="D550" s="390">
        <f>'موازنة 2026-2027'!D550</f>
        <v>0</v>
      </c>
      <c r="E550" s="390">
        <f>'موازنة 2026-2027'!E550</f>
        <v>0</v>
      </c>
      <c r="F550" s="390">
        <f>'موازنة 2026-2027'!F550</f>
        <v>0</v>
      </c>
      <c r="G550" s="60">
        <v>4114010101</v>
      </c>
      <c r="H550" s="474" t="s">
        <v>401</v>
      </c>
      <c r="I550" s="390">
        <f>'موازنة 2026-2027'!O550</f>
        <v>0</v>
      </c>
      <c r="J550" s="390">
        <f>'موازنة 2027-2028 '!O550</f>
        <v>0</v>
      </c>
      <c r="K550" s="390">
        <f>'موازنة 2028 -2029'!O550</f>
        <v>0</v>
      </c>
      <c r="L550" s="390">
        <f t="shared" si="162"/>
        <v>0</v>
      </c>
      <c r="M550" s="390">
        <f>'موازنة 2029-2030'!O550</f>
        <v>0</v>
      </c>
      <c r="N550" s="544">
        <f t="shared" si="155"/>
        <v>0</v>
      </c>
      <c r="O550" s="390"/>
      <c r="P550" s="390" t="str">
        <f t="shared" si="156"/>
        <v xml:space="preserve"> </v>
      </c>
      <c r="Q550" s="390" t="str">
        <f t="shared" si="157"/>
        <v xml:space="preserve"> </v>
      </c>
      <c r="R550" s="545">
        <f t="shared" si="159"/>
        <v>0</v>
      </c>
      <c r="S550" s="461">
        <f t="shared" si="158"/>
        <v>0</v>
      </c>
    </row>
    <row r="551" spans="1:19" s="2" customFormat="1" ht="105.75" hidden="1" customHeight="1" x14ac:dyDescent="0.2">
      <c r="A551" s="389">
        <f>'موازنة 2026-2027'!A551</f>
        <v>0</v>
      </c>
      <c r="B551" s="390">
        <f>'موازنة 2026-2027'!B551</f>
        <v>0</v>
      </c>
      <c r="C551" s="390">
        <f>'موازنة 2026-2027'!C551</f>
        <v>0</v>
      </c>
      <c r="D551" s="390">
        <f>'موازنة 2026-2027'!D551</f>
        <v>0</v>
      </c>
      <c r="E551" s="390">
        <f>'موازنة 2026-2027'!E551</f>
        <v>0</v>
      </c>
      <c r="F551" s="390">
        <f>'موازنة 2026-2027'!F551</f>
        <v>0</v>
      </c>
      <c r="G551" s="60">
        <v>4114020101</v>
      </c>
      <c r="H551" s="474" t="s">
        <v>402</v>
      </c>
      <c r="I551" s="390">
        <f>'موازنة 2026-2027'!O551</f>
        <v>0</v>
      </c>
      <c r="J551" s="390">
        <f>'موازنة 2027-2028 '!O551</f>
        <v>0</v>
      </c>
      <c r="K551" s="390">
        <f>'موازنة 2028 -2029'!O551</f>
        <v>0</v>
      </c>
      <c r="L551" s="390">
        <f t="shared" si="162"/>
        <v>0</v>
      </c>
      <c r="M551" s="390">
        <f>'موازنة 2029-2030'!O551</f>
        <v>0</v>
      </c>
      <c r="N551" s="544">
        <f t="shared" si="155"/>
        <v>0</v>
      </c>
      <c r="O551" s="390"/>
      <c r="P551" s="390" t="str">
        <f t="shared" si="156"/>
        <v xml:space="preserve"> </v>
      </c>
      <c r="Q551" s="390" t="str">
        <f t="shared" si="157"/>
        <v xml:space="preserve"> </v>
      </c>
      <c r="R551" s="545">
        <f t="shared" si="159"/>
        <v>0</v>
      </c>
      <c r="S551" s="461">
        <f t="shared" si="158"/>
        <v>0</v>
      </c>
    </row>
    <row r="552" spans="1:19" s="2" customFormat="1" ht="105.75" hidden="1" customHeight="1" x14ac:dyDescent="0.2">
      <c r="A552" s="389">
        <f>'موازنة 2026-2027'!A552</f>
        <v>0</v>
      </c>
      <c r="B552" s="390">
        <f>'موازنة 2026-2027'!B552</f>
        <v>0</v>
      </c>
      <c r="C552" s="390">
        <f>'موازنة 2026-2027'!C552</f>
        <v>0</v>
      </c>
      <c r="D552" s="390">
        <f>'موازنة 2026-2027'!D552</f>
        <v>0</v>
      </c>
      <c r="E552" s="390">
        <f>'موازنة 2026-2027'!E552</f>
        <v>0</v>
      </c>
      <c r="F552" s="390">
        <f>'موازنة 2026-2027'!F552</f>
        <v>0</v>
      </c>
      <c r="G552" s="60">
        <v>4114030101</v>
      </c>
      <c r="H552" s="474" t="s">
        <v>403</v>
      </c>
      <c r="I552" s="390">
        <f>'موازنة 2026-2027'!O552</f>
        <v>0</v>
      </c>
      <c r="J552" s="390">
        <f>'موازنة 2027-2028 '!O552</f>
        <v>0</v>
      </c>
      <c r="K552" s="390">
        <f>'موازنة 2028 -2029'!O552</f>
        <v>0</v>
      </c>
      <c r="L552" s="390">
        <f t="shared" si="162"/>
        <v>0</v>
      </c>
      <c r="M552" s="390">
        <f>'موازنة 2029-2030'!O552</f>
        <v>0</v>
      </c>
      <c r="N552" s="544">
        <f t="shared" si="155"/>
        <v>0</v>
      </c>
      <c r="O552" s="390"/>
      <c r="P552" s="390" t="str">
        <f t="shared" si="156"/>
        <v xml:space="preserve"> </v>
      </c>
      <c r="Q552" s="390" t="str">
        <f t="shared" si="157"/>
        <v xml:space="preserve"> </v>
      </c>
      <c r="R552" s="545">
        <f t="shared" si="159"/>
        <v>0</v>
      </c>
      <c r="S552" s="461">
        <f t="shared" si="158"/>
        <v>0</v>
      </c>
    </row>
    <row r="553" spans="1:19" s="2" customFormat="1" ht="105.75" customHeight="1" x14ac:dyDescent="0.2">
      <c r="A553" s="389"/>
      <c r="B553" s="390"/>
      <c r="C553" s="390"/>
      <c r="D553" s="390"/>
      <c r="E553" s="390"/>
      <c r="F553" s="390"/>
      <c r="G553" s="60" t="s">
        <v>961</v>
      </c>
      <c r="H553" s="474" t="s">
        <v>404</v>
      </c>
      <c r="I553" s="390">
        <f>'موازنة 2026-2027'!O553</f>
        <v>0</v>
      </c>
      <c r="J553" s="390">
        <f>'موازنة 2027-2028 '!O553</f>
        <v>0</v>
      </c>
      <c r="K553" s="390">
        <f>'موازنة 2028 -2029'!O553</f>
        <v>0</v>
      </c>
      <c r="L553" s="390"/>
      <c r="M553" s="390">
        <f>'موازنة 2029-2030'!O553</f>
        <v>0</v>
      </c>
      <c r="N553" s="544"/>
      <c r="O553" s="390"/>
      <c r="P553" s="390" t="str">
        <f t="shared" ref="P553:P618" si="183">IF(O553&gt;I553,O553-I553," ")</f>
        <v xml:space="preserve"> </v>
      </c>
      <c r="Q553" s="390" t="str">
        <f t="shared" ref="Q553:Q618" si="184">IF(I553&gt;O553,I553-O553," ")</f>
        <v xml:space="preserve"> </v>
      </c>
      <c r="R553" s="545"/>
      <c r="S553" s="461">
        <f>S560</f>
        <v>1818661</v>
      </c>
    </row>
    <row r="554" spans="1:19" s="1" customFormat="1" ht="105.75" hidden="1" customHeight="1" x14ac:dyDescent="0.2">
      <c r="A554" s="357">
        <f>'موازنة 2026-2027'!A554</f>
        <v>0</v>
      </c>
      <c r="B554" s="373">
        <f>'موازنة 2026-2027'!B554</f>
        <v>0</v>
      </c>
      <c r="C554" s="373">
        <f>'موازنة 2026-2027'!C554</f>
        <v>0</v>
      </c>
      <c r="D554" s="373">
        <f>'موازنة 2026-2027'!D554</f>
        <v>0</v>
      </c>
      <c r="E554" s="373">
        <f>'موازنة 2026-2027'!E554</f>
        <v>0</v>
      </c>
      <c r="F554" s="373">
        <f>'موازنة 2026-2027'!F554</f>
        <v>0</v>
      </c>
      <c r="G554" s="54">
        <v>4114040101</v>
      </c>
      <c r="H554" s="477" t="s">
        <v>405</v>
      </c>
      <c r="I554" s="373">
        <f>'موازنة 2026-2027'!O554</f>
        <v>0</v>
      </c>
      <c r="J554" s="373">
        <f>'موازنة 2027-2028 '!O554</f>
        <v>0</v>
      </c>
      <c r="K554" s="373">
        <f>'موازنة 2028 -2029'!O554</f>
        <v>0</v>
      </c>
      <c r="L554" s="373">
        <f t="shared" si="162"/>
        <v>0</v>
      </c>
      <c r="M554" s="373">
        <f>'موازنة 2029-2030'!O554</f>
        <v>0</v>
      </c>
      <c r="N554" s="508">
        <f t="shared" ref="N554:N618" si="185">M554-I554</f>
        <v>0</v>
      </c>
      <c r="O554" s="373"/>
      <c r="P554" s="373" t="str">
        <f t="shared" si="183"/>
        <v xml:space="preserve"> </v>
      </c>
      <c r="Q554" s="373" t="str">
        <f t="shared" si="184"/>
        <v xml:space="preserve"> </v>
      </c>
      <c r="R554" s="509">
        <f t="shared" si="159"/>
        <v>0</v>
      </c>
      <c r="S554" s="461">
        <f t="shared" ref="S554:S618" si="186">SUM(A554+B554+C554+D554+E554+F554+I554+J554+K554+L554+M554+O554)</f>
        <v>0</v>
      </c>
    </row>
    <row r="555" spans="1:19" s="1" customFormat="1" ht="105.75" hidden="1" customHeight="1" x14ac:dyDescent="0.2">
      <c r="A555" s="357">
        <f>'موازنة 2026-2027'!A555</f>
        <v>0</v>
      </c>
      <c r="B555" s="373">
        <f>'موازنة 2026-2027'!B555</f>
        <v>0</v>
      </c>
      <c r="C555" s="373">
        <f>'موازنة 2026-2027'!C555</f>
        <v>0</v>
      </c>
      <c r="D555" s="373">
        <f>'موازنة 2026-2027'!D555</f>
        <v>0</v>
      </c>
      <c r="E555" s="373">
        <f>'موازنة 2026-2027'!E555</f>
        <v>0</v>
      </c>
      <c r="F555" s="373">
        <f>'موازنة 2026-2027'!F555</f>
        <v>0</v>
      </c>
      <c r="G555" s="54">
        <v>4114040201</v>
      </c>
      <c r="H555" s="477" t="s">
        <v>1124</v>
      </c>
      <c r="I555" s="373">
        <f>'موازنة 2026-2027'!O555</f>
        <v>0</v>
      </c>
      <c r="J555" s="373">
        <f>'موازنة 2027-2028 '!O555</f>
        <v>0</v>
      </c>
      <c r="K555" s="373">
        <f>'موازنة 2028 -2029'!O555</f>
        <v>0</v>
      </c>
      <c r="L555" s="373">
        <f t="shared" si="162"/>
        <v>0</v>
      </c>
      <c r="M555" s="373">
        <f>'موازنة 2029-2030'!O555</f>
        <v>0</v>
      </c>
      <c r="N555" s="508">
        <f t="shared" si="185"/>
        <v>0</v>
      </c>
      <c r="O555" s="373"/>
      <c r="P555" s="373" t="str">
        <f t="shared" si="183"/>
        <v xml:space="preserve"> </v>
      </c>
      <c r="Q555" s="373" t="str">
        <f t="shared" si="184"/>
        <v xml:space="preserve"> </v>
      </c>
      <c r="R555" s="509">
        <f t="shared" si="159"/>
        <v>0</v>
      </c>
      <c r="S555" s="461">
        <f t="shared" si="186"/>
        <v>0</v>
      </c>
    </row>
    <row r="556" spans="1:19" s="1" customFormat="1" ht="105.75" customHeight="1" x14ac:dyDescent="0.2">
      <c r="A556" s="357">
        <f>'موازنة 2026-2027'!A556</f>
        <v>0</v>
      </c>
      <c r="B556" s="373">
        <f>'موازنة 2026-2027'!B556</f>
        <v>10520</v>
      </c>
      <c r="C556" s="373">
        <f>'موازنة 2026-2027'!C556</f>
        <v>0</v>
      </c>
      <c r="D556" s="373">
        <f>'موازنة 2026-2027'!D556</f>
        <v>107968</v>
      </c>
      <c r="E556" s="373">
        <f>'موازنة 2026-2027'!E556</f>
        <v>0</v>
      </c>
      <c r="F556" s="373">
        <f>'موازنة 2026-2027'!F556</f>
        <v>0</v>
      </c>
      <c r="G556" s="54">
        <v>4114040301</v>
      </c>
      <c r="H556" s="477" t="s">
        <v>406</v>
      </c>
      <c r="I556" s="373">
        <f>'موازنة 2026-2027'!O556</f>
        <v>0</v>
      </c>
      <c r="J556" s="373">
        <f>'موازنة 2027-2028 '!O556</f>
        <v>0</v>
      </c>
      <c r="K556" s="373">
        <f>'موازنة 2028 -2029'!O556</f>
        <v>0</v>
      </c>
      <c r="L556" s="373">
        <f t="shared" si="162"/>
        <v>0</v>
      </c>
      <c r="M556" s="373">
        <f>'موازنة 2029-2030'!O556</f>
        <v>0</v>
      </c>
      <c r="N556" s="508">
        <f t="shared" si="185"/>
        <v>0</v>
      </c>
      <c r="O556" s="373"/>
      <c r="P556" s="373" t="str">
        <f t="shared" si="183"/>
        <v xml:space="preserve"> </v>
      </c>
      <c r="Q556" s="373" t="str">
        <f t="shared" si="184"/>
        <v xml:space="preserve"> </v>
      </c>
      <c r="R556" s="509">
        <f t="shared" si="159"/>
        <v>0</v>
      </c>
      <c r="S556" s="461">
        <f t="shared" si="186"/>
        <v>118488</v>
      </c>
    </row>
    <row r="557" spans="1:19" s="1" customFormat="1" ht="105.75" hidden="1" customHeight="1" x14ac:dyDescent="0.2">
      <c r="A557" s="357">
        <f>'موازنة 2026-2027'!A557</f>
        <v>0</v>
      </c>
      <c r="B557" s="373">
        <f>'موازنة 2026-2027'!B557</f>
        <v>0</v>
      </c>
      <c r="C557" s="373">
        <f>'موازنة 2026-2027'!C557</f>
        <v>0</v>
      </c>
      <c r="D557" s="373">
        <f>'موازنة 2026-2027'!D557</f>
        <v>0</v>
      </c>
      <c r="E557" s="373">
        <f>'موازنة 2026-2027'!E557</f>
        <v>0</v>
      </c>
      <c r="F557" s="373">
        <f>'موازنة 2026-2027'!F557</f>
        <v>0</v>
      </c>
      <c r="G557" s="54">
        <v>4114040401</v>
      </c>
      <c r="H557" s="477" t="s">
        <v>407</v>
      </c>
      <c r="I557" s="373">
        <f>'موازنة 2026-2027'!O557</f>
        <v>0</v>
      </c>
      <c r="J557" s="373">
        <f>'موازنة 2027-2028 '!O557</f>
        <v>0</v>
      </c>
      <c r="K557" s="373">
        <f>'موازنة 2028 -2029'!O557</f>
        <v>0</v>
      </c>
      <c r="L557" s="373">
        <f t="shared" si="162"/>
        <v>0</v>
      </c>
      <c r="M557" s="373">
        <f>'موازنة 2029-2030'!O557</f>
        <v>0</v>
      </c>
      <c r="N557" s="508">
        <f t="shared" si="185"/>
        <v>0</v>
      </c>
      <c r="O557" s="373"/>
      <c r="P557" s="373" t="str">
        <f t="shared" si="183"/>
        <v xml:space="preserve"> </v>
      </c>
      <c r="Q557" s="373" t="str">
        <f t="shared" si="184"/>
        <v xml:space="preserve"> </v>
      </c>
      <c r="R557" s="509">
        <f t="shared" si="159"/>
        <v>0</v>
      </c>
      <c r="S557" s="461">
        <f t="shared" si="186"/>
        <v>0</v>
      </c>
    </row>
    <row r="558" spans="1:19" s="1" customFormat="1" ht="105.75" customHeight="1" thickBot="1" x14ac:dyDescent="0.25">
      <c r="A558" s="357">
        <f>'موازنة 2026-2027'!A558</f>
        <v>0</v>
      </c>
      <c r="B558" s="373">
        <f>'موازنة 2026-2027'!B558</f>
        <v>161296</v>
      </c>
      <c r="C558" s="373">
        <f>'موازنة 2026-2027'!C558</f>
        <v>195000</v>
      </c>
      <c r="D558" s="373">
        <f>'موازنة 2026-2027'!D558</f>
        <v>173877</v>
      </c>
      <c r="E558" s="373">
        <f>'موازنة 2026-2027'!E558</f>
        <v>195000</v>
      </c>
      <c r="F558" s="373">
        <f>'موازنة 2026-2027'!F558</f>
        <v>0</v>
      </c>
      <c r="G558" s="54">
        <v>4114040501</v>
      </c>
      <c r="H558" s="477" t="s">
        <v>408</v>
      </c>
      <c r="I558" s="373">
        <f>'موازنة 2026-2027'!O558</f>
        <v>195000</v>
      </c>
      <c r="J558" s="373">
        <f>'موازنة 2027-2028 '!O558</f>
        <v>195000</v>
      </c>
      <c r="K558" s="373">
        <f>'موازنة 2028 -2029'!O558</f>
        <v>195000</v>
      </c>
      <c r="L558" s="373">
        <f>K558*2</f>
        <v>390000</v>
      </c>
      <c r="M558" s="373">
        <f>'موازنة 2029-2030'!O558</f>
        <v>0</v>
      </c>
      <c r="N558" s="508">
        <f t="shared" si="185"/>
        <v>-195000</v>
      </c>
      <c r="O558" s="373"/>
      <c r="P558" s="373" t="str">
        <f t="shared" si="183"/>
        <v xml:space="preserve"> </v>
      </c>
      <c r="Q558" s="373">
        <f t="shared" si="184"/>
        <v>195000</v>
      </c>
      <c r="R558" s="509">
        <f t="shared" ref="R558:R622" si="187">IF(O558=0,,O558/I558)</f>
        <v>0</v>
      </c>
      <c r="S558" s="461">
        <f t="shared" si="186"/>
        <v>1700173</v>
      </c>
    </row>
    <row r="559" spans="1:19" s="1" customFormat="1" ht="105.75" hidden="1" customHeight="1" thickBot="1" x14ac:dyDescent="0.25">
      <c r="A559" s="357">
        <f>'موازنة 2026-2027'!A559</f>
        <v>0</v>
      </c>
      <c r="B559" s="373">
        <f>'موازنة 2026-2027'!B559</f>
        <v>0</v>
      </c>
      <c r="C559" s="373">
        <f>'موازنة 2026-2027'!C559</f>
        <v>0</v>
      </c>
      <c r="D559" s="373">
        <f>'موازنة 2026-2027'!D559</f>
        <v>0</v>
      </c>
      <c r="E559" s="373">
        <f>'موازنة 2026-2027'!E559</f>
        <v>0</v>
      </c>
      <c r="F559" s="373">
        <f>'موازنة 2026-2027'!F559</f>
        <v>0</v>
      </c>
      <c r="G559" s="55">
        <v>4114040601</v>
      </c>
      <c r="H559" s="510" t="s">
        <v>409</v>
      </c>
      <c r="I559" s="373">
        <f>'موازنة 2026-2027'!O559</f>
        <v>0</v>
      </c>
      <c r="J559" s="373">
        <f>'موازنة 2027-2028 '!O559</f>
        <v>0</v>
      </c>
      <c r="K559" s="373">
        <f>'موازنة 2028 -2029'!O559</f>
        <v>0</v>
      </c>
      <c r="L559" s="373">
        <f t="shared" si="162"/>
        <v>0</v>
      </c>
      <c r="M559" s="373">
        <f>'موازنة 2029-2030'!O559</f>
        <v>0</v>
      </c>
      <c r="N559" s="508">
        <f t="shared" si="185"/>
        <v>0</v>
      </c>
      <c r="O559" s="373"/>
      <c r="P559" s="373" t="str">
        <f t="shared" si="183"/>
        <v xml:space="preserve"> </v>
      </c>
      <c r="Q559" s="373" t="str">
        <f t="shared" si="184"/>
        <v xml:space="preserve"> </v>
      </c>
      <c r="R559" s="509">
        <f t="shared" si="187"/>
        <v>0</v>
      </c>
      <c r="S559" s="461">
        <f t="shared" si="186"/>
        <v>0</v>
      </c>
    </row>
    <row r="560" spans="1:19" s="2" customFormat="1" ht="110.25" customHeight="1" thickBot="1" x14ac:dyDescent="0.25">
      <c r="A560" s="376">
        <f t="shared" ref="A560:F560" si="188">SUM(A554:A559)</f>
        <v>0</v>
      </c>
      <c r="B560" s="377">
        <f t="shared" si="188"/>
        <v>171816</v>
      </c>
      <c r="C560" s="377">
        <f t="shared" si="188"/>
        <v>195000</v>
      </c>
      <c r="D560" s="377">
        <f t="shared" si="188"/>
        <v>281845</v>
      </c>
      <c r="E560" s="377">
        <f t="shared" si="188"/>
        <v>195000</v>
      </c>
      <c r="F560" s="377">
        <f t="shared" si="188"/>
        <v>0</v>
      </c>
      <c r="G560" s="57"/>
      <c r="H560" s="514" t="s">
        <v>274</v>
      </c>
      <c r="I560" s="377">
        <f>'موازنة 2026-2027'!O560</f>
        <v>195000</v>
      </c>
      <c r="J560" s="377">
        <f>'موازنة 2027-2028 '!O560</f>
        <v>195000</v>
      </c>
      <c r="K560" s="377">
        <f>'موازنة 2028 -2029'!O560</f>
        <v>195000</v>
      </c>
      <c r="L560" s="377">
        <f t="shared" ref="L560:O560" si="189">SUM(L554:L559)</f>
        <v>390000</v>
      </c>
      <c r="M560" s="377">
        <f>'موازنة 2029-2030'!O560</f>
        <v>0</v>
      </c>
      <c r="N560" s="515">
        <f t="shared" si="185"/>
        <v>-195000</v>
      </c>
      <c r="O560" s="377">
        <f t="shared" si="189"/>
        <v>0</v>
      </c>
      <c r="P560" s="377" t="str">
        <f t="shared" si="183"/>
        <v xml:space="preserve"> </v>
      </c>
      <c r="Q560" s="377">
        <f t="shared" si="184"/>
        <v>195000</v>
      </c>
      <c r="R560" s="516">
        <f t="shared" si="187"/>
        <v>0</v>
      </c>
      <c r="S560" s="461">
        <f t="shared" si="186"/>
        <v>1818661</v>
      </c>
    </row>
    <row r="561" spans="1:19" s="2" customFormat="1" ht="105.75" customHeight="1" x14ac:dyDescent="0.2">
      <c r="A561" s="389">
        <f>'موازنة 2026-2027'!A561</f>
        <v>0</v>
      </c>
      <c r="B561" s="390">
        <f>'موازنة 2026-2027'!B561</f>
        <v>0</v>
      </c>
      <c r="C561" s="390">
        <f>'موازنة 2026-2027'!C561</f>
        <v>150000</v>
      </c>
      <c r="D561" s="390">
        <f>'موازنة 2026-2027'!D561</f>
        <v>3990926</v>
      </c>
      <c r="E561" s="390">
        <f>'موازنة 2026-2027'!E561</f>
        <v>150000</v>
      </c>
      <c r="F561" s="390">
        <f>'موازنة 2026-2027'!F561</f>
        <v>0</v>
      </c>
      <c r="G561" s="53">
        <v>4114050101</v>
      </c>
      <c r="H561" s="505" t="s">
        <v>410</v>
      </c>
      <c r="I561" s="390">
        <f>'موازنة 2026-2027'!O561</f>
        <v>150000</v>
      </c>
      <c r="J561" s="390">
        <f>'موازنة 2027-2028 '!O561</f>
        <v>150000</v>
      </c>
      <c r="K561" s="390">
        <f>'موازنة 2028 -2029'!O561</f>
        <v>150000</v>
      </c>
      <c r="L561" s="390">
        <f t="shared" ref="L561:L625" si="190">K561*2</f>
        <v>300000</v>
      </c>
      <c r="M561" s="390">
        <f>'موازنة 2029-2030'!O561</f>
        <v>0</v>
      </c>
      <c r="N561" s="544">
        <f t="shared" si="185"/>
        <v>-150000</v>
      </c>
      <c r="O561" s="390"/>
      <c r="P561" s="390" t="str">
        <f t="shared" si="183"/>
        <v xml:space="preserve"> </v>
      </c>
      <c r="Q561" s="390">
        <f t="shared" si="184"/>
        <v>150000</v>
      </c>
      <c r="R561" s="545">
        <f t="shared" si="187"/>
        <v>0</v>
      </c>
      <c r="S561" s="461">
        <f t="shared" si="186"/>
        <v>5040926</v>
      </c>
    </row>
    <row r="562" spans="1:19" s="2" customFormat="1" ht="105.75" customHeight="1" x14ac:dyDescent="0.2">
      <c r="A562" s="389">
        <f>'موازنة 2026-2027'!A562</f>
        <v>0</v>
      </c>
      <c r="B562" s="390">
        <f>'موازنة 2026-2027'!B562</f>
        <v>6014456</v>
      </c>
      <c r="C562" s="390">
        <f>'موازنة 2026-2027'!C562</f>
        <v>4250000</v>
      </c>
      <c r="D562" s="390">
        <f>'موازنة 2026-2027'!D562</f>
        <v>1836983</v>
      </c>
      <c r="E562" s="390">
        <f>'موازنة 2026-2027'!E562</f>
        <v>4250000</v>
      </c>
      <c r="F562" s="390">
        <f>'موازنة 2026-2027'!F562</f>
        <v>0</v>
      </c>
      <c r="G562" s="60">
        <v>4114060101</v>
      </c>
      <c r="H562" s="474" t="s">
        <v>411</v>
      </c>
      <c r="I562" s="390">
        <f>'موازنة 2026-2027'!O562</f>
        <v>4250000</v>
      </c>
      <c r="J562" s="390">
        <f>'موازنة 2027-2028 '!O562</f>
        <v>4250000</v>
      </c>
      <c r="K562" s="390">
        <f>'موازنة 2028 -2029'!O562</f>
        <v>4250000</v>
      </c>
      <c r="L562" s="390">
        <f t="shared" si="190"/>
        <v>8500000</v>
      </c>
      <c r="M562" s="390">
        <f>'موازنة 2029-2030'!O562</f>
        <v>0</v>
      </c>
      <c r="N562" s="544">
        <f t="shared" si="185"/>
        <v>-4250000</v>
      </c>
      <c r="O562" s="390"/>
      <c r="P562" s="390" t="str">
        <f t="shared" si="183"/>
        <v xml:space="preserve"> </v>
      </c>
      <c r="Q562" s="390">
        <f t="shared" si="184"/>
        <v>4250000</v>
      </c>
      <c r="R562" s="545">
        <f t="shared" si="187"/>
        <v>0</v>
      </c>
      <c r="S562" s="461">
        <f t="shared" si="186"/>
        <v>37601439</v>
      </c>
    </row>
    <row r="563" spans="1:19" s="2" customFormat="1" ht="105.75" customHeight="1" x14ac:dyDescent="0.2">
      <c r="A563" s="389">
        <f>'موازنة 2026-2027'!A563</f>
        <v>0</v>
      </c>
      <c r="B563" s="390">
        <f>'موازنة 2026-2027'!B563</f>
        <v>0</v>
      </c>
      <c r="C563" s="390">
        <f>'موازنة 2026-2027'!C563</f>
        <v>0</v>
      </c>
      <c r="D563" s="390">
        <f>'موازنة 2026-2027'!D563</f>
        <v>70094</v>
      </c>
      <c r="E563" s="390">
        <f>'موازنة 2026-2027'!E563</f>
        <v>0</v>
      </c>
      <c r="F563" s="390">
        <f>'موازنة 2026-2027'!F563</f>
        <v>0</v>
      </c>
      <c r="G563" s="60">
        <v>4114070101</v>
      </c>
      <c r="H563" s="474" t="s">
        <v>412</v>
      </c>
      <c r="I563" s="390">
        <f>'موازنة 2026-2027'!O563</f>
        <v>0</v>
      </c>
      <c r="J563" s="390">
        <f>'موازنة 2027-2028 '!O563</f>
        <v>0</v>
      </c>
      <c r="K563" s="390">
        <f>'موازنة 2028 -2029'!O563</f>
        <v>0</v>
      </c>
      <c r="L563" s="390">
        <f t="shared" si="190"/>
        <v>0</v>
      </c>
      <c r="M563" s="390">
        <f>'موازنة 2029-2030'!O563</f>
        <v>0</v>
      </c>
      <c r="N563" s="544">
        <f t="shared" si="185"/>
        <v>0</v>
      </c>
      <c r="O563" s="390"/>
      <c r="P563" s="390" t="str">
        <f t="shared" si="183"/>
        <v xml:space="preserve"> </v>
      </c>
      <c r="Q563" s="390" t="str">
        <f t="shared" si="184"/>
        <v xml:space="preserve"> </v>
      </c>
      <c r="R563" s="545">
        <f t="shared" si="187"/>
        <v>0</v>
      </c>
      <c r="S563" s="461">
        <f t="shared" si="186"/>
        <v>70094</v>
      </c>
    </row>
    <row r="564" spans="1:19" s="2" customFormat="1" ht="93" customHeight="1" thickBot="1" x14ac:dyDescent="0.25">
      <c r="A564" s="389">
        <f>'موازنة 2026-2027'!A564</f>
        <v>0</v>
      </c>
      <c r="B564" s="390">
        <f>'موازنة 2026-2027'!B564</f>
        <v>4032829</v>
      </c>
      <c r="C564" s="390">
        <f>'موازنة 2026-2027'!C564</f>
        <v>0</v>
      </c>
      <c r="D564" s="390">
        <f>'موازنة 2026-2027'!D564</f>
        <v>683</v>
      </c>
      <c r="E564" s="390">
        <f>'موازنة 2026-2027'!E564</f>
        <v>0</v>
      </c>
      <c r="F564" s="390">
        <f>'موازنة 2026-2027'!F564</f>
        <v>0</v>
      </c>
      <c r="G564" s="68">
        <v>4114080101</v>
      </c>
      <c r="H564" s="593" t="s">
        <v>413</v>
      </c>
      <c r="I564" s="390">
        <f>'موازنة 2026-2027'!O564</f>
        <v>0</v>
      </c>
      <c r="J564" s="390">
        <f>'موازنة 2027-2028 '!O564</f>
        <v>0</v>
      </c>
      <c r="K564" s="390">
        <f>'موازنة 2028 -2029'!O564</f>
        <v>0</v>
      </c>
      <c r="L564" s="390">
        <f t="shared" si="190"/>
        <v>0</v>
      </c>
      <c r="M564" s="390">
        <f>'موازنة 2029-2030'!O564</f>
        <v>0</v>
      </c>
      <c r="N564" s="544">
        <f t="shared" si="185"/>
        <v>0</v>
      </c>
      <c r="O564" s="390"/>
      <c r="P564" s="390" t="str">
        <f t="shared" si="183"/>
        <v xml:space="preserve"> </v>
      </c>
      <c r="Q564" s="390" t="str">
        <f t="shared" si="184"/>
        <v xml:space="preserve"> </v>
      </c>
      <c r="R564" s="545">
        <f t="shared" si="187"/>
        <v>0</v>
      </c>
      <c r="S564" s="461">
        <f t="shared" si="186"/>
        <v>4033512</v>
      </c>
    </row>
    <row r="565" spans="1:19" s="3" customFormat="1" ht="105" customHeight="1" thickBot="1" x14ac:dyDescent="0.25">
      <c r="A565" s="382">
        <f t="shared" ref="A565:O565" si="191">A564+A563+A562+A561+A560+A552+A551+A550</f>
        <v>0</v>
      </c>
      <c r="B565" s="383">
        <f t="shared" si="191"/>
        <v>10219101</v>
      </c>
      <c r="C565" s="383">
        <f t="shared" si="191"/>
        <v>4595000</v>
      </c>
      <c r="D565" s="383">
        <f t="shared" si="191"/>
        <v>6180531</v>
      </c>
      <c r="E565" s="383">
        <f t="shared" si="191"/>
        <v>4595000</v>
      </c>
      <c r="F565" s="383">
        <f t="shared" si="191"/>
        <v>0</v>
      </c>
      <c r="G565" s="58"/>
      <c r="H565" s="525" t="s">
        <v>414</v>
      </c>
      <c r="I565" s="383">
        <f>'موازنة 2026-2027'!O565</f>
        <v>4595000</v>
      </c>
      <c r="J565" s="383">
        <f>'موازنة 2027-2028 '!O565</f>
        <v>4595000</v>
      </c>
      <c r="K565" s="383">
        <f>'موازنة 2028 -2029'!O565</f>
        <v>4595000</v>
      </c>
      <c r="L565" s="383">
        <f t="shared" si="191"/>
        <v>9190000</v>
      </c>
      <c r="M565" s="383">
        <f>'موازنة 2029-2030'!O565</f>
        <v>0</v>
      </c>
      <c r="N565" s="526">
        <f t="shared" si="185"/>
        <v>-4595000</v>
      </c>
      <c r="O565" s="383">
        <f t="shared" si="191"/>
        <v>0</v>
      </c>
      <c r="P565" s="383" t="str">
        <f t="shared" si="183"/>
        <v xml:space="preserve"> </v>
      </c>
      <c r="Q565" s="383">
        <f t="shared" si="184"/>
        <v>4595000</v>
      </c>
      <c r="R565" s="527">
        <f t="shared" si="187"/>
        <v>0</v>
      </c>
      <c r="S565" s="461">
        <f t="shared" si="186"/>
        <v>48564632</v>
      </c>
    </row>
    <row r="566" spans="1:19" s="277" customFormat="1" ht="105.75" customHeight="1" thickBot="1" x14ac:dyDescent="0.25">
      <c r="A566" s="421"/>
      <c r="B566" s="422"/>
      <c r="C566" s="423" t="e">
        <f>(C565-A565)/A565</f>
        <v>#DIV/0!</v>
      </c>
      <c r="D566" s="423">
        <f>(D565-B565)/B565</f>
        <v>-0.39519816860602514</v>
      </c>
      <c r="E566" s="423">
        <f>(E565-C565)/C565</f>
        <v>0</v>
      </c>
      <c r="F566" s="423">
        <f>(F565-D565)/D565</f>
        <v>-1</v>
      </c>
      <c r="G566" s="280"/>
      <c r="H566" s="536" t="s">
        <v>1137</v>
      </c>
      <c r="I566" s="386">
        <f>'موازنة 2026-2027'!O566</f>
        <v>0</v>
      </c>
      <c r="J566" s="422" t="e">
        <f>'موازنة 2027-2028 '!O566</f>
        <v>#DIV/0!</v>
      </c>
      <c r="K566" s="422" t="e">
        <f>'موازنة 2028 -2029'!O566</f>
        <v>#DIV/0!</v>
      </c>
      <c r="L566" s="422"/>
      <c r="M566" s="423" t="e">
        <f>'موازنة 2029-2030'!O566</f>
        <v>#DIV/0!</v>
      </c>
      <c r="N566" s="590"/>
      <c r="O566" s="423">
        <f>(O565-J565)/J565</f>
        <v>-1</v>
      </c>
      <c r="P566" s="422"/>
      <c r="Q566" s="422"/>
      <c r="R566" s="591"/>
      <c r="S566" s="539">
        <v>1</v>
      </c>
    </row>
    <row r="567" spans="1:19" s="3" customFormat="1" ht="97.5" customHeight="1" thickBot="1" x14ac:dyDescent="0.25">
      <c r="A567" s="382">
        <f t="shared" ref="A567:O567" si="192">A565+A547+A534+A521</f>
        <v>22000000</v>
      </c>
      <c r="B567" s="383">
        <f t="shared" si="192"/>
        <v>35585466</v>
      </c>
      <c r="C567" s="383">
        <f t="shared" si="192"/>
        <v>28000000</v>
      </c>
      <c r="D567" s="383">
        <f t="shared" si="192"/>
        <v>38603440</v>
      </c>
      <c r="E567" s="383">
        <f t="shared" si="192"/>
        <v>40000000</v>
      </c>
      <c r="F567" s="383">
        <f t="shared" si="192"/>
        <v>0</v>
      </c>
      <c r="G567" s="58"/>
      <c r="H567" s="525" t="s">
        <v>415</v>
      </c>
      <c r="I567" s="383">
        <f>'موازنة 2026-2027'!O567</f>
        <v>48605000</v>
      </c>
      <c r="J567" s="383">
        <f>'موازنة 2027-2028 '!O567</f>
        <v>54705000</v>
      </c>
      <c r="K567" s="383">
        <f>'موازنة 2028 -2029'!O567</f>
        <v>63805000</v>
      </c>
      <c r="L567" s="383">
        <f t="shared" si="192"/>
        <v>127610000</v>
      </c>
      <c r="M567" s="383">
        <f>'موازنة 2029-2030'!O567</f>
        <v>0</v>
      </c>
      <c r="N567" s="526">
        <f t="shared" si="185"/>
        <v>-48605000</v>
      </c>
      <c r="O567" s="383">
        <f t="shared" si="192"/>
        <v>0</v>
      </c>
      <c r="P567" s="383" t="str">
        <f t="shared" si="183"/>
        <v xml:space="preserve"> </v>
      </c>
      <c r="Q567" s="383">
        <f t="shared" si="184"/>
        <v>48605000</v>
      </c>
      <c r="R567" s="527">
        <f t="shared" si="187"/>
        <v>0</v>
      </c>
      <c r="S567" s="461">
        <f t="shared" si="186"/>
        <v>458913906</v>
      </c>
    </row>
    <row r="568" spans="1:19" s="3" customFormat="1" ht="99.75" customHeight="1" thickBot="1" x14ac:dyDescent="0.25">
      <c r="A568" s="188">
        <f t="shared" ref="A568:F568" si="193">IF(A567-A439&lt;0,A439-A567,0)</f>
        <v>0</v>
      </c>
      <c r="B568" s="189">
        <f t="shared" si="193"/>
        <v>0</v>
      </c>
      <c r="C568" s="189">
        <f t="shared" si="193"/>
        <v>0</v>
      </c>
      <c r="D568" s="189">
        <f t="shared" si="193"/>
        <v>0</v>
      </c>
      <c r="E568" s="189">
        <f t="shared" si="193"/>
        <v>0</v>
      </c>
      <c r="F568" s="189">
        <f t="shared" si="193"/>
        <v>0</v>
      </c>
      <c r="G568" s="42" t="s">
        <v>1009</v>
      </c>
      <c r="H568" s="525" t="s">
        <v>416</v>
      </c>
      <c r="I568" s="189">
        <f>'موازنة 2026-2027'!O568</f>
        <v>0</v>
      </c>
      <c r="J568" s="189">
        <f>'موازنة 2027-2028 '!O568</f>
        <v>0</v>
      </c>
      <c r="K568" s="189">
        <f>'موازنة 2028 -2029'!O568</f>
        <v>0</v>
      </c>
      <c r="L568" s="189">
        <f>IF(L567-L439&lt;0,L439-L567,0)</f>
        <v>0</v>
      </c>
      <c r="M568" s="189">
        <f>'موازنة 2029-2030'!O568</f>
        <v>0</v>
      </c>
      <c r="N568" s="251">
        <f t="shared" si="185"/>
        <v>0</v>
      </c>
      <c r="O568" s="189">
        <f>IF(O567-O439&lt;0,O439-O567,0)</f>
        <v>0</v>
      </c>
      <c r="P568" s="189" t="str">
        <f t="shared" si="183"/>
        <v xml:space="preserve"> </v>
      </c>
      <c r="Q568" s="189" t="str">
        <f t="shared" si="184"/>
        <v xml:space="preserve"> </v>
      </c>
      <c r="R568" s="615">
        <f t="shared" si="187"/>
        <v>0</v>
      </c>
      <c r="S568" s="461">
        <f t="shared" si="186"/>
        <v>0</v>
      </c>
    </row>
    <row r="569" spans="1:19" s="3" customFormat="1" ht="99.75" customHeight="1" thickBot="1" x14ac:dyDescent="0.25">
      <c r="A569" s="382">
        <f t="shared" ref="A569:O569" si="194">SUM(A567:A568)</f>
        <v>22000000</v>
      </c>
      <c r="B569" s="383">
        <f t="shared" si="194"/>
        <v>35585466</v>
      </c>
      <c r="C569" s="383">
        <f t="shared" si="194"/>
        <v>28000000</v>
      </c>
      <c r="D569" s="383">
        <f t="shared" si="194"/>
        <v>38603440</v>
      </c>
      <c r="E569" s="383">
        <f t="shared" si="194"/>
        <v>40000000</v>
      </c>
      <c r="F569" s="383">
        <f t="shared" si="194"/>
        <v>0</v>
      </c>
      <c r="G569" s="58"/>
      <c r="H569" s="525" t="s">
        <v>352</v>
      </c>
      <c r="I569" s="383">
        <f>'موازنة 2026-2027'!O569</f>
        <v>48605000</v>
      </c>
      <c r="J569" s="383">
        <f>'موازنة 2027-2028 '!O569</f>
        <v>54705000</v>
      </c>
      <c r="K569" s="383">
        <f>'موازنة 2028 -2029'!O569</f>
        <v>63805000</v>
      </c>
      <c r="L569" s="383">
        <f t="shared" si="194"/>
        <v>127610000</v>
      </c>
      <c r="M569" s="383">
        <f>'موازنة 2029-2030'!O569</f>
        <v>0</v>
      </c>
      <c r="N569" s="526">
        <f t="shared" si="185"/>
        <v>-48605000</v>
      </c>
      <c r="O569" s="383">
        <f t="shared" si="194"/>
        <v>0</v>
      </c>
      <c r="P569" s="383" t="str">
        <f t="shared" si="183"/>
        <v xml:space="preserve"> </v>
      </c>
      <c r="Q569" s="383">
        <f t="shared" si="184"/>
        <v>48605000</v>
      </c>
      <c r="R569" s="527">
        <f t="shared" si="187"/>
        <v>0</v>
      </c>
      <c r="S569" s="461">
        <f t="shared" si="186"/>
        <v>458913906</v>
      </c>
    </row>
    <row r="570" spans="1:19" s="334" customFormat="1" ht="105.75" customHeight="1" x14ac:dyDescent="0.2">
      <c r="A570" s="421"/>
      <c r="B570" s="422"/>
      <c r="C570" s="423">
        <f>(C569-A569)/A569</f>
        <v>0.27272727272727271</v>
      </c>
      <c r="D570" s="423">
        <f>(D569-B569)/B569</f>
        <v>8.4809174622021255E-2</v>
      </c>
      <c r="E570" s="423">
        <f>(E569-C569)/C569</f>
        <v>0.42857142857142855</v>
      </c>
      <c r="F570" s="423">
        <f>(F569-D569)/D569</f>
        <v>-1</v>
      </c>
      <c r="G570" s="280"/>
      <c r="H570" s="536" t="s">
        <v>1137</v>
      </c>
      <c r="I570" s="423">
        <f>'موازنة 2026-2027'!O570</f>
        <v>0</v>
      </c>
      <c r="J570" s="422" t="e">
        <f>'موازنة 2027-2028 '!O570</f>
        <v>#DIV/0!</v>
      </c>
      <c r="K570" s="422" t="e">
        <f>'موازنة 2028 -2029'!O570</f>
        <v>#DIV/0!</v>
      </c>
      <c r="L570" s="422"/>
      <c r="M570" s="423" t="e">
        <f>'موازنة 2029-2030'!O570</f>
        <v>#DIV/0!</v>
      </c>
      <c r="N570" s="590"/>
      <c r="O570" s="423">
        <f>(O569-J569)/J569</f>
        <v>-1</v>
      </c>
      <c r="P570" s="422"/>
      <c r="Q570" s="422"/>
      <c r="R570" s="591"/>
      <c r="S570" s="616">
        <v>1</v>
      </c>
    </row>
    <row r="571" spans="1:19" s="3" customFormat="1" ht="105.75" customHeight="1" x14ac:dyDescent="0.2">
      <c r="A571" s="438"/>
      <c r="B571" s="439"/>
      <c r="C571" s="439"/>
      <c r="D571" s="439"/>
      <c r="E571" s="439"/>
      <c r="F571" s="439"/>
      <c r="G571" s="59" t="s">
        <v>891</v>
      </c>
      <c r="H571" s="540" t="s">
        <v>417</v>
      </c>
      <c r="I571" s="439"/>
      <c r="J571" s="439"/>
      <c r="K571" s="439"/>
      <c r="L571" s="439"/>
      <c r="M571" s="439"/>
      <c r="N571" s="617"/>
      <c r="O571" s="439"/>
      <c r="P571" s="439"/>
      <c r="Q571" s="439"/>
      <c r="R571" s="618"/>
      <c r="S571" s="461">
        <f>S633</f>
        <v>17054412</v>
      </c>
    </row>
    <row r="572" spans="1:19" s="3" customFormat="1" ht="105.75" customHeight="1" x14ac:dyDescent="0.2">
      <c r="A572" s="355"/>
      <c r="B572" s="425"/>
      <c r="C572" s="425"/>
      <c r="D572" s="425"/>
      <c r="E572" s="425"/>
      <c r="F572" s="425"/>
      <c r="G572" s="69" t="s">
        <v>892</v>
      </c>
      <c r="H572" s="471" t="s">
        <v>418</v>
      </c>
      <c r="I572" s="425"/>
      <c r="J572" s="425"/>
      <c r="K572" s="425"/>
      <c r="L572" s="425"/>
      <c r="M572" s="425"/>
      <c r="N572" s="594"/>
      <c r="O572" s="425"/>
      <c r="P572" s="425" t="str">
        <f t="shared" si="183"/>
        <v xml:space="preserve"> </v>
      </c>
      <c r="Q572" s="425" t="str">
        <f t="shared" si="184"/>
        <v xml:space="preserve"> </v>
      </c>
      <c r="R572" s="595"/>
      <c r="S572" s="461">
        <f>S615</f>
        <v>16054412</v>
      </c>
    </row>
    <row r="573" spans="1:19" s="2" customFormat="1" ht="105.75" customHeight="1" x14ac:dyDescent="0.2">
      <c r="A573" s="389"/>
      <c r="B573" s="390"/>
      <c r="C573" s="390"/>
      <c r="D573" s="390"/>
      <c r="E573" s="390"/>
      <c r="F573" s="390"/>
      <c r="G573" s="60" t="s">
        <v>893</v>
      </c>
      <c r="H573" s="474" t="s">
        <v>419</v>
      </c>
      <c r="I573" s="390"/>
      <c r="J573" s="390"/>
      <c r="K573" s="390"/>
      <c r="L573" s="390"/>
      <c r="M573" s="390"/>
      <c r="N573" s="544"/>
      <c r="O573" s="390"/>
      <c r="P573" s="390" t="str">
        <f t="shared" si="183"/>
        <v xml:space="preserve"> </v>
      </c>
      <c r="Q573" s="390" t="str">
        <f t="shared" si="184"/>
        <v xml:space="preserve"> </v>
      </c>
      <c r="R573" s="545"/>
      <c r="S573" s="461">
        <f>S586</f>
        <v>9778760</v>
      </c>
    </row>
    <row r="574" spans="1:19" s="1" customFormat="1" ht="105.75" customHeight="1" x14ac:dyDescent="0.2">
      <c r="A574" s="357"/>
      <c r="B574" s="373"/>
      <c r="C574" s="373"/>
      <c r="D574" s="373"/>
      <c r="E574" s="373"/>
      <c r="F574" s="373"/>
      <c r="G574" s="54" t="s">
        <v>894</v>
      </c>
      <c r="H574" s="477" t="s">
        <v>420</v>
      </c>
      <c r="I574" s="373"/>
      <c r="J574" s="373"/>
      <c r="K574" s="373"/>
      <c r="L574" s="373"/>
      <c r="M574" s="373"/>
      <c r="N574" s="508"/>
      <c r="O574" s="373"/>
      <c r="P574" s="373" t="str">
        <f t="shared" si="183"/>
        <v xml:space="preserve"> </v>
      </c>
      <c r="Q574" s="373" t="str">
        <f t="shared" si="184"/>
        <v xml:space="preserve"> </v>
      </c>
      <c r="R574" s="509"/>
      <c r="S574" s="461">
        <f>S577</f>
        <v>9650000</v>
      </c>
    </row>
    <row r="575" spans="1:19" ht="105.75" customHeight="1" thickBot="1" x14ac:dyDescent="0.25">
      <c r="A575" s="364">
        <f>'موازنة 2026-2027'!A575</f>
        <v>3000000</v>
      </c>
      <c r="B575" s="365">
        <f>'موازنة 2026-2027'!B575</f>
        <v>0</v>
      </c>
      <c r="C575" s="365">
        <f>'موازنة 2026-2027'!C575</f>
        <v>1000000</v>
      </c>
      <c r="D575" s="365">
        <f>'موازنة 2026-2027'!D575</f>
        <v>2650000</v>
      </c>
      <c r="E575" s="365">
        <f>'موازنة 2026-2027'!E575</f>
        <v>3000000</v>
      </c>
      <c r="F575" s="365">
        <f>'موازنة 2026-2027'!F575</f>
        <v>0</v>
      </c>
      <c r="G575" s="49" t="s">
        <v>895</v>
      </c>
      <c r="H575" s="619" t="s">
        <v>421</v>
      </c>
      <c r="I575" s="365">
        <f>'موازنة 2026-2027'!O575</f>
        <v>0</v>
      </c>
      <c r="J575" s="365">
        <f>'موازنة 2027-2028 '!O575</f>
        <v>0</v>
      </c>
      <c r="K575" s="365">
        <f>'موازنة 2028 -2029'!O575</f>
        <v>0</v>
      </c>
      <c r="L575" s="365">
        <f t="shared" si="190"/>
        <v>0</v>
      </c>
      <c r="M575" s="365">
        <f>'موازنة 2029-2030'!O575</f>
        <v>0</v>
      </c>
      <c r="N575" s="496">
        <f t="shared" si="185"/>
        <v>0</v>
      </c>
      <c r="O575" s="365"/>
      <c r="P575" s="365" t="str">
        <f t="shared" si="183"/>
        <v xml:space="preserve"> </v>
      </c>
      <c r="Q575" s="365" t="str">
        <f t="shared" si="184"/>
        <v xml:space="preserve"> </v>
      </c>
      <c r="R575" s="497">
        <f t="shared" si="187"/>
        <v>0</v>
      </c>
      <c r="S575" s="461">
        <f t="shared" si="186"/>
        <v>9650000</v>
      </c>
    </row>
    <row r="576" spans="1:19" ht="105.75" hidden="1" customHeight="1" thickBot="1" x14ac:dyDescent="0.25">
      <c r="A576" s="391">
        <f>'موازنة 2026-2027'!A576</f>
        <v>0</v>
      </c>
      <c r="B576" s="379">
        <f>'موازنة 2026-2027'!B576</f>
        <v>0</v>
      </c>
      <c r="C576" s="379">
        <f>'موازنة 2026-2027'!C576</f>
        <v>0</v>
      </c>
      <c r="D576" s="379">
        <f>'موازنة 2026-2027'!D576</f>
        <v>0</v>
      </c>
      <c r="E576" s="379">
        <f>'موازنة 2026-2027'!E576</f>
        <v>0</v>
      </c>
      <c r="F576" s="379">
        <f>'موازنة 2026-2027'!F576</f>
        <v>0</v>
      </c>
      <c r="G576" s="50" t="s">
        <v>896</v>
      </c>
      <c r="H576" s="620" t="s">
        <v>422</v>
      </c>
      <c r="I576" s="379">
        <f>'موازنة 2026-2027'!O576</f>
        <v>0</v>
      </c>
      <c r="J576" s="379">
        <f>'موازنة 2027-2028 '!O576</f>
        <v>0</v>
      </c>
      <c r="K576" s="379">
        <f>'موازنة 2028 -2029'!O576</f>
        <v>0</v>
      </c>
      <c r="L576" s="379">
        <f t="shared" si="190"/>
        <v>0</v>
      </c>
      <c r="M576" s="379">
        <f>'موازنة 2029-2030'!O576</f>
        <v>0</v>
      </c>
      <c r="N576" s="520">
        <f t="shared" si="185"/>
        <v>0</v>
      </c>
      <c r="O576" s="379"/>
      <c r="P576" s="379" t="str">
        <f t="shared" si="183"/>
        <v xml:space="preserve"> </v>
      </c>
      <c r="Q576" s="379" t="str">
        <f t="shared" si="184"/>
        <v xml:space="preserve"> </v>
      </c>
      <c r="R576" s="521">
        <f t="shared" si="187"/>
        <v>0</v>
      </c>
      <c r="S576" s="461">
        <f t="shared" si="186"/>
        <v>0</v>
      </c>
    </row>
    <row r="577" spans="1:19" s="1" customFormat="1" ht="110.25" customHeight="1" thickBot="1" x14ac:dyDescent="0.25">
      <c r="A577" s="360">
        <f t="shared" ref="A577:F577" si="195">SUM(A575:A576)</f>
        <v>3000000</v>
      </c>
      <c r="B577" s="368">
        <f t="shared" si="195"/>
        <v>0</v>
      </c>
      <c r="C577" s="368">
        <f t="shared" si="195"/>
        <v>1000000</v>
      </c>
      <c r="D577" s="368">
        <f t="shared" si="195"/>
        <v>2650000</v>
      </c>
      <c r="E577" s="368">
        <f t="shared" si="195"/>
        <v>3000000</v>
      </c>
      <c r="F577" s="368">
        <f t="shared" si="195"/>
        <v>0</v>
      </c>
      <c r="G577" s="51"/>
      <c r="H577" s="486" t="s">
        <v>167</v>
      </c>
      <c r="I577" s="368">
        <f>'موازنة 2026-2027'!O577</f>
        <v>0</v>
      </c>
      <c r="J577" s="368">
        <f>'موازنة 2027-2028 '!O577</f>
        <v>0</v>
      </c>
      <c r="K577" s="368">
        <f>'موازنة 2028 -2029'!O577</f>
        <v>0</v>
      </c>
      <c r="L577" s="368">
        <f t="shared" ref="L577:O577" si="196">SUM(L575:L576)</f>
        <v>0</v>
      </c>
      <c r="M577" s="368">
        <f>'موازنة 2029-2030'!O577</f>
        <v>0</v>
      </c>
      <c r="N577" s="500">
        <f t="shared" si="185"/>
        <v>0</v>
      </c>
      <c r="O577" s="368">
        <f t="shared" si="196"/>
        <v>0</v>
      </c>
      <c r="P577" s="368" t="str">
        <f t="shared" si="183"/>
        <v xml:space="preserve"> </v>
      </c>
      <c r="Q577" s="368" t="str">
        <f t="shared" si="184"/>
        <v xml:space="preserve"> </v>
      </c>
      <c r="R577" s="501">
        <f t="shared" si="187"/>
        <v>0</v>
      </c>
      <c r="S577" s="461">
        <f t="shared" si="186"/>
        <v>9650000</v>
      </c>
    </row>
    <row r="578" spans="1:19" s="1" customFormat="1" ht="105.75" customHeight="1" x14ac:dyDescent="0.2">
      <c r="A578" s="394"/>
      <c r="B578" s="395"/>
      <c r="C578" s="395"/>
      <c r="D578" s="395"/>
      <c r="E578" s="395"/>
      <c r="F578" s="395"/>
      <c r="G578" s="48" t="s">
        <v>897</v>
      </c>
      <c r="H578" s="513" t="s">
        <v>423</v>
      </c>
      <c r="I578" s="395"/>
      <c r="J578" s="395"/>
      <c r="K578" s="395"/>
      <c r="L578" s="395"/>
      <c r="M578" s="395"/>
      <c r="N578" s="549"/>
      <c r="O578" s="395"/>
      <c r="P578" s="395" t="str">
        <f t="shared" si="183"/>
        <v xml:space="preserve"> </v>
      </c>
      <c r="Q578" s="395" t="str">
        <f t="shared" si="184"/>
        <v xml:space="preserve"> </v>
      </c>
      <c r="R578" s="550"/>
      <c r="S578" s="461">
        <f>S581</f>
        <v>128760</v>
      </c>
    </row>
    <row r="579" spans="1:19" ht="105" customHeight="1" thickBot="1" x14ac:dyDescent="0.25">
      <c r="A579" s="365">
        <f>'موازنة 2026-2027'!A579</f>
        <v>0</v>
      </c>
      <c r="B579" s="365">
        <f>'موازنة 2026-2027'!B579</f>
        <v>60943</v>
      </c>
      <c r="C579" s="365">
        <f>'موازنة 2026-2027'!C579</f>
        <v>0</v>
      </c>
      <c r="D579" s="365">
        <f>'موازنة 2026-2027'!D579</f>
        <v>67817</v>
      </c>
      <c r="E579" s="365">
        <f>'موازنة 2026-2027'!E579</f>
        <v>0</v>
      </c>
      <c r="F579" s="365">
        <f>'موازنة 2026-2027'!F579</f>
        <v>0</v>
      </c>
      <c r="G579" s="49" t="s">
        <v>898</v>
      </c>
      <c r="H579" s="619" t="s">
        <v>421</v>
      </c>
      <c r="I579" s="365">
        <f>'موازنة 2026-2027'!O579</f>
        <v>0</v>
      </c>
      <c r="J579" s="365">
        <f>'موازنة 2027-2028 '!O579</f>
        <v>0</v>
      </c>
      <c r="K579" s="365">
        <f>'موازنة 2028 -2029'!O579</f>
        <v>0</v>
      </c>
      <c r="L579" s="365">
        <f t="shared" si="190"/>
        <v>0</v>
      </c>
      <c r="M579" s="365">
        <f>'موازنة 2029-2030'!O579</f>
        <v>0</v>
      </c>
      <c r="N579" s="496">
        <f t="shared" si="185"/>
        <v>0</v>
      </c>
      <c r="O579" s="365"/>
      <c r="P579" s="365" t="str">
        <f t="shared" si="183"/>
        <v xml:space="preserve"> </v>
      </c>
      <c r="Q579" s="365" t="str">
        <f t="shared" si="184"/>
        <v xml:space="preserve"> </v>
      </c>
      <c r="R579" s="497">
        <f t="shared" si="187"/>
        <v>0</v>
      </c>
      <c r="S579" s="461">
        <f t="shared" si="186"/>
        <v>128760</v>
      </c>
    </row>
    <row r="580" spans="1:19" ht="105.75" hidden="1" customHeight="1" thickBot="1" x14ac:dyDescent="0.25">
      <c r="A580" s="364">
        <f>'موازنة 2026-2027'!A580</f>
        <v>0</v>
      </c>
      <c r="B580" s="365">
        <f>'موازنة 2026-2027'!B580</f>
        <v>0</v>
      </c>
      <c r="C580" s="365">
        <f>'موازنة 2026-2027'!C580</f>
        <v>0</v>
      </c>
      <c r="D580" s="365">
        <f>'موازنة 2026-2027'!D580</f>
        <v>0</v>
      </c>
      <c r="E580" s="365">
        <f>'موازنة 2026-2027'!E580</f>
        <v>0</v>
      </c>
      <c r="F580" s="365">
        <f>'موازنة 2026-2027'!F580</f>
        <v>0</v>
      </c>
      <c r="G580" s="50" t="s">
        <v>899</v>
      </c>
      <c r="H580" s="620" t="s">
        <v>422</v>
      </c>
      <c r="I580" s="365">
        <f>'موازنة 2026-2027'!O580</f>
        <v>0</v>
      </c>
      <c r="J580" s="365">
        <f>'موازنة 2027-2028 '!O580</f>
        <v>0</v>
      </c>
      <c r="K580" s="365">
        <f>'موازنة 2028 -2029'!O580</f>
        <v>0</v>
      </c>
      <c r="L580" s="365">
        <f t="shared" si="190"/>
        <v>0</v>
      </c>
      <c r="M580" s="365">
        <f>'موازنة 2029-2030'!O580</f>
        <v>0</v>
      </c>
      <c r="N580" s="496">
        <f t="shared" si="185"/>
        <v>0</v>
      </c>
      <c r="O580" s="365"/>
      <c r="P580" s="365" t="str">
        <f t="shared" si="183"/>
        <v xml:space="preserve"> </v>
      </c>
      <c r="Q580" s="365" t="str">
        <f t="shared" si="184"/>
        <v xml:space="preserve"> </v>
      </c>
      <c r="R580" s="497">
        <f t="shared" si="187"/>
        <v>0</v>
      </c>
      <c r="S580" s="461">
        <f t="shared" si="186"/>
        <v>0</v>
      </c>
    </row>
    <row r="581" spans="1:19" s="1" customFormat="1" ht="102.75" customHeight="1" thickBot="1" x14ac:dyDescent="0.25">
      <c r="A581" s="360">
        <f t="shared" ref="A581:O581" si="197">SUM(A579:A580)</f>
        <v>0</v>
      </c>
      <c r="B581" s="368">
        <f t="shared" si="197"/>
        <v>60943</v>
      </c>
      <c r="C581" s="368">
        <f t="shared" si="197"/>
        <v>0</v>
      </c>
      <c r="D581" s="368">
        <f t="shared" si="197"/>
        <v>67817</v>
      </c>
      <c r="E581" s="368">
        <f t="shared" si="197"/>
        <v>0</v>
      </c>
      <c r="F581" s="368">
        <f t="shared" si="197"/>
        <v>0</v>
      </c>
      <c r="G581" s="51"/>
      <c r="H581" s="486" t="s">
        <v>171</v>
      </c>
      <c r="I581" s="368">
        <f>'موازنة 2026-2027'!O581</f>
        <v>0</v>
      </c>
      <c r="J581" s="368">
        <f>'موازنة 2027-2028 '!O581</f>
        <v>0</v>
      </c>
      <c r="K581" s="368">
        <f>'موازنة 2028 -2029'!O581</f>
        <v>0</v>
      </c>
      <c r="L581" s="368">
        <f t="shared" si="197"/>
        <v>0</v>
      </c>
      <c r="M581" s="368">
        <f>'موازنة 2029-2030'!O581</f>
        <v>0</v>
      </c>
      <c r="N581" s="500">
        <f t="shared" si="185"/>
        <v>0</v>
      </c>
      <c r="O581" s="368">
        <f t="shared" si="197"/>
        <v>0</v>
      </c>
      <c r="P581" s="368" t="str">
        <f t="shared" si="183"/>
        <v xml:space="preserve"> </v>
      </c>
      <c r="Q581" s="368" t="str">
        <f t="shared" si="184"/>
        <v xml:space="preserve"> </v>
      </c>
      <c r="R581" s="501">
        <f t="shared" si="187"/>
        <v>0</v>
      </c>
      <c r="S581" s="461">
        <f t="shared" si="186"/>
        <v>128760</v>
      </c>
    </row>
    <row r="582" spans="1:19" s="1" customFormat="1" ht="105.75" hidden="1" customHeight="1" x14ac:dyDescent="0.2">
      <c r="A582" s="357"/>
      <c r="B582" s="373"/>
      <c r="C582" s="373"/>
      <c r="D582" s="373"/>
      <c r="E582" s="373"/>
      <c r="F582" s="373"/>
      <c r="G582" s="48" t="s">
        <v>900</v>
      </c>
      <c r="H582" s="513" t="s">
        <v>424</v>
      </c>
      <c r="I582" s="373"/>
      <c r="J582" s="373"/>
      <c r="K582" s="373"/>
      <c r="L582" s="373"/>
      <c r="M582" s="373"/>
      <c r="N582" s="508"/>
      <c r="O582" s="373"/>
      <c r="P582" s="373" t="str">
        <f t="shared" si="183"/>
        <v xml:space="preserve"> </v>
      </c>
      <c r="Q582" s="373" t="str">
        <f t="shared" si="184"/>
        <v xml:space="preserve"> </v>
      </c>
      <c r="R582" s="509"/>
      <c r="S582" s="461">
        <f>S585</f>
        <v>0</v>
      </c>
    </row>
    <row r="583" spans="1:19" ht="105.75" hidden="1" customHeight="1" x14ac:dyDescent="0.2">
      <c r="A583" s="364">
        <f>'موازنة 2026-2027'!A583</f>
        <v>0</v>
      </c>
      <c r="B583" s="365">
        <f>'موازنة 2026-2027'!B583</f>
        <v>0</v>
      </c>
      <c r="C583" s="365">
        <f>'موازنة 2026-2027'!C583</f>
        <v>0</v>
      </c>
      <c r="D583" s="365">
        <f>'موازنة 2026-2027'!D583</f>
        <v>0</v>
      </c>
      <c r="E583" s="365">
        <f>'موازنة 2026-2027'!E583</f>
        <v>0</v>
      </c>
      <c r="F583" s="365">
        <f>'موازنة 2026-2027'!F583</f>
        <v>0</v>
      </c>
      <c r="G583" s="49" t="s">
        <v>901</v>
      </c>
      <c r="H583" s="619" t="s">
        <v>421</v>
      </c>
      <c r="I583" s="365">
        <f>'موازنة 2026-2027'!O583</f>
        <v>0</v>
      </c>
      <c r="J583" s="365">
        <f>'موازنة 2027-2028 '!O583</f>
        <v>0</v>
      </c>
      <c r="K583" s="365">
        <f>'موازنة 2028 -2029'!O583</f>
        <v>0</v>
      </c>
      <c r="L583" s="365">
        <f t="shared" si="190"/>
        <v>0</v>
      </c>
      <c r="M583" s="365">
        <f>'موازنة 2029-2030'!O583</f>
        <v>0</v>
      </c>
      <c r="N583" s="496">
        <f t="shared" si="185"/>
        <v>0</v>
      </c>
      <c r="O583" s="365"/>
      <c r="P583" s="365" t="str">
        <f t="shared" si="183"/>
        <v xml:space="preserve"> </v>
      </c>
      <c r="Q583" s="365" t="str">
        <f t="shared" si="184"/>
        <v xml:space="preserve"> </v>
      </c>
      <c r="R583" s="497">
        <f t="shared" si="187"/>
        <v>0</v>
      </c>
      <c r="S583" s="461">
        <f t="shared" si="186"/>
        <v>0</v>
      </c>
    </row>
    <row r="584" spans="1:19" ht="105.75" hidden="1" customHeight="1" thickBot="1" x14ac:dyDescent="0.25">
      <c r="A584" s="364">
        <f>'موازنة 2026-2027'!A584</f>
        <v>0</v>
      </c>
      <c r="B584" s="365">
        <f>'موازنة 2026-2027'!B584</f>
        <v>0</v>
      </c>
      <c r="C584" s="365">
        <f>'موازنة 2026-2027'!C584</f>
        <v>0</v>
      </c>
      <c r="D584" s="365">
        <f>'موازنة 2026-2027'!D584</f>
        <v>0</v>
      </c>
      <c r="E584" s="365">
        <f>'موازنة 2026-2027'!E584</f>
        <v>0</v>
      </c>
      <c r="F584" s="365">
        <f>'موازنة 2026-2027'!F584</f>
        <v>0</v>
      </c>
      <c r="G584" s="50" t="s">
        <v>902</v>
      </c>
      <c r="H584" s="620" t="s">
        <v>422</v>
      </c>
      <c r="I584" s="365">
        <f>'موازنة 2026-2027'!O584</f>
        <v>0</v>
      </c>
      <c r="J584" s="365">
        <f>'موازنة 2027-2028 '!O584</f>
        <v>0</v>
      </c>
      <c r="K584" s="365">
        <f>'موازنة 2028 -2029'!O584</f>
        <v>0</v>
      </c>
      <c r="L584" s="365">
        <f t="shared" si="190"/>
        <v>0</v>
      </c>
      <c r="M584" s="365">
        <f>'موازنة 2029-2030'!O584</f>
        <v>0</v>
      </c>
      <c r="N584" s="496">
        <f t="shared" si="185"/>
        <v>0</v>
      </c>
      <c r="O584" s="365"/>
      <c r="P584" s="365" t="str">
        <f t="shared" si="183"/>
        <v xml:space="preserve"> </v>
      </c>
      <c r="Q584" s="365" t="str">
        <f t="shared" si="184"/>
        <v xml:space="preserve"> </v>
      </c>
      <c r="R584" s="497">
        <f t="shared" si="187"/>
        <v>0</v>
      </c>
      <c r="S584" s="461">
        <f t="shared" si="186"/>
        <v>0</v>
      </c>
    </row>
    <row r="585" spans="1:19" s="1" customFormat="1" ht="97.5" hidden="1" customHeight="1" thickBot="1" x14ac:dyDescent="0.25">
      <c r="A585" s="360">
        <f t="shared" ref="A585:O585" si="198">SUM(A583:A584)</f>
        <v>0</v>
      </c>
      <c r="B585" s="368">
        <f t="shared" si="198"/>
        <v>0</v>
      </c>
      <c r="C585" s="368">
        <f t="shared" si="198"/>
        <v>0</v>
      </c>
      <c r="D585" s="368">
        <f t="shared" si="198"/>
        <v>0</v>
      </c>
      <c r="E585" s="368">
        <f t="shared" si="198"/>
        <v>0</v>
      </c>
      <c r="F585" s="368">
        <f t="shared" si="198"/>
        <v>0</v>
      </c>
      <c r="G585" s="51"/>
      <c r="H585" s="486" t="s">
        <v>294</v>
      </c>
      <c r="I585" s="368">
        <f>'موازنة 2026-2027'!O585</f>
        <v>0</v>
      </c>
      <c r="J585" s="368">
        <f>'موازنة 2027-2028 '!O585</f>
        <v>0</v>
      </c>
      <c r="K585" s="368">
        <f>'موازنة 2028 -2029'!O585</f>
        <v>0</v>
      </c>
      <c r="L585" s="368">
        <f t="shared" si="198"/>
        <v>0</v>
      </c>
      <c r="M585" s="368">
        <f>'موازنة 2029-2030'!O585</f>
        <v>0</v>
      </c>
      <c r="N585" s="500">
        <f t="shared" si="185"/>
        <v>0</v>
      </c>
      <c r="O585" s="368">
        <f t="shared" si="198"/>
        <v>0</v>
      </c>
      <c r="P585" s="368" t="str">
        <f t="shared" si="183"/>
        <v xml:space="preserve"> </v>
      </c>
      <c r="Q585" s="368" t="str">
        <f t="shared" si="184"/>
        <v xml:space="preserve"> </v>
      </c>
      <c r="R585" s="501">
        <f t="shared" si="187"/>
        <v>0</v>
      </c>
      <c r="S585" s="461">
        <f t="shared" si="186"/>
        <v>0</v>
      </c>
    </row>
    <row r="586" spans="1:19" s="2" customFormat="1" ht="97.5" customHeight="1" thickBot="1" x14ac:dyDescent="0.25">
      <c r="A586" s="376">
        <f t="shared" ref="A586:O586" si="199">A585+A581+A577</f>
        <v>3000000</v>
      </c>
      <c r="B586" s="377">
        <f t="shared" si="199"/>
        <v>60943</v>
      </c>
      <c r="C586" s="377">
        <f t="shared" si="199"/>
        <v>1000000</v>
      </c>
      <c r="D586" s="377">
        <f t="shared" si="199"/>
        <v>2717817</v>
      </c>
      <c r="E586" s="377">
        <f t="shared" si="199"/>
        <v>3000000</v>
      </c>
      <c r="F586" s="377">
        <f t="shared" si="199"/>
        <v>0</v>
      </c>
      <c r="G586" s="57"/>
      <c r="H586" s="514" t="s">
        <v>425</v>
      </c>
      <c r="I586" s="377">
        <f>'موازنة 2026-2027'!O586</f>
        <v>0</v>
      </c>
      <c r="J586" s="377">
        <f>'موازنة 2027-2028 '!O586</f>
        <v>0</v>
      </c>
      <c r="K586" s="377">
        <f>'موازنة 2028 -2029'!O586</f>
        <v>0</v>
      </c>
      <c r="L586" s="377">
        <f t="shared" si="199"/>
        <v>0</v>
      </c>
      <c r="M586" s="377">
        <f>'موازنة 2029-2030'!O586</f>
        <v>0</v>
      </c>
      <c r="N586" s="515">
        <f t="shared" si="185"/>
        <v>0</v>
      </c>
      <c r="O586" s="377">
        <f t="shared" si="199"/>
        <v>0</v>
      </c>
      <c r="P586" s="377" t="str">
        <f t="shared" si="183"/>
        <v xml:space="preserve"> </v>
      </c>
      <c r="Q586" s="377" t="str">
        <f t="shared" si="184"/>
        <v xml:space="preserve"> </v>
      </c>
      <c r="R586" s="516">
        <f t="shared" si="187"/>
        <v>0</v>
      </c>
      <c r="S586" s="461">
        <f t="shared" si="186"/>
        <v>9778760</v>
      </c>
    </row>
    <row r="587" spans="1:19" s="2" customFormat="1" ht="105.75" customHeight="1" x14ac:dyDescent="0.2">
      <c r="A587" s="371"/>
      <c r="B587" s="372"/>
      <c r="C587" s="372"/>
      <c r="D587" s="372"/>
      <c r="E587" s="372"/>
      <c r="F587" s="372"/>
      <c r="G587" s="53" t="s">
        <v>903</v>
      </c>
      <c r="H587" s="505" t="s">
        <v>426</v>
      </c>
      <c r="I587" s="372"/>
      <c r="J587" s="372"/>
      <c r="K587" s="372"/>
      <c r="L587" s="372"/>
      <c r="M587" s="372"/>
      <c r="N587" s="506"/>
      <c r="O587" s="372"/>
      <c r="P587" s="372" t="str">
        <f t="shared" si="183"/>
        <v xml:space="preserve"> </v>
      </c>
      <c r="Q587" s="372" t="str">
        <f t="shared" si="184"/>
        <v xml:space="preserve"> </v>
      </c>
      <c r="R587" s="507"/>
      <c r="S587" s="461">
        <f>S608</f>
        <v>6275652</v>
      </c>
    </row>
    <row r="588" spans="1:19" s="1" customFormat="1" ht="105.75" hidden="1" customHeight="1" x14ac:dyDescent="0.2">
      <c r="A588" s="394"/>
      <c r="B588" s="395"/>
      <c r="C588" s="395"/>
      <c r="D588" s="395"/>
      <c r="E588" s="395"/>
      <c r="F588" s="395"/>
      <c r="G588" s="48" t="s">
        <v>904</v>
      </c>
      <c r="H588" s="477" t="s">
        <v>427</v>
      </c>
      <c r="I588" s="395"/>
      <c r="J588" s="395"/>
      <c r="K588" s="395"/>
      <c r="L588" s="395"/>
      <c r="M588" s="395"/>
      <c r="N588" s="549"/>
      <c r="O588" s="395"/>
      <c r="P588" s="395" t="str">
        <f t="shared" si="183"/>
        <v xml:space="preserve"> </v>
      </c>
      <c r="Q588" s="395" t="str">
        <f t="shared" si="184"/>
        <v xml:space="preserve"> </v>
      </c>
      <c r="R588" s="550"/>
      <c r="S588" s="461">
        <f>S591</f>
        <v>0</v>
      </c>
    </row>
    <row r="589" spans="1:19" ht="105.75" hidden="1" customHeight="1" x14ac:dyDescent="0.2">
      <c r="A589" s="364">
        <f>'موازنة 2026-2027'!A589</f>
        <v>0</v>
      </c>
      <c r="B589" s="365">
        <f>'موازنة 2026-2027'!B589</f>
        <v>0</v>
      </c>
      <c r="C589" s="365">
        <f>'موازنة 2026-2027'!C589</f>
        <v>0</v>
      </c>
      <c r="D589" s="365">
        <f>'موازنة 2026-2027'!D589</f>
        <v>0</v>
      </c>
      <c r="E589" s="365">
        <f>'موازنة 2026-2027'!E589</f>
        <v>0</v>
      </c>
      <c r="F589" s="365">
        <f>'موازنة 2026-2027'!F589</f>
        <v>0</v>
      </c>
      <c r="G589" s="49" t="s">
        <v>905</v>
      </c>
      <c r="H589" s="619" t="s">
        <v>421</v>
      </c>
      <c r="I589" s="365">
        <f>'موازنة 2026-2027'!O589</f>
        <v>0</v>
      </c>
      <c r="J589" s="365">
        <f>'موازنة 2027-2028 '!O589</f>
        <v>0</v>
      </c>
      <c r="K589" s="365">
        <f>'موازنة 2028 -2029'!O589</f>
        <v>0</v>
      </c>
      <c r="L589" s="365">
        <f t="shared" si="190"/>
        <v>0</v>
      </c>
      <c r="M589" s="365">
        <f>'موازنة 2029-2030'!O589</f>
        <v>0</v>
      </c>
      <c r="N589" s="496">
        <f t="shared" si="185"/>
        <v>0</v>
      </c>
      <c r="O589" s="365"/>
      <c r="P589" s="365" t="str">
        <f t="shared" si="183"/>
        <v xml:space="preserve"> </v>
      </c>
      <c r="Q589" s="365" t="str">
        <f t="shared" si="184"/>
        <v xml:space="preserve"> </v>
      </c>
      <c r="R589" s="497">
        <f t="shared" si="187"/>
        <v>0</v>
      </c>
      <c r="S589" s="461">
        <f t="shared" si="186"/>
        <v>0</v>
      </c>
    </row>
    <row r="590" spans="1:19" ht="105.75" hidden="1" customHeight="1" thickBot="1" x14ac:dyDescent="0.25">
      <c r="A590" s="364">
        <f>'موازنة 2026-2027'!A590</f>
        <v>0</v>
      </c>
      <c r="B590" s="365">
        <f>'موازنة 2026-2027'!B590</f>
        <v>0</v>
      </c>
      <c r="C590" s="365">
        <f>'موازنة 2026-2027'!C590</f>
        <v>0</v>
      </c>
      <c r="D590" s="365">
        <f>'موازنة 2026-2027'!D590</f>
        <v>0</v>
      </c>
      <c r="E590" s="365">
        <f>'موازنة 2026-2027'!E590</f>
        <v>0</v>
      </c>
      <c r="F590" s="365">
        <f>'موازنة 2026-2027'!F590</f>
        <v>0</v>
      </c>
      <c r="G590" s="50" t="s">
        <v>906</v>
      </c>
      <c r="H590" s="620" t="s">
        <v>422</v>
      </c>
      <c r="I590" s="365">
        <f>'موازنة 2026-2027'!O590</f>
        <v>0</v>
      </c>
      <c r="J590" s="365">
        <f>'موازنة 2027-2028 '!O590</f>
        <v>0</v>
      </c>
      <c r="K590" s="365">
        <f>'موازنة 2028 -2029'!O590</f>
        <v>0</v>
      </c>
      <c r="L590" s="365">
        <f t="shared" si="190"/>
        <v>0</v>
      </c>
      <c r="M590" s="365">
        <f>'موازنة 2029-2030'!O590</f>
        <v>0</v>
      </c>
      <c r="N590" s="496">
        <f t="shared" si="185"/>
        <v>0</v>
      </c>
      <c r="O590" s="365"/>
      <c r="P590" s="365" t="str">
        <f t="shared" si="183"/>
        <v xml:space="preserve"> </v>
      </c>
      <c r="Q590" s="365" t="str">
        <f t="shared" si="184"/>
        <v xml:space="preserve"> </v>
      </c>
      <c r="R590" s="497">
        <f t="shared" si="187"/>
        <v>0</v>
      </c>
      <c r="S590" s="461">
        <f t="shared" si="186"/>
        <v>0</v>
      </c>
    </row>
    <row r="591" spans="1:19" s="1" customFormat="1" ht="105" hidden="1" customHeight="1" thickBot="1" x14ac:dyDescent="0.25">
      <c r="A591" s="360">
        <f t="shared" ref="A591:F591" si="200">SUM(A589:A590)</f>
        <v>0</v>
      </c>
      <c r="B591" s="368">
        <f t="shared" si="200"/>
        <v>0</v>
      </c>
      <c r="C591" s="368">
        <f t="shared" si="200"/>
        <v>0</v>
      </c>
      <c r="D591" s="368">
        <f t="shared" si="200"/>
        <v>0</v>
      </c>
      <c r="E591" s="368">
        <f t="shared" si="200"/>
        <v>0</v>
      </c>
      <c r="F591" s="368">
        <f t="shared" si="200"/>
        <v>0</v>
      </c>
      <c r="G591" s="51"/>
      <c r="H591" s="486" t="s">
        <v>167</v>
      </c>
      <c r="I591" s="368">
        <f>'موازنة 2026-2027'!O591</f>
        <v>0</v>
      </c>
      <c r="J591" s="368">
        <f>'موازنة 2027-2028 '!O591</f>
        <v>0</v>
      </c>
      <c r="K591" s="368">
        <f>'موازنة 2028 -2029'!O591</f>
        <v>0</v>
      </c>
      <c r="L591" s="368">
        <f t="shared" ref="L591:O591" si="201">SUM(L589:L590)</f>
        <v>0</v>
      </c>
      <c r="M591" s="368">
        <f>'موازنة 2029-2030'!O591</f>
        <v>0</v>
      </c>
      <c r="N591" s="500">
        <f t="shared" si="185"/>
        <v>0</v>
      </c>
      <c r="O591" s="368">
        <f t="shared" si="201"/>
        <v>0</v>
      </c>
      <c r="P591" s="368" t="str">
        <f t="shared" si="183"/>
        <v xml:space="preserve"> </v>
      </c>
      <c r="Q591" s="368" t="str">
        <f t="shared" si="184"/>
        <v xml:space="preserve"> </v>
      </c>
      <c r="R591" s="501">
        <f t="shared" si="187"/>
        <v>0</v>
      </c>
      <c r="S591" s="461">
        <f t="shared" si="186"/>
        <v>0</v>
      </c>
    </row>
    <row r="592" spans="1:19" s="1" customFormat="1" ht="105.75" customHeight="1" x14ac:dyDescent="0.2">
      <c r="A592" s="357"/>
      <c r="B592" s="373"/>
      <c r="C592" s="373"/>
      <c r="D592" s="373"/>
      <c r="E592" s="373"/>
      <c r="F592" s="373"/>
      <c r="G592" s="48" t="s">
        <v>907</v>
      </c>
      <c r="H592" s="513" t="s">
        <v>428</v>
      </c>
      <c r="I592" s="373"/>
      <c r="J592" s="373"/>
      <c r="K592" s="373"/>
      <c r="L592" s="373"/>
      <c r="M592" s="373"/>
      <c r="N592" s="508"/>
      <c r="O592" s="373"/>
      <c r="P592" s="373" t="str">
        <f t="shared" si="183"/>
        <v xml:space="preserve"> </v>
      </c>
      <c r="Q592" s="373" t="str">
        <f t="shared" si="184"/>
        <v xml:space="preserve"> </v>
      </c>
      <c r="R592" s="509"/>
      <c r="S592" s="461">
        <f>S595</f>
        <v>0</v>
      </c>
    </row>
    <row r="593" spans="1:19" ht="105.75" customHeight="1" thickBot="1" x14ac:dyDescent="0.25">
      <c r="A593" s="364">
        <f>'موازنة 2026-2027'!A593</f>
        <v>0</v>
      </c>
      <c r="B593" s="365">
        <f>'موازنة 2026-2027'!B593</f>
        <v>0</v>
      </c>
      <c r="C593" s="365">
        <f>'موازنة 2026-2027'!C593</f>
        <v>0</v>
      </c>
      <c r="D593" s="365">
        <f>'موازنة 2026-2027'!D593</f>
        <v>0</v>
      </c>
      <c r="E593" s="365">
        <f>'موازنة 2026-2027'!E593</f>
        <v>0</v>
      </c>
      <c r="F593" s="365">
        <f>'موازنة 2026-2027'!F593</f>
        <v>0</v>
      </c>
      <c r="G593" s="49" t="s">
        <v>908</v>
      </c>
      <c r="H593" s="619" t="s">
        <v>421</v>
      </c>
      <c r="I593" s="365">
        <f>'موازنة 2026-2027'!O593</f>
        <v>0</v>
      </c>
      <c r="J593" s="365">
        <f>'موازنة 2027-2028 '!O593</f>
        <v>0</v>
      </c>
      <c r="K593" s="365">
        <f>'موازنة 2028 -2029'!O593</f>
        <v>0</v>
      </c>
      <c r="L593" s="365">
        <f t="shared" si="190"/>
        <v>0</v>
      </c>
      <c r="M593" s="365">
        <f>'موازنة 2029-2030'!O593</f>
        <v>0</v>
      </c>
      <c r="N593" s="496">
        <f t="shared" si="185"/>
        <v>0</v>
      </c>
      <c r="O593" s="365"/>
      <c r="P593" s="365" t="str">
        <f t="shared" si="183"/>
        <v xml:space="preserve"> </v>
      </c>
      <c r="Q593" s="365" t="str">
        <f t="shared" si="184"/>
        <v xml:space="preserve"> </v>
      </c>
      <c r="R593" s="497">
        <f t="shared" si="187"/>
        <v>0</v>
      </c>
      <c r="S593" s="461">
        <f t="shared" si="186"/>
        <v>0</v>
      </c>
    </row>
    <row r="594" spans="1:19" ht="105.75" hidden="1" customHeight="1" thickBot="1" x14ac:dyDescent="0.25">
      <c r="A594" s="364">
        <f>'موازنة 2026-2027'!A594</f>
        <v>0</v>
      </c>
      <c r="B594" s="365">
        <f>'موازنة 2026-2027'!B594</f>
        <v>0</v>
      </c>
      <c r="C594" s="365">
        <f>'موازنة 2026-2027'!C594</f>
        <v>0</v>
      </c>
      <c r="D594" s="365">
        <f>'موازنة 2026-2027'!D594</f>
        <v>0</v>
      </c>
      <c r="E594" s="365">
        <f>'موازنة 2026-2027'!E594</f>
        <v>0</v>
      </c>
      <c r="F594" s="365">
        <f>'موازنة 2026-2027'!F594</f>
        <v>0</v>
      </c>
      <c r="G594" s="50" t="s">
        <v>909</v>
      </c>
      <c r="H594" s="620" t="s">
        <v>422</v>
      </c>
      <c r="I594" s="365">
        <f>'موازنة 2026-2027'!O594</f>
        <v>0</v>
      </c>
      <c r="J594" s="365">
        <f>'موازنة 2027-2028 '!O594</f>
        <v>0</v>
      </c>
      <c r="K594" s="365">
        <f>'موازنة 2028 -2029'!O594</f>
        <v>0</v>
      </c>
      <c r="L594" s="365">
        <f t="shared" si="190"/>
        <v>0</v>
      </c>
      <c r="M594" s="365">
        <f>'موازنة 2029-2030'!O594</f>
        <v>0</v>
      </c>
      <c r="N594" s="496">
        <f t="shared" si="185"/>
        <v>0</v>
      </c>
      <c r="O594" s="365"/>
      <c r="P594" s="365" t="str">
        <f t="shared" si="183"/>
        <v xml:space="preserve"> </v>
      </c>
      <c r="Q594" s="365" t="str">
        <f t="shared" si="184"/>
        <v xml:space="preserve"> </v>
      </c>
      <c r="R594" s="497">
        <f t="shared" si="187"/>
        <v>0</v>
      </c>
      <c r="S594" s="461">
        <f t="shared" si="186"/>
        <v>0</v>
      </c>
    </row>
    <row r="595" spans="1:19" s="1" customFormat="1" ht="107.25" customHeight="1" thickBot="1" x14ac:dyDescent="0.25">
      <c r="A595" s="360">
        <f t="shared" ref="A595:O595" si="202">SUM(A593:A594)</f>
        <v>0</v>
      </c>
      <c r="B595" s="368">
        <f t="shared" si="202"/>
        <v>0</v>
      </c>
      <c r="C595" s="368">
        <f t="shared" si="202"/>
        <v>0</v>
      </c>
      <c r="D595" s="368">
        <f t="shared" si="202"/>
        <v>0</v>
      </c>
      <c r="E595" s="368">
        <f t="shared" si="202"/>
        <v>0</v>
      </c>
      <c r="F595" s="368">
        <f t="shared" si="202"/>
        <v>0</v>
      </c>
      <c r="G595" s="51"/>
      <c r="H595" s="486" t="s">
        <v>171</v>
      </c>
      <c r="I595" s="368">
        <f>'موازنة 2026-2027'!O595</f>
        <v>0</v>
      </c>
      <c r="J595" s="368">
        <f>'موازنة 2027-2028 '!O595</f>
        <v>0</v>
      </c>
      <c r="K595" s="368">
        <f>'موازنة 2028 -2029'!O595</f>
        <v>0</v>
      </c>
      <c r="L595" s="368">
        <f t="shared" si="202"/>
        <v>0</v>
      </c>
      <c r="M595" s="368">
        <f>'موازنة 2029-2030'!O595</f>
        <v>0</v>
      </c>
      <c r="N595" s="500">
        <f t="shared" si="185"/>
        <v>0</v>
      </c>
      <c r="O595" s="368">
        <f t="shared" si="202"/>
        <v>0</v>
      </c>
      <c r="P595" s="368" t="str">
        <f t="shared" si="183"/>
        <v xml:space="preserve"> </v>
      </c>
      <c r="Q595" s="368" t="str">
        <f t="shared" si="184"/>
        <v xml:space="preserve"> </v>
      </c>
      <c r="R595" s="501">
        <f t="shared" si="187"/>
        <v>0</v>
      </c>
      <c r="S595" s="461">
        <f t="shared" si="186"/>
        <v>0</v>
      </c>
    </row>
    <row r="596" spans="1:19" s="1" customFormat="1" ht="105.75" hidden="1" customHeight="1" x14ac:dyDescent="0.2">
      <c r="A596" s="357"/>
      <c r="B596" s="373"/>
      <c r="C596" s="373"/>
      <c r="D596" s="373"/>
      <c r="E596" s="373"/>
      <c r="F596" s="373"/>
      <c r="G596" s="48" t="s">
        <v>910</v>
      </c>
      <c r="H596" s="513" t="s">
        <v>429</v>
      </c>
      <c r="I596" s="373"/>
      <c r="J596" s="373"/>
      <c r="K596" s="373"/>
      <c r="L596" s="373"/>
      <c r="M596" s="373"/>
      <c r="N596" s="508"/>
      <c r="O596" s="373"/>
      <c r="P596" s="373" t="str">
        <f t="shared" si="183"/>
        <v xml:space="preserve"> </v>
      </c>
      <c r="Q596" s="373" t="str">
        <f t="shared" si="184"/>
        <v xml:space="preserve"> </v>
      </c>
      <c r="R596" s="509"/>
      <c r="S596" s="461">
        <f>S599</f>
        <v>0</v>
      </c>
    </row>
    <row r="597" spans="1:19" ht="105.75" hidden="1" customHeight="1" x14ac:dyDescent="0.2">
      <c r="A597" s="364">
        <f>'موازنة 2026-2027'!A597</f>
        <v>0</v>
      </c>
      <c r="B597" s="365">
        <f>'موازنة 2026-2027'!B597</f>
        <v>0</v>
      </c>
      <c r="C597" s="365">
        <f>'موازنة 2026-2027'!C597</f>
        <v>0</v>
      </c>
      <c r="D597" s="365">
        <f>'موازنة 2026-2027'!D597</f>
        <v>0</v>
      </c>
      <c r="E597" s="365">
        <f>'موازنة 2026-2027'!E597</f>
        <v>0</v>
      </c>
      <c r="F597" s="365">
        <f>'موازنة 2026-2027'!F597</f>
        <v>0</v>
      </c>
      <c r="G597" s="49" t="s">
        <v>911</v>
      </c>
      <c r="H597" s="619" t="s">
        <v>421</v>
      </c>
      <c r="I597" s="365">
        <f>'موازنة 2026-2027'!O597</f>
        <v>0</v>
      </c>
      <c r="J597" s="365">
        <f>'موازنة 2027-2028 '!O597</f>
        <v>0</v>
      </c>
      <c r="K597" s="365">
        <f>'موازنة 2028 -2029'!O597</f>
        <v>0</v>
      </c>
      <c r="L597" s="365">
        <f t="shared" si="190"/>
        <v>0</v>
      </c>
      <c r="M597" s="365">
        <f>'موازنة 2029-2030'!O597</f>
        <v>0</v>
      </c>
      <c r="N597" s="496">
        <f t="shared" si="185"/>
        <v>0</v>
      </c>
      <c r="O597" s="365"/>
      <c r="P597" s="365" t="str">
        <f t="shared" si="183"/>
        <v xml:space="preserve"> </v>
      </c>
      <c r="Q597" s="365" t="str">
        <f t="shared" si="184"/>
        <v xml:space="preserve"> </v>
      </c>
      <c r="R597" s="497">
        <f t="shared" si="187"/>
        <v>0</v>
      </c>
      <c r="S597" s="461">
        <f t="shared" si="186"/>
        <v>0</v>
      </c>
    </row>
    <row r="598" spans="1:19" ht="105.75" hidden="1" customHeight="1" thickBot="1" x14ac:dyDescent="0.25">
      <c r="A598" s="364">
        <f>'موازنة 2026-2027'!A598</f>
        <v>0</v>
      </c>
      <c r="B598" s="365">
        <f>'موازنة 2026-2027'!B598</f>
        <v>0</v>
      </c>
      <c r="C598" s="365">
        <f>'موازنة 2026-2027'!C598</f>
        <v>0</v>
      </c>
      <c r="D598" s="365">
        <f>'موازنة 2026-2027'!D598</f>
        <v>0</v>
      </c>
      <c r="E598" s="365">
        <f>'موازنة 2026-2027'!E598</f>
        <v>0</v>
      </c>
      <c r="F598" s="365">
        <f>'موازنة 2026-2027'!F598</f>
        <v>0</v>
      </c>
      <c r="G598" s="50" t="s">
        <v>912</v>
      </c>
      <c r="H598" s="620" t="s">
        <v>422</v>
      </c>
      <c r="I598" s="365">
        <f>'موازنة 2026-2027'!O598</f>
        <v>0</v>
      </c>
      <c r="J598" s="365">
        <f>'موازنة 2027-2028 '!O598</f>
        <v>0</v>
      </c>
      <c r="K598" s="365">
        <f>'موازنة 2028 -2029'!O598</f>
        <v>0</v>
      </c>
      <c r="L598" s="365">
        <f t="shared" si="190"/>
        <v>0</v>
      </c>
      <c r="M598" s="365">
        <f>'موازنة 2029-2030'!O598</f>
        <v>0</v>
      </c>
      <c r="N598" s="496">
        <f t="shared" si="185"/>
        <v>0</v>
      </c>
      <c r="O598" s="365"/>
      <c r="P598" s="365" t="str">
        <f t="shared" si="183"/>
        <v xml:space="preserve"> </v>
      </c>
      <c r="Q598" s="365" t="str">
        <f t="shared" si="184"/>
        <v xml:space="preserve"> </v>
      </c>
      <c r="R598" s="497">
        <f t="shared" si="187"/>
        <v>0</v>
      </c>
      <c r="S598" s="461">
        <f t="shared" si="186"/>
        <v>0</v>
      </c>
    </row>
    <row r="599" spans="1:19" s="1" customFormat="1" ht="102.75" hidden="1" customHeight="1" thickBot="1" x14ac:dyDescent="0.25">
      <c r="A599" s="360">
        <f t="shared" ref="A599:O599" si="203">SUM(A597:A598)</f>
        <v>0</v>
      </c>
      <c r="B599" s="368">
        <f t="shared" si="203"/>
        <v>0</v>
      </c>
      <c r="C599" s="368">
        <f t="shared" si="203"/>
        <v>0</v>
      </c>
      <c r="D599" s="368">
        <f t="shared" si="203"/>
        <v>0</v>
      </c>
      <c r="E599" s="368">
        <f t="shared" si="203"/>
        <v>0</v>
      </c>
      <c r="F599" s="368">
        <f t="shared" si="203"/>
        <v>0</v>
      </c>
      <c r="G599" s="51"/>
      <c r="H599" s="486" t="s">
        <v>294</v>
      </c>
      <c r="I599" s="368">
        <f>'موازنة 2026-2027'!O599</f>
        <v>0</v>
      </c>
      <c r="J599" s="368">
        <f>'موازنة 2027-2028 '!O599</f>
        <v>0</v>
      </c>
      <c r="K599" s="368">
        <f>'موازنة 2028 -2029'!O599</f>
        <v>0</v>
      </c>
      <c r="L599" s="368">
        <f t="shared" si="203"/>
        <v>0</v>
      </c>
      <c r="M599" s="368">
        <f>'موازنة 2029-2030'!O599</f>
        <v>0</v>
      </c>
      <c r="N599" s="500">
        <f t="shared" si="185"/>
        <v>0</v>
      </c>
      <c r="O599" s="368">
        <f t="shared" si="203"/>
        <v>0</v>
      </c>
      <c r="P599" s="368" t="str">
        <f t="shared" si="183"/>
        <v xml:space="preserve"> </v>
      </c>
      <c r="Q599" s="368" t="str">
        <f t="shared" si="184"/>
        <v xml:space="preserve"> </v>
      </c>
      <c r="R599" s="501">
        <f t="shared" si="187"/>
        <v>0</v>
      </c>
      <c r="S599" s="461">
        <f t="shared" si="186"/>
        <v>0</v>
      </c>
    </row>
    <row r="600" spans="1:19" s="1" customFormat="1" ht="105.75" hidden="1" customHeight="1" x14ac:dyDescent="0.2">
      <c r="A600" s="357"/>
      <c r="B600" s="373"/>
      <c r="C600" s="373"/>
      <c r="D600" s="373"/>
      <c r="E600" s="373"/>
      <c r="F600" s="373"/>
      <c r="G600" s="48" t="s">
        <v>913</v>
      </c>
      <c r="H600" s="513" t="s">
        <v>430</v>
      </c>
      <c r="I600" s="373"/>
      <c r="J600" s="373"/>
      <c r="K600" s="373"/>
      <c r="L600" s="373"/>
      <c r="M600" s="373"/>
      <c r="N600" s="508"/>
      <c r="O600" s="373"/>
      <c r="P600" s="373" t="str">
        <f t="shared" si="183"/>
        <v xml:space="preserve"> </v>
      </c>
      <c r="Q600" s="373" t="str">
        <f t="shared" si="184"/>
        <v xml:space="preserve"> </v>
      </c>
      <c r="R600" s="509"/>
      <c r="S600" s="461">
        <f>S603</f>
        <v>0</v>
      </c>
    </row>
    <row r="601" spans="1:19" ht="105.75" hidden="1" customHeight="1" x14ac:dyDescent="0.2">
      <c r="A601" s="364">
        <f>'موازنة 2026-2027'!A601</f>
        <v>0</v>
      </c>
      <c r="B601" s="365">
        <f>'موازنة 2026-2027'!B601</f>
        <v>0</v>
      </c>
      <c r="C601" s="365">
        <f>'موازنة 2026-2027'!C601</f>
        <v>0</v>
      </c>
      <c r="D601" s="365">
        <f>'موازنة 2026-2027'!D601</f>
        <v>0</v>
      </c>
      <c r="E601" s="365">
        <f>'موازنة 2026-2027'!E601</f>
        <v>0</v>
      </c>
      <c r="F601" s="365">
        <f>'موازنة 2026-2027'!F601</f>
        <v>0</v>
      </c>
      <c r="G601" s="49" t="s">
        <v>914</v>
      </c>
      <c r="H601" s="619" t="s">
        <v>421</v>
      </c>
      <c r="I601" s="365">
        <f>'موازنة 2026-2027'!O601</f>
        <v>0</v>
      </c>
      <c r="J601" s="365">
        <f>'موازنة 2027-2028 '!O601</f>
        <v>0</v>
      </c>
      <c r="K601" s="365">
        <f>'موازنة 2028 -2029'!O601</f>
        <v>0</v>
      </c>
      <c r="L601" s="365">
        <f t="shared" si="190"/>
        <v>0</v>
      </c>
      <c r="M601" s="365">
        <f>'موازنة 2029-2030'!O601</f>
        <v>0</v>
      </c>
      <c r="N601" s="496">
        <f t="shared" si="185"/>
        <v>0</v>
      </c>
      <c r="O601" s="365"/>
      <c r="P601" s="365" t="str">
        <f t="shared" si="183"/>
        <v xml:space="preserve"> </v>
      </c>
      <c r="Q601" s="365" t="str">
        <f t="shared" si="184"/>
        <v xml:space="preserve"> </v>
      </c>
      <c r="R601" s="497">
        <f t="shared" si="187"/>
        <v>0</v>
      </c>
      <c r="S601" s="461">
        <f t="shared" si="186"/>
        <v>0</v>
      </c>
    </row>
    <row r="602" spans="1:19" ht="105.75" hidden="1" customHeight="1" thickBot="1" x14ac:dyDescent="0.25">
      <c r="A602" s="364">
        <f>'موازنة 2026-2027'!A602</f>
        <v>0</v>
      </c>
      <c r="B602" s="365">
        <f>'موازنة 2026-2027'!B602</f>
        <v>0</v>
      </c>
      <c r="C602" s="365">
        <f>'موازنة 2026-2027'!C602</f>
        <v>0</v>
      </c>
      <c r="D602" s="365">
        <f>'موازنة 2026-2027'!D602</f>
        <v>0</v>
      </c>
      <c r="E602" s="365">
        <f>'موازنة 2026-2027'!E602</f>
        <v>0</v>
      </c>
      <c r="F602" s="365">
        <f>'موازنة 2026-2027'!F602</f>
        <v>0</v>
      </c>
      <c r="G602" s="50" t="s">
        <v>915</v>
      </c>
      <c r="H602" s="620" t="s">
        <v>422</v>
      </c>
      <c r="I602" s="365">
        <f>'موازنة 2026-2027'!O602</f>
        <v>0</v>
      </c>
      <c r="J602" s="365">
        <f>'موازنة 2027-2028 '!O602</f>
        <v>0</v>
      </c>
      <c r="K602" s="365">
        <f>'موازنة 2028 -2029'!O602</f>
        <v>0</v>
      </c>
      <c r="L602" s="365">
        <f t="shared" si="190"/>
        <v>0</v>
      </c>
      <c r="M602" s="365">
        <f>'موازنة 2029-2030'!O602</f>
        <v>0</v>
      </c>
      <c r="N602" s="496">
        <f t="shared" si="185"/>
        <v>0</v>
      </c>
      <c r="O602" s="365"/>
      <c r="P602" s="365" t="str">
        <f t="shared" si="183"/>
        <v xml:space="preserve"> </v>
      </c>
      <c r="Q602" s="365" t="str">
        <f t="shared" si="184"/>
        <v xml:space="preserve"> </v>
      </c>
      <c r="R602" s="497">
        <f t="shared" si="187"/>
        <v>0</v>
      </c>
      <c r="S602" s="461">
        <f t="shared" si="186"/>
        <v>0</v>
      </c>
    </row>
    <row r="603" spans="1:19" s="1" customFormat="1" ht="117.75" hidden="1" customHeight="1" thickBot="1" x14ac:dyDescent="0.25">
      <c r="A603" s="360">
        <f t="shared" ref="A603:O603" si="204">SUM(A601:A602)</f>
        <v>0</v>
      </c>
      <c r="B603" s="368">
        <f t="shared" si="204"/>
        <v>0</v>
      </c>
      <c r="C603" s="368">
        <f t="shared" si="204"/>
        <v>0</v>
      </c>
      <c r="D603" s="368">
        <f t="shared" si="204"/>
        <v>0</v>
      </c>
      <c r="E603" s="368">
        <f t="shared" si="204"/>
        <v>0</v>
      </c>
      <c r="F603" s="368">
        <f t="shared" si="204"/>
        <v>0</v>
      </c>
      <c r="G603" s="51"/>
      <c r="H603" s="486" t="s">
        <v>183</v>
      </c>
      <c r="I603" s="368">
        <f>'موازنة 2026-2027'!O603</f>
        <v>0</v>
      </c>
      <c r="J603" s="368">
        <f>'موازنة 2027-2028 '!O603</f>
        <v>0</v>
      </c>
      <c r="K603" s="368">
        <f>'موازنة 2028 -2029'!O603</f>
        <v>0</v>
      </c>
      <c r="L603" s="368">
        <f t="shared" si="204"/>
        <v>0</v>
      </c>
      <c r="M603" s="368">
        <f>'موازنة 2029-2030'!O603</f>
        <v>0</v>
      </c>
      <c r="N603" s="500">
        <f t="shared" si="185"/>
        <v>0</v>
      </c>
      <c r="O603" s="368">
        <f t="shared" si="204"/>
        <v>0</v>
      </c>
      <c r="P603" s="368" t="str">
        <f t="shared" si="183"/>
        <v xml:space="preserve"> </v>
      </c>
      <c r="Q603" s="368" t="str">
        <f t="shared" si="184"/>
        <v xml:space="preserve"> </v>
      </c>
      <c r="R603" s="501">
        <f t="shared" si="187"/>
        <v>0</v>
      </c>
      <c r="S603" s="461">
        <f t="shared" si="186"/>
        <v>0</v>
      </c>
    </row>
    <row r="604" spans="1:19" s="1" customFormat="1" ht="105.75" customHeight="1" x14ac:dyDescent="0.2">
      <c r="A604" s="357"/>
      <c r="B604" s="373"/>
      <c r="C604" s="373"/>
      <c r="D604" s="373"/>
      <c r="E604" s="373"/>
      <c r="F604" s="373"/>
      <c r="G604" s="48" t="s">
        <v>916</v>
      </c>
      <c r="H604" s="513" t="s">
        <v>431</v>
      </c>
      <c r="I604" s="373"/>
      <c r="J604" s="373"/>
      <c r="K604" s="373"/>
      <c r="L604" s="373"/>
      <c r="M604" s="373"/>
      <c r="N604" s="508"/>
      <c r="O604" s="373"/>
      <c r="P604" s="373" t="str">
        <f t="shared" si="183"/>
        <v xml:space="preserve"> </v>
      </c>
      <c r="Q604" s="373" t="str">
        <f t="shared" si="184"/>
        <v xml:space="preserve"> </v>
      </c>
      <c r="R604" s="509"/>
      <c r="S604" s="461">
        <f>S607</f>
        <v>6275652</v>
      </c>
    </row>
    <row r="605" spans="1:19" ht="105.75" customHeight="1" thickBot="1" x14ac:dyDescent="0.25">
      <c r="A605" s="364">
        <f>'موازنة 2026-2027'!A605</f>
        <v>0</v>
      </c>
      <c r="B605" s="365">
        <f>'موازنة 2026-2027'!B605</f>
        <v>0</v>
      </c>
      <c r="C605" s="365">
        <f>'موازنة 2026-2027'!C605</f>
        <v>1000000</v>
      </c>
      <c r="D605" s="365">
        <f>'موازنة 2026-2027'!D605</f>
        <v>275652</v>
      </c>
      <c r="E605" s="365">
        <f>'موازنة 2026-2027'!E605</f>
        <v>0</v>
      </c>
      <c r="F605" s="365">
        <f>'موازنة 2026-2027'!F605</f>
        <v>0</v>
      </c>
      <c r="G605" s="49" t="s">
        <v>917</v>
      </c>
      <c r="H605" s="619" t="s">
        <v>421</v>
      </c>
      <c r="I605" s="365">
        <f>'موازنة 2026-2027'!O605</f>
        <v>1000000</v>
      </c>
      <c r="J605" s="365">
        <f>'موازنة 2027-2028 '!O605</f>
        <v>1000000</v>
      </c>
      <c r="K605" s="365">
        <f>'موازنة 2028 -2029'!O605</f>
        <v>1000000</v>
      </c>
      <c r="L605" s="365">
        <f t="shared" si="190"/>
        <v>2000000</v>
      </c>
      <c r="M605" s="365">
        <f>'موازنة 2029-2030'!O605</f>
        <v>0</v>
      </c>
      <c r="N605" s="496">
        <f t="shared" si="185"/>
        <v>-1000000</v>
      </c>
      <c r="O605" s="365"/>
      <c r="P605" s="365" t="str">
        <f t="shared" si="183"/>
        <v xml:space="preserve"> </v>
      </c>
      <c r="Q605" s="365">
        <f t="shared" si="184"/>
        <v>1000000</v>
      </c>
      <c r="R605" s="497">
        <f t="shared" si="187"/>
        <v>0</v>
      </c>
      <c r="S605" s="461">
        <f t="shared" si="186"/>
        <v>6275652</v>
      </c>
    </row>
    <row r="606" spans="1:19" ht="105.75" hidden="1" customHeight="1" thickBot="1" x14ac:dyDescent="0.25">
      <c r="A606" s="364">
        <f>'موازنة 2026-2027'!A606</f>
        <v>0</v>
      </c>
      <c r="B606" s="365">
        <f>'موازنة 2026-2027'!B606</f>
        <v>0</v>
      </c>
      <c r="C606" s="365">
        <f>'موازنة 2026-2027'!C606</f>
        <v>0</v>
      </c>
      <c r="D606" s="365">
        <f>'موازنة 2026-2027'!D606</f>
        <v>0</v>
      </c>
      <c r="E606" s="365">
        <f>'موازنة 2026-2027'!E606</f>
        <v>0</v>
      </c>
      <c r="F606" s="365">
        <f>'موازنة 2026-2027'!F606</f>
        <v>0</v>
      </c>
      <c r="G606" s="50" t="s">
        <v>918</v>
      </c>
      <c r="H606" s="620" t="s">
        <v>422</v>
      </c>
      <c r="I606" s="365">
        <f>'موازنة 2026-2027'!O606</f>
        <v>0</v>
      </c>
      <c r="J606" s="365">
        <f>'موازنة 2027-2028 '!O606</f>
        <v>0</v>
      </c>
      <c r="K606" s="365">
        <f>'موازنة 2028 -2029'!O606</f>
        <v>0</v>
      </c>
      <c r="L606" s="365">
        <f t="shared" si="190"/>
        <v>0</v>
      </c>
      <c r="M606" s="365">
        <f>'موازنة 2029-2030'!O606</f>
        <v>0</v>
      </c>
      <c r="N606" s="496">
        <f t="shared" si="185"/>
        <v>0</v>
      </c>
      <c r="O606" s="365"/>
      <c r="P606" s="365" t="str">
        <f t="shared" si="183"/>
        <v xml:space="preserve"> </v>
      </c>
      <c r="Q606" s="365" t="str">
        <f t="shared" si="184"/>
        <v xml:space="preserve"> </v>
      </c>
      <c r="R606" s="497">
        <f t="shared" si="187"/>
        <v>0</v>
      </c>
      <c r="S606" s="461">
        <f t="shared" si="186"/>
        <v>0</v>
      </c>
    </row>
    <row r="607" spans="1:19" s="1" customFormat="1" ht="122.25" customHeight="1" x14ac:dyDescent="0.2">
      <c r="A607" s="392">
        <f t="shared" ref="A607:O607" si="205">SUM(A605:A606)</f>
        <v>0</v>
      </c>
      <c r="B607" s="393">
        <f t="shared" si="205"/>
        <v>0</v>
      </c>
      <c r="C607" s="393">
        <f t="shared" si="205"/>
        <v>1000000</v>
      </c>
      <c r="D607" s="393">
        <f t="shared" si="205"/>
        <v>275652</v>
      </c>
      <c r="E607" s="393">
        <f t="shared" si="205"/>
        <v>0</v>
      </c>
      <c r="F607" s="393">
        <f t="shared" si="205"/>
        <v>0</v>
      </c>
      <c r="G607" s="317"/>
      <c r="H607" s="546" t="s">
        <v>197</v>
      </c>
      <c r="I607" s="393">
        <f>'موازنة 2026-2027'!O607</f>
        <v>1000000</v>
      </c>
      <c r="J607" s="393">
        <f>'موازنة 2027-2028 '!O607</f>
        <v>1000000</v>
      </c>
      <c r="K607" s="393">
        <f>'موازنة 2028 -2029'!O607</f>
        <v>1000000</v>
      </c>
      <c r="L607" s="393">
        <f t="shared" si="205"/>
        <v>2000000</v>
      </c>
      <c r="M607" s="393">
        <f>'موازنة 2029-2030'!O607</f>
        <v>0</v>
      </c>
      <c r="N607" s="547">
        <f t="shared" si="185"/>
        <v>-1000000</v>
      </c>
      <c r="O607" s="393">
        <f t="shared" si="205"/>
        <v>0</v>
      </c>
      <c r="P607" s="393" t="str">
        <f t="shared" si="183"/>
        <v xml:space="preserve"> </v>
      </c>
      <c r="Q607" s="393">
        <f t="shared" si="184"/>
        <v>1000000</v>
      </c>
      <c r="R607" s="548">
        <f t="shared" si="187"/>
        <v>0</v>
      </c>
      <c r="S607" s="461">
        <f t="shared" si="186"/>
        <v>6275652</v>
      </c>
    </row>
    <row r="608" spans="1:19" s="2" customFormat="1" ht="135" customHeight="1" thickBot="1" x14ac:dyDescent="0.25">
      <c r="A608" s="440">
        <f t="shared" ref="A608:O608" si="206">A607+A603+A599+A595+A591</f>
        <v>0</v>
      </c>
      <c r="B608" s="441">
        <f t="shared" si="206"/>
        <v>0</v>
      </c>
      <c r="C608" s="441">
        <f t="shared" si="206"/>
        <v>1000000</v>
      </c>
      <c r="D608" s="441">
        <f t="shared" si="206"/>
        <v>275652</v>
      </c>
      <c r="E608" s="441">
        <f t="shared" si="206"/>
        <v>0</v>
      </c>
      <c r="F608" s="441">
        <f t="shared" si="206"/>
        <v>0</v>
      </c>
      <c r="G608" s="52"/>
      <c r="H608" s="502" t="s">
        <v>432</v>
      </c>
      <c r="I608" s="441">
        <f>'موازنة 2026-2027'!O608</f>
        <v>1000000</v>
      </c>
      <c r="J608" s="441">
        <f>'موازنة 2027-2028 '!O608</f>
        <v>1000000</v>
      </c>
      <c r="K608" s="441">
        <f>'موازنة 2028 -2029'!O608</f>
        <v>1000000</v>
      </c>
      <c r="L608" s="441">
        <f t="shared" si="206"/>
        <v>2000000</v>
      </c>
      <c r="M608" s="441">
        <f>'موازنة 2029-2030'!O608</f>
        <v>0</v>
      </c>
      <c r="N608" s="621">
        <f t="shared" si="185"/>
        <v>-1000000</v>
      </c>
      <c r="O608" s="441">
        <f t="shared" si="206"/>
        <v>0</v>
      </c>
      <c r="P608" s="441" t="str">
        <f t="shared" si="183"/>
        <v xml:space="preserve"> </v>
      </c>
      <c r="Q608" s="441">
        <f t="shared" si="184"/>
        <v>1000000</v>
      </c>
      <c r="R608" s="622">
        <f t="shared" si="187"/>
        <v>0</v>
      </c>
      <c r="S608" s="461">
        <f t="shared" si="186"/>
        <v>6275652</v>
      </c>
    </row>
    <row r="609" spans="1:19" s="2" customFormat="1" ht="125.25" hidden="1" customHeight="1" x14ac:dyDescent="0.2">
      <c r="A609" s="371"/>
      <c r="B609" s="372"/>
      <c r="C609" s="372"/>
      <c r="D609" s="372"/>
      <c r="E609" s="372"/>
      <c r="F609" s="372"/>
      <c r="G609" s="53" t="s">
        <v>919</v>
      </c>
      <c r="H609" s="505" t="s">
        <v>433</v>
      </c>
      <c r="I609" s="372"/>
      <c r="J609" s="372"/>
      <c r="K609" s="372"/>
      <c r="L609" s="372"/>
      <c r="M609" s="372"/>
      <c r="N609" s="506"/>
      <c r="O609" s="372"/>
      <c r="P609" s="372" t="str">
        <f t="shared" si="183"/>
        <v xml:space="preserve"> </v>
      </c>
      <c r="Q609" s="372" t="str">
        <f t="shared" si="184"/>
        <v xml:space="preserve"> </v>
      </c>
      <c r="R609" s="507"/>
      <c r="S609" s="461">
        <f t="shared" si="186"/>
        <v>0</v>
      </c>
    </row>
    <row r="610" spans="1:19" s="1" customFormat="1" ht="114.75" hidden="1" customHeight="1" x14ac:dyDescent="0.2">
      <c r="A610" s="357"/>
      <c r="B610" s="373"/>
      <c r="C610" s="373"/>
      <c r="D610" s="373"/>
      <c r="E610" s="373"/>
      <c r="F610" s="373"/>
      <c r="G610" s="54" t="s">
        <v>920</v>
      </c>
      <c r="H610" s="477" t="s">
        <v>434</v>
      </c>
      <c r="I610" s="373"/>
      <c r="J610" s="373"/>
      <c r="K610" s="373"/>
      <c r="L610" s="373"/>
      <c r="M610" s="373"/>
      <c r="N610" s="508"/>
      <c r="O610" s="373"/>
      <c r="P610" s="373" t="str">
        <f t="shared" si="183"/>
        <v xml:space="preserve"> </v>
      </c>
      <c r="Q610" s="373" t="str">
        <f t="shared" si="184"/>
        <v xml:space="preserve"> </v>
      </c>
      <c r="R610" s="509"/>
      <c r="S610" s="461">
        <f>S613</f>
        <v>0</v>
      </c>
    </row>
    <row r="611" spans="1:19" ht="95.25" hidden="1" customHeight="1" x14ac:dyDescent="0.2">
      <c r="A611" s="364">
        <f>'موازنة 2026-2027'!A611</f>
        <v>0</v>
      </c>
      <c r="B611" s="365">
        <f>'موازنة 2026-2027'!B611</f>
        <v>0</v>
      </c>
      <c r="C611" s="365">
        <f>'موازنة 2026-2027'!C611</f>
        <v>0</v>
      </c>
      <c r="D611" s="365">
        <f>'موازنة 2026-2027'!D611</f>
        <v>0</v>
      </c>
      <c r="E611" s="365">
        <f>'موازنة 2026-2027'!E611</f>
        <v>0</v>
      </c>
      <c r="F611" s="365">
        <f>'موازنة 2026-2027'!F611</f>
        <v>0</v>
      </c>
      <c r="G611" s="49" t="s">
        <v>921</v>
      </c>
      <c r="H611" s="619" t="s">
        <v>421</v>
      </c>
      <c r="I611" s="365">
        <f>'موازنة 2026-2027'!O611</f>
        <v>0</v>
      </c>
      <c r="J611" s="365">
        <f>'موازنة 2027-2028 '!O611</f>
        <v>0</v>
      </c>
      <c r="K611" s="365">
        <f>'موازنة 2028 -2029'!O611</f>
        <v>0</v>
      </c>
      <c r="L611" s="365">
        <f t="shared" si="190"/>
        <v>0</v>
      </c>
      <c r="M611" s="365">
        <f>'موازنة 2029-2030'!O611</f>
        <v>0</v>
      </c>
      <c r="N611" s="496">
        <f t="shared" si="185"/>
        <v>0</v>
      </c>
      <c r="O611" s="365"/>
      <c r="P611" s="365" t="str">
        <f t="shared" si="183"/>
        <v xml:space="preserve"> </v>
      </c>
      <c r="Q611" s="365" t="str">
        <f t="shared" si="184"/>
        <v xml:space="preserve"> </v>
      </c>
      <c r="R611" s="497">
        <f t="shared" si="187"/>
        <v>0</v>
      </c>
      <c r="S611" s="461">
        <f t="shared" si="186"/>
        <v>0</v>
      </c>
    </row>
    <row r="612" spans="1:19" ht="105" hidden="1" customHeight="1" thickBot="1" x14ac:dyDescent="0.25">
      <c r="A612" s="364">
        <f>'موازنة 2026-2027'!A612</f>
        <v>0</v>
      </c>
      <c r="B612" s="365">
        <f>'موازنة 2026-2027'!B612</f>
        <v>0</v>
      </c>
      <c r="C612" s="365">
        <f>'موازنة 2026-2027'!C612</f>
        <v>0</v>
      </c>
      <c r="D612" s="365">
        <f>'موازنة 2026-2027'!D612</f>
        <v>0</v>
      </c>
      <c r="E612" s="365">
        <f>'موازنة 2026-2027'!E612</f>
        <v>0</v>
      </c>
      <c r="F612" s="365">
        <f>'موازنة 2026-2027'!F612</f>
        <v>0</v>
      </c>
      <c r="G612" s="50" t="s">
        <v>922</v>
      </c>
      <c r="H612" s="620" t="s">
        <v>422</v>
      </c>
      <c r="I612" s="365">
        <f>'موازنة 2026-2027'!O612</f>
        <v>0</v>
      </c>
      <c r="J612" s="365">
        <f>'موازنة 2027-2028 '!O612</f>
        <v>0</v>
      </c>
      <c r="K612" s="365">
        <f>'موازنة 2028 -2029'!O612</f>
        <v>0</v>
      </c>
      <c r="L612" s="365">
        <f t="shared" si="190"/>
        <v>0</v>
      </c>
      <c r="M612" s="365">
        <f>'موازنة 2029-2030'!O612</f>
        <v>0</v>
      </c>
      <c r="N612" s="496">
        <f t="shared" si="185"/>
        <v>0</v>
      </c>
      <c r="O612" s="365"/>
      <c r="P612" s="365" t="str">
        <f t="shared" si="183"/>
        <v xml:space="preserve"> </v>
      </c>
      <c r="Q612" s="365" t="str">
        <f t="shared" si="184"/>
        <v xml:space="preserve"> </v>
      </c>
      <c r="R612" s="497">
        <f t="shared" si="187"/>
        <v>0</v>
      </c>
      <c r="S612" s="461">
        <f t="shared" si="186"/>
        <v>0</v>
      </c>
    </row>
    <row r="613" spans="1:19" s="1" customFormat="1" ht="97.5" hidden="1" customHeight="1" thickBot="1" x14ac:dyDescent="0.25">
      <c r="A613" s="360">
        <f t="shared" ref="A613:F613" si="207">SUM(A611:A612)</f>
        <v>0</v>
      </c>
      <c r="B613" s="368">
        <f t="shared" si="207"/>
        <v>0</v>
      </c>
      <c r="C613" s="368">
        <f t="shared" si="207"/>
        <v>0</v>
      </c>
      <c r="D613" s="368">
        <f t="shared" si="207"/>
        <v>0</v>
      </c>
      <c r="E613" s="368">
        <f t="shared" si="207"/>
        <v>0</v>
      </c>
      <c r="F613" s="368">
        <f t="shared" si="207"/>
        <v>0</v>
      </c>
      <c r="G613" s="51"/>
      <c r="H613" s="486" t="s">
        <v>167</v>
      </c>
      <c r="I613" s="368">
        <f>'موازنة 2026-2027'!O613</f>
        <v>0</v>
      </c>
      <c r="J613" s="368">
        <f>'موازنة 2027-2028 '!O613</f>
        <v>0</v>
      </c>
      <c r="K613" s="368">
        <f>'موازنة 2028 -2029'!O613</f>
        <v>0</v>
      </c>
      <c r="L613" s="368">
        <f t="shared" ref="L613:O613" si="208">SUM(L611:L612)</f>
        <v>0</v>
      </c>
      <c r="M613" s="368">
        <f>'موازنة 2029-2030'!O613</f>
        <v>0</v>
      </c>
      <c r="N613" s="500">
        <f t="shared" si="185"/>
        <v>0</v>
      </c>
      <c r="O613" s="368">
        <f t="shared" si="208"/>
        <v>0</v>
      </c>
      <c r="P613" s="368" t="str">
        <f t="shared" si="183"/>
        <v xml:space="preserve"> </v>
      </c>
      <c r="Q613" s="368" t="str">
        <f t="shared" si="184"/>
        <v xml:space="preserve"> </v>
      </c>
      <c r="R613" s="501">
        <f t="shared" si="187"/>
        <v>0</v>
      </c>
      <c r="S613" s="461">
        <f t="shared" si="186"/>
        <v>0</v>
      </c>
    </row>
    <row r="614" spans="1:19" s="2" customFormat="1" ht="102.75" hidden="1" customHeight="1" thickBot="1" x14ac:dyDescent="0.25">
      <c r="A614" s="376">
        <f t="shared" ref="A614:O614" si="209">A613</f>
        <v>0</v>
      </c>
      <c r="B614" s="377">
        <f t="shared" si="209"/>
        <v>0</v>
      </c>
      <c r="C614" s="377">
        <f t="shared" si="209"/>
        <v>0</v>
      </c>
      <c r="D614" s="377">
        <f t="shared" si="209"/>
        <v>0</v>
      </c>
      <c r="E614" s="377">
        <f t="shared" si="209"/>
        <v>0</v>
      </c>
      <c r="F614" s="377">
        <f t="shared" si="209"/>
        <v>0</v>
      </c>
      <c r="G614" s="57"/>
      <c r="H614" s="514" t="s">
        <v>435</v>
      </c>
      <c r="I614" s="377">
        <f>'موازنة 2026-2027'!O614</f>
        <v>0</v>
      </c>
      <c r="J614" s="377">
        <f>'موازنة 2027-2028 '!O614</f>
        <v>0</v>
      </c>
      <c r="K614" s="377">
        <f>'موازنة 2028 -2029'!O614</f>
        <v>0</v>
      </c>
      <c r="L614" s="377">
        <f t="shared" si="190"/>
        <v>0</v>
      </c>
      <c r="M614" s="377">
        <f>'موازنة 2029-2030'!O614</f>
        <v>0</v>
      </c>
      <c r="N614" s="515">
        <f t="shared" si="185"/>
        <v>0</v>
      </c>
      <c r="O614" s="377">
        <f t="shared" si="209"/>
        <v>0</v>
      </c>
      <c r="P614" s="377" t="str">
        <f t="shared" si="183"/>
        <v xml:space="preserve"> </v>
      </c>
      <c r="Q614" s="377" t="str">
        <f t="shared" si="184"/>
        <v xml:space="preserve"> </v>
      </c>
      <c r="R614" s="516">
        <f t="shared" si="187"/>
        <v>0</v>
      </c>
      <c r="S614" s="461">
        <f t="shared" si="186"/>
        <v>0</v>
      </c>
    </row>
    <row r="615" spans="1:19" s="3" customFormat="1" ht="102.75" customHeight="1" thickBot="1" x14ac:dyDescent="0.25">
      <c r="A615" s="382">
        <f t="shared" ref="A615:O615" si="210">A614+A608+A586</f>
        <v>3000000</v>
      </c>
      <c r="B615" s="383">
        <f t="shared" si="210"/>
        <v>60943</v>
      </c>
      <c r="C615" s="383">
        <f t="shared" si="210"/>
        <v>2000000</v>
      </c>
      <c r="D615" s="383">
        <f t="shared" si="210"/>
        <v>2993469</v>
      </c>
      <c r="E615" s="383">
        <f t="shared" si="210"/>
        <v>3000000</v>
      </c>
      <c r="F615" s="383">
        <f t="shared" si="210"/>
        <v>0</v>
      </c>
      <c r="G615" s="58"/>
      <c r="H615" s="525" t="s">
        <v>436</v>
      </c>
      <c r="I615" s="383">
        <f>'موازنة 2026-2027'!O615</f>
        <v>1000000</v>
      </c>
      <c r="J615" s="383">
        <f>'موازنة 2027-2028 '!O615</f>
        <v>1000000</v>
      </c>
      <c r="K615" s="383">
        <f>'موازنة 2028 -2029'!O615</f>
        <v>1000000</v>
      </c>
      <c r="L615" s="383">
        <f t="shared" si="210"/>
        <v>2000000</v>
      </c>
      <c r="M615" s="383">
        <f>'موازنة 2029-2030'!O615</f>
        <v>0</v>
      </c>
      <c r="N615" s="526">
        <f t="shared" si="185"/>
        <v>-1000000</v>
      </c>
      <c r="O615" s="383">
        <f t="shared" si="210"/>
        <v>0</v>
      </c>
      <c r="P615" s="383" t="str">
        <f t="shared" si="183"/>
        <v xml:space="preserve"> </v>
      </c>
      <c r="Q615" s="383">
        <f t="shared" si="184"/>
        <v>1000000</v>
      </c>
      <c r="R615" s="527">
        <f t="shared" si="187"/>
        <v>0</v>
      </c>
      <c r="S615" s="461">
        <f t="shared" si="186"/>
        <v>16054412</v>
      </c>
    </row>
    <row r="616" spans="1:19" s="3" customFormat="1" ht="105.75" hidden="1" customHeight="1" x14ac:dyDescent="0.2">
      <c r="A616" s="387"/>
      <c r="B616" s="388"/>
      <c r="C616" s="388"/>
      <c r="D616" s="388"/>
      <c r="E616" s="388"/>
      <c r="F616" s="388"/>
      <c r="G616" s="59" t="s">
        <v>923</v>
      </c>
      <c r="H616" s="540" t="s">
        <v>437</v>
      </c>
      <c r="I616" s="388"/>
      <c r="J616" s="388"/>
      <c r="K616" s="388"/>
      <c r="L616" s="388"/>
      <c r="M616" s="388"/>
      <c r="N616" s="541"/>
      <c r="O616" s="388"/>
      <c r="P616" s="388" t="str">
        <f t="shared" si="183"/>
        <v xml:space="preserve"> </v>
      </c>
      <c r="Q616" s="388" t="str">
        <f t="shared" si="184"/>
        <v xml:space="preserve"> </v>
      </c>
      <c r="R616" s="542"/>
      <c r="S616" s="461">
        <f>S620</f>
        <v>0</v>
      </c>
    </row>
    <row r="617" spans="1:19" s="2" customFormat="1" ht="105.75" hidden="1" customHeight="1" x14ac:dyDescent="0.2">
      <c r="A617" s="389">
        <f>'موازنة 2026-2027'!A617</f>
        <v>0</v>
      </c>
      <c r="B617" s="390">
        <f>'موازنة 2026-2027'!B617</f>
        <v>0</v>
      </c>
      <c r="C617" s="390">
        <f>'موازنة 2026-2027'!C617</f>
        <v>0</v>
      </c>
      <c r="D617" s="390">
        <f>'موازنة 2026-2027'!D617</f>
        <v>0</v>
      </c>
      <c r="E617" s="390">
        <f>'موازنة 2026-2027'!E617</f>
        <v>0</v>
      </c>
      <c r="F617" s="390">
        <f>'موازنة 2026-2027'!F617</f>
        <v>0</v>
      </c>
      <c r="G617" s="60" t="s">
        <v>1012</v>
      </c>
      <c r="H617" s="474" t="s">
        <v>438</v>
      </c>
      <c r="I617" s="390">
        <f>'موازنة 2026-2027'!O617</f>
        <v>0</v>
      </c>
      <c r="J617" s="390">
        <f>'موازنة 2027-2028 '!O617</f>
        <v>0</v>
      </c>
      <c r="K617" s="390">
        <f>'موازنة 2028 -2029'!O617</f>
        <v>0</v>
      </c>
      <c r="L617" s="390">
        <f t="shared" si="190"/>
        <v>0</v>
      </c>
      <c r="M617" s="390">
        <f>'موازنة 2029-2030'!O617</f>
        <v>0</v>
      </c>
      <c r="N617" s="544">
        <f t="shared" si="185"/>
        <v>0</v>
      </c>
      <c r="O617" s="390"/>
      <c r="P617" s="390" t="str">
        <f t="shared" si="183"/>
        <v xml:space="preserve"> </v>
      </c>
      <c r="Q617" s="390" t="str">
        <f t="shared" si="184"/>
        <v xml:space="preserve"> </v>
      </c>
      <c r="R617" s="545">
        <f t="shared" si="187"/>
        <v>0</v>
      </c>
      <c r="S617" s="461">
        <f t="shared" si="186"/>
        <v>0</v>
      </c>
    </row>
    <row r="618" spans="1:19" s="2" customFormat="1" ht="105.75" hidden="1" customHeight="1" x14ac:dyDescent="0.2">
      <c r="A618" s="389">
        <f>'موازنة 2026-2027'!A618</f>
        <v>0</v>
      </c>
      <c r="B618" s="390">
        <f>'موازنة 2026-2027'!B618</f>
        <v>0</v>
      </c>
      <c r="C618" s="390">
        <f>'موازنة 2026-2027'!C618</f>
        <v>0</v>
      </c>
      <c r="D618" s="390">
        <f>'موازنة 2026-2027'!D618</f>
        <v>0</v>
      </c>
      <c r="E618" s="390">
        <f>'موازنة 2026-2027'!E618</f>
        <v>0</v>
      </c>
      <c r="F618" s="390">
        <f>'موازنة 2026-2027'!F618</f>
        <v>0</v>
      </c>
      <c r="G618" s="60" t="s">
        <v>1013</v>
      </c>
      <c r="H618" s="474" t="s">
        <v>439</v>
      </c>
      <c r="I618" s="390">
        <f>'موازنة 2026-2027'!O618</f>
        <v>0</v>
      </c>
      <c r="J618" s="390">
        <f>'موازنة 2027-2028 '!O618</f>
        <v>0</v>
      </c>
      <c r="K618" s="390">
        <f>'موازنة 2028 -2029'!O618</f>
        <v>0</v>
      </c>
      <c r="L618" s="390">
        <f t="shared" si="190"/>
        <v>0</v>
      </c>
      <c r="M618" s="390">
        <f>'موازنة 2029-2030'!O618</f>
        <v>0</v>
      </c>
      <c r="N618" s="544">
        <f t="shared" si="185"/>
        <v>0</v>
      </c>
      <c r="O618" s="390"/>
      <c r="P618" s="390" t="str">
        <f t="shared" si="183"/>
        <v xml:space="preserve"> </v>
      </c>
      <c r="Q618" s="390" t="str">
        <f t="shared" si="184"/>
        <v xml:space="preserve"> </v>
      </c>
      <c r="R618" s="545">
        <f t="shared" si="187"/>
        <v>0</v>
      </c>
      <c r="S618" s="461">
        <f t="shared" si="186"/>
        <v>0</v>
      </c>
    </row>
    <row r="619" spans="1:19" s="2" customFormat="1" ht="105.75" hidden="1" customHeight="1" thickBot="1" x14ac:dyDescent="0.25">
      <c r="A619" s="389">
        <f>'موازنة 2026-2027'!A619</f>
        <v>0</v>
      </c>
      <c r="B619" s="390">
        <f>'موازنة 2026-2027'!B619</f>
        <v>0</v>
      </c>
      <c r="C619" s="390">
        <f>'موازنة 2026-2027'!C619</f>
        <v>0</v>
      </c>
      <c r="D619" s="390">
        <f>'موازنة 2026-2027'!D619</f>
        <v>0</v>
      </c>
      <c r="E619" s="390">
        <f>'موازنة 2026-2027'!E619</f>
        <v>0</v>
      </c>
      <c r="F619" s="390">
        <f>'موازنة 2026-2027'!F619</f>
        <v>0</v>
      </c>
      <c r="G619" s="68" t="s">
        <v>1014</v>
      </c>
      <c r="H619" s="593" t="s">
        <v>440</v>
      </c>
      <c r="I619" s="390">
        <f>'موازنة 2026-2027'!O619</f>
        <v>0</v>
      </c>
      <c r="J619" s="390">
        <f>'موازنة 2027-2028 '!O619</f>
        <v>0</v>
      </c>
      <c r="K619" s="390">
        <f>'موازنة 2028 -2029'!O619</f>
        <v>0</v>
      </c>
      <c r="L619" s="390">
        <f t="shared" si="190"/>
        <v>0</v>
      </c>
      <c r="M619" s="390">
        <f>'موازنة 2029-2030'!O619</f>
        <v>0</v>
      </c>
      <c r="N619" s="544">
        <f t="shared" ref="N619:N682" si="211">M619-I619</f>
        <v>0</v>
      </c>
      <c r="O619" s="390"/>
      <c r="P619" s="390" t="str">
        <f t="shared" ref="P619:P682" si="212">IF(O619&gt;I619,O619-I619," ")</f>
        <v xml:space="preserve"> </v>
      </c>
      <c r="Q619" s="390" t="str">
        <f t="shared" ref="Q619:Q682" si="213">IF(I619&gt;O619,I619-O619," ")</f>
        <v xml:space="preserve"> </v>
      </c>
      <c r="R619" s="545">
        <f t="shared" si="187"/>
        <v>0</v>
      </c>
      <c r="S619" s="461">
        <f t="shared" ref="S619:S682" si="214">SUM(A619+B619+C619+D619+E619+F619+I619+J619+K619+L619+M619+O619)</f>
        <v>0</v>
      </c>
    </row>
    <row r="620" spans="1:19" s="3" customFormat="1" ht="110.25" hidden="1" customHeight="1" thickBot="1" x14ac:dyDescent="0.25">
      <c r="A620" s="382">
        <f t="shared" ref="A620:O620" si="215">SUM(A617:A619)</f>
        <v>0</v>
      </c>
      <c r="B620" s="383">
        <f t="shared" si="215"/>
        <v>0</v>
      </c>
      <c r="C620" s="383">
        <f t="shared" si="215"/>
        <v>0</v>
      </c>
      <c r="D620" s="383">
        <f t="shared" si="215"/>
        <v>0</v>
      </c>
      <c r="E620" s="383">
        <f t="shared" si="215"/>
        <v>0</v>
      </c>
      <c r="F620" s="383">
        <f t="shared" si="215"/>
        <v>0</v>
      </c>
      <c r="G620" s="71"/>
      <c r="H620" s="525" t="s">
        <v>441</v>
      </c>
      <c r="I620" s="383">
        <f>'موازنة 2026-2027'!O620</f>
        <v>0</v>
      </c>
      <c r="J620" s="383">
        <f>'موازنة 2027-2028 '!O620</f>
        <v>0</v>
      </c>
      <c r="K620" s="383">
        <f>'موازنة 2028 -2029'!O620</f>
        <v>0</v>
      </c>
      <c r="L620" s="383">
        <f t="shared" si="215"/>
        <v>0</v>
      </c>
      <c r="M620" s="383">
        <f>'موازنة 2029-2030'!O620</f>
        <v>0</v>
      </c>
      <c r="N620" s="526">
        <f t="shared" si="211"/>
        <v>0</v>
      </c>
      <c r="O620" s="383">
        <f t="shared" si="215"/>
        <v>0</v>
      </c>
      <c r="P620" s="383" t="str">
        <f t="shared" si="212"/>
        <v xml:space="preserve"> </v>
      </c>
      <c r="Q620" s="383" t="str">
        <f t="shared" si="213"/>
        <v xml:space="preserve"> </v>
      </c>
      <c r="R620" s="527">
        <f t="shared" si="187"/>
        <v>0</v>
      </c>
      <c r="S620" s="461">
        <f t="shared" si="214"/>
        <v>0</v>
      </c>
    </row>
    <row r="621" spans="1:19" s="3" customFormat="1" ht="112.5" customHeight="1" x14ac:dyDescent="0.2">
      <c r="A621" s="355"/>
      <c r="B621" s="425"/>
      <c r="C621" s="425"/>
      <c r="D621" s="425"/>
      <c r="E621" s="425"/>
      <c r="F621" s="425"/>
      <c r="G621" s="59" t="s">
        <v>924</v>
      </c>
      <c r="H621" s="540" t="s">
        <v>442</v>
      </c>
      <c r="I621" s="425"/>
      <c r="J621" s="425"/>
      <c r="K621" s="425"/>
      <c r="L621" s="425"/>
      <c r="M621" s="425"/>
      <c r="N621" s="594"/>
      <c r="O621" s="425"/>
      <c r="P621" s="425" t="str">
        <f t="shared" si="212"/>
        <v xml:space="preserve"> </v>
      </c>
      <c r="Q621" s="425" t="str">
        <f t="shared" si="213"/>
        <v xml:space="preserve"> </v>
      </c>
      <c r="R621" s="595"/>
      <c r="S621" s="461">
        <f>S632</f>
        <v>1000000</v>
      </c>
    </row>
    <row r="622" spans="1:19" s="2" customFormat="1" ht="105.75" hidden="1" customHeight="1" x14ac:dyDescent="0.2">
      <c r="A622" s="389">
        <f>'موازنة 2026-2027'!A622</f>
        <v>0</v>
      </c>
      <c r="B622" s="390">
        <f>'موازنة 2026-2027'!B622</f>
        <v>0</v>
      </c>
      <c r="C622" s="390">
        <f>'موازنة 2026-2027'!C622</f>
        <v>0</v>
      </c>
      <c r="D622" s="390">
        <f>'موازنة 2026-2027'!D622</f>
        <v>0</v>
      </c>
      <c r="E622" s="390">
        <f>'موازنة 2026-2027'!E622</f>
        <v>0</v>
      </c>
      <c r="F622" s="390">
        <f>'موازنة 2026-2027'!F622</f>
        <v>0</v>
      </c>
      <c r="G622" s="60" t="s">
        <v>1015</v>
      </c>
      <c r="H622" s="474" t="s">
        <v>443</v>
      </c>
      <c r="I622" s="390">
        <f>'موازنة 2026-2027'!O622</f>
        <v>0</v>
      </c>
      <c r="J622" s="390">
        <f>'موازنة 2027-2028 '!O622</f>
        <v>0</v>
      </c>
      <c r="K622" s="390">
        <f>'موازنة 2028 -2029'!O622</f>
        <v>0</v>
      </c>
      <c r="L622" s="390">
        <f t="shared" si="190"/>
        <v>0</v>
      </c>
      <c r="M622" s="390">
        <f>'موازنة 2029-2030'!O622</f>
        <v>0</v>
      </c>
      <c r="N622" s="544">
        <f t="shared" si="211"/>
        <v>0</v>
      </c>
      <c r="O622" s="390"/>
      <c r="P622" s="390" t="str">
        <f t="shared" si="212"/>
        <v xml:space="preserve"> </v>
      </c>
      <c r="Q622" s="390" t="str">
        <f t="shared" si="213"/>
        <v xml:space="preserve"> </v>
      </c>
      <c r="R622" s="545">
        <f t="shared" si="187"/>
        <v>0</v>
      </c>
      <c r="S622" s="461">
        <f t="shared" si="214"/>
        <v>0</v>
      </c>
    </row>
    <row r="623" spans="1:19" s="2" customFormat="1" ht="105.75" hidden="1" customHeight="1" x14ac:dyDescent="0.2">
      <c r="A623" s="389"/>
      <c r="B623" s="390"/>
      <c r="C623" s="390"/>
      <c r="D623" s="390"/>
      <c r="E623" s="390"/>
      <c r="F623" s="390"/>
      <c r="G623" s="60" t="s">
        <v>925</v>
      </c>
      <c r="H623" s="474" t="s">
        <v>444</v>
      </c>
      <c r="I623" s="390"/>
      <c r="J623" s="390"/>
      <c r="K623" s="390"/>
      <c r="L623" s="390"/>
      <c r="M623" s="390"/>
      <c r="N623" s="544"/>
      <c r="O623" s="390"/>
      <c r="P623" s="390" t="str">
        <f t="shared" si="212"/>
        <v xml:space="preserve"> </v>
      </c>
      <c r="Q623" s="390" t="str">
        <f t="shared" si="213"/>
        <v xml:space="preserve"> </v>
      </c>
      <c r="R623" s="545"/>
      <c r="S623" s="461">
        <f>S626</f>
        <v>0</v>
      </c>
    </row>
    <row r="624" spans="1:19" s="1" customFormat="1" ht="105.75" hidden="1" customHeight="1" x14ac:dyDescent="0.2">
      <c r="A624" s="357">
        <f>'موازنة 2026-2027'!A624</f>
        <v>0</v>
      </c>
      <c r="B624" s="373">
        <f>'موازنة 2026-2027'!B624</f>
        <v>0</v>
      </c>
      <c r="C624" s="373">
        <f>'موازنة 2026-2027'!C624</f>
        <v>0</v>
      </c>
      <c r="D624" s="373">
        <f>'موازنة 2026-2027'!D624</f>
        <v>0</v>
      </c>
      <c r="E624" s="373">
        <f>'موازنة 2026-2027'!E624</f>
        <v>0</v>
      </c>
      <c r="F624" s="373">
        <f>'موازنة 2026-2027'!F624</f>
        <v>0</v>
      </c>
      <c r="G624" s="54" t="s">
        <v>1016</v>
      </c>
      <c r="H624" s="477" t="s">
        <v>445</v>
      </c>
      <c r="I624" s="373">
        <f>'موازنة 2026-2027'!O624</f>
        <v>0</v>
      </c>
      <c r="J624" s="373">
        <f>'موازنة 2027-2028 '!O624</f>
        <v>0</v>
      </c>
      <c r="K624" s="373">
        <f>'موازنة 2028 -2029'!O624</f>
        <v>0</v>
      </c>
      <c r="L624" s="373">
        <f t="shared" si="190"/>
        <v>0</v>
      </c>
      <c r="M624" s="373">
        <f>'موازنة 2029-2030'!O624</f>
        <v>0</v>
      </c>
      <c r="N624" s="508">
        <f t="shared" si="211"/>
        <v>0</v>
      </c>
      <c r="O624" s="373"/>
      <c r="P624" s="373" t="str">
        <f t="shared" si="212"/>
        <v xml:space="preserve"> </v>
      </c>
      <c r="Q624" s="373" t="str">
        <f t="shared" si="213"/>
        <v xml:space="preserve"> </v>
      </c>
      <c r="R624" s="509">
        <f t="shared" ref="R624:R686" si="216">IF(O624=0,,O624/I624)</f>
        <v>0</v>
      </c>
      <c r="S624" s="461">
        <f t="shared" si="214"/>
        <v>0</v>
      </c>
    </row>
    <row r="625" spans="1:19" s="1" customFormat="1" ht="105.75" hidden="1" customHeight="1" thickBot="1" x14ac:dyDescent="0.25">
      <c r="A625" s="357">
        <f>'موازنة 2026-2027'!A625</f>
        <v>0</v>
      </c>
      <c r="B625" s="373">
        <f>'موازنة 2026-2027'!B625</f>
        <v>0</v>
      </c>
      <c r="C625" s="373">
        <f>'موازنة 2026-2027'!C625</f>
        <v>0</v>
      </c>
      <c r="D625" s="373">
        <f>'موازنة 2026-2027'!D625</f>
        <v>0</v>
      </c>
      <c r="E625" s="373">
        <f>'موازنة 2026-2027'!E625</f>
        <v>0</v>
      </c>
      <c r="F625" s="373">
        <f>'موازنة 2026-2027'!F625</f>
        <v>0</v>
      </c>
      <c r="G625" s="55" t="s">
        <v>1017</v>
      </c>
      <c r="H625" s="510" t="s">
        <v>446</v>
      </c>
      <c r="I625" s="373">
        <f>'موازنة 2026-2027'!O625</f>
        <v>0</v>
      </c>
      <c r="J625" s="373">
        <f>'موازنة 2027-2028 '!O625</f>
        <v>0</v>
      </c>
      <c r="K625" s="373">
        <f>'موازنة 2028 -2029'!O625</f>
        <v>0</v>
      </c>
      <c r="L625" s="373">
        <f t="shared" si="190"/>
        <v>0</v>
      </c>
      <c r="M625" s="373">
        <f>'موازنة 2029-2030'!O625</f>
        <v>0</v>
      </c>
      <c r="N625" s="508">
        <f t="shared" si="211"/>
        <v>0</v>
      </c>
      <c r="O625" s="373"/>
      <c r="P625" s="373" t="str">
        <f t="shared" si="212"/>
        <v xml:space="preserve"> </v>
      </c>
      <c r="Q625" s="373" t="str">
        <f t="shared" si="213"/>
        <v xml:space="preserve"> </v>
      </c>
      <c r="R625" s="509">
        <f t="shared" si="216"/>
        <v>0</v>
      </c>
      <c r="S625" s="461">
        <f t="shared" si="214"/>
        <v>0</v>
      </c>
    </row>
    <row r="626" spans="1:19" s="2" customFormat="1" ht="110.25" hidden="1" customHeight="1" thickBot="1" x14ac:dyDescent="0.25">
      <c r="A626" s="376">
        <f t="shared" ref="A626:F626" si="217">SUM(A624:A625)</f>
        <v>0</v>
      </c>
      <c r="B626" s="377">
        <f t="shared" si="217"/>
        <v>0</v>
      </c>
      <c r="C626" s="377">
        <f t="shared" si="217"/>
        <v>0</v>
      </c>
      <c r="D626" s="377">
        <f t="shared" si="217"/>
        <v>0</v>
      </c>
      <c r="E626" s="377">
        <f t="shared" si="217"/>
        <v>0</v>
      </c>
      <c r="F626" s="377">
        <f t="shared" si="217"/>
        <v>0</v>
      </c>
      <c r="G626" s="57"/>
      <c r="H626" s="514" t="s">
        <v>256</v>
      </c>
      <c r="I626" s="377">
        <f>'موازنة 2026-2027'!O626</f>
        <v>0</v>
      </c>
      <c r="J626" s="377">
        <f>'موازنة 2027-2028 '!O626</f>
        <v>0</v>
      </c>
      <c r="K626" s="377">
        <f>'موازنة 2028 -2029'!O626</f>
        <v>0</v>
      </c>
      <c r="L626" s="377">
        <f t="shared" ref="L626:O626" si="218">SUM(L624:L625)</f>
        <v>0</v>
      </c>
      <c r="M626" s="377">
        <f>'موازنة 2029-2030'!O626</f>
        <v>0</v>
      </c>
      <c r="N626" s="515">
        <f t="shared" si="211"/>
        <v>0</v>
      </c>
      <c r="O626" s="377">
        <f t="shared" si="218"/>
        <v>0</v>
      </c>
      <c r="P626" s="377" t="str">
        <f t="shared" si="212"/>
        <v xml:space="preserve"> </v>
      </c>
      <c r="Q626" s="377" t="str">
        <f t="shared" si="213"/>
        <v xml:space="preserve"> </v>
      </c>
      <c r="R626" s="516">
        <f t="shared" si="216"/>
        <v>0</v>
      </c>
      <c r="S626" s="461">
        <f t="shared" si="214"/>
        <v>0</v>
      </c>
    </row>
    <row r="627" spans="1:19" s="2" customFormat="1" ht="102.75" customHeight="1" thickBot="1" x14ac:dyDescent="0.25">
      <c r="A627" s="390">
        <f>'موازنة 2026-2027'!A627</f>
        <v>0</v>
      </c>
      <c r="B627" s="390">
        <f>'موازنة 2026-2027'!B627</f>
        <v>0</v>
      </c>
      <c r="C627" s="390">
        <f>'موازنة 2026-2027'!C627</f>
        <v>1000000</v>
      </c>
      <c r="D627" s="390">
        <f>'موازنة 2026-2027'!D627</f>
        <v>0</v>
      </c>
      <c r="E627" s="390">
        <f>'موازنة 2026-2027'!E627</f>
        <v>0</v>
      </c>
      <c r="F627" s="390">
        <f>'موازنة 2026-2027'!F627</f>
        <v>0</v>
      </c>
      <c r="G627" s="53" t="s">
        <v>1018</v>
      </c>
      <c r="H627" s="505" t="s">
        <v>447</v>
      </c>
      <c r="I627" s="390">
        <f>'موازنة 2026-2027'!O627</f>
        <v>0</v>
      </c>
      <c r="J627" s="390">
        <f>'موازنة 2027-2028 '!O627</f>
        <v>0</v>
      </c>
      <c r="K627" s="390">
        <f>'موازنة 2028 -2029'!O627</f>
        <v>0</v>
      </c>
      <c r="L627" s="390">
        <f t="shared" ref="L627:L690" si="219">K627*2</f>
        <v>0</v>
      </c>
      <c r="M627" s="390">
        <f>'موازنة 2029-2030'!O627</f>
        <v>0</v>
      </c>
      <c r="N627" s="544">
        <f t="shared" si="211"/>
        <v>0</v>
      </c>
      <c r="O627" s="390"/>
      <c r="P627" s="390" t="str">
        <f t="shared" si="212"/>
        <v xml:space="preserve"> </v>
      </c>
      <c r="Q627" s="390" t="str">
        <f t="shared" si="213"/>
        <v xml:space="preserve"> </v>
      </c>
      <c r="R627" s="545">
        <f t="shared" si="216"/>
        <v>0</v>
      </c>
      <c r="S627" s="461">
        <f t="shared" si="214"/>
        <v>1000000</v>
      </c>
    </row>
    <row r="628" spans="1:19" s="2" customFormat="1" ht="105.75" hidden="1" customHeight="1" x14ac:dyDescent="0.2">
      <c r="A628" s="389">
        <f>'موازنة 2026-2027'!A628</f>
        <v>0</v>
      </c>
      <c r="B628" s="390">
        <f>'موازنة 2026-2027'!B628</f>
        <v>0</v>
      </c>
      <c r="C628" s="390">
        <f>'موازنة 2026-2027'!C628</f>
        <v>0</v>
      </c>
      <c r="D628" s="390">
        <f>'موازنة 2026-2027'!D628</f>
        <v>0</v>
      </c>
      <c r="E628" s="390">
        <f>'موازنة 2026-2027'!E628</f>
        <v>0</v>
      </c>
      <c r="F628" s="390">
        <f>'موازنة 2026-2027'!F628</f>
        <v>0</v>
      </c>
      <c r="G628" s="60" t="s">
        <v>1019</v>
      </c>
      <c r="H628" s="474" t="s">
        <v>448</v>
      </c>
      <c r="I628" s="390">
        <f>'موازنة 2026-2027'!O628</f>
        <v>0</v>
      </c>
      <c r="J628" s="390">
        <f>'موازنة 2027-2028 '!O628</f>
        <v>0</v>
      </c>
      <c r="K628" s="390">
        <f>'موازنة 2028 -2029'!O628</f>
        <v>0</v>
      </c>
      <c r="L628" s="390">
        <f t="shared" si="219"/>
        <v>0</v>
      </c>
      <c r="M628" s="390">
        <f>'موازنة 2029-2030'!O628</f>
        <v>0</v>
      </c>
      <c r="N628" s="544">
        <f t="shared" si="211"/>
        <v>0</v>
      </c>
      <c r="O628" s="390"/>
      <c r="P628" s="390" t="str">
        <f t="shared" si="212"/>
        <v xml:space="preserve"> </v>
      </c>
      <c r="Q628" s="390" t="str">
        <f t="shared" si="213"/>
        <v xml:space="preserve"> </v>
      </c>
      <c r="R628" s="545">
        <f t="shared" si="216"/>
        <v>0</v>
      </c>
      <c r="S628" s="461">
        <f t="shared" si="214"/>
        <v>0</v>
      </c>
    </row>
    <row r="629" spans="1:19" s="2" customFormat="1" ht="105.75" hidden="1" customHeight="1" x14ac:dyDescent="0.2">
      <c r="A629" s="389">
        <f>'موازنة 2026-2027'!A629</f>
        <v>0</v>
      </c>
      <c r="B629" s="390">
        <f>'موازنة 2026-2027'!B629</f>
        <v>0</v>
      </c>
      <c r="C629" s="390">
        <f>'موازنة 2026-2027'!C629</f>
        <v>0</v>
      </c>
      <c r="D629" s="390">
        <f>'موازنة 2026-2027'!D629</f>
        <v>0</v>
      </c>
      <c r="E629" s="390">
        <f>'موازنة 2026-2027'!E629</f>
        <v>0</v>
      </c>
      <c r="F629" s="390">
        <f>'موازنة 2026-2027'!F629</f>
        <v>0</v>
      </c>
      <c r="G629" s="60" t="s">
        <v>1020</v>
      </c>
      <c r="H629" s="474" t="s">
        <v>449</v>
      </c>
      <c r="I629" s="390">
        <f>'موازنة 2026-2027'!O629</f>
        <v>0</v>
      </c>
      <c r="J629" s="390">
        <f>'موازنة 2027-2028 '!O629</f>
        <v>0</v>
      </c>
      <c r="K629" s="390">
        <f>'موازنة 2028 -2029'!O629</f>
        <v>0</v>
      </c>
      <c r="L629" s="390">
        <f t="shared" si="219"/>
        <v>0</v>
      </c>
      <c r="M629" s="390">
        <f>'موازنة 2029-2030'!O629</f>
        <v>0</v>
      </c>
      <c r="N629" s="544">
        <f t="shared" si="211"/>
        <v>0</v>
      </c>
      <c r="O629" s="390"/>
      <c r="P629" s="390" t="str">
        <f t="shared" si="212"/>
        <v xml:space="preserve"> </v>
      </c>
      <c r="Q629" s="390" t="str">
        <f t="shared" si="213"/>
        <v xml:space="preserve"> </v>
      </c>
      <c r="R629" s="545">
        <f t="shared" si="216"/>
        <v>0</v>
      </c>
      <c r="S629" s="461">
        <f t="shared" si="214"/>
        <v>0</v>
      </c>
    </row>
    <row r="630" spans="1:19" s="2" customFormat="1" ht="105.75" hidden="1" customHeight="1" x14ac:dyDescent="0.2">
      <c r="A630" s="389">
        <f>'موازنة 2026-2027'!A630</f>
        <v>0</v>
      </c>
      <c r="B630" s="390">
        <f>'موازنة 2026-2027'!B630</f>
        <v>0</v>
      </c>
      <c r="C630" s="390">
        <f>'موازنة 2026-2027'!C630</f>
        <v>0</v>
      </c>
      <c r="D630" s="390">
        <f>'موازنة 2026-2027'!D630</f>
        <v>0</v>
      </c>
      <c r="E630" s="390">
        <f>'موازنة 2026-2027'!E630</f>
        <v>0</v>
      </c>
      <c r="F630" s="390">
        <f>'موازنة 2026-2027'!F630</f>
        <v>0</v>
      </c>
      <c r="G630" s="60" t="s">
        <v>1021</v>
      </c>
      <c r="H630" s="474" t="s">
        <v>450</v>
      </c>
      <c r="I630" s="390">
        <f>'موازنة 2026-2027'!O630</f>
        <v>0</v>
      </c>
      <c r="J630" s="390">
        <f>'موازنة 2027-2028 '!O630</f>
        <v>0</v>
      </c>
      <c r="K630" s="390">
        <f>'موازنة 2028 -2029'!O630</f>
        <v>0</v>
      </c>
      <c r="L630" s="390">
        <f t="shared" si="219"/>
        <v>0</v>
      </c>
      <c r="M630" s="390">
        <f>'موازنة 2029-2030'!O630</f>
        <v>0</v>
      </c>
      <c r="N630" s="544">
        <f t="shared" si="211"/>
        <v>0</v>
      </c>
      <c r="O630" s="390"/>
      <c r="P630" s="390" t="str">
        <f t="shared" si="212"/>
        <v xml:space="preserve"> </v>
      </c>
      <c r="Q630" s="390" t="str">
        <f t="shared" si="213"/>
        <v xml:space="preserve"> </v>
      </c>
      <c r="R630" s="545">
        <f t="shared" si="216"/>
        <v>0</v>
      </c>
      <c r="S630" s="461">
        <f t="shared" si="214"/>
        <v>0</v>
      </c>
    </row>
    <row r="631" spans="1:19" s="2" customFormat="1" ht="112.5" hidden="1" customHeight="1" thickBot="1" x14ac:dyDescent="0.25">
      <c r="A631" s="389">
        <f>'موازنة 2026-2027'!A631</f>
        <v>0</v>
      </c>
      <c r="B631" s="390">
        <f>'موازنة 2026-2027'!B631</f>
        <v>0</v>
      </c>
      <c r="C631" s="390">
        <f>'موازنة 2026-2027'!C631</f>
        <v>0</v>
      </c>
      <c r="D631" s="390">
        <f>'موازنة 2026-2027'!D631</f>
        <v>0</v>
      </c>
      <c r="E631" s="390">
        <f>'موازنة 2026-2027'!E631</f>
        <v>0</v>
      </c>
      <c r="F631" s="390">
        <f>'موازنة 2026-2027'!F631</f>
        <v>0</v>
      </c>
      <c r="G631" s="68" t="s">
        <v>1022</v>
      </c>
      <c r="H631" s="593" t="s">
        <v>451</v>
      </c>
      <c r="I631" s="390">
        <f>'موازنة 2026-2027'!O631</f>
        <v>0</v>
      </c>
      <c r="J631" s="390">
        <f>'موازنة 2027-2028 '!O631</f>
        <v>0</v>
      </c>
      <c r="K631" s="390">
        <f>'موازنة 2028 -2029'!O631</f>
        <v>0</v>
      </c>
      <c r="L631" s="390">
        <f t="shared" si="219"/>
        <v>0</v>
      </c>
      <c r="M631" s="390">
        <f>'موازنة 2029-2030'!O631</f>
        <v>0</v>
      </c>
      <c r="N631" s="544">
        <f t="shared" si="211"/>
        <v>0</v>
      </c>
      <c r="O631" s="390"/>
      <c r="P631" s="390" t="str">
        <f t="shared" si="212"/>
        <v xml:space="preserve"> </v>
      </c>
      <c r="Q631" s="390" t="str">
        <f t="shared" si="213"/>
        <v xml:space="preserve"> </v>
      </c>
      <c r="R631" s="545">
        <f t="shared" si="216"/>
        <v>0</v>
      </c>
      <c r="S631" s="461">
        <f t="shared" si="214"/>
        <v>0</v>
      </c>
    </row>
    <row r="632" spans="1:19" s="3" customFormat="1" ht="117.75" customHeight="1" thickBot="1" x14ac:dyDescent="0.25">
      <c r="A632" s="382">
        <f t="shared" ref="A632:O632" si="220">A631+A630+A629+A628+A627+A626+A622</f>
        <v>0</v>
      </c>
      <c r="B632" s="383">
        <f t="shared" si="220"/>
        <v>0</v>
      </c>
      <c r="C632" s="383">
        <f t="shared" si="220"/>
        <v>1000000</v>
      </c>
      <c r="D632" s="383">
        <f t="shared" si="220"/>
        <v>0</v>
      </c>
      <c r="E632" s="383">
        <f t="shared" si="220"/>
        <v>0</v>
      </c>
      <c r="F632" s="383">
        <f t="shared" si="220"/>
        <v>0</v>
      </c>
      <c r="G632" s="58"/>
      <c r="H632" s="525" t="s">
        <v>452</v>
      </c>
      <c r="I632" s="383">
        <f>'موازنة 2026-2027'!O632</f>
        <v>0</v>
      </c>
      <c r="J632" s="383">
        <f>'موازنة 2027-2028 '!O632</f>
        <v>0</v>
      </c>
      <c r="K632" s="383">
        <f>'موازنة 2028 -2029'!O632</f>
        <v>0</v>
      </c>
      <c r="L632" s="383">
        <f t="shared" si="220"/>
        <v>0</v>
      </c>
      <c r="M632" s="383">
        <f>'موازنة 2029-2030'!O632</f>
        <v>0</v>
      </c>
      <c r="N632" s="526">
        <f t="shared" si="211"/>
        <v>0</v>
      </c>
      <c r="O632" s="383">
        <f t="shared" si="220"/>
        <v>0</v>
      </c>
      <c r="P632" s="383" t="str">
        <f t="shared" si="212"/>
        <v xml:space="preserve"> </v>
      </c>
      <c r="Q632" s="383" t="str">
        <f t="shared" si="213"/>
        <v xml:space="preserve"> </v>
      </c>
      <c r="R632" s="527">
        <f t="shared" si="216"/>
        <v>0</v>
      </c>
      <c r="S632" s="461">
        <f t="shared" si="214"/>
        <v>1000000</v>
      </c>
    </row>
    <row r="633" spans="1:19" s="3" customFormat="1" ht="117.75" customHeight="1" thickBot="1" x14ac:dyDescent="0.25">
      <c r="A633" s="382">
        <f t="shared" ref="A633:O633" si="221">A632+A620+A615</f>
        <v>3000000</v>
      </c>
      <c r="B633" s="383">
        <f t="shared" si="221"/>
        <v>60943</v>
      </c>
      <c r="C633" s="383">
        <f t="shared" si="221"/>
        <v>3000000</v>
      </c>
      <c r="D633" s="383">
        <f t="shared" si="221"/>
        <v>2993469</v>
      </c>
      <c r="E633" s="383">
        <f t="shared" si="221"/>
        <v>3000000</v>
      </c>
      <c r="F633" s="383">
        <f t="shared" si="221"/>
        <v>0</v>
      </c>
      <c r="G633" s="58"/>
      <c r="H633" s="525" t="s">
        <v>453</v>
      </c>
      <c r="I633" s="383">
        <f>'موازنة 2026-2027'!O633</f>
        <v>1000000</v>
      </c>
      <c r="J633" s="383">
        <f>'موازنة 2027-2028 '!O633</f>
        <v>1000000</v>
      </c>
      <c r="K633" s="383">
        <f>'موازنة 2028 -2029'!O633</f>
        <v>1000000</v>
      </c>
      <c r="L633" s="383">
        <f t="shared" si="221"/>
        <v>2000000</v>
      </c>
      <c r="M633" s="383">
        <f>'موازنة 2029-2030'!O633</f>
        <v>0</v>
      </c>
      <c r="N633" s="526">
        <f t="shared" si="211"/>
        <v>-1000000</v>
      </c>
      <c r="O633" s="383">
        <f t="shared" si="221"/>
        <v>0</v>
      </c>
      <c r="P633" s="383" t="str">
        <f t="shared" si="212"/>
        <v xml:space="preserve"> </v>
      </c>
      <c r="Q633" s="383">
        <f t="shared" si="213"/>
        <v>1000000</v>
      </c>
      <c r="R633" s="527">
        <f t="shared" si="216"/>
        <v>0</v>
      </c>
      <c r="S633" s="461">
        <f t="shared" si="214"/>
        <v>17054412</v>
      </c>
    </row>
    <row r="634" spans="1:19" s="3" customFormat="1" ht="112.5" customHeight="1" x14ac:dyDescent="0.2">
      <c r="A634" s="387"/>
      <c r="B634" s="388"/>
      <c r="C634" s="388"/>
      <c r="D634" s="388"/>
      <c r="E634" s="388"/>
      <c r="F634" s="388"/>
      <c r="G634" s="59" t="s">
        <v>962</v>
      </c>
      <c r="H634" s="540" t="s">
        <v>454</v>
      </c>
      <c r="I634" s="388"/>
      <c r="J634" s="388"/>
      <c r="K634" s="388"/>
      <c r="L634" s="388"/>
      <c r="M634" s="388"/>
      <c r="N634" s="541"/>
      <c r="O634" s="388"/>
      <c r="P634" s="388" t="str">
        <f t="shared" si="212"/>
        <v xml:space="preserve"> </v>
      </c>
      <c r="Q634" s="388" t="str">
        <f t="shared" si="213"/>
        <v xml:space="preserve"> </v>
      </c>
      <c r="R634" s="542"/>
      <c r="S634" s="461">
        <f>S686</f>
        <v>17054412</v>
      </c>
    </row>
    <row r="635" spans="1:19" s="3" customFormat="1" ht="112.5" customHeight="1" x14ac:dyDescent="0.2">
      <c r="A635" s="355"/>
      <c r="B635" s="425"/>
      <c r="C635" s="425"/>
      <c r="D635" s="425"/>
      <c r="E635" s="425"/>
      <c r="F635" s="425"/>
      <c r="G635" s="69" t="s">
        <v>963</v>
      </c>
      <c r="H635" s="471" t="s">
        <v>455</v>
      </c>
      <c r="I635" s="425"/>
      <c r="J635" s="425"/>
      <c r="K635" s="425"/>
      <c r="L635" s="425"/>
      <c r="M635" s="425"/>
      <c r="N635" s="594"/>
      <c r="O635" s="425"/>
      <c r="P635" s="425" t="str">
        <f t="shared" si="212"/>
        <v xml:space="preserve"> </v>
      </c>
      <c r="Q635" s="425" t="str">
        <f t="shared" si="213"/>
        <v xml:space="preserve"> </v>
      </c>
      <c r="R635" s="595"/>
      <c r="S635" s="461">
        <f>S652</f>
        <v>17054412</v>
      </c>
    </row>
    <row r="636" spans="1:19" s="2" customFormat="1" ht="105.75" hidden="1" customHeight="1" x14ac:dyDescent="0.2">
      <c r="A636" s="389">
        <f>'موازنة 2026-2027'!A636</f>
        <v>0</v>
      </c>
      <c r="B636" s="390">
        <f>'موازنة 2026-2027'!B636</f>
        <v>0</v>
      </c>
      <c r="C636" s="390">
        <f>'موازنة 2026-2027'!C636</f>
        <v>0</v>
      </c>
      <c r="D636" s="390">
        <f>'موازنة 2026-2027'!D636</f>
        <v>0</v>
      </c>
      <c r="E636" s="390">
        <f>'موازنة 2026-2027'!E636</f>
        <v>0</v>
      </c>
      <c r="F636" s="390">
        <f>'موازنة 2026-2027'!F636</f>
        <v>0</v>
      </c>
      <c r="G636" s="60" t="s">
        <v>1023</v>
      </c>
      <c r="H636" s="474" t="s">
        <v>590</v>
      </c>
      <c r="I636" s="390">
        <f>'موازنة 2026-2027'!O636</f>
        <v>0</v>
      </c>
      <c r="J636" s="390">
        <f>'موازنة 2027-2028 '!O636</f>
        <v>0</v>
      </c>
      <c r="K636" s="390">
        <f>'موازنة 2028 -2029'!O636</f>
        <v>0</v>
      </c>
      <c r="L636" s="390">
        <f t="shared" si="219"/>
        <v>0</v>
      </c>
      <c r="M636" s="390">
        <f>'موازنة 2029-2030'!O636</f>
        <v>0</v>
      </c>
      <c r="N636" s="544">
        <f t="shared" si="211"/>
        <v>0</v>
      </c>
      <c r="O636" s="390"/>
      <c r="P636" s="390" t="str">
        <f t="shared" si="212"/>
        <v xml:space="preserve"> </v>
      </c>
      <c r="Q636" s="390" t="str">
        <f t="shared" si="213"/>
        <v xml:space="preserve"> </v>
      </c>
      <c r="R636" s="545">
        <f t="shared" si="216"/>
        <v>0</v>
      </c>
      <c r="S636" s="461">
        <f t="shared" si="214"/>
        <v>0</v>
      </c>
    </row>
    <row r="637" spans="1:19" s="2" customFormat="1" ht="105.75" hidden="1" customHeight="1" x14ac:dyDescent="0.2">
      <c r="A637" s="389">
        <f>'موازنة 2026-2027'!A637</f>
        <v>0</v>
      </c>
      <c r="B637" s="390">
        <f>'موازنة 2026-2027'!B637</f>
        <v>0</v>
      </c>
      <c r="C637" s="390">
        <f>'موازنة 2026-2027'!C637</f>
        <v>0</v>
      </c>
      <c r="D637" s="390">
        <f>'موازنة 2026-2027'!D637</f>
        <v>0</v>
      </c>
      <c r="E637" s="390">
        <f>'موازنة 2026-2027'!E637</f>
        <v>0</v>
      </c>
      <c r="F637" s="390">
        <f>'موازنة 2026-2027'!F637</f>
        <v>0</v>
      </c>
      <c r="G637" s="60" t="s">
        <v>1024</v>
      </c>
      <c r="H637" s="474" t="s">
        <v>591</v>
      </c>
      <c r="I637" s="390">
        <f>'موازنة 2026-2027'!O637</f>
        <v>0</v>
      </c>
      <c r="J637" s="390">
        <f>'موازنة 2027-2028 '!O637</f>
        <v>0</v>
      </c>
      <c r="K637" s="390">
        <f>'موازنة 2028 -2029'!O637</f>
        <v>0</v>
      </c>
      <c r="L637" s="390">
        <f t="shared" si="219"/>
        <v>0</v>
      </c>
      <c r="M637" s="390">
        <f>'موازنة 2029-2030'!O637</f>
        <v>0</v>
      </c>
      <c r="N637" s="544">
        <f t="shared" si="211"/>
        <v>0</v>
      </c>
      <c r="O637" s="390"/>
      <c r="P637" s="390" t="str">
        <f t="shared" si="212"/>
        <v xml:space="preserve"> </v>
      </c>
      <c r="Q637" s="390" t="str">
        <f t="shared" si="213"/>
        <v xml:space="preserve"> </v>
      </c>
      <c r="R637" s="545">
        <f t="shared" si="216"/>
        <v>0</v>
      </c>
      <c r="S637" s="461">
        <f t="shared" si="214"/>
        <v>0</v>
      </c>
    </row>
    <row r="638" spans="1:19" s="2" customFormat="1" ht="105.75" hidden="1" customHeight="1" x14ac:dyDescent="0.2">
      <c r="A638" s="389">
        <f>'موازنة 2026-2027'!A638</f>
        <v>0</v>
      </c>
      <c r="B638" s="390">
        <f>'موازنة 2026-2027'!B638</f>
        <v>0</v>
      </c>
      <c r="C638" s="390">
        <f>'موازنة 2026-2027'!C638</f>
        <v>0</v>
      </c>
      <c r="D638" s="390">
        <f>'موازنة 2026-2027'!D638</f>
        <v>0</v>
      </c>
      <c r="E638" s="390">
        <f>'موازنة 2026-2027'!E638</f>
        <v>0</v>
      </c>
      <c r="F638" s="390">
        <f>'موازنة 2026-2027'!F638</f>
        <v>0</v>
      </c>
      <c r="G638" s="60" t="s">
        <v>1025</v>
      </c>
      <c r="H638" s="474" t="s">
        <v>592</v>
      </c>
      <c r="I638" s="390">
        <f>'موازنة 2026-2027'!O638</f>
        <v>0</v>
      </c>
      <c r="J638" s="390">
        <f>'موازنة 2027-2028 '!O638</f>
        <v>0</v>
      </c>
      <c r="K638" s="390">
        <f>'موازنة 2028 -2029'!O638</f>
        <v>0</v>
      </c>
      <c r="L638" s="390">
        <f t="shared" si="219"/>
        <v>0</v>
      </c>
      <c r="M638" s="390">
        <f>'موازنة 2029-2030'!O638</f>
        <v>0</v>
      </c>
      <c r="N638" s="544">
        <f t="shared" si="211"/>
        <v>0</v>
      </c>
      <c r="O638" s="390"/>
      <c r="P638" s="390" t="str">
        <f t="shared" si="212"/>
        <v xml:space="preserve"> </v>
      </c>
      <c r="Q638" s="390" t="str">
        <f t="shared" si="213"/>
        <v xml:space="preserve"> </v>
      </c>
      <c r="R638" s="545">
        <f t="shared" si="216"/>
        <v>0</v>
      </c>
      <c r="S638" s="461">
        <f t="shared" si="214"/>
        <v>0</v>
      </c>
    </row>
    <row r="639" spans="1:19" s="2" customFormat="1" ht="105.75" hidden="1" customHeight="1" x14ac:dyDescent="0.2">
      <c r="A639" s="389">
        <f>'موازنة 2026-2027'!A639</f>
        <v>0</v>
      </c>
      <c r="B639" s="390">
        <f>'موازنة 2026-2027'!B639</f>
        <v>0</v>
      </c>
      <c r="C639" s="390">
        <f>'موازنة 2026-2027'!C639</f>
        <v>0</v>
      </c>
      <c r="D639" s="390">
        <f>'موازنة 2026-2027'!D639</f>
        <v>0</v>
      </c>
      <c r="E639" s="390">
        <f>'موازنة 2026-2027'!E639</f>
        <v>0</v>
      </c>
      <c r="F639" s="390">
        <f>'موازنة 2026-2027'!F639</f>
        <v>0</v>
      </c>
      <c r="G639" s="60" t="s">
        <v>1026</v>
      </c>
      <c r="H639" s="474" t="s">
        <v>593</v>
      </c>
      <c r="I639" s="390">
        <f>'موازنة 2026-2027'!O639</f>
        <v>0</v>
      </c>
      <c r="J639" s="390">
        <f>'موازنة 2027-2028 '!O639</f>
        <v>0</v>
      </c>
      <c r="K639" s="390">
        <f>'موازنة 2028 -2029'!O639</f>
        <v>0</v>
      </c>
      <c r="L639" s="390">
        <f t="shared" si="219"/>
        <v>0</v>
      </c>
      <c r="M639" s="390">
        <f>'موازنة 2029-2030'!O639</f>
        <v>0</v>
      </c>
      <c r="N639" s="544">
        <f t="shared" si="211"/>
        <v>0</v>
      </c>
      <c r="O639" s="390"/>
      <c r="P639" s="390" t="str">
        <f t="shared" si="212"/>
        <v xml:space="preserve"> </v>
      </c>
      <c r="Q639" s="390" t="str">
        <f t="shared" si="213"/>
        <v xml:space="preserve"> </v>
      </c>
      <c r="R639" s="545">
        <f t="shared" si="216"/>
        <v>0</v>
      </c>
      <c r="S639" s="461">
        <f t="shared" si="214"/>
        <v>0</v>
      </c>
    </row>
    <row r="640" spans="1:19" s="2" customFormat="1" ht="105.75" hidden="1" customHeight="1" x14ac:dyDescent="0.2">
      <c r="A640" s="389">
        <f>'موازنة 2026-2027'!A640</f>
        <v>0</v>
      </c>
      <c r="B640" s="390">
        <f>'موازنة 2026-2027'!B640</f>
        <v>0</v>
      </c>
      <c r="C640" s="390">
        <f>'موازنة 2026-2027'!C640</f>
        <v>0</v>
      </c>
      <c r="D640" s="390">
        <f>'موازنة 2026-2027'!D640</f>
        <v>0</v>
      </c>
      <c r="E640" s="390">
        <f>'موازنة 2026-2027'!E640</f>
        <v>0</v>
      </c>
      <c r="F640" s="390">
        <f>'موازنة 2026-2027'!F640</f>
        <v>0</v>
      </c>
      <c r="G640" s="60" t="s">
        <v>1027</v>
      </c>
      <c r="H640" s="474" t="s">
        <v>594</v>
      </c>
      <c r="I640" s="390">
        <f>'موازنة 2026-2027'!O640</f>
        <v>0</v>
      </c>
      <c r="J640" s="390">
        <f>'موازنة 2027-2028 '!O640</f>
        <v>0</v>
      </c>
      <c r="K640" s="390">
        <f>'موازنة 2028 -2029'!O640</f>
        <v>0</v>
      </c>
      <c r="L640" s="390">
        <f t="shared" si="219"/>
        <v>0</v>
      </c>
      <c r="M640" s="390">
        <f>'موازنة 2029-2030'!O640</f>
        <v>0</v>
      </c>
      <c r="N640" s="544">
        <f t="shared" si="211"/>
        <v>0</v>
      </c>
      <c r="O640" s="390"/>
      <c r="P640" s="390" t="str">
        <f t="shared" si="212"/>
        <v xml:space="preserve"> </v>
      </c>
      <c r="Q640" s="390" t="str">
        <f t="shared" si="213"/>
        <v xml:space="preserve"> </v>
      </c>
      <c r="R640" s="545">
        <f t="shared" si="216"/>
        <v>0</v>
      </c>
      <c r="S640" s="461">
        <f t="shared" si="214"/>
        <v>0</v>
      </c>
    </row>
    <row r="641" spans="1:19" s="2" customFormat="1" ht="105.75" hidden="1" customHeight="1" x14ac:dyDescent="0.2">
      <c r="A641" s="389">
        <f>'موازنة 2026-2027'!A641</f>
        <v>0</v>
      </c>
      <c r="B641" s="390">
        <f>'موازنة 2026-2027'!B641</f>
        <v>0</v>
      </c>
      <c r="C641" s="390">
        <f>'موازنة 2026-2027'!C641</f>
        <v>0</v>
      </c>
      <c r="D641" s="390">
        <f>'موازنة 2026-2027'!D641</f>
        <v>0</v>
      </c>
      <c r="E641" s="390">
        <f>'موازنة 2026-2027'!E641</f>
        <v>0</v>
      </c>
      <c r="F641" s="390">
        <f>'موازنة 2026-2027'!F641</f>
        <v>0</v>
      </c>
      <c r="G641" s="60" t="s">
        <v>1028</v>
      </c>
      <c r="H641" s="474" t="s">
        <v>595</v>
      </c>
      <c r="I641" s="390">
        <f>'موازنة 2026-2027'!O641</f>
        <v>0</v>
      </c>
      <c r="J641" s="390">
        <f>'موازنة 2027-2028 '!O641</f>
        <v>0</v>
      </c>
      <c r="K641" s="390">
        <f>'موازنة 2028 -2029'!O641</f>
        <v>0</v>
      </c>
      <c r="L641" s="390">
        <f t="shared" si="219"/>
        <v>0</v>
      </c>
      <c r="M641" s="390">
        <f>'موازنة 2029-2030'!O641</f>
        <v>0</v>
      </c>
      <c r="N641" s="544">
        <f t="shared" si="211"/>
        <v>0</v>
      </c>
      <c r="O641" s="390"/>
      <c r="P641" s="390" t="str">
        <f t="shared" si="212"/>
        <v xml:space="preserve"> </v>
      </c>
      <c r="Q641" s="390" t="str">
        <f t="shared" si="213"/>
        <v xml:space="preserve"> </v>
      </c>
      <c r="R641" s="545">
        <f t="shared" si="216"/>
        <v>0</v>
      </c>
      <c r="S641" s="461">
        <f t="shared" si="214"/>
        <v>0</v>
      </c>
    </row>
    <row r="642" spans="1:19" s="2" customFormat="1" ht="105.75" hidden="1" customHeight="1" x14ac:dyDescent="0.2">
      <c r="A642" s="389">
        <f>'موازنة 2026-2027'!A642</f>
        <v>0</v>
      </c>
      <c r="B642" s="390">
        <f>'موازنة 2026-2027'!B642</f>
        <v>0</v>
      </c>
      <c r="C642" s="390">
        <f>'موازنة 2026-2027'!C642</f>
        <v>0</v>
      </c>
      <c r="D642" s="390">
        <f>'موازنة 2026-2027'!D642</f>
        <v>0</v>
      </c>
      <c r="E642" s="390">
        <f>'موازنة 2026-2027'!E642</f>
        <v>0</v>
      </c>
      <c r="F642" s="390">
        <f>'موازنة 2026-2027'!F642</f>
        <v>0</v>
      </c>
      <c r="G642" s="60" t="s">
        <v>1029</v>
      </c>
      <c r="H642" s="474" t="s">
        <v>596</v>
      </c>
      <c r="I642" s="390">
        <f>'موازنة 2026-2027'!O642</f>
        <v>0</v>
      </c>
      <c r="J642" s="390">
        <f>'موازنة 2027-2028 '!O642</f>
        <v>0</v>
      </c>
      <c r="K642" s="390">
        <f>'موازنة 2028 -2029'!O642</f>
        <v>0</v>
      </c>
      <c r="L642" s="390">
        <f t="shared" si="219"/>
        <v>0</v>
      </c>
      <c r="M642" s="390">
        <f>'موازنة 2029-2030'!O642</f>
        <v>0</v>
      </c>
      <c r="N642" s="544">
        <f t="shared" si="211"/>
        <v>0</v>
      </c>
      <c r="O642" s="390"/>
      <c r="P642" s="390" t="str">
        <f t="shared" si="212"/>
        <v xml:space="preserve"> </v>
      </c>
      <c r="Q642" s="390" t="str">
        <f t="shared" si="213"/>
        <v xml:space="preserve"> </v>
      </c>
      <c r="R642" s="545">
        <f t="shared" si="216"/>
        <v>0</v>
      </c>
      <c r="S642" s="461">
        <f t="shared" si="214"/>
        <v>0</v>
      </c>
    </row>
    <row r="643" spans="1:19" s="2" customFormat="1" ht="105.75" hidden="1" customHeight="1" x14ac:dyDescent="0.2">
      <c r="A643" s="389">
        <f>'موازنة 2026-2027'!A643</f>
        <v>0</v>
      </c>
      <c r="B643" s="390">
        <f>'موازنة 2026-2027'!B643</f>
        <v>0</v>
      </c>
      <c r="C643" s="390">
        <f>'موازنة 2026-2027'!C643</f>
        <v>0</v>
      </c>
      <c r="D643" s="390">
        <f>'موازنة 2026-2027'!D643</f>
        <v>0</v>
      </c>
      <c r="E643" s="390">
        <f>'موازنة 2026-2027'!E643</f>
        <v>0</v>
      </c>
      <c r="F643" s="390">
        <f>'موازنة 2026-2027'!F643</f>
        <v>0</v>
      </c>
      <c r="G643" s="60" t="s">
        <v>1030</v>
      </c>
      <c r="H643" s="474" t="s">
        <v>597</v>
      </c>
      <c r="I643" s="390">
        <f>'موازنة 2026-2027'!O643</f>
        <v>0</v>
      </c>
      <c r="J643" s="390">
        <f>'موازنة 2027-2028 '!O643</f>
        <v>0</v>
      </c>
      <c r="K643" s="390">
        <f>'موازنة 2028 -2029'!O643</f>
        <v>0</v>
      </c>
      <c r="L643" s="390">
        <f t="shared" si="219"/>
        <v>0</v>
      </c>
      <c r="M643" s="390">
        <f>'موازنة 2029-2030'!O643</f>
        <v>0</v>
      </c>
      <c r="N643" s="544">
        <f t="shared" si="211"/>
        <v>0</v>
      </c>
      <c r="O643" s="390"/>
      <c r="P643" s="390" t="str">
        <f t="shared" si="212"/>
        <v xml:space="preserve"> </v>
      </c>
      <c r="Q643" s="390" t="str">
        <f t="shared" si="213"/>
        <v xml:space="preserve"> </v>
      </c>
      <c r="R643" s="545">
        <f t="shared" si="216"/>
        <v>0</v>
      </c>
      <c r="S643" s="461">
        <f t="shared" si="214"/>
        <v>0</v>
      </c>
    </row>
    <row r="644" spans="1:19" s="2" customFormat="1" ht="112.5" hidden="1" customHeight="1" x14ac:dyDescent="0.2">
      <c r="A644" s="389">
        <f>'موازنة 2026-2027'!A644</f>
        <v>0</v>
      </c>
      <c r="B644" s="390">
        <f>'موازنة 2026-2027'!B644</f>
        <v>0</v>
      </c>
      <c r="C644" s="390">
        <f>'موازنة 2026-2027'!C644</f>
        <v>0</v>
      </c>
      <c r="D644" s="390">
        <f>'موازنة 2026-2027'!D644</f>
        <v>0</v>
      </c>
      <c r="E644" s="390">
        <f>'موازنة 2026-2027'!E644</f>
        <v>0</v>
      </c>
      <c r="F644" s="390">
        <f>'موازنة 2026-2027'!F644</f>
        <v>0</v>
      </c>
      <c r="G644" s="60" t="s">
        <v>1031</v>
      </c>
      <c r="H644" s="474" t="s">
        <v>585</v>
      </c>
      <c r="I644" s="390">
        <f>'موازنة 2026-2027'!O644</f>
        <v>0</v>
      </c>
      <c r="J644" s="390">
        <f>'موازنة 2027-2028 '!O644</f>
        <v>0</v>
      </c>
      <c r="K644" s="390">
        <f>'موازنة 2028 -2029'!O644</f>
        <v>0</v>
      </c>
      <c r="L644" s="390">
        <f t="shared" si="219"/>
        <v>0</v>
      </c>
      <c r="M644" s="390">
        <f>'موازنة 2029-2030'!O644</f>
        <v>0</v>
      </c>
      <c r="N644" s="544">
        <f t="shared" si="211"/>
        <v>0</v>
      </c>
      <c r="O644" s="390"/>
      <c r="P644" s="390" t="str">
        <f t="shared" si="212"/>
        <v xml:space="preserve"> </v>
      </c>
      <c r="Q644" s="390" t="str">
        <f t="shared" si="213"/>
        <v xml:space="preserve"> </v>
      </c>
      <c r="R644" s="545">
        <f t="shared" si="216"/>
        <v>0</v>
      </c>
      <c r="S644" s="461">
        <f t="shared" si="214"/>
        <v>0</v>
      </c>
    </row>
    <row r="645" spans="1:19" s="2" customFormat="1" ht="112.5" customHeight="1" thickBot="1" x14ac:dyDescent="0.25">
      <c r="A645" s="389">
        <f>'موازنة 2026-2027'!A645</f>
        <v>3000000</v>
      </c>
      <c r="B645" s="390">
        <f>'موازنة 2026-2027'!B645</f>
        <v>60943</v>
      </c>
      <c r="C645" s="390">
        <f>'موازنة 2026-2027'!C645</f>
        <v>3000000</v>
      </c>
      <c r="D645" s="390">
        <f>'موازنة 2026-2027'!D645</f>
        <v>2993469</v>
      </c>
      <c r="E645" s="390">
        <f>'موازنة 2026-2027'!E645</f>
        <v>3000000</v>
      </c>
      <c r="F645" s="390">
        <f>'موازنة 2026-2027'!F645</f>
        <v>0</v>
      </c>
      <c r="G645" s="60" t="s">
        <v>1032</v>
      </c>
      <c r="H645" s="474" t="s">
        <v>586</v>
      </c>
      <c r="I645" s="390">
        <f>'موازنة 2026-2027'!O645</f>
        <v>1000000</v>
      </c>
      <c r="J645" s="390">
        <f>'موازنة 2027-2028 '!O645</f>
        <v>1000000</v>
      </c>
      <c r="K645" s="390">
        <f>'موازنة 2028 -2029'!O645</f>
        <v>1000000</v>
      </c>
      <c r="L645" s="390">
        <f t="shared" si="219"/>
        <v>2000000</v>
      </c>
      <c r="M645" s="390">
        <f>'موازنة 2029-2030'!O645</f>
        <v>0</v>
      </c>
      <c r="N645" s="544">
        <f t="shared" si="211"/>
        <v>-1000000</v>
      </c>
      <c r="O645" s="390"/>
      <c r="P645" s="390" t="str">
        <f t="shared" si="212"/>
        <v xml:space="preserve"> </v>
      </c>
      <c r="Q645" s="390">
        <f t="shared" si="213"/>
        <v>1000000</v>
      </c>
      <c r="R645" s="545">
        <f t="shared" si="216"/>
        <v>0</v>
      </c>
      <c r="S645" s="461">
        <f t="shared" si="214"/>
        <v>17054412</v>
      </c>
    </row>
    <row r="646" spans="1:19" s="2" customFormat="1" ht="105.75" hidden="1" customHeight="1" x14ac:dyDescent="0.2">
      <c r="A646" s="389">
        <f>'موازنة 2026-2027'!A646</f>
        <v>0</v>
      </c>
      <c r="B646" s="390">
        <f>'موازنة 2026-2027'!B646</f>
        <v>0</v>
      </c>
      <c r="C646" s="390">
        <f>'موازنة 2026-2027'!C646</f>
        <v>0</v>
      </c>
      <c r="D646" s="390">
        <f>'موازنة 2026-2027'!D646</f>
        <v>0</v>
      </c>
      <c r="E646" s="390">
        <f>'موازنة 2026-2027'!E646</f>
        <v>0</v>
      </c>
      <c r="F646" s="390">
        <f>'موازنة 2026-2027'!F646</f>
        <v>0</v>
      </c>
      <c r="G646" s="60" t="s">
        <v>1033</v>
      </c>
      <c r="H646" s="474" t="s">
        <v>587</v>
      </c>
      <c r="I646" s="390">
        <f>'موازنة 2026-2027'!O646</f>
        <v>0</v>
      </c>
      <c r="J646" s="390">
        <f>'موازنة 2027-2028 '!O646</f>
        <v>0</v>
      </c>
      <c r="K646" s="390">
        <f>'موازنة 2028 -2029'!O646</f>
        <v>0</v>
      </c>
      <c r="L646" s="390">
        <f t="shared" si="219"/>
        <v>0</v>
      </c>
      <c r="M646" s="390">
        <f>'موازنة 2029-2030'!O646</f>
        <v>0</v>
      </c>
      <c r="N646" s="544">
        <f t="shared" si="211"/>
        <v>0</v>
      </c>
      <c r="O646" s="390"/>
      <c r="P646" s="390" t="str">
        <f t="shared" si="212"/>
        <v xml:space="preserve"> </v>
      </c>
      <c r="Q646" s="390" t="str">
        <f t="shared" si="213"/>
        <v xml:space="preserve"> </v>
      </c>
      <c r="R646" s="545">
        <f t="shared" si="216"/>
        <v>0</v>
      </c>
      <c r="S646" s="461">
        <f t="shared" si="214"/>
        <v>0</v>
      </c>
    </row>
    <row r="647" spans="1:19" s="2" customFormat="1" ht="105.75" hidden="1" customHeight="1" x14ac:dyDescent="0.2">
      <c r="A647" s="389"/>
      <c r="B647" s="390"/>
      <c r="C647" s="390"/>
      <c r="D647" s="390"/>
      <c r="E647" s="390"/>
      <c r="F647" s="390"/>
      <c r="G647" s="60" t="s">
        <v>964</v>
      </c>
      <c r="H647" s="474" t="s">
        <v>604</v>
      </c>
      <c r="I647" s="390"/>
      <c r="J647" s="390"/>
      <c r="K647" s="390"/>
      <c r="L647" s="390"/>
      <c r="M647" s="390"/>
      <c r="N647" s="544">
        <f t="shared" si="211"/>
        <v>0</v>
      </c>
      <c r="O647" s="390"/>
      <c r="P647" s="390" t="str">
        <f t="shared" si="212"/>
        <v xml:space="preserve"> </v>
      </c>
      <c r="Q647" s="390" t="str">
        <f t="shared" si="213"/>
        <v xml:space="preserve"> </v>
      </c>
      <c r="R647" s="545"/>
      <c r="S647" s="461">
        <f>S650</f>
        <v>0</v>
      </c>
    </row>
    <row r="648" spans="1:19" s="1" customFormat="1" ht="105.75" hidden="1" customHeight="1" x14ac:dyDescent="0.2">
      <c r="A648" s="357">
        <f>'موازنة 2026-2027'!A648</f>
        <v>0</v>
      </c>
      <c r="B648" s="373">
        <f>'موازنة 2026-2027'!B648</f>
        <v>0</v>
      </c>
      <c r="C648" s="373">
        <f>'موازنة 2026-2027'!C648</f>
        <v>0</v>
      </c>
      <c r="D648" s="373">
        <f>'موازنة 2026-2027'!D648</f>
        <v>0</v>
      </c>
      <c r="E648" s="373">
        <f>'موازنة 2026-2027'!E648</f>
        <v>0</v>
      </c>
      <c r="F648" s="373">
        <f>'موازنة 2026-2027'!F648</f>
        <v>0</v>
      </c>
      <c r="G648" s="54">
        <v>4211120101</v>
      </c>
      <c r="H648" s="477" t="s">
        <v>605</v>
      </c>
      <c r="I648" s="373">
        <f>'موازنة 2026-2027'!O648</f>
        <v>0</v>
      </c>
      <c r="J648" s="373">
        <f>'موازنة 2027-2028 '!O648</f>
        <v>0</v>
      </c>
      <c r="K648" s="373">
        <f>'موازنة 2028 -2029'!O648</f>
        <v>0</v>
      </c>
      <c r="L648" s="373">
        <f t="shared" si="219"/>
        <v>0</v>
      </c>
      <c r="M648" s="373">
        <f>'موازنة 2029-2030'!O648</f>
        <v>0</v>
      </c>
      <c r="N648" s="508">
        <f t="shared" si="211"/>
        <v>0</v>
      </c>
      <c r="O648" s="373"/>
      <c r="P648" s="373" t="str">
        <f t="shared" si="212"/>
        <v xml:space="preserve"> </v>
      </c>
      <c r="Q648" s="373" t="str">
        <f t="shared" si="213"/>
        <v xml:space="preserve"> </v>
      </c>
      <c r="R648" s="509">
        <f t="shared" si="216"/>
        <v>0</v>
      </c>
      <c r="S648" s="461">
        <f t="shared" si="214"/>
        <v>0</v>
      </c>
    </row>
    <row r="649" spans="1:19" s="1" customFormat="1" ht="105.75" hidden="1" customHeight="1" thickBot="1" x14ac:dyDescent="0.25">
      <c r="A649" s="357">
        <f>'موازنة 2026-2027'!A649</f>
        <v>0</v>
      </c>
      <c r="B649" s="373">
        <f>'موازنة 2026-2027'!B649</f>
        <v>0</v>
      </c>
      <c r="C649" s="373">
        <f>'موازنة 2026-2027'!C649</f>
        <v>0</v>
      </c>
      <c r="D649" s="373">
        <f>'موازنة 2026-2027'!D649</f>
        <v>0</v>
      </c>
      <c r="E649" s="373">
        <f>'موازنة 2026-2027'!E649</f>
        <v>0</v>
      </c>
      <c r="F649" s="373">
        <f>'موازنة 2026-2027'!F649</f>
        <v>0</v>
      </c>
      <c r="G649" s="55">
        <v>4211120201</v>
      </c>
      <c r="H649" s="510" t="s">
        <v>606</v>
      </c>
      <c r="I649" s="373">
        <f>'موازنة 2026-2027'!O649</f>
        <v>0</v>
      </c>
      <c r="J649" s="373">
        <f>'موازنة 2027-2028 '!O649</f>
        <v>0</v>
      </c>
      <c r="K649" s="373">
        <f>'موازنة 2028 -2029'!O649</f>
        <v>0</v>
      </c>
      <c r="L649" s="373">
        <f t="shared" si="219"/>
        <v>0</v>
      </c>
      <c r="M649" s="373">
        <f>'موازنة 2029-2030'!O649</f>
        <v>0</v>
      </c>
      <c r="N649" s="508">
        <f t="shared" si="211"/>
        <v>0</v>
      </c>
      <c r="O649" s="373"/>
      <c r="P649" s="373" t="str">
        <f t="shared" si="212"/>
        <v xml:space="preserve"> </v>
      </c>
      <c r="Q649" s="373" t="str">
        <f t="shared" si="213"/>
        <v xml:space="preserve"> </v>
      </c>
      <c r="R649" s="509">
        <f t="shared" si="216"/>
        <v>0</v>
      </c>
      <c r="S649" s="461">
        <f t="shared" si="214"/>
        <v>0</v>
      </c>
    </row>
    <row r="650" spans="1:19" s="2" customFormat="1" ht="95.25" hidden="1" customHeight="1" thickBot="1" x14ac:dyDescent="0.25">
      <c r="A650" s="376">
        <f t="shared" ref="A650:F650" si="222">SUM(A648:A649)</f>
        <v>0</v>
      </c>
      <c r="B650" s="377">
        <f t="shared" si="222"/>
        <v>0</v>
      </c>
      <c r="C650" s="377">
        <f t="shared" si="222"/>
        <v>0</v>
      </c>
      <c r="D650" s="377">
        <f t="shared" si="222"/>
        <v>0</v>
      </c>
      <c r="E650" s="377">
        <f t="shared" si="222"/>
        <v>0</v>
      </c>
      <c r="F650" s="377">
        <f t="shared" si="222"/>
        <v>0</v>
      </c>
      <c r="G650" s="57"/>
      <c r="H650" s="514" t="s">
        <v>588</v>
      </c>
      <c r="I650" s="377">
        <f>'موازنة 2026-2027'!O650</f>
        <v>0</v>
      </c>
      <c r="J650" s="377">
        <f>'موازنة 2027-2028 '!O650</f>
        <v>0</v>
      </c>
      <c r="K650" s="377">
        <f>'موازنة 2028 -2029'!O650</f>
        <v>0</v>
      </c>
      <c r="L650" s="377">
        <f t="shared" ref="L650:O650" si="223">SUM(L648:L649)</f>
        <v>0</v>
      </c>
      <c r="M650" s="377">
        <f>'موازنة 2029-2030'!O650</f>
        <v>0</v>
      </c>
      <c r="N650" s="515">
        <f t="shared" si="211"/>
        <v>0</v>
      </c>
      <c r="O650" s="377">
        <f t="shared" si="223"/>
        <v>0</v>
      </c>
      <c r="P650" s="377" t="str">
        <f t="shared" si="212"/>
        <v xml:space="preserve"> </v>
      </c>
      <c r="Q650" s="377" t="str">
        <f t="shared" si="213"/>
        <v xml:space="preserve"> </v>
      </c>
      <c r="R650" s="516">
        <f t="shared" si="216"/>
        <v>0</v>
      </c>
      <c r="S650" s="461">
        <f t="shared" si="214"/>
        <v>0</v>
      </c>
    </row>
    <row r="651" spans="1:19" s="2" customFormat="1" ht="105.75" hidden="1" customHeight="1" thickBot="1" x14ac:dyDescent="0.25">
      <c r="A651" s="389">
        <f>'موازنة 2026-2027'!A651</f>
        <v>0</v>
      </c>
      <c r="B651" s="390">
        <f>'موازنة 2026-2027'!B651</f>
        <v>0</v>
      </c>
      <c r="C651" s="390">
        <f>'موازنة 2026-2027'!C651</f>
        <v>0</v>
      </c>
      <c r="D651" s="390">
        <f>'موازنة 2026-2027'!D651</f>
        <v>0</v>
      </c>
      <c r="E651" s="390">
        <f>'موازنة 2026-2027'!E651</f>
        <v>0</v>
      </c>
      <c r="F651" s="390">
        <f>'موازنة 2026-2027'!F651</f>
        <v>0</v>
      </c>
      <c r="G651" s="66" t="s">
        <v>1034</v>
      </c>
      <c r="H651" s="623" t="s">
        <v>589</v>
      </c>
      <c r="I651" s="390">
        <f>'موازنة 2026-2027'!O651</f>
        <v>0</v>
      </c>
      <c r="J651" s="390">
        <f>'موازنة 2027-2028 '!O651</f>
        <v>0</v>
      </c>
      <c r="K651" s="390">
        <f>'موازنة 2028 -2029'!O651</f>
        <v>0</v>
      </c>
      <c r="L651" s="390">
        <f t="shared" si="219"/>
        <v>0</v>
      </c>
      <c r="M651" s="390">
        <f>'موازنة 2029-2030'!O651</f>
        <v>0</v>
      </c>
      <c r="N651" s="544">
        <f t="shared" si="211"/>
        <v>0</v>
      </c>
      <c r="O651" s="390"/>
      <c r="P651" s="390" t="str">
        <f t="shared" si="212"/>
        <v xml:space="preserve"> </v>
      </c>
      <c r="Q651" s="390" t="str">
        <f t="shared" si="213"/>
        <v xml:space="preserve"> </v>
      </c>
      <c r="R651" s="545">
        <f t="shared" si="216"/>
        <v>0</v>
      </c>
      <c r="S651" s="461">
        <f t="shared" si="214"/>
        <v>0</v>
      </c>
    </row>
    <row r="652" spans="1:19" s="3" customFormat="1" ht="110.25" customHeight="1" thickBot="1" x14ac:dyDescent="0.25">
      <c r="A652" s="382">
        <f t="shared" ref="A652:O652" si="224">A636+A637+A638+A639+A640+A641+A642+A643+A644+A645+A646+A650+A651</f>
        <v>3000000</v>
      </c>
      <c r="B652" s="383">
        <f t="shared" si="224"/>
        <v>60943</v>
      </c>
      <c r="C652" s="383">
        <f t="shared" si="224"/>
        <v>3000000</v>
      </c>
      <c r="D652" s="383">
        <f t="shared" si="224"/>
        <v>2993469</v>
      </c>
      <c r="E652" s="383">
        <f t="shared" si="224"/>
        <v>3000000</v>
      </c>
      <c r="F652" s="383">
        <f t="shared" si="224"/>
        <v>0</v>
      </c>
      <c r="G652" s="58"/>
      <c r="H652" s="525" t="s">
        <v>456</v>
      </c>
      <c r="I652" s="383">
        <f>'موازنة 2026-2027'!O652</f>
        <v>1000000</v>
      </c>
      <c r="J652" s="383">
        <f>'موازنة 2027-2028 '!O652</f>
        <v>1000000</v>
      </c>
      <c r="K652" s="383">
        <f>'موازنة 2028 -2029'!O652</f>
        <v>1000000</v>
      </c>
      <c r="L652" s="383">
        <f t="shared" si="224"/>
        <v>2000000</v>
      </c>
      <c r="M652" s="383">
        <f>'موازنة 2029-2030'!O652</f>
        <v>0</v>
      </c>
      <c r="N652" s="526">
        <f t="shared" si="211"/>
        <v>-1000000</v>
      </c>
      <c r="O652" s="383">
        <f t="shared" si="224"/>
        <v>0</v>
      </c>
      <c r="P652" s="383" t="str">
        <f t="shared" si="212"/>
        <v xml:space="preserve"> </v>
      </c>
      <c r="Q652" s="383">
        <f t="shared" si="213"/>
        <v>1000000</v>
      </c>
      <c r="R652" s="527">
        <f t="shared" si="216"/>
        <v>0</v>
      </c>
      <c r="S652" s="461">
        <f t="shared" si="214"/>
        <v>17054412</v>
      </c>
    </row>
    <row r="653" spans="1:19" s="3" customFormat="1" ht="112.5" customHeight="1" x14ac:dyDescent="0.2">
      <c r="A653" s="355"/>
      <c r="B653" s="425"/>
      <c r="C653" s="425"/>
      <c r="D653" s="425"/>
      <c r="E653" s="425"/>
      <c r="F653" s="425"/>
      <c r="G653" s="59" t="s">
        <v>965</v>
      </c>
      <c r="H653" s="540" t="s">
        <v>457</v>
      </c>
      <c r="I653" s="425"/>
      <c r="J653" s="425"/>
      <c r="K653" s="425"/>
      <c r="L653" s="425"/>
      <c r="M653" s="425"/>
      <c r="N653" s="594"/>
      <c r="O653" s="425"/>
      <c r="P653" s="425" t="str">
        <f t="shared" si="212"/>
        <v xml:space="preserve"> </v>
      </c>
      <c r="Q653" s="425" t="str">
        <f t="shared" si="213"/>
        <v xml:space="preserve"> </v>
      </c>
      <c r="R653" s="595"/>
      <c r="S653" s="461">
        <f>S685</f>
        <v>0</v>
      </c>
    </row>
    <row r="654" spans="1:19" s="2" customFormat="1" ht="105.75" hidden="1" customHeight="1" x14ac:dyDescent="0.2">
      <c r="A654" s="389">
        <f>'موازنة 2026-2027'!A654</f>
        <v>0</v>
      </c>
      <c r="B654" s="390">
        <f>'موازنة 2026-2027'!B654</f>
        <v>0</v>
      </c>
      <c r="C654" s="390">
        <f>'موازنة 2026-2027'!C654</f>
        <v>0</v>
      </c>
      <c r="D654" s="390">
        <f>'موازنة 2026-2027'!D654</f>
        <v>0</v>
      </c>
      <c r="E654" s="390">
        <f>'موازنة 2026-2027'!E654</f>
        <v>0</v>
      </c>
      <c r="F654" s="390">
        <f>'موازنة 2026-2027'!F654</f>
        <v>0</v>
      </c>
      <c r="G654" s="60" t="s">
        <v>1035</v>
      </c>
      <c r="H654" s="474" t="s">
        <v>458</v>
      </c>
      <c r="I654" s="390">
        <f>'موازنة 2026-2027'!O654</f>
        <v>0</v>
      </c>
      <c r="J654" s="390">
        <f>'موازنة 2027-2028 '!O654</f>
        <v>0</v>
      </c>
      <c r="K654" s="390">
        <f>'موازنة 2028 -2029'!O654</f>
        <v>0</v>
      </c>
      <c r="L654" s="390">
        <f t="shared" si="219"/>
        <v>0</v>
      </c>
      <c r="M654" s="390">
        <f>'موازنة 2029-2030'!O654</f>
        <v>0</v>
      </c>
      <c r="N654" s="544">
        <f t="shared" si="211"/>
        <v>0</v>
      </c>
      <c r="O654" s="390"/>
      <c r="P654" s="390" t="str">
        <f t="shared" si="212"/>
        <v xml:space="preserve"> </v>
      </c>
      <c r="Q654" s="390" t="str">
        <f t="shared" si="213"/>
        <v xml:space="preserve"> </v>
      </c>
      <c r="R654" s="545">
        <f t="shared" si="216"/>
        <v>0</v>
      </c>
      <c r="S654" s="461">
        <f t="shared" si="214"/>
        <v>0</v>
      </c>
    </row>
    <row r="655" spans="1:19" s="2" customFormat="1" ht="105.75" hidden="1" customHeight="1" x14ac:dyDescent="0.2">
      <c r="A655" s="389"/>
      <c r="B655" s="390"/>
      <c r="C655" s="390"/>
      <c r="D655" s="390"/>
      <c r="E655" s="390"/>
      <c r="F655" s="390"/>
      <c r="G655" s="60" t="s">
        <v>966</v>
      </c>
      <c r="H655" s="474" t="s">
        <v>459</v>
      </c>
      <c r="I655" s="390"/>
      <c r="J655" s="390"/>
      <c r="K655" s="390"/>
      <c r="L655" s="390"/>
      <c r="M655" s="390"/>
      <c r="N655" s="544"/>
      <c r="O655" s="390"/>
      <c r="P655" s="390" t="str">
        <f t="shared" si="212"/>
        <v xml:space="preserve"> </v>
      </c>
      <c r="Q655" s="390" t="str">
        <f t="shared" si="213"/>
        <v xml:space="preserve"> </v>
      </c>
      <c r="R655" s="545"/>
      <c r="S655" s="461">
        <f>S658</f>
        <v>0</v>
      </c>
    </row>
    <row r="656" spans="1:19" s="1" customFormat="1" ht="105.75" hidden="1" customHeight="1" x14ac:dyDescent="0.2">
      <c r="A656" s="357">
        <f>'موازنة 2026-2027'!A656</f>
        <v>0</v>
      </c>
      <c r="B656" s="373">
        <f>'موازنة 2026-2027'!B656</f>
        <v>0</v>
      </c>
      <c r="C656" s="373">
        <f>'موازنة 2026-2027'!C656</f>
        <v>0</v>
      </c>
      <c r="D656" s="373">
        <f>'موازنة 2026-2027'!D656</f>
        <v>0</v>
      </c>
      <c r="E656" s="373">
        <f>'موازنة 2026-2027'!E656</f>
        <v>0</v>
      </c>
      <c r="F656" s="373">
        <f>'موازنة 2026-2027'!F656</f>
        <v>0</v>
      </c>
      <c r="G656" s="54">
        <v>4212020101</v>
      </c>
      <c r="H656" s="477" t="s">
        <v>460</v>
      </c>
      <c r="I656" s="373">
        <f>'موازنة 2026-2027'!O656</f>
        <v>0</v>
      </c>
      <c r="J656" s="373">
        <f>'موازنة 2027-2028 '!O656</f>
        <v>0</v>
      </c>
      <c r="K656" s="373">
        <f>'موازنة 2028 -2029'!O656</f>
        <v>0</v>
      </c>
      <c r="L656" s="373">
        <f t="shared" si="219"/>
        <v>0</v>
      </c>
      <c r="M656" s="373">
        <f>'موازنة 2029-2030'!O656</f>
        <v>0</v>
      </c>
      <c r="N656" s="508">
        <f t="shared" si="211"/>
        <v>0</v>
      </c>
      <c r="O656" s="373"/>
      <c r="P656" s="373" t="str">
        <f t="shared" si="212"/>
        <v xml:space="preserve"> </v>
      </c>
      <c r="Q656" s="373" t="str">
        <f t="shared" si="213"/>
        <v xml:space="preserve"> </v>
      </c>
      <c r="R656" s="509">
        <f t="shared" si="216"/>
        <v>0</v>
      </c>
      <c r="S656" s="461">
        <f t="shared" si="214"/>
        <v>0</v>
      </c>
    </row>
    <row r="657" spans="1:19" s="1" customFormat="1" ht="105.75" hidden="1" customHeight="1" thickBot="1" x14ac:dyDescent="0.25">
      <c r="A657" s="357">
        <f>'موازنة 2026-2027'!A657</f>
        <v>0</v>
      </c>
      <c r="B657" s="373">
        <f>'موازنة 2026-2027'!B657</f>
        <v>0</v>
      </c>
      <c r="C657" s="373">
        <f>'موازنة 2026-2027'!C657</f>
        <v>0</v>
      </c>
      <c r="D657" s="373">
        <f>'موازنة 2026-2027'!D657</f>
        <v>0</v>
      </c>
      <c r="E657" s="373">
        <f>'موازنة 2026-2027'!E657</f>
        <v>0</v>
      </c>
      <c r="F657" s="373">
        <f>'موازنة 2026-2027'!F657</f>
        <v>0</v>
      </c>
      <c r="G657" s="55">
        <v>4212020201</v>
      </c>
      <c r="H657" s="510" t="s">
        <v>461</v>
      </c>
      <c r="I657" s="373">
        <f>'موازنة 2026-2027'!O657</f>
        <v>0</v>
      </c>
      <c r="J657" s="373">
        <f>'موازنة 2027-2028 '!O657</f>
        <v>0</v>
      </c>
      <c r="K657" s="373">
        <f>'موازنة 2028 -2029'!O657</f>
        <v>0</v>
      </c>
      <c r="L657" s="373">
        <f t="shared" si="219"/>
        <v>0</v>
      </c>
      <c r="M657" s="373">
        <f>'موازنة 2029-2030'!O657</f>
        <v>0</v>
      </c>
      <c r="N657" s="508">
        <f t="shared" si="211"/>
        <v>0</v>
      </c>
      <c r="O657" s="373"/>
      <c r="P657" s="373" t="str">
        <f t="shared" si="212"/>
        <v xml:space="preserve"> </v>
      </c>
      <c r="Q657" s="373" t="str">
        <f t="shared" si="213"/>
        <v xml:space="preserve"> </v>
      </c>
      <c r="R657" s="509">
        <f t="shared" si="216"/>
        <v>0</v>
      </c>
      <c r="S657" s="461">
        <f t="shared" si="214"/>
        <v>0</v>
      </c>
    </row>
    <row r="658" spans="1:19" s="2" customFormat="1" ht="107.25" hidden="1" customHeight="1" thickBot="1" x14ac:dyDescent="0.25">
      <c r="A658" s="376">
        <f t="shared" ref="A658:F658" si="225">SUM(A656:A657)</f>
        <v>0</v>
      </c>
      <c r="B658" s="377">
        <f t="shared" si="225"/>
        <v>0</v>
      </c>
      <c r="C658" s="377">
        <f t="shared" si="225"/>
        <v>0</v>
      </c>
      <c r="D658" s="377">
        <f t="shared" si="225"/>
        <v>0</v>
      </c>
      <c r="E658" s="377">
        <f t="shared" si="225"/>
        <v>0</v>
      </c>
      <c r="F658" s="377">
        <f t="shared" si="225"/>
        <v>0</v>
      </c>
      <c r="G658" s="57"/>
      <c r="H658" s="514" t="s">
        <v>256</v>
      </c>
      <c r="I658" s="377">
        <f>'موازنة 2026-2027'!O658</f>
        <v>0</v>
      </c>
      <c r="J658" s="377">
        <f>'موازنة 2027-2028 '!O658</f>
        <v>0</v>
      </c>
      <c r="K658" s="377">
        <f>'موازنة 2028 -2029'!O658</f>
        <v>0</v>
      </c>
      <c r="L658" s="377">
        <f t="shared" ref="L658:O658" si="226">SUM(L656:L657)</f>
        <v>0</v>
      </c>
      <c r="M658" s="377">
        <f>'موازنة 2029-2030'!O658</f>
        <v>0</v>
      </c>
      <c r="N658" s="515">
        <f t="shared" si="211"/>
        <v>0</v>
      </c>
      <c r="O658" s="377">
        <f t="shared" si="226"/>
        <v>0</v>
      </c>
      <c r="P658" s="377" t="str">
        <f t="shared" si="212"/>
        <v xml:space="preserve"> </v>
      </c>
      <c r="Q658" s="377" t="str">
        <f t="shared" si="213"/>
        <v xml:space="preserve"> </v>
      </c>
      <c r="R658" s="516">
        <f t="shared" si="216"/>
        <v>0</v>
      </c>
      <c r="S658" s="461">
        <f t="shared" si="214"/>
        <v>0</v>
      </c>
    </row>
    <row r="659" spans="1:19" s="2" customFormat="1" ht="112.5" customHeight="1" x14ac:dyDescent="0.2">
      <c r="A659" s="389"/>
      <c r="B659" s="390"/>
      <c r="C659" s="390"/>
      <c r="D659" s="390"/>
      <c r="E659" s="390"/>
      <c r="F659" s="390"/>
      <c r="G659" s="53" t="s">
        <v>967</v>
      </c>
      <c r="H659" s="505" t="s">
        <v>462</v>
      </c>
      <c r="I659" s="390"/>
      <c r="J659" s="390"/>
      <c r="K659" s="390"/>
      <c r="L659" s="390"/>
      <c r="M659" s="390"/>
      <c r="N659" s="544"/>
      <c r="O659" s="390"/>
      <c r="P659" s="390" t="str">
        <f t="shared" si="212"/>
        <v xml:space="preserve"> </v>
      </c>
      <c r="Q659" s="390" t="str">
        <f t="shared" si="213"/>
        <v xml:space="preserve"> </v>
      </c>
      <c r="R659" s="545"/>
      <c r="S659" s="461">
        <f>S662</f>
        <v>0</v>
      </c>
    </row>
    <row r="660" spans="1:19" s="1" customFormat="1" ht="97.5" customHeight="1" thickBot="1" x14ac:dyDescent="0.25">
      <c r="A660" s="373">
        <f>'موازنة 2026-2027'!A660</f>
        <v>0</v>
      </c>
      <c r="B660" s="373">
        <f>'موازنة 2026-2027'!B660</f>
        <v>0</v>
      </c>
      <c r="C660" s="373">
        <f>'موازنة 2026-2027'!C660</f>
        <v>0</v>
      </c>
      <c r="D660" s="373">
        <f>'موازنة 2026-2027'!D660</f>
        <v>0</v>
      </c>
      <c r="E660" s="373">
        <f>'موازنة 2026-2027'!E660</f>
        <v>0</v>
      </c>
      <c r="F660" s="373">
        <f>'موازنة 2026-2027'!F660</f>
        <v>0</v>
      </c>
      <c r="G660" s="54">
        <v>4212030101</v>
      </c>
      <c r="H660" s="477" t="s">
        <v>463</v>
      </c>
      <c r="I660" s="373">
        <f>'موازنة 2026-2027'!O660</f>
        <v>0</v>
      </c>
      <c r="J660" s="373">
        <f>'موازنة 2027-2028 '!O660</f>
        <v>0</v>
      </c>
      <c r="K660" s="373">
        <f>'موازنة 2028 -2029'!O660</f>
        <v>0</v>
      </c>
      <c r="L660" s="373">
        <f t="shared" si="219"/>
        <v>0</v>
      </c>
      <c r="M660" s="373">
        <f>'موازنة 2029-2030'!O660</f>
        <v>0</v>
      </c>
      <c r="N660" s="508">
        <f t="shared" si="211"/>
        <v>0</v>
      </c>
      <c r="O660" s="373"/>
      <c r="P660" s="373" t="str">
        <f t="shared" si="212"/>
        <v xml:space="preserve"> </v>
      </c>
      <c r="Q660" s="373" t="str">
        <f t="shared" si="213"/>
        <v xml:space="preserve"> </v>
      </c>
      <c r="R660" s="509">
        <f t="shared" si="216"/>
        <v>0</v>
      </c>
      <c r="S660" s="461">
        <f t="shared" si="214"/>
        <v>0</v>
      </c>
    </row>
    <row r="661" spans="1:19" s="1" customFormat="1" ht="105.75" hidden="1" customHeight="1" thickBot="1" x14ac:dyDescent="0.25">
      <c r="A661" s="374">
        <f>'موازنة 2026-2027'!A661</f>
        <v>0</v>
      </c>
      <c r="B661" s="375">
        <f>'موازنة 2026-2027'!B661</f>
        <v>0</v>
      </c>
      <c r="C661" s="375">
        <f>'موازنة 2026-2027'!C661</f>
        <v>0</v>
      </c>
      <c r="D661" s="375">
        <f>'موازنة 2026-2027'!D661</f>
        <v>0</v>
      </c>
      <c r="E661" s="375">
        <f>'موازنة 2026-2027'!E661</f>
        <v>0</v>
      </c>
      <c r="F661" s="375">
        <f>'موازنة 2026-2027'!F661</f>
        <v>0</v>
      </c>
      <c r="G661" s="55">
        <v>4212030201</v>
      </c>
      <c r="H661" s="510" t="s">
        <v>464</v>
      </c>
      <c r="I661" s="375">
        <f>'موازنة 2026-2027'!O661</f>
        <v>0</v>
      </c>
      <c r="J661" s="375">
        <f>'موازنة 2027-2028 '!O661</f>
        <v>0</v>
      </c>
      <c r="K661" s="375">
        <f>'موازنة 2028 -2029'!O661</f>
        <v>0</v>
      </c>
      <c r="L661" s="375">
        <f t="shared" si="219"/>
        <v>0</v>
      </c>
      <c r="M661" s="375">
        <f>'موازنة 2029-2030'!O661</f>
        <v>0</v>
      </c>
      <c r="N661" s="511">
        <f t="shared" si="211"/>
        <v>0</v>
      </c>
      <c r="O661" s="375"/>
      <c r="P661" s="375" t="str">
        <f t="shared" si="212"/>
        <v xml:space="preserve"> </v>
      </c>
      <c r="Q661" s="375" t="str">
        <f t="shared" si="213"/>
        <v xml:space="preserve"> </v>
      </c>
      <c r="R661" s="512">
        <f t="shared" si="216"/>
        <v>0</v>
      </c>
      <c r="S661" s="461">
        <f t="shared" si="214"/>
        <v>0</v>
      </c>
    </row>
    <row r="662" spans="1:19" s="2" customFormat="1" ht="99.75" customHeight="1" thickBot="1" x14ac:dyDescent="0.25">
      <c r="A662" s="376">
        <f t="shared" ref="A662:O662" si="227">SUM(A660:A661)</f>
        <v>0</v>
      </c>
      <c r="B662" s="377">
        <f t="shared" si="227"/>
        <v>0</v>
      </c>
      <c r="C662" s="377">
        <f t="shared" si="227"/>
        <v>0</v>
      </c>
      <c r="D662" s="377">
        <f t="shared" si="227"/>
        <v>0</v>
      </c>
      <c r="E662" s="377">
        <f t="shared" si="227"/>
        <v>0</v>
      </c>
      <c r="F662" s="377">
        <f t="shared" si="227"/>
        <v>0</v>
      </c>
      <c r="G662" s="57"/>
      <c r="H662" s="514" t="s">
        <v>266</v>
      </c>
      <c r="I662" s="377">
        <f>'موازنة 2026-2027'!O662</f>
        <v>0</v>
      </c>
      <c r="J662" s="377">
        <f>'موازنة 2027-2028 '!O662</f>
        <v>0</v>
      </c>
      <c r="K662" s="377">
        <f>'موازنة 2028 -2029'!O662</f>
        <v>0</v>
      </c>
      <c r="L662" s="377">
        <f t="shared" si="227"/>
        <v>0</v>
      </c>
      <c r="M662" s="377">
        <f>'موازنة 2029-2030'!O662</f>
        <v>0</v>
      </c>
      <c r="N662" s="515">
        <f t="shared" si="211"/>
        <v>0</v>
      </c>
      <c r="O662" s="377">
        <f t="shared" si="227"/>
        <v>0</v>
      </c>
      <c r="P662" s="377" t="str">
        <f t="shared" si="212"/>
        <v xml:space="preserve"> </v>
      </c>
      <c r="Q662" s="377" t="str">
        <f t="shared" si="213"/>
        <v xml:space="preserve"> </v>
      </c>
      <c r="R662" s="516">
        <f t="shared" si="216"/>
        <v>0</v>
      </c>
      <c r="S662" s="461">
        <f t="shared" si="214"/>
        <v>0</v>
      </c>
    </row>
    <row r="663" spans="1:19" s="2" customFormat="1" ht="105.75" hidden="1" customHeight="1" x14ac:dyDescent="0.2">
      <c r="A663" s="371">
        <f>'موازنة 2026-2027'!A663</f>
        <v>0</v>
      </c>
      <c r="B663" s="372">
        <f>'موازنة 2026-2027'!B663</f>
        <v>0</v>
      </c>
      <c r="C663" s="372">
        <f>'موازنة 2026-2027'!C663</f>
        <v>0</v>
      </c>
      <c r="D663" s="372">
        <f>'موازنة 2026-2027'!D663</f>
        <v>0</v>
      </c>
      <c r="E663" s="372">
        <f>'موازنة 2026-2027'!E663</f>
        <v>0</v>
      </c>
      <c r="F663" s="372">
        <f>'موازنة 2026-2027'!F663</f>
        <v>0</v>
      </c>
      <c r="G663" s="53" t="s">
        <v>1036</v>
      </c>
      <c r="H663" s="505" t="s">
        <v>568</v>
      </c>
      <c r="I663" s="372">
        <f>'موازنة 2026-2027'!O663</f>
        <v>0</v>
      </c>
      <c r="J663" s="372">
        <f>'موازنة 2027-2028 '!O663</f>
        <v>0</v>
      </c>
      <c r="K663" s="372">
        <f>'موازنة 2028 -2029'!O663</f>
        <v>0</v>
      </c>
      <c r="L663" s="372">
        <f t="shared" si="219"/>
        <v>0</v>
      </c>
      <c r="M663" s="372">
        <f>'موازنة 2029-2030'!O663</f>
        <v>0</v>
      </c>
      <c r="N663" s="506">
        <f t="shared" si="211"/>
        <v>0</v>
      </c>
      <c r="O663" s="372"/>
      <c r="P663" s="372" t="str">
        <f t="shared" si="212"/>
        <v xml:space="preserve"> </v>
      </c>
      <c r="Q663" s="372" t="str">
        <f t="shared" si="213"/>
        <v xml:space="preserve"> </v>
      </c>
      <c r="R663" s="507">
        <f t="shared" si="216"/>
        <v>0</v>
      </c>
      <c r="S663" s="461">
        <f t="shared" si="214"/>
        <v>0</v>
      </c>
    </row>
    <row r="664" spans="1:19" s="2" customFormat="1" ht="105.75" hidden="1" customHeight="1" x14ac:dyDescent="0.2">
      <c r="A664" s="389">
        <f>'موازنة 2026-2027'!A664</f>
        <v>0</v>
      </c>
      <c r="B664" s="390">
        <f>'موازنة 2026-2027'!B664</f>
        <v>0</v>
      </c>
      <c r="C664" s="390">
        <f>'موازنة 2026-2027'!C664</f>
        <v>0</v>
      </c>
      <c r="D664" s="390">
        <f>'موازنة 2026-2027'!D664</f>
        <v>0</v>
      </c>
      <c r="E664" s="390">
        <f>'موازنة 2026-2027'!E664</f>
        <v>0</v>
      </c>
      <c r="F664" s="390">
        <f>'موازنة 2026-2027'!F664</f>
        <v>0</v>
      </c>
      <c r="G664" s="60" t="s">
        <v>1037</v>
      </c>
      <c r="H664" s="474" t="s">
        <v>465</v>
      </c>
      <c r="I664" s="390">
        <f>'موازنة 2026-2027'!O664</f>
        <v>0</v>
      </c>
      <c r="J664" s="390">
        <f>'موازنة 2027-2028 '!O664</f>
        <v>0</v>
      </c>
      <c r="K664" s="390">
        <f>'موازنة 2028 -2029'!O664</f>
        <v>0</v>
      </c>
      <c r="L664" s="390">
        <f t="shared" si="219"/>
        <v>0</v>
      </c>
      <c r="M664" s="390">
        <f>'موازنة 2029-2030'!O664</f>
        <v>0</v>
      </c>
      <c r="N664" s="544">
        <f t="shared" si="211"/>
        <v>0</v>
      </c>
      <c r="O664" s="390"/>
      <c r="P664" s="390" t="str">
        <f t="shared" si="212"/>
        <v xml:space="preserve"> </v>
      </c>
      <c r="Q664" s="390" t="str">
        <f t="shared" si="213"/>
        <v xml:space="preserve"> </v>
      </c>
      <c r="R664" s="545">
        <f t="shared" si="216"/>
        <v>0</v>
      </c>
      <c r="S664" s="461">
        <f t="shared" si="214"/>
        <v>0</v>
      </c>
    </row>
    <row r="665" spans="1:19" s="2" customFormat="1" ht="105.75" hidden="1" customHeight="1" x14ac:dyDescent="0.2">
      <c r="A665" s="389">
        <f>'موازنة 2026-2027'!A665</f>
        <v>0</v>
      </c>
      <c r="B665" s="390">
        <f>'موازنة 2026-2027'!B665</f>
        <v>0</v>
      </c>
      <c r="C665" s="390">
        <f>'موازنة 2026-2027'!C665</f>
        <v>0</v>
      </c>
      <c r="D665" s="390">
        <f>'موازنة 2026-2027'!D665</f>
        <v>0</v>
      </c>
      <c r="E665" s="390">
        <f>'موازنة 2026-2027'!E665</f>
        <v>0</v>
      </c>
      <c r="F665" s="390">
        <f>'موازنة 2026-2027'!F665</f>
        <v>0</v>
      </c>
      <c r="G665" s="60" t="s">
        <v>1038</v>
      </c>
      <c r="H665" s="474" t="s">
        <v>466</v>
      </c>
      <c r="I665" s="390">
        <f>'موازنة 2026-2027'!O665</f>
        <v>0</v>
      </c>
      <c r="J665" s="390">
        <f>'موازنة 2027-2028 '!O665</f>
        <v>0</v>
      </c>
      <c r="K665" s="390">
        <f>'موازنة 2028 -2029'!O665</f>
        <v>0</v>
      </c>
      <c r="L665" s="390">
        <f t="shared" si="219"/>
        <v>0</v>
      </c>
      <c r="M665" s="390">
        <f>'موازنة 2029-2030'!O665</f>
        <v>0</v>
      </c>
      <c r="N665" s="544">
        <f t="shared" si="211"/>
        <v>0</v>
      </c>
      <c r="O665" s="390"/>
      <c r="P665" s="390" t="str">
        <f t="shared" si="212"/>
        <v xml:space="preserve"> </v>
      </c>
      <c r="Q665" s="390" t="str">
        <f t="shared" si="213"/>
        <v xml:space="preserve"> </v>
      </c>
      <c r="R665" s="545">
        <f t="shared" si="216"/>
        <v>0</v>
      </c>
      <c r="S665" s="461">
        <f t="shared" si="214"/>
        <v>0</v>
      </c>
    </row>
    <row r="666" spans="1:19" s="2" customFormat="1" ht="105.75" hidden="1" customHeight="1" x14ac:dyDescent="0.2">
      <c r="A666" s="389"/>
      <c r="B666" s="390"/>
      <c r="C666" s="390"/>
      <c r="D666" s="390"/>
      <c r="E666" s="390"/>
      <c r="F666" s="390"/>
      <c r="G666" s="60" t="s">
        <v>968</v>
      </c>
      <c r="H666" s="474" t="s">
        <v>467</v>
      </c>
      <c r="I666" s="390"/>
      <c r="J666" s="390"/>
      <c r="K666" s="390"/>
      <c r="L666" s="390"/>
      <c r="M666" s="390"/>
      <c r="N666" s="544"/>
      <c r="O666" s="390"/>
      <c r="P666" s="390" t="str">
        <f t="shared" si="212"/>
        <v xml:space="preserve"> </v>
      </c>
      <c r="Q666" s="390" t="str">
        <f t="shared" si="213"/>
        <v xml:space="preserve"> </v>
      </c>
      <c r="R666" s="545"/>
      <c r="S666" s="461">
        <f>S674</f>
        <v>0</v>
      </c>
    </row>
    <row r="667" spans="1:19" s="1" customFormat="1" ht="105.75" hidden="1" customHeight="1" x14ac:dyDescent="0.2">
      <c r="A667" s="357">
        <f>'موازنة 2026-2027'!A667</f>
        <v>0</v>
      </c>
      <c r="B667" s="373">
        <f>'موازنة 2026-2027'!B667</f>
        <v>0</v>
      </c>
      <c r="C667" s="373">
        <f>'موازنة 2026-2027'!C667</f>
        <v>0</v>
      </c>
      <c r="D667" s="373">
        <f>'موازنة 2026-2027'!D667</f>
        <v>0</v>
      </c>
      <c r="E667" s="373">
        <f>'موازنة 2026-2027'!E667</f>
        <v>0</v>
      </c>
      <c r="F667" s="373">
        <f>'موازنة 2026-2027'!F667</f>
        <v>0</v>
      </c>
      <c r="G667" s="54">
        <v>4212070101</v>
      </c>
      <c r="H667" s="477" t="s">
        <v>468</v>
      </c>
      <c r="I667" s="373">
        <f>'موازنة 2026-2027'!O667</f>
        <v>0</v>
      </c>
      <c r="J667" s="373">
        <f>'موازنة 2027-2028 '!O667</f>
        <v>0</v>
      </c>
      <c r="K667" s="373">
        <f>'موازنة 2028 -2029'!O667</f>
        <v>0</v>
      </c>
      <c r="L667" s="373">
        <f t="shared" si="219"/>
        <v>0</v>
      </c>
      <c r="M667" s="373">
        <f>'موازنة 2029-2030'!O667</f>
        <v>0</v>
      </c>
      <c r="N667" s="508">
        <f t="shared" si="211"/>
        <v>0</v>
      </c>
      <c r="O667" s="373"/>
      <c r="P667" s="373" t="str">
        <f t="shared" si="212"/>
        <v xml:space="preserve"> </v>
      </c>
      <c r="Q667" s="373" t="str">
        <f t="shared" si="213"/>
        <v xml:space="preserve"> </v>
      </c>
      <c r="R667" s="509">
        <f t="shared" si="216"/>
        <v>0</v>
      </c>
      <c r="S667" s="461">
        <f t="shared" si="214"/>
        <v>0</v>
      </c>
    </row>
    <row r="668" spans="1:19" s="1" customFormat="1" ht="105.75" hidden="1" customHeight="1" x14ac:dyDescent="0.2">
      <c r="A668" s="357">
        <f>'موازنة 2026-2027'!A668</f>
        <v>0</v>
      </c>
      <c r="B668" s="373">
        <f>'موازنة 2026-2027'!B668</f>
        <v>0</v>
      </c>
      <c r="C668" s="373">
        <f>'موازنة 2026-2027'!C668</f>
        <v>0</v>
      </c>
      <c r="D668" s="373">
        <f>'موازنة 2026-2027'!D668</f>
        <v>0</v>
      </c>
      <c r="E668" s="373">
        <f>'موازنة 2026-2027'!E668</f>
        <v>0</v>
      </c>
      <c r="F668" s="373">
        <f>'موازنة 2026-2027'!F668</f>
        <v>0</v>
      </c>
      <c r="G668" s="54">
        <v>4212070201</v>
      </c>
      <c r="H668" s="477" t="s">
        <v>469</v>
      </c>
      <c r="I668" s="373">
        <f>'موازنة 2026-2027'!O668</f>
        <v>0</v>
      </c>
      <c r="J668" s="373">
        <f>'موازنة 2027-2028 '!O668</f>
        <v>0</v>
      </c>
      <c r="K668" s="373">
        <f>'موازنة 2028 -2029'!O668</f>
        <v>0</v>
      </c>
      <c r="L668" s="373">
        <f t="shared" si="219"/>
        <v>0</v>
      </c>
      <c r="M668" s="373">
        <f>'موازنة 2029-2030'!O668</f>
        <v>0</v>
      </c>
      <c r="N668" s="508">
        <f t="shared" si="211"/>
        <v>0</v>
      </c>
      <c r="O668" s="373"/>
      <c r="P668" s="373" t="str">
        <f t="shared" si="212"/>
        <v xml:space="preserve"> </v>
      </c>
      <c r="Q668" s="373" t="str">
        <f t="shared" si="213"/>
        <v xml:space="preserve"> </v>
      </c>
      <c r="R668" s="509">
        <f t="shared" si="216"/>
        <v>0</v>
      </c>
      <c r="S668" s="461">
        <f t="shared" si="214"/>
        <v>0</v>
      </c>
    </row>
    <row r="669" spans="1:19" s="1" customFormat="1" ht="105.75" hidden="1" customHeight="1" x14ac:dyDescent="0.2">
      <c r="A669" s="357">
        <f>'موازنة 2026-2027'!A669</f>
        <v>0</v>
      </c>
      <c r="B669" s="373">
        <f>'موازنة 2026-2027'!B669</f>
        <v>0</v>
      </c>
      <c r="C669" s="373">
        <f>'موازنة 2026-2027'!C669</f>
        <v>0</v>
      </c>
      <c r="D669" s="373">
        <f>'موازنة 2026-2027'!D669</f>
        <v>0</v>
      </c>
      <c r="E669" s="373">
        <f>'موازنة 2026-2027'!E669</f>
        <v>0</v>
      </c>
      <c r="F669" s="373">
        <f>'موازنة 2026-2027'!F669</f>
        <v>0</v>
      </c>
      <c r="G669" s="54">
        <v>4212070301</v>
      </c>
      <c r="H669" s="477" t="s">
        <v>470</v>
      </c>
      <c r="I669" s="373">
        <f>'موازنة 2026-2027'!O669</f>
        <v>0</v>
      </c>
      <c r="J669" s="373">
        <f>'موازنة 2027-2028 '!O669</f>
        <v>0</v>
      </c>
      <c r="K669" s="373">
        <f>'موازنة 2028 -2029'!O669</f>
        <v>0</v>
      </c>
      <c r="L669" s="373">
        <f t="shared" si="219"/>
        <v>0</v>
      </c>
      <c r="M669" s="373">
        <f>'موازنة 2029-2030'!O669</f>
        <v>0</v>
      </c>
      <c r="N669" s="508">
        <f t="shared" si="211"/>
        <v>0</v>
      </c>
      <c r="O669" s="373"/>
      <c r="P669" s="373" t="str">
        <f t="shared" si="212"/>
        <v xml:space="preserve"> </v>
      </c>
      <c r="Q669" s="373" t="str">
        <f t="shared" si="213"/>
        <v xml:space="preserve"> </v>
      </c>
      <c r="R669" s="509">
        <f t="shared" si="216"/>
        <v>0</v>
      </c>
      <c r="S669" s="461">
        <f t="shared" si="214"/>
        <v>0</v>
      </c>
    </row>
    <row r="670" spans="1:19" s="1" customFormat="1" ht="105.75" hidden="1" customHeight="1" x14ac:dyDescent="0.2">
      <c r="A670" s="357">
        <f>'موازنة 2026-2027'!A670</f>
        <v>0</v>
      </c>
      <c r="B670" s="373">
        <f>'موازنة 2026-2027'!B670</f>
        <v>0</v>
      </c>
      <c r="C670" s="373">
        <f>'موازنة 2026-2027'!C670</f>
        <v>0</v>
      </c>
      <c r="D670" s="373">
        <f>'موازنة 2026-2027'!D670</f>
        <v>0</v>
      </c>
      <c r="E670" s="373">
        <f>'موازنة 2026-2027'!E670</f>
        <v>0</v>
      </c>
      <c r="F670" s="373">
        <f>'موازنة 2026-2027'!F670</f>
        <v>0</v>
      </c>
      <c r="G670" s="54">
        <v>4212070401</v>
      </c>
      <c r="H670" s="477" t="s">
        <v>471</v>
      </c>
      <c r="I670" s="373">
        <f>'موازنة 2026-2027'!O670</f>
        <v>0</v>
      </c>
      <c r="J670" s="373">
        <f>'موازنة 2027-2028 '!O670</f>
        <v>0</v>
      </c>
      <c r="K670" s="373">
        <f>'موازنة 2028 -2029'!O670</f>
        <v>0</v>
      </c>
      <c r="L670" s="373">
        <f t="shared" si="219"/>
        <v>0</v>
      </c>
      <c r="M670" s="373">
        <f>'موازنة 2029-2030'!O670</f>
        <v>0</v>
      </c>
      <c r="N670" s="508">
        <f t="shared" si="211"/>
        <v>0</v>
      </c>
      <c r="O670" s="373"/>
      <c r="P670" s="373" t="str">
        <f t="shared" si="212"/>
        <v xml:space="preserve"> </v>
      </c>
      <c r="Q670" s="373" t="str">
        <f t="shared" si="213"/>
        <v xml:space="preserve"> </v>
      </c>
      <c r="R670" s="509">
        <f t="shared" si="216"/>
        <v>0</v>
      </c>
      <c r="S670" s="461">
        <f t="shared" si="214"/>
        <v>0</v>
      </c>
    </row>
    <row r="671" spans="1:19" s="1" customFormat="1" ht="105.75" hidden="1" customHeight="1" x14ac:dyDescent="0.2">
      <c r="A671" s="357">
        <f>'موازنة 2026-2027'!A671</f>
        <v>0</v>
      </c>
      <c r="B671" s="373">
        <f>'موازنة 2026-2027'!B671</f>
        <v>0</v>
      </c>
      <c r="C671" s="373">
        <f>'موازنة 2026-2027'!C671</f>
        <v>0</v>
      </c>
      <c r="D671" s="373">
        <f>'موازنة 2026-2027'!D671</f>
        <v>0</v>
      </c>
      <c r="E671" s="373">
        <f>'موازنة 2026-2027'!E671</f>
        <v>0</v>
      </c>
      <c r="F671" s="373">
        <f>'موازنة 2026-2027'!F671</f>
        <v>0</v>
      </c>
      <c r="G671" s="54">
        <v>4212070501</v>
      </c>
      <c r="H671" s="477" t="s">
        <v>472</v>
      </c>
      <c r="I671" s="373">
        <f>'موازنة 2026-2027'!O671</f>
        <v>0</v>
      </c>
      <c r="J671" s="373">
        <f>'موازنة 2027-2028 '!O671</f>
        <v>0</v>
      </c>
      <c r="K671" s="373">
        <f>'موازنة 2028 -2029'!O671</f>
        <v>0</v>
      </c>
      <c r="L671" s="373">
        <f t="shared" si="219"/>
        <v>0</v>
      </c>
      <c r="M671" s="373">
        <f>'موازنة 2029-2030'!O671</f>
        <v>0</v>
      </c>
      <c r="N671" s="508">
        <f t="shared" si="211"/>
        <v>0</v>
      </c>
      <c r="O671" s="373"/>
      <c r="P671" s="373" t="str">
        <f t="shared" si="212"/>
        <v xml:space="preserve"> </v>
      </c>
      <c r="Q671" s="373" t="str">
        <f t="shared" si="213"/>
        <v xml:space="preserve"> </v>
      </c>
      <c r="R671" s="509">
        <f t="shared" si="216"/>
        <v>0</v>
      </c>
      <c r="S671" s="461">
        <f t="shared" si="214"/>
        <v>0</v>
      </c>
    </row>
    <row r="672" spans="1:19" s="1" customFormat="1" ht="105.75" hidden="1" customHeight="1" x14ac:dyDescent="0.2">
      <c r="A672" s="357">
        <f>'موازنة 2026-2027'!A672</f>
        <v>0</v>
      </c>
      <c r="B672" s="373">
        <f>'موازنة 2026-2027'!B672</f>
        <v>0</v>
      </c>
      <c r="C672" s="373">
        <f>'موازنة 2026-2027'!C672</f>
        <v>0</v>
      </c>
      <c r="D672" s="373">
        <f>'موازنة 2026-2027'!D672</f>
        <v>0</v>
      </c>
      <c r="E672" s="373">
        <f>'موازنة 2026-2027'!E672</f>
        <v>0</v>
      </c>
      <c r="F672" s="373">
        <f>'موازنة 2026-2027'!F672</f>
        <v>0</v>
      </c>
      <c r="G672" s="55">
        <v>4212070601</v>
      </c>
      <c r="H672" s="510" t="s">
        <v>473</v>
      </c>
      <c r="I672" s="373">
        <f>'موازنة 2026-2027'!O672</f>
        <v>0</v>
      </c>
      <c r="J672" s="373">
        <f>'موازنة 2027-2028 '!O672</f>
        <v>0</v>
      </c>
      <c r="K672" s="373">
        <f>'موازنة 2028 -2029'!O672</f>
        <v>0</v>
      </c>
      <c r="L672" s="373">
        <f t="shared" si="219"/>
        <v>0</v>
      </c>
      <c r="M672" s="373">
        <f>'موازنة 2029-2030'!O672</f>
        <v>0</v>
      </c>
      <c r="N672" s="508">
        <f t="shared" si="211"/>
        <v>0</v>
      </c>
      <c r="O672" s="373"/>
      <c r="P672" s="373" t="str">
        <f t="shared" si="212"/>
        <v xml:space="preserve"> </v>
      </c>
      <c r="Q672" s="373" t="str">
        <f t="shared" si="213"/>
        <v xml:space="preserve"> </v>
      </c>
      <c r="R672" s="509">
        <f t="shared" si="216"/>
        <v>0</v>
      </c>
      <c r="S672" s="461">
        <f t="shared" si="214"/>
        <v>0</v>
      </c>
    </row>
    <row r="673" spans="1:19" s="1" customFormat="1" ht="105.75" hidden="1" customHeight="1" thickBot="1" x14ac:dyDescent="0.25">
      <c r="A673" s="357">
        <f>'موازنة 2026-2027'!A673</f>
        <v>0</v>
      </c>
      <c r="B673" s="373">
        <f>'موازنة 2026-2027'!B673</f>
        <v>0</v>
      </c>
      <c r="C673" s="373">
        <f>'موازنة 2026-2027'!C673</f>
        <v>0</v>
      </c>
      <c r="D673" s="373">
        <f>'موازنة 2026-2027'!D673</f>
        <v>0</v>
      </c>
      <c r="E673" s="373">
        <f>'موازنة 2026-2027'!E673</f>
        <v>0</v>
      </c>
      <c r="F673" s="373">
        <f>'موازنة 2026-2027'!F673</f>
        <v>0</v>
      </c>
      <c r="G673" s="55">
        <v>4212070701</v>
      </c>
      <c r="H673" s="510" t="s">
        <v>598</v>
      </c>
      <c r="I673" s="373">
        <f>'موازنة 2026-2027'!O673</f>
        <v>0</v>
      </c>
      <c r="J673" s="373">
        <f>'موازنة 2027-2028 '!O673</f>
        <v>0</v>
      </c>
      <c r="K673" s="373">
        <f>'موازنة 2028 -2029'!O673</f>
        <v>0</v>
      </c>
      <c r="L673" s="373">
        <f t="shared" si="219"/>
        <v>0</v>
      </c>
      <c r="M673" s="373">
        <f>'موازنة 2029-2030'!O673</f>
        <v>0</v>
      </c>
      <c r="N673" s="508">
        <f t="shared" si="211"/>
        <v>0</v>
      </c>
      <c r="O673" s="373"/>
      <c r="P673" s="373" t="str">
        <f t="shared" si="212"/>
        <v xml:space="preserve"> </v>
      </c>
      <c r="Q673" s="373" t="str">
        <f t="shared" si="213"/>
        <v xml:space="preserve"> </v>
      </c>
      <c r="R673" s="509">
        <f t="shared" si="216"/>
        <v>0</v>
      </c>
      <c r="S673" s="461">
        <f t="shared" si="214"/>
        <v>0</v>
      </c>
    </row>
    <row r="674" spans="1:19" s="2" customFormat="1" ht="105" hidden="1" customHeight="1" thickBot="1" x14ac:dyDescent="0.25">
      <c r="A674" s="376">
        <f t="shared" ref="A674:O674" si="228">SUM(A667:A673)</f>
        <v>0</v>
      </c>
      <c r="B674" s="377">
        <f t="shared" si="228"/>
        <v>0</v>
      </c>
      <c r="C674" s="377">
        <f t="shared" si="228"/>
        <v>0</v>
      </c>
      <c r="D674" s="377">
        <f t="shared" si="228"/>
        <v>0</v>
      </c>
      <c r="E674" s="377">
        <f t="shared" si="228"/>
        <v>0</v>
      </c>
      <c r="F674" s="377">
        <f t="shared" si="228"/>
        <v>0</v>
      </c>
      <c r="G674" s="57"/>
      <c r="H674" s="514" t="s">
        <v>377</v>
      </c>
      <c r="I674" s="377">
        <f>'موازنة 2026-2027'!O674</f>
        <v>0</v>
      </c>
      <c r="J674" s="377">
        <f>'موازنة 2027-2028 '!O674</f>
        <v>0</v>
      </c>
      <c r="K674" s="377">
        <f>'موازنة 2028 -2029'!O674</f>
        <v>0</v>
      </c>
      <c r="L674" s="377">
        <f t="shared" si="228"/>
        <v>0</v>
      </c>
      <c r="M674" s="377">
        <f>'موازنة 2029-2030'!O674</f>
        <v>0</v>
      </c>
      <c r="N674" s="515">
        <f t="shared" si="211"/>
        <v>0</v>
      </c>
      <c r="O674" s="377">
        <f t="shared" si="228"/>
        <v>0</v>
      </c>
      <c r="P674" s="377" t="str">
        <f t="shared" si="212"/>
        <v xml:space="preserve"> </v>
      </c>
      <c r="Q674" s="377" t="str">
        <f t="shared" si="213"/>
        <v xml:space="preserve"> </v>
      </c>
      <c r="R674" s="516">
        <f t="shared" si="216"/>
        <v>0</v>
      </c>
      <c r="S674" s="461">
        <f t="shared" si="214"/>
        <v>0</v>
      </c>
    </row>
    <row r="675" spans="1:19" s="2" customFormat="1" ht="105.75" hidden="1" customHeight="1" x14ac:dyDescent="0.2">
      <c r="A675" s="389"/>
      <c r="B675" s="390"/>
      <c r="C675" s="390"/>
      <c r="D675" s="390"/>
      <c r="E675" s="390"/>
      <c r="F675" s="390"/>
      <c r="G675" s="53" t="s">
        <v>969</v>
      </c>
      <c r="H675" s="505" t="s">
        <v>474</v>
      </c>
      <c r="I675" s="390"/>
      <c r="J675" s="390"/>
      <c r="K675" s="390"/>
      <c r="L675" s="390"/>
      <c r="M675" s="390"/>
      <c r="N675" s="544"/>
      <c r="O675" s="390"/>
      <c r="P675" s="390" t="str">
        <f t="shared" si="212"/>
        <v xml:space="preserve"> </v>
      </c>
      <c r="Q675" s="390" t="str">
        <f t="shared" si="213"/>
        <v xml:space="preserve"> </v>
      </c>
      <c r="R675" s="545"/>
      <c r="S675" s="461">
        <f>S681</f>
        <v>0</v>
      </c>
    </row>
    <row r="676" spans="1:19" s="1" customFormat="1" ht="105.75" hidden="1" customHeight="1" x14ac:dyDescent="0.2">
      <c r="A676" s="357">
        <f>'موازنة 2026-2027'!A676</f>
        <v>0</v>
      </c>
      <c r="B676" s="373">
        <f>'موازنة 2026-2027'!B676</f>
        <v>0</v>
      </c>
      <c r="C676" s="373">
        <f>'موازنة 2026-2027'!C676</f>
        <v>0</v>
      </c>
      <c r="D676" s="373">
        <f>'موازنة 2026-2027'!D676</f>
        <v>0</v>
      </c>
      <c r="E676" s="373">
        <f>'موازنة 2026-2027'!E676</f>
        <v>0</v>
      </c>
      <c r="F676" s="373">
        <f>'موازنة 2026-2027'!F676</f>
        <v>0</v>
      </c>
      <c r="G676" s="54">
        <v>4212080101</v>
      </c>
      <c r="H676" s="477" t="s">
        <v>475</v>
      </c>
      <c r="I676" s="373">
        <f>'موازنة 2026-2027'!O676</f>
        <v>0</v>
      </c>
      <c r="J676" s="373">
        <f>'موازنة 2027-2028 '!O676</f>
        <v>0</v>
      </c>
      <c r="K676" s="373">
        <f>'موازنة 2028 -2029'!O676</f>
        <v>0</v>
      </c>
      <c r="L676" s="373">
        <f t="shared" si="219"/>
        <v>0</v>
      </c>
      <c r="M676" s="373">
        <f>'موازنة 2029-2030'!O676</f>
        <v>0</v>
      </c>
      <c r="N676" s="508">
        <f t="shared" si="211"/>
        <v>0</v>
      </c>
      <c r="O676" s="373"/>
      <c r="P676" s="373" t="str">
        <f t="shared" si="212"/>
        <v xml:space="preserve"> </v>
      </c>
      <c r="Q676" s="373" t="str">
        <f t="shared" si="213"/>
        <v xml:space="preserve"> </v>
      </c>
      <c r="R676" s="509">
        <f t="shared" si="216"/>
        <v>0</v>
      </c>
      <c r="S676" s="461">
        <f t="shared" si="214"/>
        <v>0</v>
      </c>
    </row>
    <row r="677" spans="1:19" s="1" customFormat="1" ht="105.75" hidden="1" customHeight="1" x14ac:dyDescent="0.2">
      <c r="A677" s="357">
        <f>'موازنة 2026-2027'!A677</f>
        <v>0</v>
      </c>
      <c r="B677" s="373">
        <f>'موازنة 2026-2027'!B677</f>
        <v>0</v>
      </c>
      <c r="C677" s="373">
        <f>'موازنة 2026-2027'!C677</f>
        <v>0</v>
      </c>
      <c r="D677" s="373">
        <f>'موازنة 2026-2027'!D677</f>
        <v>0</v>
      </c>
      <c r="E677" s="373">
        <f>'موازنة 2026-2027'!E677</f>
        <v>0</v>
      </c>
      <c r="F677" s="373">
        <f>'موازنة 2026-2027'!F677</f>
        <v>0</v>
      </c>
      <c r="G677" s="54">
        <v>4212080201</v>
      </c>
      <c r="H677" s="477" t="s">
        <v>476</v>
      </c>
      <c r="I677" s="373">
        <f>'موازنة 2026-2027'!O677</f>
        <v>0</v>
      </c>
      <c r="J677" s="373">
        <f>'موازنة 2027-2028 '!O677</f>
        <v>0</v>
      </c>
      <c r="K677" s="373">
        <f>'موازنة 2028 -2029'!O677</f>
        <v>0</v>
      </c>
      <c r="L677" s="373">
        <f t="shared" si="219"/>
        <v>0</v>
      </c>
      <c r="M677" s="373">
        <f>'موازنة 2029-2030'!O677</f>
        <v>0</v>
      </c>
      <c r="N677" s="508">
        <f t="shared" si="211"/>
        <v>0</v>
      </c>
      <c r="O677" s="373"/>
      <c r="P677" s="373" t="str">
        <f t="shared" si="212"/>
        <v xml:space="preserve"> </v>
      </c>
      <c r="Q677" s="373" t="str">
        <f t="shared" si="213"/>
        <v xml:space="preserve"> </v>
      </c>
      <c r="R677" s="509">
        <f t="shared" si="216"/>
        <v>0</v>
      </c>
      <c r="S677" s="461">
        <f t="shared" si="214"/>
        <v>0</v>
      </c>
    </row>
    <row r="678" spans="1:19" s="1" customFormat="1" ht="105.75" hidden="1" customHeight="1" x14ac:dyDescent="0.2">
      <c r="A678" s="357">
        <f>'موازنة 2026-2027'!A678</f>
        <v>0</v>
      </c>
      <c r="B678" s="373">
        <f>'موازنة 2026-2027'!B678</f>
        <v>0</v>
      </c>
      <c r="C678" s="373">
        <f>'موازنة 2026-2027'!C678</f>
        <v>0</v>
      </c>
      <c r="D678" s="373">
        <f>'موازنة 2026-2027'!D678</f>
        <v>0</v>
      </c>
      <c r="E678" s="373">
        <f>'موازنة 2026-2027'!E678</f>
        <v>0</v>
      </c>
      <c r="F678" s="373">
        <f>'موازنة 2026-2027'!F678</f>
        <v>0</v>
      </c>
      <c r="G678" s="54">
        <v>4212080301</v>
      </c>
      <c r="H678" s="477" t="s">
        <v>477</v>
      </c>
      <c r="I678" s="373">
        <f>'موازنة 2026-2027'!O678</f>
        <v>0</v>
      </c>
      <c r="J678" s="373">
        <f>'موازنة 2027-2028 '!O678</f>
        <v>0</v>
      </c>
      <c r="K678" s="373">
        <f>'موازنة 2028 -2029'!O678</f>
        <v>0</v>
      </c>
      <c r="L678" s="373">
        <f t="shared" si="219"/>
        <v>0</v>
      </c>
      <c r="M678" s="373">
        <f>'موازنة 2029-2030'!O678</f>
        <v>0</v>
      </c>
      <c r="N678" s="508">
        <f t="shared" si="211"/>
        <v>0</v>
      </c>
      <c r="O678" s="373"/>
      <c r="P678" s="373" t="str">
        <f t="shared" si="212"/>
        <v xml:space="preserve"> </v>
      </c>
      <c r="Q678" s="373" t="str">
        <f t="shared" si="213"/>
        <v xml:space="preserve"> </v>
      </c>
      <c r="R678" s="509">
        <f t="shared" si="216"/>
        <v>0</v>
      </c>
      <c r="S678" s="461">
        <f t="shared" si="214"/>
        <v>0</v>
      </c>
    </row>
    <row r="679" spans="1:19" s="1" customFormat="1" ht="105.75" hidden="1" customHeight="1" x14ac:dyDescent="0.2">
      <c r="A679" s="357">
        <f>'موازنة 2026-2027'!A679</f>
        <v>0</v>
      </c>
      <c r="B679" s="373">
        <f>'موازنة 2026-2027'!B679</f>
        <v>0</v>
      </c>
      <c r="C679" s="373">
        <f>'موازنة 2026-2027'!C679</f>
        <v>0</v>
      </c>
      <c r="D679" s="373">
        <f>'موازنة 2026-2027'!D679</f>
        <v>0</v>
      </c>
      <c r="E679" s="373">
        <f>'موازنة 2026-2027'!E679</f>
        <v>0</v>
      </c>
      <c r="F679" s="373">
        <f>'موازنة 2026-2027'!F679</f>
        <v>0</v>
      </c>
      <c r="G679" s="54">
        <v>4212080401</v>
      </c>
      <c r="H679" s="477" t="s">
        <v>478</v>
      </c>
      <c r="I679" s="373">
        <f>'موازنة 2026-2027'!O679</f>
        <v>0</v>
      </c>
      <c r="J679" s="373">
        <f>'موازنة 2027-2028 '!O679</f>
        <v>0</v>
      </c>
      <c r="K679" s="373">
        <f>'موازنة 2028 -2029'!O679</f>
        <v>0</v>
      </c>
      <c r="L679" s="373">
        <f t="shared" si="219"/>
        <v>0</v>
      </c>
      <c r="M679" s="373">
        <f>'موازنة 2029-2030'!O679</f>
        <v>0</v>
      </c>
      <c r="N679" s="508">
        <f t="shared" si="211"/>
        <v>0</v>
      </c>
      <c r="O679" s="373"/>
      <c r="P679" s="373" t="str">
        <f t="shared" si="212"/>
        <v xml:space="preserve"> </v>
      </c>
      <c r="Q679" s="373" t="str">
        <f t="shared" si="213"/>
        <v xml:space="preserve"> </v>
      </c>
      <c r="R679" s="509">
        <f t="shared" si="216"/>
        <v>0</v>
      </c>
      <c r="S679" s="461">
        <f t="shared" si="214"/>
        <v>0</v>
      </c>
    </row>
    <row r="680" spans="1:19" s="1" customFormat="1" ht="105.75" hidden="1" customHeight="1" thickBot="1" x14ac:dyDescent="0.25">
      <c r="A680" s="357">
        <f>'موازنة 2026-2027'!A680</f>
        <v>0</v>
      </c>
      <c r="B680" s="373">
        <f>'موازنة 2026-2027'!B680</f>
        <v>0</v>
      </c>
      <c r="C680" s="373">
        <f>'موازنة 2026-2027'!C680</f>
        <v>0</v>
      </c>
      <c r="D680" s="373">
        <f>'موازنة 2026-2027'!D680</f>
        <v>0</v>
      </c>
      <c r="E680" s="373">
        <f>'موازنة 2026-2027'!E680</f>
        <v>0</v>
      </c>
      <c r="F680" s="373">
        <f>'موازنة 2026-2027'!F680</f>
        <v>0</v>
      </c>
      <c r="G680" s="54">
        <v>4212080501</v>
      </c>
      <c r="H680" s="477" t="s">
        <v>479</v>
      </c>
      <c r="I680" s="373">
        <f>'موازنة 2026-2027'!O680</f>
        <v>0</v>
      </c>
      <c r="J680" s="373">
        <f>'موازنة 2027-2028 '!O680</f>
        <v>0</v>
      </c>
      <c r="K680" s="373">
        <f>'موازنة 2028 -2029'!O680</f>
        <v>0</v>
      </c>
      <c r="L680" s="373">
        <f t="shared" si="219"/>
        <v>0</v>
      </c>
      <c r="M680" s="373">
        <f>'موازنة 2029-2030'!O680</f>
        <v>0</v>
      </c>
      <c r="N680" s="508">
        <f t="shared" si="211"/>
        <v>0</v>
      </c>
      <c r="O680" s="373"/>
      <c r="P680" s="373" t="str">
        <f t="shared" si="212"/>
        <v xml:space="preserve"> </v>
      </c>
      <c r="Q680" s="373" t="str">
        <f t="shared" si="213"/>
        <v xml:space="preserve"> </v>
      </c>
      <c r="R680" s="509">
        <f t="shared" si="216"/>
        <v>0</v>
      </c>
      <c r="S680" s="461">
        <f t="shared" si="214"/>
        <v>0</v>
      </c>
    </row>
    <row r="681" spans="1:19" s="2" customFormat="1" ht="112.5" hidden="1" customHeight="1" thickBot="1" x14ac:dyDescent="0.25">
      <c r="A681" s="376">
        <f t="shared" ref="A681:O681" si="229">SUM(A676:A680)</f>
        <v>0</v>
      </c>
      <c r="B681" s="377">
        <f t="shared" si="229"/>
        <v>0</v>
      </c>
      <c r="C681" s="377">
        <f t="shared" si="229"/>
        <v>0</v>
      </c>
      <c r="D681" s="377">
        <f t="shared" si="229"/>
        <v>0</v>
      </c>
      <c r="E681" s="377">
        <f t="shared" si="229"/>
        <v>0</v>
      </c>
      <c r="F681" s="377">
        <f t="shared" si="229"/>
        <v>0</v>
      </c>
      <c r="G681" s="57"/>
      <c r="H681" s="514" t="s">
        <v>480</v>
      </c>
      <c r="I681" s="377">
        <f>'موازنة 2026-2027'!O681</f>
        <v>0</v>
      </c>
      <c r="J681" s="377">
        <f>'موازنة 2027-2028 '!O681</f>
        <v>0</v>
      </c>
      <c r="K681" s="377">
        <f>'موازنة 2028 -2029'!O681</f>
        <v>0</v>
      </c>
      <c r="L681" s="377">
        <f t="shared" si="229"/>
        <v>0</v>
      </c>
      <c r="M681" s="377">
        <f>'موازنة 2029-2030'!O681</f>
        <v>0</v>
      </c>
      <c r="N681" s="515">
        <f t="shared" si="211"/>
        <v>0</v>
      </c>
      <c r="O681" s="377">
        <f t="shared" si="229"/>
        <v>0</v>
      </c>
      <c r="P681" s="377" t="str">
        <f t="shared" si="212"/>
        <v xml:space="preserve"> </v>
      </c>
      <c r="Q681" s="377" t="str">
        <f t="shared" si="213"/>
        <v xml:space="preserve"> </v>
      </c>
      <c r="R681" s="516">
        <f t="shared" si="216"/>
        <v>0</v>
      </c>
      <c r="S681" s="461">
        <f t="shared" si="214"/>
        <v>0</v>
      </c>
    </row>
    <row r="682" spans="1:19" s="2" customFormat="1" ht="105.75" hidden="1" customHeight="1" x14ac:dyDescent="0.2">
      <c r="A682" s="389">
        <f>'موازنة 2026-2027'!A682</f>
        <v>0</v>
      </c>
      <c r="B682" s="390">
        <f>'موازنة 2026-2027'!B682</f>
        <v>0</v>
      </c>
      <c r="C682" s="390">
        <f>'موازنة 2026-2027'!C682</f>
        <v>0</v>
      </c>
      <c r="D682" s="390">
        <f>'موازنة 2026-2027'!D682</f>
        <v>0</v>
      </c>
      <c r="E682" s="390">
        <f>'موازنة 2026-2027'!E682</f>
        <v>0</v>
      </c>
      <c r="F682" s="390">
        <f>'موازنة 2026-2027'!F682</f>
        <v>0</v>
      </c>
      <c r="G682" s="60" t="s">
        <v>1039</v>
      </c>
      <c r="H682" s="474" t="s">
        <v>481</v>
      </c>
      <c r="I682" s="390">
        <f>'موازنة 2026-2027'!O682</f>
        <v>0</v>
      </c>
      <c r="J682" s="390">
        <f>'موازنة 2027-2028 '!O682</f>
        <v>0</v>
      </c>
      <c r="K682" s="390">
        <f>'موازنة 2028 -2029'!O682</f>
        <v>0</v>
      </c>
      <c r="L682" s="390">
        <f t="shared" si="219"/>
        <v>0</v>
      </c>
      <c r="M682" s="390">
        <f>'موازنة 2029-2030'!O682</f>
        <v>0</v>
      </c>
      <c r="N682" s="544">
        <f t="shared" si="211"/>
        <v>0</v>
      </c>
      <c r="O682" s="390"/>
      <c r="P682" s="390" t="str">
        <f t="shared" si="212"/>
        <v xml:space="preserve"> </v>
      </c>
      <c r="Q682" s="390" t="str">
        <f t="shared" si="213"/>
        <v xml:space="preserve"> </v>
      </c>
      <c r="R682" s="545">
        <f t="shared" si="216"/>
        <v>0</v>
      </c>
      <c r="S682" s="461">
        <f t="shared" si="214"/>
        <v>0</v>
      </c>
    </row>
    <row r="683" spans="1:19" s="2" customFormat="1" ht="105.75" hidden="1" customHeight="1" x14ac:dyDescent="0.2">
      <c r="A683" s="389">
        <f>'موازنة 2026-2027'!A683</f>
        <v>0</v>
      </c>
      <c r="B683" s="390">
        <f>'موازنة 2026-2027'!B683</f>
        <v>0</v>
      </c>
      <c r="C683" s="390">
        <f>'موازنة 2026-2027'!C683</f>
        <v>0</v>
      </c>
      <c r="D683" s="390">
        <f>'موازنة 2026-2027'!D683</f>
        <v>0</v>
      </c>
      <c r="E683" s="390">
        <f>'موازنة 2026-2027'!E683</f>
        <v>0</v>
      </c>
      <c r="F683" s="390">
        <f>'موازنة 2026-2027'!F683</f>
        <v>0</v>
      </c>
      <c r="G683" s="60" t="s">
        <v>1040</v>
      </c>
      <c r="H683" s="474" t="s">
        <v>567</v>
      </c>
      <c r="I683" s="390">
        <f>'موازنة 2026-2027'!O683</f>
        <v>0</v>
      </c>
      <c r="J683" s="390">
        <f>'موازنة 2027-2028 '!O683</f>
        <v>0</v>
      </c>
      <c r="K683" s="390">
        <f>'موازنة 2028 -2029'!O683</f>
        <v>0</v>
      </c>
      <c r="L683" s="390">
        <f t="shared" si="219"/>
        <v>0</v>
      </c>
      <c r="M683" s="390">
        <f>'موازنة 2029-2030'!O683</f>
        <v>0</v>
      </c>
      <c r="N683" s="544">
        <f t="shared" ref="N683:N745" si="230">M683-I683</f>
        <v>0</v>
      </c>
      <c r="O683" s="390"/>
      <c r="P683" s="390" t="str">
        <f t="shared" ref="P683:P746" si="231">IF(O683&gt;I683,O683-I683," ")</f>
        <v xml:space="preserve"> </v>
      </c>
      <c r="Q683" s="390" t="str">
        <f t="shared" ref="Q683:Q746" si="232">IF(I683&gt;O683,I683-O683," ")</f>
        <v xml:space="preserve"> </v>
      </c>
      <c r="R683" s="545">
        <f t="shared" si="216"/>
        <v>0</v>
      </c>
      <c r="S683" s="461">
        <f t="shared" ref="S683:S745" si="233">SUM(A683+B683+C683+D683+E683+F683+I683+J683+K683+L683+M683+O683)</f>
        <v>0</v>
      </c>
    </row>
    <row r="684" spans="1:19" s="2" customFormat="1" ht="105.75" hidden="1" customHeight="1" thickBot="1" x14ac:dyDescent="0.25">
      <c r="A684" s="389">
        <f>'موازنة 2026-2027'!A684</f>
        <v>0</v>
      </c>
      <c r="B684" s="390">
        <f>'موازنة 2026-2027'!B684</f>
        <v>0</v>
      </c>
      <c r="C684" s="390">
        <f>'موازنة 2026-2027'!C684</f>
        <v>0</v>
      </c>
      <c r="D684" s="390">
        <f>'موازنة 2026-2027'!D684</f>
        <v>0</v>
      </c>
      <c r="E684" s="390">
        <f>'موازنة 2026-2027'!E684</f>
        <v>0</v>
      </c>
      <c r="F684" s="390">
        <f>'موازنة 2026-2027'!F684</f>
        <v>0</v>
      </c>
      <c r="G684" s="68" t="s">
        <v>1041</v>
      </c>
      <c r="H684" s="593" t="s">
        <v>482</v>
      </c>
      <c r="I684" s="390">
        <f>'موازنة 2026-2027'!O684</f>
        <v>0</v>
      </c>
      <c r="J684" s="390">
        <f>'موازنة 2027-2028 '!O684</f>
        <v>0</v>
      </c>
      <c r="K684" s="390">
        <f>'موازنة 2028 -2029'!O684</f>
        <v>0</v>
      </c>
      <c r="L684" s="390">
        <f t="shared" si="219"/>
        <v>0</v>
      </c>
      <c r="M684" s="390">
        <f>'موازنة 2029-2030'!O684</f>
        <v>0</v>
      </c>
      <c r="N684" s="544">
        <f t="shared" si="230"/>
        <v>0</v>
      </c>
      <c r="O684" s="390"/>
      <c r="P684" s="390" t="str">
        <f t="shared" si="231"/>
        <v xml:space="preserve"> </v>
      </c>
      <c r="Q684" s="390" t="str">
        <f t="shared" si="232"/>
        <v xml:space="preserve"> </v>
      </c>
      <c r="R684" s="545">
        <f t="shared" si="216"/>
        <v>0</v>
      </c>
      <c r="S684" s="461">
        <f t="shared" si="233"/>
        <v>0</v>
      </c>
    </row>
    <row r="685" spans="1:19" s="3" customFormat="1" ht="112.5" customHeight="1" thickBot="1" x14ac:dyDescent="0.25">
      <c r="A685" s="382">
        <f t="shared" ref="A685:O685" si="234">A684+A683+A682+A681+A674+A665+A664+A663+A662+A658+A654</f>
        <v>0</v>
      </c>
      <c r="B685" s="383">
        <f t="shared" si="234"/>
        <v>0</v>
      </c>
      <c r="C685" s="383">
        <f t="shared" si="234"/>
        <v>0</v>
      </c>
      <c r="D685" s="383">
        <f t="shared" si="234"/>
        <v>0</v>
      </c>
      <c r="E685" s="383">
        <f t="shared" si="234"/>
        <v>0</v>
      </c>
      <c r="F685" s="383">
        <f t="shared" si="234"/>
        <v>0</v>
      </c>
      <c r="G685" s="58"/>
      <c r="H685" s="525" t="s">
        <v>483</v>
      </c>
      <c r="I685" s="383">
        <f>'موازنة 2026-2027'!O685</f>
        <v>0</v>
      </c>
      <c r="J685" s="383">
        <f>'موازنة 2027-2028 '!O685</f>
        <v>0</v>
      </c>
      <c r="K685" s="383">
        <f>'موازنة 2028 -2029'!O685</f>
        <v>0</v>
      </c>
      <c r="L685" s="383">
        <f t="shared" si="234"/>
        <v>0</v>
      </c>
      <c r="M685" s="383">
        <f>'موازنة 2029-2030'!O685</f>
        <v>0</v>
      </c>
      <c r="N685" s="526">
        <f t="shared" si="230"/>
        <v>0</v>
      </c>
      <c r="O685" s="383">
        <f t="shared" si="234"/>
        <v>0</v>
      </c>
      <c r="P685" s="383" t="str">
        <f t="shared" si="231"/>
        <v xml:space="preserve"> </v>
      </c>
      <c r="Q685" s="383" t="str">
        <f t="shared" si="232"/>
        <v xml:space="preserve"> </v>
      </c>
      <c r="R685" s="527">
        <f t="shared" si="216"/>
        <v>0</v>
      </c>
      <c r="S685" s="461">
        <f t="shared" si="233"/>
        <v>0</v>
      </c>
    </row>
    <row r="686" spans="1:19" s="3" customFormat="1" ht="110.25" customHeight="1" thickBot="1" x14ac:dyDescent="0.25">
      <c r="A686" s="382">
        <f t="shared" ref="A686:O686" si="235">A685+A652</f>
        <v>3000000</v>
      </c>
      <c r="B686" s="383">
        <f t="shared" si="235"/>
        <v>60943</v>
      </c>
      <c r="C686" s="383">
        <f t="shared" si="235"/>
        <v>3000000</v>
      </c>
      <c r="D686" s="383">
        <f t="shared" si="235"/>
        <v>2993469</v>
      </c>
      <c r="E686" s="383">
        <f t="shared" si="235"/>
        <v>3000000</v>
      </c>
      <c r="F686" s="383">
        <f t="shared" si="235"/>
        <v>0</v>
      </c>
      <c r="G686" s="58"/>
      <c r="H686" s="525" t="s">
        <v>484</v>
      </c>
      <c r="I686" s="383">
        <f>'موازنة 2026-2027'!O686</f>
        <v>1000000</v>
      </c>
      <c r="J686" s="383">
        <f>'موازنة 2027-2028 '!O686</f>
        <v>1000000</v>
      </c>
      <c r="K686" s="383">
        <f>'موازنة 2028 -2029'!O686</f>
        <v>1000000</v>
      </c>
      <c r="L686" s="383">
        <f t="shared" si="235"/>
        <v>2000000</v>
      </c>
      <c r="M686" s="383">
        <f>'موازنة 2029-2030'!O686</f>
        <v>0</v>
      </c>
      <c r="N686" s="526">
        <f t="shared" si="230"/>
        <v>-1000000</v>
      </c>
      <c r="O686" s="383">
        <f t="shared" si="235"/>
        <v>0</v>
      </c>
      <c r="P686" s="383" t="str">
        <f t="shared" si="231"/>
        <v xml:space="preserve"> </v>
      </c>
      <c r="Q686" s="383">
        <f t="shared" si="232"/>
        <v>1000000</v>
      </c>
      <c r="R686" s="527">
        <f t="shared" si="216"/>
        <v>0</v>
      </c>
      <c r="S686" s="461">
        <f t="shared" si="233"/>
        <v>17054412</v>
      </c>
    </row>
    <row r="687" spans="1:19" s="3" customFormat="1" ht="105.75" hidden="1" customHeight="1" x14ac:dyDescent="0.2">
      <c r="A687" s="442"/>
      <c r="B687" s="443"/>
      <c r="C687" s="443"/>
      <c r="D687" s="443"/>
      <c r="E687" s="443"/>
      <c r="F687" s="443"/>
      <c r="G687" s="42" t="s">
        <v>970</v>
      </c>
      <c r="H687" s="540" t="s">
        <v>485</v>
      </c>
      <c r="I687" s="443"/>
      <c r="J687" s="443"/>
      <c r="K687" s="443"/>
      <c r="L687" s="443"/>
      <c r="M687" s="443"/>
      <c r="N687" s="624"/>
      <c r="O687" s="443"/>
      <c r="P687" s="443"/>
      <c r="Q687" s="443"/>
      <c r="R687" s="625"/>
      <c r="S687" s="461">
        <f>S688</f>
        <v>0</v>
      </c>
    </row>
    <row r="688" spans="1:19" s="3" customFormat="1" ht="105.75" hidden="1" customHeight="1" x14ac:dyDescent="0.2">
      <c r="A688" s="355"/>
      <c r="B688" s="425"/>
      <c r="C688" s="425"/>
      <c r="D688" s="425"/>
      <c r="E688" s="425"/>
      <c r="F688" s="425"/>
      <c r="G688" s="69" t="s">
        <v>971</v>
      </c>
      <c r="H688" s="471" t="s">
        <v>486</v>
      </c>
      <c r="I688" s="425"/>
      <c r="J688" s="425"/>
      <c r="K688" s="425"/>
      <c r="L688" s="425"/>
      <c r="M688" s="425"/>
      <c r="N688" s="594"/>
      <c r="O688" s="425"/>
      <c r="P688" s="425" t="str">
        <f t="shared" si="231"/>
        <v xml:space="preserve"> </v>
      </c>
      <c r="Q688" s="425" t="str">
        <f t="shared" si="232"/>
        <v xml:space="preserve"> </v>
      </c>
      <c r="R688" s="595"/>
      <c r="S688" s="461">
        <f t="shared" si="233"/>
        <v>0</v>
      </c>
    </row>
    <row r="689" spans="1:19" s="2" customFormat="1" ht="105.75" hidden="1" customHeight="1" x14ac:dyDescent="0.2">
      <c r="A689" s="389">
        <f>'موازنة 2026-2027'!A689</f>
        <v>0</v>
      </c>
      <c r="B689" s="390">
        <f>'موازنة 2026-2027'!B689</f>
        <v>0</v>
      </c>
      <c r="C689" s="390">
        <f>'موازنة 2026-2027'!C689</f>
        <v>0</v>
      </c>
      <c r="D689" s="390">
        <f>'موازنة 2026-2027'!D689</f>
        <v>0</v>
      </c>
      <c r="E689" s="390">
        <f>'موازنة 2026-2027'!E689</f>
        <v>0</v>
      </c>
      <c r="F689" s="390">
        <f>'موازنة 2026-2027'!F689</f>
        <v>0</v>
      </c>
      <c r="G689" s="60" t="s">
        <v>1042</v>
      </c>
      <c r="H689" s="474" t="s">
        <v>487</v>
      </c>
      <c r="I689" s="390">
        <f>'موازنة 2026-2027'!O689</f>
        <v>0</v>
      </c>
      <c r="J689" s="390">
        <f>'موازنة 2027-2028 '!O689</f>
        <v>0</v>
      </c>
      <c r="K689" s="390">
        <f>'موازنة 2028 -2029'!O689</f>
        <v>0</v>
      </c>
      <c r="L689" s="390">
        <f t="shared" si="219"/>
        <v>0</v>
      </c>
      <c r="M689" s="390">
        <f>'موازنة 2029-2030'!O689</f>
        <v>0</v>
      </c>
      <c r="N689" s="544">
        <f t="shared" si="230"/>
        <v>0</v>
      </c>
      <c r="O689" s="390"/>
      <c r="P689" s="390" t="str">
        <f t="shared" si="231"/>
        <v xml:space="preserve"> </v>
      </c>
      <c r="Q689" s="390" t="str">
        <f t="shared" si="232"/>
        <v xml:space="preserve"> </v>
      </c>
      <c r="R689" s="545">
        <f t="shared" ref="R689:R752" si="236">IF(O689=0,,O689/I689)</f>
        <v>0</v>
      </c>
      <c r="S689" s="461">
        <f t="shared" si="233"/>
        <v>0</v>
      </c>
    </row>
    <row r="690" spans="1:19" s="2" customFormat="1" ht="105.75" hidden="1" customHeight="1" x14ac:dyDescent="0.2">
      <c r="A690" s="389">
        <f>'موازنة 2026-2027'!A690</f>
        <v>0</v>
      </c>
      <c r="B690" s="390">
        <f>'موازنة 2026-2027'!B690</f>
        <v>0</v>
      </c>
      <c r="C690" s="390">
        <f>'موازنة 2026-2027'!C690</f>
        <v>0</v>
      </c>
      <c r="D690" s="390">
        <f>'موازنة 2026-2027'!D690</f>
        <v>0</v>
      </c>
      <c r="E690" s="390">
        <f>'موازنة 2026-2027'!E690</f>
        <v>0</v>
      </c>
      <c r="F690" s="390">
        <f>'موازنة 2026-2027'!F690</f>
        <v>0</v>
      </c>
      <c r="G690" s="60" t="s">
        <v>1043</v>
      </c>
      <c r="H690" s="474" t="s">
        <v>488</v>
      </c>
      <c r="I690" s="390">
        <f>'موازنة 2026-2027'!O690</f>
        <v>0</v>
      </c>
      <c r="J690" s="390">
        <f>'موازنة 2027-2028 '!O690</f>
        <v>0</v>
      </c>
      <c r="K690" s="390">
        <f>'موازنة 2028 -2029'!O690</f>
        <v>0</v>
      </c>
      <c r="L690" s="390">
        <f t="shared" si="219"/>
        <v>0</v>
      </c>
      <c r="M690" s="390">
        <f>'موازنة 2029-2030'!O690</f>
        <v>0</v>
      </c>
      <c r="N690" s="544">
        <f t="shared" si="230"/>
        <v>0</v>
      </c>
      <c r="O690" s="390"/>
      <c r="P690" s="390" t="str">
        <f t="shared" si="231"/>
        <v xml:space="preserve"> </v>
      </c>
      <c r="Q690" s="390" t="str">
        <f t="shared" si="232"/>
        <v xml:space="preserve"> </v>
      </c>
      <c r="R690" s="545">
        <f t="shared" si="236"/>
        <v>0</v>
      </c>
      <c r="S690" s="461">
        <f t="shared" si="233"/>
        <v>0</v>
      </c>
    </row>
    <row r="691" spans="1:19" s="2" customFormat="1" ht="105.75" hidden="1" customHeight="1" x14ac:dyDescent="0.2">
      <c r="A691" s="389">
        <f>'موازنة 2026-2027'!A691</f>
        <v>0</v>
      </c>
      <c r="B691" s="390">
        <f>'موازنة 2026-2027'!B691</f>
        <v>0</v>
      </c>
      <c r="C691" s="390">
        <f>'موازنة 2026-2027'!C691</f>
        <v>0</v>
      </c>
      <c r="D691" s="390">
        <f>'موازنة 2026-2027'!D691</f>
        <v>0</v>
      </c>
      <c r="E691" s="390">
        <f>'موازنة 2026-2027'!E691</f>
        <v>0</v>
      </c>
      <c r="F691" s="390">
        <f>'موازنة 2026-2027'!F691</f>
        <v>0</v>
      </c>
      <c r="G691" s="60" t="s">
        <v>1044</v>
      </c>
      <c r="H691" s="474" t="s">
        <v>489</v>
      </c>
      <c r="I691" s="390">
        <f>'موازنة 2026-2027'!O691</f>
        <v>0</v>
      </c>
      <c r="J691" s="390">
        <f>'موازنة 2027-2028 '!O691</f>
        <v>0</v>
      </c>
      <c r="K691" s="390">
        <f>'موازنة 2028 -2029'!O691</f>
        <v>0</v>
      </c>
      <c r="L691" s="390">
        <f t="shared" ref="L691:L752" si="237">K691*2</f>
        <v>0</v>
      </c>
      <c r="M691" s="390">
        <f>'موازنة 2029-2030'!O691</f>
        <v>0</v>
      </c>
      <c r="N691" s="544">
        <f t="shared" si="230"/>
        <v>0</v>
      </c>
      <c r="O691" s="390"/>
      <c r="P691" s="390" t="str">
        <f t="shared" si="231"/>
        <v xml:space="preserve"> </v>
      </c>
      <c r="Q691" s="390" t="str">
        <f t="shared" si="232"/>
        <v xml:space="preserve"> </v>
      </c>
      <c r="R691" s="545">
        <f t="shared" si="236"/>
        <v>0</v>
      </c>
      <c r="S691" s="461">
        <f t="shared" si="233"/>
        <v>0</v>
      </c>
    </row>
    <row r="692" spans="1:19" s="2" customFormat="1" ht="105.75" hidden="1" customHeight="1" thickBot="1" x14ac:dyDescent="0.25">
      <c r="A692" s="389">
        <f>'موازنة 2026-2027'!A692</f>
        <v>0</v>
      </c>
      <c r="B692" s="390">
        <f>'موازنة 2026-2027'!B692</f>
        <v>0</v>
      </c>
      <c r="C692" s="390">
        <f>'موازنة 2026-2027'!C692</f>
        <v>0</v>
      </c>
      <c r="D692" s="390">
        <f>'موازنة 2026-2027'!D692</f>
        <v>0</v>
      </c>
      <c r="E692" s="390">
        <f>'موازنة 2026-2027'!E692</f>
        <v>0</v>
      </c>
      <c r="F692" s="390">
        <f>'موازنة 2026-2027'!F692</f>
        <v>0</v>
      </c>
      <c r="G692" s="68" t="s">
        <v>1045</v>
      </c>
      <c r="H692" s="593" t="s">
        <v>490</v>
      </c>
      <c r="I692" s="390">
        <f>'موازنة 2026-2027'!O692</f>
        <v>0</v>
      </c>
      <c r="J692" s="390">
        <f>'موازنة 2027-2028 '!O692</f>
        <v>0</v>
      </c>
      <c r="K692" s="390">
        <f>'موازنة 2028 -2029'!O692</f>
        <v>0</v>
      </c>
      <c r="L692" s="390">
        <f t="shared" si="237"/>
        <v>0</v>
      </c>
      <c r="M692" s="390">
        <f>'موازنة 2029-2030'!O692</f>
        <v>0</v>
      </c>
      <c r="N692" s="544">
        <f t="shared" si="230"/>
        <v>0</v>
      </c>
      <c r="O692" s="390"/>
      <c r="P692" s="390" t="str">
        <f t="shared" si="231"/>
        <v xml:space="preserve"> </v>
      </c>
      <c r="Q692" s="390" t="str">
        <f t="shared" si="232"/>
        <v xml:space="preserve"> </v>
      </c>
      <c r="R692" s="545">
        <f t="shared" si="236"/>
        <v>0</v>
      </c>
      <c r="S692" s="461">
        <f t="shared" si="233"/>
        <v>0</v>
      </c>
    </row>
    <row r="693" spans="1:19" s="3" customFormat="1" ht="114.75" hidden="1" customHeight="1" thickBot="1" x14ac:dyDescent="0.25">
      <c r="A693" s="382">
        <f t="shared" ref="A693:F693" si="238">SUM(A689:A692)</f>
        <v>0</v>
      </c>
      <c r="B693" s="383">
        <f t="shared" si="238"/>
        <v>0</v>
      </c>
      <c r="C693" s="383">
        <f t="shared" si="238"/>
        <v>0</v>
      </c>
      <c r="D693" s="383">
        <f t="shared" si="238"/>
        <v>0</v>
      </c>
      <c r="E693" s="383">
        <f t="shared" si="238"/>
        <v>0</v>
      </c>
      <c r="F693" s="383">
        <f t="shared" si="238"/>
        <v>0</v>
      </c>
      <c r="G693" s="58"/>
      <c r="H693" s="525" t="s">
        <v>456</v>
      </c>
      <c r="I693" s="383">
        <f>'موازنة 2026-2027'!O693</f>
        <v>0</v>
      </c>
      <c r="J693" s="383">
        <f>'موازنة 2027-2028 '!O693</f>
        <v>0</v>
      </c>
      <c r="K693" s="383">
        <f>'موازنة 2028 -2029'!O693</f>
        <v>0</v>
      </c>
      <c r="L693" s="383">
        <f t="shared" ref="L693:O693" si="239">SUM(L689:L692)</f>
        <v>0</v>
      </c>
      <c r="M693" s="383">
        <f>'موازنة 2029-2030'!O693</f>
        <v>0</v>
      </c>
      <c r="N693" s="526">
        <f t="shared" si="230"/>
        <v>0</v>
      </c>
      <c r="O693" s="383">
        <f t="shared" si="239"/>
        <v>0</v>
      </c>
      <c r="P693" s="383" t="str">
        <f t="shared" si="231"/>
        <v xml:space="preserve"> </v>
      </c>
      <c r="Q693" s="383" t="str">
        <f t="shared" si="232"/>
        <v xml:space="preserve"> </v>
      </c>
      <c r="R693" s="527">
        <f t="shared" si="236"/>
        <v>0</v>
      </c>
      <c r="S693" s="461">
        <f t="shared" si="233"/>
        <v>0</v>
      </c>
    </row>
    <row r="694" spans="1:19" s="3" customFormat="1" ht="105.75" hidden="1" customHeight="1" x14ac:dyDescent="0.2">
      <c r="A694" s="355"/>
      <c r="B694" s="425"/>
      <c r="C694" s="425"/>
      <c r="D694" s="425"/>
      <c r="E694" s="425"/>
      <c r="F694" s="425"/>
      <c r="G694" s="59" t="s">
        <v>972</v>
      </c>
      <c r="H694" s="540" t="s">
        <v>491</v>
      </c>
      <c r="I694" s="425"/>
      <c r="J694" s="425"/>
      <c r="K694" s="425"/>
      <c r="L694" s="425"/>
      <c r="M694" s="425"/>
      <c r="N694" s="594"/>
      <c r="O694" s="425"/>
      <c r="P694" s="425" t="str">
        <f t="shared" si="231"/>
        <v xml:space="preserve"> </v>
      </c>
      <c r="Q694" s="425" t="str">
        <f t="shared" si="232"/>
        <v xml:space="preserve"> </v>
      </c>
      <c r="R694" s="595"/>
      <c r="S694" s="461">
        <f>S697</f>
        <v>0</v>
      </c>
    </row>
    <row r="695" spans="1:19" s="2" customFormat="1" ht="105.75" hidden="1" customHeight="1" x14ac:dyDescent="0.2">
      <c r="A695" s="389">
        <f>'موازنة 2026-2027'!A695</f>
        <v>0</v>
      </c>
      <c r="B695" s="390">
        <f>'موازنة 2026-2027'!B695</f>
        <v>0</v>
      </c>
      <c r="C695" s="390">
        <f>'موازنة 2026-2027'!C695</f>
        <v>0</v>
      </c>
      <c r="D695" s="390">
        <f>'موازنة 2026-2027'!D695</f>
        <v>0</v>
      </c>
      <c r="E695" s="390">
        <f>'موازنة 2026-2027'!E695</f>
        <v>0</v>
      </c>
      <c r="F695" s="390">
        <f>'موازنة 2026-2027'!F695</f>
        <v>0</v>
      </c>
      <c r="G695" s="60" t="s">
        <v>1046</v>
      </c>
      <c r="H695" s="474" t="s">
        <v>492</v>
      </c>
      <c r="I695" s="390">
        <f>'موازنة 2026-2027'!O695</f>
        <v>0</v>
      </c>
      <c r="J695" s="390">
        <f>'موازنة 2027-2028 '!O695</f>
        <v>0</v>
      </c>
      <c r="K695" s="390">
        <f>'موازنة 2028 -2029'!O695</f>
        <v>0</v>
      </c>
      <c r="L695" s="390">
        <f t="shared" si="237"/>
        <v>0</v>
      </c>
      <c r="M695" s="390">
        <f>'موازنة 2029-2030'!O695</f>
        <v>0</v>
      </c>
      <c r="N695" s="544">
        <f t="shared" si="230"/>
        <v>0</v>
      </c>
      <c r="O695" s="390"/>
      <c r="P695" s="390" t="str">
        <f t="shared" si="231"/>
        <v xml:space="preserve"> </v>
      </c>
      <c r="Q695" s="390" t="str">
        <f t="shared" si="232"/>
        <v xml:space="preserve"> </v>
      </c>
      <c r="R695" s="545">
        <f t="shared" si="236"/>
        <v>0</v>
      </c>
      <c r="S695" s="461">
        <f t="shared" si="233"/>
        <v>0</v>
      </c>
    </row>
    <row r="696" spans="1:19" s="2" customFormat="1" ht="105.75" hidden="1" customHeight="1" thickBot="1" x14ac:dyDescent="0.25">
      <c r="A696" s="389">
        <f>'موازنة 2026-2027'!A696</f>
        <v>0</v>
      </c>
      <c r="B696" s="390">
        <f>'موازنة 2026-2027'!B696</f>
        <v>0</v>
      </c>
      <c r="C696" s="390">
        <f>'موازنة 2026-2027'!C696</f>
        <v>0</v>
      </c>
      <c r="D696" s="390">
        <f>'موازنة 2026-2027'!D696</f>
        <v>0</v>
      </c>
      <c r="E696" s="390">
        <f>'موازنة 2026-2027'!E696</f>
        <v>0</v>
      </c>
      <c r="F696" s="390">
        <f>'موازنة 2026-2027'!F696</f>
        <v>0</v>
      </c>
      <c r="G696" s="68" t="s">
        <v>1047</v>
      </c>
      <c r="H696" s="593" t="s">
        <v>493</v>
      </c>
      <c r="I696" s="390">
        <f>'موازنة 2026-2027'!O696</f>
        <v>0</v>
      </c>
      <c r="J696" s="390">
        <f>'موازنة 2027-2028 '!O696</f>
        <v>0</v>
      </c>
      <c r="K696" s="390">
        <f>'موازنة 2028 -2029'!O696</f>
        <v>0</v>
      </c>
      <c r="L696" s="390">
        <f t="shared" si="237"/>
        <v>0</v>
      </c>
      <c r="M696" s="390">
        <f>'موازنة 2029-2030'!O696</f>
        <v>0</v>
      </c>
      <c r="N696" s="544">
        <f t="shared" si="230"/>
        <v>0</v>
      </c>
      <c r="O696" s="390"/>
      <c r="P696" s="390" t="str">
        <f t="shared" si="231"/>
        <v xml:space="preserve"> </v>
      </c>
      <c r="Q696" s="390" t="str">
        <f t="shared" si="232"/>
        <v xml:space="preserve"> </v>
      </c>
      <c r="R696" s="545">
        <f t="shared" si="236"/>
        <v>0</v>
      </c>
      <c r="S696" s="461">
        <f t="shared" si="233"/>
        <v>0</v>
      </c>
    </row>
    <row r="697" spans="1:19" s="3" customFormat="1" ht="102.75" hidden="1" customHeight="1" thickBot="1" x14ac:dyDescent="0.25">
      <c r="A697" s="382">
        <f t="shared" ref="A697:O697" si="240">SUM(A695:A696)</f>
        <v>0</v>
      </c>
      <c r="B697" s="383">
        <f t="shared" si="240"/>
        <v>0</v>
      </c>
      <c r="C697" s="383">
        <f t="shared" si="240"/>
        <v>0</v>
      </c>
      <c r="D697" s="383">
        <f t="shared" si="240"/>
        <v>0</v>
      </c>
      <c r="E697" s="383">
        <f t="shared" si="240"/>
        <v>0</v>
      </c>
      <c r="F697" s="383">
        <f t="shared" si="240"/>
        <v>0</v>
      </c>
      <c r="G697" s="58"/>
      <c r="H697" s="525" t="s">
        <v>483</v>
      </c>
      <c r="I697" s="383">
        <f>'موازنة 2026-2027'!O697</f>
        <v>0</v>
      </c>
      <c r="J697" s="383">
        <f>'موازنة 2027-2028 '!O697</f>
        <v>0</v>
      </c>
      <c r="K697" s="383">
        <f>'موازنة 2028 -2029'!O697</f>
        <v>0</v>
      </c>
      <c r="L697" s="383">
        <f t="shared" si="240"/>
        <v>0</v>
      </c>
      <c r="M697" s="383">
        <f>'موازنة 2029-2030'!O697</f>
        <v>0</v>
      </c>
      <c r="N697" s="526">
        <f t="shared" si="230"/>
        <v>0</v>
      </c>
      <c r="O697" s="383">
        <f t="shared" si="240"/>
        <v>0</v>
      </c>
      <c r="P697" s="383" t="str">
        <f t="shared" si="231"/>
        <v xml:space="preserve"> </v>
      </c>
      <c r="Q697" s="383" t="str">
        <f t="shared" si="232"/>
        <v xml:space="preserve"> </v>
      </c>
      <c r="R697" s="527">
        <f t="shared" si="236"/>
        <v>0</v>
      </c>
      <c r="S697" s="461">
        <f t="shared" si="233"/>
        <v>0</v>
      </c>
    </row>
    <row r="698" spans="1:19" s="3" customFormat="1" ht="105.75" hidden="1" customHeight="1" x14ac:dyDescent="0.2">
      <c r="A698" s="355"/>
      <c r="B698" s="425"/>
      <c r="C698" s="425"/>
      <c r="D698" s="425"/>
      <c r="E698" s="425"/>
      <c r="F698" s="425"/>
      <c r="G698" s="59" t="s">
        <v>973</v>
      </c>
      <c r="H698" s="540" t="s">
        <v>494</v>
      </c>
      <c r="I698" s="425"/>
      <c r="J698" s="425"/>
      <c r="K698" s="425"/>
      <c r="L698" s="425"/>
      <c r="M698" s="425"/>
      <c r="N698" s="594"/>
      <c r="O698" s="425"/>
      <c r="P698" s="425" t="str">
        <f t="shared" si="231"/>
        <v xml:space="preserve"> </v>
      </c>
      <c r="Q698" s="425" t="str">
        <f t="shared" si="232"/>
        <v xml:space="preserve"> </v>
      </c>
      <c r="R698" s="595"/>
      <c r="S698" s="461">
        <f>S701</f>
        <v>0</v>
      </c>
    </row>
    <row r="699" spans="1:19" s="2" customFormat="1" ht="105.75" hidden="1" customHeight="1" x14ac:dyDescent="0.2">
      <c r="A699" s="389">
        <f>'موازنة 2026-2027'!A699</f>
        <v>0</v>
      </c>
      <c r="B699" s="390">
        <f>'موازنة 2026-2027'!B699</f>
        <v>0</v>
      </c>
      <c r="C699" s="390">
        <f>'موازنة 2026-2027'!C699</f>
        <v>0</v>
      </c>
      <c r="D699" s="390">
        <f>'موازنة 2026-2027'!D699</f>
        <v>0</v>
      </c>
      <c r="E699" s="390">
        <f>'موازنة 2026-2027'!E699</f>
        <v>0</v>
      </c>
      <c r="F699" s="390">
        <f>'موازنة 2026-2027'!F699</f>
        <v>0</v>
      </c>
      <c r="G699" s="60" t="s">
        <v>1048</v>
      </c>
      <c r="H699" s="474" t="s">
        <v>495</v>
      </c>
      <c r="I699" s="390">
        <f>'موازنة 2026-2027'!O699</f>
        <v>0</v>
      </c>
      <c r="J699" s="390">
        <f>'موازنة 2027-2028 '!O699</f>
        <v>0</v>
      </c>
      <c r="K699" s="390">
        <f>'موازنة 2028 -2029'!O699</f>
        <v>0</v>
      </c>
      <c r="L699" s="390">
        <f t="shared" si="237"/>
        <v>0</v>
      </c>
      <c r="M699" s="390">
        <f>'موازنة 2029-2030'!O699</f>
        <v>0</v>
      </c>
      <c r="N699" s="544">
        <f t="shared" si="230"/>
        <v>0</v>
      </c>
      <c r="O699" s="390"/>
      <c r="P699" s="390" t="str">
        <f t="shared" si="231"/>
        <v xml:space="preserve"> </v>
      </c>
      <c r="Q699" s="390" t="str">
        <f t="shared" si="232"/>
        <v xml:space="preserve"> </v>
      </c>
      <c r="R699" s="545">
        <f t="shared" si="236"/>
        <v>0</v>
      </c>
      <c r="S699" s="461">
        <f t="shared" si="233"/>
        <v>0</v>
      </c>
    </row>
    <row r="700" spans="1:19" s="2" customFormat="1" ht="105.75" hidden="1" customHeight="1" thickBot="1" x14ac:dyDescent="0.25">
      <c r="A700" s="389">
        <f>'موازنة 2026-2027'!A700</f>
        <v>0</v>
      </c>
      <c r="B700" s="390">
        <f>'موازنة 2026-2027'!B700</f>
        <v>0</v>
      </c>
      <c r="C700" s="390">
        <f>'موازنة 2026-2027'!C700</f>
        <v>0</v>
      </c>
      <c r="D700" s="390">
        <f>'موازنة 2026-2027'!D700</f>
        <v>0</v>
      </c>
      <c r="E700" s="390">
        <f>'موازنة 2026-2027'!E700</f>
        <v>0</v>
      </c>
      <c r="F700" s="390">
        <f>'موازنة 2026-2027'!F700</f>
        <v>0</v>
      </c>
      <c r="G700" s="68" t="s">
        <v>1049</v>
      </c>
      <c r="H700" s="593" t="s">
        <v>496</v>
      </c>
      <c r="I700" s="390">
        <f>'موازنة 2026-2027'!O700</f>
        <v>0</v>
      </c>
      <c r="J700" s="390">
        <f>'موازنة 2027-2028 '!O700</f>
        <v>0</v>
      </c>
      <c r="K700" s="390">
        <f>'موازنة 2028 -2029'!O700</f>
        <v>0</v>
      </c>
      <c r="L700" s="390">
        <f t="shared" si="237"/>
        <v>0</v>
      </c>
      <c r="M700" s="390">
        <f>'موازنة 2029-2030'!O700</f>
        <v>0</v>
      </c>
      <c r="N700" s="544">
        <f t="shared" si="230"/>
        <v>0</v>
      </c>
      <c r="O700" s="390"/>
      <c r="P700" s="390" t="str">
        <f t="shared" si="231"/>
        <v xml:space="preserve"> </v>
      </c>
      <c r="Q700" s="390" t="str">
        <f t="shared" si="232"/>
        <v xml:space="preserve"> </v>
      </c>
      <c r="R700" s="545">
        <f t="shared" si="236"/>
        <v>0</v>
      </c>
      <c r="S700" s="461">
        <f t="shared" si="233"/>
        <v>0</v>
      </c>
    </row>
    <row r="701" spans="1:19" s="3" customFormat="1" ht="117.75" hidden="1" customHeight="1" thickBot="1" x14ac:dyDescent="0.25">
      <c r="A701" s="382">
        <f t="shared" ref="A701:O701" si="241">SUM(A699:A700)</f>
        <v>0</v>
      </c>
      <c r="B701" s="383">
        <f t="shared" si="241"/>
        <v>0</v>
      </c>
      <c r="C701" s="383">
        <f t="shared" si="241"/>
        <v>0</v>
      </c>
      <c r="D701" s="383">
        <f t="shared" si="241"/>
        <v>0</v>
      </c>
      <c r="E701" s="383">
        <f t="shared" si="241"/>
        <v>0</v>
      </c>
      <c r="F701" s="383">
        <f t="shared" si="241"/>
        <v>0</v>
      </c>
      <c r="G701" s="58"/>
      <c r="H701" s="525" t="s">
        <v>497</v>
      </c>
      <c r="I701" s="383">
        <f>'موازنة 2026-2027'!O701</f>
        <v>0</v>
      </c>
      <c r="J701" s="383">
        <f>'موازنة 2027-2028 '!O701</f>
        <v>0</v>
      </c>
      <c r="K701" s="383">
        <f>'موازنة 2028 -2029'!O701</f>
        <v>0</v>
      </c>
      <c r="L701" s="383">
        <f t="shared" si="241"/>
        <v>0</v>
      </c>
      <c r="M701" s="383">
        <f>'موازنة 2029-2030'!O701</f>
        <v>0</v>
      </c>
      <c r="N701" s="526">
        <f t="shared" si="230"/>
        <v>0</v>
      </c>
      <c r="O701" s="383">
        <f t="shared" si="241"/>
        <v>0</v>
      </c>
      <c r="P701" s="383" t="str">
        <f t="shared" si="231"/>
        <v xml:space="preserve"> </v>
      </c>
      <c r="Q701" s="383" t="str">
        <f t="shared" si="232"/>
        <v xml:space="preserve"> </v>
      </c>
      <c r="R701" s="527">
        <f t="shared" si="236"/>
        <v>0</v>
      </c>
      <c r="S701" s="461">
        <f t="shared" si="233"/>
        <v>0</v>
      </c>
    </row>
    <row r="702" spans="1:19" s="3" customFormat="1" ht="114.75" hidden="1" customHeight="1" thickBot="1" x14ac:dyDescent="0.25">
      <c r="A702" s="382">
        <f t="shared" ref="A702:O702" si="242">A701+A697+A693</f>
        <v>0</v>
      </c>
      <c r="B702" s="383">
        <f t="shared" si="242"/>
        <v>0</v>
      </c>
      <c r="C702" s="383">
        <f t="shared" si="242"/>
        <v>0</v>
      </c>
      <c r="D702" s="383">
        <f t="shared" si="242"/>
        <v>0</v>
      </c>
      <c r="E702" s="383">
        <f t="shared" si="242"/>
        <v>0</v>
      </c>
      <c r="F702" s="383">
        <f t="shared" si="242"/>
        <v>0</v>
      </c>
      <c r="G702" s="58"/>
      <c r="H702" s="525" t="s">
        <v>498</v>
      </c>
      <c r="I702" s="383">
        <f>'موازنة 2026-2027'!O702</f>
        <v>0</v>
      </c>
      <c r="J702" s="383">
        <f>'موازنة 2027-2028 '!O702</f>
        <v>0</v>
      </c>
      <c r="K702" s="383">
        <f>'موازنة 2028 -2029'!O702</f>
        <v>0</v>
      </c>
      <c r="L702" s="383">
        <f t="shared" si="242"/>
        <v>0</v>
      </c>
      <c r="M702" s="383">
        <f>'موازنة 2029-2030'!O702</f>
        <v>0</v>
      </c>
      <c r="N702" s="526">
        <f t="shared" si="230"/>
        <v>0</v>
      </c>
      <c r="O702" s="383">
        <f t="shared" si="242"/>
        <v>0</v>
      </c>
      <c r="P702" s="383" t="str">
        <f t="shared" si="231"/>
        <v xml:space="preserve"> </v>
      </c>
      <c r="Q702" s="383" t="str">
        <f t="shared" si="232"/>
        <v xml:space="preserve"> </v>
      </c>
      <c r="R702" s="527">
        <f t="shared" si="236"/>
        <v>0</v>
      </c>
      <c r="S702" s="461">
        <f t="shared" si="233"/>
        <v>0</v>
      </c>
    </row>
    <row r="703" spans="1:19" s="3" customFormat="1" ht="114.75" customHeight="1" x14ac:dyDescent="0.2">
      <c r="A703" s="429">
        <f t="shared" ref="A703:F703" si="243">A702+A686</f>
        <v>3000000</v>
      </c>
      <c r="B703" s="430">
        <f t="shared" si="243"/>
        <v>60943</v>
      </c>
      <c r="C703" s="430">
        <f t="shared" si="243"/>
        <v>3000000</v>
      </c>
      <c r="D703" s="430">
        <f t="shared" si="243"/>
        <v>2993469</v>
      </c>
      <c r="E703" s="430">
        <f t="shared" si="243"/>
        <v>3000000</v>
      </c>
      <c r="F703" s="430">
        <f t="shared" si="243"/>
        <v>0</v>
      </c>
      <c r="G703" s="328"/>
      <c r="H703" s="605" t="s">
        <v>499</v>
      </c>
      <c r="I703" s="430">
        <f>'موازنة 2026-2027'!O703</f>
        <v>1000000</v>
      </c>
      <c r="J703" s="430">
        <f>'موازنة 2027-2028 '!O703</f>
        <v>1000000</v>
      </c>
      <c r="K703" s="430">
        <f>'موازنة 2028 -2029'!O703</f>
        <v>1000000</v>
      </c>
      <c r="L703" s="430">
        <f t="shared" ref="L703" si="244">L702+L686</f>
        <v>2000000</v>
      </c>
      <c r="M703" s="430">
        <f>'موازنة 2029-2030'!O703</f>
        <v>0</v>
      </c>
      <c r="N703" s="606">
        <f t="shared" si="230"/>
        <v>-1000000</v>
      </c>
      <c r="O703" s="430">
        <f>O702+O686</f>
        <v>0</v>
      </c>
      <c r="P703" s="430" t="str">
        <f t="shared" si="231"/>
        <v xml:space="preserve"> </v>
      </c>
      <c r="Q703" s="430">
        <f t="shared" si="232"/>
        <v>1000000</v>
      </c>
      <c r="R703" s="607">
        <f t="shared" si="236"/>
        <v>0</v>
      </c>
      <c r="S703" s="461">
        <f t="shared" si="233"/>
        <v>17054412</v>
      </c>
    </row>
    <row r="704" spans="1:19" s="3" customFormat="1" ht="117" customHeight="1" x14ac:dyDescent="0.2">
      <c r="A704" s="438"/>
      <c r="B704" s="439"/>
      <c r="C704" s="439"/>
      <c r="D704" s="439"/>
      <c r="E704" s="439"/>
      <c r="F704" s="439"/>
      <c r="G704" s="59" t="s">
        <v>926</v>
      </c>
      <c r="H704" s="540" t="s">
        <v>500</v>
      </c>
      <c r="I704" s="439"/>
      <c r="J704" s="439"/>
      <c r="K704" s="439"/>
      <c r="L704" s="439"/>
      <c r="M704" s="439"/>
      <c r="N704" s="617"/>
      <c r="O704" s="439"/>
      <c r="P704" s="439"/>
      <c r="Q704" s="439"/>
      <c r="R704" s="618"/>
      <c r="S704" s="461">
        <f>S768</f>
        <v>168042637</v>
      </c>
    </row>
    <row r="705" spans="1:19" s="3" customFormat="1" ht="105.75" hidden="1" customHeight="1" thickBot="1" x14ac:dyDescent="0.25">
      <c r="A705" s="444"/>
      <c r="B705" s="445"/>
      <c r="C705" s="445"/>
      <c r="D705" s="445"/>
      <c r="E705" s="445"/>
      <c r="F705" s="445"/>
      <c r="G705" s="92" t="s">
        <v>927</v>
      </c>
      <c r="H705" s="626" t="s">
        <v>501</v>
      </c>
      <c r="I705" s="445"/>
      <c r="J705" s="445"/>
      <c r="K705" s="445"/>
      <c r="L705" s="445"/>
      <c r="M705" s="445"/>
      <c r="N705" s="627"/>
      <c r="O705" s="445"/>
      <c r="P705" s="445" t="str">
        <f t="shared" si="231"/>
        <v xml:space="preserve"> </v>
      </c>
      <c r="Q705" s="445" t="str">
        <f t="shared" si="232"/>
        <v xml:space="preserve"> </v>
      </c>
      <c r="R705" s="628"/>
      <c r="S705" s="461">
        <f>S711</f>
        <v>0</v>
      </c>
    </row>
    <row r="706" spans="1:19" s="2" customFormat="1" ht="105.75" hidden="1" customHeight="1" x14ac:dyDescent="0.2">
      <c r="A706" s="371"/>
      <c r="B706" s="372"/>
      <c r="C706" s="372"/>
      <c r="D706" s="372"/>
      <c r="E706" s="372"/>
      <c r="F706" s="372"/>
      <c r="G706" s="53" t="s">
        <v>928</v>
      </c>
      <c r="H706" s="556" t="s">
        <v>502</v>
      </c>
      <c r="I706" s="372"/>
      <c r="J706" s="372"/>
      <c r="K706" s="372"/>
      <c r="L706" s="372"/>
      <c r="M706" s="372"/>
      <c r="N706" s="506"/>
      <c r="O706" s="372"/>
      <c r="P706" s="372" t="str">
        <f t="shared" si="231"/>
        <v xml:space="preserve"> </v>
      </c>
      <c r="Q706" s="372" t="str">
        <f t="shared" si="232"/>
        <v xml:space="preserve"> </v>
      </c>
      <c r="R706" s="507"/>
      <c r="S706" s="461">
        <f>S709</f>
        <v>0</v>
      </c>
    </row>
    <row r="707" spans="1:19" s="1" customFormat="1" ht="105.75" hidden="1" customHeight="1" x14ac:dyDescent="0.2">
      <c r="A707" s="357">
        <f>'موازنة 2026-2027'!A707</f>
        <v>0</v>
      </c>
      <c r="B707" s="373">
        <f>'موازنة 2026-2027'!B707</f>
        <v>0</v>
      </c>
      <c r="C707" s="373">
        <f>'موازنة 2026-2027'!C707</f>
        <v>0</v>
      </c>
      <c r="D707" s="373">
        <f>'موازنة 2026-2027'!D707</f>
        <v>0</v>
      </c>
      <c r="E707" s="373">
        <f>'موازنة 2026-2027'!E707</f>
        <v>0</v>
      </c>
      <c r="F707" s="373">
        <f>'موازنة 2026-2027'!F707</f>
        <v>0</v>
      </c>
      <c r="G707" s="54">
        <v>3221010101</v>
      </c>
      <c r="H707" s="477" t="s">
        <v>599</v>
      </c>
      <c r="I707" s="373">
        <f>'موازنة 2026-2027'!O707</f>
        <v>0</v>
      </c>
      <c r="J707" s="373">
        <f>'موازنة 2027-2028 '!O707</f>
        <v>0</v>
      </c>
      <c r="K707" s="373">
        <f>'موازنة 2028 -2029'!O707</f>
        <v>0</v>
      </c>
      <c r="L707" s="373">
        <f t="shared" si="237"/>
        <v>0</v>
      </c>
      <c r="M707" s="373">
        <f>'موازنة 2029-2030'!O707</f>
        <v>0</v>
      </c>
      <c r="N707" s="508">
        <f t="shared" si="230"/>
        <v>0</v>
      </c>
      <c r="O707" s="373"/>
      <c r="P707" s="373" t="str">
        <f t="shared" si="231"/>
        <v xml:space="preserve"> </v>
      </c>
      <c r="Q707" s="373" t="str">
        <f t="shared" si="232"/>
        <v xml:space="preserve"> </v>
      </c>
      <c r="R707" s="509">
        <f t="shared" si="236"/>
        <v>0</v>
      </c>
      <c r="S707" s="461">
        <f t="shared" si="233"/>
        <v>0</v>
      </c>
    </row>
    <row r="708" spans="1:19" s="1" customFormat="1" ht="105.75" hidden="1" customHeight="1" thickBot="1" x14ac:dyDescent="0.25">
      <c r="A708" s="357">
        <f>'موازنة 2026-2027'!A708</f>
        <v>0</v>
      </c>
      <c r="B708" s="373">
        <f>'موازنة 2026-2027'!B708</f>
        <v>0</v>
      </c>
      <c r="C708" s="373">
        <f>'موازنة 2026-2027'!C708</f>
        <v>0</v>
      </c>
      <c r="D708" s="373">
        <f>'موازنة 2026-2027'!D708</f>
        <v>0</v>
      </c>
      <c r="E708" s="373">
        <f>'موازنة 2026-2027'!E708</f>
        <v>0</v>
      </c>
      <c r="F708" s="373">
        <f>'موازنة 2026-2027'!F708</f>
        <v>0</v>
      </c>
      <c r="G708" s="54">
        <v>3221010201</v>
      </c>
      <c r="H708" s="477" t="s">
        <v>503</v>
      </c>
      <c r="I708" s="373">
        <f>'موازنة 2026-2027'!O708</f>
        <v>0</v>
      </c>
      <c r="J708" s="373">
        <f>'موازنة 2027-2028 '!O708</f>
        <v>0</v>
      </c>
      <c r="K708" s="373">
        <f>'موازنة 2028 -2029'!O708</f>
        <v>0</v>
      </c>
      <c r="L708" s="373">
        <f t="shared" si="237"/>
        <v>0</v>
      </c>
      <c r="M708" s="373">
        <f>'موازنة 2029-2030'!O708</f>
        <v>0</v>
      </c>
      <c r="N708" s="508">
        <f t="shared" si="230"/>
        <v>0</v>
      </c>
      <c r="O708" s="373"/>
      <c r="P708" s="373" t="str">
        <f t="shared" si="231"/>
        <v xml:space="preserve"> </v>
      </c>
      <c r="Q708" s="373" t="str">
        <f t="shared" si="232"/>
        <v xml:space="preserve"> </v>
      </c>
      <c r="R708" s="509">
        <f t="shared" si="236"/>
        <v>0</v>
      </c>
      <c r="S708" s="461">
        <f t="shared" si="233"/>
        <v>0</v>
      </c>
    </row>
    <row r="709" spans="1:19" s="2" customFormat="1" ht="110.25" hidden="1" customHeight="1" thickBot="1" x14ac:dyDescent="0.25">
      <c r="A709" s="376">
        <f t="shared" ref="A709:F709" si="245">SUM(A707:A708)</f>
        <v>0</v>
      </c>
      <c r="B709" s="377">
        <f t="shared" si="245"/>
        <v>0</v>
      </c>
      <c r="C709" s="377">
        <f t="shared" si="245"/>
        <v>0</v>
      </c>
      <c r="D709" s="377">
        <f t="shared" si="245"/>
        <v>0</v>
      </c>
      <c r="E709" s="377">
        <f t="shared" si="245"/>
        <v>0</v>
      </c>
      <c r="F709" s="377">
        <f t="shared" si="245"/>
        <v>0</v>
      </c>
      <c r="G709" s="57"/>
      <c r="H709" s="514" t="s">
        <v>237</v>
      </c>
      <c r="I709" s="377">
        <f>'موازنة 2026-2027'!O709</f>
        <v>0</v>
      </c>
      <c r="J709" s="377">
        <f>'موازنة 2027-2028 '!O709</f>
        <v>0</v>
      </c>
      <c r="K709" s="377">
        <f>'موازنة 2028 -2029'!O709</f>
        <v>0</v>
      </c>
      <c r="L709" s="377">
        <f t="shared" ref="L709:O709" si="246">SUM(L707:L708)</f>
        <v>0</v>
      </c>
      <c r="M709" s="377">
        <f>'موازنة 2029-2030'!O709</f>
        <v>0</v>
      </c>
      <c r="N709" s="515">
        <f t="shared" si="230"/>
        <v>0</v>
      </c>
      <c r="O709" s="377">
        <f t="shared" si="246"/>
        <v>0</v>
      </c>
      <c r="P709" s="377" t="str">
        <f t="shared" si="231"/>
        <v xml:space="preserve"> </v>
      </c>
      <c r="Q709" s="377" t="str">
        <f t="shared" si="232"/>
        <v xml:space="preserve"> </v>
      </c>
      <c r="R709" s="516">
        <f t="shared" si="236"/>
        <v>0</v>
      </c>
      <c r="S709" s="461">
        <f t="shared" si="233"/>
        <v>0</v>
      </c>
    </row>
    <row r="710" spans="1:19" s="2" customFormat="1" ht="105.75" hidden="1" customHeight="1" thickBot="1" x14ac:dyDescent="0.25">
      <c r="A710" s="389">
        <f>'موازنة 2026-2027'!A710</f>
        <v>0</v>
      </c>
      <c r="B710" s="390">
        <f>'موازنة 2026-2027'!B710</f>
        <v>0</v>
      </c>
      <c r="C710" s="390">
        <f>'موازنة 2026-2027'!C710</f>
        <v>0</v>
      </c>
      <c r="D710" s="390">
        <f>'موازنة 2026-2027'!D710</f>
        <v>0</v>
      </c>
      <c r="E710" s="390">
        <f>'موازنة 2026-2027'!E710</f>
        <v>0</v>
      </c>
      <c r="F710" s="390">
        <f>'موازنة 2026-2027'!F710</f>
        <v>0</v>
      </c>
      <c r="G710" s="68" t="s">
        <v>1050</v>
      </c>
      <c r="H710" s="629" t="s">
        <v>504</v>
      </c>
      <c r="I710" s="390">
        <f>'موازنة 2026-2027'!O710</f>
        <v>0</v>
      </c>
      <c r="J710" s="390">
        <f>'موازنة 2027-2028 '!O710</f>
        <v>0</v>
      </c>
      <c r="K710" s="390">
        <f>'موازنة 2028 -2029'!O710</f>
        <v>0</v>
      </c>
      <c r="L710" s="390">
        <f t="shared" si="237"/>
        <v>0</v>
      </c>
      <c r="M710" s="390">
        <f>'موازنة 2029-2030'!O710</f>
        <v>0</v>
      </c>
      <c r="N710" s="544">
        <f t="shared" si="230"/>
        <v>0</v>
      </c>
      <c r="O710" s="390"/>
      <c r="P710" s="390" t="str">
        <f t="shared" si="231"/>
        <v xml:space="preserve"> </v>
      </c>
      <c r="Q710" s="390" t="str">
        <f t="shared" si="232"/>
        <v xml:space="preserve"> </v>
      </c>
      <c r="R710" s="545">
        <f t="shared" si="236"/>
        <v>0</v>
      </c>
      <c r="S710" s="461">
        <f t="shared" si="233"/>
        <v>0</v>
      </c>
    </row>
    <row r="711" spans="1:19" s="3" customFormat="1" ht="105" hidden="1" customHeight="1" thickBot="1" x14ac:dyDescent="0.25">
      <c r="A711" s="382">
        <f t="shared" ref="A711:O711" si="247">SUM(A709:A710)</f>
        <v>0</v>
      </c>
      <c r="B711" s="383">
        <f t="shared" si="247"/>
        <v>0</v>
      </c>
      <c r="C711" s="383">
        <f t="shared" si="247"/>
        <v>0</v>
      </c>
      <c r="D711" s="383">
        <f t="shared" si="247"/>
        <v>0</v>
      </c>
      <c r="E711" s="383">
        <f t="shared" si="247"/>
        <v>0</v>
      </c>
      <c r="F711" s="383">
        <f t="shared" si="247"/>
        <v>0</v>
      </c>
      <c r="G711" s="58"/>
      <c r="H711" s="525" t="s">
        <v>505</v>
      </c>
      <c r="I711" s="383">
        <f>'موازنة 2026-2027'!O711</f>
        <v>0</v>
      </c>
      <c r="J711" s="383">
        <f>'موازنة 2027-2028 '!O711</f>
        <v>0</v>
      </c>
      <c r="K711" s="383">
        <f>'موازنة 2028 -2029'!O711</f>
        <v>0</v>
      </c>
      <c r="L711" s="383">
        <f t="shared" si="247"/>
        <v>0</v>
      </c>
      <c r="M711" s="383">
        <f>'موازنة 2029-2030'!O711</f>
        <v>0</v>
      </c>
      <c r="N711" s="526">
        <f t="shared" si="230"/>
        <v>0</v>
      </c>
      <c r="O711" s="383">
        <f t="shared" si="247"/>
        <v>0</v>
      </c>
      <c r="P711" s="383" t="str">
        <f t="shared" si="231"/>
        <v xml:space="preserve"> </v>
      </c>
      <c r="Q711" s="383" t="str">
        <f t="shared" si="232"/>
        <v xml:space="preserve"> </v>
      </c>
      <c r="R711" s="527">
        <f t="shared" si="236"/>
        <v>0</v>
      </c>
      <c r="S711" s="461">
        <f t="shared" si="233"/>
        <v>0</v>
      </c>
    </row>
    <row r="712" spans="1:19" s="3" customFormat="1" ht="105.75" hidden="1" customHeight="1" x14ac:dyDescent="0.2">
      <c r="A712" s="355"/>
      <c r="B712" s="425"/>
      <c r="C712" s="425"/>
      <c r="D712" s="425"/>
      <c r="E712" s="425"/>
      <c r="F712" s="425"/>
      <c r="G712" s="59" t="s">
        <v>929</v>
      </c>
      <c r="H712" s="540" t="s">
        <v>506</v>
      </c>
      <c r="I712" s="425"/>
      <c r="J712" s="425"/>
      <c r="K712" s="425"/>
      <c r="L712" s="425"/>
      <c r="M712" s="425"/>
      <c r="N712" s="594"/>
      <c r="O712" s="425"/>
      <c r="P712" s="425" t="str">
        <f t="shared" si="231"/>
        <v xml:space="preserve"> </v>
      </c>
      <c r="Q712" s="425" t="str">
        <f t="shared" si="232"/>
        <v xml:space="preserve"> </v>
      </c>
      <c r="R712" s="595"/>
      <c r="S712" s="461">
        <f>S726</f>
        <v>0</v>
      </c>
    </row>
    <row r="713" spans="1:19" s="2" customFormat="1" ht="105.75" hidden="1" customHeight="1" x14ac:dyDescent="0.2">
      <c r="A713" s="389"/>
      <c r="B713" s="390"/>
      <c r="C713" s="390"/>
      <c r="D713" s="390"/>
      <c r="E713" s="390"/>
      <c r="F713" s="390"/>
      <c r="G713" s="60" t="s">
        <v>930</v>
      </c>
      <c r="H713" s="543" t="s">
        <v>507</v>
      </c>
      <c r="I713" s="390"/>
      <c r="J713" s="390"/>
      <c r="K713" s="390"/>
      <c r="L713" s="390"/>
      <c r="M713" s="390"/>
      <c r="N713" s="544"/>
      <c r="O713" s="390"/>
      <c r="P713" s="390" t="str">
        <f t="shared" si="231"/>
        <v xml:space="preserve"> </v>
      </c>
      <c r="Q713" s="390" t="str">
        <f t="shared" si="232"/>
        <v xml:space="preserve"> </v>
      </c>
      <c r="R713" s="545"/>
      <c r="S713" s="461">
        <f>S718</f>
        <v>0</v>
      </c>
    </row>
    <row r="714" spans="1:19" s="1" customFormat="1" ht="105.75" hidden="1" customHeight="1" x14ac:dyDescent="0.2">
      <c r="A714" s="357">
        <f>'موازنة 2026-2027'!A714</f>
        <v>0</v>
      </c>
      <c r="B714" s="373">
        <f>'موازنة 2026-2027'!B714</f>
        <v>0</v>
      </c>
      <c r="C714" s="373">
        <f>'موازنة 2026-2027'!C714</f>
        <v>0</v>
      </c>
      <c r="D714" s="373">
        <f>'موازنة 2026-2027'!D714</f>
        <v>0</v>
      </c>
      <c r="E714" s="373">
        <f>'موازنة 2026-2027'!E714</f>
        <v>0</v>
      </c>
      <c r="F714" s="373">
        <f>'موازنة 2026-2027'!F714</f>
        <v>0</v>
      </c>
      <c r="G714" s="54">
        <v>3222010101</v>
      </c>
      <c r="H714" s="477" t="s">
        <v>508</v>
      </c>
      <c r="I714" s="373">
        <f>'موازنة 2026-2027'!O714</f>
        <v>0</v>
      </c>
      <c r="J714" s="373">
        <f>'موازنة 2027-2028 '!O714</f>
        <v>0</v>
      </c>
      <c r="K714" s="373">
        <f>'موازنة 2028 -2029'!O714</f>
        <v>0</v>
      </c>
      <c r="L714" s="373">
        <f t="shared" si="237"/>
        <v>0</v>
      </c>
      <c r="M714" s="373">
        <f>'موازنة 2029-2030'!O714</f>
        <v>0</v>
      </c>
      <c r="N714" s="508">
        <f t="shared" si="230"/>
        <v>0</v>
      </c>
      <c r="O714" s="373"/>
      <c r="P714" s="373" t="str">
        <f t="shared" si="231"/>
        <v xml:space="preserve"> </v>
      </c>
      <c r="Q714" s="373" t="str">
        <f t="shared" si="232"/>
        <v xml:space="preserve"> </v>
      </c>
      <c r="R714" s="509">
        <f t="shared" si="236"/>
        <v>0</v>
      </c>
      <c r="S714" s="461">
        <f t="shared" si="233"/>
        <v>0</v>
      </c>
    </row>
    <row r="715" spans="1:19" s="1" customFormat="1" ht="105.75" hidden="1" customHeight="1" x14ac:dyDescent="0.2">
      <c r="A715" s="357">
        <f>'موازنة 2026-2027'!A715</f>
        <v>0</v>
      </c>
      <c r="B715" s="373">
        <f>'موازنة 2026-2027'!B715</f>
        <v>0</v>
      </c>
      <c r="C715" s="373">
        <f>'موازنة 2026-2027'!C715</f>
        <v>0</v>
      </c>
      <c r="D715" s="373">
        <f>'موازنة 2026-2027'!D715</f>
        <v>0</v>
      </c>
      <c r="E715" s="373">
        <f>'موازنة 2026-2027'!E715</f>
        <v>0</v>
      </c>
      <c r="F715" s="373">
        <f>'موازنة 2026-2027'!F715</f>
        <v>0</v>
      </c>
      <c r="G715" s="54">
        <v>3222010201</v>
      </c>
      <c r="H715" s="477" t="s">
        <v>509</v>
      </c>
      <c r="I715" s="373">
        <f>'موازنة 2026-2027'!O715</f>
        <v>0</v>
      </c>
      <c r="J715" s="373">
        <f>'موازنة 2027-2028 '!O715</f>
        <v>0</v>
      </c>
      <c r="K715" s="373">
        <f>'موازنة 2028 -2029'!O715</f>
        <v>0</v>
      </c>
      <c r="L715" s="373">
        <f t="shared" si="237"/>
        <v>0</v>
      </c>
      <c r="M715" s="373">
        <f>'موازنة 2029-2030'!O715</f>
        <v>0</v>
      </c>
      <c r="N715" s="508">
        <f t="shared" si="230"/>
        <v>0</v>
      </c>
      <c r="O715" s="373"/>
      <c r="P715" s="373" t="str">
        <f t="shared" si="231"/>
        <v xml:space="preserve"> </v>
      </c>
      <c r="Q715" s="373" t="str">
        <f t="shared" si="232"/>
        <v xml:space="preserve"> </v>
      </c>
      <c r="R715" s="509">
        <f t="shared" si="236"/>
        <v>0</v>
      </c>
      <c r="S715" s="461">
        <f t="shared" si="233"/>
        <v>0</v>
      </c>
    </row>
    <row r="716" spans="1:19" s="1" customFormat="1" ht="105.75" hidden="1" customHeight="1" x14ac:dyDescent="0.2">
      <c r="A716" s="357">
        <f>'موازنة 2026-2027'!A716</f>
        <v>0</v>
      </c>
      <c r="B716" s="373">
        <f>'موازنة 2026-2027'!B716</f>
        <v>0</v>
      </c>
      <c r="C716" s="373">
        <f>'موازنة 2026-2027'!C716</f>
        <v>0</v>
      </c>
      <c r="D716" s="373">
        <f>'موازنة 2026-2027'!D716</f>
        <v>0</v>
      </c>
      <c r="E716" s="373">
        <f>'موازنة 2026-2027'!E716</f>
        <v>0</v>
      </c>
      <c r="F716" s="373">
        <f>'موازنة 2026-2027'!F716</f>
        <v>0</v>
      </c>
      <c r="G716" s="54">
        <v>3222010301</v>
      </c>
      <c r="H716" s="477" t="s">
        <v>510</v>
      </c>
      <c r="I716" s="373">
        <f>'موازنة 2026-2027'!O716</f>
        <v>0</v>
      </c>
      <c r="J716" s="373">
        <f>'موازنة 2027-2028 '!O716</f>
        <v>0</v>
      </c>
      <c r="K716" s="373">
        <f>'موازنة 2028 -2029'!O716</f>
        <v>0</v>
      </c>
      <c r="L716" s="373">
        <f t="shared" si="237"/>
        <v>0</v>
      </c>
      <c r="M716" s="373">
        <f>'موازنة 2029-2030'!O716</f>
        <v>0</v>
      </c>
      <c r="N716" s="508">
        <f t="shared" si="230"/>
        <v>0</v>
      </c>
      <c r="O716" s="373"/>
      <c r="P716" s="373" t="str">
        <f t="shared" si="231"/>
        <v xml:space="preserve"> </v>
      </c>
      <c r="Q716" s="373" t="str">
        <f t="shared" si="232"/>
        <v xml:space="preserve"> </v>
      </c>
      <c r="R716" s="509">
        <f t="shared" si="236"/>
        <v>0</v>
      </c>
      <c r="S716" s="461">
        <f t="shared" si="233"/>
        <v>0</v>
      </c>
    </row>
    <row r="717" spans="1:19" s="1" customFormat="1" ht="105.75" hidden="1" customHeight="1" thickBot="1" x14ac:dyDescent="0.25">
      <c r="A717" s="357">
        <f>'موازنة 2026-2027'!A717</f>
        <v>0</v>
      </c>
      <c r="B717" s="373">
        <f>'موازنة 2026-2027'!B717</f>
        <v>0</v>
      </c>
      <c r="C717" s="373">
        <f>'موازنة 2026-2027'!C717</f>
        <v>0</v>
      </c>
      <c r="D717" s="373">
        <f>'موازنة 2026-2027'!D717</f>
        <v>0</v>
      </c>
      <c r="E717" s="373">
        <f>'موازنة 2026-2027'!E717</f>
        <v>0</v>
      </c>
      <c r="F717" s="373">
        <f>'موازنة 2026-2027'!F717</f>
        <v>0</v>
      </c>
      <c r="G717" s="54">
        <v>3222010401</v>
      </c>
      <c r="H717" s="477" t="s">
        <v>511</v>
      </c>
      <c r="I717" s="373">
        <f>'موازنة 2026-2027'!O717</f>
        <v>0</v>
      </c>
      <c r="J717" s="373">
        <f>'موازنة 2027-2028 '!O717</f>
        <v>0</v>
      </c>
      <c r="K717" s="373">
        <f>'موازنة 2028 -2029'!O717</f>
        <v>0</v>
      </c>
      <c r="L717" s="373">
        <f t="shared" si="237"/>
        <v>0</v>
      </c>
      <c r="M717" s="373">
        <f>'موازنة 2029-2030'!O717</f>
        <v>0</v>
      </c>
      <c r="N717" s="508">
        <f t="shared" si="230"/>
        <v>0</v>
      </c>
      <c r="O717" s="373"/>
      <c r="P717" s="373" t="str">
        <f t="shared" si="231"/>
        <v xml:space="preserve"> </v>
      </c>
      <c r="Q717" s="373" t="str">
        <f t="shared" si="232"/>
        <v xml:space="preserve"> </v>
      </c>
      <c r="R717" s="509">
        <f t="shared" si="236"/>
        <v>0</v>
      </c>
      <c r="S717" s="461">
        <f t="shared" si="233"/>
        <v>0</v>
      </c>
    </row>
    <row r="718" spans="1:19" s="2" customFormat="1" ht="112.5" hidden="1" customHeight="1" thickBot="1" x14ac:dyDescent="0.25">
      <c r="A718" s="376">
        <f t="shared" ref="A718:O718" si="248">SUM(A714:A717)</f>
        <v>0</v>
      </c>
      <c r="B718" s="377">
        <f t="shared" si="248"/>
        <v>0</v>
      </c>
      <c r="C718" s="377">
        <f t="shared" si="248"/>
        <v>0</v>
      </c>
      <c r="D718" s="377">
        <f t="shared" si="248"/>
        <v>0</v>
      </c>
      <c r="E718" s="377">
        <f t="shared" si="248"/>
        <v>0</v>
      </c>
      <c r="F718" s="377">
        <f t="shared" si="248"/>
        <v>0</v>
      </c>
      <c r="G718" s="57"/>
      <c r="H718" s="514" t="s">
        <v>512</v>
      </c>
      <c r="I718" s="377">
        <f>'موازنة 2026-2027'!O718</f>
        <v>0</v>
      </c>
      <c r="J718" s="377">
        <f>'موازنة 2027-2028 '!O718</f>
        <v>0</v>
      </c>
      <c r="K718" s="377">
        <f>'موازنة 2028 -2029'!O718</f>
        <v>0</v>
      </c>
      <c r="L718" s="377">
        <f t="shared" si="248"/>
        <v>0</v>
      </c>
      <c r="M718" s="377">
        <f>'موازنة 2029-2030'!O718</f>
        <v>0</v>
      </c>
      <c r="N718" s="515">
        <f t="shared" si="230"/>
        <v>0</v>
      </c>
      <c r="O718" s="377">
        <f t="shared" si="248"/>
        <v>0</v>
      </c>
      <c r="P718" s="377" t="str">
        <f t="shared" si="231"/>
        <v xml:space="preserve"> </v>
      </c>
      <c r="Q718" s="377" t="str">
        <f t="shared" si="232"/>
        <v xml:space="preserve"> </v>
      </c>
      <c r="R718" s="516">
        <f t="shared" si="236"/>
        <v>0</v>
      </c>
      <c r="S718" s="461">
        <f t="shared" si="233"/>
        <v>0</v>
      </c>
    </row>
    <row r="719" spans="1:19" s="2" customFormat="1" ht="105.75" hidden="1" customHeight="1" x14ac:dyDescent="0.2">
      <c r="A719" s="389"/>
      <c r="B719" s="390"/>
      <c r="C719" s="390"/>
      <c r="D719" s="390"/>
      <c r="E719" s="390"/>
      <c r="F719" s="390"/>
      <c r="G719" s="60" t="s">
        <v>931</v>
      </c>
      <c r="H719" s="543" t="s">
        <v>513</v>
      </c>
      <c r="I719" s="390"/>
      <c r="J719" s="390"/>
      <c r="K719" s="390"/>
      <c r="L719" s="390"/>
      <c r="M719" s="390"/>
      <c r="N719" s="544"/>
      <c r="O719" s="390"/>
      <c r="P719" s="390" t="str">
        <f t="shared" si="231"/>
        <v xml:space="preserve"> </v>
      </c>
      <c r="Q719" s="390" t="str">
        <f t="shared" si="232"/>
        <v xml:space="preserve"> </v>
      </c>
      <c r="R719" s="545"/>
      <c r="S719" s="461">
        <f>S725</f>
        <v>0</v>
      </c>
    </row>
    <row r="720" spans="1:19" s="1" customFormat="1" ht="105.75" hidden="1" customHeight="1" x14ac:dyDescent="0.2">
      <c r="A720" s="357">
        <f>'موازنة 2026-2027'!A720</f>
        <v>0</v>
      </c>
      <c r="B720" s="373">
        <f>'موازنة 2026-2027'!B720</f>
        <v>0</v>
      </c>
      <c r="C720" s="373">
        <f>'موازنة 2026-2027'!C720</f>
        <v>0</v>
      </c>
      <c r="D720" s="373">
        <f>'موازنة 2026-2027'!D720</f>
        <v>0</v>
      </c>
      <c r="E720" s="373">
        <f>'موازنة 2026-2027'!E720</f>
        <v>0</v>
      </c>
      <c r="F720" s="373">
        <f>'موازنة 2026-2027'!F720</f>
        <v>0</v>
      </c>
      <c r="G720" s="54">
        <v>3222020101</v>
      </c>
      <c r="H720" s="477" t="s">
        <v>514</v>
      </c>
      <c r="I720" s="373">
        <f>'موازنة 2026-2027'!O720</f>
        <v>0</v>
      </c>
      <c r="J720" s="373">
        <f>'موازنة 2027-2028 '!O720</f>
        <v>0</v>
      </c>
      <c r="K720" s="373">
        <f>'موازنة 2028 -2029'!O720</f>
        <v>0</v>
      </c>
      <c r="L720" s="373">
        <f t="shared" si="237"/>
        <v>0</v>
      </c>
      <c r="M720" s="373">
        <f>'موازنة 2029-2030'!O720</f>
        <v>0</v>
      </c>
      <c r="N720" s="508">
        <f t="shared" si="230"/>
        <v>0</v>
      </c>
      <c r="O720" s="373"/>
      <c r="P720" s="373" t="str">
        <f t="shared" si="231"/>
        <v xml:space="preserve"> </v>
      </c>
      <c r="Q720" s="373" t="str">
        <f t="shared" si="232"/>
        <v xml:space="preserve"> </v>
      </c>
      <c r="R720" s="509">
        <f t="shared" si="236"/>
        <v>0</v>
      </c>
      <c r="S720" s="461">
        <f t="shared" si="233"/>
        <v>0</v>
      </c>
    </row>
    <row r="721" spans="1:19" s="1" customFormat="1" ht="105.75" hidden="1" customHeight="1" x14ac:dyDescent="0.2">
      <c r="A721" s="357"/>
      <c r="B721" s="373"/>
      <c r="C721" s="373"/>
      <c r="D721" s="373"/>
      <c r="E721" s="373"/>
      <c r="F721" s="373"/>
      <c r="G721" s="54" t="s">
        <v>932</v>
      </c>
      <c r="H721" s="477" t="s">
        <v>515</v>
      </c>
      <c r="I721" s="373"/>
      <c r="J721" s="373"/>
      <c r="K721" s="373"/>
      <c r="L721" s="373"/>
      <c r="M721" s="373"/>
      <c r="N721" s="508"/>
      <c r="O721" s="373"/>
      <c r="P721" s="373" t="str">
        <f t="shared" si="231"/>
        <v xml:space="preserve"> </v>
      </c>
      <c r="Q721" s="373" t="str">
        <f t="shared" si="232"/>
        <v xml:space="preserve"> </v>
      </c>
      <c r="R721" s="509"/>
      <c r="S721" s="461">
        <f>S724</f>
        <v>0</v>
      </c>
    </row>
    <row r="722" spans="1:19" ht="105.75" hidden="1" customHeight="1" x14ac:dyDescent="0.2">
      <c r="A722" s="364">
        <f>'موازنة 2026-2027'!A722</f>
        <v>0</v>
      </c>
      <c r="B722" s="365">
        <f>'موازنة 2026-2027'!B722</f>
        <v>0</v>
      </c>
      <c r="C722" s="365">
        <f>'موازنة 2026-2027'!C722</f>
        <v>0</v>
      </c>
      <c r="D722" s="365">
        <f>'موازنة 2026-2027'!D722</f>
        <v>0</v>
      </c>
      <c r="E722" s="365">
        <f>'موازنة 2026-2027'!E722</f>
        <v>0</v>
      </c>
      <c r="F722" s="365">
        <f>'موازنة 2026-2027'!F722</f>
        <v>0</v>
      </c>
      <c r="G722" s="49" t="s">
        <v>933</v>
      </c>
      <c r="H722" s="480" t="s">
        <v>516</v>
      </c>
      <c r="I722" s="365">
        <f>'موازنة 2026-2027'!O722</f>
        <v>0</v>
      </c>
      <c r="J722" s="365">
        <f>'موازنة 2027-2028 '!O722</f>
        <v>0</v>
      </c>
      <c r="K722" s="365">
        <f>'موازنة 2028 -2029'!O722</f>
        <v>0</v>
      </c>
      <c r="L722" s="365">
        <f t="shared" si="237"/>
        <v>0</v>
      </c>
      <c r="M722" s="365">
        <f>'موازنة 2029-2030'!O722</f>
        <v>0</v>
      </c>
      <c r="N722" s="496">
        <f t="shared" si="230"/>
        <v>0</v>
      </c>
      <c r="O722" s="365"/>
      <c r="P722" s="365" t="str">
        <f t="shared" si="231"/>
        <v xml:space="preserve"> </v>
      </c>
      <c r="Q722" s="365" t="str">
        <f t="shared" si="232"/>
        <v xml:space="preserve"> </v>
      </c>
      <c r="R722" s="497">
        <f t="shared" si="236"/>
        <v>0</v>
      </c>
      <c r="S722" s="461">
        <f t="shared" si="233"/>
        <v>0</v>
      </c>
    </row>
    <row r="723" spans="1:19" ht="105.75" hidden="1" customHeight="1" thickBot="1" x14ac:dyDescent="0.25">
      <c r="A723" s="364">
        <f>'موازنة 2026-2027'!A723</f>
        <v>0</v>
      </c>
      <c r="B723" s="365">
        <f>'موازنة 2026-2027'!B723</f>
        <v>0</v>
      </c>
      <c r="C723" s="365">
        <f>'موازنة 2026-2027'!C723</f>
        <v>0</v>
      </c>
      <c r="D723" s="365">
        <f>'موازنة 2026-2027'!D723</f>
        <v>0</v>
      </c>
      <c r="E723" s="365">
        <f>'موازنة 2026-2027'!E723</f>
        <v>0</v>
      </c>
      <c r="F723" s="365">
        <f>'موازنة 2026-2027'!F723</f>
        <v>0</v>
      </c>
      <c r="G723" s="49" t="s">
        <v>934</v>
      </c>
      <c r="H723" s="480" t="s">
        <v>517</v>
      </c>
      <c r="I723" s="365">
        <f>'موازنة 2026-2027'!O723</f>
        <v>0</v>
      </c>
      <c r="J723" s="365">
        <f>'موازنة 2027-2028 '!O723</f>
        <v>0</v>
      </c>
      <c r="K723" s="365">
        <f>'موازنة 2028 -2029'!O723</f>
        <v>0</v>
      </c>
      <c r="L723" s="365">
        <f t="shared" si="237"/>
        <v>0</v>
      </c>
      <c r="M723" s="365">
        <f>'موازنة 2029-2030'!O723</f>
        <v>0</v>
      </c>
      <c r="N723" s="496">
        <f t="shared" si="230"/>
        <v>0</v>
      </c>
      <c r="O723" s="365"/>
      <c r="P723" s="365" t="str">
        <f t="shared" si="231"/>
        <v xml:space="preserve"> </v>
      </c>
      <c r="Q723" s="365" t="str">
        <f t="shared" si="232"/>
        <v xml:space="preserve"> </v>
      </c>
      <c r="R723" s="497">
        <f t="shared" si="236"/>
        <v>0</v>
      </c>
      <c r="S723" s="461">
        <f t="shared" si="233"/>
        <v>0</v>
      </c>
    </row>
    <row r="724" spans="1:19" s="1" customFormat="1" ht="97.5" hidden="1" customHeight="1" thickBot="1" x14ac:dyDescent="0.25">
      <c r="A724" s="360">
        <f t="shared" ref="A724:O724" si="249">SUM(A722:A723)</f>
        <v>0</v>
      </c>
      <c r="B724" s="368">
        <f t="shared" si="249"/>
        <v>0</v>
      </c>
      <c r="C724" s="368">
        <f t="shared" si="249"/>
        <v>0</v>
      </c>
      <c r="D724" s="368">
        <f t="shared" si="249"/>
        <v>0</v>
      </c>
      <c r="E724" s="368">
        <f t="shared" si="249"/>
        <v>0</v>
      </c>
      <c r="F724" s="368">
        <f t="shared" si="249"/>
        <v>0</v>
      </c>
      <c r="G724" s="51"/>
      <c r="H724" s="486" t="s">
        <v>518</v>
      </c>
      <c r="I724" s="368">
        <f>'موازنة 2026-2027'!O724</f>
        <v>0</v>
      </c>
      <c r="J724" s="368">
        <f>'موازنة 2027-2028 '!O724</f>
        <v>0</v>
      </c>
      <c r="K724" s="368">
        <f>'موازنة 2028 -2029'!O724</f>
        <v>0</v>
      </c>
      <c r="L724" s="368">
        <f t="shared" si="249"/>
        <v>0</v>
      </c>
      <c r="M724" s="368">
        <f>'موازنة 2029-2030'!O724</f>
        <v>0</v>
      </c>
      <c r="N724" s="500">
        <f t="shared" si="230"/>
        <v>0</v>
      </c>
      <c r="O724" s="368">
        <f t="shared" si="249"/>
        <v>0</v>
      </c>
      <c r="P724" s="368" t="str">
        <f t="shared" si="231"/>
        <v xml:space="preserve"> </v>
      </c>
      <c r="Q724" s="368" t="str">
        <f t="shared" si="232"/>
        <v xml:space="preserve"> </v>
      </c>
      <c r="R724" s="501">
        <f t="shared" si="236"/>
        <v>0</v>
      </c>
      <c r="S724" s="461">
        <f t="shared" si="233"/>
        <v>0</v>
      </c>
    </row>
    <row r="725" spans="1:19" s="2" customFormat="1" ht="99.75" hidden="1" customHeight="1" thickBot="1" x14ac:dyDescent="0.25">
      <c r="A725" s="376">
        <f t="shared" ref="A725:O725" si="250">A724+A720</f>
        <v>0</v>
      </c>
      <c r="B725" s="377">
        <f t="shared" si="250"/>
        <v>0</v>
      </c>
      <c r="C725" s="377">
        <f t="shared" si="250"/>
        <v>0</v>
      </c>
      <c r="D725" s="377">
        <f t="shared" si="250"/>
        <v>0</v>
      </c>
      <c r="E725" s="377">
        <f t="shared" si="250"/>
        <v>0</v>
      </c>
      <c r="F725" s="377">
        <f t="shared" si="250"/>
        <v>0</v>
      </c>
      <c r="G725" s="57"/>
      <c r="H725" s="514" t="s">
        <v>256</v>
      </c>
      <c r="I725" s="377">
        <f>'موازنة 2026-2027'!O725</f>
        <v>0</v>
      </c>
      <c r="J725" s="377">
        <f>'موازنة 2027-2028 '!O725</f>
        <v>0</v>
      </c>
      <c r="K725" s="377">
        <f>'موازنة 2028 -2029'!O725</f>
        <v>0</v>
      </c>
      <c r="L725" s="377">
        <f t="shared" si="250"/>
        <v>0</v>
      </c>
      <c r="M725" s="377">
        <f>'موازنة 2029-2030'!O725</f>
        <v>0</v>
      </c>
      <c r="N725" s="515">
        <f t="shared" si="230"/>
        <v>0</v>
      </c>
      <c r="O725" s="377">
        <f t="shared" si="250"/>
        <v>0</v>
      </c>
      <c r="P725" s="377" t="str">
        <f t="shared" si="231"/>
        <v xml:space="preserve"> </v>
      </c>
      <c r="Q725" s="377" t="str">
        <f t="shared" si="232"/>
        <v xml:space="preserve"> </v>
      </c>
      <c r="R725" s="516">
        <f t="shared" si="236"/>
        <v>0</v>
      </c>
      <c r="S725" s="461">
        <f t="shared" si="233"/>
        <v>0</v>
      </c>
    </row>
    <row r="726" spans="1:19" s="3" customFormat="1" ht="102.75" hidden="1" customHeight="1" thickBot="1" x14ac:dyDescent="0.25">
      <c r="A726" s="382">
        <f t="shared" ref="A726:O726" si="251">A725+A718</f>
        <v>0</v>
      </c>
      <c r="B726" s="383">
        <f t="shared" si="251"/>
        <v>0</v>
      </c>
      <c r="C726" s="383">
        <f t="shared" si="251"/>
        <v>0</v>
      </c>
      <c r="D726" s="383">
        <f t="shared" si="251"/>
        <v>0</v>
      </c>
      <c r="E726" s="383">
        <f t="shared" si="251"/>
        <v>0</v>
      </c>
      <c r="F726" s="383">
        <f t="shared" si="251"/>
        <v>0</v>
      </c>
      <c r="G726" s="58"/>
      <c r="H726" s="525" t="s">
        <v>1109</v>
      </c>
      <c r="I726" s="383">
        <f>'موازنة 2026-2027'!O726</f>
        <v>0</v>
      </c>
      <c r="J726" s="383">
        <f>'موازنة 2027-2028 '!O726</f>
        <v>0</v>
      </c>
      <c r="K726" s="383">
        <f>'موازنة 2028 -2029'!O726</f>
        <v>0</v>
      </c>
      <c r="L726" s="383">
        <f t="shared" si="251"/>
        <v>0</v>
      </c>
      <c r="M726" s="383">
        <f>'موازنة 2029-2030'!O726</f>
        <v>0</v>
      </c>
      <c r="N726" s="526">
        <f t="shared" si="230"/>
        <v>0</v>
      </c>
      <c r="O726" s="383">
        <f t="shared" si="251"/>
        <v>0</v>
      </c>
      <c r="P726" s="383" t="str">
        <f t="shared" si="231"/>
        <v xml:space="preserve"> </v>
      </c>
      <c r="Q726" s="383" t="str">
        <f t="shared" si="232"/>
        <v xml:space="preserve"> </v>
      </c>
      <c r="R726" s="527">
        <f t="shared" si="236"/>
        <v>0</v>
      </c>
      <c r="S726" s="461">
        <f t="shared" si="233"/>
        <v>0</v>
      </c>
    </row>
    <row r="727" spans="1:19" s="3" customFormat="1" ht="105.75" customHeight="1" x14ac:dyDescent="0.2">
      <c r="A727" s="355"/>
      <c r="B727" s="425"/>
      <c r="C727" s="425"/>
      <c r="D727" s="425"/>
      <c r="E727" s="425"/>
      <c r="F727" s="425"/>
      <c r="G727" s="59" t="s">
        <v>935</v>
      </c>
      <c r="H727" s="540" t="s">
        <v>519</v>
      </c>
      <c r="I727" s="425"/>
      <c r="J727" s="425"/>
      <c r="K727" s="425"/>
      <c r="L727" s="425"/>
      <c r="M727" s="425"/>
      <c r="N727" s="594"/>
      <c r="O727" s="425"/>
      <c r="P727" s="425" t="str">
        <f t="shared" si="231"/>
        <v xml:space="preserve"> </v>
      </c>
      <c r="Q727" s="425" t="str">
        <f t="shared" si="232"/>
        <v xml:space="preserve"> </v>
      </c>
      <c r="R727" s="595"/>
      <c r="S727" s="461">
        <f>S743</f>
        <v>250000</v>
      </c>
    </row>
    <row r="728" spans="1:19" s="2" customFormat="1" ht="105.75" hidden="1" customHeight="1" x14ac:dyDescent="0.2">
      <c r="A728" s="389"/>
      <c r="B728" s="390"/>
      <c r="C728" s="390"/>
      <c r="D728" s="390"/>
      <c r="E728" s="390"/>
      <c r="F728" s="390"/>
      <c r="G728" s="60" t="s">
        <v>936</v>
      </c>
      <c r="H728" s="543" t="s">
        <v>520</v>
      </c>
      <c r="I728" s="390"/>
      <c r="J728" s="390"/>
      <c r="K728" s="390"/>
      <c r="L728" s="390"/>
      <c r="M728" s="390"/>
      <c r="N728" s="544"/>
      <c r="O728" s="390"/>
      <c r="P728" s="390" t="str">
        <f t="shared" si="231"/>
        <v xml:space="preserve"> </v>
      </c>
      <c r="Q728" s="390" t="str">
        <f t="shared" si="232"/>
        <v xml:space="preserve"> </v>
      </c>
      <c r="R728" s="545"/>
      <c r="S728" s="461">
        <f>S732</f>
        <v>0</v>
      </c>
    </row>
    <row r="729" spans="1:19" s="1" customFormat="1" ht="105.75" hidden="1" customHeight="1" x14ac:dyDescent="0.2">
      <c r="A729" s="357">
        <f>'موازنة 2026-2027'!A729</f>
        <v>0</v>
      </c>
      <c r="B729" s="373">
        <f>'موازنة 2026-2027'!B729</f>
        <v>0</v>
      </c>
      <c r="C729" s="373">
        <f>'موازنة 2026-2027'!C729</f>
        <v>0</v>
      </c>
      <c r="D729" s="373">
        <f>'موازنة 2026-2027'!D729</f>
        <v>0</v>
      </c>
      <c r="E729" s="373">
        <f>'موازنة 2026-2027'!E729</f>
        <v>0</v>
      </c>
      <c r="F729" s="373">
        <f>'موازنة 2026-2027'!F729</f>
        <v>0</v>
      </c>
      <c r="G729" s="54">
        <v>3223010101</v>
      </c>
      <c r="H729" s="477" t="s">
        <v>521</v>
      </c>
      <c r="I729" s="373">
        <f>'موازنة 2026-2027'!O729</f>
        <v>0</v>
      </c>
      <c r="J729" s="373">
        <f>'موازنة 2027-2028 '!O729</f>
        <v>0</v>
      </c>
      <c r="K729" s="373">
        <f>'موازنة 2028 -2029'!O729</f>
        <v>0</v>
      </c>
      <c r="L729" s="373">
        <f t="shared" si="237"/>
        <v>0</v>
      </c>
      <c r="M729" s="373">
        <f>'موازنة 2029-2030'!O729</f>
        <v>0</v>
      </c>
      <c r="N729" s="508">
        <f t="shared" si="230"/>
        <v>0</v>
      </c>
      <c r="O729" s="373"/>
      <c r="P729" s="373" t="str">
        <f t="shared" si="231"/>
        <v xml:space="preserve"> </v>
      </c>
      <c r="Q729" s="373" t="str">
        <f t="shared" si="232"/>
        <v xml:space="preserve"> </v>
      </c>
      <c r="R729" s="509">
        <f t="shared" si="236"/>
        <v>0</v>
      </c>
      <c r="S729" s="461">
        <f t="shared" si="233"/>
        <v>0</v>
      </c>
    </row>
    <row r="730" spans="1:19" s="1" customFormat="1" ht="105.75" hidden="1" customHeight="1" x14ac:dyDescent="0.2">
      <c r="A730" s="357">
        <f>'موازنة 2026-2027'!A730</f>
        <v>0</v>
      </c>
      <c r="B730" s="373">
        <f>'موازنة 2026-2027'!B730</f>
        <v>0</v>
      </c>
      <c r="C730" s="373">
        <f>'موازنة 2026-2027'!C730</f>
        <v>0</v>
      </c>
      <c r="D730" s="373">
        <f>'موازنة 2026-2027'!D730</f>
        <v>0</v>
      </c>
      <c r="E730" s="373">
        <f>'موازنة 2026-2027'!E730</f>
        <v>0</v>
      </c>
      <c r="F730" s="373">
        <f>'موازنة 2026-2027'!F730</f>
        <v>0</v>
      </c>
      <c r="G730" s="54">
        <v>3223010201</v>
      </c>
      <c r="H730" s="477" t="s">
        <v>522</v>
      </c>
      <c r="I730" s="373">
        <f>'موازنة 2026-2027'!O730</f>
        <v>0</v>
      </c>
      <c r="J730" s="373">
        <f>'موازنة 2027-2028 '!O730</f>
        <v>0</v>
      </c>
      <c r="K730" s="373">
        <f>'موازنة 2028 -2029'!O730</f>
        <v>0</v>
      </c>
      <c r="L730" s="373">
        <f t="shared" si="237"/>
        <v>0</v>
      </c>
      <c r="M730" s="373">
        <f>'موازنة 2029-2030'!O730</f>
        <v>0</v>
      </c>
      <c r="N730" s="508">
        <f t="shared" si="230"/>
        <v>0</v>
      </c>
      <c r="O730" s="373"/>
      <c r="P730" s="373" t="str">
        <f t="shared" si="231"/>
        <v xml:space="preserve"> </v>
      </c>
      <c r="Q730" s="373" t="str">
        <f t="shared" si="232"/>
        <v xml:space="preserve"> </v>
      </c>
      <c r="R730" s="509">
        <f t="shared" si="236"/>
        <v>0</v>
      </c>
      <c r="S730" s="461">
        <f t="shared" si="233"/>
        <v>0</v>
      </c>
    </row>
    <row r="731" spans="1:19" s="1" customFormat="1" ht="105.75" hidden="1" customHeight="1" thickBot="1" x14ac:dyDescent="0.25">
      <c r="A731" s="357">
        <f>'موازنة 2026-2027'!A731</f>
        <v>0</v>
      </c>
      <c r="B731" s="373">
        <f>'موازنة 2026-2027'!B731</f>
        <v>0</v>
      </c>
      <c r="C731" s="373">
        <f>'موازنة 2026-2027'!C731</f>
        <v>0</v>
      </c>
      <c r="D731" s="373">
        <f>'موازنة 2026-2027'!D731</f>
        <v>0</v>
      </c>
      <c r="E731" s="373">
        <f>'موازنة 2026-2027'!E731</f>
        <v>0</v>
      </c>
      <c r="F731" s="373">
        <f>'موازنة 2026-2027'!F731</f>
        <v>0</v>
      </c>
      <c r="G731" s="54">
        <v>3223010301</v>
      </c>
      <c r="H731" s="477" t="s">
        <v>523</v>
      </c>
      <c r="I731" s="373">
        <f>'موازنة 2026-2027'!O731</f>
        <v>0</v>
      </c>
      <c r="J731" s="373">
        <f>'موازنة 2027-2028 '!O731</f>
        <v>0</v>
      </c>
      <c r="K731" s="373">
        <f>'موازنة 2028 -2029'!O731</f>
        <v>0</v>
      </c>
      <c r="L731" s="373">
        <f t="shared" si="237"/>
        <v>0</v>
      </c>
      <c r="M731" s="373">
        <f>'موازنة 2029-2030'!O731</f>
        <v>0</v>
      </c>
      <c r="N731" s="508">
        <f t="shared" si="230"/>
        <v>0</v>
      </c>
      <c r="O731" s="373"/>
      <c r="P731" s="373" t="str">
        <f t="shared" si="231"/>
        <v xml:space="preserve"> </v>
      </c>
      <c r="Q731" s="373" t="str">
        <f t="shared" si="232"/>
        <v xml:space="preserve"> </v>
      </c>
      <c r="R731" s="509">
        <f t="shared" si="236"/>
        <v>0</v>
      </c>
      <c r="S731" s="461">
        <f t="shared" si="233"/>
        <v>0</v>
      </c>
    </row>
    <row r="732" spans="1:19" s="2" customFormat="1" ht="107.25" hidden="1" customHeight="1" thickBot="1" x14ac:dyDescent="0.25">
      <c r="A732" s="376">
        <f t="shared" ref="A732:O732" si="252">SUM(A729:A731)</f>
        <v>0</v>
      </c>
      <c r="B732" s="377">
        <f t="shared" si="252"/>
        <v>0</v>
      </c>
      <c r="C732" s="377">
        <f t="shared" si="252"/>
        <v>0</v>
      </c>
      <c r="D732" s="377">
        <f t="shared" si="252"/>
        <v>0</v>
      </c>
      <c r="E732" s="377">
        <f t="shared" si="252"/>
        <v>0</v>
      </c>
      <c r="F732" s="377">
        <f t="shared" si="252"/>
        <v>0</v>
      </c>
      <c r="G732" s="57"/>
      <c r="H732" s="514" t="s">
        <v>237</v>
      </c>
      <c r="I732" s="377">
        <f>'موازنة 2026-2027'!O732</f>
        <v>0</v>
      </c>
      <c r="J732" s="377">
        <f>'موازنة 2027-2028 '!O732</f>
        <v>0</v>
      </c>
      <c r="K732" s="377">
        <f>'موازنة 2028 -2029'!O732</f>
        <v>0</v>
      </c>
      <c r="L732" s="377">
        <f t="shared" si="252"/>
        <v>0</v>
      </c>
      <c r="M732" s="377">
        <f>'موازنة 2029-2030'!O732</f>
        <v>0</v>
      </c>
      <c r="N732" s="515">
        <f t="shared" si="230"/>
        <v>0</v>
      </c>
      <c r="O732" s="377">
        <f t="shared" si="252"/>
        <v>0</v>
      </c>
      <c r="P732" s="377" t="str">
        <f t="shared" si="231"/>
        <v xml:space="preserve"> </v>
      </c>
      <c r="Q732" s="377" t="str">
        <f t="shared" si="232"/>
        <v xml:space="preserve"> </v>
      </c>
      <c r="R732" s="516">
        <f t="shared" si="236"/>
        <v>0</v>
      </c>
      <c r="S732" s="461">
        <f t="shared" si="233"/>
        <v>0</v>
      </c>
    </row>
    <row r="733" spans="1:19" s="2" customFormat="1" ht="105.75" hidden="1" customHeight="1" x14ac:dyDescent="0.2">
      <c r="A733" s="389">
        <f>'موازنة 2026-2027'!A733</f>
        <v>0</v>
      </c>
      <c r="B733" s="390">
        <f>'موازنة 2026-2027'!B733</f>
        <v>0</v>
      </c>
      <c r="C733" s="390">
        <f>'موازنة 2026-2027'!C733</f>
        <v>0</v>
      </c>
      <c r="D733" s="390">
        <f>'موازنة 2026-2027'!D733</f>
        <v>0</v>
      </c>
      <c r="E733" s="390">
        <f>'موازنة 2026-2027'!E733</f>
        <v>0</v>
      </c>
      <c r="F733" s="390">
        <f>'موازنة 2026-2027'!F733</f>
        <v>0</v>
      </c>
      <c r="G733" s="60" t="s">
        <v>1051</v>
      </c>
      <c r="H733" s="474" t="s">
        <v>524</v>
      </c>
      <c r="I733" s="390">
        <f>'موازنة 2026-2027'!O733</f>
        <v>0</v>
      </c>
      <c r="J733" s="390">
        <f>'موازنة 2027-2028 '!O733</f>
        <v>0</v>
      </c>
      <c r="K733" s="390">
        <f>'موازنة 2028 -2029'!O733</f>
        <v>0</v>
      </c>
      <c r="L733" s="390">
        <f t="shared" si="237"/>
        <v>0</v>
      </c>
      <c r="M733" s="390">
        <f>'موازنة 2029-2030'!O733</f>
        <v>0</v>
      </c>
      <c r="N733" s="544">
        <f t="shared" si="230"/>
        <v>0</v>
      </c>
      <c r="O733" s="390"/>
      <c r="P733" s="390" t="str">
        <f t="shared" si="231"/>
        <v xml:space="preserve"> </v>
      </c>
      <c r="Q733" s="390" t="str">
        <f t="shared" si="232"/>
        <v xml:space="preserve"> </v>
      </c>
      <c r="R733" s="545">
        <f t="shared" si="236"/>
        <v>0</v>
      </c>
      <c r="S733" s="461">
        <f t="shared" si="233"/>
        <v>0</v>
      </c>
    </row>
    <row r="734" spans="1:19" s="2" customFormat="1" ht="105.75" hidden="1" customHeight="1" x14ac:dyDescent="0.2">
      <c r="A734" s="389">
        <f>'موازنة 2026-2027'!A734</f>
        <v>0</v>
      </c>
      <c r="B734" s="390">
        <f>'موازنة 2026-2027'!B734</f>
        <v>0</v>
      </c>
      <c r="C734" s="390">
        <f>'موازنة 2026-2027'!C734</f>
        <v>0</v>
      </c>
      <c r="D734" s="390">
        <f>'موازنة 2026-2027'!D734</f>
        <v>0</v>
      </c>
      <c r="E734" s="390">
        <f>'موازنة 2026-2027'!E734</f>
        <v>0</v>
      </c>
      <c r="F734" s="390">
        <f>'موازنة 2026-2027'!F734</f>
        <v>0</v>
      </c>
      <c r="G734" s="60" t="s">
        <v>1052</v>
      </c>
      <c r="H734" s="474" t="s">
        <v>525</v>
      </c>
      <c r="I734" s="390">
        <f>'موازنة 2026-2027'!O734</f>
        <v>0</v>
      </c>
      <c r="J734" s="390">
        <f>'موازنة 2027-2028 '!O734</f>
        <v>0</v>
      </c>
      <c r="K734" s="390">
        <f>'موازنة 2028 -2029'!O734</f>
        <v>0</v>
      </c>
      <c r="L734" s="390">
        <f t="shared" si="237"/>
        <v>0</v>
      </c>
      <c r="M734" s="390">
        <f>'موازنة 2029-2030'!O734</f>
        <v>0</v>
      </c>
      <c r="N734" s="544">
        <f t="shared" si="230"/>
        <v>0</v>
      </c>
      <c r="O734" s="390"/>
      <c r="P734" s="390" t="str">
        <f t="shared" si="231"/>
        <v xml:space="preserve"> </v>
      </c>
      <c r="Q734" s="390" t="str">
        <f t="shared" si="232"/>
        <v xml:space="preserve"> </v>
      </c>
      <c r="R734" s="545">
        <f t="shared" si="236"/>
        <v>0</v>
      </c>
      <c r="S734" s="461">
        <f t="shared" si="233"/>
        <v>0</v>
      </c>
    </row>
    <row r="735" spans="1:19" s="2" customFormat="1" ht="105.75" hidden="1" customHeight="1" x14ac:dyDescent="0.2">
      <c r="A735" s="389">
        <f>'موازنة 2026-2027'!A735</f>
        <v>0</v>
      </c>
      <c r="B735" s="390">
        <f>'موازنة 2026-2027'!B735</f>
        <v>0</v>
      </c>
      <c r="C735" s="390">
        <f>'موازنة 2026-2027'!C735</f>
        <v>0</v>
      </c>
      <c r="D735" s="390">
        <f>'موازنة 2026-2027'!D735</f>
        <v>0</v>
      </c>
      <c r="E735" s="390">
        <f>'موازنة 2026-2027'!E735</f>
        <v>0</v>
      </c>
      <c r="F735" s="390">
        <f>'موازنة 2026-2027'!F735</f>
        <v>0</v>
      </c>
      <c r="G735" s="60" t="s">
        <v>1053</v>
      </c>
      <c r="H735" s="474" t="s">
        <v>526</v>
      </c>
      <c r="I735" s="390">
        <f>'موازنة 2026-2027'!O735</f>
        <v>0</v>
      </c>
      <c r="J735" s="390">
        <f>'موازنة 2027-2028 '!O735</f>
        <v>0</v>
      </c>
      <c r="K735" s="390">
        <f>'موازنة 2028 -2029'!O735</f>
        <v>0</v>
      </c>
      <c r="L735" s="390">
        <f t="shared" si="237"/>
        <v>0</v>
      </c>
      <c r="M735" s="390">
        <f>'موازنة 2029-2030'!O735</f>
        <v>0</v>
      </c>
      <c r="N735" s="544">
        <f t="shared" si="230"/>
        <v>0</v>
      </c>
      <c r="O735" s="390"/>
      <c r="P735" s="390" t="str">
        <f t="shared" si="231"/>
        <v xml:space="preserve"> </v>
      </c>
      <c r="Q735" s="390" t="str">
        <f t="shared" si="232"/>
        <v xml:space="preserve"> </v>
      </c>
      <c r="R735" s="545">
        <f t="shared" si="236"/>
        <v>0</v>
      </c>
      <c r="S735" s="461">
        <f t="shared" si="233"/>
        <v>0</v>
      </c>
    </row>
    <row r="736" spans="1:19" s="2" customFormat="1" ht="105.75" hidden="1" customHeight="1" x14ac:dyDescent="0.2">
      <c r="A736" s="389"/>
      <c r="B736" s="390"/>
      <c r="C736" s="390"/>
      <c r="D736" s="390"/>
      <c r="E736" s="390"/>
      <c r="F736" s="390"/>
      <c r="G736" s="60" t="s">
        <v>937</v>
      </c>
      <c r="H736" s="474" t="s">
        <v>565</v>
      </c>
      <c r="I736" s="390"/>
      <c r="J736" s="390"/>
      <c r="K736" s="390"/>
      <c r="L736" s="390"/>
      <c r="M736" s="390"/>
      <c r="N736" s="544"/>
      <c r="O736" s="390"/>
      <c r="P736" s="390" t="str">
        <f t="shared" si="231"/>
        <v xml:space="preserve"> </v>
      </c>
      <c r="Q736" s="390" t="str">
        <f t="shared" si="232"/>
        <v xml:space="preserve"> </v>
      </c>
      <c r="R736" s="545"/>
      <c r="S736" s="461">
        <f>S740</f>
        <v>0</v>
      </c>
    </row>
    <row r="737" spans="1:19" s="1" customFormat="1" ht="105.75" hidden="1" customHeight="1" x14ac:dyDescent="0.2">
      <c r="A737" s="357">
        <f>'موازنة 2026-2027'!A737</f>
        <v>0</v>
      </c>
      <c r="B737" s="373">
        <f>'موازنة 2026-2027'!B737</f>
        <v>0</v>
      </c>
      <c r="C737" s="373">
        <f>'موازنة 2026-2027'!C737</f>
        <v>0</v>
      </c>
      <c r="D737" s="373">
        <f>'موازنة 2026-2027'!D737</f>
        <v>0</v>
      </c>
      <c r="E737" s="373">
        <f>'موازنة 2026-2027'!E737</f>
        <v>0</v>
      </c>
      <c r="F737" s="373">
        <f>'موازنة 2026-2027'!F737</f>
        <v>0</v>
      </c>
      <c r="G737" s="54">
        <v>3223050101</v>
      </c>
      <c r="H737" s="477" t="s">
        <v>527</v>
      </c>
      <c r="I737" s="373">
        <f>'موازنة 2026-2027'!O737</f>
        <v>0</v>
      </c>
      <c r="J737" s="373">
        <f>'موازنة 2027-2028 '!O737</f>
        <v>0</v>
      </c>
      <c r="K737" s="373">
        <f>'موازنة 2028 -2029'!O737</f>
        <v>0</v>
      </c>
      <c r="L737" s="373">
        <f t="shared" si="237"/>
        <v>0</v>
      </c>
      <c r="M737" s="373">
        <f>'موازنة 2029-2030'!O737</f>
        <v>0</v>
      </c>
      <c r="N737" s="508">
        <f t="shared" si="230"/>
        <v>0</v>
      </c>
      <c r="O737" s="373"/>
      <c r="P737" s="373" t="str">
        <f t="shared" si="231"/>
        <v xml:space="preserve"> </v>
      </c>
      <c r="Q737" s="373" t="str">
        <f t="shared" si="232"/>
        <v xml:space="preserve"> </v>
      </c>
      <c r="R737" s="509">
        <f t="shared" si="236"/>
        <v>0</v>
      </c>
      <c r="S737" s="461">
        <f t="shared" si="233"/>
        <v>0</v>
      </c>
    </row>
    <row r="738" spans="1:19" s="1" customFormat="1" ht="105.75" hidden="1" customHeight="1" x14ac:dyDescent="0.2">
      <c r="A738" s="374">
        <f>'موازنة 2026-2027'!A738</f>
        <v>0</v>
      </c>
      <c r="B738" s="375">
        <f>'موازنة 2026-2027'!B738</f>
        <v>0</v>
      </c>
      <c r="C738" s="375">
        <f>'موازنة 2026-2027'!C738</f>
        <v>0</v>
      </c>
      <c r="D738" s="375">
        <f>'موازنة 2026-2027'!D738</f>
        <v>0</v>
      </c>
      <c r="E738" s="375">
        <f>'موازنة 2026-2027'!E738</f>
        <v>0</v>
      </c>
      <c r="F738" s="375">
        <f>'موازنة 2026-2027'!F738</f>
        <v>0</v>
      </c>
      <c r="G738" s="55">
        <v>3223050201</v>
      </c>
      <c r="H738" s="477" t="s">
        <v>600</v>
      </c>
      <c r="I738" s="375">
        <f>'موازنة 2026-2027'!O738</f>
        <v>0</v>
      </c>
      <c r="J738" s="375">
        <f>'موازنة 2027-2028 '!O738</f>
        <v>0</v>
      </c>
      <c r="K738" s="375">
        <f>'موازنة 2028 -2029'!O738</f>
        <v>0</v>
      </c>
      <c r="L738" s="375">
        <f t="shared" si="237"/>
        <v>0</v>
      </c>
      <c r="M738" s="375">
        <f>'موازنة 2029-2030'!O738</f>
        <v>0</v>
      </c>
      <c r="N738" s="511">
        <f t="shared" si="230"/>
        <v>0</v>
      </c>
      <c r="O738" s="375"/>
      <c r="P738" s="375" t="str">
        <f t="shared" si="231"/>
        <v xml:space="preserve"> </v>
      </c>
      <c r="Q738" s="375" t="str">
        <f t="shared" si="232"/>
        <v xml:space="preserve"> </v>
      </c>
      <c r="R738" s="512">
        <f t="shared" si="236"/>
        <v>0</v>
      </c>
      <c r="S738" s="461">
        <f t="shared" si="233"/>
        <v>0</v>
      </c>
    </row>
    <row r="739" spans="1:19" s="1" customFormat="1" ht="105.75" hidden="1" customHeight="1" thickBot="1" x14ac:dyDescent="0.25">
      <c r="A739" s="374">
        <f>'موازنة 2026-2027'!A739</f>
        <v>0</v>
      </c>
      <c r="B739" s="375">
        <f>'موازنة 2026-2027'!B739</f>
        <v>0</v>
      </c>
      <c r="C739" s="375">
        <f>'موازنة 2026-2027'!C739</f>
        <v>0</v>
      </c>
      <c r="D739" s="375">
        <f>'موازنة 2026-2027'!D739</f>
        <v>0</v>
      </c>
      <c r="E739" s="375">
        <f>'موازنة 2026-2027'!E739</f>
        <v>0</v>
      </c>
      <c r="F739" s="375">
        <f>'موازنة 2026-2027'!F739</f>
        <v>0</v>
      </c>
      <c r="G739" s="55">
        <v>3223050301</v>
      </c>
      <c r="H739" s="510" t="s">
        <v>601</v>
      </c>
      <c r="I739" s="375">
        <f>'موازنة 2026-2027'!O739</f>
        <v>0</v>
      </c>
      <c r="J739" s="375">
        <f>'موازنة 2027-2028 '!O739</f>
        <v>0</v>
      </c>
      <c r="K739" s="375">
        <f>'موازنة 2028 -2029'!O739</f>
        <v>0</v>
      </c>
      <c r="L739" s="375">
        <f t="shared" si="237"/>
        <v>0</v>
      </c>
      <c r="M739" s="375">
        <f>'موازنة 2029-2030'!O739</f>
        <v>0</v>
      </c>
      <c r="N739" s="511">
        <f t="shared" si="230"/>
        <v>0</v>
      </c>
      <c r="O739" s="375"/>
      <c r="P739" s="375" t="str">
        <f t="shared" si="231"/>
        <v xml:space="preserve"> </v>
      </c>
      <c r="Q739" s="375" t="str">
        <f t="shared" si="232"/>
        <v xml:space="preserve"> </v>
      </c>
      <c r="R739" s="512">
        <f t="shared" si="236"/>
        <v>0</v>
      </c>
      <c r="S739" s="461">
        <f t="shared" si="233"/>
        <v>0</v>
      </c>
    </row>
    <row r="740" spans="1:19" s="2" customFormat="1" ht="99.75" hidden="1" customHeight="1" thickBot="1" x14ac:dyDescent="0.25">
      <c r="A740" s="376">
        <f t="shared" ref="A740:O740" si="253">SUM(A737:A739)</f>
        <v>0</v>
      </c>
      <c r="B740" s="377">
        <f t="shared" si="253"/>
        <v>0</v>
      </c>
      <c r="C740" s="377">
        <f t="shared" si="253"/>
        <v>0</v>
      </c>
      <c r="D740" s="377">
        <f t="shared" si="253"/>
        <v>0</v>
      </c>
      <c r="E740" s="377">
        <f t="shared" si="253"/>
        <v>0</v>
      </c>
      <c r="F740" s="377">
        <f t="shared" si="253"/>
        <v>0</v>
      </c>
      <c r="G740" s="57"/>
      <c r="H740" s="514" t="s">
        <v>278</v>
      </c>
      <c r="I740" s="377">
        <f>'موازنة 2026-2027'!O740</f>
        <v>0</v>
      </c>
      <c r="J740" s="377">
        <f>'موازنة 2027-2028 '!O740</f>
        <v>0</v>
      </c>
      <c r="K740" s="377">
        <f>'موازنة 2028 -2029'!O740</f>
        <v>0</v>
      </c>
      <c r="L740" s="377">
        <f t="shared" si="253"/>
        <v>0</v>
      </c>
      <c r="M740" s="377">
        <f>'موازنة 2029-2030'!O740</f>
        <v>0</v>
      </c>
      <c r="N740" s="515">
        <f t="shared" si="230"/>
        <v>0</v>
      </c>
      <c r="O740" s="377">
        <f t="shared" si="253"/>
        <v>0</v>
      </c>
      <c r="P740" s="377" t="str">
        <f t="shared" si="231"/>
        <v xml:space="preserve"> </v>
      </c>
      <c r="Q740" s="377" t="str">
        <f t="shared" si="232"/>
        <v xml:space="preserve"> </v>
      </c>
      <c r="R740" s="516">
        <f t="shared" si="236"/>
        <v>0</v>
      </c>
      <c r="S740" s="461">
        <f t="shared" si="233"/>
        <v>0</v>
      </c>
    </row>
    <row r="741" spans="1:19" s="2" customFormat="1" ht="105.75" hidden="1" customHeight="1" x14ac:dyDescent="0.2">
      <c r="A741" s="371">
        <f>'موازنة 2026-2027'!A741</f>
        <v>0</v>
      </c>
      <c r="B741" s="372">
        <f>'موازنة 2026-2027'!B741</f>
        <v>0</v>
      </c>
      <c r="C741" s="372">
        <f>'موازنة 2026-2027'!C741</f>
        <v>0</v>
      </c>
      <c r="D741" s="372">
        <f>'موازنة 2026-2027'!D741</f>
        <v>0</v>
      </c>
      <c r="E741" s="372">
        <f>'موازنة 2026-2027'!E741</f>
        <v>0</v>
      </c>
      <c r="F741" s="372">
        <f>'موازنة 2026-2027'!F741</f>
        <v>0</v>
      </c>
      <c r="G741" s="53" t="s">
        <v>1054</v>
      </c>
      <c r="H741" s="505" t="s">
        <v>528</v>
      </c>
      <c r="I741" s="372">
        <f>'موازنة 2026-2027'!O741</f>
        <v>0</v>
      </c>
      <c r="J741" s="372">
        <f>'موازنة 2027-2028 '!O741</f>
        <v>0</v>
      </c>
      <c r="K741" s="372">
        <f>'موازنة 2028 -2029'!O741</f>
        <v>0</v>
      </c>
      <c r="L741" s="372">
        <f t="shared" si="237"/>
        <v>0</v>
      </c>
      <c r="M741" s="372">
        <f>'موازنة 2029-2030'!O741</f>
        <v>0</v>
      </c>
      <c r="N741" s="506">
        <f t="shared" si="230"/>
        <v>0</v>
      </c>
      <c r="O741" s="372"/>
      <c r="P741" s="372" t="str">
        <f t="shared" si="231"/>
        <v xml:space="preserve"> </v>
      </c>
      <c r="Q741" s="372" t="str">
        <f t="shared" si="232"/>
        <v xml:space="preserve"> </v>
      </c>
      <c r="R741" s="507">
        <f t="shared" si="236"/>
        <v>0</v>
      </c>
      <c r="S741" s="461">
        <f t="shared" si="233"/>
        <v>0</v>
      </c>
    </row>
    <row r="742" spans="1:19" s="2" customFormat="1" ht="105.75" customHeight="1" thickBot="1" x14ac:dyDescent="0.25">
      <c r="A742" s="389">
        <f>'موازنة 2026-2027'!A742</f>
        <v>0</v>
      </c>
      <c r="B742" s="390">
        <f>'موازنة 2026-2027'!B742</f>
        <v>0</v>
      </c>
      <c r="C742" s="390">
        <f>'موازنة 2026-2027'!C742</f>
        <v>0</v>
      </c>
      <c r="D742" s="390">
        <f>'موازنة 2026-2027'!D742</f>
        <v>250000</v>
      </c>
      <c r="E742" s="390">
        <f>'موازنة 2026-2027'!E742</f>
        <v>0</v>
      </c>
      <c r="F742" s="390">
        <f>'موازنة 2026-2027'!F742</f>
        <v>0</v>
      </c>
      <c r="G742" s="68" t="s">
        <v>1055</v>
      </c>
      <c r="H742" s="593" t="s">
        <v>529</v>
      </c>
      <c r="I742" s="390">
        <f>'موازنة 2026-2027'!O742</f>
        <v>0</v>
      </c>
      <c r="J742" s="390">
        <f>'موازنة 2027-2028 '!O742</f>
        <v>0</v>
      </c>
      <c r="K742" s="390">
        <f>'موازنة 2028 -2029'!O742</f>
        <v>0</v>
      </c>
      <c r="L742" s="390">
        <f t="shared" si="237"/>
        <v>0</v>
      </c>
      <c r="M742" s="390">
        <f>'موازنة 2029-2030'!O742</f>
        <v>0</v>
      </c>
      <c r="N742" s="544">
        <f t="shared" si="230"/>
        <v>0</v>
      </c>
      <c r="O742" s="390"/>
      <c r="P742" s="390" t="str">
        <f t="shared" si="231"/>
        <v xml:space="preserve"> </v>
      </c>
      <c r="Q742" s="390" t="str">
        <f t="shared" si="232"/>
        <v xml:space="preserve"> </v>
      </c>
      <c r="R742" s="545">
        <f t="shared" si="236"/>
        <v>0</v>
      </c>
      <c r="S742" s="461">
        <f t="shared" si="233"/>
        <v>250000</v>
      </c>
    </row>
    <row r="743" spans="1:19" s="3" customFormat="1" ht="112.5" customHeight="1" thickBot="1" x14ac:dyDescent="0.25">
      <c r="A743" s="382">
        <f t="shared" ref="A743:O743" si="254">A742+A741+A740+A735+A734+A733+A732</f>
        <v>0</v>
      </c>
      <c r="B743" s="383">
        <f t="shared" si="254"/>
        <v>0</v>
      </c>
      <c r="C743" s="383">
        <f t="shared" si="254"/>
        <v>0</v>
      </c>
      <c r="D743" s="383">
        <f t="shared" si="254"/>
        <v>250000</v>
      </c>
      <c r="E743" s="383">
        <f t="shared" si="254"/>
        <v>0</v>
      </c>
      <c r="F743" s="383">
        <f t="shared" si="254"/>
        <v>0</v>
      </c>
      <c r="G743" s="58"/>
      <c r="H743" s="525" t="s">
        <v>1110</v>
      </c>
      <c r="I743" s="383">
        <f>'موازنة 2026-2027'!O743</f>
        <v>0</v>
      </c>
      <c r="J743" s="383">
        <f>'موازنة 2027-2028 '!O743</f>
        <v>0</v>
      </c>
      <c r="K743" s="383">
        <f>'موازنة 2028 -2029'!O743</f>
        <v>0</v>
      </c>
      <c r="L743" s="383">
        <f t="shared" si="254"/>
        <v>0</v>
      </c>
      <c r="M743" s="383">
        <f>'موازنة 2029-2030'!O743</f>
        <v>0</v>
      </c>
      <c r="N743" s="526">
        <f t="shared" si="230"/>
        <v>0</v>
      </c>
      <c r="O743" s="383">
        <f t="shared" si="254"/>
        <v>0</v>
      </c>
      <c r="P743" s="383" t="str">
        <f t="shared" si="231"/>
        <v xml:space="preserve"> </v>
      </c>
      <c r="Q743" s="383" t="str">
        <f t="shared" si="232"/>
        <v xml:space="preserve"> </v>
      </c>
      <c r="R743" s="527">
        <f t="shared" si="236"/>
        <v>0</v>
      </c>
      <c r="S743" s="461">
        <f t="shared" si="233"/>
        <v>250000</v>
      </c>
    </row>
    <row r="744" spans="1:19" s="3" customFormat="1" ht="105.75" customHeight="1" x14ac:dyDescent="0.2">
      <c r="A744" s="355"/>
      <c r="B744" s="425"/>
      <c r="C744" s="425"/>
      <c r="D744" s="425"/>
      <c r="E744" s="425"/>
      <c r="F744" s="425"/>
      <c r="G744" s="59" t="s">
        <v>938</v>
      </c>
      <c r="H744" s="540" t="s">
        <v>530</v>
      </c>
      <c r="I744" s="425"/>
      <c r="J744" s="425"/>
      <c r="K744" s="425"/>
      <c r="L744" s="425"/>
      <c r="M744" s="425"/>
      <c r="N744" s="594">
        <f t="shared" si="230"/>
        <v>0</v>
      </c>
      <c r="O744" s="425"/>
      <c r="P744" s="425" t="str">
        <f t="shared" si="231"/>
        <v xml:space="preserve"> </v>
      </c>
      <c r="Q744" s="425" t="str">
        <f t="shared" si="232"/>
        <v xml:space="preserve"> </v>
      </c>
      <c r="R744" s="595"/>
      <c r="S744" s="461">
        <f>S761</f>
        <v>167792637</v>
      </c>
    </row>
    <row r="745" spans="1:19" s="2" customFormat="1" ht="105.75" hidden="1" customHeight="1" x14ac:dyDescent="0.2">
      <c r="A745" s="389">
        <f>'موازنة 2026-2027'!A745</f>
        <v>0</v>
      </c>
      <c r="B745" s="390">
        <f>'موازنة 2026-2027'!B745</f>
        <v>0</v>
      </c>
      <c r="C745" s="390">
        <f>'موازنة 2026-2027'!C745</f>
        <v>0</v>
      </c>
      <c r="D745" s="390">
        <f>'موازنة 2026-2027'!D745</f>
        <v>0</v>
      </c>
      <c r="E745" s="390">
        <f>'موازنة 2026-2027'!E745</f>
        <v>0</v>
      </c>
      <c r="F745" s="390">
        <f>'موازنة 2026-2027'!F745</f>
        <v>0</v>
      </c>
      <c r="G745" s="60" t="s">
        <v>1056</v>
      </c>
      <c r="H745" s="474" t="s">
        <v>566</v>
      </c>
      <c r="I745" s="390">
        <f>'موازنة 2026-2027'!O745</f>
        <v>0</v>
      </c>
      <c r="J745" s="390">
        <f>'موازنة 2027-2028 '!O745</f>
        <v>0</v>
      </c>
      <c r="K745" s="390">
        <f>'موازنة 2028 -2029'!O745</f>
        <v>0</v>
      </c>
      <c r="L745" s="390">
        <f t="shared" si="237"/>
        <v>0</v>
      </c>
      <c r="M745" s="390">
        <f>'موازنة 2029-2030'!O745</f>
        <v>0</v>
      </c>
      <c r="N745" s="544">
        <f t="shared" si="230"/>
        <v>0</v>
      </c>
      <c r="O745" s="390"/>
      <c r="P745" s="390" t="str">
        <f t="shared" si="231"/>
        <v xml:space="preserve"> </v>
      </c>
      <c r="Q745" s="390" t="str">
        <f t="shared" si="232"/>
        <v xml:space="preserve"> </v>
      </c>
      <c r="R745" s="545">
        <f t="shared" si="236"/>
        <v>0</v>
      </c>
      <c r="S745" s="461">
        <f t="shared" si="233"/>
        <v>0</v>
      </c>
    </row>
    <row r="746" spans="1:19" s="2" customFormat="1" ht="105.75" customHeight="1" x14ac:dyDescent="0.2">
      <c r="A746" s="389"/>
      <c r="B746" s="390"/>
      <c r="C746" s="390"/>
      <c r="D746" s="390"/>
      <c r="E746" s="390"/>
      <c r="F746" s="390"/>
      <c r="G746" s="60" t="s">
        <v>939</v>
      </c>
      <c r="H746" s="474" t="s">
        <v>531</v>
      </c>
      <c r="I746" s="390"/>
      <c r="J746" s="390"/>
      <c r="K746" s="390"/>
      <c r="L746" s="390"/>
      <c r="M746" s="390"/>
      <c r="N746" s="544"/>
      <c r="O746" s="390"/>
      <c r="P746" s="390" t="str">
        <f t="shared" si="231"/>
        <v xml:space="preserve"> </v>
      </c>
      <c r="Q746" s="390" t="str">
        <f t="shared" si="232"/>
        <v xml:space="preserve"> </v>
      </c>
      <c r="R746" s="545"/>
      <c r="S746" s="461">
        <f>S753</f>
        <v>167792637</v>
      </c>
    </row>
    <row r="747" spans="1:19" s="1" customFormat="1" ht="105.75" hidden="1" customHeight="1" x14ac:dyDescent="0.2">
      <c r="A747" s="357">
        <f>'موازنة 2026-2027'!A747</f>
        <v>0</v>
      </c>
      <c r="B747" s="373">
        <f>'موازنة 2026-2027'!B747</f>
        <v>0</v>
      </c>
      <c r="C747" s="373">
        <f>'موازنة 2026-2027'!C747</f>
        <v>0</v>
      </c>
      <c r="D747" s="373">
        <f>'موازنة 2026-2027'!D747</f>
        <v>0</v>
      </c>
      <c r="E747" s="373">
        <f>'موازنة 2026-2027'!E747</f>
        <v>0</v>
      </c>
      <c r="F747" s="373">
        <f>'موازنة 2026-2027'!F747</f>
        <v>0</v>
      </c>
      <c r="G747" s="54">
        <v>3224020101</v>
      </c>
      <c r="H747" s="477" t="s">
        <v>468</v>
      </c>
      <c r="I747" s="373">
        <f>'موازنة 2026-2027'!O747</f>
        <v>0</v>
      </c>
      <c r="J747" s="373">
        <f>'موازنة 2027-2028 '!O747</f>
        <v>0</v>
      </c>
      <c r="K747" s="373">
        <f>'موازنة 2028 -2029'!O747</f>
        <v>0</v>
      </c>
      <c r="L747" s="373">
        <f t="shared" si="237"/>
        <v>0</v>
      </c>
      <c r="M747" s="373">
        <f>'موازنة 2029-2030'!O747</f>
        <v>0</v>
      </c>
      <c r="N747" s="508">
        <f t="shared" ref="N747:N809" si="255">M747-I747</f>
        <v>0</v>
      </c>
      <c r="O747" s="373"/>
      <c r="P747" s="373" t="str">
        <f t="shared" ref="P747:P810" si="256">IF(O747&gt;I747,O747-I747," ")</f>
        <v xml:space="preserve"> </v>
      </c>
      <c r="Q747" s="373" t="str">
        <f t="shared" ref="Q747:Q810" si="257">IF(I747&gt;O747,I747-O747," ")</f>
        <v xml:space="preserve"> </v>
      </c>
      <c r="R747" s="509">
        <f t="shared" si="236"/>
        <v>0</v>
      </c>
      <c r="S747" s="461">
        <f t="shared" ref="S747:S809" si="258">SUM(A747+B747+C747+D747+E747+F747+I747+J747+K747+L747+M747+O747)</f>
        <v>0</v>
      </c>
    </row>
    <row r="748" spans="1:19" s="1" customFormat="1" ht="105.75" hidden="1" customHeight="1" x14ac:dyDescent="0.2">
      <c r="A748" s="357">
        <f>'موازنة 2026-2027'!A748</f>
        <v>0</v>
      </c>
      <c r="B748" s="373">
        <f>'موازنة 2026-2027'!B748</f>
        <v>0</v>
      </c>
      <c r="C748" s="373">
        <f>'موازنة 2026-2027'!C748</f>
        <v>0</v>
      </c>
      <c r="D748" s="373">
        <f>'موازنة 2026-2027'!D748</f>
        <v>0</v>
      </c>
      <c r="E748" s="373">
        <f>'موازنة 2026-2027'!E748</f>
        <v>0</v>
      </c>
      <c r="F748" s="373">
        <f>'موازنة 2026-2027'!F748</f>
        <v>0</v>
      </c>
      <c r="G748" s="54">
        <v>3224020201</v>
      </c>
      <c r="H748" s="477" t="s">
        <v>532</v>
      </c>
      <c r="I748" s="373">
        <f>'موازنة 2026-2027'!O748</f>
        <v>0</v>
      </c>
      <c r="J748" s="373">
        <f>'موازنة 2027-2028 '!O748</f>
        <v>0</v>
      </c>
      <c r="K748" s="373">
        <f>'موازنة 2028 -2029'!O748</f>
        <v>0</v>
      </c>
      <c r="L748" s="373">
        <f t="shared" si="237"/>
        <v>0</v>
      </c>
      <c r="M748" s="373">
        <f>'موازنة 2029-2030'!O748</f>
        <v>0</v>
      </c>
      <c r="N748" s="508">
        <f t="shared" si="255"/>
        <v>0</v>
      </c>
      <c r="O748" s="373"/>
      <c r="P748" s="373" t="str">
        <f t="shared" si="256"/>
        <v xml:space="preserve"> </v>
      </c>
      <c r="Q748" s="373" t="str">
        <f t="shared" si="257"/>
        <v xml:space="preserve"> </v>
      </c>
      <c r="R748" s="509">
        <f t="shared" si="236"/>
        <v>0</v>
      </c>
      <c r="S748" s="461">
        <f t="shared" si="258"/>
        <v>0</v>
      </c>
    </row>
    <row r="749" spans="1:19" s="1" customFormat="1" ht="105.75" hidden="1" customHeight="1" x14ac:dyDescent="0.2">
      <c r="A749" s="357">
        <f>'موازنة 2026-2027'!A749</f>
        <v>0</v>
      </c>
      <c r="B749" s="373">
        <f>'موازنة 2026-2027'!B749</f>
        <v>0</v>
      </c>
      <c r="C749" s="373">
        <f>'موازنة 2026-2027'!C749</f>
        <v>0</v>
      </c>
      <c r="D749" s="373">
        <f>'موازنة 2026-2027'!D749</f>
        <v>0</v>
      </c>
      <c r="E749" s="373">
        <f>'موازنة 2026-2027'!E749</f>
        <v>0</v>
      </c>
      <c r="F749" s="373">
        <f>'موازنة 2026-2027'!F749</f>
        <v>0</v>
      </c>
      <c r="G749" s="54">
        <v>3224020301</v>
      </c>
      <c r="H749" s="477" t="s">
        <v>470</v>
      </c>
      <c r="I749" s="373">
        <f>'موازنة 2026-2027'!O749</f>
        <v>0</v>
      </c>
      <c r="J749" s="373">
        <f>'موازنة 2027-2028 '!O749</f>
        <v>0</v>
      </c>
      <c r="K749" s="373">
        <f>'موازنة 2028 -2029'!O749</f>
        <v>0</v>
      </c>
      <c r="L749" s="373">
        <f t="shared" si="237"/>
        <v>0</v>
      </c>
      <c r="M749" s="373">
        <f>'موازنة 2029-2030'!O749</f>
        <v>0</v>
      </c>
      <c r="N749" s="508">
        <f t="shared" si="255"/>
        <v>0</v>
      </c>
      <c r="O749" s="373"/>
      <c r="P749" s="373" t="str">
        <f t="shared" si="256"/>
        <v xml:space="preserve"> </v>
      </c>
      <c r="Q749" s="373" t="str">
        <f t="shared" si="257"/>
        <v xml:space="preserve"> </v>
      </c>
      <c r="R749" s="509">
        <f t="shared" si="236"/>
        <v>0</v>
      </c>
      <c r="S749" s="461">
        <f t="shared" si="258"/>
        <v>0</v>
      </c>
    </row>
    <row r="750" spans="1:19" s="1" customFormat="1" ht="105.75" hidden="1" customHeight="1" x14ac:dyDescent="0.2">
      <c r="A750" s="357">
        <f>'موازنة 2026-2027'!A750</f>
        <v>0</v>
      </c>
      <c r="B750" s="373">
        <f>'موازنة 2026-2027'!B750</f>
        <v>0</v>
      </c>
      <c r="C750" s="373">
        <f>'موازنة 2026-2027'!C750</f>
        <v>0</v>
      </c>
      <c r="D750" s="373">
        <f>'موازنة 2026-2027'!D750</f>
        <v>0</v>
      </c>
      <c r="E750" s="373">
        <f>'موازنة 2026-2027'!E750</f>
        <v>0</v>
      </c>
      <c r="F750" s="373">
        <f>'موازنة 2026-2027'!F750</f>
        <v>0</v>
      </c>
      <c r="G750" s="54">
        <v>3224020401</v>
      </c>
      <c r="H750" s="477" t="s">
        <v>533</v>
      </c>
      <c r="I750" s="373">
        <f>'موازنة 2026-2027'!O750</f>
        <v>0</v>
      </c>
      <c r="J750" s="373">
        <f>'موازنة 2027-2028 '!O750</f>
        <v>0</v>
      </c>
      <c r="K750" s="373">
        <f>'موازنة 2028 -2029'!O750</f>
        <v>0</v>
      </c>
      <c r="L750" s="373">
        <f t="shared" si="237"/>
        <v>0</v>
      </c>
      <c r="M750" s="373">
        <f>'موازنة 2029-2030'!O750</f>
        <v>0</v>
      </c>
      <c r="N750" s="508">
        <f t="shared" si="255"/>
        <v>0</v>
      </c>
      <c r="O750" s="373"/>
      <c r="P750" s="373" t="str">
        <f t="shared" si="256"/>
        <v xml:space="preserve"> </v>
      </c>
      <c r="Q750" s="373" t="str">
        <f t="shared" si="257"/>
        <v xml:space="preserve"> </v>
      </c>
      <c r="R750" s="509">
        <f t="shared" si="236"/>
        <v>0</v>
      </c>
      <c r="S750" s="461">
        <f t="shared" si="258"/>
        <v>0</v>
      </c>
    </row>
    <row r="751" spans="1:19" s="1" customFormat="1" ht="105.75" customHeight="1" x14ac:dyDescent="0.2">
      <c r="A751" s="373">
        <f>'موازنة 2026-2027'!A751</f>
        <v>0</v>
      </c>
      <c r="B751" s="373">
        <f>'موازنة 2026-2027'!B751</f>
        <v>21523949</v>
      </c>
      <c r="C751" s="373">
        <f>'موازنة 2026-2027'!C751</f>
        <v>0</v>
      </c>
      <c r="D751" s="373">
        <f>'موازنة 2026-2027'!D751</f>
        <v>0</v>
      </c>
      <c r="E751" s="373">
        <f>'موازنة 2026-2027'!E751</f>
        <v>0</v>
      </c>
      <c r="F751" s="373">
        <f>'موازنة 2026-2027'!F751</f>
        <v>0</v>
      </c>
      <c r="G751" s="54">
        <v>3224020501</v>
      </c>
      <c r="H751" s="477" t="s">
        <v>534</v>
      </c>
      <c r="I751" s="373">
        <f>'موازنة 2026-2027'!O751</f>
        <v>0</v>
      </c>
      <c r="J751" s="373">
        <f>'موازنة 2027-2028 '!O751</f>
        <v>0</v>
      </c>
      <c r="K751" s="373">
        <f>'موازنة 2028 -2029'!O751</f>
        <v>0</v>
      </c>
      <c r="L751" s="373">
        <f t="shared" si="237"/>
        <v>0</v>
      </c>
      <c r="M751" s="373">
        <f>'موازنة 2029-2030'!O751</f>
        <v>0</v>
      </c>
      <c r="N751" s="508">
        <f t="shared" si="255"/>
        <v>0</v>
      </c>
      <c r="O751" s="373"/>
      <c r="P751" s="373" t="str">
        <f t="shared" si="256"/>
        <v xml:space="preserve"> </v>
      </c>
      <c r="Q751" s="373" t="str">
        <f t="shared" si="257"/>
        <v xml:space="preserve"> </v>
      </c>
      <c r="R751" s="509">
        <f t="shared" si="236"/>
        <v>0</v>
      </c>
      <c r="S751" s="461">
        <f t="shared" si="258"/>
        <v>21523949</v>
      </c>
    </row>
    <row r="752" spans="1:19" s="1" customFormat="1" ht="105.75" customHeight="1" thickBot="1" x14ac:dyDescent="0.25">
      <c r="A752" s="373">
        <f>'موازنة 2026-2027'!A752</f>
        <v>298000</v>
      </c>
      <c r="B752" s="373">
        <f>'موازنة 2026-2027'!B752</f>
        <v>0</v>
      </c>
      <c r="C752" s="373">
        <f>'موازنة 2026-2027'!C752</f>
        <v>3843000</v>
      </c>
      <c r="D752" s="373">
        <f>'موازنة 2026-2027'!D752</f>
        <v>18734688</v>
      </c>
      <c r="E752" s="373">
        <f>'موازنة 2026-2027'!E752</f>
        <v>10784000</v>
      </c>
      <c r="F752" s="373">
        <f>'موازنة 2026-2027'!F752</f>
        <v>0</v>
      </c>
      <c r="G752" s="54">
        <v>3224020601</v>
      </c>
      <c r="H752" s="477" t="s">
        <v>535</v>
      </c>
      <c r="I752" s="373">
        <f>'موازنة 2026-2027'!O752</f>
        <v>15986000</v>
      </c>
      <c r="J752" s="373">
        <f>'موازنة 2027-2028 '!O752</f>
        <v>19727000</v>
      </c>
      <c r="K752" s="373">
        <f>'موازنة 2028 -2029'!O752</f>
        <v>25632000</v>
      </c>
      <c r="L752" s="373">
        <f t="shared" si="237"/>
        <v>51264000</v>
      </c>
      <c r="M752" s="373">
        <f>'موازنة 2029-2030'!O752</f>
        <v>0</v>
      </c>
      <c r="N752" s="508">
        <f t="shared" si="255"/>
        <v>-15986000</v>
      </c>
      <c r="O752" s="373"/>
      <c r="P752" s="373" t="str">
        <f t="shared" si="256"/>
        <v xml:space="preserve"> </v>
      </c>
      <c r="Q752" s="373">
        <f t="shared" si="257"/>
        <v>15986000</v>
      </c>
      <c r="R752" s="509">
        <f t="shared" si="236"/>
        <v>0</v>
      </c>
      <c r="S752" s="461">
        <f t="shared" si="258"/>
        <v>146268688</v>
      </c>
    </row>
    <row r="753" spans="1:19" s="2" customFormat="1" ht="105" customHeight="1" thickBot="1" x14ac:dyDescent="0.25">
      <c r="A753" s="376">
        <f t="shared" ref="A753:O753" si="259">SUM(A747:A752)</f>
        <v>298000</v>
      </c>
      <c r="B753" s="377">
        <f t="shared" si="259"/>
        <v>21523949</v>
      </c>
      <c r="C753" s="377">
        <f t="shared" si="259"/>
        <v>3843000</v>
      </c>
      <c r="D753" s="377">
        <f t="shared" si="259"/>
        <v>18734688</v>
      </c>
      <c r="E753" s="377">
        <f t="shared" si="259"/>
        <v>10784000</v>
      </c>
      <c r="F753" s="377">
        <f t="shared" si="259"/>
        <v>0</v>
      </c>
      <c r="G753" s="57"/>
      <c r="H753" s="514" t="s">
        <v>256</v>
      </c>
      <c r="I753" s="377">
        <f>'موازنة 2026-2027'!O753</f>
        <v>15986000</v>
      </c>
      <c r="J753" s="377">
        <f>'موازنة 2027-2028 '!O753</f>
        <v>19727000</v>
      </c>
      <c r="K753" s="377">
        <f>'موازنة 2028 -2029'!O753</f>
        <v>25632000</v>
      </c>
      <c r="L753" s="377">
        <f t="shared" si="259"/>
        <v>51264000</v>
      </c>
      <c r="M753" s="377">
        <f>'موازنة 2029-2030'!O753</f>
        <v>0</v>
      </c>
      <c r="N753" s="515">
        <f t="shared" si="255"/>
        <v>-15986000</v>
      </c>
      <c r="O753" s="377">
        <f t="shared" si="259"/>
        <v>0</v>
      </c>
      <c r="P753" s="377" t="str">
        <f t="shared" si="256"/>
        <v xml:space="preserve"> </v>
      </c>
      <c r="Q753" s="377">
        <f t="shared" si="257"/>
        <v>15986000</v>
      </c>
      <c r="R753" s="516">
        <f t="shared" ref="R753:R816" si="260">IF(O753=0,,O753/I753)</f>
        <v>0</v>
      </c>
      <c r="S753" s="461">
        <f t="shared" si="258"/>
        <v>167792637</v>
      </c>
    </row>
    <row r="754" spans="1:19" s="2" customFormat="1" ht="105.75" hidden="1" customHeight="1" x14ac:dyDescent="0.2">
      <c r="A754" s="389"/>
      <c r="B754" s="390"/>
      <c r="C754" s="390"/>
      <c r="D754" s="390"/>
      <c r="E754" s="390"/>
      <c r="F754" s="390"/>
      <c r="G754" s="60" t="s">
        <v>940</v>
      </c>
      <c r="H754" s="474" t="s">
        <v>536</v>
      </c>
      <c r="I754" s="390"/>
      <c r="J754" s="390"/>
      <c r="K754" s="390"/>
      <c r="L754" s="390"/>
      <c r="M754" s="390"/>
      <c r="N754" s="544"/>
      <c r="O754" s="390"/>
      <c r="P754" s="390" t="str">
        <f t="shared" si="256"/>
        <v xml:space="preserve"> </v>
      </c>
      <c r="Q754" s="390" t="str">
        <f t="shared" si="257"/>
        <v xml:space="preserve"> </v>
      </c>
      <c r="R754" s="545"/>
      <c r="S754" s="461">
        <f>S760</f>
        <v>0</v>
      </c>
    </row>
    <row r="755" spans="1:19" s="1" customFormat="1" ht="105.75" hidden="1" customHeight="1" x14ac:dyDescent="0.2">
      <c r="A755" s="357">
        <f>'موازنة 2026-2027'!A755</f>
        <v>0</v>
      </c>
      <c r="B755" s="373">
        <f>'موازنة 2026-2027'!B755</f>
        <v>0</v>
      </c>
      <c r="C755" s="373">
        <f>'موازنة 2026-2027'!C755</f>
        <v>0</v>
      </c>
      <c r="D755" s="373">
        <f>'موازنة 2026-2027'!D755</f>
        <v>0</v>
      </c>
      <c r="E755" s="373">
        <f>'موازنة 2026-2027'!E755</f>
        <v>0</v>
      </c>
      <c r="F755" s="373">
        <f>'موازنة 2026-2027'!F755</f>
        <v>0</v>
      </c>
      <c r="G755" s="54">
        <v>3224030101</v>
      </c>
      <c r="H755" s="477" t="s">
        <v>537</v>
      </c>
      <c r="I755" s="373">
        <f>'موازنة 2026-2027'!O755</f>
        <v>0</v>
      </c>
      <c r="J755" s="373">
        <f>'موازنة 2027-2028 '!O755</f>
        <v>0</v>
      </c>
      <c r="K755" s="373">
        <f>'موازنة 2028 -2029'!O755</f>
        <v>0</v>
      </c>
      <c r="L755" s="373">
        <f t="shared" ref="L755:L818" si="261">K755*2</f>
        <v>0</v>
      </c>
      <c r="M755" s="373">
        <f>'موازنة 2029-2030'!O755</f>
        <v>0</v>
      </c>
      <c r="N755" s="508">
        <f t="shared" si="255"/>
        <v>0</v>
      </c>
      <c r="O755" s="373"/>
      <c r="P755" s="373" t="str">
        <f t="shared" si="256"/>
        <v xml:space="preserve"> </v>
      </c>
      <c r="Q755" s="373" t="str">
        <f t="shared" si="257"/>
        <v xml:space="preserve"> </v>
      </c>
      <c r="R755" s="509">
        <f t="shared" si="260"/>
        <v>0</v>
      </c>
      <c r="S755" s="461">
        <f t="shared" si="258"/>
        <v>0</v>
      </c>
    </row>
    <row r="756" spans="1:19" s="1" customFormat="1" ht="105.75" hidden="1" customHeight="1" x14ac:dyDescent="0.2">
      <c r="A756" s="357">
        <f>'موازنة 2026-2027'!A756</f>
        <v>0</v>
      </c>
      <c r="B756" s="373">
        <f>'موازنة 2026-2027'!B756</f>
        <v>0</v>
      </c>
      <c r="C756" s="373">
        <f>'موازنة 2026-2027'!C756</f>
        <v>0</v>
      </c>
      <c r="D756" s="373">
        <f>'موازنة 2026-2027'!D756</f>
        <v>0</v>
      </c>
      <c r="E756" s="373">
        <f>'موازنة 2026-2027'!E756</f>
        <v>0</v>
      </c>
      <c r="F756" s="373">
        <f>'موازنة 2026-2027'!F756</f>
        <v>0</v>
      </c>
      <c r="G756" s="54">
        <v>3224030201</v>
      </c>
      <c r="H756" s="477" t="s">
        <v>538</v>
      </c>
      <c r="I756" s="373">
        <f>'موازنة 2026-2027'!O756</f>
        <v>0</v>
      </c>
      <c r="J756" s="373">
        <f>'موازنة 2027-2028 '!O756</f>
        <v>0</v>
      </c>
      <c r="K756" s="373">
        <f>'موازنة 2028 -2029'!O756</f>
        <v>0</v>
      </c>
      <c r="L756" s="373">
        <f t="shared" si="261"/>
        <v>0</v>
      </c>
      <c r="M756" s="373">
        <f>'موازنة 2029-2030'!O756</f>
        <v>0</v>
      </c>
      <c r="N756" s="508">
        <f t="shared" si="255"/>
        <v>0</v>
      </c>
      <c r="O756" s="373"/>
      <c r="P756" s="373" t="str">
        <f t="shared" si="256"/>
        <v xml:space="preserve"> </v>
      </c>
      <c r="Q756" s="373" t="str">
        <f t="shared" si="257"/>
        <v xml:space="preserve"> </v>
      </c>
      <c r="R756" s="509">
        <f t="shared" si="260"/>
        <v>0</v>
      </c>
      <c r="S756" s="461">
        <f t="shared" si="258"/>
        <v>0</v>
      </c>
    </row>
    <row r="757" spans="1:19" s="1" customFormat="1" ht="105.75" hidden="1" customHeight="1" x14ac:dyDescent="0.2">
      <c r="A757" s="357">
        <f>'موازنة 2026-2027'!A757</f>
        <v>0</v>
      </c>
      <c r="B757" s="373">
        <f>'موازنة 2026-2027'!B757</f>
        <v>0</v>
      </c>
      <c r="C757" s="373">
        <f>'موازنة 2026-2027'!C757</f>
        <v>0</v>
      </c>
      <c r="D757" s="373">
        <f>'موازنة 2026-2027'!D757</f>
        <v>0</v>
      </c>
      <c r="E757" s="373">
        <f>'موازنة 2026-2027'!E757</f>
        <v>0</v>
      </c>
      <c r="F757" s="373">
        <f>'موازنة 2026-2027'!F757</f>
        <v>0</v>
      </c>
      <c r="G757" s="54">
        <v>3224030301</v>
      </c>
      <c r="H757" s="477" t="s">
        <v>539</v>
      </c>
      <c r="I757" s="373">
        <f>'موازنة 2026-2027'!O757</f>
        <v>0</v>
      </c>
      <c r="J757" s="373">
        <f>'موازنة 2027-2028 '!O757</f>
        <v>0</v>
      </c>
      <c r="K757" s="373">
        <f>'موازنة 2028 -2029'!O757</f>
        <v>0</v>
      </c>
      <c r="L757" s="373">
        <f t="shared" si="261"/>
        <v>0</v>
      </c>
      <c r="M757" s="373">
        <f>'موازنة 2029-2030'!O757</f>
        <v>0</v>
      </c>
      <c r="N757" s="508">
        <f t="shared" si="255"/>
        <v>0</v>
      </c>
      <c r="O757" s="373"/>
      <c r="P757" s="373" t="str">
        <f t="shared" si="256"/>
        <v xml:space="preserve"> </v>
      </c>
      <c r="Q757" s="373" t="str">
        <f t="shared" si="257"/>
        <v xml:space="preserve"> </v>
      </c>
      <c r="R757" s="509">
        <f t="shared" si="260"/>
        <v>0</v>
      </c>
      <c r="S757" s="461">
        <f t="shared" si="258"/>
        <v>0</v>
      </c>
    </row>
    <row r="758" spans="1:19" s="1" customFormat="1" ht="105.75" hidden="1" customHeight="1" x14ac:dyDescent="0.2">
      <c r="A758" s="357">
        <f>'موازنة 2026-2027'!A758</f>
        <v>0</v>
      </c>
      <c r="B758" s="373">
        <f>'موازنة 2026-2027'!B758</f>
        <v>0</v>
      </c>
      <c r="C758" s="373">
        <f>'موازنة 2026-2027'!C758</f>
        <v>0</v>
      </c>
      <c r="D758" s="373">
        <f>'موازنة 2026-2027'!D758</f>
        <v>0</v>
      </c>
      <c r="E758" s="373">
        <f>'موازنة 2026-2027'!E758</f>
        <v>0</v>
      </c>
      <c r="F758" s="373">
        <f>'موازنة 2026-2027'!F758</f>
        <v>0</v>
      </c>
      <c r="G758" s="54">
        <v>3224030401</v>
      </c>
      <c r="H758" s="477" t="s">
        <v>540</v>
      </c>
      <c r="I758" s="373">
        <f>'موازنة 2026-2027'!O758</f>
        <v>0</v>
      </c>
      <c r="J758" s="373">
        <f>'موازنة 2027-2028 '!O758</f>
        <v>0</v>
      </c>
      <c r="K758" s="373">
        <f>'موازنة 2028 -2029'!O758</f>
        <v>0</v>
      </c>
      <c r="L758" s="373">
        <f t="shared" si="261"/>
        <v>0</v>
      </c>
      <c r="M758" s="373">
        <f>'موازنة 2029-2030'!O758</f>
        <v>0</v>
      </c>
      <c r="N758" s="508">
        <f t="shared" si="255"/>
        <v>0</v>
      </c>
      <c r="O758" s="373"/>
      <c r="P758" s="373" t="str">
        <f t="shared" si="256"/>
        <v xml:space="preserve"> </v>
      </c>
      <c r="Q758" s="373" t="str">
        <f t="shared" si="257"/>
        <v xml:space="preserve"> </v>
      </c>
      <c r="R758" s="509">
        <f t="shared" si="260"/>
        <v>0</v>
      </c>
      <c r="S758" s="461">
        <f t="shared" si="258"/>
        <v>0</v>
      </c>
    </row>
    <row r="759" spans="1:19" s="1" customFormat="1" ht="105.75" hidden="1" customHeight="1" thickBot="1" x14ac:dyDescent="0.25">
      <c r="A759" s="357">
        <f>'موازنة 2026-2027'!A759</f>
        <v>0</v>
      </c>
      <c r="B759" s="373">
        <f>'موازنة 2026-2027'!B759</f>
        <v>0</v>
      </c>
      <c r="C759" s="373">
        <f>'موازنة 2026-2027'!C759</f>
        <v>0</v>
      </c>
      <c r="D759" s="373">
        <f>'موازنة 2026-2027'!D759</f>
        <v>0</v>
      </c>
      <c r="E759" s="373">
        <f>'موازنة 2026-2027'!E759</f>
        <v>0</v>
      </c>
      <c r="F759" s="373">
        <f>'موازنة 2026-2027'!F759</f>
        <v>0</v>
      </c>
      <c r="G759" s="54">
        <v>3224030501</v>
      </c>
      <c r="H759" s="477" t="s">
        <v>541</v>
      </c>
      <c r="I759" s="373">
        <f>'موازنة 2026-2027'!O759</f>
        <v>0</v>
      </c>
      <c r="J759" s="373">
        <f>'موازنة 2027-2028 '!O759</f>
        <v>0</v>
      </c>
      <c r="K759" s="373">
        <f>'موازنة 2028 -2029'!O759</f>
        <v>0</v>
      </c>
      <c r="L759" s="373">
        <f t="shared" si="261"/>
        <v>0</v>
      </c>
      <c r="M759" s="373">
        <f>'موازنة 2029-2030'!O759</f>
        <v>0</v>
      </c>
      <c r="N759" s="508">
        <f t="shared" si="255"/>
        <v>0</v>
      </c>
      <c r="O759" s="373"/>
      <c r="P759" s="373" t="str">
        <f t="shared" si="256"/>
        <v xml:space="preserve"> </v>
      </c>
      <c r="Q759" s="373" t="str">
        <f t="shared" si="257"/>
        <v xml:space="preserve"> </v>
      </c>
      <c r="R759" s="509">
        <f t="shared" si="260"/>
        <v>0</v>
      </c>
      <c r="S759" s="461">
        <f t="shared" si="258"/>
        <v>0</v>
      </c>
    </row>
    <row r="760" spans="1:19" s="2" customFormat="1" ht="110.25" hidden="1" customHeight="1" thickBot="1" x14ac:dyDescent="0.25">
      <c r="A760" s="376">
        <f t="shared" ref="A760:O760" si="262">SUM(A755:A759)</f>
        <v>0</v>
      </c>
      <c r="B760" s="377">
        <f t="shared" si="262"/>
        <v>0</v>
      </c>
      <c r="C760" s="377">
        <f t="shared" si="262"/>
        <v>0</v>
      </c>
      <c r="D760" s="377">
        <f t="shared" si="262"/>
        <v>0</v>
      </c>
      <c r="E760" s="377">
        <f t="shared" si="262"/>
        <v>0</v>
      </c>
      <c r="F760" s="377">
        <f t="shared" si="262"/>
        <v>0</v>
      </c>
      <c r="G760" s="57"/>
      <c r="H760" s="514" t="s">
        <v>266</v>
      </c>
      <c r="I760" s="377">
        <f>'موازنة 2026-2027'!O760</f>
        <v>0</v>
      </c>
      <c r="J760" s="377">
        <f>'موازنة 2027-2028 '!O760</f>
        <v>0</v>
      </c>
      <c r="K760" s="377">
        <f>'موازنة 2028 -2029'!O760</f>
        <v>0</v>
      </c>
      <c r="L760" s="377">
        <f t="shared" si="262"/>
        <v>0</v>
      </c>
      <c r="M760" s="377">
        <f>'موازنة 2029-2030'!O760</f>
        <v>0</v>
      </c>
      <c r="N760" s="515">
        <f t="shared" si="255"/>
        <v>0</v>
      </c>
      <c r="O760" s="377">
        <f t="shared" si="262"/>
        <v>0</v>
      </c>
      <c r="P760" s="377" t="str">
        <f t="shared" si="256"/>
        <v xml:space="preserve"> </v>
      </c>
      <c r="Q760" s="377" t="str">
        <f t="shared" si="257"/>
        <v xml:space="preserve"> </v>
      </c>
      <c r="R760" s="516">
        <f t="shared" si="260"/>
        <v>0</v>
      </c>
      <c r="S760" s="461">
        <f t="shared" si="258"/>
        <v>0</v>
      </c>
    </row>
    <row r="761" spans="1:19" s="3" customFormat="1" ht="114.75" customHeight="1" thickBot="1" x14ac:dyDescent="0.25">
      <c r="A761" s="382">
        <f t="shared" ref="A761:O761" si="263">A760+A753+A745</f>
        <v>298000</v>
      </c>
      <c r="B761" s="383">
        <f t="shared" si="263"/>
        <v>21523949</v>
      </c>
      <c r="C761" s="383">
        <f t="shared" si="263"/>
        <v>3843000</v>
      </c>
      <c r="D761" s="383">
        <f t="shared" si="263"/>
        <v>18734688</v>
      </c>
      <c r="E761" s="383">
        <f t="shared" si="263"/>
        <v>10784000</v>
      </c>
      <c r="F761" s="383">
        <f t="shared" si="263"/>
        <v>0</v>
      </c>
      <c r="G761" s="58"/>
      <c r="H761" s="525" t="s">
        <v>1111</v>
      </c>
      <c r="I761" s="383">
        <f>'موازنة 2026-2027'!O761</f>
        <v>15986000</v>
      </c>
      <c r="J761" s="383">
        <f>'موازنة 2027-2028 '!O761</f>
        <v>19727000</v>
      </c>
      <c r="K761" s="383">
        <f>'موازنة 2028 -2029'!O761</f>
        <v>25632000</v>
      </c>
      <c r="L761" s="383">
        <f t="shared" si="263"/>
        <v>51264000</v>
      </c>
      <c r="M761" s="383">
        <f>'موازنة 2029-2030'!O761</f>
        <v>0</v>
      </c>
      <c r="N761" s="526">
        <f t="shared" si="255"/>
        <v>-15986000</v>
      </c>
      <c r="O761" s="383">
        <f t="shared" si="263"/>
        <v>0</v>
      </c>
      <c r="P761" s="383" t="str">
        <f t="shared" si="256"/>
        <v xml:space="preserve"> </v>
      </c>
      <c r="Q761" s="383">
        <f t="shared" si="257"/>
        <v>15986000</v>
      </c>
      <c r="R761" s="527">
        <f t="shared" si="260"/>
        <v>0</v>
      </c>
      <c r="S761" s="461">
        <f t="shared" si="258"/>
        <v>167792637</v>
      </c>
    </row>
    <row r="762" spans="1:19" s="3" customFormat="1" ht="105.75" hidden="1" customHeight="1" x14ac:dyDescent="0.2">
      <c r="A762" s="355"/>
      <c r="B762" s="425"/>
      <c r="C762" s="425"/>
      <c r="D762" s="425"/>
      <c r="E762" s="425"/>
      <c r="F762" s="425"/>
      <c r="G762" s="59" t="s">
        <v>941</v>
      </c>
      <c r="H762" s="540" t="s">
        <v>542</v>
      </c>
      <c r="I762" s="425"/>
      <c r="J762" s="425"/>
      <c r="K762" s="425"/>
      <c r="L762" s="425"/>
      <c r="M762" s="425"/>
      <c r="N762" s="594"/>
      <c r="O762" s="425"/>
      <c r="P762" s="425" t="str">
        <f t="shared" si="256"/>
        <v xml:space="preserve"> </v>
      </c>
      <c r="Q762" s="425" t="str">
        <f t="shared" si="257"/>
        <v xml:space="preserve"> </v>
      </c>
      <c r="R762" s="595"/>
      <c r="S762" s="461">
        <f>S766</f>
        <v>0</v>
      </c>
    </row>
    <row r="763" spans="1:19" s="2" customFormat="1" ht="105.75" hidden="1" customHeight="1" x14ac:dyDescent="0.2">
      <c r="A763" s="389">
        <f>'موازنة 2026-2027'!A763</f>
        <v>0</v>
      </c>
      <c r="B763" s="390">
        <f>'موازنة 2026-2027'!B763</f>
        <v>0</v>
      </c>
      <c r="C763" s="390">
        <f>'موازنة 2026-2027'!C763</f>
        <v>0</v>
      </c>
      <c r="D763" s="390">
        <f>'موازنة 2026-2027'!D763</f>
        <v>0</v>
      </c>
      <c r="E763" s="390">
        <f>'موازنة 2026-2027'!E763</f>
        <v>0</v>
      </c>
      <c r="F763" s="390">
        <f>'موازنة 2026-2027'!F763</f>
        <v>0</v>
      </c>
      <c r="G763" s="60" t="s">
        <v>1057</v>
      </c>
      <c r="H763" s="474" t="s">
        <v>543</v>
      </c>
      <c r="I763" s="390">
        <f>'موازنة 2026-2027'!O763</f>
        <v>0</v>
      </c>
      <c r="J763" s="390">
        <f>'موازنة 2027-2028 '!O763</f>
        <v>0</v>
      </c>
      <c r="K763" s="390">
        <f>'موازنة 2028 -2029'!O763</f>
        <v>0</v>
      </c>
      <c r="L763" s="390">
        <f t="shared" si="261"/>
        <v>0</v>
      </c>
      <c r="M763" s="390">
        <f>'موازنة 2029-2030'!O763</f>
        <v>0</v>
      </c>
      <c r="N763" s="544">
        <f t="shared" si="255"/>
        <v>0</v>
      </c>
      <c r="O763" s="390"/>
      <c r="P763" s="390" t="str">
        <f t="shared" si="256"/>
        <v xml:space="preserve"> </v>
      </c>
      <c r="Q763" s="390" t="str">
        <f t="shared" si="257"/>
        <v xml:space="preserve"> </v>
      </c>
      <c r="R763" s="545">
        <f t="shared" si="260"/>
        <v>0</v>
      </c>
      <c r="S763" s="461">
        <f t="shared" si="258"/>
        <v>0</v>
      </c>
    </row>
    <row r="764" spans="1:19" s="2" customFormat="1" ht="105.75" hidden="1" customHeight="1" x14ac:dyDescent="0.2">
      <c r="A764" s="389">
        <f>'موازنة 2026-2027'!A764</f>
        <v>0</v>
      </c>
      <c r="B764" s="390">
        <f>'موازنة 2026-2027'!B764</f>
        <v>0</v>
      </c>
      <c r="C764" s="390">
        <f>'موازنة 2026-2027'!C764</f>
        <v>0</v>
      </c>
      <c r="D764" s="390">
        <f>'موازنة 2026-2027'!D764</f>
        <v>0</v>
      </c>
      <c r="E764" s="390">
        <f>'موازنة 2026-2027'!E764</f>
        <v>0</v>
      </c>
      <c r="F764" s="390">
        <f>'موازنة 2026-2027'!F764</f>
        <v>0</v>
      </c>
      <c r="G764" s="60" t="s">
        <v>1058</v>
      </c>
      <c r="H764" s="474" t="s">
        <v>544</v>
      </c>
      <c r="I764" s="390">
        <f>'موازنة 2026-2027'!O764</f>
        <v>0</v>
      </c>
      <c r="J764" s="390">
        <f>'موازنة 2027-2028 '!O764</f>
        <v>0</v>
      </c>
      <c r="K764" s="390">
        <f>'موازنة 2028 -2029'!O764</f>
        <v>0</v>
      </c>
      <c r="L764" s="390">
        <f t="shared" si="261"/>
        <v>0</v>
      </c>
      <c r="M764" s="390">
        <f>'موازنة 2029-2030'!O764</f>
        <v>0</v>
      </c>
      <c r="N764" s="544">
        <f t="shared" si="255"/>
        <v>0</v>
      </c>
      <c r="O764" s="390"/>
      <c r="P764" s="390" t="str">
        <f t="shared" si="256"/>
        <v xml:space="preserve"> </v>
      </c>
      <c r="Q764" s="390" t="str">
        <f t="shared" si="257"/>
        <v xml:space="preserve"> </v>
      </c>
      <c r="R764" s="545">
        <f t="shared" si="260"/>
        <v>0</v>
      </c>
      <c r="S764" s="461">
        <f t="shared" si="258"/>
        <v>0</v>
      </c>
    </row>
    <row r="765" spans="1:19" s="2" customFormat="1" ht="105.75" hidden="1" customHeight="1" thickBot="1" x14ac:dyDescent="0.25">
      <c r="A765" s="389">
        <f>'موازنة 2026-2027'!A765</f>
        <v>0</v>
      </c>
      <c r="B765" s="390">
        <f>'موازنة 2026-2027'!B765</f>
        <v>0</v>
      </c>
      <c r="C765" s="390">
        <f>'موازنة 2026-2027'!C765</f>
        <v>0</v>
      </c>
      <c r="D765" s="390">
        <f>'موازنة 2026-2027'!D765</f>
        <v>0</v>
      </c>
      <c r="E765" s="390">
        <f>'موازنة 2026-2027'!E765</f>
        <v>0</v>
      </c>
      <c r="F765" s="390">
        <f>'موازنة 2026-2027'!F765</f>
        <v>0</v>
      </c>
      <c r="G765" s="68" t="s">
        <v>1059</v>
      </c>
      <c r="H765" s="593" t="s">
        <v>545</v>
      </c>
      <c r="I765" s="390">
        <f>'موازنة 2026-2027'!O765</f>
        <v>0</v>
      </c>
      <c r="J765" s="390">
        <f>'موازنة 2027-2028 '!O765</f>
        <v>0</v>
      </c>
      <c r="K765" s="390">
        <f>'موازنة 2028 -2029'!O765</f>
        <v>0</v>
      </c>
      <c r="L765" s="390">
        <f t="shared" si="261"/>
        <v>0</v>
      </c>
      <c r="M765" s="390">
        <f>'موازنة 2029-2030'!O765</f>
        <v>0</v>
      </c>
      <c r="N765" s="544">
        <f t="shared" si="255"/>
        <v>0</v>
      </c>
      <c r="O765" s="390"/>
      <c r="P765" s="390" t="str">
        <f t="shared" si="256"/>
        <v xml:space="preserve"> </v>
      </c>
      <c r="Q765" s="390" t="str">
        <f t="shared" si="257"/>
        <v xml:space="preserve"> </v>
      </c>
      <c r="R765" s="545">
        <f t="shared" si="260"/>
        <v>0</v>
      </c>
      <c r="S765" s="461">
        <f t="shared" si="258"/>
        <v>0</v>
      </c>
    </row>
    <row r="766" spans="1:19" s="3" customFormat="1" ht="97.5" hidden="1" customHeight="1" thickBot="1" x14ac:dyDescent="0.25">
      <c r="A766" s="382">
        <f t="shared" ref="A766:F766" si="264">SUM(A763:A765)</f>
        <v>0</v>
      </c>
      <c r="B766" s="383">
        <f t="shared" si="264"/>
        <v>0</v>
      </c>
      <c r="C766" s="383">
        <f t="shared" si="264"/>
        <v>0</v>
      </c>
      <c r="D766" s="383">
        <f t="shared" si="264"/>
        <v>0</v>
      </c>
      <c r="E766" s="383">
        <f t="shared" si="264"/>
        <v>0</v>
      </c>
      <c r="F766" s="383">
        <f t="shared" si="264"/>
        <v>0</v>
      </c>
      <c r="G766" s="58"/>
      <c r="H766" s="525" t="s">
        <v>1112</v>
      </c>
      <c r="I766" s="383">
        <f>'موازنة 2026-2027'!O766</f>
        <v>0</v>
      </c>
      <c r="J766" s="383">
        <f>'موازنة 2027-2028 '!O766</f>
        <v>0</v>
      </c>
      <c r="K766" s="383">
        <f>'موازنة 2028 -2029'!O766</f>
        <v>0</v>
      </c>
      <c r="L766" s="383">
        <f t="shared" ref="L766:O766" si="265">SUM(L763:L765)</f>
        <v>0</v>
      </c>
      <c r="M766" s="383">
        <f>'موازنة 2029-2030'!O766</f>
        <v>0</v>
      </c>
      <c r="N766" s="526">
        <f t="shared" si="255"/>
        <v>0</v>
      </c>
      <c r="O766" s="383">
        <f t="shared" si="265"/>
        <v>0</v>
      </c>
      <c r="P766" s="383" t="str">
        <f t="shared" si="256"/>
        <v xml:space="preserve"> </v>
      </c>
      <c r="Q766" s="383" t="str">
        <f t="shared" si="257"/>
        <v xml:space="preserve"> </v>
      </c>
      <c r="R766" s="527">
        <f t="shared" si="260"/>
        <v>0</v>
      </c>
      <c r="S766" s="461">
        <f t="shared" si="258"/>
        <v>0</v>
      </c>
    </row>
    <row r="767" spans="1:19" s="3" customFormat="1" ht="102.75" customHeight="1" thickBot="1" x14ac:dyDescent="0.25">
      <c r="A767" s="189">
        <f>'موازنة 2026-2027'!A767</f>
        <v>0</v>
      </c>
      <c r="B767" s="189">
        <f>'موازنة 2026-2027'!B767</f>
        <v>0</v>
      </c>
      <c r="C767" s="189">
        <f>'موازنة 2026-2027'!C767</f>
        <v>0</v>
      </c>
      <c r="D767" s="189">
        <f>'موازنة 2026-2027'!D767</f>
        <v>0</v>
      </c>
      <c r="E767" s="189">
        <f>'موازنة 2026-2027'!E767</f>
        <v>0</v>
      </c>
      <c r="F767" s="189">
        <f>'موازنة 2026-2027'!F767</f>
        <v>0</v>
      </c>
      <c r="G767" s="42" t="s">
        <v>1060</v>
      </c>
      <c r="H767" s="525" t="s">
        <v>546</v>
      </c>
      <c r="I767" s="189">
        <f>'موازنة 2026-2027'!O767</f>
        <v>0</v>
      </c>
      <c r="J767" s="189">
        <f>'موازنة 2027-2028 '!O767</f>
        <v>0</v>
      </c>
      <c r="K767" s="189">
        <f>'موازنة 2028 -2029'!O767</f>
        <v>0</v>
      </c>
      <c r="L767" s="189">
        <f t="shared" si="261"/>
        <v>0</v>
      </c>
      <c r="M767" s="189">
        <f>'موازنة 2029-2030'!O767</f>
        <v>0</v>
      </c>
      <c r="N767" s="251">
        <f t="shared" si="255"/>
        <v>0</v>
      </c>
      <c r="O767" s="189"/>
      <c r="P767" s="189" t="str">
        <f t="shared" si="256"/>
        <v xml:space="preserve"> </v>
      </c>
      <c r="Q767" s="189" t="str">
        <f t="shared" si="257"/>
        <v xml:space="preserve"> </v>
      </c>
      <c r="R767" s="615">
        <f t="shared" si="260"/>
        <v>0</v>
      </c>
      <c r="S767" s="461">
        <f t="shared" si="258"/>
        <v>0</v>
      </c>
    </row>
    <row r="768" spans="1:19" s="3" customFormat="1" ht="107.25" customHeight="1" thickBot="1" x14ac:dyDescent="0.25">
      <c r="A768" s="382">
        <f t="shared" ref="A768:O768" si="266">A767+A766+A761+A743+A726+A711</f>
        <v>298000</v>
      </c>
      <c r="B768" s="383">
        <f t="shared" si="266"/>
        <v>21523949</v>
      </c>
      <c r="C768" s="383">
        <f t="shared" si="266"/>
        <v>3843000</v>
      </c>
      <c r="D768" s="383">
        <f t="shared" si="266"/>
        <v>18984688</v>
      </c>
      <c r="E768" s="383">
        <f t="shared" si="266"/>
        <v>10784000</v>
      </c>
      <c r="F768" s="383">
        <f t="shared" si="266"/>
        <v>0</v>
      </c>
      <c r="G768" s="58"/>
      <c r="H768" s="525" t="s">
        <v>547</v>
      </c>
      <c r="I768" s="383">
        <f>'موازنة 2026-2027'!O768</f>
        <v>15986000</v>
      </c>
      <c r="J768" s="383">
        <f>'موازنة 2027-2028 '!O768</f>
        <v>19727000</v>
      </c>
      <c r="K768" s="383">
        <f>'موازنة 2028 -2029'!O768</f>
        <v>25632000</v>
      </c>
      <c r="L768" s="383">
        <f t="shared" si="266"/>
        <v>51264000</v>
      </c>
      <c r="M768" s="383">
        <f>'موازنة 2029-2030'!O768</f>
        <v>0</v>
      </c>
      <c r="N768" s="526">
        <f t="shared" si="255"/>
        <v>-15986000</v>
      </c>
      <c r="O768" s="383">
        <f t="shared" si="266"/>
        <v>0</v>
      </c>
      <c r="P768" s="383" t="str">
        <f t="shared" si="256"/>
        <v xml:space="preserve"> </v>
      </c>
      <c r="Q768" s="383">
        <f t="shared" si="257"/>
        <v>15986000</v>
      </c>
      <c r="R768" s="527">
        <f t="shared" si="260"/>
        <v>0</v>
      </c>
      <c r="S768" s="461">
        <f t="shared" si="258"/>
        <v>168042637</v>
      </c>
    </row>
    <row r="769" spans="1:19" s="3" customFormat="1" ht="105.75" customHeight="1" x14ac:dyDescent="0.2">
      <c r="A769" s="438"/>
      <c r="B769" s="439"/>
      <c r="C769" s="439"/>
      <c r="D769" s="439"/>
      <c r="E769" s="439"/>
      <c r="F769" s="439"/>
      <c r="G769" s="59" t="s">
        <v>974</v>
      </c>
      <c r="H769" s="540" t="s">
        <v>454</v>
      </c>
      <c r="I769" s="439"/>
      <c r="J769" s="439"/>
      <c r="K769" s="439"/>
      <c r="L769" s="439"/>
      <c r="M769" s="439"/>
      <c r="N769" s="617"/>
      <c r="O769" s="439"/>
      <c r="P769" s="439"/>
      <c r="Q769" s="439"/>
      <c r="R769" s="618"/>
      <c r="S769" s="461">
        <f>S821</f>
        <v>168042637</v>
      </c>
    </row>
    <row r="770" spans="1:19" s="3" customFormat="1" ht="105.75" hidden="1" customHeight="1" x14ac:dyDescent="0.2">
      <c r="A770" s="355"/>
      <c r="B770" s="425"/>
      <c r="C770" s="425"/>
      <c r="D770" s="425"/>
      <c r="E770" s="425"/>
      <c r="F770" s="425"/>
      <c r="G770" s="69" t="s">
        <v>975</v>
      </c>
      <c r="H770" s="471" t="s">
        <v>455</v>
      </c>
      <c r="I770" s="425"/>
      <c r="J770" s="425"/>
      <c r="K770" s="425"/>
      <c r="L770" s="425"/>
      <c r="M770" s="425"/>
      <c r="N770" s="594"/>
      <c r="O770" s="425"/>
      <c r="P770" s="425" t="str">
        <f t="shared" si="256"/>
        <v xml:space="preserve"> </v>
      </c>
      <c r="Q770" s="425" t="str">
        <f t="shared" si="257"/>
        <v xml:space="preserve"> </v>
      </c>
      <c r="R770" s="595"/>
      <c r="S770" s="461">
        <f>S7538</f>
        <v>0</v>
      </c>
    </row>
    <row r="771" spans="1:19" s="2" customFormat="1" ht="105.75" hidden="1" customHeight="1" x14ac:dyDescent="0.2">
      <c r="A771" s="389">
        <f>'موازنة 2026-2027'!A771</f>
        <v>0</v>
      </c>
      <c r="B771" s="390">
        <f>'موازنة 2026-2027'!B771</f>
        <v>0</v>
      </c>
      <c r="C771" s="390">
        <f>'موازنة 2026-2027'!C771</f>
        <v>0</v>
      </c>
      <c r="D771" s="390">
        <f>'موازنة 2026-2027'!D771</f>
        <v>0</v>
      </c>
      <c r="E771" s="390">
        <f>'موازنة 2026-2027'!E771</f>
        <v>0</v>
      </c>
      <c r="F771" s="390">
        <f>'موازنة 2026-2027'!F771</f>
        <v>0</v>
      </c>
      <c r="G771" s="60" t="s">
        <v>1061</v>
      </c>
      <c r="H771" s="474" t="s">
        <v>590</v>
      </c>
      <c r="I771" s="390">
        <f>'موازنة 2026-2027'!O771</f>
        <v>0</v>
      </c>
      <c r="J771" s="390">
        <f>'موازنة 2027-2028 '!O771</f>
        <v>0</v>
      </c>
      <c r="K771" s="390">
        <f>'موازنة 2028 -2029'!O771</f>
        <v>0</v>
      </c>
      <c r="L771" s="390">
        <f t="shared" si="261"/>
        <v>0</v>
      </c>
      <c r="M771" s="390">
        <f>'موازنة 2029-2030'!O771</f>
        <v>0</v>
      </c>
      <c r="N771" s="544">
        <f t="shared" si="255"/>
        <v>0</v>
      </c>
      <c r="O771" s="390"/>
      <c r="P771" s="390" t="str">
        <f t="shared" si="256"/>
        <v xml:space="preserve"> </v>
      </c>
      <c r="Q771" s="390" t="str">
        <f t="shared" si="257"/>
        <v xml:space="preserve"> </v>
      </c>
      <c r="R771" s="545">
        <f t="shared" si="260"/>
        <v>0</v>
      </c>
      <c r="S771" s="461">
        <f t="shared" si="258"/>
        <v>0</v>
      </c>
    </row>
    <row r="772" spans="1:19" s="2" customFormat="1" ht="105.75" hidden="1" customHeight="1" x14ac:dyDescent="0.2">
      <c r="A772" s="389">
        <f>'موازنة 2026-2027'!A772</f>
        <v>0</v>
      </c>
      <c r="B772" s="390">
        <f>'موازنة 2026-2027'!B772</f>
        <v>0</v>
      </c>
      <c r="C772" s="390">
        <f>'موازنة 2026-2027'!C772</f>
        <v>0</v>
      </c>
      <c r="D772" s="390">
        <f>'موازنة 2026-2027'!D772</f>
        <v>0</v>
      </c>
      <c r="E772" s="390">
        <f>'موازنة 2026-2027'!E772</f>
        <v>0</v>
      </c>
      <c r="F772" s="390">
        <f>'موازنة 2026-2027'!F772</f>
        <v>0</v>
      </c>
      <c r="G772" s="60" t="s">
        <v>1062</v>
      </c>
      <c r="H772" s="474" t="s">
        <v>591</v>
      </c>
      <c r="I772" s="390">
        <f>'موازنة 2026-2027'!O772</f>
        <v>0</v>
      </c>
      <c r="J772" s="390">
        <f>'موازنة 2027-2028 '!O772</f>
        <v>0</v>
      </c>
      <c r="K772" s="390">
        <f>'موازنة 2028 -2029'!O772</f>
        <v>0</v>
      </c>
      <c r="L772" s="390">
        <f t="shared" si="261"/>
        <v>0</v>
      </c>
      <c r="M772" s="390">
        <f>'موازنة 2029-2030'!O772</f>
        <v>0</v>
      </c>
      <c r="N772" s="544">
        <f t="shared" si="255"/>
        <v>0</v>
      </c>
      <c r="O772" s="390"/>
      <c r="P772" s="390" t="str">
        <f t="shared" si="256"/>
        <v xml:space="preserve"> </v>
      </c>
      <c r="Q772" s="390" t="str">
        <f t="shared" si="257"/>
        <v xml:space="preserve"> </v>
      </c>
      <c r="R772" s="545">
        <f t="shared" si="260"/>
        <v>0</v>
      </c>
      <c r="S772" s="461">
        <f t="shared" si="258"/>
        <v>0</v>
      </c>
    </row>
    <row r="773" spans="1:19" s="2" customFormat="1" ht="105.75" hidden="1" customHeight="1" x14ac:dyDescent="0.2">
      <c r="A773" s="389">
        <f>'موازنة 2026-2027'!A773</f>
        <v>0</v>
      </c>
      <c r="B773" s="390">
        <f>'موازنة 2026-2027'!B773</f>
        <v>0</v>
      </c>
      <c r="C773" s="390">
        <f>'موازنة 2026-2027'!C773</f>
        <v>0</v>
      </c>
      <c r="D773" s="390">
        <f>'موازنة 2026-2027'!D773</f>
        <v>0</v>
      </c>
      <c r="E773" s="390">
        <f>'موازنة 2026-2027'!E773</f>
        <v>0</v>
      </c>
      <c r="F773" s="390">
        <f>'موازنة 2026-2027'!F773</f>
        <v>0</v>
      </c>
      <c r="G773" s="60" t="s">
        <v>1063</v>
      </c>
      <c r="H773" s="474" t="s">
        <v>592</v>
      </c>
      <c r="I773" s="390">
        <f>'موازنة 2026-2027'!O773</f>
        <v>0</v>
      </c>
      <c r="J773" s="390">
        <f>'موازنة 2027-2028 '!O773</f>
        <v>0</v>
      </c>
      <c r="K773" s="390">
        <f>'موازنة 2028 -2029'!O773</f>
        <v>0</v>
      </c>
      <c r="L773" s="390">
        <f t="shared" si="261"/>
        <v>0</v>
      </c>
      <c r="M773" s="390">
        <f>'موازنة 2029-2030'!O773</f>
        <v>0</v>
      </c>
      <c r="N773" s="544">
        <f t="shared" si="255"/>
        <v>0</v>
      </c>
      <c r="O773" s="390"/>
      <c r="P773" s="390" t="str">
        <f t="shared" si="256"/>
        <v xml:space="preserve"> </v>
      </c>
      <c r="Q773" s="390" t="str">
        <f t="shared" si="257"/>
        <v xml:space="preserve"> </v>
      </c>
      <c r="R773" s="545">
        <f t="shared" si="260"/>
        <v>0</v>
      </c>
      <c r="S773" s="461">
        <f t="shared" si="258"/>
        <v>0</v>
      </c>
    </row>
    <row r="774" spans="1:19" s="2" customFormat="1" ht="105.75" hidden="1" customHeight="1" x14ac:dyDescent="0.2">
      <c r="A774" s="389">
        <f>'موازنة 2026-2027'!A774</f>
        <v>0</v>
      </c>
      <c r="B774" s="390">
        <f>'موازنة 2026-2027'!B774</f>
        <v>0</v>
      </c>
      <c r="C774" s="390">
        <f>'موازنة 2026-2027'!C774</f>
        <v>0</v>
      </c>
      <c r="D774" s="390">
        <f>'موازنة 2026-2027'!D774</f>
        <v>0</v>
      </c>
      <c r="E774" s="390">
        <f>'موازنة 2026-2027'!E774</f>
        <v>0</v>
      </c>
      <c r="F774" s="390">
        <f>'موازنة 2026-2027'!F774</f>
        <v>0</v>
      </c>
      <c r="G774" s="60" t="s">
        <v>1064</v>
      </c>
      <c r="H774" s="474" t="s">
        <v>593</v>
      </c>
      <c r="I774" s="390">
        <f>'موازنة 2026-2027'!O774</f>
        <v>0</v>
      </c>
      <c r="J774" s="390">
        <f>'موازنة 2027-2028 '!O774</f>
        <v>0</v>
      </c>
      <c r="K774" s="390">
        <f>'موازنة 2028 -2029'!O774</f>
        <v>0</v>
      </c>
      <c r="L774" s="390">
        <f t="shared" si="261"/>
        <v>0</v>
      </c>
      <c r="M774" s="390">
        <f>'موازنة 2029-2030'!O774</f>
        <v>0</v>
      </c>
      <c r="N774" s="544">
        <f t="shared" si="255"/>
        <v>0</v>
      </c>
      <c r="O774" s="390"/>
      <c r="P774" s="390" t="str">
        <f t="shared" si="256"/>
        <v xml:space="preserve"> </v>
      </c>
      <c r="Q774" s="390" t="str">
        <f t="shared" si="257"/>
        <v xml:space="preserve"> </v>
      </c>
      <c r="R774" s="545">
        <f t="shared" si="260"/>
        <v>0</v>
      </c>
      <c r="S774" s="461">
        <f t="shared" si="258"/>
        <v>0</v>
      </c>
    </row>
    <row r="775" spans="1:19" s="2" customFormat="1" ht="105.75" hidden="1" customHeight="1" x14ac:dyDescent="0.2">
      <c r="A775" s="389">
        <f>'موازنة 2026-2027'!A775</f>
        <v>0</v>
      </c>
      <c r="B775" s="390">
        <f>'موازنة 2026-2027'!B775</f>
        <v>0</v>
      </c>
      <c r="C775" s="390">
        <f>'موازنة 2026-2027'!C775</f>
        <v>0</v>
      </c>
      <c r="D775" s="390">
        <f>'موازنة 2026-2027'!D775</f>
        <v>0</v>
      </c>
      <c r="E775" s="390">
        <f>'موازنة 2026-2027'!E775</f>
        <v>0</v>
      </c>
      <c r="F775" s="390">
        <f>'موازنة 2026-2027'!F775</f>
        <v>0</v>
      </c>
      <c r="G775" s="60" t="s">
        <v>1065</v>
      </c>
      <c r="H775" s="474" t="s">
        <v>594</v>
      </c>
      <c r="I775" s="390">
        <f>'موازنة 2026-2027'!O775</f>
        <v>0</v>
      </c>
      <c r="J775" s="390">
        <f>'موازنة 2027-2028 '!O775</f>
        <v>0</v>
      </c>
      <c r="K775" s="390">
        <f>'موازنة 2028 -2029'!O775</f>
        <v>0</v>
      </c>
      <c r="L775" s="390">
        <f t="shared" si="261"/>
        <v>0</v>
      </c>
      <c r="M775" s="390">
        <f>'موازنة 2029-2030'!O775</f>
        <v>0</v>
      </c>
      <c r="N775" s="544">
        <f t="shared" si="255"/>
        <v>0</v>
      </c>
      <c r="O775" s="390"/>
      <c r="P775" s="390" t="str">
        <f t="shared" si="256"/>
        <v xml:space="preserve"> </v>
      </c>
      <c r="Q775" s="390" t="str">
        <f t="shared" si="257"/>
        <v xml:space="preserve"> </v>
      </c>
      <c r="R775" s="545">
        <f t="shared" si="260"/>
        <v>0</v>
      </c>
      <c r="S775" s="461">
        <f t="shared" si="258"/>
        <v>0</v>
      </c>
    </row>
    <row r="776" spans="1:19" s="2" customFormat="1" ht="105.75" hidden="1" customHeight="1" x14ac:dyDescent="0.2">
      <c r="A776" s="389">
        <f>'موازنة 2026-2027'!A776</f>
        <v>0</v>
      </c>
      <c r="B776" s="390">
        <f>'موازنة 2026-2027'!B776</f>
        <v>0</v>
      </c>
      <c r="C776" s="390">
        <f>'موازنة 2026-2027'!C776</f>
        <v>0</v>
      </c>
      <c r="D776" s="390">
        <f>'موازنة 2026-2027'!D776</f>
        <v>0</v>
      </c>
      <c r="E776" s="390">
        <f>'موازنة 2026-2027'!E776</f>
        <v>0</v>
      </c>
      <c r="F776" s="390">
        <f>'موازنة 2026-2027'!F776</f>
        <v>0</v>
      </c>
      <c r="G776" s="60" t="s">
        <v>1066</v>
      </c>
      <c r="H776" s="474" t="s">
        <v>595</v>
      </c>
      <c r="I776" s="390">
        <f>'موازنة 2026-2027'!O776</f>
        <v>0</v>
      </c>
      <c r="J776" s="390">
        <f>'موازنة 2027-2028 '!O776</f>
        <v>0</v>
      </c>
      <c r="K776" s="390">
        <f>'موازنة 2028 -2029'!O776</f>
        <v>0</v>
      </c>
      <c r="L776" s="390">
        <f t="shared" si="261"/>
        <v>0</v>
      </c>
      <c r="M776" s="390">
        <f>'موازنة 2029-2030'!O776</f>
        <v>0</v>
      </c>
      <c r="N776" s="544">
        <f t="shared" si="255"/>
        <v>0</v>
      </c>
      <c r="O776" s="390"/>
      <c r="P776" s="390" t="str">
        <f t="shared" si="256"/>
        <v xml:space="preserve"> </v>
      </c>
      <c r="Q776" s="390" t="str">
        <f t="shared" si="257"/>
        <v xml:space="preserve"> </v>
      </c>
      <c r="R776" s="545">
        <f t="shared" si="260"/>
        <v>0</v>
      </c>
      <c r="S776" s="461">
        <f t="shared" si="258"/>
        <v>0</v>
      </c>
    </row>
    <row r="777" spans="1:19" s="2" customFormat="1" ht="105.75" hidden="1" customHeight="1" x14ac:dyDescent="0.2">
      <c r="A777" s="389">
        <f>'موازنة 2026-2027'!A777</f>
        <v>0</v>
      </c>
      <c r="B777" s="390">
        <f>'موازنة 2026-2027'!B777</f>
        <v>0</v>
      </c>
      <c r="C777" s="390">
        <f>'موازنة 2026-2027'!C777</f>
        <v>0</v>
      </c>
      <c r="D777" s="390">
        <f>'موازنة 2026-2027'!D777</f>
        <v>0</v>
      </c>
      <c r="E777" s="390">
        <f>'موازنة 2026-2027'!E777</f>
        <v>0</v>
      </c>
      <c r="F777" s="390">
        <f>'موازنة 2026-2027'!F777</f>
        <v>0</v>
      </c>
      <c r="G777" s="60" t="s">
        <v>1067</v>
      </c>
      <c r="H777" s="474" t="s">
        <v>596</v>
      </c>
      <c r="I777" s="390">
        <f>'موازنة 2026-2027'!O777</f>
        <v>0</v>
      </c>
      <c r="J777" s="390">
        <f>'موازنة 2027-2028 '!O777</f>
        <v>0</v>
      </c>
      <c r="K777" s="390">
        <f>'موازنة 2028 -2029'!O777</f>
        <v>0</v>
      </c>
      <c r="L777" s="390">
        <f t="shared" si="261"/>
        <v>0</v>
      </c>
      <c r="M777" s="390">
        <f>'موازنة 2029-2030'!O777</f>
        <v>0</v>
      </c>
      <c r="N777" s="544">
        <f t="shared" si="255"/>
        <v>0</v>
      </c>
      <c r="O777" s="390"/>
      <c r="P777" s="390" t="str">
        <f t="shared" si="256"/>
        <v xml:space="preserve"> </v>
      </c>
      <c r="Q777" s="390" t="str">
        <f t="shared" si="257"/>
        <v xml:space="preserve"> </v>
      </c>
      <c r="R777" s="545">
        <f t="shared" si="260"/>
        <v>0</v>
      </c>
      <c r="S777" s="461">
        <f t="shared" si="258"/>
        <v>0</v>
      </c>
    </row>
    <row r="778" spans="1:19" s="2" customFormat="1" ht="105.75" hidden="1" customHeight="1" x14ac:dyDescent="0.2">
      <c r="A778" s="389">
        <f>'موازنة 2026-2027'!A778</f>
        <v>0</v>
      </c>
      <c r="B778" s="390">
        <f>'موازنة 2026-2027'!B778</f>
        <v>0</v>
      </c>
      <c r="C778" s="390">
        <f>'موازنة 2026-2027'!C778</f>
        <v>0</v>
      </c>
      <c r="D778" s="390">
        <f>'موازنة 2026-2027'!D778</f>
        <v>0</v>
      </c>
      <c r="E778" s="390">
        <f>'موازنة 2026-2027'!E778</f>
        <v>0</v>
      </c>
      <c r="F778" s="390">
        <f>'موازنة 2026-2027'!F778</f>
        <v>0</v>
      </c>
      <c r="G778" s="60" t="s">
        <v>1068</v>
      </c>
      <c r="H778" s="474" t="s">
        <v>597</v>
      </c>
      <c r="I778" s="390">
        <f>'موازنة 2026-2027'!O778</f>
        <v>0</v>
      </c>
      <c r="J778" s="390">
        <f>'موازنة 2027-2028 '!O778</f>
        <v>0</v>
      </c>
      <c r="K778" s="390">
        <f>'موازنة 2028 -2029'!O778</f>
        <v>0</v>
      </c>
      <c r="L778" s="390">
        <f t="shared" si="261"/>
        <v>0</v>
      </c>
      <c r="M778" s="390">
        <f>'موازنة 2029-2030'!O778</f>
        <v>0</v>
      </c>
      <c r="N778" s="544">
        <f t="shared" si="255"/>
        <v>0</v>
      </c>
      <c r="O778" s="390"/>
      <c r="P778" s="390" t="str">
        <f t="shared" si="256"/>
        <v xml:space="preserve"> </v>
      </c>
      <c r="Q778" s="390" t="str">
        <f t="shared" si="257"/>
        <v xml:space="preserve"> </v>
      </c>
      <c r="R778" s="545">
        <f t="shared" si="260"/>
        <v>0</v>
      </c>
      <c r="S778" s="461">
        <f t="shared" si="258"/>
        <v>0</v>
      </c>
    </row>
    <row r="779" spans="1:19" s="2" customFormat="1" ht="105.75" customHeight="1" x14ac:dyDescent="0.2">
      <c r="A779" s="390">
        <f>'موازنة 2026-2027'!A779</f>
        <v>0</v>
      </c>
      <c r="B779" s="390">
        <f>'موازنة 2026-2027'!B779</f>
        <v>17916154</v>
      </c>
      <c r="C779" s="390">
        <f>'موازنة 2026-2027'!C779</f>
        <v>3210000</v>
      </c>
      <c r="D779" s="390">
        <f>'موازنة 2026-2027'!D779</f>
        <v>18263069</v>
      </c>
      <c r="E779" s="390">
        <f>'موازنة 2026-2027'!E779</f>
        <v>10516000</v>
      </c>
      <c r="F779" s="390">
        <f>'موازنة 2026-2027'!F779</f>
        <v>0</v>
      </c>
      <c r="G779" s="60" t="s">
        <v>1069</v>
      </c>
      <c r="H779" s="474" t="s">
        <v>585</v>
      </c>
      <c r="I779" s="390">
        <f>'موازنة 2026-2027'!O779</f>
        <v>13903000</v>
      </c>
      <c r="J779" s="390">
        <f>'موازنة 2027-2028 '!O779</f>
        <v>17644000</v>
      </c>
      <c r="K779" s="390">
        <f>'موازنة 2028 -2029'!O779</f>
        <v>23549000</v>
      </c>
      <c r="L779" s="390">
        <f t="shared" si="261"/>
        <v>47098000</v>
      </c>
      <c r="M779" s="390">
        <f>'موازنة 2029-2030'!O779</f>
        <v>0</v>
      </c>
      <c r="N779" s="544">
        <f t="shared" si="255"/>
        <v>-13903000</v>
      </c>
      <c r="O779" s="390"/>
      <c r="P779" s="390" t="str">
        <f t="shared" si="256"/>
        <v xml:space="preserve"> </v>
      </c>
      <c r="Q779" s="390">
        <f t="shared" si="257"/>
        <v>13903000</v>
      </c>
      <c r="R779" s="545">
        <f t="shared" si="260"/>
        <v>0</v>
      </c>
      <c r="S779" s="461">
        <f t="shared" si="258"/>
        <v>152099223</v>
      </c>
    </row>
    <row r="780" spans="1:19" s="2" customFormat="1" ht="102.75" customHeight="1" x14ac:dyDescent="0.2">
      <c r="A780" s="390">
        <f>'موازنة 2026-2027'!A780</f>
        <v>298000</v>
      </c>
      <c r="B780" s="390">
        <f>'موازنة 2026-2027'!B780</f>
        <v>3607795</v>
      </c>
      <c r="C780" s="390">
        <f>'موازنة 2026-2027'!C780</f>
        <v>633000</v>
      </c>
      <c r="D780" s="390">
        <f>'موازنة 2026-2027'!D780</f>
        <v>429173</v>
      </c>
      <c r="E780" s="390">
        <f>'موازنة 2026-2027'!E780</f>
        <v>268000</v>
      </c>
      <c r="F780" s="390">
        <f>'موازنة 2026-2027'!F780</f>
        <v>0</v>
      </c>
      <c r="G780" s="60" t="s">
        <v>1070</v>
      </c>
      <c r="H780" s="474" t="s">
        <v>586</v>
      </c>
      <c r="I780" s="390">
        <f>'موازنة 2026-2027'!O780</f>
        <v>2083000</v>
      </c>
      <c r="J780" s="390">
        <f>'موازنة 2027-2028 '!O780</f>
        <v>2083000</v>
      </c>
      <c r="K780" s="390">
        <f>'موازنة 2028 -2029'!O780</f>
        <v>2083000</v>
      </c>
      <c r="L780" s="390">
        <f t="shared" si="261"/>
        <v>4166000</v>
      </c>
      <c r="M780" s="390">
        <f>'موازنة 2029-2030'!O780</f>
        <v>0</v>
      </c>
      <c r="N780" s="544">
        <f t="shared" si="255"/>
        <v>-2083000</v>
      </c>
      <c r="O780" s="390"/>
      <c r="P780" s="390" t="str">
        <f t="shared" si="256"/>
        <v xml:space="preserve"> </v>
      </c>
      <c r="Q780" s="390">
        <f t="shared" si="257"/>
        <v>2083000</v>
      </c>
      <c r="R780" s="545">
        <f t="shared" si="260"/>
        <v>0</v>
      </c>
      <c r="S780" s="461">
        <f t="shared" si="258"/>
        <v>15650968</v>
      </c>
    </row>
    <row r="781" spans="1:19" s="2" customFormat="1" ht="105.75" hidden="1" customHeight="1" x14ac:dyDescent="0.2">
      <c r="A781" s="389">
        <f>'موازنة 2026-2027'!A781</f>
        <v>0</v>
      </c>
      <c r="B781" s="390">
        <f>'موازنة 2026-2027'!B781</f>
        <v>0</v>
      </c>
      <c r="C781" s="390">
        <f>'موازنة 2026-2027'!C781</f>
        <v>0</v>
      </c>
      <c r="D781" s="390">
        <f>'موازنة 2026-2027'!D781</f>
        <v>0</v>
      </c>
      <c r="E781" s="390">
        <f>'موازنة 2026-2027'!E781</f>
        <v>0</v>
      </c>
      <c r="F781" s="390">
        <f>'موازنة 2026-2027'!F781</f>
        <v>0</v>
      </c>
      <c r="G781" s="60" t="s">
        <v>1071</v>
      </c>
      <c r="H781" s="474" t="s">
        <v>587</v>
      </c>
      <c r="I781" s="390">
        <f>'موازنة 2026-2027'!O781</f>
        <v>0</v>
      </c>
      <c r="J781" s="390">
        <f>'موازنة 2027-2028 '!O781</f>
        <v>0</v>
      </c>
      <c r="K781" s="390">
        <f>'موازنة 2028 -2029'!O781</f>
        <v>0</v>
      </c>
      <c r="L781" s="390">
        <f t="shared" si="261"/>
        <v>0</v>
      </c>
      <c r="M781" s="390">
        <f>'موازنة 2029-2030'!O781</f>
        <v>0</v>
      </c>
      <c r="N781" s="544">
        <f t="shared" si="255"/>
        <v>0</v>
      </c>
      <c r="O781" s="390"/>
      <c r="P781" s="390" t="str">
        <f t="shared" si="256"/>
        <v xml:space="preserve"> </v>
      </c>
      <c r="Q781" s="390" t="str">
        <f t="shared" si="257"/>
        <v xml:space="preserve"> </v>
      </c>
      <c r="R781" s="545">
        <f t="shared" si="260"/>
        <v>0</v>
      </c>
      <c r="S781" s="461">
        <f t="shared" si="258"/>
        <v>0</v>
      </c>
    </row>
    <row r="782" spans="1:19" s="2" customFormat="1" ht="105.75" customHeight="1" x14ac:dyDescent="0.2">
      <c r="A782" s="389"/>
      <c r="B782" s="390"/>
      <c r="C782" s="390"/>
      <c r="D782" s="390"/>
      <c r="E782" s="390"/>
      <c r="F782" s="390"/>
      <c r="G782" s="60" t="s">
        <v>976</v>
      </c>
      <c r="H782" s="474" t="s">
        <v>604</v>
      </c>
      <c r="I782" s="390"/>
      <c r="J782" s="390"/>
      <c r="K782" s="390"/>
      <c r="L782" s="390"/>
      <c r="M782" s="390"/>
      <c r="N782" s="544">
        <f t="shared" si="255"/>
        <v>0</v>
      </c>
      <c r="O782" s="390"/>
      <c r="P782" s="390" t="str">
        <f t="shared" si="256"/>
        <v xml:space="preserve"> </v>
      </c>
      <c r="Q782" s="390" t="str">
        <f t="shared" si="257"/>
        <v xml:space="preserve"> </v>
      </c>
      <c r="R782" s="545"/>
      <c r="S782" s="461">
        <f>S785</f>
        <v>42446</v>
      </c>
    </row>
    <row r="783" spans="1:19" s="1" customFormat="1" ht="105.75" hidden="1" customHeight="1" x14ac:dyDescent="0.2">
      <c r="A783" s="357">
        <f>'موازنة 2026-2027'!A783</f>
        <v>0</v>
      </c>
      <c r="B783" s="373">
        <f>'موازنة 2026-2027'!B783</f>
        <v>0</v>
      </c>
      <c r="C783" s="373">
        <f>'موازنة 2026-2027'!C783</f>
        <v>0</v>
      </c>
      <c r="D783" s="373">
        <f>'موازنة 2026-2027'!D783</f>
        <v>0</v>
      </c>
      <c r="E783" s="373">
        <f>'موازنة 2026-2027'!E783</f>
        <v>0</v>
      </c>
      <c r="F783" s="373">
        <f>'موازنة 2026-2027'!F783</f>
        <v>0</v>
      </c>
      <c r="G783" s="54">
        <v>4231120101</v>
      </c>
      <c r="H783" s="477" t="s">
        <v>605</v>
      </c>
      <c r="I783" s="373">
        <f>'موازنة 2026-2027'!O783</f>
        <v>0</v>
      </c>
      <c r="J783" s="373">
        <f>'موازنة 2027-2028 '!O783</f>
        <v>0</v>
      </c>
      <c r="K783" s="373">
        <f>'موازنة 2028 -2029'!O783</f>
        <v>0</v>
      </c>
      <c r="L783" s="373">
        <f t="shared" si="261"/>
        <v>0</v>
      </c>
      <c r="M783" s="373">
        <f>'موازنة 2029-2030'!O783</f>
        <v>0</v>
      </c>
      <c r="N783" s="508">
        <f t="shared" si="255"/>
        <v>0</v>
      </c>
      <c r="O783" s="373"/>
      <c r="P783" s="373" t="str">
        <f t="shared" si="256"/>
        <v xml:space="preserve"> </v>
      </c>
      <c r="Q783" s="373" t="str">
        <f t="shared" si="257"/>
        <v xml:space="preserve"> </v>
      </c>
      <c r="R783" s="509">
        <f t="shared" si="260"/>
        <v>0</v>
      </c>
      <c r="S783" s="461">
        <f t="shared" si="258"/>
        <v>0</v>
      </c>
    </row>
    <row r="784" spans="1:19" s="1" customFormat="1" ht="105.75" customHeight="1" thickBot="1" x14ac:dyDescent="0.25">
      <c r="A784" s="357">
        <f>'موازنة 2026-2027'!A784</f>
        <v>0</v>
      </c>
      <c r="B784" s="373">
        <f>'موازنة 2026-2027'!B784</f>
        <v>0</v>
      </c>
      <c r="C784" s="373">
        <f>'موازنة 2026-2027'!C784</f>
        <v>0</v>
      </c>
      <c r="D784" s="373">
        <f>'موازنة 2026-2027'!D784</f>
        <v>42446</v>
      </c>
      <c r="E784" s="373">
        <f>'موازنة 2026-2027'!E784</f>
        <v>0</v>
      </c>
      <c r="F784" s="373">
        <f>'موازنة 2026-2027'!F784</f>
        <v>0</v>
      </c>
      <c r="G784" s="55">
        <v>4231120201</v>
      </c>
      <c r="H784" s="510" t="s">
        <v>606</v>
      </c>
      <c r="I784" s="373">
        <f>'موازنة 2026-2027'!O784</f>
        <v>0</v>
      </c>
      <c r="J784" s="373">
        <f>'موازنة 2027-2028 '!O784</f>
        <v>0</v>
      </c>
      <c r="K784" s="373">
        <f>'موازنة 2028 -2029'!O784</f>
        <v>0</v>
      </c>
      <c r="L784" s="373">
        <f t="shared" si="261"/>
        <v>0</v>
      </c>
      <c r="M784" s="373">
        <f>'موازنة 2029-2030'!O784</f>
        <v>0</v>
      </c>
      <c r="N784" s="508">
        <f t="shared" si="255"/>
        <v>0</v>
      </c>
      <c r="O784" s="373"/>
      <c r="P784" s="373" t="str">
        <f t="shared" si="256"/>
        <v xml:space="preserve"> </v>
      </c>
      <c r="Q784" s="373" t="str">
        <f t="shared" si="257"/>
        <v xml:space="preserve"> </v>
      </c>
      <c r="R784" s="509">
        <f t="shared" si="260"/>
        <v>0</v>
      </c>
      <c r="S784" s="461">
        <f t="shared" si="258"/>
        <v>42446</v>
      </c>
    </row>
    <row r="785" spans="1:19" s="2" customFormat="1" ht="102.75" customHeight="1" thickBot="1" x14ac:dyDescent="0.25">
      <c r="A785" s="376">
        <f t="shared" ref="A785:F785" si="267">SUM(A783:A784)</f>
        <v>0</v>
      </c>
      <c r="B785" s="377">
        <f t="shared" si="267"/>
        <v>0</v>
      </c>
      <c r="C785" s="377">
        <f t="shared" si="267"/>
        <v>0</v>
      </c>
      <c r="D785" s="377">
        <f t="shared" si="267"/>
        <v>42446</v>
      </c>
      <c r="E785" s="377">
        <f t="shared" si="267"/>
        <v>0</v>
      </c>
      <c r="F785" s="377">
        <f t="shared" si="267"/>
        <v>0</v>
      </c>
      <c r="G785" s="57"/>
      <c r="H785" s="514" t="s">
        <v>588</v>
      </c>
      <c r="I785" s="377">
        <f>'موازنة 2026-2027'!O785</f>
        <v>0</v>
      </c>
      <c r="J785" s="377">
        <f>'موازنة 2027-2028 '!O785</f>
        <v>0</v>
      </c>
      <c r="K785" s="377">
        <f>'موازنة 2028 -2029'!O785</f>
        <v>0</v>
      </c>
      <c r="L785" s="377">
        <f t="shared" ref="L785:O785" si="268">SUM(L783:L784)</f>
        <v>0</v>
      </c>
      <c r="M785" s="377">
        <f>'موازنة 2029-2030'!O785</f>
        <v>0</v>
      </c>
      <c r="N785" s="515">
        <f t="shared" si="255"/>
        <v>0</v>
      </c>
      <c r="O785" s="377">
        <f t="shared" si="268"/>
        <v>0</v>
      </c>
      <c r="P785" s="377" t="str">
        <f t="shared" si="256"/>
        <v xml:space="preserve"> </v>
      </c>
      <c r="Q785" s="377" t="str">
        <f t="shared" si="257"/>
        <v xml:space="preserve"> </v>
      </c>
      <c r="R785" s="516">
        <f t="shared" si="260"/>
        <v>0</v>
      </c>
      <c r="S785" s="461">
        <f t="shared" si="258"/>
        <v>42446</v>
      </c>
    </row>
    <row r="786" spans="1:19" s="2" customFormat="1" ht="105.75" hidden="1" customHeight="1" thickBot="1" x14ac:dyDescent="0.25">
      <c r="A786" s="389">
        <f>'موازنة 2026-2027'!A786</f>
        <v>0</v>
      </c>
      <c r="B786" s="390">
        <f>'موازنة 2026-2027'!B786</f>
        <v>0</v>
      </c>
      <c r="C786" s="390">
        <f>'موازنة 2026-2027'!C786</f>
        <v>0</v>
      </c>
      <c r="D786" s="390">
        <f>'موازنة 2026-2027'!D786</f>
        <v>0</v>
      </c>
      <c r="E786" s="390">
        <f>'موازنة 2026-2027'!E786</f>
        <v>0</v>
      </c>
      <c r="F786" s="390">
        <f>'موازنة 2026-2027'!F786</f>
        <v>0</v>
      </c>
      <c r="G786" s="66" t="s">
        <v>1072</v>
      </c>
      <c r="H786" s="630" t="s">
        <v>589</v>
      </c>
      <c r="I786" s="390">
        <f>'موازنة 2026-2027'!O786</f>
        <v>0</v>
      </c>
      <c r="J786" s="390">
        <f>'موازنة 2027-2028 '!O786</f>
        <v>0</v>
      </c>
      <c r="K786" s="390">
        <f>'موازنة 2028 -2029'!O786</f>
        <v>0</v>
      </c>
      <c r="L786" s="390">
        <f t="shared" si="261"/>
        <v>0</v>
      </c>
      <c r="M786" s="390">
        <f>'موازنة 2029-2030'!O786</f>
        <v>0</v>
      </c>
      <c r="N786" s="544">
        <f t="shared" si="255"/>
        <v>0</v>
      </c>
      <c r="O786" s="390"/>
      <c r="P786" s="390" t="str">
        <f t="shared" si="256"/>
        <v xml:space="preserve"> </v>
      </c>
      <c r="Q786" s="390" t="str">
        <f t="shared" si="257"/>
        <v xml:space="preserve"> </v>
      </c>
      <c r="R786" s="545">
        <f t="shared" si="260"/>
        <v>0</v>
      </c>
      <c r="S786" s="461">
        <f t="shared" si="258"/>
        <v>0</v>
      </c>
    </row>
    <row r="787" spans="1:19" s="3" customFormat="1" ht="107.25" customHeight="1" thickBot="1" x14ac:dyDescent="0.25">
      <c r="A787" s="382">
        <f t="shared" ref="A787:O787" si="269">A771+A772+A773+A774+A775+A776+A777+A778+A779+A780+A781+A785+A786</f>
        <v>298000</v>
      </c>
      <c r="B787" s="383">
        <f t="shared" si="269"/>
        <v>21523949</v>
      </c>
      <c r="C787" s="383">
        <f t="shared" si="269"/>
        <v>3843000</v>
      </c>
      <c r="D787" s="383">
        <f t="shared" si="269"/>
        <v>18734688</v>
      </c>
      <c r="E787" s="383">
        <f t="shared" si="269"/>
        <v>10784000</v>
      </c>
      <c r="F787" s="383">
        <f t="shared" si="269"/>
        <v>0</v>
      </c>
      <c r="G787" s="58"/>
      <c r="H787" s="525" t="s">
        <v>1113</v>
      </c>
      <c r="I787" s="383">
        <f>'موازنة 2026-2027'!O787</f>
        <v>15986000</v>
      </c>
      <c r="J787" s="383">
        <f>'موازنة 2027-2028 '!O787</f>
        <v>19727000</v>
      </c>
      <c r="K787" s="383">
        <f>'موازنة 2028 -2029'!O787</f>
        <v>25632000</v>
      </c>
      <c r="L787" s="383">
        <f t="shared" si="269"/>
        <v>51264000</v>
      </c>
      <c r="M787" s="383">
        <f>'موازنة 2029-2030'!O787</f>
        <v>0</v>
      </c>
      <c r="N787" s="526">
        <f t="shared" si="255"/>
        <v>-15986000</v>
      </c>
      <c r="O787" s="383">
        <f t="shared" si="269"/>
        <v>0</v>
      </c>
      <c r="P787" s="383" t="str">
        <f t="shared" si="256"/>
        <v xml:space="preserve"> </v>
      </c>
      <c r="Q787" s="383">
        <f t="shared" si="257"/>
        <v>15986000</v>
      </c>
      <c r="R787" s="527">
        <f t="shared" si="260"/>
        <v>0</v>
      </c>
      <c r="S787" s="461">
        <f t="shared" si="258"/>
        <v>167792637</v>
      </c>
    </row>
    <row r="788" spans="1:19" s="3" customFormat="1" ht="105.75" customHeight="1" x14ac:dyDescent="0.2">
      <c r="A788" s="355"/>
      <c r="B788" s="425"/>
      <c r="C788" s="425"/>
      <c r="D788" s="425"/>
      <c r="E788" s="425"/>
      <c r="F788" s="425"/>
      <c r="G788" s="59" t="s">
        <v>977</v>
      </c>
      <c r="H788" s="540" t="s">
        <v>457</v>
      </c>
      <c r="I788" s="425">
        <f>'موازنة 2026-2027'!O788</f>
        <v>0</v>
      </c>
      <c r="J788" s="425">
        <f>'موازنة 2027-2028 '!O788</f>
        <v>0</v>
      </c>
      <c r="K788" s="425">
        <f>'موازنة 2028 -2029'!O788</f>
        <v>0</v>
      </c>
      <c r="L788" s="425"/>
      <c r="M788" s="425">
        <f>'موازنة 2029-2030'!O788</f>
        <v>0</v>
      </c>
      <c r="N788" s="594"/>
      <c r="O788" s="425"/>
      <c r="P788" s="425" t="str">
        <f t="shared" si="256"/>
        <v xml:space="preserve"> </v>
      </c>
      <c r="Q788" s="425" t="str">
        <f t="shared" si="257"/>
        <v xml:space="preserve"> </v>
      </c>
      <c r="R788" s="595"/>
      <c r="S788" s="461">
        <f>S820</f>
        <v>250000</v>
      </c>
    </row>
    <row r="789" spans="1:19" s="2" customFormat="1" ht="105.75" hidden="1" customHeight="1" x14ac:dyDescent="0.2">
      <c r="A789" s="389">
        <f>'موازنة 2026-2027'!A789</f>
        <v>0</v>
      </c>
      <c r="B789" s="390">
        <f>'موازنة 2026-2027'!B789</f>
        <v>0</v>
      </c>
      <c r="C789" s="390">
        <f>'موازنة 2026-2027'!C789</f>
        <v>0</v>
      </c>
      <c r="D789" s="390">
        <f>'موازنة 2026-2027'!D789</f>
        <v>0</v>
      </c>
      <c r="E789" s="390">
        <f>'موازنة 2026-2027'!E789</f>
        <v>0</v>
      </c>
      <c r="F789" s="390">
        <f>'موازنة 2026-2027'!F789</f>
        <v>0</v>
      </c>
      <c r="G789" s="60" t="s">
        <v>1073</v>
      </c>
      <c r="H789" s="474" t="s">
        <v>458</v>
      </c>
      <c r="I789" s="390">
        <f>'موازنة 2026-2027'!O789</f>
        <v>0</v>
      </c>
      <c r="J789" s="390">
        <f>'موازنة 2027-2028 '!O789</f>
        <v>0</v>
      </c>
      <c r="K789" s="390">
        <f>'موازنة 2028 -2029'!O789</f>
        <v>0</v>
      </c>
      <c r="L789" s="390">
        <f t="shared" si="261"/>
        <v>0</v>
      </c>
      <c r="M789" s="390">
        <f>'موازنة 2029-2030'!O789</f>
        <v>0</v>
      </c>
      <c r="N789" s="544">
        <f t="shared" si="255"/>
        <v>0</v>
      </c>
      <c r="O789" s="390"/>
      <c r="P789" s="390" t="str">
        <f t="shared" si="256"/>
        <v xml:space="preserve"> </v>
      </c>
      <c r="Q789" s="390" t="str">
        <f t="shared" si="257"/>
        <v xml:space="preserve"> </v>
      </c>
      <c r="R789" s="545">
        <f t="shared" si="260"/>
        <v>0</v>
      </c>
      <c r="S789" s="461">
        <f t="shared" si="258"/>
        <v>0</v>
      </c>
    </row>
    <row r="790" spans="1:19" s="2" customFormat="1" ht="105.75" hidden="1" customHeight="1" x14ac:dyDescent="0.2">
      <c r="A790" s="389"/>
      <c r="B790" s="390"/>
      <c r="C790" s="390"/>
      <c r="D790" s="390"/>
      <c r="E790" s="390"/>
      <c r="F790" s="390"/>
      <c r="G790" s="60" t="s">
        <v>978</v>
      </c>
      <c r="H790" s="474" t="s">
        <v>459</v>
      </c>
      <c r="I790" s="390">
        <f>'موازنة 2026-2027'!O790</f>
        <v>0</v>
      </c>
      <c r="J790" s="390">
        <f>'موازنة 2027-2028 '!O790</f>
        <v>0</v>
      </c>
      <c r="K790" s="390">
        <f>'موازنة 2028 -2029'!O790</f>
        <v>0</v>
      </c>
      <c r="L790" s="390"/>
      <c r="M790" s="390">
        <f>'موازنة 2029-2030'!O790</f>
        <v>0</v>
      </c>
      <c r="N790" s="544"/>
      <c r="O790" s="390"/>
      <c r="P790" s="390" t="str">
        <f t="shared" si="256"/>
        <v xml:space="preserve"> </v>
      </c>
      <c r="Q790" s="390" t="str">
        <f t="shared" si="257"/>
        <v xml:space="preserve"> </v>
      </c>
      <c r="R790" s="545"/>
      <c r="S790" s="461">
        <f>S793</f>
        <v>0</v>
      </c>
    </row>
    <row r="791" spans="1:19" s="1" customFormat="1" ht="105.75" hidden="1" customHeight="1" x14ac:dyDescent="0.2">
      <c r="A791" s="357">
        <f>'موازنة 2026-2027'!A791</f>
        <v>0</v>
      </c>
      <c r="B791" s="373">
        <f>'موازنة 2026-2027'!B791</f>
        <v>0</v>
      </c>
      <c r="C791" s="373">
        <f>'موازنة 2026-2027'!C791</f>
        <v>0</v>
      </c>
      <c r="D791" s="373">
        <f>'موازنة 2026-2027'!D791</f>
        <v>0</v>
      </c>
      <c r="E791" s="373">
        <f>'موازنة 2026-2027'!E791</f>
        <v>0</v>
      </c>
      <c r="F791" s="373">
        <f>'موازنة 2026-2027'!F791</f>
        <v>0</v>
      </c>
      <c r="G791" s="54">
        <v>4232020101</v>
      </c>
      <c r="H791" s="477" t="s">
        <v>460</v>
      </c>
      <c r="I791" s="373">
        <f>'موازنة 2026-2027'!O791</f>
        <v>0</v>
      </c>
      <c r="J791" s="373">
        <f>'موازنة 2027-2028 '!O791</f>
        <v>0</v>
      </c>
      <c r="K791" s="373">
        <f>'موازنة 2028 -2029'!O791</f>
        <v>0</v>
      </c>
      <c r="L791" s="373">
        <f t="shared" si="261"/>
        <v>0</v>
      </c>
      <c r="M791" s="373">
        <f>'موازنة 2029-2030'!O791</f>
        <v>0</v>
      </c>
      <c r="N791" s="508">
        <f t="shared" si="255"/>
        <v>0</v>
      </c>
      <c r="O791" s="373"/>
      <c r="P791" s="373" t="str">
        <f t="shared" si="256"/>
        <v xml:space="preserve"> </v>
      </c>
      <c r="Q791" s="373" t="str">
        <f t="shared" si="257"/>
        <v xml:space="preserve"> </v>
      </c>
      <c r="R791" s="509">
        <f t="shared" si="260"/>
        <v>0</v>
      </c>
      <c r="S791" s="461">
        <f t="shared" si="258"/>
        <v>0</v>
      </c>
    </row>
    <row r="792" spans="1:19" s="1" customFormat="1" ht="105.75" hidden="1" customHeight="1" thickBot="1" x14ac:dyDescent="0.25">
      <c r="A792" s="357">
        <f>'موازنة 2026-2027'!A792</f>
        <v>0</v>
      </c>
      <c r="B792" s="373">
        <f>'موازنة 2026-2027'!B792</f>
        <v>0</v>
      </c>
      <c r="C792" s="373">
        <f>'موازنة 2026-2027'!C792</f>
        <v>0</v>
      </c>
      <c r="D792" s="373">
        <f>'موازنة 2026-2027'!D792</f>
        <v>0</v>
      </c>
      <c r="E792" s="373">
        <f>'موازنة 2026-2027'!E792</f>
        <v>0</v>
      </c>
      <c r="F792" s="373">
        <f>'موازنة 2026-2027'!F792</f>
        <v>0</v>
      </c>
      <c r="G792" s="55">
        <v>4232020201</v>
      </c>
      <c r="H792" s="510" t="s">
        <v>461</v>
      </c>
      <c r="I792" s="373">
        <f>'موازنة 2026-2027'!O792</f>
        <v>0</v>
      </c>
      <c r="J792" s="373">
        <f>'موازنة 2027-2028 '!O792</f>
        <v>0</v>
      </c>
      <c r="K792" s="373">
        <f>'موازنة 2028 -2029'!O792</f>
        <v>0</v>
      </c>
      <c r="L792" s="373">
        <f t="shared" si="261"/>
        <v>0</v>
      </c>
      <c r="M792" s="373">
        <f>'موازنة 2029-2030'!O792</f>
        <v>0</v>
      </c>
      <c r="N792" s="508">
        <f t="shared" si="255"/>
        <v>0</v>
      </c>
      <c r="O792" s="373"/>
      <c r="P792" s="373" t="str">
        <f t="shared" si="256"/>
        <v xml:space="preserve"> </v>
      </c>
      <c r="Q792" s="373" t="str">
        <f t="shared" si="257"/>
        <v xml:space="preserve"> </v>
      </c>
      <c r="R792" s="509">
        <f t="shared" si="260"/>
        <v>0</v>
      </c>
      <c r="S792" s="461">
        <f t="shared" si="258"/>
        <v>0</v>
      </c>
    </row>
    <row r="793" spans="1:19" s="2" customFormat="1" ht="107.25" hidden="1" customHeight="1" thickBot="1" x14ac:dyDescent="0.25">
      <c r="A793" s="376">
        <f t="shared" ref="A793:F793" si="270">SUM(A791:A792)</f>
        <v>0</v>
      </c>
      <c r="B793" s="377">
        <f t="shared" si="270"/>
        <v>0</v>
      </c>
      <c r="C793" s="377">
        <f t="shared" si="270"/>
        <v>0</v>
      </c>
      <c r="D793" s="377">
        <f t="shared" si="270"/>
        <v>0</v>
      </c>
      <c r="E793" s="377">
        <f t="shared" si="270"/>
        <v>0</v>
      </c>
      <c r="F793" s="377">
        <f t="shared" si="270"/>
        <v>0</v>
      </c>
      <c r="G793" s="57"/>
      <c r="H793" s="514" t="s">
        <v>256</v>
      </c>
      <c r="I793" s="377">
        <f>'موازنة 2026-2027'!O793</f>
        <v>0</v>
      </c>
      <c r="J793" s="377">
        <f>'موازنة 2027-2028 '!O793</f>
        <v>0</v>
      </c>
      <c r="K793" s="377">
        <f>'موازنة 2028 -2029'!O793</f>
        <v>0</v>
      </c>
      <c r="L793" s="377">
        <f t="shared" ref="L793:O793" si="271">SUM(L791:L792)</f>
        <v>0</v>
      </c>
      <c r="M793" s="377">
        <f>'موازنة 2029-2030'!O793</f>
        <v>0</v>
      </c>
      <c r="N793" s="515">
        <f t="shared" si="255"/>
        <v>0</v>
      </c>
      <c r="O793" s="377">
        <f t="shared" si="271"/>
        <v>0</v>
      </c>
      <c r="P793" s="377" t="str">
        <f t="shared" si="256"/>
        <v xml:space="preserve"> </v>
      </c>
      <c r="Q793" s="377" t="str">
        <f t="shared" si="257"/>
        <v xml:space="preserve"> </v>
      </c>
      <c r="R793" s="516">
        <f t="shared" si="260"/>
        <v>0</v>
      </c>
      <c r="S793" s="461">
        <f t="shared" si="258"/>
        <v>0</v>
      </c>
    </row>
    <row r="794" spans="1:19" s="2" customFormat="1" ht="105.75" customHeight="1" x14ac:dyDescent="0.2">
      <c r="A794" s="389"/>
      <c r="B794" s="390"/>
      <c r="C794" s="390"/>
      <c r="D794" s="390"/>
      <c r="E794" s="390"/>
      <c r="F794" s="390"/>
      <c r="G794" s="53" t="s">
        <v>979</v>
      </c>
      <c r="H794" s="505" t="s">
        <v>462</v>
      </c>
      <c r="I794" s="390">
        <f>'موازنة 2026-2027'!O794</f>
        <v>0</v>
      </c>
      <c r="J794" s="390">
        <f>'موازنة 2027-2028 '!O794</f>
        <v>0</v>
      </c>
      <c r="K794" s="390">
        <f>'موازنة 2028 -2029'!O794</f>
        <v>0</v>
      </c>
      <c r="L794" s="390"/>
      <c r="M794" s="390">
        <f>'موازنة 2029-2030'!O794</f>
        <v>0</v>
      </c>
      <c r="N794" s="544"/>
      <c r="O794" s="390"/>
      <c r="P794" s="390" t="str">
        <f t="shared" si="256"/>
        <v xml:space="preserve"> </v>
      </c>
      <c r="Q794" s="390" t="str">
        <f t="shared" si="257"/>
        <v xml:space="preserve"> </v>
      </c>
      <c r="R794" s="545"/>
      <c r="S794" s="461">
        <f>S797</f>
        <v>0</v>
      </c>
    </row>
    <row r="795" spans="1:19" s="345" customFormat="1" ht="102.75" customHeight="1" thickBot="1" x14ac:dyDescent="0.25">
      <c r="A795" s="446">
        <f>'موازنة 2026-2027'!A795</f>
        <v>0</v>
      </c>
      <c r="B795" s="446">
        <f>'موازنة 2026-2027'!B795</f>
        <v>0</v>
      </c>
      <c r="C795" s="446">
        <f>'موازنة 2026-2027'!C795</f>
        <v>0</v>
      </c>
      <c r="D795" s="446">
        <f>'موازنة 2026-2027'!D795</f>
        <v>0</v>
      </c>
      <c r="E795" s="446">
        <f>'موازنة 2026-2027'!E795</f>
        <v>0</v>
      </c>
      <c r="F795" s="446">
        <f>'موازنة 2026-2027'!F795</f>
        <v>0</v>
      </c>
      <c r="G795" s="339">
        <v>4232030101</v>
      </c>
      <c r="H795" s="631" t="s">
        <v>463</v>
      </c>
      <c r="I795" s="446">
        <f>'موازنة 2026-2027'!O795</f>
        <v>0</v>
      </c>
      <c r="J795" s="446">
        <f>'موازنة 2027-2028 '!O795</f>
        <v>0</v>
      </c>
      <c r="K795" s="446">
        <f>'موازنة 2028 -2029'!O795</f>
        <v>0</v>
      </c>
      <c r="L795" s="446">
        <f t="shared" si="261"/>
        <v>0</v>
      </c>
      <c r="M795" s="446">
        <f>'موازنة 2029-2030'!O795</f>
        <v>0</v>
      </c>
      <c r="N795" s="632">
        <f t="shared" si="255"/>
        <v>0</v>
      </c>
      <c r="O795" s="446"/>
      <c r="P795" s="446" t="str">
        <f t="shared" si="256"/>
        <v xml:space="preserve"> </v>
      </c>
      <c r="Q795" s="446" t="str">
        <f t="shared" si="257"/>
        <v xml:space="preserve"> </v>
      </c>
      <c r="R795" s="633">
        <f t="shared" si="260"/>
        <v>0</v>
      </c>
      <c r="S795" s="634">
        <f t="shared" si="258"/>
        <v>0</v>
      </c>
    </row>
    <row r="796" spans="1:19" s="1" customFormat="1" ht="105.75" hidden="1" customHeight="1" thickBot="1" x14ac:dyDescent="0.25">
      <c r="A796" s="394">
        <f>'موازنة 2026-2027'!A796</f>
        <v>0</v>
      </c>
      <c r="B796" s="395">
        <f>'موازنة 2026-2027'!B796</f>
        <v>0</v>
      </c>
      <c r="C796" s="395">
        <f>'موازنة 2026-2027'!C796</f>
        <v>0</v>
      </c>
      <c r="D796" s="395">
        <f>'موازنة 2026-2027'!D796</f>
        <v>0</v>
      </c>
      <c r="E796" s="395">
        <f>'موازنة 2026-2027'!E796</f>
        <v>0</v>
      </c>
      <c r="F796" s="395">
        <f>'موازنة 2026-2027'!F796</f>
        <v>0</v>
      </c>
      <c r="G796" s="56">
        <v>4232030201</v>
      </c>
      <c r="H796" s="492" t="s">
        <v>464</v>
      </c>
      <c r="I796" s="395">
        <f>'موازنة 2026-2027'!O796</f>
        <v>0</v>
      </c>
      <c r="J796" s="395">
        <f>'موازنة 2027-2028 '!O796</f>
        <v>0</v>
      </c>
      <c r="K796" s="395">
        <f>'موازنة 2028 -2029'!O796</f>
        <v>0</v>
      </c>
      <c r="L796" s="395">
        <f t="shared" si="261"/>
        <v>0</v>
      </c>
      <c r="M796" s="395">
        <f>'موازنة 2029-2030'!O796</f>
        <v>0</v>
      </c>
      <c r="N796" s="549">
        <f t="shared" si="255"/>
        <v>0</v>
      </c>
      <c r="O796" s="395"/>
      <c r="P796" s="395" t="str">
        <f t="shared" si="256"/>
        <v xml:space="preserve"> </v>
      </c>
      <c r="Q796" s="395" t="str">
        <f t="shared" si="257"/>
        <v xml:space="preserve"> </v>
      </c>
      <c r="R796" s="550">
        <f t="shared" si="260"/>
        <v>0</v>
      </c>
      <c r="S796" s="461">
        <f t="shared" si="258"/>
        <v>0</v>
      </c>
    </row>
    <row r="797" spans="1:19" s="2" customFormat="1" ht="107.25" customHeight="1" thickBot="1" x14ac:dyDescent="0.25">
      <c r="A797" s="376">
        <f t="shared" ref="A797:O797" si="272">SUM(A795:A796)</f>
        <v>0</v>
      </c>
      <c r="B797" s="377">
        <f t="shared" si="272"/>
        <v>0</v>
      </c>
      <c r="C797" s="377">
        <f t="shared" si="272"/>
        <v>0</v>
      </c>
      <c r="D797" s="377">
        <f t="shared" si="272"/>
        <v>0</v>
      </c>
      <c r="E797" s="377">
        <f t="shared" si="272"/>
        <v>0</v>
      </c>
      <c r="F797" s="377">
        <f t="shared" si="272"/>
        <v>0</v>
      </c>
      <c r="G797" s="57"/>
      <c r="H797" s="514" t="s">
        <v>266</v>
      </c>
      <c r="I797" s="377">
        <f>'موازنة 2026-2027'!O797</f>
        <v>0</v>
      </c>
      <c r="J797" s="377">
        <f>'موازنة 2027-2028 '!O797</f>
        <v>0</v>
      </c>
      <c r="K797" s="377">
        <f>'موازنة 2028 -2029'!O797</f>
        <v>0</v>
      </c>
      <c r="L797" s="377">
        <f t="shared" si="272"/>
        <v>0</v>
      </c>
      <c r="M797" s="377">
        <f>'موازنة 2029-2030'!O797</f>
        <v>0</v>
      </c>
      <c r="N797" s="515">
        <f t="shared" si="255"/>
        <v>0</v>
      </c>
      <c r="O797" s="377">
        <f t="shared" si="272"/>
        <v>0</v>
      </c>
      <c r="P797" s="377" t="str">
        <f t="shared" si="256"/>
        <v xml:space="preserve"> </v>
      </c>
      <c r="Q797" s="377" t="str">
        <f t="shared" si="257"/>
        <v xml:space="preserve"> </v>
      </c>
      <c r="R797" s="516">
        <f t="shared" si="260"/>
        <v>0</v>
      </c>
      <c r="S797" s="461">
        <f t="shared" si="258"/>
        <v>0</v>
      </c>
    </row>
    <row r="798" spans="1:19" s="2" customFormat="1" ht="105.75" hidden="1" customHeight="1" x14ac:dyDescent="0.2">
      <c r="A798" s="389">
        <f>'موازنة 2026-2027'!A798</f>
        <v>0</v>
      </c>
      <c r="B798" s="390">
        <f>'موازنة 2026-2027'!B798</f>
        <v>0</v>
      </c>
      <c r="C798" s="390">
        <f>'موازنة 2026-2027'!C798</f>
        <v>0</v>
      </c>
      <c r="D798" s="390">
        <f>'موازنة 2026-2027'!D798</f>
        <v>0</v>
      </c>
      <c r="E798" s="390">
        <f>'موازنة 2026-2027'!E798</f>
        <v>0</v>
      </c>
      <c r="F798" s="390">
        <f>'موازنة 2026-2027'!F798</f>
        <v>0</v>
      </c>
      <c r="G798" s="53" t="s">
        <v>1074</v>
      </c>
      <c r="H798" s="505" t="s">
        <v>568</v>
      </c>
      <c r="I798" s="390">
        <f>'موازنة 2026-2027'!O798</f>
        <v>0</v>
      </c>
      <c r="J798" s="390">
        <f>'موازنة 2027-2028 '!O798</f>
        <v>0</v>
      </c>
      <c r="K798" s="390">
        <f>'موازنة 2028 -2029'!O798</f>
        <v>0</v>
      </c>
      <c r="L798" s="390">
        <f t="shared" si="261"/>
        <v>0</v>
      </c>
      <c r="M798" s="390">
        <f>'موازنة 2029-2030'!O798</f>
        <v>0</v>
      </c>
      <c r="N798" s="544">
        <f t="shared" si="255"/>
        <v>0</v>
      </c>
      <c r="O798" s="390"/>
      <c r="P798" s="390" t="str">
        <f t="shared" si="256"/>
        <v xml:space="preserve"> </v>
      </c>
      <c r="Q798" s="390" t="str">
        <f t="shared" si="257"/>
        <v xml:space="preserve"> </v>
      </c>
      <c r="R798" s="545">
        <f t="shared" si="260"/>
        <v>0</v>
      </c>
      <c r="S798" s="461">
        <f t="shared" si="258"/>
        <v>0</v>
      </c>
    </row>
    <row r="799" spans="1:19" s="2" customFormat="1" ht="105.75" hidden="1" customHeight="1" x14ac:dyDescent="0.2">
      <c r="A799" s="389">
        <f>'موازنة 2026-2027'!A799</f>
        <v>0</v>
      </c>
      <c r="B799" s="390">
        <f>'موازنة 2026-2027'!B799</f>
        <v>0</v>
      </c>
      <c r="C799" s="390">
        <f>'موازنة 2026-2027'!C799</f>
        <v>0</v>
      </c>
      <c r="D799" s="390">
        <f>'موازنة 2026-2027'!D799</f>
        <v>0</v>
      </c>
      <c r="E799" s="390">
        <f>'موازنة 2026-2027'!E799</f>
        <v>0</v>
      </c>
      <c r="F799" s="390">
        <f>'موازنة 2026-2027'!F799</f>
        <v>0</v>
      </c>
      <c r="G799" s="60" t="s">
        <v>1075</v>
      </c>
      <c r="H799" s="474" t="s">
        <v>465</v>
      </c>
      <c r="I799" s="390">
        <f>'موازنة 2026-2027'!O799</f>
        <v>0</v>
      </c>
      <c r="J799" s="390">
        <f>'موازنة 2027-2028 '!O799</f>
        <v>0</v>
      </c>
      <c r="K799" s="390">
        <f>'موازنة 2028 -2029'!O799</f>
        <v>0</v>
      </c>
      <c r="L799" s="390">
        <f t="shared" si="261"/>
        <v>0</v>
      </c>
      <c r="M799" s="390">
        <f>'موازنة 2029-2030'!O799</f>
        <v>0</v>
      </c>
      <c r="N799" s="544">
        <f t="shared" si="255"/>
        <v>0</v>
      </c>
      <c r="O799" s="390"/>
      <c r="P799" s="390" t="str">
        <f t="shared" si="256"/>
        <v xml:space="preserve"> </v>
      </c>
      <c r="Q799" s="390" t="str">
        <f t="shared" si="257"/>
        <v xml:space="preserve"> </v>
      </c>
      <c r="R799" s="545">
        <f t="shared" si="260"/>
        <v>0</v>
      </c>
      <c r="S799" s="461">
        <f t="shared" si="258"/>
        <v>0</v>
      </c>
    </row>
    <row r="800" spans="1:19" s="2" customFormat="1" ht="105.75" hidden="1" customHeight="1" x14ac:dyDescent="0.2">
      <c r="A800" s="389">
        <f>'موازنة 2026-2027'!A800</f>
        <v>0</v>
      </c>
      <c r="B800" s="390">
        <f>'موازنة 2026-2027'!B800</f>
        <v>0</v>
      </c>
      <c r="C800" s="390">
        <f>'موازنة 2026-2027'!C800</f>
        <v>0</v>
      </c>
      <c r="D800" s="390">
        <f>'موازنة 2026-2027'!D800</f>
        <v>0</v>
      </c>
      <c r="E800" s="390">
        <f>'موازنة 2026-2027'!E800</f>
        <v>0</v>
      </c>
      <c r="F800" s="390">
        <f>'موازنة 2026-2027'!F800</f>
        <v>0</v>
      </c>
      <c r="G800" s="60" t="s">
        <v>1076</v>
      </c>
      <c r="H800" s="474" t="s">
        <v>466</v>
      </c>
      <c r="I800" s="390">
        <f>'موازنة 2026-2027'!O800</f>
        <v>0</v>
      </c>
      <c r="J800" s="390">
        <f>'موازنة 2027-2028 '!O800</f>
        <v>0</v>
      </c>
      <c r="K800" s="390">
        <f>'موازنة 2028 -2029'!O800</f>
        <v>0</v>
      </c>
      <c r="L800" s="390">
        <f t="shared" si="261"/>
        <v>0</v>
      </c>
      <c r="M800" s="390">
        <f>'موازنة 2029-2030'!O800</f>
        <v>0</v>
      </c>
      <c r="N800" s="544">
        <f t="shared" si="255"/>
        <v>0</v>
      </c>
      <c r="O800" s="390"/>
      <c r="P800" s="390" t="str">
        <f t="shared" si="256"/>
        <v xml:space="preserve"> </v>
      </c>
      <c r="Q800" s="390" t="str">
        <f t="shared" si="257"/>
        <v xml:space="preserve"> </v>
      </c>
      <c r="R800" s="545">
        <f t="shared" si="260"/>
        <v>0</v>
      </c>
      <c r="S800" s="461">
        <f t="shared" si="258"/>
        <v>0</v>
      </c>
    </row>
    <row r="801" spans="1:19" s="2" customFormat="1" ht="105.75" customHeight="1" x14ac:dyDescent="0.2">
      <c r="A801" s="389"/>
      <c r="B801" s="390"/>
      <c r="C801" s="390"/>
      <c r="D801" s="390"/>
      <c r="E801" s="390"/>
      <c r="F801" s="390"/>
      <c r="G801" s="60" t="s">
        <v>980</v>
      </c>
      <c r="H801" s="474" t="s">
        <v>467</v>
      </c>
      <c r="I801" s="390"/>
      <c r="J801" s="390"/>
      <c r="K801" s="390"/>
      <c r="L801" s="390"/>
      <c r="M801" s="390"/>
      <c r="N801" s="544"/>
      <c r="O801" s="390"/>
      <c r="P801" s="390" t="str">
        <f t="shared" si="256"/>
        <v xml:space="preserve"> </v>
      </c>
      <c r="Q801" s="390" t="str">
        <f t="shared" si="257"/>
        <v xml:space="preserve"> </v>
      </c>
      <c r="R801" s="545"/>
      <c r="S801" s="461">
        <f>S809</f>
        <v>250000</v>
      </c>
    </row>
    <row r="802" spans="1:19" s="1" customFormat="1" ht="105.75" hidden="1" customHeight="1" x14ac:dyDescent="0.2">
      <c r="A802" s="357">
        <f>'موازنة 2026-2027'!A802</f>
        <v>0</v>
      </c>
      <c r="B802" s="373">
        <f>'موازنة 2026-2027'!B802</f>
        <v>0</v>
      </c>
      <c r="C802" s="373">
        <f>'موازنة 2026-2027'!C802</f>
        <v>0</v>
      </c>
      <c r="D802" s="373">
        <f>'موازنة 2026-2027'!D802</f>
        <v>0</v>
      </c>
      <c r="E802" s="373">
        <f>'موازنة 2026-2027'!E802</f>
        <v>0</v>
      </c>
      <c r="F802" s="373">
        <f>'موازنة 2026-2027'!F802</f>
        <v>0</v>
      </c>
      <c r="G802" s="54">
        <v>4232070101</v>
      </c>
      <c r="H802" s="477" t="s">
        <v>468</v>
      </c>
      <c r="I802" s="373">
        <f>'موازنة 2026-2027'!O802</f>
        <v>0</v>
      </c>
      <c r="J802" s="373">
        <f>'موازنة 2027-2028 '!O802</f>
        <v>0</v>
      </c>
      <c r="K802" s="373">
        <f>'موازنة 2028 -2029'!O802</f>
        <v>0</v>
      </c>
      <c r="L802" s="373">
        <f t="shared" si="261"/>
        <v>0</v>
      </c>
      <c r="M802" s="373">
        <f>'موازنة 2029-2030'!O802</f>
        <v>0</v>
      </c>
      <c r="N802" s="508">
        <f t="shared" si="255"/>
        <v>0</v>
      </c>
      <c r="O802" s="373"/>
      <c r="P802" s="373" t="str">
        <f t="shared" si="256"/>
        <v xml:space="preserve"> </v>
      </c>
      <c r="Q802" s="373" t="str">
        <f t="shared" si="257"/>
        <v xml:space="preserve"> </v>
      </c>
      <c r="R802" s="509">
        <f t="shared" si="260"/>
        <v>0</v>
      </c>
      <c r="S802" s="461">
        <f t="shared" si="258"/>
        <v>0</v>
      </c>
    </row>
    <row r="803" spans="1:19" s="1" customFormat="1" ht="105.75" hidden="1" customHeight="1" x14ac:dyDescent="0.2">
      <c r="A803" s="357">
        <f>'موازنة 2026-2027'!A803</f>
        <v>0</v>
      </c>
      <c r="B803" s="373">
        <f>'موازنة 2026-2027'!B803</f>
        <v>0</v>
      </c>
      <c r="C803" s="373">
        <f>'موازنة 2026-2027'!C803</f>
        <v>0</v>
      </c>
      <c r="D803" s="373">
        <f>'موازنة 2026-2027'!D803</f>
        <v>0</v>
      </c>
      <c r="E803" s="373">
        <f>'موازنة 2026-2027'!E803</f>
        <v>0</v>
      </c>
      <c r="F803" s="373">
        <f>'موازنة 2026-2027'!F803</f>
        <v>0</v>
      </c>
      <c r="G803" s="54">
        <v>4232070201</v>
      </c>
      <c r="H803" s="477" t="s">
        <v>469</v>
      </c>
      <c r="I803" s="373">
        <f>'موازنة 2026-2027'!O803</f>
        <v>0</v>
      </c>
      <c r="J803" s="373">
        <f>'موازنة 2027-2028 '!O803</f>
        <v>0</v>
      </c>
      <c r="K803" s="373">
        <f>'موازنة 2028 -2029'!O803</f>
        <v>0</v>
      </c>
      <c r="L803" s="373">
        <f t="shared" si="261"/>
        <v>0</v>
      </c>
      <c r="M803" s="373">
        <f>'موازنة 2029-2030'!O803</f>
        <v>0</v>
      </c>
      <c r="N803" s="508">
        <f t="shared" si="255"/>
        <v>0</v>
      </c>
      <c r="O803" s="373"/>
      <c r="P803" s="373" t="str">
        <f t="shared" si="256"/>
        <v xml:space="preserve"> </v>
      </c>
      <c r="Q803" s="373" t="str">
        <f t="shared" si="257"/>
        <v xml:space="preserve"> </v>
      </c>
      <c r="R803" s="509">
        <f t="shared" si="260"/>
        <v>0</v>
      </c>
      <c r="S803" s="461">
        <f t="shared" si="258"/>
        <v>0</v>
      </c>
    </row>
    <row r="804" spans="1:19" s="1" customFormat="1" ht="105.75" hidden="1" customHeight="1" x14ac:dyDescent="0.2">
      <c r="A804" s="357">
        <f>'موازنة 2026-2027'!A804</f>
        <v>0</v>
      </c>
      <c r="B804" s="373">
        <f>'موازنة 2026-2027'!B804</f>
        <v>0</v>
      </c>
      <c r="C804" s="373">
        <f>'موازنة 2026-2027'!C804</f>
        <v>0</v>
      </c>
      <c r="D804" s="373">
        <f>'موازنة 2026-2027'!D804</f>
        <v>0</v>
      </c>
      <c r="E804" s="373">
        <f>'موازنة 2026-2027'!E804</f>
        <v>0</v>
      </c>
      <c r="F804" s="373">
        <f>'موازنة 2026-2027'!F804</f>
        <v>0</v>
      </c>
      <c r="G804" s="54">
        <v>4232070301</v>
      </c>
      <c r="H804" s="477" t="s">
        <v>470</v>
      </c>
      <c r="I804" s="373">
        <f>'موازنة 2026-2027'!O804</f>
        <v>0</v>
      </c>
      <c r="J804" s="373">
        <f>'موازنة 2027-2028 '!O804</f>
        <v>0</v>
      </c>
      <c r="K804" s="373">
        <f>'موازنة 2028 -2029'!O804</f>
        <v>0</v>
      </c>
      <c r="L804" s="373">
        <f t="shared" si="261"/>
        <v>0</v>
      </c>
      <c r="M804" s="373">
        <f>'موازنة 2029-2030'!O804</f>
        <v>0</v>
      </c>
      <c r="N804" s="508">
        <f t="shared" si="255"/>
        <v>0</v>
      </c>
      <c r="O804" s="373"/>
      <c r="P804" s="373" t="str">
        <f t="shared" si="256"/>
        <v xml:space="preserve"> </v>
      </c>
      <c r="Q804" s="373" t="str">
        <f t="shared" si="257"/>
        <v xml:space="preserve"> </v>
      </c>
      <c r="R804" s="509">
        <f t="shared" si="260"/>
        <v>0</v>
      </c>
      <c r="S804" s="461">
        <f t="shared" si="258"/>
        <v>0</v>
      </c>
    </row>
    <row r="805" spans="1:19" s="1" customFormat="1" ht="105.75" hidden="1" customHeight="1" x14ac:dyDescent="0.2">
      <c r="A805" s="357">
        <f>'موازنة 2026-2027'!A805</f>
        <v>0</v>
      </c>
      <c r="B805" s="373">
        <f>'موازنة 2026-2027'!B805</f>
        <v>0</v>
      </c>
      <c r="C805" s="373">
        <f>'موازنة 2026-2027'!C805</f>
        <v>0</v>
      </c>
      <c r="D805" s="373">
        <f>'موازنة 2026-2027'!D805</f>
        <v>0</v>
      </c>
      <c r="E805" s="373">
        <f>'موازنة 2026-2027'!E805</f>
        <v>0</v>
      </c>
      <c r="F805" s="373">
        <f>'موازنة 2026-2027'!F805</f>
        <v>0</v>
      </c>
      <c r="G805" s="54">
        <v>4232070401</v>
      </c>
      <c r="H805" s="477" t="s">
        <v>471</v>
      </c>
      <c r="I805" s="373">
        <f>'موازنة 2026-2027'!O805</f>
        <v>0</v>
      </c>
      <c r="J805" s="373">
        <f>'موازنة 2027-2028 '!O805</f>
        <v>0</v>
      </c>
      <c r="K805" s="373">
        <f>'موازنة 2028 -2029'!O805</f>
        <v>0</v>
      </c>
      <c r="L805" s="373">
        <f t="shared" si="261"/>
        <v>0</v>
      </c>
      <c r="M805" s="373">
        <f>'موازنة 2029-2030'!O805</f>
        <v>0</v>
      </c>
      <c r="N805" s="508">
        <f t="shared" si="255"/>
        <v>0</v>
      </c>
      <c r="O805" s="373"/>
      <c r="P805" s="373" t="str">
        <f t="shared" si="256"/>
        <v xml:space="preserve"> </v>
      </c>
      <c r="Q805" s="373" t="str">
        <f t="shared" si="257"/>
        <v xml:space="preserve"> </v>
      </c>
      <c r="R805" s="509">
        <f t="shared" si="260"/>
        <v>0</v>
      </c>
      <c r="S805" s="461">
        <f t="shared" si="258"/>
        <v>0</v>
      </c>
    </row>
    <row r="806" spans="1:19" s="1" customFormat="1" ht="105.75" hidden="1" customHeight="1" x14ac:dyDescent="0.2">
      <c r="A806" s="357">
        <f>'موازنة 2026-2027'!A806</f>
        <v>0</v>
      </c>
      <c r="B806" s="373">
        <f>'موازنة 2026-2027'!B806</f>
        <v>0</v>
      </c>
      <c r="C806" s="373">
        <f>'موازنة 2026-2027'!C806</f>
        <v>0</v>
      </c>
      <c r="D806" s="373">
        <f>'موازنة 2026-2027'!D806</f>
        <v>0</v>
      </c>
      <c r="E806" s="373">
        <f>'موازنة 2026-2027'!E806</f>
        <v>0</v>
      </c>
      <c r="F806" s="373">
        <f>'موازنة 2026-2027'!F806</f>
        <v>0</v>
      </c>
      <c r="G806" s="54">
        <v>4232070501</v>
      </c>
      <c r="H806" s="477" t="s">
        <v>472</v>
      </c>
      <c r="I806" s="373">
        <f>'موازنة 2026-2027'!O806</f>
        <v>0</v>
      </c>
      <c r="J806" s="373">
        <f>'موازنة 2027-2028 '!O806</f>
        <v>0</v>
      </c>
      <c r="K806" s="373">
        <f>'موازنة 2028 -2029'!O806</f>
        <v>0</v>
      </c>
      <c r="L806" s="373">
        <f t="shared" si="261"/>
        <v>0</v>
      </c>
      <c r="M806" s="373">
        <f>'موازنة 2029-2030'!O806</f>
        <v>0</v>
      </c>
      <c r="N806" s="508">
        <f t="shared" si="255"/>
        <v>0</v>
      </c>
      <c r="O806" s="373"/>
      <c r="P806" s="373" t="str">
        <f t="shared" si="256"/>
        <v xml:space="preserve"> </v>
      </c>
      <c r="Q806" s="373" t="str">
        <f t="shared" si="257"/>
        <v xml:space="preserve"> </v>
      </c>
      <c r="R806" s="509">
        <f t="shared" si="260"/>
        <v>0</v>
      </c>
      <c r="S806" s="461">
        <f t="shared" si="258"/>
        <v>0</v>
      </c>
    </row>
    <row r="807" spans="1:19" s="1" customFormat="1" ht="105.75" customHeight="1" thickBot="1" x14ac:dyDescent="0.25">
      <c r="A807" s="374">
        <f>'موازنة 2026-2027'!A807</f>
        <v>0</v>
      </c>
      <c r="B807" s="375">
        <f>'موازنة 2026-2027'!B807</f>
        <v>0</v>
      </c>
      <c r="C807" s="375">
        <f>'موازنة 2026-2027'!C807</f>
        <v>0</v>
      </c>
      <c r="D807" s="375">
        <f>'موازنة 2026-2027'!D807</f>
        <v>250000</v>
      </c>
      <c r="E807" s="375">
        <f>'موازنة 2026-2027'!E807</f>
        <v>0</v>
      </c>
      <c r="F807" s="375">
        <f>'موازنة 2026-2027'!F807</f>
        <v>0</v>
      </c>
      <c r="G807" s="55">
        <v>4232070601</v>
      </c>
      <c r="H807" s="510" t="s">
        <v>473</v>
      </c>
      <c r="I807" s="375">
        <f>'موازنة 2026-2027'!O807</f>
        <v>0</v>
      </c>
      <c r="J807" s="375">
        <f>'موازنة 2027-2028 '!O807</f>
        <v>0</v>
      </c>
      <c r="K807" s="375">
        <f>'موازنة 2028 -2029'!O807</f>
        <v>0</v>
      </c>
      <c r="L807" s="375">
        <f t="shared" si="261"/>
        <v>0</v>
      </c>
      <c r="M807" s="375">
        <f>'موازنة 2029-2030'!O807</f>
        <v>0</v>
      </c>
      <c r="N807" s="511">
        <f t="shared" si="255"/>
        <v>0</v>
      </c>
      <c r="O807" s="375"/>
      <c r="P807" s="375" t="str">
        <f t="shared" si="256"/>
        <v xml:space="preserve"> </v>
      </c>
      <c r="Q807" s="375" t="str">
        <f t="shared" si="257"/>
        <v xml:space="preserve"> </v>
      </c>
      <c r="R807" s="512">
        <f t="shared" si="260"/>
        <v>0</v>
      </c>
      <c r="S807" s="461">
        <f t="shared" si="258"/>
        <v>250000</v>
      </c>
    </row>
    <row r="808" spans="1:19" s="1" customFormat="1" ht="105.75" hidden="1" customHeight="1" thickBot="1" x14ac:dyDescent="0.25">
      <c r="A808" s="374">
        <f>'موازنة 2026-2027'!A808</f>
        <v>0</v>
      </c>
      <c r="B808" s="375">
        <f>'موازنة 2026-2027'!B808</f>
        <v>0</v>
      </c>
      <c r="C808" s="375">
        <f>'موازنة 2026-2027'!C808</f>
        <v>0</v>
      </c>
      <c r="D808" s="375">
        <f>'موازنة 2026-2027'!D808</f>
        <v>0</v>
      </c>
      <c r="E808" s="375">
        <f>'موازنة 2026-2027'!E808</f>
        <v>0</v>
      </c>
      <c r="F808" s="375">
        <f>'موازنة 2026-2027'!F808</f>
        <v>0</v>
      </c>
      <c r="G808" s="55">
        <v>4232070701</v>
      </c>
      <c r="H808" s="510" t="s">
        <v>598</v>
      </c>
      <c r="I808" s="375">
        <f>'موازنة 2026-2027'!O808</f>
        <v>0</v>
      </c>
      <c r="J808" s="375">
        <f>'موازنة 2027-2028 '!O808</f>
        <v>0</v>
      </c>
      <c r="K808" s="375">
        <f>'موازنة 2028 -2029'!O808</f>
        <v>0</v>
      </c>
      <c r="L808" s="375">
        <f t="shared" si="261"/>
        <v>0</v>
      </c>
      <c r="M808" s="375">
        <f>'موازنة 2029-2030'!O808</f>
        <v>0</v>
      </c>
      <c r="N808" s="511">
        <f t="shared" si="255"/>
        <v>0</v>
      </c>
      <c r="O808" s="375"/>
      <c r="P808" s="375" t="str">
        <f t="shared" si="256"/>
        <v xml:space="preserve"> </v>
      </c>
      <c r="Q808" s="375" t="str">
        <f t="shared" si="257"/>
        <v xml:space="preserve"> </v>
      </c>
      <c r="R808" s="512">
        <f t="shared" si="260"/>
        <v>0</v>
      </c>
      <c r="S808" s="461">
        <f t="shared" si="258"/>
        <v>0</v>
      </c>
    </row>
    <row r="809" spans="1:19" s="2" customFormat="1" ht="107.25" customHeight="1" thickBot="1" x14ac:dyDescent="0.25">
      <c r="A809" s="376">
        <f t="shared" ref="A809:O809" si="273">SUM(A802:A808)</f>
        <v>0</v>
      </c>
      <c r="B809" s="377">
        <f t="shared" si="273"/>
        <v>0</v>
      </c>
      <c r="C809" s="377">
        <f t="shared" si="273"/>
        <v>0</v>
      </c>
      <c r="D809" s="377">
        <f t="shared" si="273"/>
        <v>250000</v>
      </c>
      <c r="E809" s="377">
        <f t="shared" si="273"/>
        <v>0</v>
      </c>
      <c r="F809" s="377">
        <f t="shared" si="273"/>
        <v>0</v>
      </c>
      <c r="G809" s="57"/>
      <c r="H809" s="514" t="s">
        <v>377</v>
      </c>
      <c r="I809" s="377">
        <f>'موازنة 2026-2027'!O809</f>
        <v>0</v>
      </c>
      <c r="J809" s="377">
        <f>'موازنة 2027-2028 '!O809</f>
        <v>0</v>
      </c>
      <c r="K809" s="377">
        <f>'موازنة 2028 -2029'!O809</f>
        <v>0</v>
      </c>
      <c r="L809" s="377">
        <f t="shared" si="273"/>
        <v>0</v>
      </c>
      <c r="M809" s="377">
        <f>'موازنة 2029-2030'!O809</f>
        <v>0</v>
      </c>
      <c r="N809" s="515">
        <f t="shared" si="255"/>
        <v>0</v>
      </c>
      <c r="O809" s="377">
        <f t="shared" si="273"/>
        <v>0</v>
      </c>
      <c r="P809" s="377" t="str">
        <f t="shared" si="256"/>
        <v xml:space="preserve"> </v>
      </c>
      <c r="Q809" s="377" t="str">
        <f t="shared" si="257"/>
        <v xml:space="preserve"> </v>
      </c>
      <c r="R809" s="516">
        <f t="shared" si="260"/>
        <v>0</v>
      </c>
      <c r="S809" s="461">
        <f t="shared" si="258"/>
        <v>250000</v>
      </c>
    </row>
    <row r="810" spans="1:19" s="2" customFormat="1" ht="105.75" customHeight="1" x14ac:dyDescent="0.2">
      <c r="A810" s="371"/>
      <c r="B810" s="372"/>
      <c r="C810" s="372"/>
      <c r="D810" s="372"/>
      <c r="E810" s="372"/>
      <c r="F810" s="372"/>
      <c r="G810" s="53" t="s">
        <v>981</v>
      </c>
      <c r="H810" s="474" t="s">
        <v>474</v>
      </c>
      <c r="I810" s="372"/>
      <c r="J810" s="372"/>
      <c r="K810" s="372"/>
      <c r="L810" s="372"/>
      <c r="M810" s="372"/>
      <c r="N810" s="506"/>
      <c r="O810" s="372"/>
      <c r="P810" s="372" t="str">
        <f t="shared" si="256"/>
        <v xml:space="preserve"> </v>
      </c>
      <c r="Q810" s="372" t="str">
        <f t="shared" si="257"/>
        <v xml:space="preserve"> </v>
      </c>
      <c r="R810" s="507"/>
      <c r="S810" s="461">
        <f>S816</f>
        <v>0</v>
      </c>
    </row>
    <row r="811" spans="1:19" s="1" customFormat="1" ht="105.75" hidden="1" customHeight="1" x14ac:dyDescent="0.2">
      <c r="A811" s="357">
        <f>'موازنة 2026-2027'!A811</f>
        <v>0</v>
      </c>
      <c r="B811" s="373">
        <f>'موازنة 2026-2027'!B811</f>
        <v>0</v>
      </c>
      <c r="C811" s="373">
        <f>'موازنة 2026-2027'!C811</f>
        <v>0</v>
      </c>
      <c r="D811" s="373">
        <f>'موازنة 2026-2027'!D811</f>
        <v>0</v>
      </c>
      <c r="E811" s="373">
        <f>'موازنة 2026-2027'!E811</f>
        <v>0</v>
      </c>
      <c r="F811" s="373">
        <f>'موازنة 2026-2027'!F811</f>
        <v>0</v>
      </c>
      <c r="G811" s="54" t="s">
        <v>1077</v>
      </c>
      <c r="H811" s="477" t="s">
        <v>475</v>
      </c>
      <c r="I811" s="373">
        <f>'موازنة 2026-2027'!O811</f>
        <v>0</v>
      </c>
      <c r="J811" s="373">
        <f>'موازنة 2027-2028 '!O811</f>
        <v>0</v>
      </c>
      <c r="K811" s="373">
        <f>'موازنة 2028 -2029'!O811</f>
        <v>0</v>
      </c>
      <c r="L811" s="373">
        <f t="shared" si="261"/>
        <v>0</v>
      </c>
      <c r="M811" s="373">
        <f>'موازنة 2029-2030'!O811</f>
        <v>0</v>
      </c>
      <c r="N811" s="508">
        <f t="shared" ref="N811:N838" si="274">M811-I811</f>
        <v>0</v>
      </c>
      <c r="O811" s="373"/>
      <c r="P811" s="373" t="str">
        <f t="shared" ref="P811:P838" si="275">IF(O811&gt;I811,O811-I811," ")</f>
        <v xml:space="preserve"> </v>
      </c>
      <c r="Q811" s="373" t="str">
        <f t="shared" ref="Q811:Q838" si="276">IF(I811&gt;O811,I811-O811," ")</f>
        <v xml:space="preserve"> </v>
      </c>
      <c r="R811" s="509">
        <f t="shared" si="260"/>
        <v>0</v>
      </c>
      <c r="S811" s="461">
        <f t="shared" ref="S811:S838" si="277">SUM(A811+B811+C811+D811+E811+F811+I811+J811+K811+L811+M811+O811)</f>
        <v>0</v>
      </c>
    </row>
    <row r="812" spans="1:19" s="1" customFormat="1" ht="105.75" hidden="1" customHeight="1" x14ac:dyDescent="0.2">
      <c r="A812" s="357">
        <f>'موازنة 2026-2027'!A812</f>
        <v>0</v>
      </c>
      <c r="B812" s="373">
        <f>'موازنة 2026-2027'!B812</f>
        <v>0</v>
      </c>
      <c r="C812" s="373">
        <f>'موازنة 2026-2027'!C812</f>
        <v>0</v>
      </c>
      <c r="D812" s="373">
        <f>'موازنة 2026-2027'!D812</f>
        <v>0</v>
      </c>
      <c r="E812" s="373">
        <f>'موازنة 2026-2027'!E812</f>
        <v>0</v>
      </c>
      <c r="F812" s="373">
        <f>'موازنة 2026-2027'!F812</f>
        <v>0</v>
      </c>
      <c r="G812" s="54">
        <v>4232080201</v>
      </c>
      <c r="H812" s="477" t="s">
        <v>476</v>
      </c>
      <c r="I812" s="373">
        <f>'موازنة 2026-2027'!O812</f>
        <v>0</v>
      </c>
      <c r="J812" s="373">
        <f>'موازنة 2027-2028 '!O812</f>
        <v>0</v>
      </c>
      <c r="K812" s="373">
        <f>'موازنة 2028 -2029'!O812</f>
        <v>0</v>
      </c>
      <c r="L812" s="373">
        <f t="shared" si="261"/>
        <v>0</v>
      </c>
      <c r="M812" s="373">
        <f>'موازنة 2029-2030'!O812</f>
        <v>0</v>
      </c>
      <c r="N812" s="508">
        <f t="shared" si="274"/>
        <v>0</v>
      </c>
      <c r="O812" s="373"/>
      <c r="P812" s="373" t="str">
        <f t="shared" si="275"/>
        <v xml:space="preserve"> </v>
      </c>
      <c r="Q812" s="373" t="str">
        <f t="shared" si="276"/>
        <v xml:space="preserve"> </v>
      </c>
      <c r="R812" s="509">
        <f t="shared" si="260"/>
        <v>0</v>
      </c>
      <c r="S812" s="461">
        <f t="shared" si="277"/>
        <v>0</v>
      </c>
    </row>
    <row r="813" spans="1:19" s="1" customFormat="1" ht="105.75" hidden="1" customHeight="1" x14ac:dyDescent="0.2">
      <c r="A813" s="357">
        <f>'موازنة 2026-2027'!A813</f>
        <v>0</v>
      </c>
      <c r="B813" s="373">
        <f>'موازنة 2026-2027'!B813</f>
        <v>0</v>
      </c>
      <c r="C813" s="373">
        <f>'موازنة 2026-2027'!C813</f>
        <v>0</v>
      </c>
      <c r="D813" s="373">
        <f>'موازنة 2026-2027'!D813</f>
        <v>0</v>
      </c>
      <c r="E813" s="373">
        <f>'موازنة 2026-2027'!E813</f>
        <v>0</v>
      </c>
      <c r="F813" s="373">
        <f>'موازنة 2026-2027'!F813</f>
        <v>0</v>
      </c>
      <c r="G813" s="54">
        <v>4232080301</v>
      </c>
      <c r="H813" s="477" t="s">
        <v>477</v>
      </c>
      <c r="I813" s="373">
        <f>'موازنة 2026-2027'!O813</f>
        <v>0</v>
      </c>
      <c r="J813" s="373">
        <f>'موازنة 2027-2028 '!O813</f>
        <v>0</v>
      </c>
      <c r="K813" s="373">
        <f>'موازنة 2028 -2029'!O813</f>
        <v>0</v>
      </c>
      <c r="L813" s="373">
        <f t="shared" si="261"/>
        <v>0</v>
      </c>
      <c r="M813" s="373">
        <f>'موازنة 2029-2030'!O813</f>
        <v>0</v>
      </c>
      <c r="N813" s="508">
        <f t="shared" si="274"/>
        <v>0</v>
      </c>
      <c r="O813" s="373"/>
      <c r="P813" s="373" t="str">
        <f t="shared" si="275"/>
        <v xml:space="preserve"> </v>
      </c>
      <c r="Q813" s="373" t="str">
        <f t="shared" si="276"/>
        <v xml:space="preserve"> </v>
      </c>
      <c r="R813" s="509">
        <f t="shared" si="260"/>
        <v>0</v>
      </c>
      <c r="S813" s="461">
        <f t="shared" si="277"/>
        <v>0</v>
      </c>
    </row>
    <row r="814" spans="1:19" s="1" customFormat="1" ht="105.75" hidden="1" customHeight="1" x14ac:dyDescent="0.2">
      <c r="A814" s="357">
        <f>'موازنة 2026-2027'!A814</f>
        <v>0</v>
      </c>
      <c r="B814" s="373">
        <f>'موازنة 2026-2027'!B814</f>
        <v>0</v>
      </c>
      <c r="C814" s="373">
        <f>'موازنة 2026-2027'!C814</f>
        <v>0</v>
      </c>
      <c r="D814" s="373">
        <f>'موازنة 2026-2027'!D814</f>
        <v>0</v>
      </c>
      <c r="E814" s="373">
        <f>'موازنة 2026-2027'!E814</f>
        <v>0</v>
      </c>
      <c r="F814" s="373">
        <f>'موازنة 2026-2027'!F814</f>
        <v>0</v>
      </c>
      <c r="G814" s="54">
        <v>4232080401</v>
      </c>
      <c r="H814" s="477" t="s">
        <v>478</v>
      </c>
      <c r="I814" s="373">
        <f>'موازنة 2026-2027'!O814</f>
        <v>0</v>
      </c>
      <c r="J814" s="373">
        <f>'موازنة 2027-2028 '!O814</f>
        <v>0</v>
      </c>
      <c r="K814" s="373">
        <f>'موازنة 2028 -2029'!O814</f>
        <v>0</v>
      </c>
      <c r="L814" s="373">
        <f t="shared" si="261"/>
        <v>0</v>
      </c>
      <c r="M814" s="373">
        <f>'موازنة 2029-2030'!O814</f>
        <v>0</v>
      </c>
      <c r="N814" s="508">
        <f t="shared" si="274"/>
        <v>0</v>
      </c>
      <c r="O814" s="373"/>
      <c r="P814" s="373" t="str">
        <f t="shared" si="275"/>
        <v xml:space="preserve"> </v>
      </c>
      <c r="Q814" s="373" t="str">
        <f t="shared" si="276"/>
        <v xml:space="preserve"> </v>
      </c>
      <c r="R814" s="509">
        <f t="shared" si="260"/>
        <v>0</v>
      </c>
      <c r="S814" s="461">
        <f t="shared" si="277"/>
        <v>0</v>
      </c>
    </row>
    <row r="815" spans="1:19" s="1" customFormat="1" ht="105.75" customHeight="1" thickBot="1" x14ac:dyDescent="0.25">
      <c r="A815" s="357">
        <f>'موازنة 2026-2027'!A815</f>
        <v>0</v>
      </c>
      <c r="B815" s="373">
        <f>'موازنة 2026-2027'!B815</f>
        <v>0</v>
      </c>
      <c r="C815" s="373">
        <f>'موازنة 2026-2027'!C815</f>
        <v>0</v>
      </c>
      <c r="D815" s="373">
        <f>'موازنة 2026-2027'!D815</f>
        <v>0</v>
      </c>
      <c r="E815" s="373">
        <f>'موازنة 2026-2027'!E815</f>
        <v>0</v>
      </c>
      <c r="F815" s="373">
        <f>'موازنة 2026-2027'!F815</f>
        <v>0</v>
      </c>
      <c r="G815" s="54">
        <v>4232080501</v>
      </c>
      <c r="H815" s="477" t="s">
        <v>479</v>
      </c>
      <c r="I815" s="373">
        <f>'موازنة 2026-2027'!O815</f>
        <v>0</v>
      </c>
      <c r="J815" s="373">
        <f>'موازنة 2027-2028 '!O815</f>
        <v>0</v>
      </c>
      <c r="K815" s="373">
        <f>'موازنة 2028 -2029'!O815</f>
        <v>0</v>
      </c>
      <c r="L815" s="373">
        <f t="shared" si="261"/>
        <v>0</v>
      </c>
      <c r="M815" s="373">
        <f>'موازنة 2029-2030'!O815</f>
        <v>0</v>
      </c>
      <c r="N815" s="508">
        <f t="shared" si="274"/>
        <v>0</v>
      </c>
      <c r="O815" s="373"/>
      <c r="P815" s="373" t="str">
        <f t="shared" si="275"/>
        <v xml:space="preserve"> </v>
      </c>
      <c r="Q815" s="373" t="str">
        <f t="shared" si="276"/>
        <v xml:space="preserve"> </v>
      </c>
      <c r="R815" s="509">
        <f t="shared" si="260"/>
        <v>0</v>
      </c>
      <c r="S815" s="461">
        <f t="shared" si="277"/>
        <v>0</v>
      </c>
    </row>
    <row r="816" spans="1:19" s="2" customFormat="1" ht="107.25" customHeight="1" thickBot="1" x14ac:dyDescent="0.25">
      <c r="A816" s="376">
        <f t="shared" ref="A816:O816" si="278">SUM(A811:A815)</f>
        <v>0</v>
      </c>
      <c r="B816" s="377">
        <f t="shared" si="278"/>
        <v>0</v>
      </c>
      <c r="C816" s="377">
        <f t="shared" si="278"/>
        <v>0</v>
      </c>
      <c r="D816" s="377">
        <f t="shared" si="278"/>
        <v>0</v>
      </c>
      <c r="E816" s="377">
        <f t="shared" si="278"/>
        <v>0</v>
      </c>
      <c r="F816" s="377">
        <f t="shared" si="278"/>
        <v>0</v>
      </c>
      <c r="G816" s="57"/>
      <c r="H816" s="514" t="s">
        <v>480</v>
      </c>
      <c r="I816" s="377">
        <f>'موازنة 2026-2027'!O816</f>
        <v>0</v>
      </c>
      <c r="J816" s="377">
        <f>'موازنة 2027-2028 '!O816</f>
        <v>0</v>
      </c>
      <c r="K816" s="377">
        <f>'موازنة 2028 -2029'!O816</f>
        <v>0</v>
      </c>
      <c r="L816" s="377">
        <f t="shared" si="278"/>
        <v>0</v>
      </c>
      <c r="M816" s="377">
        <f>'موازنة 2029-2030'!O816</f>
        <v>0</v>
      </c>
      <c r="N816" s="515">
        <f t="shared" si="274"/>
        <v>0</v>
      </c>
      <c r="O816" s="377">
        <f t="shared" si="278"/>
        <v>0</v>
      </c>
      <c r="P816" s="377" t="str">
        <f t="shared" si="275"/>
        <v xml:space="preserve"> </v>
      </c>
      <c r="Q816" s="377" t="str">
        <f t="shared" si="276"/>
        <v xml:space="preserve"> </v>
      </c>
      <c r="R816" s="516">
        <f t="shared" si="260"/>
        <v>0</v>
      </c>
      <c r="S816" s="461">
        <f t="shared" si="277"/>
        <v>0</v>
      </c>
    </row>
    <row r="817" spans="1:19" s="2" customFormat="1" ht="105.75" hidden="1" customHeight="1" x14ac:dyDescent="0.2">
      <c r="A817" s="389">
        <f>'موازنة 2026-2027'!A817</f>
        <v>0</v>
      </c>
      <c r="B817" s="390">
        <f>'موازنة 2026-2027'!B817</f>
        <v>0</v>
      </c>
      <c r="C817" s="390">
        <f>'موازنة 2026-2027'!C817</f>
        <v>0</v>
      </c>
      <c r="D817" s="390">
        <f>'موازنة 2026-2027'!D817</f>
        <v>0</v>
      </c>
      <c r="E817" s="390">
        <f>'موازنة 2026-2027'!E817</f>
        <v>0</v>
      </c>
      <c r="F817" s="390">
        <f>'موازنة 2026-2027'!F817</f>
        <v>0</v>
      </c>
      <c r="G817" s="60" t="s">
        <v>1078</v>
      </c>
      <c r="H817" s="474" t="s">
        <v>481</v>
      </c>
      <c r="I817" s="390">
        <f>'موازنة 2026-2027'!O817</f>
        <v>0</v>
      </c>
      <c r="J817" s="390">
        <f>'موازنة 2027-2028 '!O817</f>
        <v>0</v>
      </c>
      <c r="K817" s="390">
        <f>'موازنة 2028 -2029'!O817</f>
        <v>0</v>
      </c>
      <c r="L817" s="390">
        <f t="shared" si="261"/>
        <v>0</v>
      </c>
      <c r="M817" s="390">
        <f>'موازنة 2029-2030'!O817</f>
        <v>0</v>
      </c>
      <c r="N817" s="544">
        <f t="shared" si="274"/>
        <v>0</v>
      </c>
      <c r="O817" s="390"/>
      <c r="P817" s="390" t="str">
        <f t="shared" si="275"/>
        <v xml:space="preserve"> </v>
      </c>
      <c r="Q817" s="390" t="str">
        <f t="shared" si="276"/>
        <v xml:space="preserve"> </v>
      </c>
      <c r="R817" s="545">
        <f t="shared" ref="R817:R838" si="279">IF(O817=0,,O817/I817)</f>
        <v>0</v>
      </c>
      <c r="S817" s="461">
        <f t="shared" si="277"/>
        <v>0</v>
      </c>
    </row>
    <row r="818" spans="1:19" s="2" customFormat="1" ht="105.75" hidden="1" customHeight="1" x14ac:dyDescent="0.2">
      <c r="A818" s="389">
        <f>'موازنة 2026-2027'!A818</f>
        <v>0</v>
      </c>
      <c r="B818" s="390">
        <f>'موازنة 2026-2027'!B818</f>
        <v>0</v>
      </c>
      <c r="C818" s="390">
        <f>'موازنة 2026-2027'!C818</f>
        <v>0</v>
      </c>
      <c r="D818" s="390">
        <f>'موازنة 2026-2027'!D818</f>
        <v>0</v>
      </c>
      <c r="E818" s="390">
        <f>'موازنة 2026-2027'!E818</f>
        <v>0</v>
      </c>
      <c r="F818" s="390">
        <f>'موازنة 2026-2027'!F818</f>
        <v>0</v>
      </c>
      <c r="G818" s="60" t="s">
        <v>1079</v>
      </c>
      <c r="H818" s="474" t="s">
        <v>567</v>
      </c>
      <c r="I818" s="390">
        <f>'موازنة 2026-2027'!O818</f>
        <v>0</v>
      </c>
      <c r="J818" s="390">
        <f>'موازنة 2027-2028 '!O818</f>
        <v>0</v>
      </c>
      <c r="K818" s="390">
        <f>'موازنة 2028 -2029'!O818</f>
        <v>0</v>
      </c>
      <c r="L818" s="390">
        <f t="shared" si="261"/>
        <v>0</v>
      </c>
      <c r="M818" s="390">
        <f>'موازنة 2029-2030'!O818</f>
        <v>0</v>
      </c>
      <c r="N818" s="544">
        <f t="shared" si="274"/>
        <v>0</v>
      </c>
      <c r="O818" s="390"/>
      <c r="P818" s="390" t="str">
        <f t="shared" si="275"/>
        <v xml:space="preserve"> </v>
      </c>
      <c r="Q818" s="390" t="str">
        <f t="shared" si="276"/>
        <v xml:space="preserve"> </v>
      </c>
      <c r="R818" s="545">
        <f t="shared" si="279"/>
        <v>0</v>
      </c>
      <c r="S818" s="461">
        <f t="shared" si="277"/>
        <v>0</v>
      </c>
    </row>
    <row r="819" spans="1:19" s="2" customFormat="1" ht="105.75" hidden="1" customHeight="1" thickBot="1" x14ac:dyDescent="0.25">
      <c r="A819" s="389">
        <f>'موازنة 2026-2027'!A819</f>
        <v>0</v>
      </c>
      <c r="B819" s="390">
        <f>'موازنة 2026-2027'!B819</f>
        <v>0</v>
      </c>
      <c r="C819" s="390">
        <f>'موازنة 2026-2027'!C819</f>
        <v>0</v>
      </c>
      <c r="D819" s="390">
        <f>'موازنة 2026-2027'!D819</f>
        <v>0</v>
      </c>
      <c r="E819" s="390">
        <f>'موازنة 2026-2027'!E819</f>
        <v>0</v>
      </c>
      <c r="F819" s="390">
        <f>'موازنة 2026-2027'!F819</f>
        <v>0</v>
      </c>
      <c r="G819" s="68" t="s">
        <v>1080</v>
      </c>
      <c r="H819" s="593" t="s">
        <v>482</v>
      </c>
      <c r="I819" s="390">
        <f>'موازنة 2026-2027'!O819</f>
        <v>0</v>
      </c>
      <c r="J819" s="390">
        <f>'موازنة 2027-2028 '!O819</f>
        <v>0</v>
      </c>
      <c r="K819" s="390">
        <f>'موازنة 2028 -2029'!O819</f>
        <v>0</v>
      </c>
      <c r="L819" s="390">
        <f t="shared" ref="L819:L835" si="280">K819*2</f>
        <v>0</v>
      </c>
      <c r="M819" s="390">
        <f>'موازنة 2029-2030'!O819</f>
        <v>0</v>
      </c>
      <c r="N819" s="544">
        <f t="shared" si="274"/>
        <v>0</v>
      </c>
      <c r="O819" s="390"/>
      <c r="P819" s="390" t="str">
        <f t="shared" si="275"/>
        <v xml:space="preserve"> </v>
      </c>
      <c r="Q819" s="390" t="str">
        <f t="shared" si="276"/>
        <v xml:space="preserve"> </v>
      </c>
      <c r="R819" s="545">
        <f t="shared" si="279"/>
        <v>0</v>
      </c>
      <c r="S819" s="461">
        <f t="shared" si="277"/>
        <v>0</v>
      </c>
    </row>
    <row r="820" spans="1:19" s="3" customFormat="1" ht="110.25" customHeight="1" thickBot="1" x14ac:dyDescent="0.25">
      <c r="A820" s="382">
        <f t="shared" ref="A820:O820" si="281">A819+A818+A817+A816+A809+A800+A799+A798+A797+A793+A789</f>
        <v>0</v>
      </c>
      <c r="B820" s="383">
        <f t="shared" si="281"/>
        <v>0</v>
      </c>
      <c r="C820" s="383">
        <f t="shared" si="281"/>
        <v>0</v>
      </c>
      <c r="D820" s="383">
        <f t="shared" si="281"/>
        <v>250000</v>
      </c>
      <c r="E820" s="383">
        <f t="shared" si="281"/>
        <v>0</v>
      </c>
      <c r="F820" s="383">
        <f t="shared" si="281"/>
        <v>0</v>
      </c>
      <c r="G820" s="58"/>
      <c r="H820" s="525" t="s">
        <v>1114</v>
      </c>
      <c r="I820" s="383">
        <f>'موازنة 2026-2027'!O820</f>
        <v>0</v>
      </c>
      <c r="J820" s="383">
        <f>'موازنة 2027-2028 '!O820</f>
        <v>0</v>
      </c>
      <c r="K820" s="383">
        <f>'موازنة 2028 -2029'!O820</f>
        <v>0</v>
      </c>
      <c r="L820" s="383">
        <f t="shared" si="281"/>
        <v>0</v>
      </c>
      <c r="M820" s="383">
        <f>'موازنة 2029-2030'!O820</f>
        <v>0</v>
      </c>
      <c r="N820" s="526">
        <f t="shared" si="274"/>
        <v>0</v>
      </c>
      <c r="O820" s="383">
        <f t="shared" si="281"/>
        <v>0</v>
      </c>
      <c r="P820" s="383" t="str">
        <f t="shared" si="275"/>
        <v xml:space="preserve"> </v>
      </c>
      <c r="Q820" s="383" t="str">
        <f t="shared" si="276"/>
        <v xml:space="preserve"> </v>
      </c>
      <c r="R820" s="527">
        <f t="shared" si="279"/>
        <v>0</v>
      </c>
      <c r="S820" s="461">
        <f t="shared" si="277"/>
        <v>250000</v>
      </c>
    </row>
    <row r="821" spans="1:19" s="3" customFormat="1" ht="107.25" customHeight="1" thickBot="1" x14ac:dyDescent="0.25">
      <c r="A821" s="382">
        <f t="shared" ref="A821:O821" si="282">A820+A787</f>
        <v>298000</v>
      </c>
      <c r="B821" s="383">
        <f t="shared" si="282"/>
        <v>21523949</v>
      </c>
      <c r="C821" s="383">
        <f t="shared" si="282"/>
        <v>3843000</v>
      </c>
      <c r="D821" s="383">
        <f t="shared" si="282"/>
        <v>18984688</v>
      </c>
      <c r="E821" s="383">
        <f t="shared" si="282"/>
        <v>10784000</v>
      </c>
      <c r="F821" s="383">
        <f t="shared" si="282"/>
        <v>0</v>
      </c>
      <c r="G821" s="58"/>
      <c r="H821" s="525" t="s">
        <v>484</v>
      </c>
      <c r="I821" s="383">
        <f>'موازنة 2026-2027'!O821</f>
        <v>15986000</v>
      </c>
      <c r="J821" s="383">
        <f>'موازنة 2027-2028 '!O821</f>
        <v>19727000</v>
      </c>
      <c r="K821" s="383">
        <f>'موازنة 2028 -2029'!O821</f>
        <v>25632000</v>
      </c>
      <c r="L821" s="383">
        <f t="shared" si="282"/>
        <v>51264000</v>
      </c>
      <c r="M821" s="383">
        <f>'موازنة 2029-2030'!O821</f>
        <v>0</v>
      </c>
      <c r="N821" s="526">
        <f t="shared" si="274"/>
        <v>-15986000</v>
      </c>
      <c r="O821" s="383">
        <f t="shared" si="282"/>
        <v>0</v>
      </c>
      <c r="P821" s="383" t="str">
        <f t="shared" si="275"/>
        <v xml:space="preserve"> </v>
      </c>
      <c r="Q821" s="383">
        <f t="shared" si="276"/>
        <v>15986000</v>
      </c>
      <c r="R821" s="527">
        <f t="shared" si="279"/>
        <v>0</v>
      </c>
      <c r="S821" s="461">
        <f t="shared" si="277"/>
        <v>168042637</v>
      </c>
    </row>
    <row r="822" spans="1:19" s="3" customFormat="1" ht="105.75" hidden="1" customHeight="1" x14ac:dyDescent="0.2">
      <c r="A822" s="442"/>
      <c r="B822" s="443"/>
      <c r="C822" s="443"/>
      <c r="D822" s="443"/>
      <c r="E822" s="443"/>
      <c r="F822" s="443"/>
      <c r="G822" s="42" t="s">
        <v>982</v>
      </c>
      <c r="H822" s="540" t="s">
        <v>485</v>
      </c>
      <c r="I822" s="443"/>
      <c r="J822" s="443"/>
      <c r="K822" s="443"/>
      <c r="L822" s="443"/>
      <c r="M822" s="443"/>
      <c r="N822" s="624"/>
      <c r="O822" s="443"/>
      <c r="P822" s="443"/>
      <c r="Q822" s="443"/>
      <c r="R822" s="625"/>
      <c r="S822" s="461">
        <f>S837</f>
        <v>0</v>
      </c>
    </row>
    <row r="823" spans="1:19" s="3" customFormat="1" ht="105.75" hidden="1" customHeight="1" x14ac:dyDescent="0.2">
      <c r="A823" s="355"/>
      <c r="B823" s="425"/>
      <c r="C823" s="425"/>
      <c r="D823" s="425"/>
      <c r="E823" s="425"/>
      <c r="F823" s="425"/>
      <c r="G823" s="69" t="s">
        <v>983</v>
      </c>
      <c r="H823" s="471" t="s">
        <v>486</v>
      </c>
      <c r="I823" s="425"/>
      <c r="J823" s="425"/>
      <c r="K823" s="425"/>
      <c r="L823" s="425"/>
      <c r="M823" s="425"/>
      <c r="N823" s="594"/>
      <c r="O823" s="425"/>
      <c r="P823" s="425" t="str">
        <f t="shared" si="275"/>
        <v xml:space="preserve"> </v>
      </c>
      <c r="Q823" s="425" t="str">
        <f t="shared" si="276"/>
        <v xml:space="preserve"> </v>
      </c>
      <c r="R823" s="595"/>
      <c r="S823" s="461">
        <f>S828</f>
        <v>0</v>
      </c>
    </row>
    <row r="824" spans="1:19" s="2" customFormat="1" ht="105.75" hidden="1" customHeight="1" x14ac:dyDescent="0.2">
      <c r="A824" s="389">
        <f>'موازنة 2026-2027'!A824</f>
        <v>0</v>
      </c>
      <c r="B824" s="390">
        <f>'موازنة 2026-2027'!B824</f>
        <v>0</v>
      </c>
      <c r="C824" s="390">
        <f>'موازنة 2026-2027'!C824</f>
        <v>0</v>
      </c>
      <c r="D824" s="390">
        <f>'موازنة 2026-2027'!D824</f>
        <v>0</v>
      </c>
      <c r="E824" s="390">
        <f>'موازنة 2026-2027'!E824</f>
        <v>0</v>
      </c>
      <c r="F824" s="390">
        <f>'موازنة 2026-2027'!F824</f>
        <v>0</v>
      </c>
      <c r="G824" s="60" t="s">
        <v>1081</v>
      </c>
      <c r="H824" s="474" t="s">
        <v>487</v>
      </c>
      <c r="I824" s="390">
        <f>'موازنة 2026-2027'!O824</f>
        <v>0</v>
      </c>
      <c r="J824" s="390">
        <f>'موازنة 2027-2028 '!O824</f>
        <v>0</v>
      </c>
      <c r="K824" s="390">
        <f>'موازنة 2028 -2029'!O824</f>
        <v>0</v>
      </c>
      <c r="L824" s="390">
        <f t="shared" si="280"/>
        <v>0</v>
      </c>
      <c r="M824" s="390">
        <f>'موازنة 2029-2030'!O824</f>
        <v>0</v>
      </c>
      <c r="N824" s="544">
        <f t="shared" si="274"/>
        <v>0</v>
      </c>
      <c r="O824" s="390"/>
      <c r="P824" s="390" t="str">
        <f t="shared" si="275"/>
        <v xml:space="preserve"> </v>
      </c>
      <c r="Q824" s="390" t="str">
        <f t="shared" si="276"/>
        <v xml:space="preserve"> </v>
      </c>
      <c r="R824" s="545">
        <f t="shared" si="279"/>
        <v>0</v>
      </c>
      <c r="S824" s="461">
        <f t="shared" si="277"/>
        <v>0</v>
      </c>
    </row>
    <row r="825" spans="1:19" s="2" customFormat="1" ht="105.75" hidden="1" customHeight="1" x14ac:dyDescent="0.2">
      <c r="A825" s="389">
        <f>'موازنة 2026-2027'!A825</f>
        <v>0</v>
      </c>
      <c r="B825" s="390">
        <f>'موازنة 2026-2027'!B825</f>
        <v>0</v>
      </c>
      <c r="C825" s="390">
        <f>'موازنة 2026-2027'!C825</f>
        <v>0</v>
      </c>
      <c r="D825" s="390">
        <f>'موازنة 2026-2027'!D825</f>
        <v>0</v>
      </c>
      <c r="E825" s="390">
        <f>'موازنة 2026-2027'!E825</f>
        <v>0</v>
      </c>
      <c r="F825" s="390">
        <f>'موازنة 2026-2027'!F825</f>
        <v>0</v>
      </c>
      <c r="G825" s="60" t="s">
        <v>1082</v>
      </c>
      <c r="H825" s="474" t="s">
        <v>488</v>
      </c>
      <c r="I825" s="390">
        <f>'موازنة 2026-2027'!O825</f>
        <v>0</v>
      </c>
      <c r="J825" s="390">
        <f>'موازنة 2027-2028 '!O825</f>
        <v>0</v>
      </c>
      <c r="K825" s="390">
        <f>'موازنة 2028 -2029'!O825</f>
        <v>0</v>
      </c>
      <c r="L825" s="390">
        <f t="shared" si="280"/>
        <v>0</v>
      </c>
      <c r="M825" s="390">
        <f>'موازنة 2029-2030'!O825</f>
        <v>0</v>
      </c>
      <c r="N825" s="544">
        <f t="shared" si="274"/>
        <v>0</v>
      </c>
      <c r="O825" s="390"/>
      <c r="P825" s="390" t="str">
        <f t="shared" si="275"/>
        <v xml:space="preserve"> </v>
      </c>
      <c r="Q825" s="390" t="str">
        <f t="shared" si="276"/>
        <v xml:space="preserve"> </v>
      </c>
      <c r="R825" s="545">
        <f t="shared" si="279"/>
        <v>0</v>
      </c>
      <c r="S825" s="461">
        <f t="shared" si="277"/>
        <v>0</v>
      </c>
    </row>
    <row r="826" spans="1:19" s="2" customFormat="1" ht="105.75" hidden="1" customHeight="1" x14ac:dyDescent="0.2">
      <c r="A826" s="389">
        <f>'موازنة 2026-2027'!A826</f>
        <v>0</v>
      </c>
      <c r="B826" s="390">
        <f>'موازنة 2026-2027'!B826</f>
        <v>0</v>
      </c>
      <c r="C826" s="390">
        <f>'موازنة 2026-2027'!C826</f>
        <v>0</v>
      </c>
      <c r="D826" s="390">
        <f>'موازنة 2026-2027'!D826</f>
        <v>0</v>
      </c>
      <c r="E826" s="390">
        <f>'موازنة 2026-2027'!E826</f>
        <v>0</v>
      </c>
      <c r="F826" s="390">
        <f>'موازنة 2026-2027'!F826</f>
        <v>0</v>
      </c>
      <c r="G826" s="60" t="s">
        <v>1083</v>
      </c>
      <c r="H826" s="474" t="s">
        <v>489</v>
      </c>
      <c r="I826" s="390">
        <f>'موازنة 2026-2027'!O826</f>
        <v>0</v>
      </c>
      <c r="J826" s="390">
        <f>'موازنة 2027-2028 '!O826</f>
        <v>0</v>
      </c>
      <c r="K826" s="390">
        <f>'موازنة 2028 -2029'!O826</f>
        <v>0</v>
      </c>
      <c r="L826" s="390">
        <f t="shared" si="280"/>
        <v>0</v>
      </c>
      <c r="M826" s="390">
        <f>'موازنة 2029-2030'!O826</f>
        <v>0</v>
      </c>
      <c r="N826" s="544">
        <f t="shared" si="274"/>
        <v>0</v>
      </c>
      <c r="O826" s="390"/>
      <c r="P826" s="390" t="str">
        <f t="shared" si="275"/>
        <v xml:space="preserve"> </v>
      </c>
      <c r="Q826" s="390" t="str">
        <f t="shared" si="276"/>
        <v xml:space="preserve"> </v>
      </c>
      <c r="R826" s="545">
        <f t="shared" si="279"/>
        <v>0</v>
      </c>
      <c r="S826" s="461">
        <f t="shared" si="277"/>
        <v>0</v>
      </c>
    </row>
    <row r="827" spans="1:19" s="2" customFormat="1" ht="105.75" hidden="1" customHeight="1" thickBot="1" x14ac:dyDescent="0.25">
      <c r="A827" s="389">
        <f>'موازنة 2026-2027'!A827</f>
        <v>0</v>
      </c>
      <c r="B827" s="390">
        <f>'موازنة 2026-2027'!B827</f>
        <v>0</v>
      </c>
      <c r="C827" s="390">
        <f>'موازنة 2026-2027'!C827</f>
        <v>0</v>
      </c>
      <c r="D827" s="390">
        <f>'موازنة 2026-2027'!D827</f>
        <v>0</v>
      </c>
      <c r="E827" s="390">
        <f>'موازنة 2026-2027'!E827</f>
        <v>0</v>
      </c>
      <c r="F827" s="390">
        <f>'موازنة 2026-2027'!F827</f>
        <v>0</v>
      </c>
      <c r="G827" s="68" t="s">
        <v>1084</v>
      </c>
      <c r="H827" s="593" t="s">
        <v>490</v>
      </c>
      <c r="I827" s="390">
        <f>'موازنة 2026-2027'!O827</f>
        <v>0</v>
      </c>
      <c r="J827" s="390">
        <f>'موازنة 2027-2028 '!O827</f>
        <v>0</v>
      </c>
      <c r="K827" s="390">
        <f>'موازنة 2028 -2029'!O827</f>
        <v>0</v>
      </c>
      <c r="L827" s="390">
        <f t="shared" si="280"/>
        <v>0</v>
      </c>
      <c r="M827" s="390">
        <f>'موازنة 2029-2030'!O827</f>
        <v>0</v>
      </c>
      <c r="N827" s="544">
        <f t="shared" si="274"/>
        <v>0</v>
      </c>
      <c r="O827" s="390"/>
      <c r="P827" s="390" t="str">
        <f t="shared" si="275"/>
        <v xml:space="preserve"> </v>
      </c>
      <c r="Q827" s="390" t="str">
        <f t="shared" si="276"/>
        <v xml:space="preserve"> </v>
      </c>
      <c r="R827" s="545">
        <f t="shared" si="279"/>
        <v>0</v>
      </c>
      <c r="S827" s="461">
        <f t="shared" si="277"/>
        <v>0</v>
      </c>
    </row>
    <row r="828" spans="1:19" s="3" customFormat="1" ht="107.25" hidden="1" customHeight="1" thickBot="1" x14ac:dyDescent="0.25">
      <c r="A828" s="382">
        <f t="shared" ref="A828:F828" si="283">SUM(A824:A827)</f>
        <v>0</v>
      </c>
      <c r="B828" s="383">
        <f t="shared" si="283"/>
        <v>0</v>
      </c>
      <c r="C828" s="383">
        <f t="shared" si="283"/>
        <v>0</v>
      </c>
      <c r="D828" s="383">
        <f t="shared" si="283"/>
        <v>0</v>
      </c>
      <c r="E828" s="383">
        <f t="shared" si="283"/>
        <v>0</v>
      </c>
      <c r="F828" s="383">
        <f t="shared" si="283"/>
        <v>0</v>
      </c>
      <c r="G828" s="58"/>
      <c r="H828" s="525" t="s">
        <v>1115</v>
      </c>
      <c r="I828" s="383">
        <f>'موازنة 2026-2027'!O828</f>
        <v>0</v>
      </c>
      <c r="J828" s="383">
        <f>'موازنة 2027-2028 '!O828</f>
        <v>0</v>
      </c>
      <c r="K828" s="383">
        <f>'موازنة 2028 -2029'!O828</f>
        <v>0</v>
      </c>
      <c r="L828" s="383">
        <f t="shared" ref="L828:O828" si="284">SUM(L824:L827)</f>
        <v>0</v>
      </c>
      <c r="M828" s="383">
        <f>'موازنة 2029-2030'!O828</f>
        <v>0</v>
      </c>
      <c r="N828" s="526">
        <f t="shared" si="274"/>
        <v>0</v>
      </c>
      <c r="O828" s="383">
        <f t="shared" si="284"/>
        <v>0</v>
      </c>
      <c r="P828" s="383" t="str">
        <f t="shared" si="275"/>
        <v xml:space="preserve"> </v>
      </c>
      <c r="Q828" s="383" t="str">
        <f t="shared" si="276"/>
        <v xml:space="preserve"> </v>
      </c>
      <c r="R828" s="527">
        <f t="shared" si="279"/>
        <v>0</v>
      </c>
      <c r="S828" s="461">
        <f t="shared" si="277"/>
        <v>0</v>
      </c>
    </row>
    <row r="829" spans="1:19" s="3" customFormat="1" ht="105.75" hidden="1" customHeight="1" x14ac:dyDescent="0.2">
      <c r="A829" s="355"/>
      <c r="B829" s="425"/>
      <c r="C829" s="425"/>
      <c r="D829" s="425"/>
      <c r="E829" s="425"/>
      <c r="F829" s="425"/>
      <c r="G829" s="59" t="s">
        <v>984</v>
      </c>
      <c r="H829" s="540" t="s">
        <v>491</v>
      </c>
      <c r="I829" s="425"/>
      <c r="J829" s="425"/>
      <c r="K829" s="425"/>
      <c r="L829" s="425"/>
      <c r="M829" s="425"/>
      <c r="N829" s="594"/>
      <c r="O829" s="425"/>
      <c r="P829" s="425"/>
      <c r="Q829" s="425"/>
      <c r="R829" s="595"/>
      <c r="S829" s="461">
        <f>S832</f>
        <v>0</v>
      </c>
    </row>
    <row r="830" spans="1:19" s="2" customFormat="1" ht="105.75" hidden="1" customHeight="1" x14ac:dyDescent="0.2">
      <c r="A830" s="389">
        <f>'موازنة 2026-2027'!A830</f>
        <v>0</v>
      </c>
      <c r="B830" s="390">
        <f>'موازنة 2026-2027'!B830</f>
        <v>0</v>
      </c>
      <c r="C830" s="390">
        <f>'موازنة 2026-2027'!C830</f>
        <v>0</v>
      </c>
      <c r="D830" s="390">
        <f>'موازنة 2026-2027'!D830</f>
        <v>0</v>
      </c>
      <c r="E830" s="390">
        <f>'موازنة 2026-2027'!E830</f>
        <v>0</v>
      </c>
      <c r="F830" s="390">
        <f>'موازنة 2026-2027'!F830</f>
        <v>0</v>
      </c>
      <c r="G830" s="60" t="s">
        <v>1085</v>
      </c>
      <c r="H830" s="474" t="s">
        <v>492</v>
      </c>
      <c r="I830" s="390">
        <f>'موازنة 2026-2027'!O830</f>
        <v>0</v>
      </c>
      <c r="J830" s="390">
        <f>'موازنة 2027-2028 '!O830</f>
        <v>0</v>
      </c>
      <c r="K830" s="390">
        <f>'موازنة 2028 -2029'!O830</f>
        <v>0</v>
      </c>
      <c r="L830" s="390">
        <f t="shared" si="280"/>
        <v>0</v>
      </c>
      <c r="M830" s="390">
        <f>'موازنة 2029-2030'!O830</f>
        <v>0</v>
      </c>
      <c r="N830" s="544">
        <f t="shared" si="274"/>
        <v>0</v>
      </c>
      <c r="O830" s="390"/>
      <c r="P830" s="390" t="str">
        <f t="shared" si="275"/>
        <v xml:space="preserve"> </v>
      </c>
      <c r="Q830" s="390" t="str">
        <f t="shared" si="276"/>
        <v xml:space="preserve"> </v>
      </c>
      <c r="R830" s="545">
        <f t="shared" si="279"/>
        <v>0</v>
      </c>
      <c r="S830" s="461">
        <f t="shared" si="277"/>
        <v>0</v>
      </c>
    </row>
    <row r="831" spans="1:19" s="2" customFormat="1" ht="105.75" hidden="1" customHeight="1" thickBot="1" x14ac:dyDescent="0.25">
      <c r="A831" s="389">
        <f>'موازنة 2026-2027'!A831</f>
        <v>0</v>
      </c>
      <c r="B831" s="390">
        <f>'موازنة 2026-2027'!B831</f>
        <v>0</v>
      </c>
      <c r="C831" s="390">
        <f>'موازنة 2026-2027'!C831</f>
        <v>0</v>
      </c>
      <c r="D831" s="390">
        <f>'موازنة 2026-2027'!D831</f>
        <v>0</v>
      </c>
      <c r="E831" s="390">
        <f>'موازنة 2026-2027'!E831</f>
        <v>0</v>
      </c>
      <c r="F831" s="390">
        <f>'موازنة 2026-2027'!F831</f>
        <v>0</v>
      </c>
      <c r="G831" s="68" t="s">
        <v>1086</v>
      </c>
      <c r="H831" s="593" t="s">
        <v>493</v>
      </c>
      <c r="I831" s="390">
        <f>'موازنة 2026-2027'!O831</f>
        <v>0</v>
      </c>
      <c r="J831" s="390">
        <f>'موازنة 2027-2028 '!O831</f>
        <v>0</v>
      </c>
      <c r="K831" s="390">
        <f>'موازنة 2028 -2029'!O831</f>
        <v>0</v>
      </c>
      <c r="L831" s="390">
        <f t="shared" si="280"/>
        <v>0</v>
      </c>
      <c r="M831" s="390">
        <f>'موازنة 2029-2030'!O831</f>
        <v>0</v>
      </c>
      <c r="N831" s="544">
        <f t="shared" si="274"/>
        <v>0</v>
      </c>
      <c r="O831" s="390"/>
      <c r="P831" s="390" t="str">
        <f t="shared" si="275"/>
        <v xml:space="preserve"> </v>
      </c>
      <c r="Q831" s="390" t="str">
        <f t="shared" si="276"/>
        <v xml:space="preserve"> </v>
      </c>
      <c r="R831" s="545">
        <f t="shared" si="279"/>
        <v>0</v>
      </c>
      <c r="S831" s="461">
        <f t="shared" si="277"/>
        <v>0</v>
      </c>
    </row>
    <row r="832" spans="1:19" s="3" customFormat="1" ht="110.25" hidden="1" customHeight="1" thickBot="1" x14ac:dyDescent="0.25">
      <c r="A832" s="382">
        <f t="shared" ref="A832:O832" si="285">SUM(A830:A831)</f>
        <v>0</v>
      </c>
      <c r="B832" s="383">
        <f t="shared" si="285"/>
        <v>0</v>
      </c>
      <c r="C832" s="383">
        <f t="shared" si="285"/>
        <v>0</v>
      </c>
      <c r="D832" s="383">
        <f t="shared" si="285"/>
        <v>0</v>
      </c>
      <c r="E832" s="383">
        <f t="shared" si="285"/>
        <v>0</v>
      </c>
      <c r="F832" s="383">
        <f t="shared" si="285"/>
        <v>0</v>
      </c>
      <c r="G832" s="71"/>
      <c r="H832" s="525" t="s">
        <v>1116</v>
      </c>
      <c r="I832" s="383">
        <f>'موازنة 2026-2027'!O832</f>
        <v>0</v>
      </c>
      <c r="J832" s="383">
        <f>'موازنة 2027-2028 '!O832</f>
        <v>0</v>
      </c>
      <c r="K832" s="383">
        <f>'موازنة 2028 -2029'!O832</f>
        <v>0</v>
      </c>
      <c r="L832" s="383">
        <f t="shared" si="285"/>
        <v>0</v>
      </c>
      <c r="M832" s="383">
        <f>'موازنة 2029-2030'!O832</f>
        <v>0</v>
      </c>
      <c r="N832" s="526">
        <f t="shared" si="274"/>
        <v>0</v>
      </c>
      <c r="O832" s="383">
        <f t="shared" si="285"/>
        <v>0</v>
      </c>
      <c r="P832" s="383" t="str">
        <f t="shared" si="275"/>
        <v xml:space="preserve"> </v>
      </c>
      <c r="Q832" s="383" t="str">
        <f t="shared" si="276"/>
        <v xml:space="preserve"> </v>
      </c>
      <c r="R832" s="527">
        <f t="shared" si="279"/>
        <v>0</v>
      </c>
      <c r="S832" s="461">
        <f t="shared" si="277"/>
        <v>0</v>
      </c>
    </row>
    <row r="833" spans="1:19" s="3" customFormat="1" ht="105.75" hidden="1" customHeight="1" x14ac:dyDescent="0.2">
      <c r="A833" s="355"/>
      <c r="B833" s="425"/>
      <c r="C833" s="425"/>
      <c r="D833" s="425"/>
      <c r="E833" s="425"/>
      <c r="F833" s="425"/>
      <c r="G833" s="59"/>
      <c r="H833" s="540" t="s">
        <v>494</v>
      </c>
      <c r="I833" s="425"/>
      <c r="J833" s="425"/>
      <c r="K833" s="425"/>
      <c r="L833" s="425"/>
      <c r="M833" s="425"/>
      <c r="N833" s="594"/>
      <c r="O833" s="425"/>
      <c r="P833" s="425"/>
      <c r="Q833" s="425"/>
      <c r="R833" s="595"/>
      <c r="S833" s="461">
        <f>S836</f>
        <v>0</v>
      </c>
    </row>
    <row r="834" spans="1:19" s="2" customFormat="1" ht="105.75" hidden="1" customHeight="1" x14ac:dyDescent="0.2">
      <c r="A834" s="389">
        <f>'موازنة 2026-2027'!A834</f>
        <v>0</v>
      </c>
      <c r="B834" s="390">
        <f>'موازنة 2026-2027'!B834</f>
        <v>0</v>
      </c>
      <c r="C834" s="390">
        <f>'موازنة 2026-2027'!C834</f>
        <v>0</v>
      </c>
      <c r="D834" s="390">
        <f>'موازنة 2026-2027'!D834</f>
        <v>0</v>
      </c>
      <c r="E834" s="390">
        <f>'موازنة 2026-2027'!E834</f>
        <v>0</v>
      </c>
      <c r="F834" s="390">
        <f>'موازنة 2026-2027'!F834</f>
        <v>0</v>
      </c>
      <c r="G834" s="60" t="s">
        <v>1087</v>
      </c>
      <c r="H834" s="474" t="s">
        <v>495</v>
      </c>
      <c r="I834" s="390">
        <f>'موازنة 2026-2027'!O834</f>
        <v>0</v>
      </c>
      <c r="J834" s="390">
        <f>'موازنة 2027-2028 '!O834</f>
        <v>0</v>
      </c>
      <c r="K834" s="390">
        <f>'موازنة 2028 -2029'!O834</f>
        <v>0</v>
      </c>
      <c r="L834" s="390">
        <f t="shared" si="280"/>
        <v>0</v>
      </c>
      <c r="M834" s="390">
        <f>'موازنة 2029-2030'!O834</f>
        <v>0</v>
      </c>
      <c r="N834" s="544">
        <f t="shared" si="274"/>
        <v>0</v>
      </c>
      <c r="O834" s="390"/>
      <c r="P834" s="390" t="str">
        <f t="shared" si="275"/>
        <v xml:space="preserve"> </v>
      </c>
      <c r="Q834" s="390" t="str">
        <f t="shared" si="276"/>
        <v xml:space="preserve"> </v>
      </c>
      <c r="R834" s="545">
        <f t="shared" si="279"/>
        <v>0</v>
      </c>
      <c r="S834" s="461">
        <f t="shared" si="277"/>
        <v>0</v>
      </c>
    </row>
    <row r="835" spans="1:19" s="2" customFormat="1" ht="105.75" hidden="1" customHeight="1" thickBot="1" x14ac:dyDescent="0.25">
      <c r="A835" s="389">
        <f>'موازنة 2026-2027'!A835</f>
        <v>0</v>
      </c>
      <c r="B835" s="390">
        <f>'موازنة 2026-2027'!B835</f>
        <v>0</v>
      </c>
      <c r="C835" s="390">
        <f>'موازنة 2026-2027'!C835</f>
        <v>0</v>
      </c>
      <c r="D835" s="390">
        <f>'موازنة 2026-2027'!D835</f>
        <v>0</v>
      </c>
      <c r="E835" s="390">
        <f>'موازنة 2026-2027'!E835</f>
        <v>0</v>
      </c>
      <c r="F835" s="390">
        <f>'موازنة 2026-2027'!F835</f>
        <v>0</v>
      </c>
      <c r="G835" s="68" t="s">
        <v>1088</v>
      </c>
      <c r="H835" s="593" t="s">
        <v>496</v>
      </c>
      <c r="I835" s="390">
        <f>'موازنة 2026-2027'!O835</f>
        <v>0</v>
      </c>
      <c r="J835" s="390">
        <f>'موازنة 2027-2028 '!O835</f>
        <v>0</v>
      </c>
      <c r="K835" s="390">
        <f>'موازنة 2028 -2029'!O835</f>
        <v>0</v>
      </c>
      <c r="L835" s="390">
        <f t="shared" si="280"/>
        <v>0</v>
      </c>
      <c r="M835" s="390">
        <f>'موازنة 2029-2030'!O835</f>
        <v>0</v>
      </c>
      <c r="N835" s="544">
        <f t="shared" si="274"/>
        <v>0</v>
      </c>
      <c r="O835" s="390"/>
      <c r="P835" s="390" t="str">
        <f t="shared" si="275"/>
        <v xml:space="preserve"> </v>
      </c>
      <c r="Q835" s="390" t="str">
        <f t="shared" si="276"/>
        <v xml:space="preserve"> </v>
      </c>
      <c r="R835" s="545">
        <f t="shared" si="279"/>
        <v>0</v>
      </c>
      <c r="S835" s="461">
        <f t="shared" si="277"/>
        <v>0</v>
      </c>
    </row>
    <row r="836" spans="1:19" s="3" customFormat="1" ht="122.25" hidden="1" customHeight="1" thickBot="1" x14ac:dyDescent="0.25">
      <c r="A836" s="382">
        <f t="shared" ref="A836:O836" si="286">SUM(A834:A835)</f>
        <v>0</v>
      </c>
      <c r="B836" s="383">
        <f t="shared" si="286"/>
        <v>0</v>
      </c>
      <c r="C836" s="383">
        <f t="shared" si="286"/>
        <v>0</v>
      </c>
      <c r="D836" s="383">
        <f t="shared" si="286"/>
        <v>0</v>
      </c>
      <c r="E836" s="383">
        <f t="shared" si="286"/>
        <v>0</v>
      </c>
      <c r="F836" s="383">
        <f t="shared" si="286"/>
        <v>0</v>
      </c>
      <c r="G836" s="58"/>
      <c r="H836" s="525" t="s">
        <v>1117</v>
      </c>
      <c r="I836" s="383">
        <f>'موازنة 2026-2027'!O836</f>
        <v>0</v>
      </c>
      <c r="J836" s="383">
        <f>'موازنة 2027-2028 '!O836</f>
        <v>0</v>
      </c>
      <c r="K836" s="383">
        <f>'موازنة 2028 -2029'!O836</f>
        <v>0</v>
      </c>
      <c r="L836" s="383">
        <f t="shared" si="286"/>
        <v>0</v>
      </c>
      <c r="M836" s="383">
        <f>'موازنة 2029-2030'!O836</f>
        <v>0</v>
      </c>
      <c r="N836" s="526">
        <f t="shared" si="274"/>
        <v>0</v>
      </c>
      <c r="O836" s="383">
        <f t="shared" si="286"/>
        <v>0</v>
      </c>
      <c r="P836" s="383" t="str">
        <f t="shared" si="275"/>
        <v xml:space="preserve"> </v>
      </c>
      <c r="Q836" s="383" t="str">
        <f t="shared" si="276"/>
        <v xml:space="preserve"> </v>
      </c>
      <c r="R836" s="527">
        <f t="shared" si="279"/>
        <v>0</v>
      </c>
      <c r="S836" s="461">
        <f t="shared" si="277"/>
        <v>0</v>
      </c>
    </row>
    <row r="837" spans="1:19" s="3" customFormat="1" ht="97.5" hidden="1" customHeight="1" thickBot="1" x14ac:dyDescent="0.25">
      <c r="A837" s="382">
        <f t="shared" ref="A837:O837" si="287">A836+A832+A828</f>
        <v>0</v>
      </c>
      <c r="B837" s="383">
        <f t="shared" si="287"/>
        <v>0</v>
      </c>
      <c r="C837" s="383">
        <f t="shared" si="287"/>
        <v>0</v>
      </c>
      <c r="D837" s="383">
        <f t="shared" si="287"/>
        <v>0</v>
      </c>
      <c r="E837" s="383">
        <f t="shared" si="287"/>
        <v>0</v>
      </c>
      <c r="F837" s="383">
        <f t="shared" si="287"/>
        <v>0</v>
      </c>
      <c r="G837" s="58"/>
      <c r="H837" s="525" t="s">
        <v>498</v>
      </c>
      <c r="I837" s="383">
        <f>'موازنة 2026-2027'!O837</f>
        <v>0</v>
      </c>
      <c r="J837" s="383">
        <f>'موازنة 2027-2028 '!O837</f>
        <v>0</v>
      </c>
      <c r="K837" s="383">
        <f>'موازنة 2028 -2029'!O837</f>
        <v>0</v>
      </c>
      <c r="L837" s="383">
        <f t="shared" si="287"/>
        <v>0</v>
      </c>
      <c r="M837" s="383">
        <f>'موازنة 2029-2030'!O837</f>
        <v>0</v>
      </c>
      <c r="N837" s="526">
        <f t="shared" si="274"/>
        <v>0</v>
      </c>
      <c r="O837" s="383">
        <f t="shared" si="287"/>
        <v>0</v>
      </c>
      <c r="P837" s="383" t="str">
        <f t="shared" si="275"/>
        <v xml:space="preserve"> </v>
      </c>
      <c r="Q837" s="383" t="str">
        <f t="shared" si="276"/>
        <v xml:space="preserve"> </v>
      </c>
      <c r="R837" s="527">
        <f t="shared" si="279"/>
        <v>0</v>
      </c>
      <c r="S837" s="461">
        <f t="shared" si="277"/>
        <v>0</v>
      </c>
    </row>
    <row r="838" spans="1:19" s="3" customFormat="1" ht="180.75" customHeight="1" x14ac:dyDescent="0.2">
      <c r="A838" s="429">
        <f t="shared" ref="A838:F838" si="288">A837+A821</f>
        <v>298000</v>
      </c>
      <c r="B838" s="430">
        <f t="shared" si="288"/>
        <v>21523949</v>
      </c>
      <c r="C838" s="430">
        <f t="shared" si="288"/>
        <v>3843000</v>
      </c>
      <c r="D838" s="430">
        <f t="shared" si="288"/>
        <v>18984688</v>
      </c>
      <c r="E838" s="430">
        <f t="shared" si="288"/>
        <v>10784000</v>
      </c>
      <c r="F838" s="430">
        <f t="shared" si="288"/>
        <v>0</v>
      </c>
      <c r="G838" s="328"/>
      <c r="H838" s="605" t="s">
        <v>548</v>
      </c>
      <c r="I838" s="430">
        <f>'موازنة 2026-2027'!O838</f>
        <v>15986000</v>
      </c>
      <c r="J838" s="430">
        <f>'موازنة 2027-2028 '!O838</f>
        <v>19727000</v>
      </c>
      <c r="K838" s="430">
        <f>'موازنة 2028 -2029'!O838</f>
        <v>25632000</v>
      </c>
      <c r="L838" s="430">
        <f>L837+L821</f>
        <v>51264000</v>
      </c>
      <c r="M838" s="430">
        <f>'موازنة 2029-2030'!O838</f>
        <v>0</v>
      </c>
      <c r="N838" s="606">
        <f t="shared" si="274"/>
        <v>-15986000</v>
      </c>
      <c r="O838" s="430">
        <f>O837+O821</f>
        <v>0</v>
      </c>
      <c r="P838" s="430" t="str">
        <f t="shared" si="275"/>
        <v xml:space="preserve"> </v>
      </c>
      <c r="Q838" s="430">
        <f t="shared" si="276"/>
        <v>15986000</v>
      </c>
      <c r="R838" s="607">
        <f t="shared" si="279"/>
        <v>0</v>
      </c>
      <c r="S838" s="461">
        <f t="shared" si="277"/>
        <v>168042637</v>
      </c>
    </row>
    <row r="839" spans="1:19" s="15" customFormat="1" ht="307.5" customHeight="1" x14ac:dyDescent="0.2">
      <c r="A839" s="635">
        <f>IF(A838-A768=0,0,"خطاء")</f>
        <v>0</v>
      </c>
      <c r="B839" s="635">
        <f t="shared" ref="B839:O839" si="289">IF(B838-B768=0,0,"خطاء")</f>
        <v>0</v>
      </c>
      <c r="C839" s="635">
        <f t="shared" si="289"/>
        <v>0</v>
      </c>
      <c r="D839" s="635">
        <f t="shared" si="289"/>
        <v>0</v>
      </c>
      <c r="E839" s="635">
        <f t="shared" si="289"/>
        <v>0</v>
      </c>
      <c r="F839" s="635">
        <f t="shared" si="289"/>
        <v>0</v>
      </c>
      <c r="G839" s="636"/>
      <c r="H839" s="637" t="s">
        <v>1107</v>
      </c>
      <c r="I839" s="635">
        <f t="shared" si="289"/>
        <v>0</v>
      </c>
      <c r="J839" s="635">
        <f t="shared" si="289"/>
        <v>0</v>
      </c>
      <c r="K839" s="635">
        <f t="shared" si="289"/>
        <v>0</v>
      </c>
      <c r="L839" s="635">
        <f t="shared" si="289"/>
        <v>0</v>
      </c>
      <c r="M839" s="635">
        <f t="shared" si="289"/>
        <v>0</v>
      </c>
      <c r="N839" s="635">
        <f t="shared" si="289"/>
        <v>0</v>
      </c>
      <c r="O839" s="635">
        <f t="shared" si="289"/>
        <v>0</v>
      </c>
      <c r="P839" s="635"/>
      <c r="Q839" s="635"/>
      <c r="R839" s="638">
        <f>IF(R838-R768=0,0,"خطاء")</f>
        <v>0</v>
      </c>
      <c r="S839" s="639"/>
    </row>
    <row r="840" spans="1:19" s="15" customFormat="1" ht="369.75" customHeight="1" x14ac:dyDescent="0.2">
      <c r="A840" s="635">
        <f t="shared" ref="A840:R840" si="290">IF(A767-A568=0,0,"خطاء")</f>
        <v>0</v>
      </c>
      <c r="B840" s="635">
        <f t="shared" si="290"/>
        <v>0</v>
      </c>
      <c r="C840" s="635">
        <f t="shared" si="290"/>
        <v>0</v>
      </c>
      <c r="D840" s="635">
        <f t="shared" si="290"/>
        <v>0</v>
      </c>
      <c r="E840" s="635">
        <f t="shared" si="290"/>
        <v>0</v>
      </c>
      <c r="F840" s="635">
        <f t="shared" si="290"/>
        <v>0</v>
      </c>
      <c r="G840" s="636"/>
      <c r="H840" s="637" t="s">
        <v>1108</v>
      </c>
      <c r="I840" s="635">
        <f t="shared" si="290"/>
        <v>0</v>
      </c>
      <c r="J840" s="635">
        <f t="shared" si="290"/>
        <v>0</v>
      </c>
      <c r="K840" s="635">
        <f t="shared" si="290"/>
        <v>0</v>
      </c>
      <c r="L840" s="635">
        <f t="shared" si="290"/>
        <v>0</v>
      </c>
      <c r="M840" s="635">
        <f t="shared" si="290"/>
        <v>0</v>
      </c>
      <c r="N840" s="635">
        <f t="shared" si="290"/>
        <v>0</v>
      </c>
      <c r="O840" s="635">
        <f t="shared" si="290"/>
        <v>0</v>
      </c>
      <c r="P840" s="635"/>
      <c r="Q840" s="635"/>
      <c r="R840" s="638">
        <f t="shared" si="290"/>
        <v>0</v>
      </c>
      <c r="S840" s="639"/>
    </row>
    <row r="841" spans="1:19" s="15" customFormat="1" ht="409.6" customHeight="1" x14ac:dyDescent="0.2">
      <c r="A841" s="640">
        <f t="shared" ref="A841:R841" si="291">A569-A476</f>
        <v>0</v>
      </c>
      <c r="B841" s="640">
        <f t="shared" si="291"/>
        <v>0</v>
      </c>
      <c r="C841" s="640">
        <f t="shared" si="291"/>
        <v>0</v>
      </c>
      <c r="D841" s="640">
        <f t="shared" si="291"/>
        <v>0</v>
      </c>
      <c r="E841" s="640">
        <f t="shared" si="291"/>
        <v>0</v>
      </c>
      <c r="F841" s="640">
        <f t="shared" si="291"/>
        <v>0</v>
      </c>
      <c r="G841" s="641"/>
      <c r="H841" s="637" t="s">
        <v>549</v>
      </c>
      <c r="I841" s="640">
        <f t="shared" si="291"/>
        <v>0</v>
      </c>
      <c r="J841" s="640">
        <f t="shared" si="291"/>
        <v>0</v>
      </c>
      <c r="K841" s="640">
        <f t="shared" si="291"/>
        <v>0</v>
      </c>
      <c r="L841" s="640">
        <f t="shared" si="291"/>
        <v>45000</v>
      </c>
      <c r="M841" s="640">
        <f t="shared" si="291"/>
        <v>0</v>
      </c>
      <c r="N841" s="640">
        <f t="shared" si="291"/>
        <v>0</v>
      </c>
      <c r="O841" s="640">
        <f t="shared" si="291"/>
        <v>0</v>
      </c>
      <c r="P841" s="640"/>
      <c r="Q841" s="640"/>
      <c r="R841" s="642">
        <f t="shared" si="291"/>
        <v>0</v>
      </c>
      <c r="S841" s="639"/>
    </row>
    <row r="842" spans="1:19" s="15" customFormat="1" ht="234.75" customHeight="1" x14ac:dyDescent="0.2">
      <c r="A842" s="640">
        <f t="shared" ref="A842:R842" si="292">A703-A633</f>
        <v>0</v>
      </c>
      <c r="B842" s="640">
        <f t="shared" si="292"/>
        <v>0</v>
      </c>
      <c r="C842" s="640">
        <f t="shared" si="292"/>
        <v>0</v>
      </c>
      <c r="D842" s="640">
        <f t="shared" si="292"/>
        <v>0</v>
      </c>
      <c r="E842" s="640">
        <f t="shared" si="292"/>
        <v>0</v>
      </c>
      <c r="F842" s="640">
        <f t="shared" si="292"/>
        <v>0</v>
      </c>
      <c r="G842" s="641"/>
      <c r="H842" s="637" t="s">
        <v>550</v>
      </c>
      <c r="I842" s="640">
        <f t="shared" si="292"/>
        <v>0</v>
      </c>
      <c r="J842" s="640">
        <f t="shared" si="292"/>
        <v>0</v>
      </c>
      <c r="K842" s="640">
        <f t="shared" si="292"/>
        <v>0</v>
      </c>
      <c r="L842" s="640">
        <f t="shared" si="292"/>
        <v>0</v>
      </c>
      <c r="M842" s="640">
        <f t="shared" si="292"/>
        <v>0</v>
      </c>
      <c r="N842" s="640">
        <f t="shared" si="292"/>
        <v>0</v>
      </c>
      <c r="O842" s="640">
        <f t="shared" si="292"/>
        <v>0</v>
      </c>
      <c r="P842" s="640"/>
      <c r="Q842" s="640"/>
      <c r="R842" s="642">
        <f t="shared" si="292"/>
        <v>0</v>
      </c>
      <c r="S842" s="639"/>
    </row>
    <row r="843" spans="1:19" s="15" customFormat="1" ht="150" customHeight="1" x14ac:dyDescent="0.2">
      <c r="A843" s="640">
        <f t="shared" ref="A843:O843" si="293">A838-A768</f>
        <v>0</v>
      </c>
      <c r="B843" s="640">
        <f t="shared" si="293"/>
        <v>0</v>
      </c>
      <c r="C843" s="640">
        <f t="shared" si="293"/>
        <v>0</v>
      </c>
      <c r="D843" s="640">
        <f t="shared" si="293"/>
        <v>0</v>
      </c>
      <c r="E843" s="640">
        <f t="shared" si="293"/>
        <v>0</v>
      </c>
      <c r="F843" s="640">
        <f t="shared" si="293"/>
        <v>0</v>
      </c>
      <c r="G843" s="641"/>
      <c r="H843" s="637" t="s">
        <v>551</v>
      </c>
      <c r="I843" s="640">
        <f t="shared" si="293"/>
        <v>0</v>
      </c>
      <c r="J843" s="640">
        <f t="shared" si="293"/>
        <v>0</v>
      </c>
      <c r="K843" s="640">
        <f t="shared" si="293"/>
        <v>0</v>
      </c>
      <c r="L843" s="640">
        <f t="shared" si="293"/>
        <v>0</v>
      </c>
      <c r="M843" s="640">
        <f t="shared" si="293"/>
        <v>0</v>
      </c>
      <c r="N843" s="640">
        <f t="shared" si="293"/>
        <v>0</v>
      </c>
      <c r="O843" s="640">
        <f t="shared" si="293"/>
        <v>0</v>
      </c>
      <c r="P843" s="640"/>
      <c r="Q843" s="640"/>
      <c r="R843" s="642">
        <f>R838-R768</f>
        <v>0</v>
      </c>
      <c r="S843" s="639"/>
    </row>
    <row r="844" spans="1:19" s="262" customFormat="1" ht="129.75" hidden="1" customHeight="1" x14ac:dyDescent="1.35">
      <c r="A844" s="259"/>
      <c r="B844" s="259"/>
      <c r="C844" s="259"/>
      <c r="D844" s="259"/>
      <c r="E844" s="259"/>
      <c r="F844" s="259"/>
      <c r="G844" s="259"/>
      <c r="H844" s="260"/>
      <c r="I844" s="259"/>
      <c r="J844" s="259"/>
      <c r="K844" s="259"/>
      <c r="L844" s="259"/>
      <c r="M844" s="259"/>
      <c r="N844" s="259"/>
      <c r="O844" s="259"/>
      <c r="P844" s="259"/>
      <c r="Q844" s="259"/>
      <c r="R844" s="259"/>
      <c r="S844" s="261"/>
    </row>
    <row r="845" spans="1:19" s="264" customFormat="1" ht="155.25" hidden="1" customHeight="1" x14ac:dyDescent="1.35">
      <c r="A845" s="263">
        <f t="shared" ref="A845:R845" si="294">A485</f>
        <v>0</v>
      </c>
      <c r="B845" s="263">
        <f t="shared" si="294"/>
        <v>0</v>
      </c>
      <c r="C845" s="263">
        <f t="shared" si="294"/>
        <v>0</v>
      </c>
      <c r="D845" s="263">
        <f t="shared" si="294"/>
        <v>0</v>
      </c>
      <c r="E845" s="263">
        <f t="shared" si="294"/>
        <v>0</v>
      </c>
      <c r="F845" s="263">
        <f t="shared" si="294"/>
        <v>0</v>
      </c>
      <c r="G845" s="263"/>
      <c r="H845" s="22" t="s">
        <v>1132</v>
      </c>
      <c r="I845" s="263">
        <f t="shared" si="294"/>
        <v>0</v>
      </c>
      <c r="J845" s="263">
        <f t="shared" si="294"/>
        <v>0</v>
      </c>
      <c r="K845" s="263">
        <f t="shared" si="294"/>
        <v>0</v>
      </c>
      <c r="L845" s="263">
        <f t="shared" si="294"/>
        <v>0</v>
      </c>
      <c r="M845" s="263">
        <f t="shared" si="294"/>
        <v>0</v>
      </c>
      <c r="N845" s="263">
        <f t="shared" si="294"/>
        <v>0</v>
      </c>
      <c r="O845" s="263">
        <f t="shared" si="294"/>
        <v>0</v>
      </c>
      <c r="P845" s="263" t="str">
        <f t="shared" si="294"/>
        <v xml:space="preserve"> </v>
      </c>
      <c r="Q845" s="263" t="str">
        <f t="shared" si="294"/>
        <v xml:space="preserve"> </v>
      </c>
      <c r="R845" s="263">
        <f t="shared" si="294"/>
        <v>0</v>
      </c>
      <c r="S845" s="261"/>
    </row>
    <row r="846" spans="1:19" s="264" customFormat="1" ht="285" hidden="1" customHeight="1" x14ac:dyDescent="1.35">
      <c r="A846" s="263">
        <f t="shared" ref="A846:R846" si="295">A492</f>
        <v>0</v>
      </c>
      <c r="B846" s="263">
        <f t="shared" si="295"/>
        <v>0</v>
      </c>
      <c r="C846" s="263">
        <f t="shared" si="295"/>
        <v>0</v>
      </c>
      <c r="D846" s="263">
        <f t="shared" si="295"/>
        <v>0</v>
      </c>
      <c r="E846" s="263">
        <f t="shared" si="295"/>
        <v>0</v>
      </c>
      <c r="F846" s="263">
        <f t="shared" si="295"/>
        <v>0</v>
      </c>
      <c r="G846" s="263"/>
      <c r="H846" s="22" t="s">
        <v>361</v>
      </c>
      <c r="I846" s="263">
        <f t="shared" si="295"/>
        <v>0</v>
      </c>
      <c r="J846" s="263">
        <f t="shared" si="295"/>
        <v>0</v>
      </c>
      <c r="K846" s="263">
        <f t="shared" si="295"/>
        <v>0</v>
      </c>
      <c r="L846" s="263">
        <f t="shared" si="295"/>
        <v>0</v>
      </c>
      <c r="M846" s="263">
        <f t="shared" si="295"/>
        <v>0</v>
      </c>
      <c r="N846" s="263">
        <f t="shared" si="295"/>
        <v>0</v>
      </c>
      <c r="O846" s="263">
        <f t="shared" si="295"/>
        <v>0</v>
      </c>
      <c r="P846" s="263" t="str">
        <f t="shared" si="295"/>
        <v xml:space="preserve"> </v>
      </c>
      <c r="Q846" s="263" t="str">
        <f t="shared" si="295"/>
        <v xml:space="preserve"> </v>
      </c>
      <c r="R846" s="263">
        <f t="shared" si="295"/>
        <v>0</v>
      </c>
      <c r="S846" s="261"/>
    </row>
    <row r="847" spans="1:19" s="264" customFormat="1" ht="127.5" hidden="1" customHeight="1" x14ac:dyDescent="1.35">
      <c r="A847" s="263">
        <f t="shared" ref="A847:R847" si="296">A521</f>
        <v>22000000</v>
      </c>
      <c r="B847" s="263">
        <f t="shared" si="296"/>
        <v>25028835</v>
      </c>
      <c r="C847" s="263">
        <f t="shared" si="296"/>
        <v>18818000</v>
      </c>
      <c r="D847" s="263">
        <f t="shared" si="296"/>
        <v>32085379</v>
      </c>
      <c r="E847" s="263">
        <f t="shared" si="296"/>
        <v>30818000</v>
      </c>
      <c r="F847" s="263">
        <f t="shared" si="296"/>
        <v>0</v>
      </c>
      <c r="G847" s="263"/>
      <c r="H847" s="22" t="str">
        <f t="shared" si="296"/>
        <v>جملة مجموعة ( 1 ) ايرادات النشاط</v>
      </c>
      <c r="I847" s="263">
        <f t="shared" si="296"/>
        <v>39423000</v>
      </c>
      <c r="J847" s="263">
        <f t="shared" si="296"/>
        <v>45523000</v>
      </c>
      <c r="K847" s="263">
        <f t="shared" si="296"/>
        <v>54623000</v>
      </c>
      <c r="L847" s="263">
        <f t="shared" si="296"/>
        <v>109246000</v>
      </c>
      <c r="M847" s="263">
        <f t="shared" si="296"/>
        <v>0</v>
      </c>
      <c r="N847" s="263">
        <f t="shared" si="296"/>
        <v>-39423000</v>
      </c>
      <c r="O847" s="263">
        <f t="shared" si="296"/>
        <v>0</v>
      </c>
      <c r="P847" s="263" t="str">
        <f t="shared" si="296"/>
        <v xml:space="preserve"> </v>
      </c>
      <c r="Q847" s="263">
        <f t="shared" si="296"/>
        <v>39423000</v>
      </c>
      <c r="R847" s="263">
        <f t="shared" si="296"/>
        <v>0</v>
      </c>
      <c r="S847" s="261"/>
    </row>
    <row r="848" spans="1:19" s="264" customFormat="1" ht="127.5" hidden="1" customHeight="1" x14ac:dyDescent="1.35">
      <c r="A848" s="263">
        <f t="shared" ref="A848:R848" si="297">A454</f>
        <v>0</v>
      </c>
      <c r="B848" s="263">
        <f t="shared" si="297"/>
        <v>17916154</v>
      </c>
      <c r="C848" s="263">
        <f t="shared" si="297"/>
        <v>3210000</v>
      </c>
      <c r="D848" s="263">
        <f t="shared" si="297"/>
        <v>18263069</v>
      </c>
      <c r="E848" s="263">
        <f t="shared" si="297"/>
        <v>10516000</v>
      </c>
      <c r="F848" s="263">
        <f t="shared" si="297"/>
        <v>0</v>
      </c>
      <c r="G848" s="263"/>
      <c r="H848" s="263" t="str">
        <f t="shared" si="297"/>
        <v>نوع (2) الفائض المرحل ( أرباح مرحلة )</v>
      </c>
      <c r="I848" s="263">
        <f t="shared" si="297"/>
        <v>13903000</v>
      </c>
      <c r="J848" s="263">
        <f t="shared" si="297"/>
        <v>17644000</v>
      </c>
      <c r="K848" s="263">
        <f t="shared" si="297"/>
        <v>23549000</v>
      </c>
      <c r="L848" s="263">
        <f t="shared" si="297"/>
        <v>47098000</v>
      </c>
      <c r="M848" s="263">
        <f t="shared" si="297"/>
        <v>0</v>
      </c>
      <c r="N848" s="263">
        <f t="shared" si="297"/>
        <v>-13903000</v>
      </c>
      <c r="O848" s="263">
        <f t="shared" si="297"/>
        <v>0</v>
      </c>
      <c r="P848" s="263" t="str">
        <f t="shared" si="297"/>
        <v xml:space="preserve"> </v>
      </c>
      <c r="Q848" s="263">
        <f t="shared" si="297"/>
        <v>13903000</v>
      </c>
      <c r="R848" s="263">
        <f t="shared" si="297"/>
        <v>0</v>
      </c>
      <c r="S848" s="261"/>
    </row>
    <row r="849" spans="1:19" s="264" customFormat="1" ht="127.5" hidden="1" customHeight="1" x14ac:dyDescent="1.35">
      <c r="A849" s="259"/>
      <c r="B849" s="259"/>
      <c r="C849" s="259"/>
      <c r="D849" s="259"/>
      <c r="E849" s="259"/>
      <c r="F849" s="259"/>
      <c r="G849" s="259"/>
      <c r="H849" s="260"/>
      <c r="I849" s="259"/>
      <c r="J849" s="259"/>
      <c r="K849" s="259"/>
      <c r="L849" s="259"/>
      <c r="M849" s="259"/>
      <c r="N849" s="259"/>
      <c r="O849" s="259"/>
      <c r="P849" s="259"/>
      <c r="Q849" s="259"/>
      <c r="R849" s="259"/>
      <c r="S849" s="261"/>
    </row>
    <row r="850" spans="1:19" s="264" customFormat="1" ht="127.5" hidden="1" customHeight="1" x14ac:dyDescent="1.35">
      <c r="A850" s="259"/>
      <c r="B850" s="259"/>
      <c r="C850" s="259"/>
      <c r="D850" s="259"/>
      <c r="E850" s="259"/>
      <c r="F850" s="259"/>
      <c r="G850" s="259"/>
      <c r="H850" s="260"/>
      <c r="I850" s="259"/>
      <c r="J850" s="259"/>
      <c r="K850" s="259"/>
      <c r="L850" s="259"/>
      <c r="M850" s="259"/>
      <c r="N850" s="259"/>
      <c r="O850" s="259"/>
      <c r="P850" s="259"/>
      <c r="Q850" s="259"/>
      <c r="R850" s="259"/>
      <c r="S850" s="261"/>
    </row>
    <row r="851" spans="1:19" s="264" customFormat="1" ht="127.5" hidden="1" customHeight="1" x14ac:dyDescent="1.35">
      <c r="A851" s="259"/>
      <c r="B851" s="259"/>
      <c r="C851" s="259"/>
      <c r="D851" s="259"/>
      <c r="E851" s="259"/>
      <c r="F851" s="259"/>
      <c r="G851" s="259"/>
      <c r="H851" s="260"/>
      <c r="I851" s="259"/>
      <c r="J851" s="259"/>
      <c r="K851" s="259"/>
      <c r="L851" s="259"/>
      <c r="M851" s="259"/>
      <c r="N851" s="259"/>
      <c r="O851" s="259"/>
      <c r="P851" s="259"/>
      <c r="Q851" s="259"/>
      <c r="R851" s="259"/>
      <c r="S851" s="261"/>
    </row>
    <row r="852" spans="1:19" ht="57.75" customHeight="1" x14ac:dyDescent="0.2"/>
  </sheetData>
  <sheetProtection password="CC6B" sheet="1" formatCells="0" formatRows="0" sort="0" autoFilter="0"/>
  <autoFilter ref="A1:S843" xr:uid="{00000000-0009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>
      <filters blank="1">
        <filter val="1"/>
        <filter val="1031829"/>
        <filter val="10365511"/>
        <filter val="1063797"/>
        <filter val="10865511"/>
        <filter val="10894866"/>
        <filter val="1096166"/>
        <filter val="11000"/>
        <filter val="110245"/>
        <filter val="11222843"/>
        <filter val="11332779"/>
        <filter val="114332"/>
        <filter val="1158126"/>
        <filter val="1169916"/>
        <filter val="1177970"/>
        <filter val="11828309"/>
        <filter val="11831317"/>
        <filter val="12000"/>
        <filter val="121666203"/>
        <filter val="122205"/>
        <filter val="12417"/>
        <filter val="1253381"/>
        <filter val="1275652"/>
        <filter val="1281609"/>
        <filter val="1300758"/>
        <filter val="131222775"/>
        <filter val="131367050"/>
        <filter val="1332670"/>
        <filter val="13365511"/>
        <filter val="1349590"/>
        <filter val="1353720"/>
        <filter val="1357697"/>
        <filter val="1400"/>
        <filter val="140000"/>
        <filter val="1429483"/>
        <filter val="1431015"/>
        <filter val="14346316"/>
        <filter val="14388710"/>
        <filter val="1441960"/>
        <filter val="144275"/>
        <filter val="14987"/>
        <filter val="15000"/>
        <filter val="158847"/>
        <filter val="15925"/>
        <filter val="16122"/>
        <filter val="16455"/>
        <filter val="16679897"/>
        <filter val="1697374"/>
        <filter val="17000"/>
        <filter val="17100100"/>
        <filter val="1731720"/>
        <filter val="174325207"/>
        <filter val="174544"/>
        <filter val="17684897"/>
        <filter val="17808"/>
        <filter val="179335207"/>
        <filter val="21698290"/>
        <filter val="2258093"/>
        <filter val="227153"/>
        <filter val="2316195"/>
        <filter val="2441224"/>
        <filter val="248826"/>
        <filter val="250000"/>
        <filter val="2500000"/>
        <filter val="2518137"/>
        <filter val="2657535"/>
        <filter val="273554"/>
        <filter val="2736536"/>
        <filter val="277014"/>
        <filter val="278651"/>
        <filter val="279620"/>
        <filter val="280759"/>
        <filter val="281475"/>
        <filter val="2838"/>
        <filter val="2914459"/>
        <filter val="29160482"/>
        <filter val="296433"/>
        <filter val="30000"/>
        <filter val="300000"/>
        <filter val="3000000"/>
        <filter val="306623"/>
        <filter val="30794"/>
        <filter val="3114582"/>
        <filter val="3130690"/>
        <filter val="320700"/>
        <filter val="326610"/>
        <filter val="327229"/>
        <filter val="33867363"/>
        <filter val="33995"/>
        <filter val="3451450"/>
        <filter val="36606"/>
        <filter val="369000"/>
        <filter val="37358567"/>
        <filter val="378000"/>
        <filter val="38710315"/>
        <filter val="4086000"/>
        <filter val="421722"/>
        <filter val="4228099"/>
        <filter val="42446"/>
        <filter val="4250000"/>
        <filter val="427920"/>
        <filter val="4342313"/>
        <filter val="438018"/>
        <filter val="4426310"/>
        <filter val="4455000"/>
        <filter val="4469852"/>
        <filter val="4598190"/>
        <filter val="4626979"/>
        <filter val="490959"/>
        <filter val="4921"/>
        <filter val="4962399"/>
        <filter val="49970"/>
        <filter val="5010000"/>
        <filter val="503270"/>
        <filter val="5116421"/>
        <filter val="519238"/>
        <filter val="52308644"/>
        <filter val="5334"/>
        <filter val="539649"/>
        <filter val="5422800"/>
        <filter val="543621"/>
        <filter val="54441"/>
        <filter val="57055"/>
        <filter val="573714"/>
        <filter val="576"/>
        <filter val="5763759"/>
        <filter val="57669004"/>
        <filter val="5837988"/>
        <filter val="58750"/>
        <filter val="58831"/>
        <filter val="60915877"/>
        <filter val="62708"/>
        <filter val="6444475"/>
        <filter val="661881"/>
        <filter val="6650000"/>
        <filter val="666610"/>
        <filter val="6746"/>
        <filter val="680716"/>
        <filter val="68607"/>
        <filter val="69044229"/>
        <filter val="70094"/>
        <filter val="7040423"/>
        <filter val="725206"/>
        <filter val="7376317"/>
        <filter val="7405313"/>
        <filter val="749106"/>
        <filter val="755000"/>
        <filter val="768081"/>
        <filter val="769464"/>
        <filter val="79554"/>
        <filter val="799703"/>
        <filter val="81469126"/>
        <filter val="818636"/>
        <filter val="8189023"/>
        <filter val="82340701"/>
        <filter val="85150"/>
        <filter val="862922"/>
        <filter val="86729126"/>
        <filter val="9168137"/>
        <filter val="9593507"/>
        <filter val="964"/>
        <filter val="9816"/>
        <filter val="999383"/>
      </filters>
    </filterColumn>
  </autoFilter>
  <mergeCells count="14">
    <mergeCell ref="N3:N4"/>
    <mergeCell ref="O3:O4"/>
    <mergeCell ref="P3:Q3"/>
    <mergeCell ref="R3:R4"/>
    <mergeCell ref="A1:R1"/>
    <mergeCell ref="D2:O2"/>
    <mergeCell ref="P2:R2"/>
    <mergeCell ref="A3:B3"/>
    <mergeCell ref="C3:D3"/>
    <mergeCell ref="E3:F3"/>
    <mergeCell ref="G3:G4"/>
    <mergeCell ref="H3:H4"/>
    <mergeCell ref="I3:I4"/>
    <mergeCell ref="J3:M3"/>
  </mergeCells>
  <dataValidations count="3">
    <dataValidation operator="greaterThanOrEqual" allowBlank="1" showInputMessage="1" showErrorMessage="1" sqref="H195 I87:O87 A87:F87 I110:O110 A110:F110 I195:O196 A195:F196 H13 H20 H28:O28 A28:F28 H33:O33 A33:F33 H38:O38 A38:F38 H41:O41 A41:F41 I46:O46 A46:F46 I59:O59 A59:F59 I66:O66 A66:F66 I165:O165 A165:F165 H502 H347 H103" xr:uid="{110492D0-7C88-476E-BEA8-D7D9C078190F}"/>
    <dataValidation type="custom" operator="greaterThanOrEqual" allowBlank="1" showInputMessage="1" showErrorMessage="1" sqref="H196" xr:uid="{44D292EB-5BCF-4AC1-A6FA-DF630C326C77}">
      <formula1>0</formula1>
    </dataValidation>
    <dataValidation type="whole" operator="greaterThanOrEqual" allowBlank="1" showInputMessage="1" showErrorMessage="1" sqref="A67:F86 A5:F27 P5:R838 H348:H501 G5:G838 I67:O86 A88:F109 I88:O109 A197:F838 A166:F194 H5:H12 H14:H19 H21:H27 I166:O194 I5:O27 A29:F32 H29:O32 A34:F37 H34:O37 A39:F40 H39:O40 A42:F45 I42:O45 A47:F58 I47:O58 A60:F65 I60:O65 A111:F164 I111:O164 I197:O838 H503:H838 H197:H346 H42:H102 H104:H194" xr:uid="{B9298959-E4E5-46F9-A014-3DCDA9505FCC}">
      <formula1>0</formula1>
    </dataValidation>
  </dataValidations>
  <printOptions horizontalCentered="1"/>
  <pageMargins left="0.196850393700787" right="0.196850393700787" top="0.55118110236220497" bottom="0.39370078740157499" header="0.31496062992126" footer="0"/>
  <pageSetup paperSize="9" scale="20" orientation="landscape" r:id="rId1"/>
  <headerFooter>
    <oddHeader>&amp;L&amp;"Arial,غامق"&amp;24&amp;N/&amp;P&amp;R&amp;"Arial,غامق"&amp;14  &amp;22 قطاع موازنات الامن والعدالة 
ولخدمات العامة والحماية الاجتماعية
الادارة المركزية للدفاع والامن والعدالة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43E27-F314-4D4D-A27F-92F312112207}">
  <sheetPr filterMode="1"/>
  <dimension ref="A1:W852"/>
  <sheetViews>
    <sheetView rightToLeft="1" view="pageBreakPreview" zoomScale="30" zoomScaleNormal="100" zoomScaleSheetLayoutView="30" workbookViewId="0">
      <selection sqref="A1:V1"/>
    </sheetView>
  </sheetViews>
  <sheetFormatPr defaultRowHeight="34.5" x14ac:dyDescent="0.2"/>
  <cols>
    <col min="1" max="6" width="52.140625" customWidth="1"/>
    <col min="7" max="7" width="47.7109375" customWidth="1"/>
    <col min="8" max="8" width="83.5703125" style="39" customWidth="1"/>
    <col min="9" max="9" width="62.5703125" style="39" customWidth="1"/>
    <col min="10" max="15" width="54.5703125" customWidth="1"/>
    <col min="16" max="16" width="54.5703125" hidden="1" customWidth="1"/>
    <col min="17" max="17" width="54.5703125" customWidth="1"/>
    <col min="18" max="21" width="54.5703125" hidden="1" customWidth="1"/>
    <col min="22" max="22" width="41.7109375" hidden="1" customWidth="1"/>
    <col min="23" max="23" width="29.5703125" style="72" customWidth="1"/>
    <col min="24" max="24" width="29.5703125" customWidth="1"/>
  </cols>
  <sheetData>
    <row r="1" spans="1:23" ht="78" customHeight="1" x14ac:dyDescent="0.2">
      <c r="A1" s="759" t="s">
        <v>1206</v>
      </c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Q1" s="759"/>
      <c r="R1" s="759"/>
      <c r="S1" s="759"/>
      <c r="T1" s="759"/>
      <c r="U1" s="759"/>
      <c r="V1" s="759"/>
      <c r="W1" s="461"/>
    </row>
    <row r="2" spans="1:23" ht="80.25" customHeight="1" thickBot="1" x14ac:dyDescent="0.25">
      <c r="A2" s="462"/>
      <c r="B2" s="462"/>
      <c r="C2" s="463"/>
      <c r="D2" s="744" t="str">
        <f>'موازنة 2029-2030'!D2:O2</f>
        <v>جهاز تنمية شبه جزيرة سيناء</v>
      </c>
      <c r="E2" s="744"/>
      <c r="F2" s="744"/>
      <c r="G2" s="744"/>
      <c r="H2" s="744"/>
      <c r="I2" s="744"/>
      <c r="J2" s="744"/>
      <c r="K2" s="744"/>
      <c r="L2" s="744"/>
      <c r="M2" s="744"/>
      <c r="N2" s="744"/>
      <c r="O2" s="744"/>
      <c r="P2" s="744"/>
      <c r="Q2" s="744"/>
      <c r="R2" s="744"/>
      <c r="S2" s="744"/>
      <c r="T2" s="744" t="s">
        <v>1141</v>
      </c>
      <c r="U2" s="744"/>
      <c r="V2" s="744"/>
      <c r="W2" s="461"/>
    </row>
    <row r="3" spans="1:23" ht="120" customHeight="1" thickBot="1" x14ac:dyDescent="0.25">
      <c r="A3" s="755" t="str">
        <f>'الاطار الموازنى  راي الجهه عام'!A3:B3</f>
        <v>موازنة السنة المالية
2022/ 2023</v>
      </c>
      <c r="B3" s="760"/>
      <c r="C3" s="755" t="str">
        <f>'الاطار الموازنى  راي الجهه عام'!C3:D3</f>
        <v>موازنة السنة المالية
2023/ 2024</v>
      </c>
      <c r="D3" s="760"/>
      <c r="E3" s="755" t="str">
        <f>'الاطار الموازنى  راي الجهه عام'!E3:F3</f>
        <v>موازنة السنة المالية
2024/ 2025</v>
      </c>
      <c r="F3" s="756"/>
      <c r="G3" s="736" t="s">
        <v>628</v>
      </c>
      <c r="H3" s="736" t="s">
        <v>0</v>
      </c>
      <c r="I3" s="755" t="str">
        <f>'موازنة 2026-2027'!O3:O4</f>
        <v>موازنة العام المالى
2026/ 2027</v>
      </c>
      <c r="J3" s="756"/>
      <c r="K3" s="761" t="s">
        <v>1190</v>
      </c>
      <c r="L3" s="762"/>
      <c r="M3" s="752"/>
      <c r="N3" s="755" t="s">
        <v>1191</v>
      </c>
      <c r="O3" s="756"/>
      <c r="P3" s="762"/>
      <c r="Q3" s="763"/>
      <c r="R3" s="752" t="s">
        <v>1118</v>
      </c>
      <c r="S3" s="754" t="s">
        <v>1151</v>
      </c>
      <c r="T3" s="755" t="s">
        <v>1119</v>
      </c>
      <c r="U3" s="756"/>
      <c r="V3" s="757" t="s">
        <v>1122</v>
      </c>
      <c r="W3" s="461"/>
    </row>
    <row r="4" spans="1:23" ht="115.5" customHeight="1" thickBot="1" x14ac:dyDescent="0.25">
      <c r="A4" s="719" t="s">
        <v>1125</v>
      </c>
      <c r="B4" s="719" t="s">
        <v>1126</v>
      </c>
      <c r="C4" s="719" t="s">
        <v>1125</v>
      </c>
      <c r="D4" s="719" t="s">
        <v>1126</v>
      </c>
      <c r="E4" s="719" t="s">
        <v>1125</v>
      </c>
      <c r="F4" s="719" t="s">
        <v>1126</v>
      </c>
      <c r="G4" s="737"/>
      <c r="H4" s="737"/>
      <c r="I4" s="717" t="s">
        <v>1188</v>
      </c>
      <c r="J4" s="718" t="s">
        <v>1189</v>
      </c>
      <c r="K4" s="719" t="str">
        <f>'الاطار الموازنى  راي الجهه عام'!J4</f>
        <v>مقترح العام المالى
2027/ 2028</v>
      </c>
      <c r="L4" s="722" t="str">
        <f>'الاطار الموازنى  راي الجهه عام'!K4</f>
        <v>مقترح العام المالى
2028/ 2029</v>
      </c>
      <c r="M4" s="722" t="str">
        <f>'الاطار الموازنى  راي الجهه عام'!M4</f>
        <v>مقترح العام المالى
2029/ 2030</v>
      </c>
      <c r="N4" s="722" t="str">
        <f>K4</f>
        <v>مقترح العام المالى
2027/ 2028</v>
      </c>
      <c r="O4" s="718" t="str">
        <f>L4</f>
        <v>مقترح العام المالى
2028/ 2029</v>
      </c>
      <c r="P4" s="719" t="s">
        <v>1130</v>
      </c>
      <c r="Q4" s="718" t="str">
        <f>M4</f>
        <v>مقترح العام المالى
2029/ 2030</v>
      </c>
      <c r="R4" s="753"/>
      <c r="S4" s="753"/>
      <c r="T4" s="466" t="s">
        <v>1120</v>
      </c>
      <c r="U4" s="467" t="s">
        <v>1121</v>
      </c>
      <c r="V4" s="758"/>
      <c r="W4" s="461"/>
    </row>
    <row r="5" spans="1:23" ht="87.75" customHeight="1" x14ac:dyDescent="0.2">
      <c r="A5" s="353"/>
      <c r="B5" s="354"/>
      <c r="C5" s="354"/>
      <c r="D5" s="354"/>
      <c r="E5" s="354"/>
      <c r="F5" s="354"/>
      <c r="G5" s="75" t="s">
        <v>629</v>
      </c>
      <c r="H5" s="468" t="s">
        <v>1</v>
      </c>
      <c r="I5" s="720"/>
      <c r="J5" s="354"/>
      <c r="K5" s="354"/>
      <c r="L5" s="354"/>
      <c r="M5" s="354"/>
      <c r="N5" s="354"/>
      <c r="O5" s="354"/>
      <c r="P5" s="354"/>
      <c r="Q5" s="354"/>
      <c r="R5" s="469"/>
      <c r="S5" s="354"/>
      <c r="T5" s="354"/>
      <c r="U5" s="354"/>
      <c r="V5" s="470"/>
      <c r="W5" s="461">
        <f>W437</f>
        <v>306769683</v>
      </c>
    </row>
    <row r="6" spans="1:23" s="3" customFormat="1" ht="87.75" customHeight="1" x14ac:dyDescent="0.2">
      <c r="A6" s="355"/>
      <c r="B6" s="355"/>
      <c r="C6" s="355"/>
      <c r="D6" s="355"/>
      <c r="E6" s="355"/>
      <c r="F6" s="355"/>
      <c r="G6" s="43">
        <v>3111000000</v>
      </c>
      <c r="H6" s="471" t="s">
        <v>2</v>
      </c>
      <c r="I6" s="471"/>
      <c r="J6" s="355"/>
      <c r="K6" s="355"/>
      <c r="L6" s="355"/>
      <c r="M6" s="355"/>
      <c r="N6" s="355"/>
      <c r="O6" s="355"/>
      <c r="P6" s="355"/>
      <c r="Q6" s="355"/>
      <c r="R6" s="472"/>
      <c r="S6" s="355"/>
      <c r="T6" s="355"/>
      <c r="U6" s="355"/>
      <c r="V6" s="473"/>
      <c r="W6" s="461">
        <f>W70</f>
        <v>16071801</v>
      </c>
    </row>
    <row r="7" spans="1:23" s="2" customFormat="1" ht="99" hidden="1" customHeight="1" x14ac:dyDescent="0.2">
      <c r="A7" s="356"/>
      <c r="B7" s="356"/>
      <c r="C7" s="356"/>
      <c r="D7" s="356"/>
      <c r="E7" s="356"/>
      <c r="F7" s="356"/>
      <c r="G7" s="44" t="s">
        <v>630</v>
      </c>
      <c r="H7" s="474" t="s">
        <v>3</v>
      </c>
      <c r="I7" s="474"/>
      <c r="J7" s="356"/>
      <c r="K7" s="356"/>
      <c r="L7" s="356"/>
      <c r="M7" s="356"/>
      <c r="N7" s="356"/>
      <c r="O7" s="356"/>
      <c r="P7" s="356"/>
      <c r="Q7" s="356"/>
      <c r="R7" s="475"/>
      <c r="S7" s="356"/>
      <c r="T7" s="356"/>
      <c r="U7" s="356"/>
      <c r="V7" s="476"/>
      <c r="W7" s="461">
        <f>W21</f>
        <v>0</v>
      </c>
    </row>
    <row r="8" spans="1:23" s="1" customFormat="1" ht="99" hidden="1" customHeight="1" x14ac:dyDescent="0.2">
      <c r="A8" s="357"/>
      <c r="B8" s="357"/>
      <c r="C8" s="357"/>
      <c r="D8" s="357"/>
      <c r="E8" s="357"/>
      <c r="F8" s="357"/>
      <c r="G8" s="45" t="s">
        <v>631</v>
      </c>
      <c r="H8" s="477" t="s">
        <v>603</v>
      </c>
      <c r="I8" s="477"/>
      <c r="J8" s="357"/>
      <c r="K8" s="357"/>
      <c r="L8" s="357"/>
      <c r="M8" s="357"/>
      <c r="N8" s="357"/>
      <c r="O8" s="357"/>
      <c r="P8" s="357"/>
      <c r="Q8" s="357"/>
      <c r="R8" s="478"/>
      <c r="S8" s="357"/>
      <c r="T8" s="357"/>
      <c r="U8" s="357"/>
      <c r="V8" s="479"/>
      <c r="W8" s="461">
        <f>W12</f>
        <v>0</v>
      </c>
    </row>
    <row r="9" spans="1:23" ht="99" hidden="1" customHeight="1" x14ac:dyDescent="0.2">
      <c r="A9" s="358">
        <f>'موازنة 2026-2027'!A9</f>
        <v>0</v>
      </c>
      <c r="B9" s="358">
        <f>'موازنة 2026-2027'!B9</f>
        <v>0</v>
      </c>
      <c r="C9" s="358">
        <f>'موازنة 2026-2027'!C9</f>
        <v>0</v>
      </c>
      <c r="D9" s="358">
        <f>'موازنة 2026-2027'!D9</f>
        <v>0</v>
      </c>
      <c r="E9" s="358">
        <f>'موازنة 2026-2027'!E9</f>
        <v>0</v>
      </c>
      <c r="F9" s="358">
        <f>'موازنة 2026-2027'!F9</f>
        <v>0</v>
      </c>
      <c r="G9" s="46" t="s">
        <v>632</v>
      </c>
      <c r="H9" s="480" t="s">
        <v>4</v>
      </c>
      <c r="I9" s="358">
        <f>'الاطار الموازنى  راي الجهه عام'!I9</f>
        <v>0</v>
      </c>
      <c r="J9" s="358">
        <f>'موازنة 2026-2027'!O9</f>
        <v>0</v>
      </c>
      <c r="K9" s="358">
        <f>'الاطار الموازنى  راي الجهه عام'!J9</f>
        <v>0</v>
      </c>
      <c r="L9" s="358">
        <f>'الاطار الموازنى  راي الجهه عام'!K9</f>
        <v>0</v>
      </c>
      <c r="M9" s="358">
        <f>'الاطار الموازنى  راي الجهه عام'!M9</f>
        <v>0</v>
      </c>
      <c r="N9" s="358">
        <f>'موازنة 2027-2028 '!O9</f>
        <v>0</v>
      </c>
      <c r="O9" s="358">
        <f>'موازنة 2028 -2029'!O9</f>
        <v>0</v>
      </c>
      <c r="P9" s="358">
        <f>O9*2</f>
        <v>0</v>
      </c>
      <c r="Q9" s="358">
        <f>'موازنة 2029-2030'!O9</f>
        <v>0</v>
      </c>
      <c r="R9" s="481">
        <f t="shared" ref="R9:R80" si="0">Q9-J9</f>
        <v>0</v>
      </c>
      <c r="S9" s="358"/>
      <c r="T9" s="358" t="str">
        <f t="shared" ref="T9:T80" si="1">IF(S9&gt;J9,S9-J9," ")</f>
        <v xml:space="preserve"> </v>
      </c>
      <c r="U9" s="358" t="str">
        <f t="shared" ref="U9:U80" si="2">IF(J9&gt;S9,J9-S9," ")</f>
        <v xml:space="preserve"> </v>
      </c>
      <c r="V9" s="482">
        <f>IF(S9=0,,S9/J9)</f>
        <v>0</v>
      </c>
      <c r="W9" s="461">
        <f t="shared" ref="W9:W80" si="3">SUM(A9+B9+C9+D9+E9+F9+J9+N9+O9+P9+Q9+S9)</f>
        <v>0</v>
      </c>
    </row>
    <row r="10" spans="1:23" ht="105.75" hidden="1" customHeight="1" x14ac:dyDescent="0.2">
      <c r="A10" s="358">
        <f>'موازنة 2026-2027'!A10</f>
        <v>0</v>
      </c>
      <c r="B10" s="358">
        <f>'موازنة 2026-2027'!B10</f>
        <v>0</v>
      </c>
      <c r="C10" s="358">
        <f>'موازنة 2026-2027'!C10</f>
        <v>0</v>
      </c>
      <c r="D10" s="358">
        <f>'موازنة 2026-2027'!D10</f>
        <v>0</v>
      </c>
      <c r="E10" s="358">
        <f>'موازنة 2026-2027'!E10</f>
        <v>0</v>
      </c>
      <c r="F10" s="358">
        <f>'موازنة 2026-2027'!F10</f>
        <v>0</v>
      </c>
      <c r="G10" s="46" t="s">
        <v>633</v>
      </c>
      <c r="H10" s="480" t="s">
        <v>5</v>
      </c>
      <c r="I10" s="358">
        <f>'الاطار الموازنى  راي الجهه عام'!I10</f>
        <v>0</v>
      </c>
      <c r="J10" s="358">
        <f>'موازنة 2026-2027'!O10</f>
        <v>0</v>
      </c>
      <c r="K10" s="358">
        <f>'الاطار الموازنى  راي الجهه عام'!J10</f>
        <v>0</v>
      </c>
      <c r="L10" s="358">
        <f>'الاطار الموازنى  راي الجهه عام'!K10</f>
        <v>0</v>
      </c>
      <c r="M10" s="358">
        <f>'الاطار الموازنى  راي الجهه عام'!M10</f>
        <v>0</v>
      </c>
      <c r="N10" s="358">
        <f>'موازنة 2027-2028 '!O10</f>
        <v>0</v>
      </c>
      <c r="O10" s="358">
        <f>'موازنة 2028 -2029'!O10</f>
        <v>0</v>
      </c>
      <c r="P10" s="358">
        <f>'موازنة 2029-2030'!L10</f>
        <v>0</v>
      </c>
      <c r="Q10" s="358">
        <f>'موازنة 2029-2030'!O10</f>
        <v>0</v>
      </c>
      <c r="R10" s="481">
        <f t="shared" si="0"/>
        <v>0</v>
      </c>
      <c r="S10" s="358"/>
      <c r="T10" s="358" t="str">
        <f t="shared" si="1"/>
        <v xml:space="preserve"> </v>
      </c>
      <c r="U10" s="358" t="str">
        <f t="shared" si="2"/>
        <v xml:space="preserve"> </v>
      </c>
      <c r="V10" s="482">
        <f t="shared" ref="V10:V84" si="4">IF(S10=0,,S10/J10)</f>
        <v>0</v>
      </c>
      <c r="W10" s="461">
        <f t="shared" si="3"/>
        <v>0</v>
      </c>
    </row>
    <row r="11" spans="1:23" ht="105.75" hidden="1" customHeight="1" thickBot="1" x14ac:dyDescent="0.25">
      <c r="A11" s="359">
        <f>'موازنة 2026-2027'!A11</f>
        <v>0</v>
      </c>
      <c r="B11" s="359">
        <f>'موازنة 2026-2027'!B11</f>
        <v>0</v>
      </c>
      <c r="C11" s="359">
        <f>'موازنة 2026-2027'!C11</f>
        <v>0</v>
      </c>
      <c r="D11" s="359">
        <f>'موازنة 2026-2027'!D11</f>
        <v>0</v>
      </c>
      <c r="E11" s="359">
        <f>'موازنة 2026-2027'!E11</f>
        <v>0</v>
      </c>
      <c r="F11" s="359">
        <f>'موازنة 2026-2027'!F11</f>
        <v>0</v>
      </c>
      <c r="G11" s="77" t="s">
        <v>1089</v>
      </c>
      <c r="H11" s="483" t="s">
        <v>1090</v>
      </c>
      <c r="I11" s="359">
        <f>'الاطار الموازنى  راي الجهه عام'!I11</f>
        <v>0</v>
      </c>
      <c r="J11" s="359">
        <f>'موازنة 2026-2027'!O11</f>
        <v>0</v>
      </c>
      <c r="K11" s="359">
        <f>'الاطار الموازنى  راي الجهه عام'!J11</f>
        <v>0</v>
      </c>
      <c r="L11" s="359">
        <f>'الاطار الموازنى  راي الجهه عام'!K11</f>
        <v>0</v>
      </c>
      <c r="M11" s="359">
        <f>'الاطار الموازنى  راي الجهه عام'!M11</f>
        <v>0</v>
      </c>
      <c r="N11" s="359">
        <f>'موازنة 2027-2028 '!O11</f>
        <v>0</v>
      </c>
      <c r="O11" s="359">
        <f>'موازنة 2028 -2029'!O11</f>
        <v>0</v>
      </c>
      <c r="P11" s="359">
        <f t="shared" ref="P11" si="5">O11*2</f>
        <v>0</v>
      </c>
      <c r="Q11" s="359">
        <f>'موازنة 2029-2030'!O11</f>
        <v>0</v>
      </c>
      <c r="R11" s="484">
        <f t="shared" si="0"/>
        <v>0</v>
      </c>
      <c r="S11" s="359"/>
      <c r="T11" s="359" t="str">
        <f t="shared" si="1"/>
        <v xml:space="preserve"> </v>
      </c>
      <c r="U11" s="359" t="str">
        <f t="shared" si="2"/>
        <v xml:space="preserve"> </v>
      </c>
      <c r="V11" s="485">
        <f t="shared" si="4"/>
        <v>0</v>
      </c>
      <c r="W11" s="461">
        <f t="shared" si="3"/>
        <v>0</v>
      </c>
    </row>
    <row r="12" spans="1:23" s="1" customFormat="1" ht="102.75" hidden="1" customHeight="1" thickBot="1" x14ac:dyDescent="0.25">
      <c r="A12" s="360">
        <f t="shared" ref="A12:F12" si="6">SUM(A9:A11)</f>
        <v>0</v>
      </c>
      <c r="B12" s="360">
        <f t="shared" si="6"/>
        <v>0</v>
      </c>
      <c r="C12" s="360">
        <f t="shared" si="6"/>
        <v>0</v>
      </c>
      <c r="D12" s="360">
        <f t="shared" si="6"/>
        <v>0</v>
      </c>
      <c r="E12" s="360">
        <f t="shared" si="6"/>
        <v>0</v>
      </c>
      <c r="F12" s="360">
        <f t="shared" si="6"/>
        <v>0</v>
      </c>
      <c r="G12" s="47"/>
      <c r="H12" s="486" t="s">
        <v>6</v>
      </c>
      <c r="I12" s="360">
        <f>'الاطار الموازنى  راي الجهه عام'!I12</f>
        <v>0</v>
      </c>
      <c r="J12" s="360">
        <f>'موازنة 2026-2027'!O12</f>
        <v>0</v>
      </c>
      <c r="K12" s="360">
        <f>'الاطار الموازنى  راي الجهه عام'!J12</f>
        <v>0</v>
      </c>
      <c r="L12" s="360">
        <f>'الاطار الموازنى  راي الجهه عام'!K12</f>
        <v>0</v>
      </c>
      <c r="M12" s="360">
        <f>'الاطار الموازنى  راي الجهه عام'!M12</f>
        <v>0</v>
      </c>
      <c r="N12" s="360">
        <f>'موازنة 2027-2028 '!O12</f>
        <v>0</v>
      </c>
      <c r="O12" s="360">
        <f>'موازنة 2028 -2029'!O12</f>
        <v>0</v>
      </c>
      <c r="P12" s="360">
        <f t="shared" ref="P12:S12" si="7">SUM(P9:P11)</f>
        <v>0</v>
      </c>
      <c r="Q12" s="360">
        <f>'موازنة 2029-2030'!O12</f>
        <v>0</v>
      </c>
      <c r="R12" s="487">
        <f t="shared" si="0"/>
        <v>0</v>
      </c>
      <c r="S12" s="360">
        <f t="shared" si="7"/>
        <v>0</v>
      </c>
      <c r="T12" s="360" t="str">
        <f t="shared" si="1"/>
        <v xml:space="preserve"> </v>
      </c>
      <c r="U12" s="360" t="str">
        <f t="shared" si="2"/>
        <v xml:space="preserve"> </v>
      </c>
      <c r="V12" s="488">
        <f t="shared" si="4"/>
        <v>0</v>
      </c>
      <c r="W12" s="461">
        <f t="shared" si="3"/>
        <v>0</v>
      </c>
    </row>
    <row r="13" spans="1:23" s="1" customFormat="1" ht="87.75" customHeight="1" thickBot="1" x14ac:dyDescent="0.25">
      <c r="A13" s="361">
        <f t="shared" ref="A13:F13" si="8">A12/A847</f>
        <v>0</v>
      </c>
      <c r="B13" s="361">
        <f t="shared" si="8"/>
        <v>0</v>
      </c>
      <c r="C13" s="361">
        <f t="shared" si="8"/>
        <v>0</v>
      </c>
      <c r="D13" s="361">
        <f t="shared" si="8"/>
        <v>0</v>
      </c>
      <c r="E13" s="361">
        <f t="shared" si="8"/>
        <v>0</v>
      </c>
      <c r="F13" s="361" t="e">
        <f t="shared" si="8"/>
        <v>#DIV/0!</v>
      </c>
      <c r="G13" s="266"/>
      <c r="H13" s="489" t="s">
        <v>1136</v>
      </c>
      <c r="I13" s="396">
        <f>'الاطار الموازنى  راي الجهه عام'!I13</f>
        <v>0</v>
      </c>
      <c r="J13" s="396">
        <f>'موازنة 2026-2027'!O13</f>
        <v>0</v>
      </c>
      <c r="K13" s="396">
        <f>'الاطار الموازنى  راي الجهه عام'!J13</f>
        <v>0</v>
      </c>
      <c r="L13" s="396">
        <f>'الاطار الموازنى  راي الجهه عام'!K13</f>
        <v>0</v>
      </c>
      <c r="M13" s="396" t="e">
        <f>'الاطار الموازنى  راي الجهه عام'!M13</f>
        <v>#DIV/0!</v>
      </c>
      <c r="N13" s="396">
        <f>'موازنة 2027-2028 '!O13</f>
        <v>0</v>
      </c>
      <c r="O13" s="396">
        <f>'موازنة 2028 -2029'!O13</f>
        <v>0</v>
      </c>
      <c r="P13" s="396">
        <f>P12/P847</f>
        <v>0</v>
      </c>
      <c r="Q13" s="396" t="e">
        <f>'موازنة 2029-2030'!O13</f>
        <v>#DIV/0!</v>
      </c>
      <c r="R13" s="396"/>
      <c r="S13" s="396" t="e">
        <f>S12/S847</f>
        <v>#DIV/0!</v>
      </c>
      <c r="T13" s="396"/>
      <c r="U13" s="490"/>
      <c r="V13" s="491"/>
      <c r="W13" s="461">
        <v>1</v>
      </c>
    </row>
    <row r="14" spans="1:23" s="1" customFormat="1" ht="105.75" hidden="1" customHeight="1" thickBot="1" x14ac:dyDescent="0.25">
      <c r="A14" s="362"/>
      <c r="B14" s="363"/>
      <c r="C14" s="363"/>
      <c r="D14" s="363"/>
      <c r="E14" s="363"/>
      <c r="F14" s="363"/>
      <c r="G14" s="56" t="s">
        <v>634</v>
      </c>
      <c r="H14" s="492" t="s">
        <v>7</v>
      </c>
      <c r="I14" s="363">
        <f>'الاطار الموازنى  راي الجهه عام'!I14</f>
        <v>0</v>
      </c>
      <c r="J14" s="363">
        <f>'موازنة 2026-2027'!O14</f>
        <v>0</v>
      </c>
      <c r="K14" s="363">
        <f>'الاطار الموازنى  راي الجهه عام'!J14</f>
        <v>0</v>
      </c>
      <c r="L14" s="363">
        <f>'الاطار الموازنى  راي الجهه عام'!K14</f>
        <v>0</v>
      </c>
      <c r="M14" s="363">
        <f>'الاطار الموازنى  راي الجهه عام'!M14</f>
        <v>0</v>
      </c>
      <c r="N14" s="363">
        <f>'موازنة 2027-2028 '!O14</f>
        <v>0</v>
      </c>
      <c r="O14" s="363">
        <f>'موازنة 2028 -2029'!O14</f>
        <v>0</v>
      </c>
      <c r="P14" s="363"/>
      <c r="Q14" s="363">
        <f>'موازنة 2029-2030'!O14</f>
        <v>0</v>
      </c>
      <c r="R14" s="493">
        <f t="shared" si="0"/>
        <v>0</v>
      </c>
      <c r="S14" s="363"/>
      <c r="T14" s="363" t="str">
        <f t="shared" si="1"/>
        <v xml:space="preserve"> </v>
      </c>
      <c r="U14" s="363" t="str">
        <f t="shared" si="2"/>
        <v xml:space="preserve"> </v>
      </c>
      <c r="V14" s="494"/>
      <c r="W14" s="461">
        <f>W19</f>
        <v>0</v>
      </c>
    </row>
    <row r="15" spans="1:23" ht="105.75" hidden="1" customHeight="1" x14ac:dyDescent="0.2">
      <c r="A15" s="353">
        <f>'موازنة 2026-2027'!A15</f>
        <v>0</v>
      </c>
      <c r="B15" s="354">
        <f>'موازنة 2026-2027'!B15</f>
        <v>0</v>
      </c>
      <c r="C15" s="354">
        <f>'موازنة 2026-2027'!C15</f>
        <v>0</v>
      </c>
      <c r="D15" s="354">
        <f>'موازنة 2026-2027'!D15</f>
        <v>0</v>
      </c>
      <c r="E15" s="354">
        <f>'موازنة 2026-2027'!E15</f>
        <v>0</v>
      </c>
      <c r="F15" s="354">
        <f>'موازنة 2026-2027'!F15</f>
        <v>0</v>
      </c>
      <c r="G15" s="79" t="s">
        <v>635</v>
      </c>
      <c r="H15" s="495" t="s">
        <v>8</v>
      </c>
      <c r="I15" s="354">
        <f>'الاطار الموازنى  راي الجهه عام'!I15</f>
        <v>0</v>
      </c>
      <c r="J15" s="354">
        <f>'موازنة 2026-2027'!O15</f>
        <v>0</v>
      </c>
      <c r="K15" s="354">
        <f>'الاطار الموازنى  راي الجهه عام'!J15</f>
        <v>0</v>
      </c>
      <c r="L15" s="354">
        <f>'الاطار الموازنى  راي الجهه عام'!K15</f>
        <v>0</v>
      </c>
      <c r="M15" s="354">
        <f>'الاطار الموازنى  راي الجهه عام'!M15</f>
        <v>0</v>
      </c>
      <c r="N15" s="354">
        <f>'موازنة 2027-2028 '!O15</f>
        <v>0</v>
      </c>
      <c r="O15" s="354">
        <f>'موازنة 2028 -2029'!O15</f>
        <v>0</v>
      </c>
      <c r="P15" s="354">
        <f t="shared" ref="P15:P89" si="9">O15*2</f>
        <v>0</v>
      </c>
      <c r="Q15" s="354">
        <f>'موازنة 2029-2030'!O15</f>
        <v>0</v>
      </c>
      <c r="R15" s="469">
        <f t="shared" si="0"/>
        <v>0</v>
      </c>
      <c r="S15" s="354"/>
      <c r="T15" s="354" t="str">
        <f t="shared" si="1"/>
        <v xml:space="preserve"> </v>
      </c>
      <c r="U15" s="354" t="str">
        <f t="shared" si="2"/>
        <v xml:space="preserve"> </v>
      </c>
      <c r="V15" s="470">
        <f t="shared" si="4"/>
        <v>0</v>
      </c>
      <c r="W15" s="461">
        <f t="shared" si="3"/>
        <v>0</v>
      </c>
    </row>
    <row r="16" spans="1:23" ht="105.75" hidden="1" customHeight="1" x14ac:dyDescent="0.2">
      <c r="A16" s="364">
        <f>'موازنة 2026-2027'!A16</f>
        <v>0</v>
      </c>
      <c r="B16" s="365">
        <f>'موازنة 2026-2027'!B16</f>
        <v>0</v>
      </c>
      <c r="C16" s="365">
        <f>'موازنة 2026-2027'!C16</f>
        <v>0</v>
      </c>
      <c r="D16" s="365">
        <f>'موازنة 2026-2027'!D16</f>
        <v>0</v>
      </c>
      <c r="E16" s="365">
        <f>'موازنة 2026-2027'!E16</f>
        <v>0</v>
      </c>
      <c r="F16" s="365">
        <f>'موازنة 2026-2027'!F16</f>
        <v>0</v>
      </c>
      <c r="G16" s="49" t="s">
        <v>636</v>
      </c>
      <c r="H16" s="480" t="s">
        <v>9</v>
      </c>
      <c r="I16" s="365">
        <f>'الاطار الموازنى  راي الجهه عام'!I16</f>
        <v>0</v>
      </c>
      <c r="J16" s="365">
        <f>'موازنة 2026-2027'!O16</f>
        <v>0</v>
      </c>
      <c r="K16" s="365">
        <f>'الاطار الموازنى  راي الجهه عام'!J16</f>
        <v>0</v>
      </c>
      <c r="L16" s="365">
        <f>'الاطار الموازنى  راي الجهه عام'!K16</f>
        <v>0</v>
      </c>
      <c r="M16" s="365">
        <f>'الاطار الموازنى  راي الجهه عام'!M16</f>
        <v>0</v>
      </c>
      <c r="N16" s="365">
        <f>'موازنة 2027-2028 '!O16</f>
        <v>0</v>
      </c>
      <c r="O16" s="365">
        <f>'موازنة 2028 -2029'!O16</f>
        <v>0</v>
      </c>
      <c r="P16" s="365">
        <f t="shared" si="9"/>
        <v>0</v>
      </c>
      <c r="Q16" s="365">
        <f>'موازنة 2029-2030'!O16</f>
        <v>0</v>
      </c>
      <c r="R16" s="496">
        <f t="shared" si="0"/>
        <v>0</v>
      </c>
      <c r="S16" s="365"/>
      <c r="T16" s="365" t="str">
        <f t="shared" si="1"/>
        <v xml:space="preserve"> </v>
      </c>
      <c r="U16" s="365" t="str">
        <f t="shared" si="2"/>
        <v xml:space="preserve"> </v>
      </c>
      <c r="V16" s="497">
        <f t="shared" si="4"/>
        <v>0</v>
      </c>
      <c r="W16" s="461">
        <f t="shared" si="3"/>
        <v>0</v>
      </c>
    </row>
    <row r="17" spans="1:23" ht="105.75" hidden="1" customHeight="1" x14ac:dyDescent="0.2">
      <c r="A17" s="364">
        <f>'موازنة 2026-2027'!A17</f>
        <v>0</v>
      </c>
      <c r="B17" s="365">
        <f>'موازنة 2026-2027'!B17</f>
        <v>0</v>
      </c>
      <c r="C17" s="365">
        <f>'موازنة 2026-2027'!C17</f>
        <v>0</v>
      </c>
      <c r="D17" s="365">
        <f>'موازنة 2026-2027'!D17</f>
        <v>0</v>
      </c>
      <c r="E17" s="365">
        <f>'موازنة 2026-2027'!E17</f>
        <v>0</v>
      </c>
      <c r="F17" s="365">
        <f>'موازنة 2026-2027'!F17</f>
        <v>0</v>
      </c>
      <c r="G17" s="49" t="s">
        <v>637</v>
      </c>
      <c r="H17" s="480" t="s">
        <v>10</v>
      </c>
      <c r="I17" s="365">
        <f>'الاطار الموازنى  راي الجهه عام'!I17</f>
        <v>0</v>
      </c>
      <c r="J17" s="365">
        <f>'موازنة 2026-2027'!O17</f>
        <v>0</v>
      </c>
      <c r="K17" s="365">
        <f>'الاطار الموازنى  راي الجهه عام'!J17</f>
        <v>0</v>
      </c>
      <c r="L17" s="365">
        <f>'الاطار الموازنى  راي الجهه عام'!K17</f>
        <v>0</v>
      </c>
      <c r="M17" s="365">
        <f>'الاطار الموازنى  راي الجهه عام'!M17</f>
        <v>0</v>
      </c>
      <c r="N17" s="365">
        <f>'موازنة 2027-2028 '!O17</f>
        <v>0</v>
      </c>
      <c r="O17" s="365">
        <f>'موازنة 2028 -2029'!O17</f>
        <v>0</v>
      </c>
      <c r="P17" s="365">
        <f t="shared" si="9"/>
        <v>0</v>
      </c>
      <c r="Q17" s="365">
        <f>'موازنة 2029-2030'!O17</f>
        <v>0</v>
      </c>
      <c r="R17" s="496">
        <f t="shared" si="0"/>
        <v>0</v>
      </c>
      <c r="S17" s="365"/>
      <c r="T17" s="365" t="str">
        <f t="shared" si="1"/>
        <v xml:space="preserve"> </v>
      </c>
      <c r="U17" s="365" t="str">
        <f t="shared" si="2"/>
        <v xml:space="preserve"> </v>
      </c>
      <c r="V17" s="497">
        <f t="shared" si="4"/>
        <v>0</v>
      </c>
      <c r="W17" s="461">
        <f t="shared" si="3"/>
        <v>0</v>
      </c>
    </row>
    <row r="18" spans="1:23" ht="105.75" hidden="1" customHeight="1" thickBot="1" x14ac:dyDescent="0.25">
      <c r="A18" s="366">
        <f>'موازنة 2026-2027'!A18</f>
        <v>0</v>
      </c>
      <c r="B18" s="367">
        <f>'موازنة 2026-2027'!B18</f>
        <v>0</v>
      </c>
      <c r="C18" s="367">
        <f>'موازنة 2026-2027'!C18</f>
        <v>0</v>
      </c>
      <c r="D18" s="367">
        <f>'موازنة 2026-2027'!D18</f>
        <v>0</v>
      </c>
      <c r="E18" s="367">
        <f>'موازنة 2026-2027'!E18</f>
        <v>0</v>
      </c>
      <c r="F18" s="367">
        <f>'موازنة 2026-2027'!F18</f>
        <v>0</v>
      </c>
      <c r="G18" s="81" t="s">
        <v>638</v>
      </c>
      <c r="H18" s="483" t="s">
        <v>11</v>
      </c>
      <c r="I18" s="367">
        <f>'الاطار الموازنى  راي الجهه عام'!I18</f>
        <v>0</v>
      </c>
      <c r="J18" s="367">
        <f>'موازنة 2026-2027'!O18</f>
        <v>0</v>
      </c>
      <c r="K18" s="367">
        <f>'الاطار الموازنى  راي الجهه عام'!J18</f>
        <v>0</v>
      </c>
      <c r="L18" s="367">
        <f>'الاطار الموازنى  راي الجهه عام'!K18</f>
        <v>0</v>
      </c>
      <c r="M18" s="367">
        <f>'الاطار الموازنى  راي الجهه عام'!M18</f>
        <v>0</v>
      </c>
      <c r="N18" s="367">
        <f>'موازنة 2027-2028 '!O18</f>
        <v>0</v>
      </c>
      <c r="O18" s="367">
        <f>'موازنة 2028 -2029'!O18</f>
        <v>0</v>
      </c>
      <c r="P18" s="367">
        <f t="shared" si="9"/>
        <v>0</v>
      </c>
      <c r="Q18" s="367">
        <f>'موازنة 2029-2030'!O18</f>
        <v>0</v>
      </c>
      <c r="R18" s="498">
        <f t="shared" si="0"/>
        <v>0</v>
      </c>
      <c r="S18" s="367"/>
      <c r="T18" s="367" t="str">
        <f t="shared" si="1"/>
        <v xml:space="preserve"> </v>
      </c>
      <c r="U18" s="367" t="str">
        <f t="shared" si="2"/>
        <v xml:space="preserve"> </v>
      </c>
      <c r="V18" s="499">
        <f t="shared" si="4"/>
        <v>0</v>
      </c>
      <c r="W18" s="461">
        <f t="shared" si="3"/>
        <v>0</v>
      </c>
    </row>
    <row r="19" spans="1:23" s="1" customFormat="1" ht="87.75" hidden="1" customHeight="1" thickBot="1" x14ac:dyDescent="0.25">
      <c r="A19" s="360">
        <f t="shared" ref="A19:S19" si="10">SUM(A15:A18)</f>
        <v>0</v>
      </c>
      <c r="B19" s="368">
        <f t="shared" si="10"/>
        <v>0</v>
      </c>
      <c r="C19" s="368">
        <f t="shared" si="10"/>
        <v>0</v>
      </c>
      <c r="D19" s="368">
        <f t="shared" si="10"/>
        <v>0</v>
      </c>
      <c r="E19" s="368">
        <f t="shared" si="10"/>
        <v>0</v>
      </c>
      <c r="F19" s="368">
        <f t="shared" si="10"/>
        <v>0</v>
      </c>
      <c r="G19" s="51"/>
      <c r="H19" s="486" t="s">
        <v>12</v>
      </c>
      <c r="I19" s="368">
        <f>'الاطار الموازنى  راي الجهه عام'!I19</f>
        <v>0</v>
      </c>
      <c r="J19" s="368">
        <f>'موازنة 2026-2027'!O19</f>
        <v>0</v>
      </c>
      <c r="K19" s="368">
        <f>'الاطار الموازنى  راي الجهه عام'!J19</f>
        <v>0</v>
      </c>
      <c r="L19" s="368">
        <f>'الاطار الموازنى  راي الجهه عام'!K19</f>
        <v>0</v>
      </c>
      <c r="M19" s="368">
        <f>'الاطار الموازنى  راي الجهه عام'!M19</f>
        <v>0</v>
      </c>
      <c r="N19" s="368">
        <f>'موازنة 2027-2028 '!O19</f>
        <v>0</v>
      </c>
      <c r="O19" s="368">
        <f>'موازنة 2028 -2029'!O19</f>
        <v>0</v>
      </c>
      <c r="P19" s="368">
        <f t="shared" si="10"/>
        <v>0</v>
      </c>
      <c r="Q19" s="368">
        <f>'موازنة 2029-2030'!O19</f>
        <v>0</v>
      </c>
      <c r="R19" s="500">
        <f t="shared" si="0"/>
        <v>0</v>
      </c>
      <c r="S19" s="368">
        <f t="shared" si="10"/>
        <v>0</v>
      </c>
      <c r="T19" s="368" t="str">
        <f t="shared" si="1"/>
        <v xml:space="preserve"> </v>
      </c>
      <c r="U19" s="368" t="str">
        <f t="shared" si="2"/>
        <v xml:space="preserve"> </v>
      </c>
      <c r="V19" s="501">
        <f t="shared" si="4"/>
        <v>0</v>
      </c>
      <c r="W19" s="461">
        <f t="shared" si="3"/>
        <v>0</v>
      </c>
    </row>
    <row r="20" spans="1:23" s="1" customFormat="1" ht="87.75" customHeight="1" thickBot="1" x14ac:dyDescent="0.25">
      <c r="A20" s="361">
        <f t="shared" ref="A20:F20" si="11">A19/A847</f>
        <v>0</v>
      </c>
      <c r="B20" s="361">
        <f t="shared" si="11"/>
        <v>0</v>
      </c>
      <c r="C20" s="361">
        <f t="shared" si="11"/>
        <v>0</v>
      </c>
      <c r="D20" s="361">
        <f t="shared" si="11"/>
        <v>0</v>
      </c>
      <c r="E20" s="361">
        <f t="shared" si="11"/>
        <v>0</v>
      </c>
      <c r="F20" s="361" t="e">
        <f t="shared" si="11"/>
        <v>#DIV/0!</v>
      </c>
      <c r="G20" s="266"/>
      <c r="H20" s="489" t="s">
        <v>1136</v>
      </c>
      <c r="I20" s="396">
        <f>'الاطار الموازنى  راي الجهه عام'!I20</f>
        <v>0</v>
      </c>
      <c r="J20" s="396">
        <f>'موازنة 2026-2027'!O20</f>
        <v>0</v>
      </c>
      <c r="K20" s="396">
        <f>'الاطار الموازنى  راي الجهه عام'!J20</f>
        <v>0</v>
      </c>
      <c r="L20" s="396">
        <f>'الاطار الموازنى  راي الجهه عام'!K20</f>
        <v>0</v>
      </c>
      <c r="M20" s="396" t="e">
        <f>'الاطار الموازنى  راي الجهه عام'!M20</f>
        <v>#DIV/0!</v>
      </c>
      <c r="N20" s="396">
        <f>'موازنة 2027-2028 '!O20</f>
        <v>0</v>
      </c>
      <c r="O20" s="396">
        <f>'موازنة 2028 -2029'!O20</f>
        <v>0</v>
      </c>
      <c r="P20" s="396">
        <f>P19/P847</f>
        <v>0</v>
      </c>
      <c r="Q20" s="396" t="e">
        <f>'موازنة 2029-2030'!O20</f>
        <v>#DIV/0!</v>
      </c>
      <c r="R20" s="396"/>
      <c r="S20" s="396" t="e">
        <f>S19/S847</f>
        <v>#DIV/0!</v>
      </c>
      <c r="T20" s="396"/>
      <c r="U20" s="490"/>
      <c r="V20" s="491"/>
      <c r="W20" s="461">
        <v>1</v>
      </c>
    </row>
    <row r="21" spans="1:23" s="2" customFormat="1" ht="84.75" hidden="1" customHeight="1" thickBot="1" x14ac:dyDescent="0.25">
      <c r="A21" s="369">
        <f t="shared" ref="A21:F21" si="12">A12+A19</f>
        <v>0</v>
      </c>
      <c r="B21" s="370">
        <f t="shared" si="12"/>
        <v>0</v>
      </c>
      <c r="C21" s="370">
        <f t="shared" si="12"/>
        <v>0</v>
      </c>
      <c r="D21" s="370">
        <f t="shared" si="12"/>
        <v>0</v>
      </c>
      <c r="E21" s="370">
        <f t="shared" si="12"/>
        <v>0</v>
      </c>
      <c r="F21" s="370">
        <f t="shared" si="12"/>
        <v>0</v>
      </c>
      <c r="G21" s="52"/>
      <c r="H21" s="502" t="s">
        <v>13</v>
      </c>
      <c r="I21" s="370">
        <f>'الاطار الموازنى  راي الجهه عام'!I21</f>
        <v>0</v>
      </c>
      <c r="J21" s="370">
        <f>'موازنة 2026-2027'!O21</f>
        <v>0</v>
      </c>
      <c r="K21" s="370">
        <f>'الاطار الموازنى  راي الجهه عام'!J21</f>
        <v>0</v>
      </c>
      <c r="L21" s="370">
        <f>'الاطار الموازنى  راي الجهه عام'!K21</f>
        <v>0</v>
      </c>
      <c r="M21" s="370">
        <f>'الاطار الموازنى  راي الجهه عام'!M21</f>
        <v>0</v>
      </c>
      <c r="N21" s="370">
        <f>'موازنة 2027-2028 '!O21</f>
        <v>0</v>
      </c>
      <c r="O21" s="370">
        <f>'موازنة 2028 -2029'!O21</f>
        <v>0</v>
      </c>
      <c r="P21" s="370">
        <f t="shared" si="9"/>
        <v>0</v>
      </c>
      <c r="Q21" s="370">
        <f>'موازنة 2029-2030'!O21</f>
        <v>0</v>
      </c>
      <c r="R21" s="503">
        <f t="shared" si="0"/>
        <v>0</v>
      </c>
      <c r="S21" s="370">
        <f>S12+S19</f>
        <v>0</v>
      </c>
      <c r="T21" s="370" t="str">
        <f t="shared" si="1"/>
        <v xml:space="preserve"> </v>
      </c>
      <c r="U21" s="370" t="str">
        <f t="shared" si="2"/>
        <v xml:space="preserve"> </v>
      </c>
      <c r="V21" s="504">
        <f t="shared" si="4"/>
        <v>0</v>
      </c>
      <c r="W21" s="461">
        <f t="shared" si="3"/>
        <v>0</v>
      </c>
    </row>
    <row r="22" spans="1:23" s="2" customFormat="1" ht="87.75" customHeight="1" x14ac:dyDescent="0.2">
      <c r="A22" s="371"/>
      <c r="B22" s="372"/>
      <c r="C22" s="372"/>
      <c r="D22" s="372"/>
      <c r="E22" s="372"/>
      <c r="F22" s="372"/>
      <c r="G22" s="53" t="s">
        <v>639</v>
      </c>
      <c r="H22" s="505" t="s">
        <v>14</v>
      </c>
      <c r="I22" s="372">
        <f>'الاطار الموازنى  راي الجهه عام'!I22</f>
        <v>0</v>
      </c>
      <c r="J22" s="372"/>
      <c r="K22" s="372">
        <f>'الاطار الموازنى  راي الجهه عام'!J22</f>
        <v>0</v>
      </c>
      <c r="L22" s="372">
        <f>'الاطار الموازنى  راي الجهه عام'!K22</f>
        <v>0</v>
      </c>
      <c r="M22" s="372">
        <f>'الاطار الموازنى  راي الجهه عام'!M22</f>
        <v>0</v>
      </c>
      <c r="N22" s="372"/>
      <c r="O22" s="372"/>
      <c r="P22" s="372"/>
      <c r="Q22" s="372"/>
      <c r="R22" s="506"/>
      <c r="S22" s="372"/>
      <c r="T22" s="372" t="str">
        <f t="shared" si="1"/>
        <v xml:space="preserve"> </v>
      </c>
      <c r="U22" s="372" t="str">
        <f t="shared" si="2"/>
        <v xml:space="preserve"> </v>
      </c>
      <c r="V22" s="507"/>
      <c r="W22" s="461">
        <f>W40</f>
        <v>5194998</v>
      </c>
    </row>
    <row r="23" spans="1:23" s="1" customFormat="1" ht="105.75" hidden="1" customHeight="1" x14ac:dyDescent="0.2">
      <c r="A23" s="357">
        <f>'موازنة 2026-2027'!A23</f>
        <v>0</v>
      </c>
      <c r="B23" s="373">
        <f>'موازنة 2026-2027'!B23</f>
        <v>0</v>
      </c>
      <c r="C23" s="373">
        <f>'موازنة 2026-2027'!C23</f>
        <v>0</v>
      </c>
      <c r="D23" s="373">
        <f>'موازنة 2026-2027'!D23</f>
        <v>0</v>
      </c>
      <c r="E23" s="373">
        <f>'موازنة 2026-2027'!E23</f>
        <v>0</v>
      </c>
      <c r="F23" s="373">
        <f>'موازنة 2026-2027'!F23</f>
        <v>0</v>
      </c>
      <c r="G23" s="54">
        <v>3111020101</v>
      </c>
      <c r="H23" s="477" t="s">
        <v>15</v>
      </c>
      <c r="I23" s="373">
        <f>'الاطار الموازنى  راي الجهه عام'!I23</f>
        <v>0</v>
      </c>
      <c r="J23" s="373">
        <f>'موازنة 2026-2027'!O23</f>
        <v>0</v>
      </c>
      <c r="K23" s="373">
        <f>'الاطار الموازنى  راي الجهه عام'!J23</f>
        <v>0</v>
      </c>
      <c r="L23" s="373">
        <f>'الاطار الموازنى  راي الجهه عام'!K23</f>
        <v>0</v>
      </c>
      <c r="M23" s="373">
        <f>'الاطار الموازنى  راي الجهه عام'!M23</f>
        <v>0</v>
      </c>
      <c r="N23" s="373">
        <f>'موازنة 2027-2028 '!O23</f>
        <v>0</v>
      </c>
      <c r="O23" s="373">
        <f>'موازنة 2028 -2029'!O23</f>
        <v>0</v>
      </c>
      <c r="P23" s="373">
        <f t="shared" si="9"/>
        <v>0</v>
      </c>
      <c r="Q23" s="373">
        <f>'موازنة 2029-2030'!O23</f>
        <v>0</v>
      </c>
      <c r="R23" s="508">
        <f t="shared" si="0"/>
        <v>0</v>
      </c>
      <c r="S23" s="373"/>
      <c r="T23" s="373" t="str">
        <f t="shared" si="1"/>
        <v xml:space="preserve"> </v>
      </c>
      <c r="U23" s="373" t="str">
        <f t="shared" si="2"/>
        <v xml:space="preserve"> </v>
      </c>
      <c r="V23" s="509">
        <f t="shared" si="4"/>
        <v>0</v>
      </c>
      <c r="W23" s="461">
        <f t="shared" si="3"/>
        <v>0</v>
      </c>
    </row>
    <row r="24" spans="1:23" s="1" customFormat="1" ht="87.75" customHeight="1" x14ac:dyDescent="0.2">
      <c r="A24" s="374"/>
      <c r="B24" s="375"/>
      <c r="C24" s="375"/>
      <c r="D24" s="375"/>
      <c r="E24" s="375"/>
      <c r="F24" s="375"/>
      <c r="G24" s="55" t="s">
        <v>640</v>
      </c>
      <c r="H24" s="510" t="s">
        <v>16</v>
      </c>
      <c r="I24" s="375">
        <f>'الاطار الموازنى  راي الجهه عام'!I24</f>
        <v>0</v>
      </c>
      <c r="J24" s="375">
        <f>'موازنة 2026-2027'!O24</f>
        <v>0</v>
      </c>
      <c r="K24" s="375">
        <f>'الاطار الموازنى  راي الجهه عام'!J24</f>
        <v>0</v>
      </c>
      <c r="L24" s="375">
        <f>'الاطار الموازنى  راي الجهه عام'!K24</f>
        <v>0</v>
      </c>
      <c r="M24" s="375">
        <f>'الاطار الموازنى  راي الجهه عام'!M24</f>
        <v>0</v>
      </c>
      <c r="N24" s="375">
        <f>'موازنة 2027-2028 '!O24</f>
        <v>0</v>
      </c>
      <c r="O24" s="375">
        <f>'موازنة 2028 -2029'!O24</f>
        <v>0</v>
      </c>
      <c r="P24" s="375"/>
      <c r="Q24" s="375">
        <f>'موازنة 2029-2030'!O24</f>
        <v>0</v>
      </c>
      <c r="R24" s="511"/>
      <c r="S24" s="375"/>
      <c r="T24" s="375" t="str">
        <f t="shared" si="1"/>
        <v xml:space="preserve"> </v>
      </c>
      <c r="U24" s="375" t="str">
        <f t="shared" si="2"/>
        <v xml:space="preserve"> </v>
      </c>
      <c r="V24" s="512"/>
      <c r="W24" s="461">
        <f>W27</f>
        <v>4473758</v>
      </c>
    </row>
    <row r="25" spans="1:23" ht="99" hidden="1" customHeight="1" x14ac:dyDescent="0.2">
      <c r="A25" s="353">
        <f>'موازنة 2026-2027'!A25</f>
        <v>0</v>
      </c>
      <c r="B25" s="354">
        <f>'موازنة 2026-2027'!B25</f>
        <v>0</v>
      </c>
      <c r="C25" s="354">
        <f>'موازنة 2026-2027'!C25</f>
        <v>0</v>
      </c>
      <c r="D25" s="354">
        <f>'موازنة 2026-2027'!D25</f>
        <v>0</v>
      </c>
      <c r="E25" s="354">
        <f>'موازنة 2026-2027'!E25</f>
        <v>0</v>
      </c>
      <c r="F25" s="354">
        <f>'موازنة 2026-2027'!F25</f>
        <v>0</v>
      </c>
      <c r="G25" s="79" t="s">
        <v>641</v>
      </c>
      <c r="H25" s="495" t="s">
        <v>17</v>
      </c>
      <c r="I25" s="354">
        <f>'الاطار الموازنى  راي الجهه عام'!I25</f>
        <v>0</v>
      </c>
      <c r="J25" s="354">
        <f>'موازنة 2026-2027'!O25</f>
        <v>0</v>
      </c>
      <c r="K25" s="354">
        <f>'الاطار الموازنى  راي الجهه عام'!J25</f>
        <v>0</v>
      </c>
      <c r="L25" s="354">
        <f>'الاطار الموازنى  راي الجهه عام'!K25</f>
        <v>0</v>
      </c>
      <c r="M25" s="354">
        <f>'الاطار الموازنى  راي الجهه عام'!M25</f>
        <v>0</v>
      </c>
      <c r="N25" s="354">
        <f>'موازنة 2027-2028 '!O25</f>
        <v>0</v>
      </c>
      <c r="O25" s="354">
        <f>'موازنة 2028 -2029'!O25</f>
        <v>0</v>
      </c>
      <c r="P25" s="354">
        <f t="shared" si="9"/>
        <v>0</v>
      </c>
      <c r="Q25" s="354">
        <f>'موازنة 2029-2030'!O25</f>
        <v>0</v>
      </c>
      <c r="R25" s="469">
        <f t="shared" si="0"/>
        <v>0</v>
      </c>
      <c r="S25" s="354"/>
      <c r="T25" s="354" t="str">
        <f t="shared" si="1"/>
        <v xml:space="preserve"> </v>
      </c>
      <c r="U25" s="354" t="str">
        <f t="shared" si="2"/>
        <v xml:space="preserve"> </v>
      </c>
      <c r="V25" s="470">
        <f t="shared" si="4"/>
        <v>0</v>
      </c>
      <c r="W25" s="461">
        <f t="shared" si="3"/>
        <v>0</v>
      </c>
    </row>
    <row r="26" spans="1:23" ht="95.25" customHeight="1" thickBot="1" x14ac:dyDescent="0.25">
      <c r="A26" s="367">
        <f>'موازنة 2026-2027'!A26</f>
        <v>200000</v>
      </c>
      <c r="B26" s="367">
        <f>'موازنة 2026-2027'!B26</f>
        <v>177868</v>
      </c>
      <c r="C26" s="367">
        <f>'موازنة 2026-2027'!C26</f>
        <v>265000</v>
      </c>
      <c r="D26" s="367">
        <f>'موازنة 2026-2027'!D26</f>
        <v>267890</v>
      </c>
      <c r="E26" s="367">
        <f>'موازنة 2026-2027'!E26</f>
        <v>450000</v>
      </c>
      <c r="F26" s="367">
        <f>'موازنة 2026-2027'!F26</f>
        <v>0</v>
      </c>
      <c r="G26" s="81" t="s">
        <v>642</v>
      </c>
      <c r="H26" s="483" t="s">
        <v>18</v>
      </c>
      <c r="I26" s="367">
        <f>'الاطار الموازنى  راي الجهه عام'!I26</f>
        <v>495000</v>
      </c>
      <c r="J26" s="367">
        <f>'موازنة 2026-2027'!O26</f>
        <v>495000</v>
      </c>
      <c r="K26" s="367">
        <f>'الاطار الموازنى  راي الجهه عام'!J26</f>
        <v>569000</v>
      </c>
      <c r="L26" s="367">
        <f>'الاطار الموازنى  راي الجهه عام'!K26</f>
        <v>683000</v>
      </c>
      <c r="M26" s="367">
        <f>'الاطار الموازنى  راي الجهه عام'!M26</f>
        <v>0</v>
      </c>
      <c r="N26" s="367">
        <f>'موازنة 2027-2028 '!O26</f>
        <v>569000</v>
      </c>
      <c r="O26" s="367">
        <f>'موازنة 2028 -2029'!O26</f>
        <v>683000</v>
      </c>
      <c r="P26" s="367">
        <f>O26*2</f>
        <v>1366000</v>
      </c>
      <c r="Q26" s="367">
        <f>'موازنة 2029-2030'!O26</f>
        <v>0</v>
      </c>
      <c r="R26" s="498">
        <f t="shared" si="0"/>
        <v>-495000</v>
      </c>
      <c r="S26" s="367"/>
      <c r="T26" s="367" t="str">
        <f t="shared" si="1"/>
        <v xml:space="preserve"> </v>
      </c>
      <c r="U26" s="367">
        <f t="shared" si="2"/>
        <v>495000</v>
      </c>
      <c r="V26" s="499">
        <f t="shared" si="4"/>
        <v>0</v>
      </c>
      <c r="W26" s="461">
        <f t="shared" si="3"/>
        <v>4473758</v>
      </c>
    </row>
    <row r="27" spans="1:23" s="1" customFormat="1" ht="85.5" customHeight="1" thickBot="1" x14ac:dyDescent="0.25">
      <c r="A27" s="360">
        <f t="shared" ref="A27:S27" si="13">SUM(A25:A26)</f>
        <v>200000</v>
      </c>
      <c r="B27" s="368">
        <f t="shared" si="13"/>
        <v>177868</v>
      </c>
      <c r="C27" s="368">
        <f t="shared" si="13"/>
        <v>265000</v>
      </c>
      <c r="D27" s="368">
        <f t="shared" si="13"/>
        <v>267890</v>
      </c>
      <c r="E27" s="368">
        <f t="shared" si="13"/>
        <v>450000</v>
      </c>
      <c r="F27" s="368">
        <f t="shared" si="13"/>
        <v>0</v>
      </c>
      <c r="G27" s="51"/>
      <c r="H27" s="486" t="s">
        <v>12</v>
      </c>
      <c r="I27" s="368">
        <f>'الاطار الموازنى  راي الجهه عام'!I27</f>
        <v>495000</v>
      </c>
      <c r="J27" s="368">
        <f>'موازنة 2026-2027'!O27</f>
        <v>495000</v>
      </c>
      <c r="K27" s="368">
        <f>'الاطار الموازنى  راي الجهه عام'!J27</f>
        <v>569000</v>
      </c>
      <c r="L27" s="368">
        <f>'الاطار الموازنى  راي الجهه عام'!K27</f>
        <v>683000</v>
      </c>
      <c r="M27" s="368">
        <f>'الاطار الموازنى  راي الجهه عام'!M27</f>
        <v>0</v>
      </c>
      <c r="N27" s="368">
        <f>'موازنة 2027-2028 '!O27</f>
        <v>569000</v>
      </c>
      <c r="O27" s="368">
        <f>'موازنة 2028 -2029'!O27</f>
        <v>683000</v>
      </c>
      <c r="P27" s="368">
        <f t="shared" si="13"/>
        <v>1366000</v>
      </c>
      <c r="Q27" s="368">
        <f>'موازنة 2029-2030'!O27</f>
        <v>0</v>
      </c>
      <c r="R27" s="500">
        <f t="shared" si="0"/>
        <v>-495000</v>
      </c>
      <c r="S27" s="368">
        <f t="shared" si="13"/>
        <v>0</v>
      </c>
      <c r="T27" s="368" t="str">
        <f t="shared" si="1"/>
        <v xml:space="preserve"> </v>
      </c>
      <c r="U27" s="368">
        <f t="shared" si="2"/>
        <v>495000</v>
      </c>
      <c r="V27" s="501">
        <f t="shared" si="4"/>
        <v>0</v>
      </c>
      <c r="W27" s="461">
        <f t="shared" si="3"/>
        <v>4473758</v>
      </c>
    </row>
    <row r="28" spans="1:23" s="1" customFormat="1" ht="75" customHeight="1" thickBot="1" x14ac:dyDescent="0.25">
      <c r="A28" s="361">
        <f t="shared" ref="A28:F28" si="14">A27/A847</f>
        <v>9.0909090909090905E-3</v>
      </c>
      <c r="B28" s="361">
        <f t="shared" si="14"/>
        <v>7.106523335984276E-3</v>
      </c>
      <c r="C28" s="361">
        <f t="shared" si="14"/>
        <v>1.4082261664363906E-2</v>
      </c>
      <c r="D28" s="361">
        <f t="shared" si="14"/>
        <v>8.3492858226795457E-3</v>
      </c>
      <c r="E28" s="361">
        <f t="shared" si="14"/>
        <v>1.4601856058147835E-2</v>
      </c>
      <c r="F28" s="361" t="e">
        <f t="shared" si="14"/>
        <v>#DIV/0!</v>
      </c>
      <c r="G28" s="266"/>
      <c r="H28" s="489" t="s">
        <v>1136</v>
      </c>
      <c r="I28" s="396">
        <f>'الاطار الموازنى  راي الجهه عام'!I28</f>
        <v>1.2556122060725972E-2</v>
      </c>
      <c r="J28" s="396">
        <f>'موازنة 2026-2027'!O28</f>
        <v>1.2556122060725972E-2</v>
      </c>
      <c r="K28" s="396">
        <f>'الاطار الموازنى  راي الجهه عام'!J28</f>
        <v>1.2499176240581684E-2</v>
      </c>
      <c r="L28" s="396">
        <f>'الاطار الموازنى  راي الجهه عام'!K28</f>
        <v>1.2503890302619775E-2</v>
      </c>
      <c r="M28" s="396" t="e">
        <f>'الاطار الموازنى  راي الجهه عام'!M28</f>
        <v>#DIV/0!</v>
      </c>
      <c r="N28" s="396">
        <f>'موازنة 2027-2028 '!O28</f>
        <v>1.2499176240581684E-2</v>
      </c>
      <c r="O28" s="396">
        <f>'موازنة 2028 -2029'!O28</f>
        <v>1.2503890302619775E-2</v>
      </c>
      <c r="P28" s="396">
        <f>P27/P847</f>
        <v>1.2503890302619775E-2</v>
      </c>
      <c r="Q28" s="396" t="e">
        <f>'موازنة 2029-2030'!O28</f>
        <v>#DIV/0!</v>
      </c>
      <c r="R28" s="396"/>
      <c r="S28" s="396" t="e">
        <f>S27/S847</f>
        <v>#DIV/0!</v>
      </c>
      <c r="T28" s="396"/>
      <c r="U28" s="490"/>
      <c r="V28" s="491"/>
      <c r="W28" s="461">
        <v>1</v>
      </c>
    </row>
    <row r="29" spans="1:23" s="1" customFormat="1" ht="87.75" customHeight="1" x14ac:dyDescent="0.2">
      <c r="A29" s="362"/>
      <c r="B29" s="363"/>
      <c r="C29" s="363"/>
      <c r="D29" s="363"/>
      <c r="E29" s="363"/>
      <c r="F29" s="363"/>
      <c r="G29" s="56" t="s">
        <v>643</v>
      </c>
      <c r="H29" s="492" t="s">
        <v>19</v>
      </c>
      <c r="I29" s="363">
        <f>'الاطار الموازنى  راي الجهه عام'!I29</f>
        <v>0</v>
      </c>
      <c r="J29" s="363"/>
      <c r="K29" s="363">
        <f>'الاطار الموازنى  راي الجهه عام'!J29</f>
        <v>0</v>
      </c>
      <c r="L29" s="363">
        <f>'الاطار الموازنى  راي الجهه عام'!K29</f>
        <v>0</v>
      </c>
      <c r="M29" s="363">
        <f>'الاطار الموازنى  راي الجهه عام'!M29</f>
        <v>0</v>
      </c>
      <c r="N29" s="363"/>
      <c r="O29" s="363"/>
      <c r="P29" s="363"/>
      <c r="Q29" s="363"/>
      <c r="R29" s="493"/>
      <c r="S29" s="363"/>
      <c r="T29" s="363" t="str">
        <f t="shared" si="1"/>
        <v xml:space="preserve"> </v>
      </c>
      <c r="U29" s="363" t="str">
        <f t="shared" si="2"/>
        <v xml:space="preserve"> </v>
      </c>
      <c r="V29" s="494"/>
      <c r="W29" s="461">
        <f>W32</f>
        <v>649315</v>
      </c>
    </row>
    <row r="30" spans="1:23" ht="99" hidden="1" customHeight="1" x14ac:dyDescent="0.2">
      <c r="A30" s="353">
        <f>'موازنة 2026-2027'!A30</f>
        <v>0</v>
      </c>
      <c r="B30" s="354">
        <f>'موازنة 2026-2027'!B30</f>
        <v>0</v>
      </c>
      <c r="C30" s="354">
        <f>'موازنة 2026-2027'!C30</f>
        <v>0</v>
      </c>
      <c r="D30" s="354">
        <f>'موازنة 2026-2027'!D30</f>
        <v>0</v>
      </c>
      <c r="E30" s="354">
        <f>'موازنة 2026-2027'!E30</f>
        <v>0</v>
      </c>
      <c r="F30" s="354">
        <f>'موازنة 2026-2027'!F30</f>
        <v>0</v>
      </c>
      <c r="G30" s="79" t="s">
        <v>644</v>
      </c>
      <c r="H30" s="495" t="s">
        <v>20</v>
      </c>
      <c r="I30" s="354">
        <f>'الاطار الموازنى  راي الجهه عام'!I30</f>
        <v>0</v>
      </c>
      <c r="J30" s="354">
        <f>'موازنة 2026-2027'!O30</f>
        <v>0</v>
      </c>
      <c r="K30" s="354">
        <f>'الاطار الموازنى  راي الجهه عام'!J30</f>
        <v>0</v>
      </c>
      <c r="L30" s="354">
        <f>'الاطار الموازنى  راي الجهه عام'!K30</f>
        <v>0</v>
      </c>
      <c r="M30" s="354">
        <f>'الاطار الموازنى  راي الجهه عام'!M30</f>
        <v>0</v>
      </c>
      <c r="N30" s="354">
        <f>'موازنة 2027-2028 '!O30</f>
        <v>0</v>
      </c>
      <c r="O30" s="354">
        <f>'موازنة 2028 -2029'!O30</f>
        <v>0</v>
      </c>
      <c r="P30" s="354">
        <f t="shared" si="9"/>
        <v>0</v>
      </c>
      <c r="Q30" s="354">
        <f>'موازنة 2029-2030'!O30</f>
        <v>0</v>
      </c>
      <c r="R30" s="469">
        <f t="shared" si="0"/>
        <v>0</v>
      </c>
      <c r="S30" s="354"/>
      <c r="T30" s="354" t="str">
        <f t="shared" si="1"/>
        <v xml:space="preserve"> </v>
      </c>
      <c r="U30" s="354" t="str">
        <f t="shared" si="2"/>
        <v xml:space="preserve"> </v>
      </c>
      <c r="V30" s="470">
        <f t="shared" si="4"/>
        <v>0</v>
      </c>
      <c r="W30" s="461">
        <f t="shared" si="3"/>
        <v>0</v>
      </c>
    </row>
    <row r="31" spans="1:23" ht="105" customHeight="1" thickBot="1" x14ac:dyDescent="0.25">
      <c r="A31" s="367">
        <f>'موازنة 2026-2027'!A31</f>
        <v>15000</v>
      </c>
      <c r="B31" s="367">
        <f>'موازنة 2026-2027'!B31</f>
        <v>17422</v>
      </c>
      <c r="C31" s="367">
        <f>'موازنة 2026-2027'!C31</f>
        <v>23000</v>
      </c>
      <c r="D31" s="367">
        <f>'موازنة 2026-2027'!D31</f>
        <v>29893</v>
      </c>
      <c r="E31" s="367">
        <f>'موازنة 2026-2027'!E31</f>
        <v>45000</v>
      </c>
      <c r="F31" s="367">
        <f>'موازنة 2026-2027'!F31</f>
        <v>0</v>
      </c>
      <c r="G31" s="81" t="s">
        <v>645</v>
      </c>
      <c r="H31" s="483" t="s">
        <v>21</v>
      </c>
      <c r="I31" s="367">
        <f>'الاطار الموازنى  راي الجهه عام'!I31</f>
        <v>82000</v>
      </c>
      <c r="J31" s="367">
        <f>'موازنة 2026-2027'!O31</f>
        <v>82000</v>
      </c>
      <c r="K31" s="367">
        <f>'الاطار الموازنى  راي الجهه عام'!J31</f>
        <v>95000</v>
      </c>
      <c r="L31" s="367">
        <f>'الاطار الموازنى  راي الجهه عام'!K31</f>
        <v>114000</v>
      </c>
      <c r="M31" s="367">
        <f>'الاطار الموازنى  راي الجهه عام'!M31</f>
        <v>0</v>
      </c>
      <c r="N31" s="367">
        <f>'موازنة 2027-2028 '!O31</f>
        <v>95000</v>
      </c>
      <c r="O31" s="367">
        <f>'موازنة 2028 -2029'!O31</f>
        <v>114000</v>
      </c>
      <c r="P31" s="367">
        <f>O31*2</f>
        <v>228000</v>
      </c>
      <c r="Q31" s="367">
        <f>'موازنة 2029-2030'!O31</f>
        <v>0</v>
      </c>
      <c r="R31" s="498">
        <f t="shared" si="0"/>
        <v>-82000</v>
      </c>
      <c r="S31" s="367"/>
      <c r="T31" s="367" t="str">
        <f t="shared" si="1"/>
        <v xml:space="preserve"> </v>
      </c>
      <c r="U31" s="367">
        <f t="shared" si="2"/>
        <v>82000</v>
      </c>
      <c r="V31" s="499">
        <f t="shared" si="4"/>
        <v>0</v>
      </c>
      <c r="W31" s="461">
        <f t="shared" si="3"/>
        <v>649315</v>
      </c>
    </row>
    <row r="32" spans="1:23" s="1" customFormat="1" ht="110.25" customHeight="1" thickBot="1" x14ac:dyDescent="0.25">
      <c r="A32" s="360">
        <f t="shared" ref="A32:S32" si="15">SUM(A30:A31)</f>
        <v>15000</v>
      </c>
      <c r="B32" s="368">
        <f t="shared" si="15"/>
        <v>17422</v>
      </c>
      <c r="C32" s="368">
        <f t="shared" si="15"/>
        <v>23000</v>
      </c>
      <c r="D32" s="368">
        <f t="shared" si="15"/>
        <v>29893</v>
      </c>
      <c r="E32" s="368">
        <f t="shared" si="15"/>
        <v>45000</v>
      </c>
      <c r="F32" s="368">
        <f t="shared" si="15"/>
        <v>0</v>
      </c>
      <c r="G32" s="51"/>
      <c r="H32" s="486" t="s">
        <v>22</v>
      </c>
      <c r="I32" s="368">
        <f>'الاطار الموازنى  راي الجهه عام'!I32</f>
        <v>82000</v>
      </c>
      <c r="J32" s="368">
        <f>'موازنة 2026-2027'!O32</f>
        <v>82000</v>
      </c>
      <c r="K32" s="368">
        <f>'الاطار الموازنى  راي الجهه عام'!J32</f>
        <v>95000</v>
      </c>
      <c r="L32" s="368">
        <f>'الاطار الموازنى  راي الجهه عام'!K32</f>
        <v>114000</v>
      </c>
      <c r="M32" s="368">
        <f>'الاطار الموازنى  راي الجهه عام'!M32</f>
        <v>0</v>
      </c>
      <c r="N32" s="368">
        <f>'موازنة 2027-2028 '!O32</f>
        <v>95000</v>
      </c>
      <c r="O32" s="368">
        <f>'موازنة 2028 -2029'!O32</f>
        <v>114000</v>
      </c>
      <c r="P32" s="368">
        <f t="shared" si="15"/>
        <v>228000</v>
      </c>
      <c r="Q32" s="368">
        <f>'موازنة 2029-2030'!O32</f>
        <v>0</v>
      </c>
      <c r="R32" s="500">
        <f t="shared" si="0"/>
        <v>-82000</v>
      </c>
      <c r="S32" s="368">
        <f t="shared" si="15"/>
        <v>0</v>
      </c>
      <c r="T32" s="368" t="str">
        <f t="shared" si="1"/>
        <v xml:space="preserve"> </v>
      </c>
      <c r="U32" s="368">
        <f t="shared" si="2"/>
        <v>82000</v>
      </c>
      <c r="V32" s="501">
        <f t="shared" si="4"/>
        <v>0</v>
      </c>
      <c r="W32" s="461">
        <f t="shared" si="3"/>
        <v>649315</v>
      </c>
    </row>
    <row r="33" spans="1:23" s="1" customFormat="1" ht="107.25" customHeight="1" thickBot="1" x14ac:dyDescent="0.25">
      <c r="A33" s="361">
        <f t="shared" ref="A33:F33" si="16">A32/A847</f>
        <v>6.8181818181818187E-4</v>
      </c>
      <c r="B33" s="361">
        <f t="shared" si="16"/>
        <v>6.9607714462139366E-4</v>
      </c>
      <c r="C33" s="361">
        <f t="shared" si="16"/>
        <v>1.2222340312466786E-3</v>
      </c>
      <c r="D33" s="361">
        <f t="shared" si="16"/>
        <v>9.31670465852998E-4</v>
      </c>
      <c r="E33" s="361">
        <f t="shared" si="16"/>
        <v>1.4601856058147837E-3</v>
      </c>
      <c r="F33" s="361" t="e">
        <f t="shared" si="16"/>
        <v>#DIV/0!</v>
      </c>
      <c r="G33" s="266"/>
      <c r="H33" s="489" t="s">
        <v>1136</v>
      </c>
      <c r="I33" s="396">
        <f>'الاطار الموازنى  راي الجهه عام'!I33</f>
        <v>2.0800040585445046E-3</v>
      </c>
      <c r="J33" s="396">
        <f>'موازنة 2026-2027'!O33</f>
        <v>2.0800040585445046E-3</v>
      </c>
      <c r="K33" s="396">
        <f>'الاطار الموازنى  راي الجهه عام'!J33</f>
        <v>2.0868571930672407E-3</v>
      </c>
      <c r="L33" s="396">
        <f>'الاطار الموازنى  راي الجهه عام'!K33</f>
        <v>2.0870329348442965E-3</v>
      </c>
      <c r="M33" s="396" t="e">
        <f>'الاطار الموازنى  راي الجهه عام'!M33</f>
        <v>#DIV/0!</v>
      </c>
      <c r="N33" s="396">
        <f>'موازنة 2027-2028 '!O33</f>
        <v>2.0868571930672407E-3</v>
      </c>
      <c r="O33" s="396">
        <f>'موازنة 2028 -2029'!O33</f>
        <v>2.0870329348442965E-3</v>
      </c>
      <c r="P33" s="396">
        <f>P32/P847</f>
        <v>2.0870329348442965E-3</v>
      </c>
      <c r="Q33" s="396" t="e">
        <f>'موازنة 2029-2030'!O33</f>
        <v>#DIV/0!</v>
      </c>
      <c r="R33" s="396"/>
      <c r="S33" s="396" t="e">
        <f>S32/S847</f>
        <v>#DIV/0!</v>
      </c>
      <c r="T33" s="396"/>
      <c r="U33" s="490"/>
      <c r="V33" s="491"/>
      <c r="W33" s="461">
        <v>1</v>
      </c>
    </row>
    <row r="34" spans="1:23" s="1" customFormat="1" ht="105.75" hidden="1" customHeight="1" x14ac:dyDescent="0.2">
      <c r="A34" s="357"/>
      <c r="B34" s="373"/>
      <c r="C34" s="373"/>
      <c r="D34" s="373"/>
      <c r="E34" s="373"/>
      <c r="F34" s="373"/>
      <c r="G34" s="48" t="s">
        <v>646</v>
      </c>
      <c r="H34" s="513" t="s">
        <v>23</v>
      </c>
      <c r="I34" s="373">
        <f>'الاطار الموازنى  راي الجهه عام'!I34</f>
        <v>0</v>
      </c>
      <c r="J34" s="373"/>
      <c r="K34" s="373">
        <f>'الاطار الموازنى  راي الجهه عام'!J34</f>
        <v>0</v>
      </c>
      <c r="L34" s="373">
        <f>'الاطار الموازنى  راي الجهه عام'!K34</f>
        <v>0</v>
      </c>
      <c r="M34" s="373">
        <f>'الاطار الموازنى  راي الجهه عام'!M34</f>
        <v>0</v>
      </c>
      <c r="N34" s="373"/>
      <c r="O34" s="373"/>
      <c r="P34" s="373"/>
      <c r="Q34" s="373"/>
      <c r="R34" s="508"/>
      <c r="S34" s="373"/>
      <c r="T34" s="373" t="str">
        <f t="shared" si="1"/>
        <v xml:space="preserve"> </v>
      </c>
      <c r="U34" s="373" t="str">
        <f t="shared" si="2"/>
        <v xml:space="preserve"> </v>
      </c>
      <c r="V34" s="509"/>
      <c r="W34" s="461">
        <f>W36</f>
        <v>0</v>
      </c>
    </row>
    <row r="35" spans="1:23" ht="87.75" customHeight="1" thickBot="1" x14ac:dyDescent="0.25">
      <c r="A35" s="364">
        <f>'موازنة 2026-2027'!A35</f>
        <v>0</v>
      </c>
      <c r="B35" s="365">
        <f>'موازنة 2026-2027'!B35</f>
        <v>0</v>
      </c>
      <c r="C35" s="365">
        <f>'موازنة 2026-2027'!C35</f>
        <v>14000</v>
      </c>
      <c r="D35" s="365">
        <f>'موازنة 2026-2027'!D35</f>
        <v>1925</v>
      </c>
      <c r="E35" s="365">
        <f>'موازنة 2026-2027'!E35</f>
        <v>14000</v>
      </c>
      <c r="F35" s="365">
        <f>'موازنة 2026-2027'!F35</f>
        <v>0</v>
      </c>
      <c r="G35" s="49" t="s">
        <v>647</v>
      </c>
      <c r="H35" s="480" t="s">
        <v>24</v>
      </c>
      <c r="I35" s="365">
        <f>'الاطار الموازنى  راي الجهه عام'!I35</f>
        <v>7000</v>
      </c>
      <c r="J35" s="365">
        <f>'موازنة 2026-2027'!O35</f>
        <v>7000</v>
      </c>
      <c r="K35" s="365">
        <f>'الاطار الموازنى  راي الجهه عام'!J35</f>
        <v>8000</v>
      </c>
      <c r="L35" s="365">
        <f>'الاطار الموازنى  راي الجهه عام'!K35</f>
        <v>9000</v>
      </c>
      <c r="M35" s="365">
        <f>'الاطار الموازنى  راي الجهه عام'!M35</f>
        <v>0</v>
      </c>
      <c r="N35" s="365">
        <f>'موازنة 2027-2028 '!O35</f>
        <v>8000</v>
      </c>
      <c r="O35" s="365">
        <f>'موازنة 2028 -2029'!O35</f>
        <v>9000</v>
      </c>
      <c r="P35" s="365">
        <f>O35*2</f>
        <v>18000</v>
      </c>
      <c r="Q35" s="365">
        <f>'موازنة 2029-2030'!O35</f>
        <v>0</v>
      </c>
      <c r="R35" s="496">
        <f t="shared" si="0"/>
        <v>-7000</v>
      </c>
      <c r="S35" s="365"/>
      <c r="T35" s="365" t="str">
        <f t="shared" si="1"/>
        <v xml:space="preserve"> </v>
      </c>
      <c r="U35" s="365">
        <f t="shared" si="2"/>
        <v>7000</v>
      </c>
      <c r="V35" s="497">
        <f t="shared" si="4"/>
        <v>0</v>
      </c>
      <c r="W35" s="461">
        <f t="shared" si="3"/>
        <v>71925</v>
      </c>
    </row>
    <row r="36" spans="1:23" s="1" customFormat="1" ht="105.75" hidden="1" customHeight="1" thickBot="1" x14ac:dyDescent="0.25">
      <c r="A36" s="364">
        <f>'موازنة 2026-2027'!A36</f>
        <v>0</v>
      </c>
      <c r="B36" s="365">
        <f>'موازنة 2026-2027'!B36</f>
        <v>0</v>
      </c>
      <c r="C36" s="365">
        <f>'موازنة 2026-2027'!C36</f>
        <v>0</v>
      </c>
      <c r="D36" s="365">
        <f>'موازنة 2026-2027'!D36</f>
        <v>0</v>
      </c>
      <c r="E36" s="365">
        <f>'موازنة 2026-2027'!E36</f>
        <v>0</v>
      </c>
      <c r="F36" s="365">
        <f>'موازنة 2026-2027'!F36</f>
        <v>0</v>
      </c>
      <c r="G36" s="365" t="s">
        <v>648</v>
      </c>
      <c r="H36" s="365" t="s">
        <v>25</v>
      </c>
      <c r="I36" s="365">
        <f>'الاطار الموازنى  راي الجهه عام'!I36</f>
        <v>0</v>
      </c>
      <c r="J36" s="365">
        <f>'موازنة 2026-2027'!O36</f>
        <v>0</v>
      </c>
      <c r="K36" s="365">
        <f>'الاطار الموازنى  راي الجهه عام'!J36</f>
        <v>0</v>
      </c>
      <c r="L36" s="365">
        <f>'الاطار الموازنى  راي الجهه عام'!K36</f>
        <v>0</v>
      </c>
      <c r="M36" s="365">
        <f>'الاطار الموازنى  راي الجهه عام'!M36</f>
        <v>0</v>
      </c>
      <c r="N36" s="365">
        <f>'موازنة 2027-2028 '!O36</f>
        <v>0</v>
      </c>
      <c r="O36" s="365">
        <f>'موازنة 2028 -2029'!O36</f>
        <v>0</v>
      </c>
      <c r="P36" s="365">
        <f t="shared" si="9"/>
        <v>0</v>
      </c>
      <c r="Q36" s="365">
        <f>'موازنة 2029-2030'!O36</f>
        <v>0</v>
      </c>
      <c r="R36" s="365">
        <f t="shared" si="0"/>
        <v>0</v>
      </c>
      <c r="S36" s="365"/>
      <c r="T36" s="365" t="str">
        <f t="shared" si="1"/>
        <v xml:space="preserve"> </v>
      </c>
      <c r="U36" s="365" t="str">
        <f t="shared" si="2"/>
        <v xml:space="preserve"> </v>
      </c>
      <c r="V36" s="365">
        <f t="shared" si="4"/>
        <v>0</v>
      </c>
      <c r="W36" s="461">
        <f t="shared" si="3"/>
        <v>0</v>
      </c>
    </row>
    <row r="37" spans="1:23" s="1" customFormat="1" ht="87.75" customHeight="1" thickBot="1" x14ac:dyDescent="0.25">
      <c r="A37" s="360">
        <f t="shared" ref="A37:S37" si="17">SUM(A35:A36)</f>
        <v>0</v>
      </c>
      <c r="B37" s="368">
        <f t="shared" si="17"/>
        <v>0</v>
      </c>
      <c r="C37" s="368">
        <f t="shared" si="17"/>
        <v>14000</v>
      </c>
      <c r="D37" s="368">
        <f t="shared" si="17"/>
        <v>1925</v>
      </c>
      <c r="E37" s="368">
        <f t="shared" si="17"/>
        <v>14000</v>
      </c>
      <c r="F37" s="368">
        <f t="shared" si="17"/>
        <v>0</v>
      </c>
      <c r="G37" s="51"/>
      <c r="H37" s="486" t="s">
        <v>26</v>
      </c>
      <c r="I37" s="368">
        <f>'الاطار الموازنى  راي الجهه عام'!I37</f>
        <v>7000</v>
      </c>
      <c r="J37" s="368">
        <f>'موازنة 2026-2027'!O37</f>
        <v>7000</v>
      </c>
      <c r="K37" s="368">
        <f>'الاطار الموازنى  راي الجهه عام'!J37</f>
        <v>8000</v>
      </c>
      <c r="L37" s="368">
        <f>'الاطار الموازنى  راي الجهه عام'!K37</f>
        <v>9000</v>
      </c>
      <c r="M37" s="368">
        <f>'الاطار الموازنى  راي الجهه عام'!M37</f>
        <v>0</v>
      </c>
      <c r="N37" s="368">
        <f>'موازنة 2027-2028 '!O37</f>
        <v>8000</v>
      </c>
      <c r="O37" s="368">
        <f>'موازنة 2028 -2029'!O37</f>
        <v>9000</v>
      </c>
      <c r="P37" s="368">
        <f t="shared" si="17"/>
        <v>18000</v>
      </c>
      <c r="Q37" s="368">
        <f>'موازنة 2029-2030'!O37</f>
        <v>0</v>
      </c>
      <c r="R37" s="500">
        <f t="shared" si="0"/>
        <v>-7000</v>
      </c>
      <c r="S37" s="368">
        <f t="shared" si="17"/>
        <v>0</v>
      </c>
      <c r="T37" s="368" t="str">
        <f t="shared" si="1"/>
        <v xml:space="preserve"> </v>
      </c>
      <c r="U37" s="368">
        <f t="shared" si="2"/>
        <v>7000</v>
      </c>
      <c r="V37" s="501">
        <f t="shared" si="4"/>
        <v>0</v>
      </c>
      <c r="W37" s="461">
        <f t="shared" si="3"/>
        <v>71925</v>
      </c>
    </row>
    <row r="38" spans="1:23" s="1" customFormat="1" ht="87.75" customHeight="1" thickBot="1" x14ac:dyDescent="0.25">
      <c r="A38" s="361">
        <f t="shared" ref="A38:F38" si="18">A37/A847</f>
        <v>0</v>
      </c>
      <c r="B38" s="361">
        <f t="shared" si="18"/>
        <v>0</v>
      </c>
      <c r="C38" s="361">
        <f t="shared" si="18"/>
        <v>7.4396854075884787E-4</v>
      </c>
      <c r="D38" s="361">
        <f t="shared" si="18"/>
        <v>5.9996174581574992E-5</v>
      </c>
      <c r="E38" s="361">
        <f t="shared" si="18"/>
        <v>4.5427996625348822E-4</v>
      </c>
      <c r="F38" s="361" t="e">
        <f t="shared" si="18"/>
        <v>#DIV/0!</v>
      </c>
      <c r="G38" s="266"/>
      <c r="H38" s="489" t="s">
        <v>1136</v>
      </c>
      <c r="I38" s="396">
        <f>'الاطار الموازنى  راي الجهه عام'!I38</f>
        <v>1.7756132207087232E-4</v>
      </c>
      <c r="J38" s="396">
        <f>'موازنة 2026-2027'!O38</f>
        <v>1.7756132207087232E-4</v>
      </c>
      <c r="K38" s="396">
        <f>'الاطار الموازنى  راي الجهه عام'!J38</f>
        <v>1.7573534257408344E-4</v>
      </c>
      <c r="L38" s="396">
        <f>'الاطار الموازنى  راي الجهه عام'!K38</f>
        <v>1.6476575801402339E-4</v>
      </c>
      <c r="M38" s="396" t="e">
        <f>'الاطار الموازنى  راي الجهه عام'!M38</f>
        <v>#DIV/0!</v>
      </c>
      <c r="N38" s="396">
        <f>'موازنة 2027-2028 '!O38</f>
        <v>1.7573534257408344E-4</v>
      </c>
      <c r="O38" s="396">
        <f>'موازنة 2028 -2029'!O38</f>
        <v>1.6476575801402339E-4</v>
      </c>
      <c r="P38" s="396">
        <f>P37/P847</f>
        <v>1.6476575801402339E-4</v>
      </c>
      <c r="Q38" s="396" t="e">
        <f>'موازنة 2029-2030'!O38</f>
        <v>#DIV/0!</v>
      </c>
      <c r="R38" s="396"/>
      <c r="S38" s="396" t="e">
        <f>S37/S847</f>
        <v>#DIV/0!</v>
      </c>
      <c r="T38" s="396"/>
      <c r="U38" s="490"/>
      <c r="V38" s="491"/>
      <c r="W38" s="461">
        <v>1</v>
      </c>
    </row>
    <row r="39" spans="1:23" s="1" customFormat="1" ht="126" hidden="1" customHeight="1" thickBot="1" x14ac:dyDescent="0.25">
      <c r="A39" s="374">
        <f>'موازنة 2026-2027'!A39</f>
        <v>0</v>
      </c>
      <c r="B39" s="375">
        <f>'موازنة 2026-2027'!B39</f>
        <v>0</v>
      </c>
      <c r="C39" s="375">
        <f>'موازنة 2026-2027'!C39</f>
        <v>0</v>
      </c>
      <c r="D39" s="375">
        <f>'موازنة 2026-2027'!D39</f>
        <v>0</v>
      </c>
      <c r="E39" s="375">
        <f>'موازنة 2026-2027'!E39</f>
        <v>0</v>
      </c>
      <c r="F39" s="375">
        <f>'موازنة 2026-2027'!F39</f>
        <v>0</v>
      </c>
      <c r="G39" s="56">
        <v>3111020501</v>
      </c>
      <c r="H39" s="492" t="s">
        <v>27</v>
      </c>
      <c r="I39" s="375">
        <f>'الاطار الموازنى  راي الجهه عام'!I39</f>
        <v>0</v>
      </c>
      <c r="J39" s="375">
        <f>'موازنة 2026-2027'!O39</f>
        <v>0</v>
      </c>
      <c r="K39" s="375">
        <f>'الاطار الموازنى  راي الجهه عام'!J39</f>
        <v>0</v>
      </c>
      <c r="L39" s="375">
        <f>'الاطار الموازنى  راي الجهه عام'!K39</f>
        <v>0</v>
      </c>
      <c r="M39" s="375">
        <f>'الاطار الموازنى  راي الجهه عام'!M39</f>
        <v>0</v>
      </c>
      <c r="N39" s="375">
        <f>'موازنة 2027-2028 '!O39</f>
        <v>0</v>
      </c>
      <c r="O39" s="375">
        <f>'موازنة 2028 -2029'!O39</f>
        <v>0</v>
      </c>
      <c r="P39" s="375">
        <f t="shared" si="9"/>
        <v>0</v>
      </c>
      <c r="Q39" s="375">
        <f>'موازنة 2029-2030'!O39</f>
        <v>0</v>
      </c>
      <c r="R39" s="511">
        <f t="shared" si="0"/>
        <v>0</v>
      </c>
      <c r="S39" s="375"/>
      <c r="T39" s="375" t="str">
        <f t="shared" si="1"/>
        <v xml:space="preserve"> </v>
      </c>
      <c r="U39" s="375" t="str">
        <f t="shared" si="2"/>
        <v xml:space="preserve"> </v>
      </c>
      <c r="V39" s="512">
        <f t="shared" si="4"/>
        <v>0</v>
      </c>
      <c r="W39" s="461">
        <f t="shared" si="3"/>
        <v>0</v>
      </c>
    </row>
    <row r="40" spans="1:23" s="2" customFormat="1" ht="108" customHeight="1" thickBot="1" x14ac:dyDescent="0.25">
      <c r="A40" s="376">
        <f t="shared" ref="A40:F40" si="19">A23+A27+A32+A37+A39</f>
        <v>215000</v>
      </c>
      <c r="B40" s="377">
        <f t="shared" si="19"/>
        <v>195290</v>
      </c>
      <c r="C40" s="377">
        <f t="shared" si="19"/>
        <v>302000</v>
      </c>
      <c r="D40" s="377">
        <f t="shared" si="19"/>
        <v>299708</v>
      </c>
      <c r="E40" s="377">
        <f t="shared" si="19"/>
        <v>509000</v>
      </c>
      <c r="F40" s="377">
        <f t="shared" si="19"/>
        <v>0</v>
      </c>
      <c r="G40" s="57"/>
      <c r="H40" s="514" t="s">
        <v>28</v>
      </c>
      <c r="I40" s="377">
        <f>'الاطار الموازنى  راي الجهه عام'!I40</f>
        <v>584000</v>
      </c>
      <c r="J40" s="377">
        <f>'موازنة 2026-2027'!O40</f>
        <v>584000</v>
      </c>
      <c r="K40" s="377">
        <f>'الاطار الموازنى  راي الجهه عام'!J40</f>
        <v>672000</v>
      </c>
      <c r="L40" s="377">
        <f>'الاطار الموازنى  راي الجهه عام'!K40</f>
        <v>806000</v>
      </c>
      <c r="M40" s="377">
        <f>'الاطار الموازنى  راي الجهه عام'!M40</f>
        <v>0</v>
      </c>
      <c r="N40" s="377">
        <f>'موازنة 2027-2028 '!O40</f>
        <v>672000</v>
      </c>
      <c r="O40" s="377">
        <f>'موازنة 2028 -2029'!O40</f>
        <v>806000</v>
      </c>
      <c r="P40" s="377">
        <f>P23+P27+P32+P37+P39</f>
        <v>1612000</v>
      </c>
      <c r="Q40" s="377">
        <f>'موازنة 2029-2030'!O40</f>
        <v>0</v>
      </c>
      <c r="R40" s="515">
        <f t="shared" si="0"/>
        <v>-584000</v>
      </c>
      <c r="S40" s="377">
        <f>S23+S27+S32+S37+S39</f>
        <v>0</v>
      </c>
      <c r="T40" s="377" t="str">
        <f t="shared" si="1"/>
        <v xml:space="preserve"> </v>
      </c>
      <c r="U40" s="377">
        <f t="shared" si="2"/>
        <v>584000</v>
      </c>
      <c r="V40" s="516">
        <f t="shared" si="4"/>
        <v>0</v>
      </c>
      <c r="W40" s="461">
        <f t="shared" si="3"/>
        <v>5194998</v>
      </c>
    </row>
    <row r="41" spans="1:23" s="1" customFormat="1" ht="112.5" customHeight="1" thickBot="1" x14ac:dyDescent="0.25">
      <c r="A41" s="361">
        <f t="shared" ref="A41:F41" si="20">A40/A847</f>
        <v>9.7727272727272732E-3</v>
      </c>
      <c r="B41" s="361">
        <f t="shared" si="20"/>
        <v>7.8026004806056697E-3</v>
      </c>
      <c r="C41" s="361">
        <f t="shared" si="20"/>
        <v>1.6048464236369433E-2</v>
      </c>
      <c r="D41" s="361">
        <f t="shared" si="20"/>
        <v>9.3409524631141178E-3</v>
      </c>
      <c r="E41" s="361">
        <f t="shared" si="20"/>
        <v>1.6516321630216109E-2</v>
      </c>
      <c r="F41" s="361" t="e">
        <f t="shared" si="20"/>
        <v>#DIV/0!</v>
      </c>
      <c r="G41" s="266"/>
      <c r="H41" s="489" t="s">
        <v>1136</v>
      </c>
      <c r="I41" s="396">
        <f>'الاطار الموازنى  راي الجهه عام'!I41</f>
        <v>1.481368744134135E-2</v>
      </c>
      <c r="J41" s="396">
        <f>'موازنة 2026-2027'!O41</f>
        <v>1.481368744134135E-2</v>
      </c>
      <c r="K41" s="396">
        <f>'الاطار الموازنى  راي الجهه عام'!J41</f>
        <v>1.4761768776223008E-2</v>
      </c>
      <c r="L41" s="396">
        <f>'الاطار الموازنى  راي الجهه عام'!K41</f>
        <v>1.4755688995478095E-2</v>
      </c>
      <c r="M41" s="396" t="e">
        <f>'الاطار الموازنى  راي الجهه عام'!M41</f>
        <v>#DIV/0!</v>
      </c>
      <c r="N41" s="396">
        <f>'موازنة 2027-2028 '!O41</f>
        <v>1.4761768776223008E-2</v>
      </c>
      <c r="O41" s="396">
        <f>'موازنة 2028 -2029'!O41</f>
        <v>1.4755688995478095E-2</v>
      </c>
      <c r="P41" s="396">
        <f t="shared" ref="P41:S41" si="21">P40/P847</f>
        <v>1.4755688995478095E-2</v>
      </c>
      <c r="Q41" s="396" t="e">
        <f>'موازنة 2029-2030'!O41</f>
        <v>#DIV/0!</v>
      </c>
      <c r="R41" s="396">
        <f t="shared" si="21"/>
        <v>1.481368744134135E-2</v>
      </c>
      <c r="S41" s="396" t="e">
        <f t="shared" si="21"/>
        <v>#DIV/0!</v>
      </c>
      <c r="T41" s="396"/>
      <c r="U41" s="490"/>
      <c r="V41" s="491"/>
      <c r="W41" s="461">
        <v>1</v>
      </c>
    </row>
    <row r="42" spans="1:23" s="2" customFormat="1" ht="87.75" customHeight="1" x14ac:dyDescent="0.2">
      <c r="A42" s="371"/>
      <c r="B42" s="372"/>
      <c r="C42" s="372"/>
      <c r="D42" s="372"/>
      <c r="E42" s="372"/>
      <c r="F42" s="372"/>
      <c r="G42" s="53" t="s">
        <v>649</v>
      </c>
      <c r="H42" s="505" t="s">
        <v>29</v>
      </c>
      <c r="I42" s="372">
        <f>'الاطار الموازنى  راي الجهه عام'!I42</f>
        <v>0</v>
      </c>
      <c r="J42" s="372"/>
      <c r="K42" s="372">
        <f>'الاطار الموازنى  راي الجهه عام'!J42</f>
        <v>0</v>
      </c>
      <c r="L42" s="372">
        <f>'الاطار الموازنى  راي الجهه عام'!K42</f>
        <v>0</v>
      </c>
      <c r="M42" s="372">
        <f>'الاطار الموازنى  راي الجهه عام'!M42</f>
        <v>0</v>
      </c>
      <c r="N42" s="372"/>
      <c r="O42" s="372"/>
      <c r="P42" s="372"/>
      <c r="Q42" s="372"/>
      <c r="R42" s="506"/>
      <c r="S42" s="372"/>
      <c r="T42" s="372" t="str">
        <f t="shared" si="1"/>
        <v xml:space="preserve"> </v>
      </c>
      <c r="U42" s="372" t="str">
        <f t="shared" si="2"/>
        <v xml:space="preserve"> </v>
      </c>
      <c r="V42" s="507"/>
      <c r="W42" s="461">
        <f>W45</f>
        <v>3978243</v>
      </c>
    </row>
    <row r="43" spans="1:23" s="1" customFormat="1" ht="87.75" customHeight="1" x14ac:dyDescent="0.2">
      <c r="A43" s="373">
        <f>'موازنة 2026-2027'!A43</f>
        <v>50000</v>
      </c>
      <c r="B43" s="373">
        <f>'موازنة 2026-2027'!B43</f>
        <v>43600</v>
      </c>
      <c r="C43" s="373">
        <f>'موازنة 2026-2027'!C43</f>
        <v>100000</v>
      </c>
      <c r="D43" s="373">
        <f>'موازنة 2026-2027'!D43</f>
        <v>41228</v>
      </c>
      <c r="E43" s="373">
        <f>'موازنة 2026-2027'!E43</f>
        <v>175000</v>
      </c>
      <c r="F43" s="373">
        <f>'موازنة 2026-2027'!F43</f>
        <v>0</v>
      </c>
      <c r="G43" s="54">
        <v>3111030101</v>
      </c>
      <c r="H43" s="477" t="s">
        <v>30</v>
      </c>
      <c r="I43" s="373">
        <f>'الاطار الموازنى  راي الجهه عام'!I43</f>
        <v>192000</v>
      </c>
      <c r="J43" s="373">
        <f>'موازنة 2026-2027'!O43</f>
        <v>192000</v>
      </c>
      <c r="K43" s="373">
        <f>'الاطار الموازنى  راي الجهه عام'!J43</f>
        <v>222000</v>
      </c>
      <c r="L43" s="373">
        <f>'الاطار الموازنى  راي الجهه عام'!K43</f>
        <v>266000</v>
      </c>
      <c r="M43" s="373">
        <f>'الاطار الموازنى  راي الجهه عام'!M43</f>
        <v>0</v>
      </c>
      <c r="N43" s="373">
        <f>'موازنة 2027-2028 '!O43</f>
        <v>222000</v>
      </c>
      <c r="O43" s="373">
        <f>'موازنة 2028 -2029'!O43</f>
        <v>266000</v>
      </c>
      <c r="P43" s="373">
        <f t="shared" si="9"/>
        <v>532000</v>
      </c>
      <c r="Q43" s="373">
        <f>'موازنة 2029-2030'!O43</f>
        <v>0</v>
      </c>
      <c r="R43" s="508">
        <f t="shared" si="0"/>
        <v>-192000</v>
      </c>
      <c r="S43" s="373"/>
      <c r="T43" s="373" t="str">
        <f t="shared" si="1"/>
        <v xml:space="preserve"> </v>
      </c>
      <c r="U43" s="373">
        <f t="shared" si="2"/>
        <v>192000</v>
      </c>
      <c r="V43" s="509">
        <f t="shared" si="4"/>
        <v>0</v>
      </c>
      <c r="W43" s="461">
        <f t="shared" si="3"/>
        <v>1621828</v>
      </c>
    </row>
    <row r="44" spans="1:23" s="1" customFormat="1" ht="92.25" customHeight="1" thickBot="1" x14ac:dyDescent="0.25">
      <c r="A44" s="375">
        <f>'موازنة 2026-2027'!A44</f>
        <v>100000</v>
      </c>
      <c r="B44" s="375">
        <f>'موازنة 2026-2027'!B44</f>
        <v>35632</v>
      </c>
      <c r="C44" s="375">
        <f>'موازنة 2026-2027'!C44</f>
        <v>130000</v>
      </c>
      <c r="D44" s="375">
        <f>'موازنة 2026-2027'!D44</f>
        <v>112783</v>
      </c>
      <c r="E44" s="375">
        <f>'موازنة 2026-2027'!E44</f>
        <v>250000</v>
      </c>
      <c r="F44" s="375">
        <f>'موازنة 2026-2027'!F44</f>
        <v>0</v>
      </c>
      <c r="G44" s="55">
        <v>3111030201</v>
      </c>
      <c r="H44" s="510" t="s">
        <v>31</v>
      </c>
      <c r="I44" s="375">
        <f>'الاطار الموازنى  راي الجهه عام'!I44</f>
        <v>275000</v>
      </c>
      <c r="J44" s="375">
        <f>'موازنة 2026-2027'!O44</f>
        <v>275000</v>
      </c>
      <c r="K44" s="375">
        <f>'الاطار الموازنى  راي الجهه عام'!J44</f>
        <v>316000</v>
      </c>
      <c r="L44" s="375">
        <f>'الاطار الموازنى  راي الجهه عام'!K44</f>
        <v>379000</v>
      </c>
      <c r="M44" s="375">
        <f>'الاطار الموازنى  راي الجهه عام'!M44</f>
        <v>0</v>
      </c>
      <c r="N44" s="375">
        <f>'موازنة 2027-2028 '!O44</f>
        <v>316000</v>
      </c>
      <c r="O44" s="375">
        <f>'موازنة 2028 -2029'!O44</f>
        <v>379000</v>
      </c>
      <c r="P44" s="375">
        <f>O44*2</f>
        <v>758000</v>
      </c>
      <c r="Q44" s="375">
        <f>'موازنة 2029-2030'!O44</f>
        <v>0</v>
      </c>
      <c r="R44" s="511">
        <f t="shared" si="0"/>
        <v>-275000</v>
      </c>
      <c r="S44" s="375"/>
      <c r="T44" s="375" t="str">
        <f t="shared" si="1"/>
        <v xml:space="preserve"> </v>
      </c>
      <c r="U44" s="375">
        <f t="shared" si="2"/>
        <v>275000</v>
      </c>
      <c r="V44" s="512">
        <f t="shared" si="4"/>
        <v>0</v>
      </c>
      <c r="W44" s="461">
        <f t="shared" si="3"/>
        <v>2356415</v>
      </c>
    </row>
    <row r="45" spans="1:23" s="2" customFormat="1" ht="97.5" customHeight="1" thickBot="1" x14ac:dyDescent="0.25">
      <c r="A45" s="376">
        <f t="shared" ref="A45:F45" si="22">SUM(A43:A44)</f>
        <v>150000</v>
      </c>
      <c r="B45" s="377">
        <f t="shared" si="22"/>
        <v>79232</v>
      </c>
      <c r="C45" s="377">
        <f t="shared" si="22"/>
        <v>230000</v>
      </c>
      <c r="D45" s="377">
        <f t="shared" si="22"/>
        <v>154011</v>
      </c>
      <c r="E45" s="377">
        <f t="shared" si="22"/>
        <v>425000</v>
      </c>
      <c r="F45" s="377">
        <f t="shared" si="22"/>
        <v>0</v>
      </c>
      <c r="G45" s="57"/>
      <c r="H45" s="514" t="s">
        <v>32</v>
      </c>
      <c r="I45" s="377">
        <f>'الاطار الموازنى  راي الجهه عام'!I45</f>
        <v>467000</v>
      </c>
      <c r="J45" s="377">
        <f>'موازنة 2026-2027'!O45</f>
        <v>467000</v>
      </c>
      <c r="K45" s="377">
        <f>'الاطار الموازنى  راي الجهه عام'!J45</f>
        <v>538000</v>
      </c>
      <c r="L45" s="377">
        <f>'الاطار الموازنى  راي الجهه عام'!K45</f>
        <v>645000</v>
      </c>
      <c r="M45" s="377">
        <f>'الاطار الموازنى  راي الجهه عام'!M45</f>
        <v>0</v>
      </c>
      <c r="N45" s="377">
        <f>'موازنة 2027-2028 '!O45</f>
        <v>538000</v>
      </c>
      <c r="O45" s="377">
        <f>'موازنة 2028 -2029'!O45</f>
        <v>645000</v>
      </c>
      <c r="P45" s="377">
        <f t="shared" ref="P45:S45" si="23">SUM(P43:P44)</f>
        <v>1290000</v>
      </c>
      <c r="Q45" s="377">
        <f>'موازنة 2029-2030'!O45</f>
        <v>0</v>
      </c>
      <c r="R45" s="515">
        <f t="shared" si="0"/>
        <v>-467000</v>
      </c>
      <c r="S45" s="377">
        <f t="shared" si="23"/>
        <v>0</v>
      </c>
      <c r="T45" s="377" t="str">
        <f t="shared" si="1"/>
        <v xml:space="preserve"> </v>
      </c>
      <c r="U45" s="377">
        <f t="shared" si="2"/>
        <v>467000</v>
      </c>
      <c r="V45" s="516">
        <f t="shared" si="4"/>
        <v>0</v>
      </c>
      <c r="W45" s="461">
        <f t="shared" si="3"/>
        <v>3978243</v>
      </c>
    </row>
    <row r="46" spans="1:23" s="1" customFormat="1" ht="102.75" customHeight="1" x14ac:dyDescent="0.2">
      <c r="A46" s="378">
        <f t="shared" ref="A46:F46" si="24">A45/A847</f>
        <v>6.8181818181818179E-3</v>
      </c>
      <c r="B46" s="378">
        <f t="shared" si="24"/>
        <v>3.1656287637838519E-3</v>
      </c>
      <c r="C46" s="378">
        <f t="shared" si="24"/>
        <v>1.2222340312466787E-2</v>
      </c>
      <c r="D46" s="378">
        <f t="shared" si="24"/>
        <v>4.8000368018093226E-3</v>
      </c>
      <c r="E46" s="378">
        <f t="shared" si="24"/>
        <v>1.3790641832695178E-2</v>
      </c>
      <c r="F46" s="378" t="e">
        <f t="shared" si="24"/>
        <v>#DIV/0!</v>
      </c>
      <c r="G46" s="311"/>
      <c r="H46" s="517" t="s">
        <v>1136</v>
      </c>
      <c r="I46" s="435">
        <f>'الاطار الموازنى  راي الجهه عام'!I46</f>
        <v>1.1845876772442483E-2</v>
      </c>
      <c r="J46" s="435">
        <f>'موازنة 2026-2027'!O46</f>
        <v>1.1845876772442483E-2</v>
      </c>
      <c r="K46" s="435">
        <f>'الاطار الموازنى  راي الجهه عام'!J46</f>
        <v>1.1818201788107111E-2</v>
      </c>
      <c r="L46" s="435">
        <f>'الاطار الموازنى  راي الجهه عام'!K46</f>
        <v>1.1808212657671676E-2</v>
      </c>
      <c r="M46" s="435" t="e">
        <f>'الاطار الموازنى  راي الجهه عام'!M46</f>
        <v>#DIV/0!</v>
      </c>
      <c r="N46" s="435">
        <f>'موازنة 2027-2028 '!O46</f>
        <v>1.1818201788107111E-2</v>
      </c>
      <c r="O46" s="435">
        <f>'موازنة 2028 -2029'!O46</f>
        <v>1.1808212657671676E-2</v>
      </c>
      <c r="P46" s="435">
        <f>P45/P847</f>
        <v>1.1808212657671676E-2</v>
      </c>
      <c r="Q46" s="435" t="e">
        <f>'موازنة 2029-2030'!O46</f>
        <v>#DIV/0!</v>
      </c>
      <c r="R46" s="435"/>
      <c r="S46" s="435" t="e">
        <f>S45/S847</f>
        <v>#DIV/0!</v>
      </c>
      <c r="T46" s="435"/>
      <c r="U46" s="434"/>
      <c r="V46" s="518"/>
      <c r="W46" s="461">
        <v>1</v>
      </c>
    </row>
    <row r="47" spans="1:23" s="2" customFormat="1" ht="99" hidden="1" customHeight="1" x14ac:dyDescent="0.2">
      <c r="A47" s="371"/>
      <c r="B47" s="372"/>
      <c r="C47" s="372"/>
      <c r="D47" s="372"/>
      <c r="E47" s="372"/>
      <c r="F47" s="372"/>
      <c r="G47" s="53" t="s">
        <v>650</v>
      </c>
      <c r="H47" s="505" t="s">
        <v>33</v>
      </c>
      <c r="I47" s="372">
        <f>'الاطار الموازنى  راي الجهه عام'!I47</f>
        <v>0</v>
      </c>
      <c r="J47" s="372"/>
      <c r="K47" s="372">
        <f>'الاطار الموازنى  راي الجهه عام'!J47</f>
        <v>0</v>
      </c>
      <c r="L47" s="372">
        <f>'الاطار الموازنى  راي الجهه عام'!K47</f>
        <v>0</v>
      </c>
      <c r="M47" s="372">
        <f>'الاطار الموازنى  راي الجهه عام'!M47</f>
        <v>0</v>
      </c>
      <c r="N47" s="372"/>
      <c r="O47" s="372"/>
      <c r="P47" s="372"/>
      <c r="Q47" s="372"/>
      <c r="R47" s="506"/>
      <c r="S47" s="372"/>
      <c r="T47" s="372" t="str">
        <f t="shared" si="1"/>
        <v xml:space="preserve"> </v>
      </c>
      <c r="U47" s="372" t="str">
        <f t="shared" si="2"/>
        <v xml:space="preserve"> </v>
      </c>
      <c r="V47" s="507"/>
      <c r="W47" s="461">
        <f>W50</f>
        <v>0</v>
      </c>
    </row>
    <row r="48" spans="1:23" s="1" customFormat="1" ht="99" hidden="1" customHeight="1" x14ac:dyDescent="0.2">
      <c r="A48" s="357">
        <f>'موازنة 2026-2027'!A48</f>
        <v>0</v>
      </c>
      <c r="B48" s="373">
        <f>'موازنة 2026-2027'!B48</f>
        <v>0</v>
      </c>
      <c r="C48" s="373">
        <f>'موازنة 2026-2027'!C48</f>
        <v>0</v>
      </c>
      <c r="D48" s="373">
        <f>'موازنة 2026-2027'!D48</f>
        <v>0</v>
      </c>
      <c r="E48" s="373">
        <f>'موازنة 2026-2027'!E48</f>
        <v>0</v>
      </c>
      <c r="F48" s="373">
        <f>'موازنة 2026-2027'!F48</f>
        <v>0</v>
      </c>
      <c r="G48" s="54">
        <v>3111040101</v>
      </c>
      <c r="H48" s="477" t="s">
        <v>34</v>
      </c>
      <c r="I48" s="373">
        <f>'الاطار الموازنى  راي الجهه عام'!I48</f>
        <v>0</v>
      </c>
      <c r="J48" s="373">
        <f>'موازنة 2026-2027'!O48</f>
        <v>0</v>
      </c>
      <c r="K48" s="373">
        <f>'الاطار الموازنى  راي الجهه عام'!J48</f>
        <v>0</v>
      </c>
      <c r="L48" s="373">
        <f>'الاطار الموازنى  راي الجهه عام'!K48</f>
        <v>0</v>
      </c>
      <c r="M48" s="373">
        <f>'الاطار الموازنى  راي الجهه عام'!M48</f>
        <v>0</v>
      </c>
      <c r="N48" s="373">
        <f>'موازنة 2027-2028 '!O48</f>
        <v>0</v>
      </c>
      <c r="O48" s="373">
        <f>'موازنة 2028 -2029'!O48</f>
        <v>0</v>
      </c>
      <c r="P48" s="373">
        <f t="shared" si="9"/>
        <v>0</v>
      </c>
      <c r="Q48" s="373">
        <f>'موازنة 2029-2030'!O48</f>
        <v>0</v>
      </c>
      <c r="R48" s="508">
        <f t="shared" si="0"/>
        <v>0</v>
      </c>
      <c r="S48" s="373"/>
      <c r="T48" s="373" t="str">
        <f t="shared" si="1"/>
        <v xml:space="preserve"> </v>
      </c>
      <c r="U48" s="373" t="str">
        <f t="shared" si="2"/>
        <v xml:space="preserve"> </v>
      </c>
      <c r="V48" s="509">
        <f t="shared" si="4"/>
        <v>0</v>
      </c>
      <c r="W48" s="461">
        <f t="shared" si="3"/>
        <v>0</v>
      </c>
    </row>
    <row r="49" spans="1:23" s="1" customFormat="1" ht="105.75" hidden="1" customHeight="1" thickBot="1" x14ac:dyDescent="0.25">
      <c r="A49" s="374">
        <f>'موازنة 2026-2027'!A49</f>
        <v>0</v>
      </c>
      <c r="B49" s="375">
        <f>'موازنة 2026-2027'!B49</f>
        <v>0</v>
      </c>
      <c r="C49" s="375">
        <f>'موازنة 2026-2027'!C49</f>
        <v>0</v>
      </c>
      <c r="D49" s="375">
        <f>'موازنة 2026-2027'!D49</f>
        <v>0</v>
      </c>
      <c r="E49" s="375">
        <f>'موازنة 2026-2027'!E49</f>
        <v>0</v>
      </c>
      <c r="F49" s="375">
        <f>'موازنة 2026-2027'!F49</f>
        <v>0</v>
      </c>
      <c r="G49" s="55">
        <v>3111040201</v>
      </c>
      <c r="H49" s="510" t="s">
        <v>35</v>
      </c>
      <c r="I49" s="375">
        <f>'الاطار الموازنى  راي الجهه عام'!I49</f>
        <v>0</v>
      </c>
      <c r="J49" s="375">
        <f>'موازنة 2026-2027'!O49</f>
        <v>0</v>
      </c>
      <c r="K49" s="375">
        <f>'الاطار الموازنى  راي الجهه عام'!J49</f>
        <v>0</v>
      </c>
      <c r="L49" s="375">
        <f>'الاطار الموازنى  راي الجهه عام'!K49</f>
        <v>0</v>
      </c>
      <c r="M49" s="375">
        <f>'الاطار الموازنى  راي الجهه عام'!M49</f>
        <v>0</v>
      </c>
      <c r="N49" s="375">
        <f>'موازنة 2027-2028 '!O49</f>
        <v>0</v>
      </c>
      <c r="O49" s="375">
        <f>'موازنة 2028 -2029'!O49</f>
        <v>0</v>
      </c>
      <c r="P49" s="375">
        <f t="shared" si="9"/>
        <v>0</v>
      </c>
      <c r="Q49" s="375">
        <f>'موازنة 2029-2030'!O49</f>
        <v>0</v>
      </c>
      <c r="R49" s="511">
        <f t="shared" si="0"/>
        <v>0</v>
      </c>
      <c r="S49" s="375"/>
      <c r="T49" s="375" t="str">
        <f t="shared" si="1"/>
        <v xml:space="preserve"> </v>
      </c>
      <c r="U49" s="375" t="str">
        <f t="shared" si="2"/>
        <v xml:space="preserve"> </v>
      </c>
      <c r="V49" s="512">
        <f t="shared" si="4"/>
        <v>0</v>
      </c>
      <c r="W49" s="461">
        <f t="shared" si="3"/>
        <v>0</v>
      </c>
    </row>
    <row r="50" spans="1:23" s="2" customFormat="1" ht="84.75" hidden="1" customHeight="1" thickBot="1" x14ac:dyDescent="0.25">
      <c r="A50" s="376">
        <f t="shared" ref="A50:S50" si="25">SUM(A48:A49)</f>
        <v>0</v>
      </c>
      <c r="B50" s="377">
        <f t="shared" si="25"/>
        <v>0</v>
      </c>
      <c r="C50" s="377">
        <f t="shared" si="25"/>
        <v>0</v>
      </c>
      <c r="D50" s="377">
        <f t="shared" si="25"/>
        <v>0</v>
      </c>
      <c r="E50" s="377">
        <f t="shared" si="25"/>
        <v>0</v>
      </c>
      <c r="F50" s="377">
        <f t="shared" si="25"/>
        <v>0</v>
      </c>
      <c r="G50" s="57"/>
      <c r="H50" s="514" t="s">
        <v>36</v>
      </c>
      <c r="I50" s="377">
        <f>'الاطار الموازنى  راي الجهه عام'!I50</f>
        <v>0</v>
      </c>
      <c r="J50" s="377">
        <f>'موازنة 2026-2027'!O50</f>
        <v>0</v>
      </c>
      <c r="K50" s="377">
        <f>'الاطار الموازنى  راي الجهه عام'!J50</f>
        <v>0</v>
      </c>
      <c r="L50" s="377">
        <f>'الاطار الموازنى  راي الجهه عام'!K50</f>
        <v>0</v>
      </c>
      <c r="M50" s="377">
        <f>'الاطار الموازنى  راي الجهه عام'!M50</f>
        <v>0</v>
      </c>
      <c r="N50" s="377">
        <f>'موازنة 2027-2028 '!O50</f>
        <v>0</v>
      </c>
      <c r="O50" s="377">
        <f>'موازنة 2028 -2029'!O50</f>
        <v>0</v>
      </c>
      <c r="P50" s="377">
        <f t="shared" si="25"/>
        <v>0</v>
      </c>
      <c r="Q50" s="377">
        <f>'موازنة 2029-2030'!O50</f>
        <v>0</v>
      </c>
      <c r="R50" s="515">
        <f t="shared" si="0"/>
        <v>0</v>
      </c>
      <c r="S50" s="377">
        <f t="shared" si="25"/>
        <v>0</v>
      </c>
      <c r="T50" s="377" t="str">
        <f t="shared" si="1"/>
        <v xml:space="preserve"> </v>
      </c>
      <c r="U50" s="377" t="str">
        <f t="shared" si="2"/>
        <v xml:space="preserve"> </v>
      </c>
      <c r="V50" s="516">
        <f t="shared" si="4"/>
        <v>0</v>
      </c>
      <c r="W50" s="461">
        <f t="shared" si="3"/>
        <v>0</v>
      </c>
    </row>
    <row r="51" spans="1:23" s="1" customFormat="1" ht="87.75" customHeight="1" thickBot="1" x14ac:dyDescent="0.25">
      <c r="A51" s="361">
        <f t="shared" ref="A51:F51" si="26">A50/A847</f>
        <v>0</v>
      </c>
      <c r="B51" s="361">
        <f t="shared" si="26"/>
        <v>0</v>
      </c>
      <c r="C51" s="361">
        <f t="shared" si="26"/>
        <v>0</v>
      </c>
      <c r="D51" s="361">
        <f t="shared" si="26"/>
        <v>0</v>
      </c>
      <c r="E51" s="361">
        <f t="shared" si="26"/>
        <v>0</v>
      </c>
      <c r="F51" s="361" t="e">
        <f t="shared" si="26"/>
        <v>#DIV/0!</v>
      </c>
      <c r="G51" s="266"/>
      <c r="H51" s="489" t="s">
        <v>1136</v>
      </c>
      <c r="I51" s="396">
        <f>'الاطار الموازنى  راي الجهه عام'!I51</f>
        <v>0</v>
      </c>
      <c r="J51" s="396">
        <f>'موازنة 2026-2027'!O51</f>
        <v>0</v>
      </c>
      <c r="K51" s="396">
        <f>'الاطار الموازنى  راي الجهه عام'!J51</f>
        <v>0</v>
      </c>
      <c r="L51" s="396">
        <f>'الاطار الموازنى  راي الجهه عام'!K51</f>
        <v>0</v>
      </c>
      <c r="M51" s="396" t="e">
        <f>'الاطار الموازنى  راي الجهه عام'!M51</f>
        <v>#DIV/0!</v>
      </c>
      <c r="N51" s="396">
        <f>'موازنة 2027-2028 '!O51</f>
        <v>0</v>
      </c>
      <c r="O51" s="396">
        <f>'موازنة 2028 -2029'!O51</f>
        <v>0</v>
      </c>
      <c r="P51" s="396">
        <f>P50/P847</f>
        <v>0</v>
      </c>
      <c r="Q51" s="396" t="e">
        <f>'موازنة 2029-2030'!O51</f>
        <v>#DIV/0!</v>
      </c>
      <c r="R51" s="396"/>
      <c r="S51" s="396" t="e">
        <f>S50/S847</f>
        <v>#DIV/0!</v>
      </c>
      <c r="T51" s="396"/>
      <c r="U51" s="490"/>
      <c r="V51" s="491"/>
      <c r="W51" s="461">
        <v>1</v>
      </c>
    </row>
    <row r="52" spans="1:23" s="2" customFormat="1" ht="99" customHeight="1" x14ac:dyDescent="0.2">
      <c r="A52" s="371"/>
      <c r="B52" s="372"/>
      <c r="C52" s="372"/>
      <c r="D52" s="372"/>
      <c r="E52" s="372"/>
      <c r="F52" s="372"/>
      <c r="G52" s="53" t="s">
        <v>651</v>
      </c>
      <c r="H52" s="505" t="s">
        <v>37</v>
      </c>
      <c r="I52" s="372">
        <f>'الاطار الموازنى  راي الجهه عام'!I52</f>
        <v>0</v>
      </c>
      <c r="J52" s="372"/>
      <c r="K52" s="372">
        <f>'الاطار الموازنى  راي الجهه عام'!J52</f>
        <v>0</v>
      </c>
      <c r="L52" s="372">
        <f>'الاطار الموازنى  راي الجهه عام'!K52</f>
        <v>0</v>
      </c>
      <c r="M52" s="372">
        <f>'الاطار الموازنى  راي الجهه عام'!M52</f>
        <v>0</v>
      </c>
      <c r="N52" s="372"/>
      <c r="O52" s="372"/>
      <c r="P52" s="372"/>
      <c r="Q52" s="372"/>
      <c r="R52" s="506"/>
      <c r="S52" s="372"/>
      <c r="T52" s="372" t="str">
        <f t="shared" si="1"/>
        <v xml:space="preserve"> </v>
      </c>
      <c r="U52" s="372" t="str">
        <f t="shared" si="2"/>
        <v xml:space="preserve"> </v>
      </c>
      <c r="V52" s="507"/>
      <c r="W52" s="461">
        <f>W58</f>
        <v>4143591</v>
      </c>
    </row>
    <row r="53" spans="1:23" s="1" customFormat="1" ht="99" customHeight="1" x14ac:dyDescent="0.2">
      <c r="A53" s="357"/>
      <c r="B53" s="373"/>
      <c r="C53" s="373"/>
      <c r="D53" s="373"/>
      <c r="E53" s="373"/>
      <c r="F53" s="373"/>
      <c r="G53" s="54" t="s">
        <v>652</v>
      </c>
      <c r="H53" s="477" t="s">
        <v>38</v>
      </c>
      <c r="I53" s="373">
        <f>'الاطار الموازنى  راي الجهه عام'!I53</f>
        <v>0</v>
      </c>
      <c r="J53" s="373"/>
      <c r="K53" s="373">
        <f>'الاطار الموازنى  راي الجهه عام'!J53</f>
        <v>0</v>
      </c>
      <c r="L53" s="373">
        <f>'الاطار الموازنى  راي الجهه عام'!K53</f>
        <v>0</v>
      </c>
      <c r="M53" s="373">
        <f>'الاطار الموازنى  راي الجهه عام'!M53</f>
        <v>0</v>
      </c>
      <c r="N53" s="373"/>
      <c r="O53" s="373"/>
      <c r="P53" s="373"/>
      <c r="Q53" s="373"/>
      <c r="R53" s="508"/>
      <c r="S53" s="373"/>
      <c r="T53" s="373" t="str">
        <f t="shared" si="1"/>
        <v xml:space="preserve"> </v>
      </c>
      <c r="U53" s="373" t="str">
        <f t="shared" si="2"/>
        <v xml:space="preserve"> </v>
      </c>
      <c r="V53" s="509"/>
      <c r="W53" s="461">
        <f>W56</f>
        <v>3551358</v>
      </c>
    </row>
    <row r="54" spans="1:23" ht="99" hidden="1" customHeight="1" x14ac:dyDescent="0.2">
      <c r="A54" s="364">
        <f>'موازنة 2026-2027'!A54</f>
        <v>0</v>
      </c>
      <c r="B54" s="365">
        <f>'موازنة 2026-2027'!B54</f>
        <v>0</v>
      </c>
      <c r="C54" s="365">
        <f>'موازنة 2026-2027'!C54</f>
        <v>0</v>
      </c>
      <c r="D54" s="365">
        <f>'موازنة 2026-2027'!D54</f>
        <v>0</v>
      </c>
      <c r="E54" s="365">
        <f>'موازنة 2026-2027'!E54</f>
        <v>0</v>
      </c>
      <c r="F54" s="365">
        <f>'موازنة 2026-2027'!F54</f>
        <v>0</v>
      </c>
      <c r="G54" s="49" t="s">
        <v>653</v>
      </c>
      <c r="H54" s="480" t="s">
        <v>39</v>
      </c>
      <c r="I54" s="365">
        <f>'الاطار الموازنى  راي الجهه عام'!I54</f>
        <v>0</v>
      </c>
      <c r="J54" s="365">
        <f>'موازنة 2026-2027'!O54</f>
        <v>0</v>
      </c>
      <c r="K54" s="365">
        <f>'الاطار الموازنى  راي الجهه عام'!J54</f>
        <v>0</v>
      </c>
      <c r="L54" s="365">
        <f>'الاطار الموازنى  راي الجهه عام'!K54</f>
        <v>0</v>
      </c>
      <c r="M54" s="365">
        <f>'الاطار الموازنى  راي الجهه عام'!M54</f>
        <v>0</v>
      </c>
      <c r="N54" s="365">
        <f>'موازنة 2027-2028 '!O54</f>
        <v>0</v>
      </c>
      <c r="O54" s="365">
        <f>'موازنة 2028 -2029'!O54</f>
        <v>0</v>
      </c>
      <c r="P54" s="365">
        <f t="shared" si="9"/>
        <v>0</v>
      </c>
      <c r="Q54" s="365">
        <f>'موازنة 2029-2030'!O54</f>
        <v>0</v>
      </c>
      <c r="R54" s="496">
        <f t="shared" si="0"/>
        <v>0</v>
      </c>
      <c r="S54" s="365"/>
      <c r="T54" s="365" t="str">
        <f t="shared" si="1"/>
        <v xml:space="preserve"> </v>
      </c>
      <c r="U54" s="365" t="str">
        <f t="shared" si="2"/>
        <v xml:space="preserve"> </v>
      </c>
      <c r="V54" s="497">
        <f t="shared" si="4"/>
        <v>0</v>
      </c>
      <c r="W54" s="461">
        <f t="shared" si="3"/>
        <v>0</v>
      </c>
    </row>
    <row r="55" spans="1:23" ht="95.25" customHeight="1" thickBot="1" x14ac:dyDescent="0.25">
      <c r="A55" s="379">
        <f>'موازنة 2026-2027'!A55</f>
        <v>190000</v>
      </c>
      <c r="B55" s="379">
        <f>'موازنة 2026-2027'!B55</f>
        <v>178813</v>
      </c>
      <c r="C55" s="379">
        <f>'موازنة 2026-2027'!C55</f>
        <v>348000</v>
      </c>
      <c r="D55" s="379">
        <f>'موازنة 2026-2027'!D55</f>
        <v>79545</v>
      </c>
      <c r="E55" s="379">
        <f>'موازنة 2026-2027'!E55</f>
        <v>348000</v>
      </c>
      <c r="F55" s="379">
        <f>'موازنة 2026-2027'!F55</f>
        <v>0</v>
      </c>
      <c r="G55" s="50" t="s">
        <v>654</v>
      </c>
      <c r="H55" s="519" t="s">
        <v>40</v>
      </c>
      <c r="I55" s="379">
        <f>'الاطار الموازنى  راي الجهه عام'!I55</f>
        <v>383000</v>
      </c>
      <c r="J55" s="379">
        <f>'موازنة 2026-2027'!O55</f>
        <v>383000</v>
      </c>
      <c r="K55" s="379">
        <f>'الاطار الموازنى  راي الجهه عام'!J55</f>
        <v>440000</v>
      </c>
      <c r="L55" s="379">
        <f>'الاطار الموازنى  راي الجهه عام'!K55</f>
        <v>528000</v>
      </c>
      <c r="M55" s="379">
        <f>'الاطار الموازنى  راي الجهه عام'!M55</f>
        <v>0</v>
      </c>
      <c r="N55" s="379">
        <f>'موازنة 2027-2028 '!O55</f>
        <v>440000</v>
      </c>
      <c r="O55" s="379">
        <f>'موازنة 2028 -2029'!O55</f>
        <v>528000</v>
      </c>
      <c r="P55" s="379">
        <f>O55*2</f>
        <v>1056000</v>
      </c>
      <c r="Q55" s="379">
        <f>'موازنة 2029-2030'!O55</f>
        <v>0</v>
      </c>
      <c r="R55" s="520">
        <f t="shared" si="0"/>
        <v>-383000</v>
      </c>
      <c r="S55" s="379"/>
      <c r="T55" s="379" t="str">
        <f t="shared" si="1"/>
        <v xml:space="preserve"> </v>
      </c>
      <c r="U55" s="379">
        <f t="shared" si="2"/>
        <v>383000</v>
      </c>
      <c r="V55" s="521">
        <f t="shared" si="4"/>
        <v>0</v>
      </c>
      <c r="W55" s="461">
        <f t="shared" si="3"/>
        <v>3551358</v>
      </c>
    </row>
    <row r="56" spans="1:23" s="1" customFormat="1" ht="95.25" customHeight="1" thickBot="1" x14ac:dyDescent="0.25">
      <c r="A56" s="360">
        <f t="shared" ref="A56:S56" si="27">SUM(A54:A55)</f>
        <v>190000</v>
      </c>
      <c r="B56" s="368">
        <f t="shared" si="27"/>
        <v>178813</v>
      </c>
      <c r="C56" s="368">
        <f t="shared" si="27"/>
        <v>348000</v>
      </c>
      <c r="D56" s="368">
        <f t="shared" si="27"/>
        <v>79545</v>
      </c>
      <c r="E56" s="368">
        <f t="shared" si="27"/>
        <v>348000</v>
      </c>
      <c r="F56" s="368">
        <f t="shared" si="27"/>
        <v>0</v>
      </c>
      <c r="G56" s="51"/>
      <c r="H56" s="486" t="s">
        <v>6</v>
      </c>
      <c r="I56" s="368">
        <f>'الاطار الموازنى  راي الجهه عام'!I56</f>
        <v>383000</v>
      </c>
      <c r="J56" s="368">
        <f>'موازنة 2026-2027'!O56</f>
        <v>383000</v>
      </c>
      <c r="K56" s="368">
        <f>'الاطار الموازنى  راي الجهه عام'!J56</f>
        <v>440000</v>
      </c>
      <c r="L56" s="368">
        <f>'الاطار الموازنى  راي الجهه عام'!K56</f>
        <v>528000</v>
      </c>
      <c r="M56" s="368">
        <f>'الاطار الموازنى  راي الجهه عام'!M56</f>
        <v>0</v>
      </c>
      <c r="N56" s="368">
        <f>'موازنة 2027-2028 '!O56</f>
        <v>440000</v>
      </c>
      <c r="O56" s="368">
        <f>'موازنة 2028 -2029'!O56</f>
        <v>528000</v>
      </c>
      <c r="P56" s="368">
        <f t="shared" si="27"/>
        <v>1056000</v>
      </c>
      <c r="Q56" s="368">
        <f>'موازنة 2029-2030'!O56</f>
        <v>0</v>
      </c>
      <c r="R56" s="500">
        <f t="shared" si="0"/>
        <v>-383000</v>
      </c>
      <c r="S56" s="368">
        <f t="shared" si="27"/>
        <v>0</v>
      </c>
      <c r="T56" s="368" t="str">
        <f t="shared" si="1"/>
        <v xml:space="preserve"> </v>
      </c>
      <c r="U56" s="368">
        <f t="shared" si="2"/>
        <v>383000</v>
      </c>
      <c r="V56" s="501">
        <f t="shared" si="4"/>
        <v>0</v>
      </c>
      <c r="W56" s="461">
        <f t="shared" si="3"/>
        <v>3551358</v>
      </c>
    </row>
    <row r="57" spans="1:23" s="1" customFormat="1" ht="99.75" customHeight="1" thickBot="1" x14ac:dyDescent="0.25">
      <c r="A57" s="375">
        <f>'موازنة 2026-2027'!A57</f>
        <v>40000</v>
      </c>
      <c r="B57" s="375">
        <f>'موازنة 2026-2027'!B57</f>
        <v>10206</v>
      </c>
      <c r="C57" s="375">
        <f>'موازنة 2026-2027'!C57</f>
        <v>60000</v>
      </c>
      <c r="D57" s="375">
        <f>'موازنة 2026-2027'!D57</f>
        <v>7027</v>
      </c>
      <c r="E57" s="375">
        <f>'موازنة 2026-2027'!E57</f>
        <v>60000</v>
      </c>
      <c r="F57" s="375">
        <f>'موازنة 2026-2027'!F57</f>
        <v>0</v>
      </c>
      <c r="G57" s="56">
        <v>3111050201</v>
      </c>
      <c r="H57" s="492" t="s">
        <v>41</v>
      </c>
      <c r="I57" s="375">
        <f>'الاطار الموازنى  راي الجهه عام'!I57</f>
        <v>66000</v>
      </c>
      <c r="J57" s="375">
        <f>'موازنة 2026-2027'!O57</f>
        <v>66000</v>
      </c>
      <c r="K57" s="375">
        <f>'الاطار الموازنى  راي الجهه عام'!J57</f>
        <v>76000</v>
      </c>
      <c r="L57" s="375">
        <f>'الاطار الموازنى  راي الجهه عام'!K57</f>
        <v>91000</v>
      </c>
      <c r="M57" s="375">
        <f>'الاطار الموازنى  راي الجهه عام'!M57</f>
        <v>0</v>
      </c>
      <c r="N57" s="375">
        <f>'موازنة 2027-2028 '!O57</f>
        <v>76000</v>
      </c>
      <c r="O57" s="375">
        <f>'موازنة 2028 -2029'!O57</f>
        <v>91000</v>
      </c>
      <c r="P57" s="375">
        <f>O57*2</f>
        <v>182000</v>
      </c>
      <c r="Q57" s="375">
        <f>'موازنة 2029-2030'!O57</f>
        <v>0</v>
      </c>
      <c r="R57" s="511">
        <f t="shared" si="0"/>
        <v>-66000</v>
      </c>
      <c r="S57" s="375"/>
      <c r="T57" s="375" t="str">
        <f t="shared" si="1"/>
        <v xml:space="preserve"> </v>
      </c>
      <c r="U57" s="375">
        <f t="shared" si="2"/>
        <v>66000</v>
      </c>
      <c r="V57" s="512">
        <f t="shared" si="4"/>
        <v>0</v>
      </c>
      <c r="W57" s="461">
        <f t="shared" si="3"/>
        <v>592233</v>
      </c>
    </row>
    <row r="58" spans="1:23" s="2" customFormat="1" ht="105" customHeight="1" thickBot="1" x14ac:dyDescent="0.25">
      <c r="A58" s="376">
        <f t="shared" ref="A58:F58" si="28">SUM(A56:A57)</f>
        <v>230000</v>
      </c>
      <c r="B58" s="377">
        <f t="shared" si="28"/>
        <v>189019</v>
      </c>
      <c r="C58" s="377">
        <f t="shared" si="28"/>
        <v>408000</v>
      </c>
      <c r="D58" s="377">
        <f t="shared" si="28"/>
        <v>86572</v>
      </c>
      <c r="E58" s="377">
        <f t="shared" si="28"/>
        <v>408000</v>
      </c>
      <c r="F58" s="377">
        <f t="shared" si="28"/>
        <v>0</v>
      </c>
      <c r="G58" s="57"/>
      <c r="H58" s="514" t="s">
        <v>42</v>
      </c>
      <c r="I58" s="377">
        <f>'الاطار الموازنى  راي الجهه عام'!I58</f>
        <v>449000</v>
      </c>
      <c r="J58" s="377">
        <f>'موازنة 2026-2027'!O58</f>
        <v>449000</v>
      </c>
      <c r="K58" s="377">
        <f>'الاطار الموازنى  راي الجهه عام'!J58</f>
        <v>516000</v>
      </c>
      <c r="L58" s="377">
        <f>'الاطار الموازنى  راي الجهه عام'!K58</f>
        <v>619000</v>
      </c>
      <c r="M58" s="377">
        <f>'الاطار الموازنى  راي الجهه عام'!M58</f>
        <v>0</v>
      </c>
      <c r="N58" s="377">
        <f>'موازنة 2027-2028 '!O58</f>
        <v>516000</v>
      </c>
      <c r="O58" s="377">
        <f>'موازنة 2028 -2029'!O58</f>
        <v>619000</v>
      </c>
      <c r="P58" s="377">
        <f>SUM(P56:P57)</f>
        <v>1238000</v>
      </c>
      <c r="Q58" s="377">
        <f>'موازنة 2029-2030'!O58</f>
        <v>0</v>
      </c>
      <c r="R58" s="515">
        <f t="shared" si="0"/>
        <v>-449000</v>
      </c>
      <c r="S58" s="377">
        <f>SUM(S56:S57)</f>
        <v>0</v>
      </c>
      <c r="T58" s="377" t="str">
        <f t="shared" si="1"/>
        <v xml:space="preserve"> </v>
      </c>
      <c r="U58" s="377">
        <f t="shared" si="2"/>
        <v>449000</v>
      </c>
      <c r="V58" s="516">
        <f t="shared" si="4"/>
        <v>0</v>
      </c>
      <c r="W58" s="461">
        <f t="shared" si="3"/>
        <v>4143591</v>
      </c>
    </row>
    <row r="59" spans="1:23" s="1" customFormat="1" ht="97.5" customHeight="1" thickBot="1" x14ac:dyDescent="0.25">
      <c r="A59" s="361">
        <f t="shared" ref="A59:F59" si="29">A58/A847</f>
        <v>1.0454545454545454E-2</v>
      </c>
      <c r="B59" s="361">
        <f t="shared" si="29"/>
        <v>7.5520494661457478E-3</v>
      </c>
      <c r="C59" s="361">
        <f t="shared" si="29"/>
        <v>2.1681368902114997E-2</v>
      </c>
      <c r="D59" s="361">
        <f t="shared" si="29"/>
        <v>2.698176013442135E-3</v>
      </c>
      <c r="E59" s="361">
        <f t="shared" si="29"/>
        <v>1.3239016159387371E-2</v>
      </c>
      <c r="F59" s="361" t="e">
        <f t="shared" si="29"/>
        <v>#DIV/0!</v>
      </c>
      <c r="G59" s="266"/>
      <c r="H59" s="489" t="s">
        <v>1136</v>
      </c>
      <c r="I59" s="396">
        <f>'الاطار الموازنى  راي الجهه عام'!I59</f>
        <v>1.1389290515688811E-2</v>
      </c>
      <c r="J59" s="396">
        <f>'موازنة 2026-2027'!O59</f>
        <v>1.1389290515688811E-2</v>
      </c>
      <c r="K59" s="396">
        <f>'الاطار الموازنى  راي الجهه عام'!J59</f>
        <v>1.1334929596028382E-2</v>
      </c>
      <c r="L59" s="396">
        <f>'الاطار الموازنى  راي الجهه عام'!K59</f>
        <v>1.1332222690075609E-2</v>
      </c>
      <c r="M59" s="396" t="e">
        <f>'الاطار الموازنى  راي الجهه عام'!M59</f>
        <v>#DIV/0!</v>
      </c>
      <c r="N59" s="396">
        <f>'موازنة 2027-2028 '!O59</f>
        <v>1.1334929596028382E-2</v>
      </c>
      <c r="O59" s="396">
        <f>'موازنة 2028 -2029'!O59</f>
        <v>1.1332222690075609E-2</v>
      </c>
      <c r="P59" s="396">
        <f>P58/P847</f>
        <v>1.1332222690075609E-2</v>
      </c>
      <c r="Q59" s="396" t="e">
        <f>'موازنة 2029-2030'!O59</f>
        <v>#DIV/0!</v>
      </c>
      <c r="R59" s="396"/>
      <c r="S59" s="396" t="e">
        <f>S58/S847</f>
        <v>#DIV/0!</v>
      </c>
      <c r="T59" s="396"/>
      <c r="U59" s="490"/>
      <c r="V59" s="491"/>
      <c r="W59" s="461">
        <v>1</v>
      </c>
    </row>
    <row r="60" spans="1:23" s="2" customFormat="1" ht="99" customHeight="1" x14ac:dyDescent="0.2">
      <c r="A60" s="371"/>
      <c r="B60" s="372"/>
      <c r="C60" s="372"/>
      <c r="D60" s="372"/>
      <c r="E60" s="372"/>
      <c r="F60" s="372"/>
      <c r="G60" s="53" t="s">
        <v>655</v>
      </c>
      <c r="H60" s="505" t="s">
        <v>43</v>
      </c>
      <c r="I60" s="372">
        <f>'الاطار الموازنى  راي الجهه عام'!I60</f>
        <v>0</v>
      </c>
      <c r="J60" s="372"/>
      <c r="K60" s="372">
        <f>'الاطار الموازنى  راي الجهه عام'!J60</f>
        <v>0</v>
      </c>
      <c r="L60" s="372">
        <f>'الاطار الموازنى  راي الجهه عام'!K60</f>
        <v>0</v>
      </c>
      <c r="M60" s="372">
        <f>'الاطار الموازنى  راي الجهه عام'!M60</f>
        <v>0</v>
      </c>
      <c r="N60" s="372"/>
      <c r="O60" s="372"/>
      <c r="P60" s="372"/>
      <c r="Q60" s="372"/>
      <c r="R60" s="506"/>
      <c r="S60" s="372"/>
      <c r="T60" s="372" t="str">
        <f t="shared" si="1"/>
        <v xml:space="preserve"> </v>
      </c>
      <c r="U60" s="372" t="str">
        <f t="shared" si="2"/>
        <v xml:space="preserve"> </v>
      </c>
      <c r="V60" s="507"/>
      <c r="W60" s="461">
        <f>W65</f>
        <v>2754969</v>
      </c>
    </row>
    <row r="61" spans="1:23" s="1" customFormat="1" ht="90" customHeight="1" x14ac:dyDescent="0.2">
      <c r="A61" s="373">
        <f>'موازنة 2026-2027'!A61</f>
        <v>120000</v>
      </c>
      <c r="B61" s="373">
        <f>'موازنة 2026-2027'!B61</f>
        <v>0</v>
      </c>
      <c r="C61" s="373">
        <f>'موازنة 2026-2027'!C61</f>
        <v>150000</v>
      </c>
      <c r="D61" s="373">
        <f>'موازنة 2026-2027'!D61</f>
        <v>56171</v>
      </c>
      <c r="E61" s="373">
        <f>'موازنة 2026-2027'!E61</f>
        <v>150000</v>
      </c>
      <c r="F61" s="373">
        <f>'موازنة 2026-2027'!F61</f>
        <v>0</v>
      </c>
      <c r="G61" s="54">
        <v>3111060101</v>
      </c>
      <c r="H61" s="477" t="s">
        <v>44</v>
      </c>
      <c r="I61" s="373">
        <f>'الاطار الموازنى  راي الجهه عام'!I61</f>
        <v>165000</v>
      </c>
      <c r="J61" s="373">
        <f>'موازنة 2026-2027'!O61</f>
        <v>165000</v>
      </c>
      <c r="K61" s="373">
        <f>'الاطار الموازنى  راي الجهه عام'!J61</f>
        <v>190000</v>
      </c>
      <c r="L61" s="373">
        <f>'الاطار الموازنى  راي الجهه عام'!K61</f>
        <v>228000</v>
      </c>
      <c r="M61" s="373">
        <f>'الاطار الموازنى  راي الجهه عام'!M61</f>
        <v>0</v>
      </c>
      <c r="N61" s="373">
        <f>'موازنة 2027-2028 '!O61</f>
        <v>190000</v>
      </c>
      <c r="O61" s="373">
        <f>'موازنة 2028 -2029'!O61</f>
        <v>228000</v>
      </c>
      <c r="P61" s="373">
        <f t="shared" si="9"/>
        <v>456000</v>
      </c>
      <c r="Q61" s="373">
        <f>'موازنة 2029-2030'!O61</f>
        <v>0</v>
      </c>
      <c r="R61" s="508">
        <f t="shared" si="0"/>
        <v>-165000</v>
      </c>
      <c r="S61" s="373"/>
      <c r="T61" s="373" t="str">
        <f t="shared" si="1"/>
        <v xml:space="preserve"> </v>
      </c>
      <c r="U61" s="373">
        <f t="shared" si="2"/>
        <v>165000</v>
      </c>
      <c r="V61" s="509">
        <f t="shared" si="4"/>
        <v>0</v>
      </c>
      <c r="W61" s="461">
        <f t="shared" si="3"/>
        <v>1515171</v>
      </c>
    </row>
    <row r="62" spans="1:23" s="1" customFormat="1" ht="105.75" customHeight="1" x14ac:dyDescent="0.2">
      <c r="A62" s="373">
        <f>'موازنة 2026-2027'!A62</f>
        <v>5000</v>
      </c>
      <c r="B62" s="373">
        <f>'موازنة 2026-2027'!B62</f>
        <v>0</v>
      </c>
      <c r="C62" s="373">
        <f>'موازنة 2026-2027'!C62</f>
        <v>5000</v>
      </c>
      <c r="D62" s="373">
        <f>'موازنة 2026-2027'!D62</f>
        <v>0</v>
      </c>
      <c r="E62" s="373">
        <f>'موازنة 2026-2027'!E62</f>
        <v>5000</v>
      </c>
      <c r="F62" s="373">
        <f>'موازنة 2026-2027'!F62</f>
        <v>0</v>
      </c>
      <c r="G62" s="54">
        <v>3111060201</v>
      </c>
      <c r="H62" s="477" t="s">
        <v>45</v>
      </c>
      <c r="I62" s="373">
        <f>'الاطار الموازنى  راي الجهه عام'!I62</f>
        <v>6000</v>
      </c>
      <c r="J62" s="373">
        <f>'موازنة 2026-2027'!O62</f>
        <v>6000</v>
      </c>
      <c r="K62" s="373">
        <f>'الاطار الموازنى  راي الجهه عام'!J62</f>
        <v>6000</v>
      </c>
      <c r="L62" s="373">
        <f>'الاطار الموازنى  راي الجهه عام'!K62</f>
        <v>7000</v>
      </c>
      <c r="M62" s="373">
        <f>'الاطار الموازنى  راي الجهه عام'!M62</f>
        <v>0</v>
      </c>
      <c r="N62" s="373">
        <f>'موازنة 2027-2028 '!O62</f>
        <v>6000</v>
      </c>
      <c r="O62" s="373">
        <f>'موازنة 2028 -2029'!O62</f>
        <v>7000</v>
      </c>
      <c r="P62" s="373">
        <f t="shared" si="9"/>
        <v>14000</v>
      </c>
      <c r="Q62" s="373">
        <f>'موازنة 2029-2030'!O62</f>
        <v>0</v>
      </c>
      <c r="R62" s="508">
        <f t="shared" si="0"/>
        <v>-6000</v>
      </c>
      <c r="S62" s="373"/>
      <c r="T62" s="373" t="str">
        <f t="shared" si="1"/>
        <v xml:space="preserve"> </v>
      </c>
      <c r="U62" s="373">
        <f t="shared" si="2"/>
        <v>6000</v>
      </c>
      <c r="V62" s="509">
        <f t="shared" si="4"/>
        <v>0</v>
      </c>
      <c r="W62" s="461">
        <f t="shared" si="3"/>
        <v>48000</v>
      </c>
    </row>
    <row r="63" spans="1:23" s="1" customFormat="1" ht="105.75" hidden="1" customHeight="1" x14ac:dyDescent="0.2">
      <c r="A63" s="373">
        <f>'موازنة 2026-2027'!A63</f>
        <v>0</v>
      </c>
      <c r="B63" s="373">
        <f>'موازنة 2026-2027'!B63</f>
        <v>0</v>
      </c>
      <c r="C63" s="373">
        <f>'موازنة 2026-2027'!C63</f>
        <v>0</v>
      </c>
      <c r="D63" s="373">
        <f>'موازنة 2026-2027'!D63</f>
        <v>0</v>
      </c>
      <c r="E63" s="373">
        <f>'موازنة 2026-2027'!E63</f>
        <v>0</v>
      </c>
      <c r="F63" s="373">
        <f>'موازنة 2026-2027'!F63</f>
        <v>0</v>
      </c>
      <c r="G63" s="54">
        <v>3111060301</v>
      </c>
      <c r="H63" s="477" t="s">
        <v>46</v>
      </c>
      <c r="I63" s="373">
        <f>'الاطار الموازنى  راي الجهه عام'!I63</f>
        <v>0</v>
      </c>
      <c r="J63" s="373">
        <f>'موازنة 2026-2027'!O63</f>
        <v>0</v>
      </c>
      <c r="K63" s="373">
        <f>'الاطار الموازنى  راي الجهه عام'!J63</f>
        <v>0</v>
      </c>
      <c r="L63" s="373">
        <f>'الاطار الموازنى  راي الجهه عام'!K63</f>
        <v>0</v>
      </c>
      <c r="M63" s="373">
        <f>'الاطار الموازنى  راي الجهه عام'!M63</f>
        <v>0</v>
      </c>
      <c r="N63" s="373">
        <f>'موازنة 2027-2028 '!O63</f>
        <v>0</v>
      </c>
      <c r="O63" s="373">
        <f>'موازنة 2028 -2029'!O63</f>
        <v>0</v>
      </c>
      <c r="P63" s="373">
        <f t="shared" si="9"/>
        <v>0</v>
      </c>
      <c r="Q63" s="373">
        <f>'موازنة 2029-2030'!O63</f>
        <v>0</v>
      </c>
      <c r="R63" s="508">
        <f t="shared" si="0"/>
        <v>0</v>
      </c>
      <c r="S63" s="373"/>
      <c r="T63" s="373" t="str">
        <f t="shared" si="1"/>
        <v xml:space="preserve"> </v>
      </c>
      <c r="U63" s="373" t="str">
        <f t="shared" si="2"/>
        <v xml:space="preserve"> </v>
      </c>
      <c r="V63" s="509">
        <f t="shared" si="4"/>
        <v>0</v>
      </c>
      <c r="W63" s="461">
        <f t="shared" si="3"/>
        <v>0</v>
      </c>
    </row>
    <row r="64" spans="1:23" s="1" customFormat="1" ht="95.25" customHeight="1" thickBot="1" x14ac:dyDescent="0.25">
      <c r="A64" s="375">
        <f>'موازنة 2026-2027'!A64</f>
        <v>55000</v>
      </c>
      <c r="B64" s="375">
        <f>'موازنة 2026-2027'!B64</f>
        <v>54111</v>
      </c>
      <c r="C64" s="375">
        <f>'موازنة 2026-2027'!C64</f>
        <v>75000</v>
      </c>
      <c r="D64" s="375">
        <f>'موازنة 2026-2027'!D64</f>
        <v>72687</v>
      </c>
      <c r="E64" s="375">
        <f>'موازنة 2026-2027'!E64</f>
        <v>75000</v>
      </c>
      <c r="F64" s="375">
        <f>'موازنة 2026-2027'!F64</f>
        <v>0</v>
      </c>
      <c r="G64" s="55">
        <v>3111060401</v>
      </c>
      <c r="H64" s="510" t="s">
        <v>47</v>
      </c>
      <c r="I64" s="375">
        <f>'الاطار الموازنى  راي الجهه عام'!I64</f>
        <v>130000</v>
      </c>
      <c r="J64" s="375">
        <f>'موازنة 2026-2027'!O64</f>
        <v>130000</v>
      </c>
      <c r="K64" s="375">
        <f>'الاطار الموازنى  راي الجهه عام'!J64</f>
        <v>160000</v>
      </c>
      <c r="L64" s="375">
        <f>'الاطار الموازنى  راي الجهه عام'!K64</f>
        <v>190000</v>
      </c>
      <c r="M64" s="375">
        <f>'الاطار الموازنى  راي الجهه عام'!M64</f>
        <v>0</v>
      </c>
      <c r="N64" s="375">
        <f>'موازنة 2027-2028 '!O64</f>
        <v>160000</v>
      </c>
      <c r="O64" s="375">
        <f>'موازنة 2028 -2029'!O64</f>
        <v>190000</v>
      </c>
      <c r="P64" s="375">
        <f t="shared" si="9"/>
        <v>380000</v>
      </c>
      <c r="Q64" s="375">
        <f>'موازنة 2029-2030'!O64</f>
        <v>0</v>
      </c>
      <c r="R64" s="511">
        <f t="shared" si="0"/>
        <v>-130000</v>
      </c>
      <c r="S64" s="375"/>
      <c r="T64" s="375" t="str">
        <f t="shared" si="1"/>
        <v xml:space="preserve"> </v>
      </c>
      <c r="U64" s="375">
        <f t="shared" si="2"/>
        <v>130000</v>
      </c>
      <c r="V64" s="512">
        <f t="shared" si="4"/>
        <v>0</v>
      </c>
      <c r="W64" s="461">
        <f t="shared" si="3"/>
        <v>1191798</v>
      </c>
    </row>
    <row r="65" spans="1:23" s="2" customFormat="1" ht="102.75" customHeight="1" thickBot="1" x14ac:dyDescent="0.25">
      <c r="A65" s="376">
        <f t="shared" ref="A65:S65" si="30">SUM(A61:A64)</f>
        <v>180000</v>
      </c>
      <c r="B65" s="377">
        <f t="shared" si="30"/>
        <v>54111</v>
      </c>
      <c r="C65" s="377">
        <f t="shared" si="30"/>
        <v>230000</v>
      </c>
      <c r="D65" s="377">
        <f t="shared" si="30"/>
        <v>128858</v>
      </c>
      <c r="E65" s="377">
        <f t="shared" si="30"/>
        <v>230000</v>
      </c>
      <c r="F65" s="377">
        <f t="shared" si="30"/>
        <v>0</v>
      </c>
      <c r="G65" s="57"/>
      <c r="H65" s="514" t="s">
        <v>48</v>
      </c>
      <c r="I65" s="377">
        <f>'الاطار الموازنى  راي الجهه عام'!I65</f>
        <v>301000</v>
      </c>
      <c r="J65" s="377">
        <f>'موازنة 2026-2027'!O65</f>
        <v>301000</v>
      </c>
      <c r="K65" s="377">
        <f>'الاطار الموازنى  راي الجهه عام'!J65</f>
        <v>356000</v>
      </c>
      <c r="L65" s="377">
        <f>'الاطار الموازنى  راي الجهه عام'!K65</f>
        <v>425000</v>
      </c>
      <c r="M65" s="377">
        <f>'الاطار الموازنى  راي الجهه عام'!M65</f>
        <v>0</v>
      </c>
      <c r="N65" s="377">
        <f>'موازنة 2027-2028 '!O65</f>
        <v>356000</v>
      </c>
      <c r="O65" s="377">
        <f>'موازنة 2028 -2029'!O65</f>
        <v>425000</v>
      </c>
      <c r="P65" s="377">
        <f t="shared" si="30"/>
        <v>850000</v>
      </c>
      <c r="Q65" s="377">
        <f>'موازنة 2029-2030'!O65</f>
        <v>0</v>
      </c>
      <c r="R65" s="515">
        <f t="shared" si="0"/>
        <v>-301000</v>
      </c>
      <c r="S65" s="377">
        <f t="shared" si="30"/>
        <v>0</v>
      </c>
      <c r="T65" s="377" t="str">
        <f t="shared" si="1"/>
        <v xml:space="preserve"> </v>
      </c>
      <c r="U65" s="377">
        <f t="shared" si="2"/>
        <v>301000</v>
      </c>
      <c r="V65" s="516">
        <f t="shared" si="4"/>
        <v>0</v>
      </c>
      <c r="W65" s="461">
        <f t="shared" si="3"/>
        <v>2754969</v>
      </c>
    </row>
    <row r="66" spans="1:23" s="1" customFormat="1" ht="105" customHeight="1" thickBot="1" x14ac:dyDescent="0.25">
      <c r="A66" s="361">
        <f t="shared" ref="A66:F66" si="31">A65/A847</f>
        <v>8.1818181818181825E-3</v>
      </c>
      <c r="B66" s="361">
        <f t="shared" si="31"/>
        <v>2.1619464110095416E-3</v>
      </c>
      <c r="C66" s="361">
        <f t="shared" si="31"/>
        <v>1.2222340312466787E-2</v>
      </c>
      <c r="D66" s="361">
        <f t="shared" si="31"/>
        <v>4.016097176224722E-3</v>
      </c>
      <c r="E66" s="361">
        <f t="shared" si="31"/>
        <v>7.463170874164449E-3</v>
      </c>
      <c r="F66" s="361" t="e">
        <f t="shared" si="31"/>
        <v>#DIV/0!</v>
      </c>
      <c r="G66" s="266"/>
      <c r="H66" s="489" t="s">
        <v>1136</v>
      </c>
      <c r="I66" s="396">
        <f>'الاطار الموازنى  راي الجهه عام'!I66</f>
        <v>7.6351368490475101E-3</v>
      </c>
      <c r="J66" s="396" t="e">
        <f>'موازنة 2026-2027'!O66</f>
        <v>#DIV/0!</v>
      </c>
      <c r="K66" s="396">
        <f>'الاطار الموازنى  راي الجهه عام'!J66</f>
        <v>7.8202227445467124E-3</v>
      </c>
      <c r="L66" s="396">
        <f>'الاطار الموازنى  راي الجهه عام'!K66</f>
        <v>7.780605239551105E-3</v>
      </c>
      <c r="M66" s="396" t="e">
        <f>'الاطار الموازنى  راي الجهه عام'!M66</f>
        <v>#DIV/0!</v>
      </c>
      <c r="N66" s="396" t="e">
        <f>'موازنة 2027-2028 '!O66</f>
        <v>#DIV/0!</v>
      </c>
      <c r="O66" s="396" t="e">
        <f>'موازنة 2028 -2029'!O66</f>
        <v>#DIV/0!</v>
      </c>
      <c r="P66" s="396" t="e">
        <f>P65/$P$845</f>
        <v>#DIV/0!</v>
      </c>
      <c r="Q66" s="396" t="e">
        <f>'موازنة 2029-2030'!O66</f>
        <v>#DIV/0!</v>
      </c>
      <c r="R66" s="396"/>
      <c r="S66" s="396" t="e">
        <f>S65/$S$845</f>
        <v>#DIV/0!</v>
      </c>
      <c r="T66" s="396"/>
      <c r="U66" s="490"/>
      <c r="V66" s="491"/>
      <c r="W66" s="461">
        <v>1</v>
      </c>
    </row>
    <row r="67" spans="1:23" s="3" customFormat="1" ht="105.75" hidden="1" customHeight="1" thickBot="1" x14ac:dyDescent="0.25">
      <c r="A67" s="380">
        <f>'موازنة 2026-2027'!A67</f>
        <v>0</v>
      </c>
      <c r="B67" s="381">
        <f>'موازنة 2026-2027'!B67</f>
        <v>0</v>
      </c>
      <c r="C67" s="381">
        <f>'موازنة 2026-2027'!C67</f>
        <v>0</v>
      </c>
      <c r="D67" s="381">
        <f>'موازنة 2026-2027'!D67</f>
        <v>0</v>
      </c>
      <c r="E67" s="381">
        <f>'موازنة 2026-2027'!E67</f>
        <v>0</v>
      </c>
      <c r="F67" s="381">
        <f>'موازنة 2026-2027'!F67</f>
        <v>0</v>
      </c>
      <c r="G67" s="42">
        <v>3111980101</v>
      </c>
      <c r="H67" s="522" t="s">
        <v>49</v>
      </c>
      <c r="I67" s="381">
        <f>'الاطار الموازنى  راي الجهه عام'!I67</f>
        <v>0</v>
      </c>
      <c r="J67" s="381">
        <f>'موازنة 2026-2027'!O67</f>
        <v>0</v>
      </c>
      <c r="K67" s="381">
        <f>'الاطار الموازنى  راي الجهه عام'!J67</f>
        <v>0</v>
      </c>
      <c r="L67" s="381">
        <f>'الاطار الموازنى  راي الجهه عام'!K67</f>
        <v>0</v>
      </c>
      <c r="M67" s="381">
        <f>'الاطار الموازنى  راي الجهه عام'!M67</f>
        <v>0</v>
      </c>
      <c r="N67" s="381">
        <f>'موازنة 2027-2028 '!O67</f>
        <v>0</v>
      </c>
      <c r="O67" s="381">
        <f>'موازنة 2028 -2029'!O67</f>
        <v>0</v>
      </c>
      <c r="P67" s="381">
        <f t="shared" si="9"/>
        <v>0</v>
      </c>
      <c r="Q67" s="381">
        <f>'موازنة 2029-2030'!O67</f>
        <v>0</v>
      </c>
      <c r="R67" s="523">
        <f t="shared" si="0"/>
        <v>0</v>
      </c>
      <c r="S67" s="381"/>
      <c r="T67" s="381" t="str">
        <f t="shared" si="1"/>
        <v xml:space="preserve"> </v>
      </c>
      <c r="U67" s="381" t="str">
        <f t="shared" si="2"/>
        <v xml:space="preserve"> </v>
      </c>
      <c r="V67" s="524">
        <f t="shared" si="4"/>
        <v>0</v>
      </c>
      <c r="W67" s="461">
        <f t="shared" si="3"/>
        <v>0</v>
      </c>
    </row>
    <row r="68" spans="1:23" s="3" customFormat="1" ht="110.25" customHeight="1" thickBot="1" x14ac:dyDescent="0.25">
      <c r="A68" s="382">
        <f t="shared" ref="A68:F68" si="32">A67+A65+A58+A50+A45+A40+A21</f>
        <v>775000</v>
      </c>
      <c r="B68" s="383">
        <f t="shared" si="32"/>
        <v>517652</v>
      </c>
      <c r="C68" s="383">
        <f t="shared" si="32"/>
        <v>1170000</v>
      </c>
      <c r="D68" s="383">
        <f t="shared" si="32"/>
        <v>669149</v>
      </c>
      <c r="E68" s="383">
        <f t="shared" si="32"/>
        <v>1572000</v>
      </c>
      <c r="F68" s="383">
        <f t="shared" si="32"/>
        <v>0</v>
      </c>
      <c r="G68" s="58"/>
      <c r="H68" s="525" t="s">
        <v>50</v>
      </c>
      <c r="I68" s="383">
        <f>'الاطار الموازنى  راي الجهه عام'!I68</f>
        <v>1801000</v>
      </c>
      <c r="J68" s="383">
        <f>'موازنة 2026-2027'!O68</f>
        <v>1801000</v>
      </c>
      <c r="K68" s="383">
        <f>'الاطار الموازنى  راي الجهه عام'!J68</f>
        <v>2082000</v>
      </c>
      <c r="L68" s="383">
        <f>'الاطار الموازنى  راي الجهه عام'!K68</f>
        <v>2495000</v>
      </c>
      <c r="M68" s="383">
        <f>'الاطار الموازنى  راي الجهه عام'!M68</f>
        <v>0</v>
      </c>
      <c r="N68" s="383">
        <f>'موازنة 2027-2028 '!O68</f>
        <v>2082000</v>
      </c>
      <c r="O68" s="383">
        <f>'موازنة 2028 -2029'!O68</f>
        <v>2495000</v>
      </c>
      <c r="P68" s="383">
        <f>P67+P65+P58+P50+P45+P40+P21</f>
        <v>4990000</v>
      </c>
      <c r="Q68" s="383">
        <f>'موازنة 2029-2030'!O68</f>
        <v>0</v>
      </c>
      <c r="R68" s="526">
        <f t="shared" si="0"/>
        <v>-1801000</v>
      </c>
      <c r="S68" s="383">
        <f>S67+S65+S58+S50+S45+S40+S21</f>
        <v>0</v>
      </c>
      <c r="T68" s="383" t="str">
        <f t="shared" si="1"/>
        <v xml:space="preserve"> </v>
      </c>
      <c r="U68" s="383">
        <f t="shared" si="2"/>
        <v>1801000</v>
      </c>
      <c r="V68" s="527">
        <f t="shared" si="4"/>
        <v>0</v>
      </c>
      <c r="W68" s="461">
        <f t="shared" si="3"/>
        <v>16071801</v>
      </c>
    </row>
    <row r="69" spans="1:23" s="3" customFormat="1" ht="105.75" hidden="1" customHeight="1" thickBot="1" x14ac:dyDescent="0.25">
      <c r="A69" s="382">
        <f>'موازنة 2026-2027'!A69</f>
        <v>0</v>
      </c>
      <c r="B69" s="383">
        <f>'موازنة 2026-2027'!B69</f>
        <v>0</v>
      </c>
      <c r="C69" s="383">
        <f>'موازنة 2026-2027'!C69</f>
        <v>0</v>
      </c>
      <c r="D69" s="383">
        <f>'موازنة 2026-2027'!D69</f>
        <v>0</v>
      </c>
      <c r="E69" s="383">
        <f>'موازنة 2026-2027'!E69</f>
        <v>0</v>
      </c>
      <c r="F69" s="383">
        <f>'موازنة 2026-2027'!F69</f>
        <v>0</v>
      </c>
      <c r="G69" s="58">
        <v>3111990101</v>
      </c>
      <c r="H69" s="525" t="s">
        <v>51</v>
      </c>
      <c r="I69" s="401">
        <f>'الاطار الموازنى  راي الجهه عام'!I69</f>
        <v>0</v>
      </c>
      <c r="J69" s="401">
        <f>'موازنة 2026-2027'!O69</f>
        <v>0</v>
      </c>
      <c r="K69" s="401">
        <f>'الاطار الموازنى  راي الجهه عام'!J69</f>
        <v>0</v>
      </c>
      <c r="L69" s="401">
        <f>'الاطار الموازنى  راي الجهه عام'!K69</f>
        <v>0</v>
      </c>
      <c r="M69" s="401">
        <f>'الاطار الموازنى  راي الجهه عام'!M69</f>
        <v>0</v>
      </c>
      <c r="N69" s="401">
        <f>'موازنة 2027-2028 '!O69</f>
        <v>0</v>
      </c>
      <c r="O69" s="401">
        <f>'موازنة 2028 -2029'!O69</f>
        <v>0</v>
      </c>
      <c r="P69" s="401">
        <f t="shared" si="9"/>
        <v>0</v>
      </c>
      <c r="Q69" s="401">
        <f>'موازنة 2029-2030'!O69</f>
        <v>0</v>
      </c>
      <c r="R69" s="528">
        <f t="shared" si="0"/>
        <v>0</v>
      </c>
      <c r="S69" s="401"/>
      <c r="T69" s="401" t="str">
        <f t="shared" si="1"/>
        <v xml:space="preserve"> </v>
      </c>
      <c r="U69" s="401" t="str">
        <f t="shared" si="2"/>
        <v xml:space="preserve"> </v>
      </c>
      <c r="V69" s="529">
        <f t="shared" si="4"/>
        <v>0</v>
      </c>
      <c r="W69" s="461">
        <f t="shared" si="3"/>
        <v>0</v>
      </c>
    </row>
    <row r="70" spans="1:23" s="3" customFormat="1" ht="110.25" customHeight="1" thickBot="1" x14ac:dyDescent="0.25">
      <c r="A70" s="530">
        <f t="shared" ref="A70:S70" si="33">A68-A69</f>
        <v>775000</v>
      </c>
      <c r="B70" s="531">
        <f t="shared" si="33"/>
        <v>517652</v>
      </c>
      <c r="C70" s="531">
        <f t="shared" si="33"/>
        <v>1170000</v>
      </c>
      <c r="D70" s="531">
        <f t="shared" si="33"/>
        <v>669149</v>
      </c>
      <c r="E70" s="531">
        <f t="shared" si="33"/>
        <v>1572000</v>
      </c>
      <c r="F70" s="531">
        <f t="shared" si="33"/>
        <v>0</v>
      </c>
      <c r="G70" s="82"/>
      <c r="H70" s="532" t="s">
        <v>52</v>
      </c>
      <c r="I70" s="533">
        <f>'الاطار الموازنى  راي الجهه عام'!I70</f>
        <v>1801000</v>
      </c>
      <c r="J70" s="533">
        <f>'موازنة 2026-2027'!O70</f>
        <v>1801000</v>
      </c>
      <c r="K70" s="533">
        <f>'الاطار الموازنى  راي الجهه عام'!J70</f>
        <v>2082000</v>
      </c>
      <c r="L70" s="533">
        <f>'الاطار الموازنى  راي الجهه عام'!K70</f>
        <v>2495000</v>
      </c>
      <c r="M70" s="533">
        <f>'الاطار الموازنى  راي الجهه عام'!M70</f>
        <v>0</v>
      </c>
      <c r="N70" s="533">
        <f>'موازنة 2027-2028 '!O70</f>
        <v>2082000</v>
      </c>
      <c r="O70" s="533">
        <f>'موازنة 2028 -2029'!O70</f>
        <v>2495000</v>
      </c>
      <c r="P70" s="533">
        <f t="shared" si="33"/>
        <v>4990000</v>
      </c>
      <c r="Q70" s="533">
        <f>'موازنة 2029-2030'!O70</f>
        <v>0</v>
      </c>
      <c r="R70" s="534">
        <f t="shared" si="0"/>
        <v>-1801000</v>
      </c>
      <c r="S70" s="533">
        <f t="shared" si="33"/>
        <v>0</v>
      </c>
      <c r="T70" s="533" t="str">
        <f t="shared" si="1"/>
        <v xml:space="preserve"> </v>
      </c>
      <c r="U70" s="533">
        <f t="shared" si="2"/>
        <v>1801000</v>
      </c>
      <c r="V70" s="535">
        <f t="shared" si="4"/>
        <v>0</v>
      </c>
      <c r="W70" s="461">
        <f t="shared" si="3"/>
        <v>16071801</v>
      </c>
    </row>
    <row r="71" spans="1:23" s="277" customFormat="1" ht="110.25" customHeight="1" thickTop="1" x14ac:dyDescent="0.2">
      <c r="A71" s="384"/>
      <c r="B71" s="385"/>
      <c r="C71" s="386">
        <f>(C70-A70)/A70</f>
        <v>0.50967741935483868</v>
      </c>
      <c r="D71" s="386">
        <f>(D70-B70)/B70</f>
        <v>0.29266186550037476</v>
      </c>
      <c r="E71" s="386">
        <f>(E70-C70)/C70</f>
        <v>0.34358974358974359</v>
      </c>
      <c r="F71" s="386">
        <f>(F70-D70)/D70</f>
        <v>-1</v>
      </c>
      <c r="G71" s="272"/>
      <c r="H71" s="536" t="s">
        <v>1137</v>
      </c>
      <c r="I71" s="386" t="e">
        <f>'الاطار الموازنى  راي الجهه عام'!I71</f>
        <v>#DIV/0!</v>
      </c>
      <c r="J71" s="386">
        <f>'موازنة 2026-2027'!O71</f>
        <v>2.9731275014293884E-2</v>
      </c>
      <c r="K71" s="386" t="e">
        <f>'الاطار الموازنى  راي الجهه عام'!J71</f>
        <v>#DIV/0!</v>
      </c>
      <c r="L71" s="386" t="e">
        <f>'الاطار الموازنى  راي الجهه عام'!K71</f>
        <v>#VALUE!</v>
      </c>
      <c r="M71" s="386">
        <f>'الاطار الموازنى  راي الجهه عام'!M71</f>
        <v>-1</v>
      </c>
      <c r="N71" s="385" t="e">
        <f>'موازنة 2027-2028 '!O71</f>
        <v>#DIV/0!</v>
      </c>
      <c r="O71" s="385" t="e">
        <f>'موازنة 2028 -2029'!O71</f>
        <v>#DIV/0!</v>
      </c>
      <c r="P71" s="385"/>
      <c r="Q71" s="386" t="e">
        <f>'موازنة 2029-2030'!O71</f>
        <v>#DIV/0!</v>
      </c>
      <c r="R71" s="537"/>
      <c r="S71" s="386">
        <f>(S70-N70)/N70</f>
        <v>-1</v>
      </c>
      <c r="T71" s="385"/>
      <c r="U71" s="385"/>
      <c r="V71" s="538"/>
      <c r="W71" s="539">
        <v>1</v>
      </c>
    </row>
    <row r="72" spans="1:23" s="3" customFormat="1" ht="110.25" customHeight="1" x14ac:dyDescent="0.2">
      <c r="A72" s="387"/>
      <c r="B72" s="388"/>
      <c r="C72" s="388"/>
      <c r="D72" s="388"/>
      <c r="E72" s="388"/>
      <c r="F72" s="388"/>
      <c r="G72" s="59" t="s">
        <v>656</v>
      </c>
      <c r="H72" s="540" t="s">
        <v>53</v>
      </c>
      <c r="I72" s="388">
        <f>'الاطار الموازنى  راي الجهه عام'!I72</f>
        <v>0</v>
      </c>
      <c r="J72" s="388"/>
      <c r="K72" s="388">
        <f>'الاطار الموازنى  راي الجهه عام'!J72</f>
        <v>0</v>
      </c>
      <c r="L72" s="388">
        <f>'الاطار الموازنى  راي الجهه عام'!K72</f>
        <v>0</v>
      </c>
      <c r="M72" s="388">
        <f>'الاطار الموازنى  راي الجهه عام'!M72</f>
        <v>0</v>
      </c>
      <c r="N72" s="388"/>
      <c r="O72" s="388"/>
      <c r="P72" s="388"/>
      <c r="Q72" s="388"/>
      <c r="R72" s="541">
        <f t="shared" si="0"/>
        <v>0</v>
      </c>
      <c r="S72" s="388"/>
      <c r="T72" s="388" t="str">
        <f t="shared" si="1"/>
        <v xml:space="preserve"> </v>
      </c>
      <c r="U72" s="388" t="str">
        <f t="shared" si="2"/>
        <v xml:space="preserve"> </v>
      </c>
      <c r="V72" s="542"/>
      <c r="W72" s="461">
        <f>W191</f>
        <v>207551160</v>
      </c>
    </row>
    <row r="73" spans="1:23" s="2" customFormat="1" ht="110.25" customHeight="1" x14ac:dyDescent="0.2">
      <c r="A73" s="389"/>
      <c r="B73" s="390"/>
      <c r="C73" s="390"/>
      <c r="D73" s="390"/>
      <c r="E73" s="390"/>
      <c r="F73" s="390"/>
      <c r="G73" s="60" t="s">
        <v>657</v>
      </c>
      <c r="H73" s="543" t="s">
        <v>54</v>
      </c>
      <c r="I73" s="390">
        <f>'الاطار الموازنى  راي الجهه عام'!I73</f>
        <v>0</v>
      </c>
      <c r="J73" s="390"/>
      <c r="K73" s="390">
        <f>'الاطار الموازنى  راي الجهه عام'!J73</f>
        <v>0</v>
      </c>
      <c r="L73" s="390">
        <f>'الاطار الموازنى  راي الجهه عام'!K73</f>
        <v>0</v>
      </c>
      <c r="M73" s="390">
        <f>'الاطار الموازنى  راي الجهه عام'!M73</f>
        <v>0</v>
      </c>
      <c r="N73" s="390"/>
      <c r="O73" s="390"/>
      <c r="P73" s="390"/>
      <c r="Q73" s="390"/>
      <c r="R73" s="544">
        <f t="shared" si="0"/>
        <v>0</v>
      </c>
      <c r="S73" s="390"/>
      <c r="T73" s="390" t="str">
        <f t="shared" si="1"/>
        <v xml:space="preserve"> </v>
      </c>
      <c r="U73" s="390" t="str">
        <f t="shared" si="2"/>
        <v xml:space="preserve"> </v>
      </c>
      <c r="V73" s="545"/>
      <c r="W73" s="461">
        <f>W164</f>
        <v>146170330</v>
      </c>
    </row>
    <row r="74" spans="1:23" s="1" customFormat="1" ht="105.75" customHeight="1" x14ac:dyDescent="0.2">
      <c r="A74" s="357"/>
      <c r="B74" s="373"/>
      <c r="C74" s="373"/>
      <c r="D74" s="373"/>
      <c r="E74" s="373"/>
      <c r="F74" s="373"/>
      <c r="G74" s="54" t="s">
        <v>658</v>
      </c>
      <c r="H74" s="477" t="s">
        <v>55</v>
      </c>
      <c r="I74" s="373">
        <f>'الاطار الموازنى  راي الجهه عام'!I74</f>
        <v>0</v>
      </c>
      <c r="J74" s="373"/>
      <c r="K74" s="373">
        <f>'الاطار الموازنى  راي الجهه عام'!J74</f>
        <v>0</v>
      </c>
      <c r="L74" s="373">
        <f>'الاطار الموازنى  راي الجهه عام'!K74</f>
        <v>0</v>
      </c>
      <c r="M74" s="373">
        <f>'الاطار الموازنى  راي الجهه عام'!M74</f>
        <v>0</v>
      </c>
      <c r="N74" s="373"/>
      <c r="O74" s="373"/>
      <c r="P74" s="373"/>
      <c r="Q74" s="373"/>
      <c r="R74" s="508">
        <f t="shared" si="0"/>
        <v>0</v>
      </c>
      <c r="S74" s="373"/>
      <c r="T74" s="373" t="str">
        <f t="shared" si="1"/>
        <v xml:space="preserve"> </v>
      </c>
      <c r="U74" s="373" t="str">
        <f t="shared" si="2"/>
        <v xml:space="preserve"> </v>
      </c>
      <c r="V74" s="509"/>
      <c r="W74" s="461">
        <f>W78</f>
        <v>11054489</v>
      </c>
    </row>
    <row r="75" spans="1:23" ht="99.75" customHeight="1" thickBot="1" x14ac:dyDescent="0.25">
      <c r="A75" s="365">
        <f>'موازنة 2026-2027'!A75</f>
        <v>769000</v>
      </c>
      <c r="B75" s="365">
        <f>'موازنة 2026-2027'!B75</f>
        <v>753200</v>
      </c>
      <c r="C75" s="365">
        <f>'موازنة 2026-2027'!C75</f>
        <v>789000</v>
      </c>
      <c r="D75" s="365">
        <f>'موازنة 2026-2027'!D75</f>
        <v>718289</v>
      </c>
      <c r="E75" s="365">
        <f>'موازنة 2026-2027'!E75</f>
        <v>850000</v>
      </c>
      <c r="F75" s="365">
        <f>'موازنة 2026-2027'!F75</f>
        <v>0</v>
      </c>
      <c r="G75" s="49" t="s">
        <v>659</v>
      </c>
      <c r="H75" s="480" t="s">
        <v>56</v>
      </c>
      <c r="I75" s="365">
        <f>'الاطار الموازنى  راي الجهه عام'!I75</f>
        <v>1171000</v>
      </c>
      <c r="J75" s="365">
        <f>'موازنة 2026-2027'!O75</f>
        <v>1171000</v>
      </c>
      <c r="K75" s="365">
        <f>'الاطار الموازنى  راي الجهه عام'!J75</f>
        <v>1348000</v>
      </c>
      <c r="L75" s="365">
        <f>'الاطار الموازنى  راي الجهه عام'!K75</f>
        <v>1552000</v>
      </c>
      <c r="M75" s="365">
        <f>'الاطار الموازنى  راي الجهه عام'!M75</f>
        <v>0</v>
      </c>
      <c r="N75" s="365">
        <f>'موازنة 2027-2028 '!O75</f>
        <v>1348000</v>
      </c>
      <c r="O75" s="365">
        <f>'موازنة 2028 -2029'!O75</f>
        <v>1552000</v>
      </c>
      <c r="P75" s="365">
        <f>O75*2</f>
        <v>3104000</v>
      </c>
      <c r="Q75" s="365">
        <f>'موازنة 2029-2030'!O75</f>
        <v>0</v>
      </c>
      <c r="R75" s="496">
        <f t="shared" si="0"/>
        <v>-1171000</v>
      </c>
      <c r="S75" s="365"/>
      <c r="T75" s="365" t="str">
        <f t="shared" si="1"/>
        <v xml:space="preserve"> </v>
      </c>
      <c r="U75" s="365">
        <f t="shared" si="2"/>
        <v>1171000</v>
      </c>
      <c r="V75" s="497">
        <f t="shared" si="4"/>
        <v>0</v>
      </c>
      <c r="W75" s="461">
        <f t="shared" si="3"/>
        <v>11054489</v>
      </c>
    </row>
    <row r="76" spans="1:23" ht="105.75" hidden="1" customHeight="1" x14ac:dyDescent="0.2">
      <c r="A76" s="364">
        <f>'موازنة 2026-2027'!A76</f>
        <v>0</v>
      </c>
      <c r="B76" s="365">
        <f>'موازنة 2026-2027'!B76</f>
        <v>0</v>
      </c>
      <c r="C76" s="365">
        <f>'موازنة 2026-2027'!C76</f>
        <v>0</v>
      </c>
      <c r="D76" s="365">
        <f>'موازنة 2026-2027'!D76</f>
        <v>0</v>
      </c>
      <c r="E76" s="365">
        <f>'موازنة 2026-2027'!E76</f>
        <v>0</v>
      </c>
      <c r="F76" s="365">
        <f>'موازنة 2026-2027'!F76</f>
        <v>0</v>
      </c>
      <c r="G76" s="49" t="s">
        <v>660</v>
      </c>
      <c r="H76" s="480" t="s">
        <v>57</v>
      </c>
      <c r="I76" s="365">
        <f>'الاطار الموازنى  راي الجهه عام'!I76</f>
        <v>0</v>
      </c>
      <c r="J76" s="365">
        <f>'موازنة 2026-2027'!O76</f>
        <v>0</v>
      </c>
      <c r="K76" s="365">
        <f>'الاطار الموازنى  راي الجهه عام'!J76</f>
        <v>0</v>
      </c>
      <c r="L76" s="365">
        <f>'الاطار الموازنى  راي الجهه عام'!K76</f>
        <v>0</v>
      </c>
      <c r="M76" s="365">
        <f>'الاطار الموازنى  راي الجهه عام'!M76</f>
        <v>0</v>
      </c>
      <c r="N76" s="365">
        <f>'موازنة 2027-2028 '!O76</f>
        <v>0</v>
      </c>
      <c r="O76" s="365">
        <f>'موازنة 2028 -2029'!O76</f>
        <v>0</v>
      </c>
      <c r="P76" s="365">
        <f t="shared" si="9"/>
        <v>0</v>
      </c>
      <c r="Q76" s="365">
        <f>'موازنة 2029-2030'!O76</f>
        <v>0</v>
      </c>
      <c r="R76" s="496">
        <f t="shared" si="0"/>
        <v>0</v>
      </c>
      <c r="S76" s="365"/>
      <c r="T76" s="365" t="str">
        <f t="shared" si="1"/>
        <v xml:space="preserve"> </v>
      </c>
      <c r="U76" s="365" t="str">
        <f t="shared" si="2"/>
        <v xml:space="preserve"> </v>
      </c>
      <c r="V76" s="497">
        <f t="shared" si="4"/>
        <v>0</v>
      </c>
      <c r="W76" s="461">
        <f t="shared" si="3"/>
        <v>0</v>
      </c>
    </row>
    <row r="77" spans="1:23" ht="105.75" hidden="1" customHeight="1" thickBot="1" x14ac:dyDescent="0.25">
      <c r="A77" s="391">
        <f>'موازنة 2026-2027'!A77</f>
        <v>0</v>
      </c>
      <c r="B77" s="379">
        <f>'موازنة 2026-2027'!B77</f>
        <v>0</v>
      </c>
      <c r="C77" s="379">
        <f>'موازنة 2026-2027'!C77</f>
        <v>0</v>
      </c>
      <c r="D77" s="379">
        <f>'موازنة 2026-2027'!D77</f>
        <v>0</v>
      </c>
      <c r="E77" s="379">
        <f>'موازنة 2026-2027'!E77</f>
        <v>0</v>
      </c>
      <c r="F77" s="379">
        <f>'موازنة 2026-2027'!F77</f>
        <v>0</v>
      </c>
      <c r="G77" s="50" t="s">
        <v>661</v>
      </c>
      <c r="H77" s="480" t="s">
        <v>607</v>
      </c>
      <c r="I77" s="379">
        <f>'الاطار الموازنى  راي الجهه عام'!I77</f>
        <v>0</v>
      </c>
      <c r="J77" s="379">
        <f>'موازنة 2026-2027'!O77</f>
        <v>0</v>
      </c>
      <c r="K77" s="379">
        <f>'الاطار الموازنى  راي الجهه عام'!J77</f>
        <v>0</v>
      </c>
      <c r="L77" s="379">
        <f>'الاطار الموازنى  راي الجهه عام'!K77</f>
        <v>0</v>
      </c>
      <c r="M77" s="379">
        <f>'الاطار الموازنى  راي الجهه عام'!M77</f>
        <v>0</v>
      </c>
      <c r="N77" s="379">
        <f>'موازنة 2027-2028 '!O77</f>
        <v>0</v>
      </c>
      <c r="O77" s="379">
        <f>'موازنة 2028 -2029'!O77</f>
        <v>0</v>
      </c>
      <c r="P77" s="379">
        <f t="shared" si="9"/>
        <v>0</v>
      </c>
      <c r="Q77" s="379">
        <f>'موازنة 2029-2030'!O77</f>
        <v>0</v>
      </c>
      <c r="R77" s="520">
        <f t="shared" si="0"/>
        <v>0</v>
      </c>
      <c r="S77" s="379"/>
      <c r="T77" s="379" t="str">
        <f t="shared" si="1"/>
        <v xml:space="preserve"> </v>
      </c>
      <c r="U77" s="379" t="str">
        <f t="shared" si="2"/>
        <v xml:space="preserve"> </v>
      </c>
      <c r="V77" s="521">
        <f t="shared" si="4"/>
        <v>0</v>
      </c>
      <c r="W77" s="461">
        <f t="shared" si="3"/>
        <v>0</v>
      </c>
    </row>
    <row r="78" spans="1:23" s="1" customFormat="1" ht="95.25" customHeight="1" x14ac:dyDescent="0.2">
      <c r="A78" s="392">
        <f t="shared" ref="A78:F78" si="34">SUM(A75:A77)</f>
        <v>769000</v>
      </c>
      <c r="B78" s="393">
        <f t="shared" si="34"/>
        <v>753200</v>
      </c>
      <c r="C78" s="393">
        <f t="shared" si="34"/>
        <v>789000</v>
      </c>
      <c r="D78" s="393">
        <f t="shared" si="34"/>
        <v>718289</v>
      </c>
      <c r="E78" s="393">
        <f t="shared" si="34"/>
        <v>850000</v>
      </c>
      <c r="F78" s="393">
        <f t="shared" si="34"/>
        <v>0</v>
      </c>
      <c r="G78" s="317"/>
      <c r="H78" s="546" t="s">
        <v>6</v>
      </c>
      <c r="I78" s="393">
        <f>'الاطار الموازنى  راي الجهه عام'!I78</f>
        <v>1171000</v>
      </c>
      <c r="J78" s="393">
        <f>'موازنة 2026-2027'!O78</f>
        <v>1171000</v>
      </c>
      <c r="K78" s="393">
        <f>'الاطار الموازنى  راي الجهه عام'!J78</f>
        <v>1348000</v>
      </c>
      <c r="L78" s="393">
        <f>'الاطار الموازنى  راي الجهه عام'!K78</f>
        <v>1552000</v>
      </c>
      <c r="M78" s="393">
        <f>'الاطار الموازنى  راي الجهه عام'!M78</f>
        <v>0</v>
      </c>
      <c r="N78" s="393">
        <f>'موازنة 2027-2028 '!O78</f>
        <v>1348000</v>
      </c>
      <c r="O78" s="393">
        <f>'موازنة 2028 -2029'!O78</f>
        <v>1552000</v>
      </c>
      <c r="P78" s="393">
        <f t="shared" ref="P78:S78" si="35">SUM(P75:P77)</f>
        <v>3104000</v>
      </c>
      <c r="Q78" s="393">
        <f>'موازنة 2029-2030'!O78</f>
        <v>0</v>
      </c>
      <c r="R78" s="547">
        <f t="shared" si="0"/>
        <v>-1171000</v>
      </c>
      <c r="S78" s="393">
        <f t="shared" si="35"/>
        <v>0</v>
      </c>
      <c r="T78" s="393" t="str">
        <f t="shared" si="1"/>
        <v xml:space="preserve"> </v>
      </c>
      <c r="U78" s="393">
        <f t="shared" si="2"/>
        <v>1171000</v>
      </c>
      <c r="V78" s="548">
        <f t="shared" si="4"/>
        <v>0</v>
      </c>
      <c r="W78" s="461">
        <f t="shared" si="3"/>
        <v>11054489</v>
      </c>
    </row>
    <row r="79" spans="1:23" s="1" customFormat="1" ht="105.75" customHeight="1" x14ac:dyDescent="0.2">
      <c r="A79" s="394"/>
      <c r="B79" s="395"/>
      <c r="C79" s="395"/>
      <c r="D79" s="395"/>
      <c r="E79" s="395"/>
      <c r="F79" s="395"/>
      <c r="G79" s="48" t="s">
        <v>662</v>
      </c>
      <c r="H79" s="513" t="s">
        <v>58</v>
      </c>
      <c r="I79" s="395">
        <f>'الاطار الموازنى  راي الجهه عام'!I79</f>
        <v>0</v>
      </c>
      <c r="J79" s="395"/>
      <c r="K79" s="395">
        <f>'الاطار الموازنى  راي الجهه عام'!J79</f>
        <v>0</v>
      </c>
      <c r="L79" s="395">
        <f>'الاطار الموازنى  راي الجهه عام'!K79</f>
        <v>0</v>
      </c>
      <c r="M79" s="395">
        <f>'الاطار الموازنى  راي الجهه عام'!M79</f>
        <v>0</v>
      </c>
      <c r="N79" s="395"/>
      <c r="O79" s="395"/>
      <c r="P79" s="395"/>
      <c r="Q79" s="395"/>
      <c r="R79" s="549">
        <f t="shared" si="0"/>
        <v>0</v>
      </c>
      <c r="S79" s="395"/>
      <c r="T79" s="395" t="str">
        <f t="shared" si="1"/>
        <v xml:space="preserve"> </v>
      </c>
      <c r="U79" s="395" t="str">
        <f t="shared" si="2"/>
        <v xml:space="preserve"> </v>
      </c>
      <c r="V79" s="550"/>
      <c r="W79" s="461">
        <f>W85</f>
        <v>38427378</v>
      </c>
    </row>
    <row r="80" spans="1:23" ht="105.75" hidden="1" customHeight="1" x14ac:dyDescent="0.2">
      <c r="A80" s="364">
        <f>'موازنة 2026-2027'!A80</f>
        <v>0</v>
      </c>
      <c r="B80" s="365">
        <f>'موازنة 2026-2027'!B80</f>
        <v>0</v>
      </c>
      <c r="C80" s="365">
        <f>'موازنة 2026-2027'!C80</f>
        <v>0</v>
      </c>
      <c r="D80" s="365">
        <f>'موازنة 2026-2027'!D80</f>
        <v>0</v>
      </c>
      <c r="E80" s="365">
        <f>'موازنة 2026-2027'!E80</f>
        <v>0</v>
      </c>
      <c r="F80" s="365">
        <f>'موازنة 2026-2027'!F80</f>
        <v>0</v>
      </c>
      <c r="G80" s="49" t="s">
        <v>663</v>
      </c>
      <c r="H80" s="480" t="s">
        <v>59</v>
      </c>
      <c r="I80" s="365">
        <f>'الاطار الموازنى  راي الجهه عام'!I80</f>
        <v>0</v>
      </c>
      <c r="J80" s="365">
        <f>'موازنة 2026-2027'!O80</f>
        <v>0</v>
      </c>
      <c r="K80" s="365">
        <f>'الاطار الموازنى  راي الجهه عام'!J80</f>
        <v>0</v>
      </c>
      <c r="L80" s="365">
        <f>'الاطار الموازنى  راي الجهه عام'!K80</f>
        <v>0</v>
      </c>
      <c r="M80" s="365">
        <f>'الاطار الموازنى  راي الجهه عام'!M80</f>
        <v>0</v>
      </c>
      <c r="N80" s="365">
        <f>'موازنة 2027-2028 '!O80</f>
        <v>0</v>
      </c>
      <c r="O80" s="365">
        <f>'موازنة 2028 -2029'!O80</f>
        <v>0</v>
      </c>
      <c r="P80" s="365">
        <f t="shared" si="9"/>
        <v>0</v>
      </c>
      <c r="Q80" s="365">
        <f>'موازنة 2029-2030'!O80</f>
        <v>0</v>
      </c>
      <c r="R80" s="496">
        <f t="shared" si="0"/>
        <v>0</v>
      </c>
      <c r="S80" s="365"/>
      <c r="T80" s="365" t="str">
        <f t="shared" si="1"/>
        <v xml:space="preserve"> </v>
      </c>
      <c r="U80" s="365" t="str">
        <f t="shared" si="2"/>
        <v xml:space="preserve"> </v>
      </c>
      <c r="V80" s="497">
        <f t="shared" si="4"/>
        <v>0</v>
      </c>
      <c r="W80" s="461">
        <f t="shared" si="3"/>
        <v>0</v>
      </c>
    </row>
    <row r="81" spans="1:23" ht="105.75" hidden="1" customHeight="1" x14ac:dyDescent="0.2">
      <c r="A81" s="364">
        <f>'موازنة 2026-2027'!A81</f>
        <v>0</v>
      </c>
      <c r="B81" s="365">
        <f>'موازنة 2026-2027'!B81</f>
        <v>0</v>
      </c>
      <c r="C81" s="365">
        <f>'موازنة 2026-2027'!C81</f>
        <v>0</v>
      </c>
      <c r="D81" s="365">
        <f>'موازنة 2026-2027'!D81</f>
        <v>0</v>
      </c>
      <c r="E81" s="365">
        <f>'موازنة 2026-2027'!E81</f>
        <v>0</v>
      </c>
      <c r="F81" s="365">
        <f>'موازنة 2026-2027'!F81</f>
        <v>0</v>
      </c>
      <c r="G81" s="49" t="s">
        <v>664</v>
      </c>
      <c r="H81" s="480" t="s">
        <v>60</v>
      </c>
      <c r="I81" s="365">
        <f>'الاطار الموازنى  راي الجهه عام'!I81</f>
        <v>0</v>
      </c>
      <c r="J81" s="365">
        <f>'موازنة 2026-2027'!O81</f>
        <v>0</v>
      </c>
      <c r="K81" s="365">
        <f>'الاطار الموازنى  راي الجهه عام'!J81</f>
        <v>0</v>
      </c>
      <c r="L81" s="365">
        <f>'الاطار الموازنى  راي الجهه عام'!K81</f>
        <v>0</v>
      </c>
      <c r="M81" s="365">
        <f>'الاطار الموازنى  راي الجهه عام'!M81</f>
        <v>0</v>
      </c>
      <c r="N81" s="365">
        <f>'موازنة 2027-2028 '!O81</f>
        <v>0</v>
      </c>
      <c r="O81" s="365">
        <f>'موازنة 2028 -2029'!O81</f>
        <v>0</v>
      </c>
      <c r="P81" s="365">
        <f t="shared" si="9"/>
        <v>0</v>
      </c>
      <c r="Q81" s="365">
        <f>'موازنة 2029-2030'!O81</f>
        <v>0</v>
      </c>
      <c r="R81" s="496">
        <f t="shared" ref="R81:R148" si="36">Q81-J81</f>
        <v>0</v>
      </c>
      <c r="S81" s="365"/>
      <c r="T81" s="365" t="str">
        <f t="shared" ref="T81:T148" si="37">IF(S81&gt;J81,S81-J81," ")</f>
        <v xml:space="preserve"> </v>
      </c>
      <c r="U81" s="365" t="str">
        <f t="shared" ref="U81:U148" si="38">IF(J81&gt;S81,J81-S81," ")</f>
        <v xml:space="preserve"> </v>
      </c>
      <c r="V81" s="497">
        <f t="shared" si="4"/>
        <v>0</v>
      </c>
      <c r="W81" s="461">
        <f t="shared" ref="W81:W148" si="39">SUM(A81+B81+C81+D81+E81+F81+J81+N81+O81+P81+Q81+S81)</f>
        <v>0</v>
      </c>
    </row>
    <row r="82" spans="1:23" ht="105.75" customHeight="1" x14ac:dyDescent="0.2">
      <c r="A82" s="365">
        <f>'موازنة 2026-2027'!A82</f>
        <v>720000</v>
      </c>
      <c r="B82" s="365">
        <f>'موازنة 2026-2027'!B82</f>
        <v>633633</v>
      </c>
      <c r="C82" s="365">
        <f>'موازنة 2026-2027'!C82</f>
        <v>675000</v>
      </c>
      <c r="D82" s="365">
        <f>'موازنة 2026-2027'!D82</f>
        <v>959831</v>
      </c>
      <c r="E82" s="365">
        <f>'موازنة 2026-2027'!E82</f>
        <v>1090000</v>
      </c>
      <c r="F82" s="365">
        <f>'موازنة 2026-2027'!F82</f>
        <v>0</v>
      </c>
      <c r="G82" s="49" t="s">
        <v>665</v>
      </c>
      <c r="H82" s="480" t="s">
        <v>61</v>
      </c>
      <c r="I82" s="365">
        <f>'الاطار الموازنى  راي الجهه عام'!I82</f>
        <v>1476000</v>
      </c>
      <c r="J82" s="365">
        <f>'موازنة 2026-2027'!O82</f>
        <v>1476000</v>
      </c>
      <c r="K82" s="365">
        <f>'الاطار الموازنى  راي الجهه عام'!J82</f>
        <v>1624000</v>
      </c>
      <c r="L82" s="365">
        <f>'الاطار الموازنى  راي الجهه عام'!K82</f>
        <v>1786000</v>
      </c>
      <c r="M82" s="365">
        <f>'الاطار الموازنى  راي الجهه عام'!M82</f>
        <v>0</v>
      </c>
      <c r="N82" s="365">
        <f>'موازنة 2027-2028 '!O82</f>
        <v>1624000</v>
      </c>
      <c r="O82" s="365">
        <f>'موازنة 2028 -2029'!O82</f>
        <v>1786000</v>
      </c>
      <c r="P82" s="365">
        <f>O82*2</f>
        <v>3572000</v>
      </c>
      <c r="Q82" s="365">
        <f>'موازنة 2029-2030'!O82</f>
        <v>0</v>
      </c>
      <c r="R82" s="496">
        <f t="shared" si="36"/>
        <v>-1476000</v>
      </c>
      <c r="S82" s="365"/>
      <c r="T82" s="365" t="str">
        <f t="shared" si="37"/>
        <v xml:space="preserve"> </v>
      </c>
      <c r="U82" s="365">
        <f t="shared" si="38"/>
        <v>1476000</v>
      </c>
      <c r="V82" s="497">
        <f t="shared" si="4"/>
        <v>0</v>
      </c>
      <c r="W82" s="461">
        <f t="shared" si="39"/>
        <v>12536464</v>
      </c>
    </row>
    <row r="83" spans="1:23" ht="87.75" customHeight="1" thickBot="1" x14ac:dyDescent="0.25">
      <c r="A83" s="365">
        <f>'موازنة 2026-2027'!A83</f>
        <v>1914000</v>
      </c>
      <c r="B83" s="365">
        <f>'موازنة 2026-2027'!B83</f>
        <v>1878701</v>
      </c>
      <c r="C83" s="365">
        <f>'موازنة 2026-2027'!C83</f>
        <v>1790000</v>
      </c>
      <c r="D83" s="365">
        <f>'موازنة 2026-2027'!D83</f>
        <v>1842213</v>
      </c>
      <c r="E83" s="365">
        <f>'موازنة 2026-2027'!E83</f>
        <v>2463000</v>
      </c>
      <c r="F83" s="365">
        <f>'موازنة 2026-2027'!F83</f>
        <v>0</v>
      </c>
      <c r="G83" s="49" t="s">
        <v>666</v>
      </c>
      <c r="H83" s="480" t="s">
        <v>62</v>
      </c>
      <c r="I83" s="365">
        <f>'الاطار الموازنى  راي الجهه عام'!I83</f>
        <v>2938000</v>
      </c>
      <c r="J83" s="365">
        <f>'موازنة 2026-2027'!O83</f>
        <v>2938000</v>
      </c>
      <c r="K83" s="365">
        <f>'الاطار الموازنى  راي الجهه عام'!J83</f>
        <v>3075000</v>
      </c>
      <c r="L83" s="365">
        <f>'الاطار الموازنى  راي الجهه عام'!K83</f>
        <v>3330000</v>
      </c>
      <c r="M83" s="365">
        <f>'الاطار الموازنى  راي الجهه عام'!M83</f>
        <v>0</v>
      </c>
      <c r="N83" s="365">
        <f>'موازنة 2027-2028 '!O83</f>
        <v>3075000</v>
      </c>
      <c r="O83" s="365">
        <f>'موازنة 2028 -2029'!O83</f>
        <v>3330000</v>
      </c>
      <c r="P83" s="365">
        <f>O83*2</f>
        <v>6660000</v>
      </c>
      <c r="Q83" s="365">
        <f>'موازنة 2029-2030'!O83</f>
        <v>0</v>
      </c>
      <c r="R83" s="496">
        <f t="shared" si="36"/>
        <v>-2938000</v>
      </c>
      <c r="S83" s="365"/>
      <c r="T83" s="365" t="str">
        <f t="shared" si="37"/>
        <v xml:space="preserve"> </v>
      </c>
      <c r="U83" s="365">
        <f t="shared" si="38"/>
        <v>2938000</v>
      </c>
      <c r="V83" s="497">
        <f t="shared" si="4"/>
        <v>0</v>
      </c>
      <c r="W83" s="461">
        <f t="shared" si="39"/>
        <v>25890914</v>
      </c>
    </row>
    <row r="84" spans="1:23" ht="105.75" hidden="1" customHeight="1" thickBot="1" x14ac:dyDescent="0.25">
      <c r="A84" s="391">
        <f>'موازنة 2026-2027'!A84</f>
        <v>0</v>
      </c>
      <c r="B84" s="379">
        <f>'موازنة 2026-2027'!B84</f>
        <v>0</v>
      </c>
      <c r="C84" s="379">
        <f>'موازنة 2026-2027'!C84</f>
        <v>0</v>
      </c>
      <c r="D84" s="379">
        <f>'موازنة 2026-2027'!D84</f>
        <v>0</v>
      </c>
      <c r="E84" s="379">
        <f>'موازنة 2026-2027'!E84</f>
        <v>0</v>
      </c>
      <c r="F84" s="379">
        <f>'موازنة 2026-2027'!F84</f>
        <v>0</v>
      </c>
      <c r="G84" s="50" t="s">
        <v>667</v>
      </c>
      <c r="H84" s="519" t="s">
        <v>63</v>
      </c>
      <c r="I84" s="379">
        <f>'الاطار الموازنى  راي الجهه عام'!I84</f>
        <v>0</v>
      </c>
      <c r="J84" s="379">
        <f>'موازنة 2026-2027'!O84</f>
        <v>0</v>
      </c>
      <c r="K84" s="379">
        <f>'الاطار الموازنى  راي الجهه عام'!J84</f>
        <v>0</v>
      </c>
      <c r="L84" s="379">
        <f>'الاطار الموازنى  راي الجهه عام'!K84</f>
        <v>0</v>
      </c>
      <c r="M84" s="379">
        <f>'الاطار الموازنى  راي الجهه عام'!M84</f>
        <v>0</v>
      </c>
      <c r="N84" s="379">
        <f>'موازنة 2027-2028 '!O84</f>
        <v>0</v>
      </c>
      <c r="O84" s="379">
        <f>'موازنة 2028 -2029'!O84</f>
        <v>0</v>
      </c>
      <c r="P84" s="379">
        <f t="shared" si="9"/>
        <v>0</v>
      </c>
      <c r="Q84" s="379">
        <f>'موازنة 2029-2030'!O84</f>
        <v>0</v>
      </c>
      <c r="R84" s="520">
        <f t="shared" si="36"/>
        <v>0</v>
      </c>
      <c r="S84" s="379"/>
      <c r="T84" s="379" t="str">
        <f t="shared" si="37"/>
        <v xml:space="preserve"> </v>
      </c>
      <c r="U84" s="379" t="str">
        <f t="shared" si="38"/>
        <v xml:space="preserve"> </v>
      </c>
      <c r="V84" s="521">
        <f t="shared" si="4"/>
        <v>0</v>
      </c>
      <c r="W84" s="461">
        <f t="shared" si="39"/>
        <v>0</v>
      </c>
    </row>
    <row r="85" spans="1:23" s="1" customFormat="1" ht="92.25" customHeight="1" thickBot="1" x14ac:dyDescent="0.25">
      <c r="A85" s="360">
        <f t="shared" ref="A85:S85" si="40">SUM(A80:A84)</f>
        <v>2634000</v>
      </c>
      <c r="B85" s="368">
        <f t="shared" si="40"/>
        <v>2512334</v>
      </c>
      <c r="C85" s="368">
        <f t="shared" si="40"/>
        <v>2465000</v>
      </c>
      <c r="D85" s="368">
        <f t="shared" si="40"/>
        <v>2802044</v>
      </c>
      <c r="E85" s="368">
        <f t="shared" si="40"/>
        <v>3553000</v>
      </c>
      <c r="F85" s="368">
        <f t="shared" si="40"/>
        <v>0</v>
      </c>
      <c r="G85" s="51"/>
      <c r="H85" s="486" t="s">
        <v>12</v>
      </c>
      <c r="I85" s="368">
        <f>'الاطار الموازنى  راي الجهه عام'!I85</f>
        <v>4414000</v>
      </c>
      <c r="J85" s="368">
        <f>'موازنة 2026-2027'!O85</f>
        <v>4414000</v>
      </c>
      <c r="K85" s="368">
        <f>'الاطار الموازنى  راي الجهه عام'!J85</f>
        <v>4699000</v>
      </c>
      <c r="L85" s="368">
        <f>'الاطار الموازنى  راي الجهه عام'!K85</f>
        <v>5116000</v>
      </c>
      <c r="M85" s="368">
        <f>'الاطار الموازنى  راي الجهه عام'!M85</f>
        <v>0</v>
      </c>
      <c r="N85" s="368">
        <f>'موازنة 2027-2028 '!O85</f>
        <v>4699000</v>
      </c>
      <c r="O85" s="368">
        <f>'موازنة 2028 -2029'!O85</f>
        <v>5116000</v>
      </c>
      <c r="P85" s="368">
        <f t="shared" si="40"/>
        <v>10232000</v>
      </c>
      <c r="Q85" s="368">
        <f>'موازنة 2029-2030'!O85</f>
        <v>0</v>
      </c>
      <c r="R85" s="500">
        <f t="shared" si="36"/>
        <v>-4414000</v>
      </c>
      <c r="S85" s="368">
        <f t="shared" si="40"/>
        <v>0</v>
      </c>
      <c r="T85" s="368" t="str">
        <f t="shared" si="37"/>
        <v xml:space="preserve"> </v>
      </c>
      <c r="U85" s="368">
        <f t="shared" si="38"/>
        <v>4414000</v>
      </c>
      <c r="V85" s="501">
        <f t="shared" ref="V85:V151" si="41">IF(S85=0,,S85/J85)</f>
        <v>0</v>
      </c>
      <c r="W85" s="461">
        <f t="shared" si="39"/>
        <v>38427378</v>
      </c>
    </row>
    <row r="86" spans="1:23" s="1" customFormat="1" ht="105.75" customHeight="1" thickBot="1" x14ac:dyDescent="0.25">
      <c r="A86" s="361" t="e">
        <f>A85/$A$845</f>
        <v>#DIV/0!</v>
      </c>
      <c r="B86" s="396" t="e">
        <f>B85/$B$845</f>
        <v>#DIV/0!</v>
      </c>
      <c r="C86" s="396" t="e">
        <f>C85/$C$845</f>
        <v>#DIV/0!</v>
      </c>
      <c r="D86" s="396" t="e">
        <f>D85/$D$845</f>
        <v>#DIV/0!</v>
      </c>
      <c r="E86" s="396" t="e">
        <f>E85/$E$845</f>
        <v>#DIV/0!</v>
      </c>
      <c r="F86" s="396" t="e">
        <f>F85/$F$845</f>
        <v>#DIV/0!</v>
      </c>
      <c r="G86" s="266"/>
      <c r="H86" s="489" t="s">
        <v>1135</v>
      </c>
      <c r="I86" s="396" t="e">
        <f>'الاطار الموازنى  راي الجهه عام'!I86</f>
        <v>#DIV/0!</v>
      </c>
      <c r="J86" s="396" t="e">
        <f>'موازنة 2026-2027'!O86</f>
        <v>#DIV/0!</v>
      </c>
      <c r="K86" s="396" t="e">
        <f>'الاطار الموازنى  راي الجهه عام'!J86</f>
        <v>#DIV/0!</v>
      </c>
      <c r="L86" s="396" t="e">
        <f>'الاطار الموازنى  راي الجهه عام'!K86</f>
        <v>#DIV/0!</v>
      </c>
      <c r="M86" s="396" t="e">
        <f>'الاطار الموازنى  راي الجهه عام'!M86</f>
        <v>#DIV/0!</v>
      </c>
      <c r="N86" s="396" t="e">
        <f>'موازنة 2027-2028 '!O86</f>
        <v>#DIV/0!</v>
      </c>
      <c r="O86" s="396" t="e">
        <f>'موازنة 2028 -2029'!O86</f>
        <v>#DIV/0!</v>
      </c>
      <c r="P86" s="396" t="e">
        <f>P85/$P$845</f>
        <v>#DIV/0!</v>
      </c>
      <c r="Q86" s="396" t="e">
        <f>'موازنة 2029-2030'!O86</f>
        <v>#DIV/0!</v>
      </c>
      <c r="R86" s="396"/>
      <c r="S86" s="396" t="e">
        <f>S85/$S$845</f>
        <v>#DIV/0!</v>
      </c>
      <c r="T86" s="396"/>
      <c r="U86" s="490"/>
      <c r="V86" s="491"/>
      <c r="W86" s="461">
        <v>1</v>
      </c>
    </row>
    <row r="87" spans="1:23" s="1" customFormat="1" ht="114.75" customHeight="1" thickBot="1" x14ac:dyDescent="0.25">
      <c r="A87" s="361">
        <f t="shared" ref="A87:F87" si="42">A85/A847</f>
        <v>0.11972727272727272</v>
      </c>
      <c r="B87" s="361">
        <f t="shared" si="42"/>
        <v>0.10037758449404457</v>
      </c>
      <c r="C87" s="361">
        <f t="shared" si="42"/>
        <v>0.13099160378361144</v>
      </c>
      <c r="D87" s="361">
        <f t="shared" si="42"/>
        <v>8.7330868056755689E-2</v>
      </c>
      <c r="E87" s="361">
        <f t="shared" si="42"/>
        <v>0.11528976572133169</v>
      </c>
      <c r="F87" s="361" t="e">
        <f t="shared" si="42"/>
        <v>#DIV/0!</v>
      </c>
      <c r="G87" s="266"/>
      <c r="H87" s="489" t="s">
        <v>1136</v>
      </c>
      <c r="I87" s="396">
        <f>'الاطار الموازنى  راي الجهه عام'!I87</f>
        <v>0.1119650965172615</v>
      </c>
      <c r="J87" s="396">
        <f>'موازنة 2026-2027'!O87</f>
        <v>0.1119650965172615</v>
      </c>
      <c r="K87" s="396">
        <f>'الاطار الموازنى  راي الجهه عام'!J87</f>
        <v>0.10322254684445226</v>
      </c>
      <c r="L87" s="396">
        <f>'الاطار الموازنى  راي الجهه عام'!K87</f>
        <v>9.3660179777749306E-2</v>
      </c>
      <c r="M87" s="396" t="e">
        <f>'الاطار الموازنى  راي الجهه عام'!M87</f>
        <v>#DIV/0!</v>
      </c>
      <c r="N87" s="396">
        <f>'موازنة 2027-2028 '!O87</f>
        <v>0.10322254684445226</v>
      </c>
      <c r="O87" s="396">
        <f>'موازنة 2028 -2029'!O87</f>
        <v>9.3660179777749306E-2</v>
      </c>
      <c r="P87" s="396">
        <f>P85/P847</f>
        <v>9.3660179777749306E-2</v>
      </c>
      <c r="Q87" s="396" t="e">
        <f>'موازنة 2029-2030'!O87</f>
        <v>#DIV/0!</v>
      </c>
      <c r="R87" s="396"/>
      <c r="S87" s="396" t="e">
        <f>S85/S847</f>
        <v>#DIV/0!</v>
      </c>
      <c r="T87" s="551"/>
      <c r="U87" s="552"/>
      <c r="V87" s="553"/>
      <c r="W87" s="461">
        <v>1</v>
      </c>
    </row>
    <row r="88" spans="1:23" s="1" customFormat="1" ht="105" customHeight="1" x14ac:dyDescent="0.2">
      <c r="A88" s="395">
        <f>'موازنة 2026-2027'!A88</f>
        <v>189000</v>
      </c>
      <c r="B88" s="395">
        <f>'موازنة 2026-2027'!B88</f>
        <v>172350</v>
      </c>
      <c r="C88" s="395">
        <f>'موازنة 2026-2027'!C88</f>
        <v>216000</v>
      </c>
      <c r="D88" s="395">
        <f>'موازنة 2026-2027'!D88</f>
        <v>160762</v>
      </c>
      <c r="E88" s="395">
        <f>'موازنة 2026-2027'!E88</f>
        <v>300000</v>
      </c>
      <c r="F88" s="395">
        <f>'موازنة 2026-2027'!F88</f>
        <v>0</v>
      </c>
      <c r="G88" s="48">
        <v>3112010301</v>
      </c>
      <c r="H88" s="513" t="s">
        <v>64</v>
      </c>
      <c r="I88" s="395">
        <f>'الاطار الموازنى  راي الجهه عام'!I88</f>
        <v>300000</v>
      </c>
      <c r="J88" s="395">
        <f>'موازنة 2026-2027'!O88</f>
        <v>300000</v>
      </c>
      <c r="K88" s="395">
        <f>'الاطار الموازنى  راي الجهه عام'!J88</f>
        <v>300000</v>
      </c>
      <c r="L88" s="395">
        <f>'الاطار الموازنى  راي الجهه عام'!K88</f>
        <v>300000</v>
      </c>
      <c r="M88" s="395">
        <f>'الاطار الموازنى  راي الجهه عام'!M88</f>
        <v>0</v>
      </c>
      <c r="N88" s="395">
        <f>'موازنة 2027-2028 '!O88</f>
        <v>300000</v>
      </c>
      <c r="O88" s="395">
        <f>'موازنة 2028 -2029'!O88</f>
        <v>300000</v>
      </c>
      <c r="P88" s="395">
        <f>O88*2</f>
        <v>600000</v>
      </c>
      <c r="Q88" s="395">
        <f>'موازنة 2029-2030'!O88</f>
        <v>0</v>
      </c>
      <c r="R88" s="549">
        <f t="shared" si="36"/>
        <v>-300000</v>
      </c>
      <c r="S88" s="395"/>
      <c r="T88" s="395" t="str">
        <f t="shared" si="37"/>
        <v xml:space="preserve"> </v>
      </c>
      <c r="U88" s="395">
        <f t="shared" si="38"/>
        <v>300000</v>
      </c>
      <c r="V88" s="550">
        <f t="shared" si="41"/>
        <v>0</v>
      </c>
      <c r="W88" s="461">
        <f t="shared" si="39"/>
        <v>2538112</v>
      </c>
    </row>
    <row r="89" spans="1:23" s="1" customFormat="1" ht="105.75" hidden="1" customHeight="1" x14ac:dyDescent="0.2">
      <c r="A89" s="357">
        <f>'موازنة 2026-2027'!A89</f>
        <v>0</v>
      </c>
      <c r="B89" s="373">
        <f>'موازنة 2026-2027'!B89</f>
        <v>0</v>
      </c>
      <c r="C89" s="373">
        <f>'موازنة 2026-2027'!C89</f>
        <v>0</v>
      </c>
      <c r="D89" s="373">
        <f>'موازنة 2026-2027'!D89</f>
        <v>0</v>
      </c>
      <c r="E89" s="373">
        <f>'موازنة 2026-2027'!E89</f>
        <v>0</v>
      </c>
      <c r="F89" s="373">
        <f>'موازنة 2026-2027'!F89</f>
        <v>0</v>
      </c>
      <c r="G89" s="54">
        <v>3112010401</v>
      </c>
      <c r="H89" s="477" t="s">
        <v>65</v>
      </c>
      <c r="I89" s="373">
        <f>'الاطار الموازنى  راي الجهه عام'!I89</f>
        <v>0</v>
      </c>
      <c r="J89" s="373">
        <f>'موازنة 2026-2027'!O89</f>
        <v>0</v>
      </c>
      <c r="K89" s="373">
        <f>'الاطار الموازنى  راي الجهه عام'!J89</f>
        <v>0</v>
      </c>
      <c r="L89" s="373">
        <f>'الاطار الموازنى  راي الجهه عام'!K89</f>
        <v>0</v>
      </c>
      <c r="M89" s="373">
        <f>'الاطار الموازنى  راي الجهه عام'!M89</f>
        <v>0</v>
      </c>
      <c r="N89" s="373">
        <f>'موازنة 2027-2028 '!O89</f>
        <v>0</v>
      </c>
      <c r="O89" s="373">
        <f>'موازنة 2028 -2029'!O89</f>
        <v>0</v>
      </c>
      <c r="P89" s="373">
        <f t="shared" si="9"/>
        <v>0</v>
      </c>
      <c r="Q89" s="373">
        <f>'موازنة 2029-2030'!O89</f>
        <v>0</v>
      </c>
      <c r="R89" s="508">
        <f t="shared" si="36"/>
        <v>0</v>
      </c>
      <c r="S89" s="373"/>
      <c r="T89" s="373" t="str">
        <f t="shared" si="37"/>
        <v xml:space="preserve"> </v>
      </c>
      <c r="U89" s="373" t="str">
        <f t="shared" si="38"/>
        <v xml:space="preserve"> </v>
      </c>
      <c r="V89" s="509">
        <f t="shared" si="41"/>
        <v>0</v>
      </c>
      <c r="W89" s="461">
        <f t="shared" si="39"/>
        <v>0</v>
      </c>
    </row>
    <row r="90" spans="1:23" s="1" customFormat="1" ht="110.25" customHeight="1" x14ac:dyDescent="0.2">
      <c r="A90" s="357"/>
      <c r="B90" s="373"/>
      <c r="C90" s="373"/>
      <c r="D90" s="373"/>
      <c r="E90" s="373"/>
      <c r="F90" s="373"/>
      <c r="G90" s="54" t="s">
        <v>668</v>
      </c>
      <c r="H90" s="477" t="s">
        <v>66</v>
      </c>
      <c r="I90" s="373">
        <f>'الاطار الموازنى  راي الجهه عام'!I90</f>
        <v>0</v>
      </c>
      <c r="J90" s="373"/>
      <c r="K90" s="373">
        <f>'الاطار الموازنى  راي الجهه عام'!J90</f>
        <v>0</v>
      </c>
      <c r="L90" s="373">
        <f>'الاطار الموازنى  راي الجهه عام'!K90</f>
        <v>0</v>
      </c>
      <c r="M90" s="373">
        <f>'الاطار الموازنى  راي الجهه عام'!M90</f>
        <v>0</v>
      </c>
      <c r="N90" s="373"/>
      <c r="O90" s="373"/>
      <c r="P90" s="373"/>
      <c r="Q90" s="373"/>
      <c r="R90" s="508"/>
      <c r="S90" s="373"/>
      <c r="T90" s="373" t="str">
        <f t="shared" si="37"/>
        <v xml:space="preserve"> </v>
      </c>
      <c r="U90" s="373" t="str">
        <f t="shared" si="38"/>
        <v xml:space="preserve"> </v>
      </c>
      <c r="V90" s="509"/>
      <c r="W90" s="461">
        <f>W108</f>
        <v>87717499</v>
      </c>
    </row>
    <row r="91" spans="1:23" ht="97.5" customHeight="1" x14ac:dyDescent="0.2">
      <c r="A91" s="365">
        <f>'موازنة 2026-2027'!A91</f>
        <v>1518000</v>
      </c>
      <c r="B91" s="365">
        <f>'موازنة 2026-2027'!B91</f>
        <v>1114802</v>
      </c>
      <c r="C91" s="365">
        <f>'موازنة 2026-2027'!C91</f>
        <v>1736000</v>
      </c>
      <c r="D91" s="365">
        <f>'موازنة 2026-2027'!D91</f>
        <v>822068</v>
      </c>
      <c r="E91" s="365">
        <f>'موازنة 2026-2027'!E91</f>
        <v>1600000</v>
      </c>
      <c r="F91" s="365">
        <f>'موازنة 2026-2027'!F91</f>
        <v>0</v>
      </c>
      <c r="G91" s="49" t="s">
        <v>669</v>
      </c>
      <c r="H91" s="480" t="s">
        <v>67</v>
      </c>
      <c r="I91" s="365">
        <f>'الاطار الموازنى  راي الجهه عام'!I91</f>
        <v>1550000</v>
      </c>
      <c r="J91" s="365">
        <f>'موازنة 2026-2027'!O91</f>
        <v>1550000</v>
      </c>
      <c r="K91" s="365">
        <f>'الاطار الموازنى  راي الجهه عام'!J91</f>
        <v>1550000</v>
      </c>
      <c r="L91" s="365">
        <f>'الاطار الموازنى  راي الجهه عام'!K91</f>
        <v>1550000</v>
      </c>
      <c r="M91" s="365">
        <f>'الاطار الموازنى  راي الجهه عام'!M91</f>
        <v>0</v>
      </c>
      <c r="N91" s="365">
        <f>'موازنة 2027-2028 '!O91</f>
        <v>1550000</v>
      </c>
      <c r="O91" s="365">
        <f>'موازنة 2028 -2029'!O91</f>
        <v>1550000</v>
      </c>
      <c r="P91" s="365">
        <f>O91*2</f>
        <v>3100000</v>
      </c>
      <c r="Q91" s="365">
        <f>'موازنة 2029-2030'!O91</f>
        <v>0</v>
      </c>
      <c r="R91" s="496">
        <f t="shared" si="36"/>
        <v>-1550000</v>
      </c>
      <c r="S91" s="365"/>
      <c r="T91" s="365" t="str">
        <f t="shared" si="37"/>
        <v xml:space="preserve"> </v>
      </c>
      <c r="U91" s="365">
        <f t="shared" si="38"/>
        <v>1550000</v>
      </c>
      <c r="V91" s="497">
        <f t="shared" si="41"/>
        <v>0</v>
      </c>
      <c r="W91" s="461">
        <f t="shared" si="39"/>
        <v>14540870</v>
      </c>
    </row>
    <row r="92" spans="1:23" ht="97.5" customHeight="1" x14ac:dyDescent="0.2">
      <c r="A92" s="365">
        <f>'موازنة 2026-2027'!A92</f>
        <v>919000</v>
      </c>
      <c r="B92" s="365">
        <f>'موازنة 2026-2027'!B92</f>
        <v>610929</v>
      </c>
      <c r="C92" s="365">
        <f>'موازنة 2026-2027'!C92</f>
        <v>1068000</v>
      </c>
      <c r="D92" s="365">
        <f>'موازنة 2026-2027'!D92</f>
        <v>522412</v>
      </c>
      <c r="E92" s="365">
        <f>'موازنة 2026-2027'!E92</f>
        <v>980000</v>
      </c>
      <c r="F92" s="365">
        <f>'موازنة 2026-2027'!F92</f>
        <v>0</v>
      </c>
      <c r="G92" s="49" t="s">
        <v>670</v>
      </c>
      <c r="H92" s="480" t="s">
        <v>68</v>
      </c>
      <c r="I92" s="365">
        <f>'الاطار الموازنى  راي الجهه عام'!I92</f>
        <v>927000</v>
      </c>
      <c r="J92" s="365">
        <f>'موازنة 2026-2027'!O92</f>
        <v>927000</v>
      </c>
      <c r="K92" s="365">
        <f>'الاطار الموازنى  راي الجهه عام'!J92</f>
        <v>927000</v>
      </c>
      <c r="L92" s="365">
        <f>'الاطار الموازنى  راي الجهه عام'!K92</f>
        <v>927000</v>
      </c>
      <c r="M92" s="365">
        <f>'الاطار الموازنى  راي الجهه عام'!M92</f>
        <v>0</v>
      </c>
      <c r="N92" s="365">
        <f>'موازنة 2027-2028 '!O92</f>
        <v>927000</v>
      </c>
      <c r="O92" s="365">
        <f>'موازنة 2028 -2029'!O92</f>
        <v>927000</v>
      </c>
      <c r="P92" s="365">
        <f>O92*2</f>
        <v>1854000</v>
      </c>
      <c r="Q92" s="365">
        <f>'موازنة 2029-2030'!O92</f>
        <v>0</v>
      </c>
      <c r="R92" s="496">
        <f t="shared" si="36"/>
        <v>-927000</v>
      </c>
      <c r="S92" s="365"/>
      <c r="T92" s="365" t="str">
        <f t="shared" si="37"/>
        <v xml:space="preserve"> </v>
      </c>
      <c r="U92" s="365">
        <f t="shared" si="38"/>
        <v>927000</v>
      </c>
      <c r="V92" s="497">
        <f t="shared" si="41"/>
        <v>0</v>
      </c>
      <c r="W92" s="461">
        <f t="shared" si="39"/>
        <v>8735341</v>
      </c>
    </row>
    <row r="93" spans="1:23" ht="97.5" hidden="1" customHeight="1" x14ac:dyDescent="0.2">
      <c r="A93" s="365">
        <f>'موازنة 2026-2027'!A93</f>
        <v>0</v>
      </c>
      <c r="B93" s="365">
        <f>'موازنة 2026-2027'!B93</f>
        <v>0</v>
      </c>
      <c r="C93" s="365">
        <f>'موازنة 2026-2027'!C93</f>
        <v>0</v>
      </c>
      <c r="D93" s="365">
        <f>'موازنة 2026-2027'!D93</f>
        <v>0</v>
      </c>
      <c r="E93" s="365">
        <f>'موازنة 2026-2027'!E93</f>
        <v>0</v>
      </c>
      <c r="F93" s="365">
        <f>'موازنة 2026-2027'!F93</f>
        <v>0</v>
      </c>
      <c r="G93" s="49" t="s">
        <v>671</v>
      </c>
      <c r="H93" s="480" t="s">
        <v>69</v>
      </c>
      <c r="I93" s="365">
        <f>'الاطار الموازنى  راي الجهه عام'!I93</f>
        <v>0</v>
      </c>
      <c r="J93" s="365">
        <f>'موازنة 2026-2027'!O93</f>
        <v>0</v>
      </c>
      <c r="K93" s="365">
        <f>'الاطار الموازنى  راي الجهه عام'!J93</f>
        <v>0</v>
      </c>
      <c r="L93" s="365">
        <f>'الاطار الموازنى  راي الجهه عام'!K93</f>
        <v>0</v>
      </c>
      <c r="M93" s="365">
        <f>'الاطار الموازنى  راي الجهه عام'!M93</f>
        <v>0</v>
      </c>
      <c r="N93" s="365">
        <f>'موازنة 2027-2028 '!O93</f>
        <v>0</v>
      </c>
      <c r="O93" s="365">
        <f>'موازنة 2028 -2029'!O93</f>
        <v>0</v>
      </c>
      <c r="P93" s="365">
        <f t="shared" ref="P93:P156" si="43">O93*2</f>
        <v>0</v>
      </c>
      <c r="Q93" s="365">
        <f>'موازنة 2029-2030'!O93</f>
        <v>0</v>
      </c>
      <c r="R93" s="496">
        <f t="shared" si="36"/>
        <v>0</v>
      </c>
      <c r="S93" s="365"/>
      <c r="T93" s="365" t="str">
        <f t="shared" si="37"/>
        <v xml:space="preserve"> </v>
      </c>
      <c r="U93" s="365" t="str">
        <f t="shared" si="38"/>
        <v xml:space="preserve"> </v>
      </c>
      <c r="V93" s="497">
        <f t="shared" si="41"/>
        <v>0</v>
      </c>
      <c r="W93" s="461">
        <f t="shared" si="39"/>
        <v>0</v>
      </c>
    </row>
    <row r="94" spans="1:23" ht="97.5" customHeight="1" x14ac:dyDescent="0.2">
      <c r="A94" s="365">
        <f>'موازنة 2026-2027'!A94</f>
        <v>1176000</v>
      </c>
      <c r="B94" s="365">
        <f>'موازنة 2026-2027'!B94</f>
        <v>1174027</v>
      </c>
      <c r="C94" s="365">
        <f>'موازنة 2026-2027'!C94</f>
        <v>1368000</v>
      </c>
      <c r="D94" s="365">
        <f>'موازنة 2026-2027'!D94</f>
        <v>1310260</v>
      </c>
      <c r="E94" s="365">
        <f>'موازنة 2026-2027'!E94</f>
        <v>2100000</v>
      </c>
      <c r="F94" s="365">
        <f>'موازنة 2026-2027'!F94</f>
        <v>0</v>
      </c>
      <c r="G94" s="49" t="s">
        <v>672</v>
      </c>
      <c r="H94" s="480" t="s">
        <v>70</v>
      </c>
      <c r="I94" s="365">
        <f>'الاطار الموازنى  راي الجهه عام'!I94</f>
        <v>2810000</v>
      </c>
      <c r="J94" s="365">
        <f>'موازنة 2026-2027'!O94</f>
        <v>2810000</v>
      </c>
      <c r="K94" s="365">
        <f>'الاطار الموازنى  راي الجهه عام'!J94</f>
        <v>2810000</v>
      </c>
      <c r="L94" s="365">
        <f>'الاطار الموازنى  راي الجهه عام'!K94</f>
        <v>2810000</v>
      </c>
      <c r="M94" s="365">
        <f>'الاطار الموازنى  راي الجهه عام'!M94</f>
        <v>0</v>
      </c>
      <c r="N94" s="365">
        <f>'موازنة 2027-2028 '!O94</f>
        <v>2810000</v>
      </c>
      <c r="O94" s="365">
        <f>'موازنة 2028 -2029'!O94</f>
        <v>2810000</v>
      </c>
      <c r="P94" s="365">
        <f t="shared" si="43"/>
        <v>5620000</v>
      </c>
      <c r="Q94" s="365">
        <f>'موازنة 2029-2030'!O94</f>
        <v>0</v>
      </c>
      <c r="R94" s="496">
        <f t="shared" si="36"/>
        <v>-2810000</v>
      </c>
      <c r="S94" s="365"/>
      <c r="T94" s="365" t="str">
        <f t="shared" si="37"/>
        <v xml:space="preserve"> </v>
      </c>
      <c r="U94" s="365">
        <f t="shared" si="38"/>
        <v>2810000</v>
      </c>
      <c r="V94" s="497">
        <f t="shared" si="41"/>
        <v>0</v>
      </c>
      <c r="W94" s="461">
        <f t="shared" si="39"/>
        <v>21178287</v>
      </c>
    </row>
    <row r="95" spans="1:23" ht="97.5" customHeight="1" x14ac:dyDescent="0.2">
      <c r="A95" s="365">
        <f>'موازنة 2026-2027'!A95</f>
        <v>1578000</v>
      </c>
      <c r="B95" s="365">
        <f>'موازنة 2026-2027'!B95</f>
        <v>1091871</v>
      </c>
      <c r="C95" s="365">
        <f>'موازنة 2026-2027'!C95</f>
        <v>1758000</v>
      </c>
      <c r="D95" s="365">
        <f>'موازنة 2026-2027'!D95</f>
        <v>1123286</v>
      </c>
      <c r="E95" s="365">
        <f>'موازنة 2026-2027'!E95</f>
        <v>1695000</v>
      </c>
      <c r="F95" s="365">
        <f>'موازنة 2026-2027'!F95</f>
        <v>0</v>
      </c>
      <c r="G95" s="49" t="s">
        <v>673</v>
      </c>
      <c r="H95" s="480" t="s">
        <v>71</v>
      </c>
      <c r="I95" s="365">
        <f>'الاطار الموازنى  راي الجهه عام'!I95</f>
        <v>1893000</v>
      </c>
      <c r="J95" s="365">
        <f>'موازنة 2026-2027'!O95</f>
        <v>1893000</v>
      </c>
      <c r="K95" s="365">
        <f>'الاطار الموازنى  راي الجهه عام'!J95</f>
        <v>1893000</v>
      </c>
      <c r="L95" s="365">
        <f>'الاطار الموازنى  راي الجهه عام'!K95</f>
        <v>1893000</v>
      </c>
      <c r="M95" s="365">
        <f>'الاطار الموازنى  راي الجهه عام'!M95</f>
        <v>0</v>
      </c>
      <c r="N95" s="365">
        <f>'موازنة 2027-2028 '!O95</f>
        <v>1893000</v>
      </c>
      <c r="O95" s="365">
        <f>'موازنة 2028 -2029'!O95</f>
        <v>1893000</v>
      </c>
      <c r="P95" s="365">
        <f t="shared" si="43"/>
        <v>3786000</v>
      </c>
      <c r="Q95" s="365">
        <f>'موازنة 2029-2030'!O95</f>
        <v>0</v>
      </c>
      <c r="R95" s="496">
        <f t="shared" si="36"/>
        <v>-1893000</v>
      </c>
      <c r="S95" s="365"/>
      <c r="T95" s="365" t="str">
        <f t="shared" si="37"/>
        <v xml:space="preserve"> </v>
      </c>
      <c r="U95" s="365">
        <f t="shared" si="38"/>
        <v>1893000</v>
      </c>
      <c r="V95" s="497">
        <f t="shared" si="41"/>
        <v>0</v>
      </c>
      <c r="W95" s="461">
        <f t="shared" si="39"/>
        <v>16711157</v>
      </c>
    </row>
    <row r="96" spans="1:23" ht="97.5" customHeight="1" x14ac:dyDescent="0.2">
      <c r="A96" s="365">
        <f>'موازنة 2026-2027'!A96</f>
        <v>660000</v>
      </c>
      <c r="B96" s="365">
        <f>'موازنة 2026-2027'!B96</f>
        <v>308607</v>
      </c>
      <c r="C96" s="365">
        <f>'موازنة 2026-2027'!C96</f>
        <v>660000</v>
      </c>
      <c r="D96" s="365">
        <f>'موازنة 2026-2027'!D96</f>
        <v>342190</v>
      </c>
      <c r="E96" s="365">
        <f>'موازنة 2026-2027'!E96</f>
        <v>660000</v>
      </c>
      <c r="F96" s="365">
        <f>'موازنة 2026-2027'!F96</f>
        <v>0</v>
      </c>
      <c r="G96" s="49" t="s">
        <v>674</v>
      </c>
      <c r="H96" s="480" t="s">
        <v>72</v>
      </c>
      <c r="I96" s="365">
        <f>'الاطار الموازنى  راي الجهه عام'!I96</f>
        <v>660000</v>
      </c>
      <c r="J96" s="365">
        <f>'موازنة 2026-2027'!O96</f>
        <v>660000</v>
      </c>
      <c r="K96" s="365">
        <f>'الاطار الموازنى  راي الجهه عام'!J96</f>
        <v>660000</v>
      </c>
      <c r="L96" s="365">
        <f>'الاطار الموازنى  راي الجهه عام'!K96</f>
        <v>660000</v>
      </c>
      <c r="M96" s="365">
        <f>'الاطار الموازنى  راي الجهه عام'!M96</f>
        <v>0</v>
      </c>
      <c r="N96" s="365">
        <f>'موازنة 2027-2028 '!O96</f>
        <v>660000</v>
      </c>
      <c r="O96" s="365">
        <f>'موازنة 2028 -2029'!O96</f>
        <v>660000</v>
      </c>
      <c r="P96" s="365">
        <f t="shared" si="43"/>
        <v>1320000</v>
      </c>
      <c r="Q96" s="365">
        <f>'موازنة 2029-2030'!O96</f>
        <v>0</v>
      </c>
      <c r="R96" s="496">
        <f t="shared" si="36"/>
        <v>-660000</v>
      </c>
      <c r="S96" s="365"/>
      <c r="T96" s="365" t="str">
        <f t="shared" si="37"/>
        <v xml:space="preserve"> </v>
      </c>
      <c r="U96" s="365">
        <f t="shared" si="38"/>
        <v>660000</v>
      </c>
      <c r="V96" s="497">
        <f t="shared" si="41"/>
        <v>0</v>
      </c>
      <c r="W96" s="461">
        <f t="shared" si="39"/>
        <v>5930797</v>
      </c>
    </row>
    <row r="97" spans="1:23" ht="97.5" hidden="1" customHeight="1" x14ac:dyDescent="0.2">
      <c r="A97" s="364">
        <f>'موازنة 2026-2027'!A97</f>
        <v>0</v>
      </c>
      <c r="B97" s="365">
        <f>'موازنة 2026-2027'!B97</f>
        <v>0</v>
      </c>
      <c r="C97" s="365">
        <f>'موازنة 2026-2027'!C97</f>
        <v>0</v>
      </c>
      <c r="D97" s="365">
        <f>'موازنة 2026-2027'!D97</f>
        <v>0</v>
      </c>
      <c r="E97" s="365">
        <f>'موازنة 2026-2027'!E97</f>
        <v>0</v>
      </c>
      <c r="F97" s="365">
        <f>'موازنة 2026-2027'!F97</f>
        <v>0</v>
      </c>
      <c r="G97" s="49" t="s">
        <v>675</v>
      </c>
      <c r="H97" s="480" t="s">
        <v>73</v>
      </c>
      <c r="I97" s="365">
        <f>'الاطار الموازنى  راي الجهه عام'!I97</f>
        <v>0</v>
      </c>
      <c r="J97" s="365">
        <f>'موازنة 2026-2027'!O97</f>
        <v>0</v>
      </c>
      <c r="K97" s="365">
        <f>'الاطار الموازنى  راي الجهه عام'!J97</f>
        <v>0</v>
      </c>
      <c r="L97" s="365">
        <f>'الاطار الموازنى  راي الجهه عام'!K97</f>
        <v>0</v>
      </c>
      <c r="M97" s="365">
        <f>'الاطار الموازنى  راي الجهه عام'!M97</f>
        <v>0</v>
      </c>
      <c r="N97" s="365">
        <f>'موازنة 2027-2028 '!O97</f>
        <v>0</v>
      </c>
      <c r="O97" s="365">
        <f>'موازنة 2028 -2029'!O97</f>
        <v>0</v>
      </c>
      <c r="P97" s="365">
        <f t="shared" si="43"/>
        <v>0</v>
      </c>
      <c r="Q97" s="365">
        <f>'موازنة 2029-2030'!O97</f>
        <v>0</v>
      </c>
      <c r="R97" s="496">
        <f t="shared" si="36"/>
        <v>0</v>
      </c>
      <c r="S97" s="365"/>
      <c r="T97" s="365" t="str">
        <f t="shared" si="37"/>
        <v xml:space="preserve"> </v>
      </c>
      <c r="U97" s="365" t="str">
        <f t="shared" si="38"/>
        <v xml:space="preserve"> </v>
      </c>
      <c r="V97" s="497">
        <f t="shared" si="41"/>
        <v>0</v>
      </c>
      <c r="W97" s="461">
        <f t="shared" si="39"/>
        <v>0</v>
      </c>
    </row>
    <row r="98" spans="1:23" ht="97.5" hidden="1" customHeight="1" x14ac:dyDescent="0.2">
      <c r="A98" s="364">
        <f>'موازنة 2026-2027'!A98</f>
        <v>0</v>
      </c>
      <c r="B98" s="365">
        <f>'موازنة 2026-2027'!B98</f>
        <v>0</v>
      </c>
      <c r="C98" s="365">
        <f>'موازنة 2026-2027'!C98</f>
        <v>0</v>
      </c>
      <c r="D98" s="365">
        <f>'موازنة 2026-2027'!D98</f>
        <v>0</v>
      </c>
      <c r="E98" s="365">
        <f>'موازنة 2026-2027'!E98</f>
        <v>0</v>
      </c>
      <c r="F98" s="365">
        <f>'موازنة 2026-2027'!F98</f>
        <v>0</v>
      </c>
      <c r="G98" s="49" t="s">
        <v>676</v>
      </c>
      <c r="H98" s="480" t="s">
        <v>74</v>
      </c>
      <c r="I98" s="365">
        <f>'الاطار الموازنى  راي الجهه عام'!I98</f>
        <v>0</v>
      </c>
      <c r="J98" s="365">
        <f>'موازنة 2026-2027'!O98</f>
        <v>0</v>
      </c>
      <c r="K98" s="365">
        <f>'الاطار الموازنى  راي الجهه عام'!J98</f>
        <v>0</v>
      </c>
      <c r="L98" s="365">
        <f>'الاطار الموازنى  راي الجهه عام'!K98</f>
        <v>0</v>
      </c>
      <c r="M98" s="365">
        <f>'الاطار الموازنى  راي الجهه عام'!M98</f>
        <v>0</v>
      </c>
      <c r="N98" s="365">
        <f>'موازنة 2027-2028 '!O98</f>
        <v>0</v>
      </c>
      <c r="O98" s="365">
        <f>'موازنة 2028 -2029'!O98</f>
        <v>0</v>
      </c>
      <c r="P98" s="365">
        <f t="shared" si="43"/>
        <v>0</v>
      </c>
      <c r="Q98" s="365">
        <f>'موازنة 2029-2030'!O98</f>
        <v>0</v>
      </c>
      <c r="R98" s="496">
        <f t="shared" si="36"/>
        <v>0</v>
      </c>
      <c r="S98" s="365"/>
      <c r="T98" s="365" t="str">
        <f t="shared" si="37"/>
        <v xml:space="preserve"> </v>
      </c>
      <c r="U98" s="365" t="str">
        <f t="shared" si="38"/>
        <v xml:space="preserve"> </v>
      </c>
      <c r="V98" s="497">
        <f t="shared" si="41"/>
        <v>0</v>
      </c>
      <c r="W98" s="461">
        <f t="shared" si="39"/>
        <v>0</v>
      </c>
    </row>
    <row r="99" spans="1:23" ht="97.5" hidden="1" customHeight="1" x14ac:dyDescent="0.2">
      <c r="A99" s="364">
        <f>'موازنة 2026-2027'!A99</f>
        <v>0</v>
      </c>
      <c r="B99" s="365">
        <f>'موازنة 2026-2027'!B99</f>
        <v>0</v>
      </c>
      <c r="C99" s="365">
        <f>'موازنة 2026-2027'!C99</f>
        <v>0</v>
      </c>
      <c r="D99" s="365">
        <f>'موازنة 2026-2027'!D99</f>
        <v>0</v>
      </c>
      <c r="E99" s="365">
        <f>'موازنة 2026-2027'!E99</f>
        <v>0</v>
      </c>
      <c r="F99" s="365">
        <f>'موازنة 2026-2027'!F99</f>
        <v>0</v>
      </c>
      <c r="G99" s="49" t="s">
        <v>677</v>
      </c>
      <c r="H99" s="480" t="s">
        <v>75</v>
      </c>
      <c r="I99" s="365">
        <f>'الاطار الموازنى  راي الجهه عام'!I99</f>
        <v>0</v>
      </c>
      <c r="J99" s="365">
        <f>'موازنة 2026-2027'!O99</f>
        <v>0</v>
      </c>
      <c r="K99" s="365">
        <f>'الاطار الموازنى  راي الجهه عام'!J99</f>
        <v>0</v>
      </c>
      <c r="L99" s="365">
        <f>'الاطار الموازنى  راي الجهه عام'!K99</f>
        <v>0</v>
      </c>
      <c r="M99" s="365">
        <f>'الاطار الموازنى  راي الجهه عام'!M99</f>
        <v>0</v>
      </c>
      <c r="N99" s="365">
        <f>'موازنة 2027-2028 '!O99</f>
        <v>0</v>
      </c>
      <c r="O99" s="365">
        <f>'موازنة 2028 -2029'!O99</f>
        <v>0</v>
      </c>
      <c r="P99" s="365">
        <f t="shared" si="43"/>
        <v>0</v>
      </c>
      <c r="Q99" s="365">
        <f>'موازنة 2029-2030'!O99</f>
        <v>0</v>
      </c>
      <c r="R99" s="496">
        <f t="shared" si="36"/>
        <v>0</v>
      </c>
      <c r="S99" s="365"/>
      <c r="T99" s="365" t="str">
        <f t="shared" si="37"/>
        <v xml:space="preserve"> </v>
      </c>
      <c r="U99" s="365" t="str">
        <f t="shared" si="38"/>
        <v xml:space="preserve"> </v>
      </c>
      <c r="V99" s="497">
        <f t="shared" si="41"/>
        <v>0</v>
      </c>
      <c r="W99" s="461">
        <f t="shared" si="39"/>
        <v>0</v>
      </c>
    </row>
    <row r="100" spans="1:23" ht="97.5" customHeight="1" x14ac:dyDescent="0.2">
      <c r="A100" s="365">
        <f>'موازنة 2026-2027'!A100</f>
        <v>200000</v>
      </c>
      <c r="B100" s="365">
        <f>'موازنة 2026-2027'!B100</f>
        <v>191304</v>
      </c>
      <c r="C100" s="365">
        <f>'موازنة 2026-2027'!C100</f>
        <v>200000</v>
      </c>
      <c r="D100" s="365">
        <f>'موازنة 2026-2027'!D100</f>
        <v>103105</v>
      </c>
      <c r="E100" s="365">
        <f>'موازنة 2026-2027'!E100</f>
        <v>200000</v>
      </c>
      <c r="F100" s="365">
        <f>'موازنة 2026-2027'!F100</f>
        <v>0</v>
      </c>
      <c r="G100" s="49" t="s">
        <v>678</v>
      </c>
      <c r="H100" s="480" t="s">
        <v>76</v>
      </c>
      <c r="I100" s="365">
        <f>'الاطار الموازنى  راي الجهه عام'!I100</f>
        <v>200000</v>
      </c>
      <c r="J100" s="365">
        <f>'موازنة 2026-2027'!O100</f>
        <v>200000</v>
      </c>
      <c r="K100" s="365">
        <f>'الاطار الموازنى  راي الجهه عام'!J100</f>
        <v>200000</v>
      </c>
      <c r="L100" s="365">
        <f>'الاطار الموازنى  راي الجهه عام'!K100</f>
        <v>200000</v>
      </c>
      <c r="M100" s="365">
        <f>'الاطار الموازنى  راي الجهه عام'!M100</f>
        <v>0</v>
      </c>
      <c r="N100" s="365">
        <f>'موازنة 2027-2028 '!O100</f>
        <v>200000</v>
      </c>
      <c r="O100" s="365">
        <f>'موازنة 2028 -2029'!O100</f>
        <v>200000</v>
      </c>
      <c r="P100" s="365">
        <f t="shared" si="43"/>
        <v>400000</v>
      </c>
      <c r="Q100" s="365">
        <f>'موازنة 2029-2030'!O100</f>
        <v>0</v>
      </c>
      <c r="R100" s="496">
        <f t="shared" si="36"/>
        <v>-200000</v>
      </c>
      <c r="S100" s="365"/>
      <c r="T100" s="365" t="str">
        <f t="shared" si="37"/>
        <v xml:space="preserve"> </v>
      </c>
      <c r="U100" s="365">
        <f t="shared" si="38"/>
        <v>200000</v>
      </c>
      <c r="V100" s="497">
        <f t="shared" si="41"/>
        <v>0</v>
      </c>
      <c r="W100" s="461">
        <f t="shared" si="39"/>
        <v>1894409</v>
      </c>
    </row>
    <row r="101" spans="1:23" ht="97.5" hidden="1" customHeight="1" x14ac:dyDescent="0.2">
      <c r="A101" s="397">
        <f>'موازنة 2026-2027'!A101</f>
        <v>0</v>
      </c>
      <c r="B101" s="398">
        <f>'موازنة 2026-2027'!B101</f>
        <v>0</v>
      </c>
      <c r="C101" s="398">
        <f>'موازنة 2026-2027'!C101</f>
        <v>0</v>
      </c>
      <c r="D101" s="398">
        <f>'موازنة 2026-2027'!D101</f>
        <v>0</v>
      </c>
      <c r="E101" s="398">
        <f>'موازنة 2026-2027'!E101</f>
        <v>0</v>
      </c>
      <c r="F101" s="398">
        <f>'موازنة 2026-2027'!F101</f>
        <v>0</v>
      </c>
      <c r="G101" s="61" t="s">
        <v>679</v>
      </c>
      <c r="H101" s="480" t="s">
        <v>77</v>
      </c>
      <c r="I101" s="398">
        <f>'الاطار الموازنى  راي الجهه عام'!I101</f>
        <v>0</v>
      </c>
      <c r="J101" s="398">
        <f>'موازنة 2026-2027'!O101</f>
        <v>0</v>
      </c>
      <c r="K101" s="398">
        <f>'الاطار الموازنى  راي الجهه عام'!J101</f>
        <v>0</v>
      </c>
      <c r="L101" s="398">
        <f>'الاطار الموازنى  راي الجهه عام'!K101</f>
        <v>0</v>
      </c>
      <c r="M101" s="398">
        <f>'الاطار الموازنى  راي الجهه عام'!M101</f>
        <v>0</v>
      </c>
      <c r="N101" s="365">
        <f>'موازنة 2027-2028 '!O101</f>
        <v>0</v>
      </c>
      <c r="O101" s="398">
        <f>'موازنة 2028 -2029'!O101</f>
        <v>0</v>
      </c>
      <c r="P101" s="398">
        <f t="shared" si="43"/>
        <v>0</v>
      </c>
      <c r="Q101" s="398">
        <f>'موازنة 2029-2030'!O101</f>
        <v>0</v>
      </c>
      <c r="R101" s="554">
        <f t="shared" si="36"/>
        <v>0</v>
      </c>
      <c r="S101" s="398"/>
      <c r="T101" s="398" t="str">
        <f t="shared" si="37"/>
        <v xml:space="preserve"> </v>
      </c>
      <c r="U101" s="398" t="str">
        <f t="shared" si="38"/>
        <v xml:space="preserve"> </v>
      </c>
      <c r="V101" s="555">
        <f t="shared" si="41"/>
        <v>0</v>
      </c>
      <c r="W101" s="461">
        <f t="shared" si="39"/>
        <v>0</v>
      </c>
    </row>
    <row r="102" spans="1:23" ht="97.5" customHeight="1" x14ac:dyDescent="0.2">
      <c r="A102" s="365">
        <f>'موازنة 2026-2027'!A102</f>
        <v>740000</v>
      </c>
      <c r="B102" s="365">
        <f>'موازنة 2026-2027'!B102</f>
        <v>727564</v>
      </c>
      <c r="C102" s="365">
        <f>'موازنة 2026-2027'!C102</f>
        <v>801000</v>
      </c>
      <c r="D102" s="365">
        <f>'موازنة 2026-2027'!D102</f>
        <v>659540</v>
      </c>
      <c r="E102" s="365">
        <f>'موازنة 2026-2027'!E102</f>
        <v>740000</v>
      </c>
      <c r="F102" s="365">
        <f>'موازنة 2026-2027'!F102</f>
        <v>0</v>
      </c>
      <c r="G102" s="49" t="s">
        <v>680</v>
      </c>
      <c r="H102" s="480" t="s">
        <v>78</v>
      </c>
      <c r="I102" s="365">
        <f>'الاطار الموازنى  راي الجهه عام'!I102</f>
        <v>700000</v>
      </c>
      <c r="J102" s="365">
        <f>'موازنة 2026-2027'!O102</f>
        <v>700000</v>
      </c>
      <c r="K102" s="365">
        <f>'الاطار الموازنى  راي الجهه عام'!J102</f>
        <v>700000</v>
      </c>
      <c r="L102" s="365">
        <f>'الاطار الموازنى  راي الجهه عام'!K102</f>
        <v>700000</v>
      </c>
      <c r="M102" s="365">
        <f>'الاطار الموازنى  راي الجهه عام'!M102</f>
        <v>0</v>
      </c>
      <c r="N102" s="365">
        <f>'موازنة 2027-2028 '!O102</f>
        <v>700000</v>
      </c>
      <c r="O102" s="365">
        <f>'موازنة 2028 -2029'!O102</f>
        <v>700000</v>
      </c>
      <c r="P102" s="365">
        <f t="shared" si="43"/>
        <v>1400000</v>
      </c>
      <c r="Q102" s="365">
        <f>'موازنة 2029-2030'!O102</f>
        <v>0</v>
      </c>
      <c r="R102" s="496">
        <f t="shared" si="36"/>
        <v>-700000</v>
      </c>
      <c r="S102" s="365"/>
      <c r="T102" s="365" t="str">
        <f t="shared" si="37"/>
        <v xml:space="preserve"> </v>
      </c>
      <c r="U102" s="365">
        <f t="shared" si="38"/>
        <v>700000</v>
      </c>
      <c r="V102" s="497">
        <f t="shared" si="41"/>
        <v>0</v>
      </c>
      <c r="W102" s="461">
        <f t="shared" si="39"/>
        <v>7168104</v>
      </c>
    </row>
    <row r="103" spans="1:23" ht="97.5" customHeight="1" x14ac:dyDescent="0.2">
      <c r="A103" s="365">
        <f>'موازنة 2026-2027'!A103</f>
        <v>3000</v>
      </c>
      <c r="B103" s="365">
        <f>'موازنة 2026-2027'!B103</f>
        <v>1152</v>
      </c>
      <c r="C103" s="365">
        <f>'موازنة 2026-2027'!C103</f>
        <v>6000</v>
      </c>
      <c r="D103" s="365">
        <f>'موازنة 2026-2027'!D103</f>
        <v>1442</v>
      </c>
      <c r="E103" s="365">
        <f>'موازنة 2026-2027'!E103</f>
        <v>6000</v>
      </c>
      <c r="F103" s="365">
        <f>'موازنة 2026-2027'!F103</f>
        <v>0</v>
      </c>
      <c r="G103" s="49" t="s">
        <v>681</v>
      </c>
      <c r="H103" s="480" t="s">
        <v>1194</v>
      </c>
      <c r="I103" s="365">
        <f>'الاطار الموازنى  راي الجهه عام'!I103</f>
        <v>4000</v>
      </c>
      <c r="J103" s="365">
        <f>'موازنة 2026-2027'!O103</f>
        <v>4000</v>
      </c>
      <c r="K103" s="365">
        <f>'الاطار الموازنى  راي الجهه عام'!J103</f>
        <v>4000</v>
      </c>
      <c r="L103" s="365">
        <f>'الاطار الموازنى  راي الجهه عام'!K103</f>
        <v>4000</v>
      </c>
      <c r="M103" s="365">
        <f>'الاطار الموازنى  راي الجهه عام'!M103</f>
        <v>0</v>
      </c>
      <c r="N103" s="365">
        <f>'موازنة 2027-2028 '!O103</f>
        <v>4000</v>
      </c>
      <c r="O103" s="365">
        <f>'موازنة 2028 -2029'!O103</f>
        <v>4000</v>
      </c>
      <c r="P103" s="365">
        <f t="shared" si="43"/>
        <v>8000</v>
      </c>
      <c r="Q103" s="365">
        <f>'موازنة 2029-2030'!O103</f>
        <v>0</v>
      </c>
      <c r="R103" s="496">
        <f t="shared" si="36"/>
        <v>-4000</v>
      </c>
      <c r="S103" s="365"/>
      <c r="T103" s="365" t="str">
        <f t="shared" si="37"/>
        <v xml:space="preserve"> </v>
      </c>
      <c r="U103" s="365">
        <f t="shared" si="38"/>
        <v>4000</v>
      </c>
      <c r="V103" s="497">
        <f t="shared" si="41"/>
        <v>0</v>
      </c>
      <c r="W103" s="461">
        <f t="shared" si="39"/>
        <v>37594</v>
      </c>
    </row>
    <row r="104" spans="1:23" ht="97.5" customHeight="1" x14ac:dyDescent="0.2">
      <c r="A104" s="365">
        <f>'موازنة 2026-2027'!A104</f>
        <v>173000</v>
      </c>
      <c r="B104" s="365">
        <f>'موازنة 2026-2027'!B104</f>
        <v>136277</v>
      </c>
      <c r="C104" s="365">
        <f>'موازنة 2026-2027'!C104</f>
        <v>203000</v>
      </c>
      <c r="D104" s="365">
        <f>'موازنة 2026-2027'!D104</f>
        <v>149631</v>
      </c>
      <c r="E104" s="365">
        <f>'موازنة 2026-2027'!E104</f>
        <v>203000</v>
      </c>
      <c r="F104" s="365">
        <f>'موازنة 2026-2027'!F104</f>
        <v>0</v>
      </c>
      <c r="G104" s="49" t="s">
        <v>682</v>
      </c>
      <c r="H104" s="480" t="s">
        <v>80</v>
      </c>
      <c r="I104" s="365">
        <f>'الاطار الموازنى  راي الجهه عام'!I104</f>
        <v>228000</v>
      </c>
      <c r="J104" s="365">
        <f>'موازنة 2026-2027'!O104</f>
        <v>228000</v>
      </c>
      <c r="K104" s="365">
        <f>'الاطار الموازنى  راي الجهه عام'!J104</f>
        <v>228000</v>
      </c>
      <c r="L104" s="365">
        <f>'الاطار الموازنى  راي الجهه عام'!K104</f>
        <v>228000</v>
      </c>
      <c r="M104" s="365">
        <f>'الاطار الموازنى  راي الجهه عام'!M104</f>
        <v>0</v>
      </c>
      <c r="N104" s="365">
        <f>'موازنة 2027-2028 '!O104</f>
        <v>228000</v>
      </c>
      <c r="O104" s="365">
        <f>'موازنة 2028 -2029'!O104</f>
        <v>228000</v>
      </c>
      <c r="P104" s="365">
        <f t="shared" si="43"/>
        <v>456000</v>
      </c>
      <c r="Q104" s="365">
        <f>'موازنة 2029-2030'!O104</f>
        <v>0</v>
      </c>
      <c r="R104" s="496">
        <f t="shared" si="36"/>
        <v>-228000</v>
      </c>
      <c r="S104" s="365"/>
      <c r="T104" s="365" t="str">
        <f t="shared" si="37"/>
        <v xml:space="preserve"> </v>
      </c>
      <c r="U104" s="365">
        <f t="shared" si="38"/>
        <v>228000</v>
      </c>
      <c r="V104" s="497">
        <f t="shared" si="41"/>
        <v>0</v>
      </c>
      <c r="W104" s="461">
        <f t="shared" si="39"/>
        <v>2004908</v>
      </c>
    </row>
    <row r="105" spans="1:23" ht="97.5" customHeight="1" x14ac:dyDescent="0.2">
      <c r="A105" s="365">
        <f>'موازنة 2026-2027'!A105</f>
        <v>11000</v>
      </c>
      <c r="B105" s="365">
        <f>'موازنة 2026-2027'!B105</f>
        <v>11000</v>
      </c>
      <c r="C105" s="365">
        <f>'موازنة 2026-2027'!C105</f>
        <v>24000</v>
      </c>
      <c r="D105" s="365">
        <f>'موازنة 2026-2027'!D105</f>
        <v>17350</v>
      </c>
      <c r="E105" s="365">
        <f>'موازنة 2026-2027'!E105</f>
        <v>24000</v>
      </c>
      <c r="F105" s="365">
        <f>'موازنة 2026-2027'!F105</f>
        <v>0</v>
      </c>
      <c r="G105" s="49" t="s">
        <v>683</v>
      </c>
      <c r="H105" s="480" t="s">
        <v>608</v>
      </c>
      <c r="I105" s="365">
        <f>'الاطار الموازنى  راي الجهه عام'!I105</f>
        <v>25000</v>
      </c>
      <c r="J105" s="365">
        <f>'موازنة 2026-2027'!O105</f>
        <v>25000</v>
      </c>
      <c r="K105" s="365">
        <f>'الاطار الموازنى  راي الجهه عام'!J105</f>
        <v>25000</v>
      </c>
      <c r="L105" s="365">
        <f>'الاطار الموازنى  راي الجهه عام'!K105</f>
        <v>25000</v>
      </c>
      <c r="M105" s="365">
        <f>'الاطار الموازنى  راي الجهه عام'!M105</f>
        <v>0</v>
      </c>
      <c r="N105" s="365">
        <f>'موازنة 2027-2028 '!O105</f>
        <v>25000</v>
      </c>
      <c r="O105" s="365">
        <f>'موازنة 2028 -2029'!O105</f>
        <v>25000</v>
      </c>
      <c r="P105" s="365">
        <f t="shared" si="43"/>
        <v>50000</v>
      </c>
      <c r="Q105" s="365">
        <f>'موازنة 2029-2030'!O105</f>
        <v>0</v>
      </c>
      <c r="R105" s="496">
        <f t="shared" si="36"/>
        <v>-25000</v>
      </c>
      <c r="S105" s="365"/>
      <c r="T105" s="365" t="str">
        <f t="shared" si="37"/>
        <v xml:space="preserve"> </v>
      </c>
      <c r="U105" s="365">
        <f t="shared" si="38"/>
        <v>25000</v>
      </c>
      <c r="V105" s="497">
        <f t="shared" si="41"/>
        <v>0</v>
      </c>
      <c r="W105" s="461">
        <f t="shared" si="39"/>
        <v>212350</v>
      </c>
    </row>
    <row r="106" spans="1:23" ht="97.5" customHeight="1" thickBot="1" x14ac:dyDescent="0.25">
      <c r="A106" s="365">
        <f>'موازنة 2026-2027'!A106</f>
        <v>492000</v>
      </c>
      <c r="B106" s="365">
        <f>'موازنة 2026-2027'!B106</f>
        <v>492986</v>
      </c>
      <c r="C106" s="365">
        <f>'موازنة 2026-2027'!C106</f>
        <v>469000</v>
      </c>
      <c r="D106" s="365">
        <f>'موازنة 2026-2027'!D106</f>
        <v>614696</v>
      </c>
      <c r="E106" s="365">
        <f>'موازنة 2026-2027'!E106</f>
        <v>745000</v>
      </c>
      <c r="F106" s="365">
        <f>'موازنة 2026-2027'!F106</f>
        <v>0</v>
      </c>
      <c r="G106" s="49" t="s">
        <v>684</v>
      </c>
      <c r="H106" s="480" t="s">
        <v>609</v>
      </c>
      <c r="I106" s="365">
        <f>'الاطار الموازنى  راي الجهه عام'!I106</f>
        <v>1298000</v>
      </c>
      <c r="J106" s="365">
        <f>'موازنة 2026-2027'!O106</f>
        <v>1298000</v>
      </c>
      <c r="K106" s="365">
        <f>'الاطار الموازنى  راي الجهه عام'!J106</f>
        <v>1298000</v>
      </c>
      <c r="L106" s="365">
        <f>'الاطار الموازنى  راي الجهه عام'!K106</f>
        <v>1298000</v>
      </c>
      <c r="M106" s="365">
        <f>'الاطار الموازنى  راي الجهه عام'!M106</f>
        <v>0</v>
      </c>
      <c r="N106" s="365">
        <f>'موازنة 2027-2028 '!O106</f>
        <v>1298000</v>
      </c>
      <c r="O106" s="365">
        <f>'موازنة 2028 -2029'!O106</f>
        <v>1298000</v>
      </c>
      <c r="P106" s="365">
        <f t="shared" si="43"/>
        <v>2596000</v>
      </c>
      <c r="Q106" s="365">
        <f>'موازنة 2029-2030'!O106</f>
        <v>0</v>
      </c>
      <c r="R106" s="496">
        <f t="shared" si="36"/>
        <v>-1298000</v>
      </c>
      <c r="S106" s="365"/>
      <c r="T106" s="365" t="str">
        <f t="shared" si="37"/>
        <v xml:space="preserve"> </v>
      </c>
      <c r="U106" s="365">
        <f t="shared" si="38"/>
        <v>1298000</v>
      </c>
      <c r="V106" s="497">
        <f t="shared" si="41"/>
        <v>0</v>
      </c>
      <c r="W106" s="461">
        <f t="shared" si="39"/>
        <v>9303682</v>
      </c>
    </row>
    <row r="107" spans="1:23" ht="97.5" hidden="1" customHeight="1" thickBot="1" x14ac:dyDescent="0.25">
      <c r="A107" s="391">
        <f>'موازنة 2026-2027'!A107</f>
        <v>0</v>
      </c>
      <c r="B107" s="379">
        <f>'موازنة 2026-2027'!B107</f>
        <v>0</v>
      </c>
      <c r="C107" s="379">
        <f>'موازنة 2026-2027'!C107</f>
        <v>0</v>
      </c>
      <c r="D107" s="379">
        <f>'موازنة 2026-2027'!D107</f>
        <v>0</v>
      </c>
      <c r="E107" s="379">
        <f>'موازنة 2026-2027'!E107</f>
        <v>0</v>
      </c>
      <c r="F107" s="379">
        <f>'موازنة 2026-2027'!F107</f>
        <v>0</v>
      </c>
      <c r="G107" s="50" t="s">
        <v>685</v>
      </c>
      <c r="H107" s="480" t="s">
        <v>610</v>
      </c>
      <c r="I107" s="379">
        <f>'الاطار الموازنى  راي الجهه عام'!I107</f>
        <v>0</v>
      </c>
      <c r="J107" s="379">
        <f>'موازنة 2026-2027'!O107</f>
        <v>0</v>
      </c>
      <c r="K107" s="379">
        <f>'الاطار الموازنى  راي الجهه عام'!J107</f>
        <v>0</v>
      </c>
      <c r="L107" s="379">
        <f>'الاطار الموازنى  راي الجهه عام'!K107</f>
        <v>0</v>
      </c>
      <c r="M107" s="379">
        <f>'الاطار الموازنى  راي الجهه عام'!M107</f>
        <v>0</v>
      </c>
      <c r="N107" s="365">
        <f>'موازنة 2027-2028 '!O107</f>
        <v>0</v>
      </c>
      <c r="O107" s="379">
        <f>'موازنة 2028 -2029'!O107</f>
        <v>0</v>
      </c>
      <c r="P107" s="379">
        <f t="shared" si="43"/>
        <v>0</v>
      </c>
      <c r="Q107" s="379">
        <f>'موازنة 2029-2030'!O107</f>
        <v>0</v>
      </c>
      <c r="R107" s="520">
        <f t="shared" si="36"/>
        <v>0</v>
      </c>
      <c r="S107" s="379"/>
      <c r="T107" s="379" t="str">
        <f t="shared" si="37"/>
        <v xml:space="preserve"> </v>
      </c>
      <c r="U107" s="379" t="str">
        <f t="shared" si="38"/>
        <v xml:space="preserve"> </v>
      </c>
      <c r="V107" s="521">
        <f t="shared" si="41"/>
        <v>0</v>
      </c>
      <c r="W107" s="461">
        <f t="shared" si="39"/>
        <v>0</v>
      </c>
    </row>
    <row r="108" spans="1:23" s="1" customFormat="1" ht="77.25" customHeight="1" thickBot="1" x14ac:dyDescent="0.25">
      <c r="A108" s="360">
        <f t="shared" ref="A108:F108" si="44">SUM(A91:A107)</f>
        <v>7470000</v>
      </c>
      <c r="B108" s="368">
        <f t="shared" si="44"/>
        <v>5860519</v>
      </c>
      <c r="C108" s="368">
        <f t="shared" si="44"/>
        <v>8293000</v>
      </c>
      <c r="D108" s="368">
        <f t="shared" si="44"/>
        <v>5665980</v>
      </c>
      <c r="E108" s="368">
        <f t="shared" si="44"/>
        <v>8953000</v>
      </c>
      <c r="F108" s="368">
        <f t="shared" si="44"/>
        <v>0</v>
      </c>
      <c r="G108" s="51"/>
      <c r="H108" s="486" t="s">
        <v>81</v>
      </c>
      <c r="I108" s="368">
        <f>'الاطار الموازنى  راي الجهه عام'!I108</f>
        <v>10295000</v>
      </c>
      <c r="J108" s="368">
        <f>'موازنة 2026-2027'!O108</f>
        <v>10295000</v>
      </c>
      <c r="K108" s="368">
        <f>'الاطار الموازنى  راي الجهه عام'!J108</f>
        <v>10295000</v>
      </c>
      <c r="L108" s="368">
        <f>'الاطار الموازنى  راي الجهه عام'!K108</f>
        <v>10295000</v>
      </c>
      <c r="M108" s="368">
        <f>'الاطار الموازنى  راي الجهه عام'!M108</f>
        <v>0</v>
      </c>
      <c r="N108" s="368">
        <f>'موازنة 2027-2028 '!O108</f>
        <v>10295000</v>
      </c>
      <c r="O108" s="368">
        <f>'موازنة 2028 -2029'!O108</f>
        <v>10295000</v>
      </c>
      <c r="P108" s="368">
        <f t="shared" ref="P108:S108" si="45">SUM(P91:P107)</f>
        <v>20590000</v>
      </c>
      <c r="Q108" s="368">
        <f>'موازنة 2029-2030'!O108</f>
        <v>0</v>
      </c>
      <c r="R108" s="500">
        <f t="shared" si="36"/>
        <v>-10295000</v>
      </c>
      <c r="S108" s="368">
        <f t="shared" si="45"/>
        <v>0</v>
      </c>
      <c r="T108" s="368" t="str">
        <f t="shared" si="37"/>
        <v xml:space="preserve"> </v>
      </c>
      <c r="U108" s="368">
        <f t="shared" si="38"/>
        <v>10295000</v>
      </c>
      <c r="V108" s="501">
        <f t="shared" si="41"/>
        <v>0</v>
      </c>
      <c r="W108" s="461">
        <f t="shared" si="39"/>
        <v>87717499</v>
      </c>
    </row>
    <row r="109" spans="1:23" s="1" customFormat="1" ht="110.25" customHeight="1" thickBot="1" x14ac:dyDescent="0.25">
      <c r="A109" s="361" t="e">
        <f>A108/$A$845</f>
        <v>#DIV/0!</v>
      </c>
      <c r="B109" s="396" t="e">
        <f>B108/$B$845</f>
        <v>#DIV/0!</v>
      </c>
      <c r="C109" s="396" t="e">
        <f>C108/$C$845</f>
        <v>#DIV/0!</v>
      </c>
      <c r="D109" s="396" t="e">
        <f>D108/$D$845</f>
        <v>#DIV/0!</v>
      </c>
      <c r="E109" s="396" t="e">
        <f>E108/$E$845</f>
        <v>#DIV/0!</v>
      </c>
      <c r="F109" s="396" t="e">
        <f>F108/$F$845</f>
        <v>#DIV/0!</v>
      </c>
      <c r="G109" s="266"/>
      <c r="H109" s="489" t="s">
        <v>1135</v>
      </c>
      <c r="I109" s="396" t="e">
        <f>'الاطار الموازنى  راي الجهه عام'!I109</f>
        <v>#DIV/0!</v>
      </c>
      <c r="J109" s="396" t="e">
        <f>'موازنة 2026-2027'!O109</f>
        <v>#DIV/0!</v>
      </c>
      <c r="K109" s="396" t="e">
        <f>'الاطار الموازنى  راي الجهه عام'!J109</f>
        <v>#DIV/0!</v>
      </c>
      <c r="L109" s="396" t="e">
        <f>'الاطار الموازنى  راي الجهه عام'!K109</f>
        <v>#DIV/0!</v>
      </c>
      <c r="M109" s="396" t="e">
        <f>'الاطار الموازنى  راي الجهه عام'!M109</f>
        <v>#DIV/0!</v>
      </c>
      <c r="N109" s="396" t="e">
        <f>'موازنة 2027-2028 '!O109</f>
        <v>#DIV/0!</v>
      </c>
      <c r="O109" s="396" t="e">
        <f>'موازنة 2028 -2029'!O109</f>
        <v>#DIV/0!</v>
      </c>
      <c r="P109" s="396" t="e">
        <f>P108/$P$845</f>
        <v>#DIV/0!</v>
      </c>
      <c r="Q109" s="396" t="e">
        <f>'موازنة 2029-2030'!O109</f>
        <v>#DIV/0!</v>
      </c>
      <c r="R109" s="396"/>
      <c r="S109" s="396" t="e">
        <f>S108/$S$845</f>
        <v>#DIV/0!</v>
      </c>
      <c r="T109" s="396"/>
      <c r="U109" s="490"/>
      <c r="V109" s="491"/>
      <c r="W109" s="461"/>
    </row>
    <row r="110" spans="1:23" s="1" customFormat="1" ht="99.75" customHeight="1" x14ac:dyDescent="0.2">
      <c r="A110" s="378">
        <f t="shared" ref="A110:F110" si="46">A108/A847</f>
        <v>0.33954545454545454</v>
      </c>
      <c r="B110" s="378">
        <f t="shared" si="46"/>
        <v>0.23415069059346949</v>
      </c>
      <c r="C110" s="378">
        <f t="shared" si="46"/>
        <v>0.44069507917950901</v>
      </c>
      <c r="D110" s="378">
        <f t="shared" si="46"/>
        <v>0.17659071441855181</v>
      </c>
      <c r="E110" s="378">
        <f t="shared" si="46"/>
        <v>0.29051203841910572</v>
      </c>
      <c r="F110" s="378" t="e">
        <f t="shared" si="46"/>
        <v>#DIV/0!</v>
      </c>
      <c r="G110" s="311"/>
      <c r="H110" s="517" t="s">
        <v>1136</v>
      </c>
      <c r="I110" s="435">
        <f>'الاطار الموازنى  راي الجهه عام'!I110</f>
        <v>0.26114197295994723</v>
      </c>
      <c r="J110" s="435">
        <f>'موازنة 2026-2027'!O110</f>
        <v>0.26114197295994723</v>
      </c>
      <c r="K110" s="435">
        <f>'الاطار الموازنى  راي الجهه عام'!J110</f>
        <v>0.22614941897502361</v>
      </c>
      <c r="L110" s="435">
        <f>'الاطار الموازنى  راي الجهه عام'!K110</f>
        <v>0.18847371986159675</v>
      </c>
      <c r="M110" s="435" t="e">
        <f>'الاطار الموازنى  راي الجهه عام'!M110</f>
        <v>#DIV/0!</v>
      </c>
      <c r="N110" s="435">
        <f>'موازنة 2027-2028 '!O110</f>
        <v>0.22614941897502361</v>
      </c>
      <c r="O110" s="435">
        <f>'موازنة 2028 -2029'!O110</f>
        <v>0.18847371986159675</v>
      </c>
      <c r="P110" s="435">
        <f>P108/P847</f>
        <v>0.18847371986159675</v>
      </c>
      <c r="Q110" s="435" t="e">
        <f>'موازنة 2029-2030'!O110</f>
        <v>#DIV/0!</v>
      </c>
      <c r="R110" s="435"/>
      <c r="S110" s="435" t="e">
        <f>S108/S847</f>
        <v>#DIV/0!</v>
      </c>
      <c r="T110" s="435"/>
      <c r="U110" s="434"/>
      <c r="V110" s="518"/>
      <c r="W110" s="461">
        <v>1</v>
      </c>
    </row>
    <row r="111" spans="1:23" s="1" customFormat="1" ht="94.5" customHeight="1" x14ac:dyDescent="0.2">
      <c r="A111" s="394"/>
      <c r="B111" s="395"/>
      <c r="C111" s="395"/>
      <c r="D111" s="395"/>
      <c r="E111" s="395"/>
      <c r="F111" s="395"/>
      <c r="G111" s="48" t="s">
        <v>686</v>
      </c>
      <c r="H111" s="513" t="s">
        <v>82</v>
      </c>
      <c r="I111" s="395">
        <f>'الاطار الموازنى  راي الجهه عام'!I111</f>
        <v>0</v>
      </c>
      <c r="J111" s="395"/>
      <c r="K111" s="395">
        <f>'الاطار الموازنى  راي الجهه عام'!J111</f>
        <v>0</v>
      </c>
      <c r="L111" s="395">
        <f>'الاطار الموازنى  راي الجهه عام'!K111</f>
        <v>0</v>
      </c>
      <c r="M111" s="395">
        <f>'الاطار الموازنى  راي الجهه عام'!M111</f>
        <v>0</v>
      </c>
      <c r="N111" s="395"/>
      <c r="O111" s="395"/>
      <c r="P111" s="395"/>
      <c r="Q111" s="395"/>
      <c r="R111" s="549">
        <f t="shared" si="36"/>
        <v>0</v>
      </c>
      <c r="S111" s="395"/>
      <c r="T111" s="395" t="str">
        <f t="shared" si="37"/>
        <v xml:space="preserve"> </v>
      </c>
      <c r="U111" s="395" t="str">
        <f t="shared" si="38"/>
        <v xml:space="preserve"> </v>
      </c>
      <c r="V111" s="550"/>
      <c r="W111" s="461">
        <f>W151</f>
        <v>820518</v>
      </c>
    </row>
    <row r="112" spans="1:23" ht="99.75" customHeight="1" x14ac:dyDescent="0.2">
      <c r="A112" s="365">
        <f>'موازنة 2026-2027'!A112</f>
        <v>2000</v>
      </c>
      <c r="B112" s="365">
        <f>'موازنة 2026-2027'!B112</f>
        <v>1000</v>
      </c>
      <c r="C112" s="365">
        <f>'موازنة 2026-2027'!C112</f>
        <v>1000</v>
      </c>
      <c r="D112" s="365">
        <f>'موازنة 2026-2027'!D112</f>
        <v>1000</v>
      </c>
      <c r="E112" s="365">
        <f>'موازنة 2026-2027'!E112</f>
        <v>1000</v>
      </c>
      <c r="F112" s="365">
        <f>'موازنة 2026-2027'!F112</f>
        <v>0</v>
      </c>
      <c r="G112" s="49" t="s">
        <v>687</v>
      </c>
      <c r="H112" s="480" t="s">
        <v>83</v>
      </c>
      <c r="I112" s="365">
        <f>'الاطار الموازنى  راي الجهه عام'!I112</f>
        <v>1000</v>
      </c>
      <c r="J112" s="365">
        <f>'موازنة 2026-2027'!O112</f>
        <v>1000</v>
      </c>
      <c r="K112" s="365">
        <f>'الاطار الموازنى  راي الجهه عام'!J112</f>
        <v>1000</v>
      </c>
      <c r="L112" s="365">
        <f>'الاطار الموازنى  راي الجهه عام'!K112</f>
        <v>1000</v>
      </c>
      <c r="M112" s="365">
        <f>'الاطار الموازنى  راي الجهه عام'!M112</f>
        <v>0</v>
      </c>
      <c r="N112" s="365">
        <f>'موازنة 2027-2028 '!O112</f>
        <v>1000</v>
      </c>
      <c r="O112" s="365">
        <f>'موازنة 2028 -2029'!O112</f>
        <v>1000</v>
      </c>
      <c r="P112" s="365">
        <f t="shared" si="43"/>
        <v>2000</v>
      </c>
      <c r="Q112" s="365">
        <f>'موازنة 2029-2030'!O112</f>
        <v>0</v>
      </c>
      <c r="R112" s="496">
        <f t="shared" si="36"/>
        <v>-1000</v>
      </c>
      <c r="S112" s="365"/>
      <c r="T112" s="365" t="str">
        <f t="shared" si="37"/>
        <v xml:space="preserve"> </v>
      </c>
      <c r="U112" s="365">
        <f t="shared" si="38"/>
        <v>1000</v>
      </c>
      <c r="V112" s="497">
        <f t="shared" si="41"/>
        <v>0</v>
      </c>
      <c r="W112" s="461">
        <f t="shared" si="39"/>
        <v>11000</v>
      </c>
    </row>
    <row r="113" spans="1:23" ht="105.75" hidden="1" customHeight="1" x14ac:dyDescent="0.2">
      <c r="A113" s="364">
        <f>'موازنة 2026-2027'!A113</f>
        <v>0</v>
      </c>
      <c r="B113" s="365">
        <f>'موازنة 2026-2027'!B113</f>
        <v>0</v>
      </c>
      <c r="C113" s="365">
        <f>'موازنة 2026-2027'!C113</f>
        <v>0</v>
      </c>
      <c r="D113" s="365">
        <f>'موازنة 2026-2027'!D113</f>
        <v>0</v>
      </c>
      <c r="E113" s="365">
        <f>'موازنة 2026-2027'!E113</f>
        <v>0</v>
      </c>
      <c r="F113" s="365">
        <f>'موازنة 2026-2027'!F113</f>
        <v>0</v>
      </c>
      <c r="G113" s="49" t="s">
        <v>688</v>
      </c>
      <c r="H113" s="480" t="s">
        <v>84</v>
      </c>
      <c r="I113" s="365">
        <f>'الاطار الموازنى  راي الجهه عام'!I113</f>
        <v>0</v>
      </c>
      <c r="J113" s="365">
        <f>'موازنة 2026-2027'!O113</f>
        <v>0</v>
      </c>
      <c r="K113" s="365">
        <f>'الاطار الموازنى  راي الجهه عام'!J113</f>
        <v>0</v>
      </c>
      <c r="L113" s="365">
        <f>'الاطار الموازنى  راي الجهه عام'!K113</f>
        <v>0</v>
      </c>
      <c r="M113" s="365">
        <f>'الاطار الموازنى  راي الجهه عام'!M113</f>
        <v>0</v>
      </c>
      <c r="N113" s="365">
        <f>'موازنة 2027-2028 '!O113</f>
        <v>0</v>
      </c>
      <c r="O113" s="365">
        <f>'موازنة 2028 -2029'!O113</f>
        <v>0</v>
      </c>
      <c r="P113" s="365">
        <f t="shared" si="43"/>
        <v>0</v>
      </c>
      <c r="Q113" s="365">
        <f>'موازنة 2029-2030'!O113</f>
        <v>0</v>
      </c>
      <c r="R113" s="496">
        <f t="shared" si="36"/>
        <v>0</v>
      </c>
      <c r="S113" s="365"/>
      <c r="T113" s="365" t="str">
        <f t="shared" si="37"/>
        <v xml:space="preserve"> </v>
      </c>
      <c r="U113" s="365" t="str">
        <f t="shared" si="38"/>
        <v xml:space="preserve"> </v>
      </c>
      <c r="V113" s="497">
        <f t="shared" si="41"/>
        <v>0</v>
      </c>
      <c r="W113" s="461">
        <f t="shared" si="39"/>
        <v>0</v>
      </c>
    </row>
    <row r="114" spans="1:23" ht="105.75" hidden="1" customHeight="1" x14ac:dyDescent="0.2">
      <c r="A114" s="364">
        <f>'موازنة 2026-2027'!A114</f>
        <v>0</v>
      </c>
      <c r="B114" s="365">
        <f>'موازنة 2026-2027'!B114</f>
        <v>0</v>
      </c>
      <c r="C114" s="365">
        <f>'موازنة 2026-2027'!C114</f>
        <v>0</v>
      </c>
      <c r="D114" s="365">
        <f>'موازنة 2026-2027'!D114</f>
        <v>0</v>
      </c>
      <c r="E114" s="365">
        <f>'موازنة 2026-2027'!E114</f>
        <v>0</v>
      </c>
      <c r="F114" s="365">
        <f>'موازنة 2026-2027'!F114</f>
        <v>0</v>
      </c>
      <c r="G114" s="49" t="s">
        <v>689</v>
      </c>
      <c r="H114" s="480" t="s">
        <v>85</v>
      </c>
      <c r="I114" s="365">
        <f>'الاطار الموازنى  راي الجهه عام'!I114</f>
        <v>0</v>
      </c>
      <c r="J114" s="365">
        <f>'موازنة 2026-2027'!O114</f>
        <v>0</v>
      </c>
      <c r="K114" s="365">
        <f>'الاطار الموازنى  راي الجهه عام'!J114</f>
        <v>0</v>
      </c>
      <c r="L114" s="365">
        <f>'الاطار الموازنى  راي الجهه عام'!K114</f>
        <v>0</v>
      </c>
      <c r="M114" s="365">
        <f>'الاطار الموازنى  راي الجهه عام'!M114</f>
        <v>0</v>
      </c>
      <c r="N114" s="365">
        <f>'موازنة 2027-2028 '!O114</f>
        <v>0</v>
      </c>
      <c r="O114" s="365">
        <f>'موازنة 2028 -2029'!O114</f>
        <v>0</v>
      </c>
      <c r="P114" s="365">
        <f t="shared" si="43"/>
        <v>0</v>
      </c>
      <c r="Q114" s="365">
        <f>'موازنة 2029-2030'!O114</f>
        <v>0</v>
      </c>
      <c r="R114" s="496">
        <f t="shared" si="36"/>
        <v>0</v>
      </c>
      <c r="S114" s="365"/>
      <c r="T114" s="365" t="str">
        <f t="shared" si="37"/>
        <v xml:space="preserve"> </v>
      </c>
      <c r="U114" s="365" t="str">
        <f t="shared" si="38"/>
        <v xml:space="preserve"> </v>
      </c>
      <c r="V114" s="497">
        <f t="shared" si="41"/>
        <v>0</v>
      </c>
      <c r="W114" s="461">
        <f t="shared" si="39"/>
        <v>0</v>
      </c>
    </row>
    <row r="115" spans="1:23" ht="105.75" hidden="1" customHeight="1" x14ac:dyDescent="0.2">
      <c r="A115" s="364">
        <f>'موازنة 2026-2027'!A115</f>
        <v>0</v>
      </c>
      <c r="B115" s="365">
        <f>'موازنة 2026-2027'!B115</f>
        <v>0</v>
      </c>
      <c r="C115" s="365">
        <f>'موازنة 2026-2027'!C115</f>
        <v>0</v>
      </c>
      <c r="D115" s="365">
        <f>'موازنة 2026-2027'!D115</f>
        <v>0</v>
      </c>
      <c r="E115" s="365">
        <f>'موازنة 2026-2027'!E115</f>
        <v>0</v>
      </c>
      <c r="F115" s="365">
        <f>'موازنة 2026-2027'!F115</f>
        <v>0</v>
      </c>
      <c r="G115" s="49" t="s">
        <v>690</v>
      </c>
      <c r="H115" s="480" t="s">
        <v>86</v>
      </c>
      <c r="I115" s="365">
        <f>'الاطار الموازنى  راي الجهه عام'!I115</f>
        <v>0</v>
      </c>
      <c r="J115" s="365">
        <f>'موازنة 2026-2027'!O115</f>
        <v>0</v>
      </c>
      <c r="K115" s="365">
        <f>'الاطار الموازنى  راي الجهه عام'!J115</f>
        <v>0</v>
      </c>
      <c r="L115" s="365">
        <f>'الاطار الموازنى  راي الجهه عام'!K115</f>
        <v>0</v>
      </c>
      <c r="M115" s="365">
        <f>'الاطار الموازنى  راي الجهه عام'!M115</f>
        <v>0</v>
      </c>
      <c r="N115" s="365">
        <f>'موازنة 2027-2028 '!O115</f>
        <v>0</v>
      </c>
      <c r="O115" s="365">
        <f>'موازنة 2028 -2029'!O115</f>
        <v>0</v>
      </c>
      <c r="P115" s="365">
        <f t="shared" si="43"/>
        <v>0</v>
      </c>
      <c r="Q115" s="365">
        <f>'موازنة 2029-2030'!O115</f>
        <v>0</v>
      </c>
      <c r="R115" s="496">
        <f t="shared" si="36"/>
        <v>0</v>
      </c>
      <c r="S115" s="365"/>
      <c r="T115" s="365" t="str">
        <f t="shared" si="37"/>
        <v xml:space="preserve"> </v>
      </c>
      <c r="U115" s="365" t="str">
        <f t="shared" si="38"/>
        <v xml:space="preserve"> </v>
      </c>
      <c r="V115" s="497">
        <f t="shared" si="41"/>
        <v>0</v>
      </c>
      <c r="W115" s="461">
        <f t="shared" si="39"/>
        <v>0</v>
      </c>
    </row>
    <row r="116" spans="1:23" ht="105.75" hidden="1" customHeight="1" x14ac:dyDescent="0.2">
      <c r="A116" s="364">
        <f>'موازنة 2026-2027'!A116</f>
        <v>0</v>
      </c>
      <c r="B116" s="365">
        <f>'موازنة 2026-2027'!B116</f>
        <v>0</v>
      </c>
      <c r="C116" s="365">
        <f>'موازنة 2026-2027'!C116</f>
        <v>0</v>
      </c>
      <c r="D116" s="365">
        <f>'موازنة 2026-2027'!D116</f>
        <v>0</v>
      </c>
      <c r="E116" s="365">
        <f>'موازنة 2026-2027'!E116</f>
        <v>0</v>
      </c>
      <c r="F116" s="365">
        <f>'موازنة 2026-2027'!F116</f>
        <v>0</v>
      </c>
      <c r="G116" s="49" t="s">
        <v>691</v>
      </c>
      <c r="H116" s="480" t="s">
        <v>87</v>
      </c>
      <c r="I116" s="365">
        <f>'الاطار الموازنى  راي الجهه عام'!I116</f>
        <v>0</v>
      </c>
      <c r="J116" s="365">
        <f>'موازنة 2026-2027'!O116</f>
        <v>0</v>
      </c>
      <c r="K116" s="365">
        <f>'الاطار الموازنى  راي الجهه عام'!J116</f>
        <v>0</v>
      </c>
      <c r="L116" s="365">
        <f>'الاطار الموازنى  راي الجهه عام'!K116</f>
        <v>0</v>
      </c>
      <c r="M116" s="365">
        <f>'الاطار الموازنى  راي الجهه عام'!M116</f>
        <v>0</v>
      </c>
      <c r="N116" s="365">
        <f>'موازنة 2027-2028 '!O116</f>
        <v>0</v>
      </c>
      <c r="O116" s="365">
        <f>'موازنة 2028 -2029'!O116</f>
        <v>0</v>
      </c>
      <c r="P116" s="365">
        <f t="shared" si="43"/>
        <v>0</v>
      </c>
      <c r="Q116" s="365">
        <f>'موازنة 2029-2030'!O116</f>
        <v>0</v>
      </c>
      <c r="R116" s="496">
        <f t="shared" si="36"/>
        <v>0</v>
      </c>
      <c r="S116" s="365"/>
      <c r="T116" s="365" t="str">
        <f t="shared" si="37"/>
        <v xml:space="preserve"> </v>
      </c>
      <c r="U116" s="365" t="str">
        <f t="shared" si="38"/>
        <v xml:space="preserve"> </v>
      </c>
      <c r="V116" s="497">
        <f t="shared" si="41"/>
        <v>0</v>
      </c>
      <c r="W116" s="461">
        <f t="shared" si="39"/>
        <v>0</v>
      </c>
    </row>
    <row r="117" spans="1:23" ht="105.75" hidden="1" customHeight="1" x14ac:dyDescent="0.2">
      <c r="A117" s="364">
        <f>'موازنة 2026-2027'!A117</f>
        <v>0</v>
      </c>
      <c r="B117" s="365">
        <f>'موازنة 2026-2027'!B117</f>
        <v>0</v>
      </c>
      <c r="C117" s="365">
        <f>'موازنة 2026-2027'!C117</f>
        <v>0</v>
      </c>
      <c r="D117" s="365">
        <f>'موازنة 2026-2027'!D117</f>
        <v>0</v>
      </c>
      <c r="E117" s="365">
        <f>'موازنة 2026-2027'!E117</f>
        <v>0</v>
      </c>
      <c r="F117" s="365">
        <f>'موازنة 2026-2027'!F117</f>
        <v>0</v>
      </c>
      <c r="G117" s="49" t="s">
        <v>692</v>
      </c>
      <c r="H117" s="480" t="s">
        <v>88</v>
      </c>
      <c r="I117" s="365">
        <f>'الاطار الموازنى  راي الجهه عام'!I117</f>
        <v>0</v>
      </c>
      <c r="J117" s="365">
        <f>'موازنة 2026-2027'!O117</f>
        <v>0</v>
      </c>
      <c r="K117" s="365">
        <f>'الاطار الموازنى  راي الجهه عام'!J117</f>
        <v>0</v>
      </c>
      <c r="L117" s="365">
        <f>'الاطار الموازنى  راي الجهه عام'!K117</f>
        <v>0</v>
      </c>
      <c r="M117" s="365">
        <f>'الاطار الموازنى  راي الجهه عام'!M117</f>
        <v>0</v>
      </c>
      <c r="N117" s="365">
        <f>'موازنة 2027-2028 '!O117</f>
        <v>0</v>
      </c>
      <c r="O117" s="365">
        <f>'موازنة 2028 -2029'!O117</f>
        <v>0</v>
      </c>
      <c r="P117" s="365">
        <f t="shared" si="43"/>
        <v>0</v>
      </c>
      <c r="Q117" s="365">
        <f>'موازنة 2029-2030'!O117</f>
        <v>0</v>
      </c>
      <c r="R117" s="496">
        <f t="shared" si="36"/>
        <v>0</v>
      </c>
      <c r="S117" s="365"/>
      <c r="T117" s="365" t="str">
        <f t="shared" si="37"/>
        <v xml:space="preserve"> </v>
      </c>
      <c r="U117" s="365" t="str">
        <f t="shared" si="38"/>
        <v xml:space="preserve"> </v>
      </c>
      <c r="V117" s="497">
        <f t="shared" si="41"/>
        <v>0</v>
      </c>
      <c r="W117" s="461">
        <f t="shared" si="39"/>
        <v>0</v>
      </c>
    </row>
    <row r="118" spans="1:23" ht="105" customHeight="1" x14ac:dyDescent="0.2">
      <c r="A118" s="365">
        <f>'موازنة 2026-2027'!A118</f>
        <v>400</v>
      </c>
      <c r="B118" s="365">
        <f>'موازنة 2026-2027'!B118</f>
        <v>0</v>
      </c>
      <c r="C118" s="365">
        <f>'موازنة 2026-2027'!C118</f>
        <v>0</v>
      </c>
      <c r="D118" s="365">
        <f>'موازنة 2026-2027'!D118</f>
        <v>0</v>
      </c>
      <c r="E118" s="365">
        <f>'موازنة 2026-2027'!E118</f>
        <v>0</v>
      </c>
      <c r="F118" s="365">
        <f>'موازنة 2026-2027'!F118</f>
        <v>0</v>
      </c>
      <c r="G118" s="49" t="s">
        <v>693</v>
      </c>
      <c r="H118" s="480" t="s">
        <v>89</v>
      </c>
      <c r="I118" s="365">
        <f>'الاطار الموازنى  راي الجهه عام'!I118</f>
        <v>0</v>
      </c>
      <c r="J118" s="365">
        <f>'موازنة 2026-2027'!O118</f>
        <v>0</v>
      </c>
      <c r="K118" s="365">
        <f>'الاطار الموازنى  راي الجهه عام'!J118</f>
        <v>0</v>
      </c>
      <c r="L118" s="365">
        <f>'الاطار الموازنى  راي الجهه عام'!K118</f>
        <v>0</v>
      </c>
      <c r="M118" s="365">
        <f>'الاطار الموازنى  راي الجهه عام'!M118</f>
        <v>0</v>
      </c>
      <c r="N118" s="365">
        <f>'موازنة 2027-2028 '!O118</f>
        <v>0</v>
      </c>
      <c r="O118" s="365">
        <f>'موازنة 2028 -2029'!O118</f>
        <v>0</v>
      </c>
      <c r="P118" s="365">
        <f t="shared" si="43"/>
        <v>0</v>
      </c>
      <c r="Q118" s="365">
        <f>'موازنة 2029-2030'!O118</f>
        <v>0</v>
      </c>
      <c r="R118" s="496">
        <f t="shared" si="36"/>
        <v>0</v>
      </c>
      <c r="S118" s="365"/>
      <c r="T118" s="365" t="str">
        <f t="shared" si="37"/>
        <v xml:space="preserve"> </v>
      </c>
      <c r="U118" s="365" t="str">
        <f t="shared" si="38"/>
        <v xml:space="preserve"> </v>
      </c>
      <c r="V118" s="497">
        <f t="shared" si="41"/>
        <v>0</v>
      </c>
      <c r="W118" s="461">
        <f t="shared" si="39"/>
        <v>400</v>
      </c>
    </row>
    <row r="119" spans="1:23" ht="110.25" customHeight="1" x14ac:dyDescent="0.2">
      <c r="A119" s="365">
        <f>'موازنة 2026-2027'!A119</f>
        <v>400</v>
      </c>
      <c r="B119" s="365">
        <f>'موازنة 2026-2027'!B119</f>
        <v>346</v>
      </c>
      <c r="C119" s="365">
        <f>'موازنة 2026-2027'!C119</f>
        <v>400</v>
      </c>
      <c r="D119" s="365">
        <f>'موازنة 2026-2027'!D119</f>
        <v>346</v>
      </c>
      <c r="E119" s="365">
        <f>'موازنة 2026-2027'!E119</f>
        <v>400</v>
      </c>
      <c r="F119" s="365">
        <f>'موازنة 2026-2027'!F119</f>
        <v>0</v>
      </c>
      <c r="G119" s="49" t="s">
        <v>694</v>
      </c>
      <c r="H119" s="480" t="s">
        <v>90</v>
      </c>
      <c r="I119" s="365">
        <f>'الاطار الموازنى  راي الجهه عام'!I119</f>
        <v>1000</v>
      </c>
      <c r="J119" s="365">
        <f>'موازنة 2026-2027'!O119</f>
        <v>1000</v>
      </c>
      <c r="K119" s="365">
        <f>'الاطار الموازنى  راي الجهه عام'!J119</f>
        <v>1000</v>
      </c>
      <c r="L119" s="365">
        <f>'الاطار الموازنى  راي الجهه عام'!K119</f>
        <v>1000</v>
      </c>
      <c r="M119" s="365">
        <f>'الاطار الموازنى  راي الجهه عام'!M119</f>
        <v>0</v>
      </c>
      <c r="N119" s="365">
        <f>'موازنة 2027-2028 '!O119</f>
        <v>1000</v>
      </c>
      <c r="O119" s="365">
        <f>'موازنة 2028 -2029'!O119</f>
        <v>1000</v>
      </c>
      <c r="P119" s="365">
        <f t="shared" si="43"/>
        <v>2000</v>
      </c>
      <c r="Q119" s="365">
        <f>'موازنة 2029-2030'!O119</f>
        <v>0</v>
      </c>
      <c r="R119" s="496">
        <f t="shared" si="36"/>
        <v>-1000</v>
      </c>
      <c r="S119" s="365"/>
      <c r="T119" s="365" t="str">
        <f t="shared" si="37"/>
        <v xml:space="preserve"> </v>
      </c>
      <c r="U119" s="365">
        <f t="shared" si="38"/>
        <v>1000</v>
      </c>
      <c r="V119" s="497">
        <f t="shared" si="41"/>
        <v>0</v>
      </c>
      <c r="W119" s="461">
        <f t="shared" si="39"/>
        <v>6892</v>
      </c>
    </row>
    <row r="120" spans="1:23" ht="105.75" hidden="1" customHeight="1" x14ac:dyDescent="0.2">
      <c r="A120" s="365">
        <f>'موازنة 2026-2027'!A120</f>
        <v>0</v>
      </c>
      <c r="B120" s="365">
        <f>'موازنة 2026-2027'!B120</f>
        <v>0</v>
      </c>
      <c r="C120" s="365">
        <f>'موازنة 2026-2027'!C120</f>
        <v>0</v>
      </c>
      <c r="D120" s="365">
        <f>'موازنة 2026-2027'!D120</f>
        <v>0</v>
      </c>
      <c r="E120" s="365">
        <f>'موازنة 2026-2027'!E120</f>
        <v>0</v>
      </c>
      <c r="F120" s="365">
        <f>'موازنة 2026-2027'!F120</f>
        <v>0</v>
      </c>
      <c r="G120" s="49" t="s">
        <v>695</v>
      </c>
      <c r="H120" s="480" t="s">
        <v>91</v>
      </c>
      <c r="I120" s="365">
        <f>'الاطار الموازنى  راي الجهه عام'!I120</f>
        <v>0</v>
      </c>
      <c r="J120" s="365">
        <f>'موازنة 2026-2027'!O120</f>
        <v>0</v>
      </c>
      <c r="K120" s="365">
        <f>'الاطار الموازنى  راي الجهه عام'!J120</f>
        <v>0</v>
      </c>
      <c r="L120" s="365">
        <f>'الاطار الموازنى  راي الجهه عام'!K120</f>
        <v>0</v>
      </c>
      <c r="M120" s="365">
        <f>'الاطار الموازنى  راي الجهه عام'!M120</f>
        <v>0</v>
      </c>
      <c r="N120" s="365">
        <f>'موازنة 2027-2028 '!O120</f>
        <v>0</v>
      </c>
      <c r="O120" s="365">
        <f>'موازنة 2028 -2029'!O120</f>
        <v>0</v>
      </c>
      <c r="P120" s="365">
        <f t="shared" si="43"/>
        <v>0</v>
      </c>
      <c r="Q120" s="365">
        <f>'موازنة 2029-2030'!O120</f>
        <v>0</v>
      </c>
      <c r="R120" s="496">
        <f t="shared" si="36"/>
        <v>0</v>
      </c>
      <c r="S120" s="365"/>
      <c r="T120" s="365" t="str">
        <f t="shared" si="37"/>
        <v xml:space="preserve"> </v>
      </c>
      <c r="U120" s="365" t="str">
        <f t="shared" si="38"/>
        <v xml:space="preserve"> </v>
      </c>
      <c r="V120" s="497">
        <f t="shared" si="41"/>
        <v>0</v>
      </c>
      <c r="W120" s="461">
        <f t="shared" si="39"/>
        <v>0</v>
      </c>
    </row>
    <row r="121" spans="1:23" ht="105.75" hidden="1" customHeight="1" x14ac:dyDescent="0.2">
      <c r="A121" s="365">
        <f>'موازنة 2026-2027'!A121</f>
        <v>0</v>
      </c>
      <c r="B121" s="365">
        <f>'موازنة 2026-2027'!B121</f>
        <v>0</v>
      </c>
      <c r="C121" s="365">
        <f>'موازنة 2026-2027'!C121</f>
        <v>0</v>
      </c>
      <c r="D121" s="365">
        <f>'موازنة 2026-2027'!D121</f>
        <v>0</v>
      </c>
      <c r="E121" s="365">
        <f>'موازنة 2026-2027'!E121</f>
        <v>0</v>
      </c>
      <c r="F121" s="365">
        <f>'موازنة 2026-2027'!F121</f>
        <v>0</v>
      </c>
      <c r="G121" s="49" t="s">
        <v>696</v>
      </c>
      <c r="H121" s="480" t="s">
        <v>92</v>
      </c>
      <c r="I121" s="365">
        <f>'الاطار الموازنى  راي الجهه عام'!I121</f>
        <v>0</v>
      </c>
      <c r="J121" s="365">
        <f>'موازنة 2026-2027'!O121</f>
        <v>0</v>
      </c>
      <c r="K121" s="365">
        <f>'الاطار الموازنى  راي الجهه عام'!J121</f>
        <v>0</v>
      </c>
      <c r="L121" s="365">
        <f>'الاطار الموازنى  راي الجهه عام'!K121</f>
        <v>0</v>
      </c>
      <c r="M121" s="365">
        <f>'الاطار الموازنى  راي الجهه عام'!M121</f>
        <v>0</v>
      </c>
      <c r="N121" s="365">
        <f>'موازنة 2027-2028 '!O121</f>
        <v>0</v>
      </c>
      <c r="O121" s="365">
        <f>'موازنة 2028 -2029'!O121</f>
        <v>0</v>
      </c>
      <c r="P121" s="365">
        <f t="shared" si="43"/>
        <v>0</v>
      </c>
      <c r="Q121" s="365">
        <f>'موازنة 2029-2030'!O121</f>
        <v>0</v>
      </c>
      <c r="R121" s="496">
        <f t="shared" si="36"/>
        <v>0</v>
      </c>
      <c r="S121" s="365"/>
      <c r="T121" s="365" t="str">
        <f t="shared" si="37"/>
        <v xml:space="preserve"> </v>
      </c>
      <c r="U121" s="365" t="str">
        <f t="shared" si="38"/>
        <v xml:space="preserve"> </v>
      </c>
      <c r="V121" s="497">
        <f t="shared" si="41"/>
        <v>0</v>
      </c>
      <c r="W121" s="461">
        <f t="shared" si="39"/>
        <v>0</v>
      </c>
    </row>
    <row r="122" spans="1:23" ht="105.75" hidden="1" customHeight="1" x14ac:dyDescent="0.2">
      <c r="A122" s="365">
        <f>'موازنة 2026-2027'!A122</f>
        <v>0</v>
      </c>
      <c r="B122" s="365">
        <f>'موازنة 2026-2027'!B122</f>
        <v>0</v>
      </c>
      <c r="C122" s="365">
        <f>'موازنة 2026-2027'!C122</f>
        <v>0</v>
      </c>
      <c r="D122" s="365">
        <f>'موازنة 2026-2027'!D122</f>
        <v>0</v>
      </c>
      <c r="E122" s="365">
        <f>'موازنة 2026-2027'!E122</f>
        <v>0</v>
      </c>
      <c r="F122" s="365">
        <f>'موازنة 2026-2027'!F122</f>
        <v>0</v>
      </c>
      <c r="G122" s="49" t="s">
        <v>697</v>
      </c>
      <c r="H122" s="480" t="s">
        <v>93</v>
      </c>
      <c r="I122" s="365">
        <f>'الاطار الموازنى  راي الجهه عام'!I122</f>
        <v>0</v>
      </c>
      <c r="J122" s="365">
        <f>'موازنة 2026-2027'!O122</f>
        <v>0</v>
      </c>
      <c r="K122" s="365">
        <f>'الاطار الموازنى  راي الجهه عام'!J122</f>
        <v>0</v>
      </c>
      <c r="L122" s="365">
        <f>'الاطار الموازنى  راي الجهه عام'!K122</f>
        <v>0</v>
      </c>
      <c r="M122" s="365">
        <f>'الاطار الموازنى  راي الجهه عام'!M122</f>
        <v>0</v>
      </c>
      <c r="N122" s="365">
        <f>'موازنة 2027-2028 '!O122</f>
        <v>0</v>
      </c>
      <c r="O122" s="365">
        <f>'موازنة 2028 -2029'!O122</f>
        <v>0</v>
      </c>
      <c r="P122" s="365">
        <f t="shared" si="43"/>
        <v>0</v>
      </c>
      <c r="Q122" s="365">
        <f>'موازنة 2029-2030'!O122</f>
        <v>0</v>
      </c>
      <c r="R122" s="496">
        <f t="shared" si="36"/>
        <v>0</v>
      </c>
      <c r="S122" s="365"/>
      <c r="T122" s="365" t="str">
        <f t="shared" si="37"/>
        <v xml:space="preserve"> </v>
      </c>
      <c r="U122" s="365" t="str">
        <f t="shared" si="38"/>
        <v xml:space="preserve"> </v>
      </c>
      <c r="V122" s="497">
        <f t="shared" si="41"/>
        <v>0</v>
      </c>
      <c r="W122" s="461">
        <f t="shared" si="39"/>
        <v>0</v>
      </c>
    </row>
    <row r="123" spans="1:23" ht="94.5" customHeight="1" x14ac:dyDescent="0.2">
      <c r="A123" s="365">
        <f>'موازنة 2026-2027'!A123</f>
        <v>400</v>
      </c>
      <c r="B123" s="365">
        <f>'موازنة 2026-2027'!B123</f>
        <v>396</v>
      </c>
      <c r="C123" s="365">
        <f>'موازنة 2026-2027'!C123</f>
        <v>400</v>
      </c>
      <c r="D123" s="365">
        <f>'موازنة 2026-2027'!D123</f>
        <v>329</v>
      </c>
      <c r="E123" s="365">
        <f>'موازنة 2026-2027'!E123</f>
        <v>400</v>
      </c>
      <c r="F123" s="365">
        <f>'موازنة 2026-2027'!F123</f>
        <v>0</v>
      </c>
      <c r="G123" s="49" t="s">
        <v>698</v>
      </c>
      <c r="H123" s="480" t="s">
        <v>94</v>
      </c>
      <c r="I123" s="365">
        <f>'الاطار الموازنى  راي الجهه عام'!I123</f>
        <v>1000</v>
      </c>
      <c r="J123" s="365">
        <f>'موازنة 2026-2027'!O123</f>
        <v>1000</v>
      </c>
      <c r="K123" s="365">
        <f>'الاطار الموازنى  راي الجهه عام'!J123</f>
        <v>1000</v>
      </c>
      <c r="L123" s="365">
        <f>'الاطار الموازنى  راي الجهه عام'!K123</f>
        <v>1000</v>
      </c>
      <c r="M123" s="365">
        <f>'الاطار الموازنى  راي الجهه عام'!M123</f>
        <v>0</v>
      </c>
      <c r="N123" s="365">
        <f>'موازنة 2027-2028 '!O123</f>
        <v>1000</v>
      </c>
      <c r="O123" s="365">
        <f>'موازنة 2028 -2029'!O123</f>
        <v>1000</v>
      </c>
      <c r="P123" s="365">
        <f t="shared" si="43"/>
        <v>2000</v>
      </c>
      <c r="Q123" s="365">
        <f>'موازنة 2029-2030'!O123</f>
        <v>0</v>
      </c>
      <c r="R123" s="496">
        <f t="shared" si="36"/>
        <v>-1000</v>
      </c>
      <c r="S123" s="365"/>
      <c r="T123" s="365" t="str">
        <f t="shared" si="37"/>
        <v xml:space="preserve"> </v>
      </c>
      <c r="U123" s="365">
        <f t="shared" si="38"/>
        <v>1000</v>
      </c>
      <c r="V123" s="497">
        <f t="shared" si="41"/>
        <v>0</v>
      </c>
      <c r="W123" s="461">
        <f t="shared" si="39"/>
        <v>6925</v>
      </c>
    </row>
    <row r="124" spans="1:23" ht="105.75" hidden="1" customHeight="1" x14ac:dyDescent="0.2">
      <c r="A124" s="364">
        <f>'موازنة 2026-2027'!A124</f>
        <v>0</v>
      </c>
      <c r="B124" s="365">
        <f>'موازنة 2026-2027'!B124</f>
        <v>0</v>
      </c>
      <c r="C124" s="365">
        <f>'موازنة 2026-2027'!C124</f>
        <v>0</v>
      </c>
      <c r="D124" s="365">
        <f>'موازنة 2026-2027'!D124</f>
        <v>0</v>
      </c>
      <c r="E124" s="365">
        <f>'موازنة 2026-2027'!E124</f>
        <v>0</v>
      </c>
      <c r="F124" s="365">
        <f>'موازنة 2026-2027'!F124</f>
        <v>0</v>
      </c>
      <c r="G124" s="49" t="s">
        <v>699</v>
      </c>
      <c r="H124" s="480" t="s">
        <v>95</v>
      </c>
      <c r="I124" s="365">
        <f>'الاطار الموازنى  راي الجهه عام'!I124</f>
        <v>0</v>
      </c>
      <c r="J124" s="365">
        <f>'موازنة 2026-2027'!O124</f>
        <v>0</v>
      </c>
      <c r="K124" s="365">
        <f>'الاطار الموازنى  راي الجهه عام'!J124</f>
        <v>0</v>
      </c>
      <c r="L124" s="365">
        <f>'الاطار الموازنى  راي الجهه عام'!K124</f>
        <v>0</v>
      </c>
      <c r="M124" s="365">
        <f>'الاطار الموازنى  راي الجهه عام'!M124</f>
        <v>0</v>
      </c>
      <c r="N124" s="365">
        <f>'موازنة 2027-2028 '!O124</f>
        <v>0</v>
      </c>
      <c r="O124" s="365">
        <f>'موازنة 2028 -2029'!O124</f>
        <v>0</v>
      </c>
      <c r="P124" s="365">
        <f t="shared" si="43"/>
        <v>0</v>
      </c>
      <c r="Q124" s="365">
        <f>'موازنة 2029-2030'!O124</f>
        <v>0</v>
      </c>
      <c r="R124" s="496">
        <f t="shared" si="36"/>
        <v>0</v>
      </c>
      <c r="S124" s="365"/>
      <c r="T124" s="365" t="str">
        <f t="shared" si="37"/>
        <v xml:space="preserve"> </v>
      </c>
      <c r="U124" s="365" t="str">
        <f t="shared" si="38"/>
        <v xml:space="preserve"> </v>
      </c>
      <c r="V124" s="497">
        <f t="shared" si="41"/>
        <v>0</v>
      </c>
      <c r="W124" s="461">
        <f t="shared" si="39"/>
        <v>0</v>
      </c>
    </row>
    <row r="125" spans="1:23" ht="107.25" customHeight="1" x14ac:dyDescent="0.2">
      <c r="A125" s="365">
        <f>'موازنة 2026-2027'!A125</f>
        <v>112500</v>
      </c>
      <c r="B125" s="365">
        <f>'موازنة 2026-2027'!B125</f>
        <v>57008</v>
      </c>
      <c r="C125" s="365">
        <f>'موازنة 2026-2027'!C125</f>
        <v>117000</v>
      </c>
      <c r="D125" s="365">
        <f>'موازنة 2026-2027'!D125</f>
        <v>53695</v>
      </c>
      <c r="E125" s="365">
        <f>'موازنة 2026-2027'!E125</f>
        <v>65000</v>
      </c>
      <c r="F125" s="365">
        <f>'موازنة 2026-2027'!F125</f>
        <v>0</v>
      </c>
      <c r="G125" s="49" t="s">
        <v>700</v>
      </c>
      <c r="H125" s="480" t="s">
        <v>96</v>
      </c>
      <c r="I125" s="365">
        <f>'الاطار الموازنى  راي الجهه عام'!I125</f>
        <v>31000</v>
      </c>
      <c r="J125" s="365">
        <f>'موازنة 2026-2027'!O125</f>
        <v>31000</v>
      </c>
      <c r="K125" s="365">
        <f>'الاطار الموازنى  راي الجهه عام'!J125</f>
        <v>31000</v>
      </c>
      <c r="L125" s="365">
        <f>'الاطار الموازنى  راي الجهه عام'!K125</f>
        <v>31000</v>
      </c>
      <c r="M125" s="365">
        <f>'الاطار الموازنى  راي الجهه عام'!M125</f>
        <v>0</v>
      </c>
      <c r="N125" s="365">
        <f>'موازنة 2027-2028 '!O125</f>
        <v>31000</v>
      </c>
      <c r="O125" s="365">
        <f>'موازنة 2028 -2029'!O125</f>
        <v>31000</v>
      </c>
      <c r="P125" s="365">
        <f t="shared" si="43"/>
        <v>62000</v>
      </c>
      <c r="Q125" s="365">
        <f>'موازنة 2029-2030'!O125</f>
        <v>0</v>
      </c>
      <c r="R125" s="496">
        <f t="shared" si="36"/>
        <v>-31000</v>
      </c>
      <c r="S125" s="365"/>
      <c r="T125" s="365" t="str">
        <f t="shared" si="37"/>
        <v xml:space="preserve"> </v>
      </c>
      <c r="U125" s="365">
        <f t="shared" si="38"/>
        <v>31000</v>
      </c>
      <c r="V125" s="497">
        <f t="shared" si="41"/>
        <v>0</v>
      </c>
      <c r="W125" s="461">
        <f t="shared" si="39"/>
        <v>560203</v>
      </c>
    </row>
    <row r="126" spans="1:23" ht="105.75" hidden="1" customHeight="1" x14ac:dyDescent="0.2">
      <c r="A126" s="364">
        <f>'موازنة 2026-2027'!A126</f>
        <v>0</v>
      </c>
      <c r="B126" s="365">
        <f>'موازنة 2026-2027'!B126</f>
        <v>0</v>
      </c>
      <c r="C126" s="365">
        <f>'موازنة 2026-2027'!C126</f>
        <v>0</v>
      </c>
      <c r="D126" s="365">
        <f>'موازنة 2026-2027'!D126</f>
        <v>0</v>
      </c>
      <c r="E126" s="365">
        <f>'موازنة 2026-2027'!E126</f>
        <v>0</v>
      </c>
      <c r="F126" s="365">
        <f>'موازنة 2026-2027'!F126</f>
        <v>0</v>
      </c>
      <c r="G126" s="49" t="s">
        <v>701</v>
      </c>
      <c r="H126" s="480" t="s">
        <v>97</v>
      </c>
      <c r="I126" s="365">
        <f>'الاطار الموازنى  راي الجهه عام'!I126</f>
        <v>0</v>
      </c>
      <c r="J126" s="365">
        <f>'موازنة 2026-2027'!O126</f>
        <v>0</v>
      </c>
      <c r="K126" s="365">
        <f>'الاطار الموازنى  راي الجهه عام'!J126</f>
        <v>0</v>
      </c>
      <c r="L126" s="365">
        <f>'الاطار الموازنى  راي الجهه عام'!K126</f>
        <v>0</v>
      </c>
      <c r="M126" s="365">
        <f>'الاطار الموازنى  راي الجهه عام'!M126</f>
        <v>0</v>
      </c>
      <c r="N126" s="365">
        <f>'موازنة 2027-2028 '!O126</f>
        <v>0</v>
      </c>
      <c r="O126" s="365">
        <f>'موازنة 2028 -2029'!O126</f>
        <v>0</v>
      </c>
      <c r="P126" s="365">
        <f t="shared" si="43"/>
        <v>0</v>
      </c>
      <c r="Q126" s="365">
        <f>'موازنة 2029-2030'!O126</f>
        <v>0</v>
      </c>
      <c r="R126" s="496">
        <f t="shared" si="36"/>
        <v>0</v>
      </c>
      <c r="S126" s="365"/>
      <c r="T126" s="365" t="str">
        <f t="shared" si="37"/>
        <v xml:space="preserve"> </v>
      </c>
      <c r="U126" s="365" t="str">
        <f t="shared" si="38"/>
        <v xml:space="preserve"> </v>
      </c>
      <c r="V126" s="497">
        <f t="shared" si="41"/>
        <v>0</v>
      </c>
      <c r="W126" s="461">
        <f t="shared" si="39"/>
        <v>0</v>
      </c>
    </row>
    <row r="127" spans="1:23" ht="105.75" hidden="1" customHeight="1" x14ac:dyDescent="0.2">
      <c r="A127" s="364">
        <f>'موازنة 2026-2027'!A127</f>
        <v>0</v>
      </c>
      <c r="B127" s="365">
        <f>'موازنة 2026-2027'!B127</f>
        <v>0</v>
      </c>
      <c r="C127" s="365">
        <f>'موازنة 2026-2027'!C127</f>
        <v>0</v>
      </c>
      <c r="D127" s="365">
        <f>'موازنة 2026-2027'!D127</f>
        <v>0</v>
      </c>
      <c r="E127" s="365">
        <f>'موازنة 2026-2027'!E127</f>
        <v>0</v>
      </c>
      <c r="F127" s="365">
        <f>'موازنة 2026-2027'!F127</f>
        <v>0</v>
      </c>
      <c r="G127" s="49" t="s">
        <v>702</v>
      </c>
      <c r="H127" s="480" t="s">
        <v>98</v>
      </c>
      <c r="I127" s="365">
        <f>'الاطار الموازنى  راي الجهه عام'!I127</f>
        <v>0</v>
      </c>
      <c r="J127" s="365">
        <f>'موازنة 2026-2027'!O127</f>
        <v>0</v>
      </c>
      <c r="K127" s="365">
        <f>'الاطار الموازنى  راي الجهه عام'!J127</f>
        <v>0</v>
      </c>
      <c r="L127" s="365">
        <f>'الاطار الموازنى  راي الجهه عام'!K127</f>
        <v>0</v>
      </c>
      <c r="M127" s="365">
        <f>'الاطار الموازنى  راي الجهه عام'!M127</f>
        <v>0</v>
      </c>
      <c r="N127" s="365">
        <f>'موازنة 2027-2028 '!O127</f>
        <v>0</v>
      </c>
      <c r="O127" s="365">
        <f>'موازنة 2028 -2029'!O127</f>
        <v>0</v>
      </c>
      <c r="P127" s="365">
        <f t="shared" si="43"/>
        <v>0</v>
      </c>
      <c r="Q127" s="365">
        <f>'موازنة 2029-2030'!O127</f>
        <v>0</v>
      </c>
      <c r="R127" s="496">
        <f t="shared" si="36"/>
        <v>0</v>
      </c>
      <c r="S127" s="365"/>
      <c r="T127" s="365" t="str">
        <f t="shared" si="37"/>
        <v xml:space="preserve"> </v>
      </c>
      <c r="U127" s="365" t="str">
        <f t="shared" si="38"/>
        <v xml:space="preserve"> </v>
      </c>
      <c r="V127" s="497">
        <f t="shared" si="41"/>
        <v>0</v>
      </c>
      <c r="W127" s="461">
        <f t="shared" si="39"/>
        <v>0</v>
      </c>
    </row>
    <row r="128" spans="1:23" ht="105.75" hidden="1" customHeight="1" x14ac:dyDescent="0.2">
      <c r="A128" s="364">
        <f>'موازنة 2026-2027'!A128</f>
        <v>0</v>
      </c>
      <c r="B128" s="365">
        <f>'موازنة 2026-2027'!B128</f>
        <v>0</v>
      </c>
      <c r="C128" s="365">
        <f>'موازنة 2026-2027'!C128</f>
        <v>0</v>
      </c>
      <c r="D128" s="365">
        <f>'موازنة 2026-2027'!D128</f>
        <v>0</v>
      </c>
      <c r="E128" s="365">
        <f>'موازنة 2026-2027'!E128</f>
        <v>0</v>
      </c>
      <c r="F128" s="365">
        <f>'موازنة 2026-2027'!F128</f>
        <v>0</v>
      </c>
      <c r="G128" s="49" t="s">
        <v>703</v>
      </c>
      <c r="H128" s="480" t="s">
        <v>99</v>
      </c>
      <c r="I128" s="365">
        <f>'الاطار الموازنى  راي الجهه عام'!I128</f>
        <v>0</v>
      </c>
      <c r="J128" s="365">
        <f>'موازنة 2026-2027'!O128</f>
        <v>0</v>
      </c>
      <c r="K128" s="365">
        <f>'الاطار الموازنى  راي الجهه عام'!J128</f>
        <v>0</v>
      </c>
      <c r="L128" s="365">
        <f>'الاطار الموازنى  راي الجهه عام'!K128</f>
        <v>0</v>
      </c>
      <c r="M128" s="365">
        <f>'الاطار الموازنى  راي الجهه عام'!M128</f>
        <v>0</v>
      </c>
      <c r="N128" s="365">
        <f>'موازنة 2027-2028 '!O128</f>
        <v>0</v>
      </c>
      <c r="O128" s="365">
        <f>'موازنة 2028 -2029'!O128</f>
        <v>0</v>
      </c>
      <c r="P128" s="365">
        <f t="shared" si="43"/>
        <v>0</v>
      </c>
      <c r="Q128" s="365">
        <f>'موازنة 2029-2030'!O128</f>
        <v>0</v>
      </c>
      <c r="R128" s="496">
        <f t="shared" si="36"/>
        <v>0</v>
      </c>
      <c r="S128" s="365"/>
      <c r="T128" s="365" t="str">
        <f t="shared" si="37"/>
        <v xml:space="preserve"> </v>
      </c>
      <c r="U128" s="365" t="str">
        <f t="shared" si="38"/>
        <v xml:space="preserve"> </v>
      </c>
      <c r="V128" s="497">
        <f t="shared" si="41"/>
        <v>0</v>
      </c>
      <c r="W128" s="461">
        <f t="shared" si="39"/>
        <v>0</v>
      </c>
    </row>
    <row r="129" spans="1:23" ht="105.75" hidden="1" customHeight="1" x14ac:dyDescent="0.2">
      <c r="A129" s="364">
        <f>'موازنة 2026-2027'!A129</f>
        <v>0</v>
      </c>
      <c r="B129" s="365">
        <f>'موازنة 2026-2027'!B129</f>
        <v>0</v>
      </c>
      <c r="C129" s="365">
        <f>'موازنة 2026-2027'!C129</f>
        <v>0</v>
      </c>
      <c r="D129" s="365">
        <f>'موازنة 2026-2027'!D129</f>
        <v>0</v>
      </c>
      <c r="E129" s="365">
        <f>'موازنة 2026-2027'!E129</f>
        <v>0</v>
      </c>
      <c r="F129" s="365">
        <f>'موازنة 2026-2027'!F129</f>
        <v>0</v>
      </c>
      <c r="G129" s="49" t="s">
        <v>704</v>
      </c>
      <c r="H129" s="480" t="s">
        <v>100</v>
      </c>
      <c r="I129" s="365">
        <f>'الاطار الموازنى  راي الجهه عام'!I129</f>
        <v>0</v>
      </c>
      <c r="J129" s="365">
        <f>'موازنة 2026-2027'!O129</f>
        <v>0</v>
      </c>
      <c r="K129" s="365">
        <f>'الاطار الموازنى  راي الجهه عام'!J129</f>
        <v>0</v>
      </c>
      <c r="L129" s="365">
        <f>'الاطار الموازنى  راي الجهه عام'!K129</f>
        <v>0</v>
      </c>
      <c r="M129" s="365">
        <f>'الاطار الموازنى  راي الجهه عام'!M129</f>
        <v>0</v>
      </c>
      <c r="N129" s="365">
        <f>'موازنة 2027-2028 '!O129</f>
        <v>0</v>
      </c>
      <c r="O129" s="365">
        <f>'موازنة 2028 -2029'!O129</f>
        <v>0</v>
      </c>
      <c r="P129" s="365">
        <f t="shared" si="43"/>
        <v>0</v>
      </c>
      <c r="Q129" s="365">
        <f>'موازنة 2029-2030'!O129</f>
        <v>0</v>
      </c>
      <c r="R129" s="496">
        <f t="shared" si="36"/>
        <v>0</v>
      </c>
      <c r="S129" s="365"/>
      <c r="T129" s="365" t="str">
        <f t="shared" si="37"/>
        <v xml:space="preserve"> </v>
      </c>
      <c r="U129" s="365" t="str">
        <f t="shared" si="38"/>
        <v xml:space="preserve"> </v>
      </c>
      <c r="V129" s="497">
        <f t="shared" si="41"/>
        <v>0</v>
      </c>
      <c r="W129" s="461">
        <f t="shared" si="39"/>
        <v>0</v>
      </c>
    </row>
    <row r="130" spans="1:23" ht="105.75" hidden="1" customHeight="1" x14ac:dyDescent="0.2">
      <c r="A130" s="364">
        <f>'موازنة 2026-2027'!A130</f>
        <v>0</v>
      </c>
      <c r="B130" s="365">
        <f>'موازنة 2026-2027'!B130</f>
        <v>0</v>
      </c>
      <c r="C130" s="365">
        <f>'موازنة 2026-2027'!C130</f>
        <v>0</v>
      </c>
      <c r="D130" s="365">
        <f>'موازنة 2026-2027'!D130</f>
        <v>0</v>
      </c>
      <c r="E130" s="365">
        <f>'موازنة 2026-2027'!E130</f>
        <v>0</v>
      </c>
      <c r="F130" s="365">
        <f>'موازنة 2026-2027'!F130</f>
        <v>0</v>
      </c>
      <c r="G130" s="49" t="s">
        <v>705</v>
      </c>
      <c r="H130" s="480" t="s">
        <v>101</v>
      </c>
      <c r="I130" s="365">
        <f>'الاطار الموازنى  راي الجهه عام'!I130</f>
        <v>0</v>
      </c>
      <c r="J130" s="365">
        <f>'موازنة 2026-2027'!O130</f>
        <v>0</v>
      </c>
      <c r="K130" s="365">
        <f>'الاطار الموازنى  راي الجهه عام'!J130</f>
        <v>0</v>
      </c>
      <c r="L130" s="365">
        <f>'الاطار الموازنى  راي الجهه عام'!K130</f>
        <v>0</v>
      </c>
      <c r="M130" s="365">
        <f>'الاطار الموازنى  راي الجهه عام'!M130</f>
        <v>0</v>
      </c>
      <c r="N130" s="365">
        <f>'موازنة 2027-2028 '!O130</f>
        <v>0</v>
      </c>
      <c r="O130" s="365">
        <f>'موازنة 2028 -2029'!O130</f>
        <v>0</v>
      </c>
      <c r="P130" s="365">
        <f t="shared" si="43"/>
        <v>0</v>
      </c>
      <c r="Q130" s="365">
        <f>'موازنة 2029-2030'!O130</f>
        <v>0</v>
      </c>
      <c r="R130" s="496">
        <f t="shared" si="36"/>
        <v>0</v>
      </c>
      <c r="S130" s="365"/>
      <c r="T130" s="365" t="str">
        <f t="shared" si="37"/>
        <v xml:space="preserve"> </v>
      </c>
      <c r="U130" s="365" t="str">
        <f t="shared" si="38"/>
        <v xml:space="preserve"> </v>
      </c>
      <c r="V130" s="497">
        <f t="shared" si="41"/>
        <v>0</v>
      </c>
      <c r="W130" s="461">
        <f t="shared" si="39"/>
        <v>0</v>
      </c>
    </row>
    <row r="131" spans="1:23" ht="105.75" hidden="1" customHeight="1" x14ac:dyDescent="0.2">
      <c r="A131" s="364">
        <f>'موازنة 2026-2027'!A131</f>
        <v>0</v>
      </c>
      <c r="B131" s="365">
        <f>'موازنة 2026-2027'!B131</f>
        <v>0</v>
      </c>
      <c r="C131" s="365">
        <f>'موازنة 2026-2027'!C131</f>
        <v>0</v>
      </c>
      <c r="D131" s="365">
        <f>'موازنة 2026-2027'!D131</f>
        <v>0</v>
      </c>
      <c r="E131" s="365">
        <f>'موازنة 2026-2027'!E131</f>
        <v>0</v>
      </c>
      <c r="F131" s="365">
        <f>'موازنة 2026-2027'!F131</f>
        <v>0</v>
      </c>
      <c r="G131" s="49" t="s">
        <v>706</v>
      </c>
      <c r="H131" s="480" t="s">
        <v>102</v>
      </c>
      <c r="I131" s="365">
        <f>'الاطار الموازنى  راي الجهه عام'!I131</f>
        <v>0</v>
      </c>
      <c r="J131" s="365">
        <f>'موازنة 2026-2027'!O131</f>
        <v>0</v>
      </c>
      <c r="K131" s="365">
        <f>'الاطار الموازنى  راي الجهه عام'!J131</f>
        <v>0</v>
      </c>
      <c r="L131" s="365">
        <f>'الاطار الموازنى  راي الجهه عام'!K131</f>
        <v>0</v>
      </c>
      <c r="M131" s="365">
        <f>'الاطار الموازنى  راي الجهه عام'!M131</f>
        <v>0</v>
      </c>
      <c r="N131" s="365">
        <f>'موازنة 2027-2028 '!O131</f>
        <v>0</v>
      </c>
      <c r="O131" s="365">
        <f>'موازنة 2028 -2029'!O131</f>
        <v>0</v>
      </c>
      <c r="P131" s="365">
        <f t="shared" si="43"/>
        <v>0</v>
      </c>
      <c r="Q131" s="365">
        <f>'موازنة 2029-2030'!O131</f>
        <v>0</v>
      </c>
      <c r="R131" s="496">
        <f t="shared" si="36"/>
        <v>0</v>
      </c>
      <c r="S131" s="365"/>
      <c r="T131" s="365" t="str">
        <f t="shared" si="37"/>
        <v xml:space="preserve"> </v>
      </c>
      <c r="U131" s="365" t="str">
        <f t="shared" si="38"/>
        <v xml:space="preserve"> </v>
      </c>
      <c r="V131" s="497">
        <f t="shared" si="41"/>
        <v>0</v>
      </c>
      <c r="W131" s="461">
        <f t="shared" si="39"/>
        <v>0</v>
      </c>
    </row>
    <row r="132" spans="1:23" ht="105.75" hidden="1" customHeight="1" x14ac:dyDescent="0.2">
      <c r="A132" s="364">
        <f>'موازنة 2026-2027'!A132</f>
        <v>0</v>
      </c>
      <c r="B132" s="365">
        <f>'موازنة 2026-2027'!B132</f>
        <v>0</v>
      </c>
      <c r="C132" s="365">
        <f>'موازنة 2026-2027'!C132</f>
        <v>0</v>
      </c>
      <c r="D132" s="365">
        <f>'موازنة 2026-2027'!D132</f>
        <v>0</v>
      </c>
      <c r="E132" s="365">
        <f>'موازنة 2026-2027'!E132</f>
        <v>0</v>
      </c>
      <c r="F132" s="365">
        <f>'موازنة 2026-2027'!F132</f>
        <v>0</v>
      </c>
      <c r="G132" s="49" t="s">
        <v>707</v>
      </c>
      <c r="H132" s="480" t="s">
        <v>103</v>
      </c>
      <c r="I132" s="365">
        <f>'الاطار الموازنى  راي الجهه عام'!I132</f>
        <v>0</v>
      </c>
      <c r="J132" s="365">
        <f>'موازنة 2026-2027'!O132</f>
        <v>0</v>
      </c>
      <c r="K132" s="365">
        <f>'الاطار الموازنى  راي الجهه عام'!J132</f>
        <v>0</v>
      </c>
      <c r="L132" s="365">
        <f>'الاطار الموازنى  راي الجهه عام'!K132</f>
        <v>0</v>
      </c>
      <c r="M132" s="365">
        <f>'الاطار الموازنى  راي الجهه عام'!M132</f>
        <v>0</v>
      </c>
      <c r="N132" s="365">
        <f>'موازنة 2027-2028 '!O132</f>
        <v>0</v>
      </c>
      <c r="O132" s="365">
        <f>'موازنة 2028 -2029'!O132</f>
        <v>0</v>
      </c>
      <c r="P132" s="365">
        <f t="shared" si="43"/>
        <v>0</v>
      </c>
      <c r="Q132" s="365">
        <f>'موازنة 2029-2030'!O132</f>
        <v>0</v>
      </c>
      <c r="R132" s="496">
        <f t="shared" si="36"/>
        <v>0</v>
      </c>
      <c r="S132" s="365"/>
      <c r="T132" s="365" t="str">
        <f t="shared" si="37"/>
        <v xml:space="preserve"> </v>
      </c>
      <c r="U132" s="365" t="str">
        <f t="shared" si="38"/>
        <v xml:space="preserve"> </v>
      </c>
      <c r="V132" s="497">
        <f t="shared" si="41"/>
        <v>0</v>
      </c>
      <c r="W132" s="461">
        <f t="shared" si="39"/>
        <v>0</v>
      </c>
    </row>
    <row r="133" spans="1:23" ht="105.75" hidden="1" customHeight="1" x14ac:dyDescent="0.2">
      <c r="A133" s="364">
        <f>'موازنة 2026-2027'!A133</f>
        <v>0</v>
      </c>
      <c r="B133" s="365">
        <f>'موازنة 2026-2027'!B133</f>
        <v>0</v>
      </c>
      <c r="C133" s="365">
        <f>'موازنة 2026-2027'!C133</f>
        <v>0</v>
      </c>
      <c r="D133" s="365">
        <f>'موازنة 2026-2027'!D133</f>
        <v>0</v>
      </c>
      <c r="E133" s="365">
        <f>'موازنة 2026-2027'!E133</f>
        <v>0</v>
      </c>
      <c r="F133" s="365">
        <f>'موازنة 2026-2027'!F133</f>
        <v>0</v>
      </c>
      <c r="G133" s="49" t="s">
        <v>708</v>
      </c>
      <c r="H133" s="480" t="s">
        <v>104</v>
      </c>
      <c r="I133" s="365">
        <f>'الاطار الموازنى  راي الجهه عام'!I133</f>
        <v>0</v>
      </c>
      <c r="J133" s="365">
        <f>'موازنة 2026-2027'!O133</f>
        <v>0</v>
      </c>
      <c r="K133" s="365">
        <f>'الاطار الموازنى  راي الجهه عام'!J133</f>
        <v>0</v>
      </c>
      <c r="L133" s="365">
        <f>'الاطار الموازنى  راي الجهه عام'!K133</f>
        <v>0</v>
      </c>
      <c r="M133" s="365">
        <f>'الاطار الموازنى  راي الجهه عام'!M133</f>
        <v>0</v>
      </c>
      <c r="N133" s="365">
        <f>'موازنة 2027-2028 '!O133</f>
        <v>0</v>
      </c>
      <c r="O133" s="365">
        <f>'موازنة 2028 -2029'!O133</f>
        <v>0</v>
      </c>
      <c r="P133" s="365">
        <f t="shared" si="43"/>
        <v>0</v>
      </c>
      <c r="Q133" s="365">
        <f>'موازنة 2029-2030'!O133</f>
        <v>0</v>
      </c>
      <c r="R133" s="496">
        <f t="shared" si="36"/>
        <v>0</v>
      </c>
      <c r="S133" s="365"/>
      <c r="T133" s="365" t="str">
        <f t="shared" si="37"/>
        <v xml:space="preserve"> </v>
      </c>
      <c r="U133" s="365" t="str">
        <f t="shared" si="38"/>
        <v xml:space="preserve"> </v>
      </c>
      <c r="V133" s="497">
        <f t="shared" si="41"/>
        <v>0</v>
      </c>
      <c r="W133" s="461">
        <f t="shared" si="39"/>
        <v>0</v>
      </c>
    </row>
    <row r="134" spans="1:23" ht="105.75" hidden="1" customHeight="1" x14ac:dyDescent="0.2">
      <c r="A134" s="364">
        <f>'موازنة 2026-2027'!A134</f>
        <v>0</v>
      </c>
      <c r="B134" s="365">
        <f>'موازنة 2026-2027'!B134</f>
        <v>0</v>
      </c>
      <c r="C134" s="365">
        <f>'موازنة 2026-2027'!C134</f>
        <v>0</v>
      </c>
      <c r="D134" s="365">
        <f>'موازنة 2026-2027'!D134</f>
        <v>0</v>
      </c>
      <c r="E134" s="365">
        <f>'موازنة 2026-2027'!E134</f>
        <v>0</v>
      </c>
      <c r="F134" s="365">
        <f>'موازنة 2026-2027'!F134</f>
        <v>0</v>
      </c>
      <c r="G134" s="49" t="s">
        <v>709</v>
      </c>
      <c r="H134" s="480" t="s">
        <v>105</v>
      </c>
      <c r="I134" s="365">
        <f>'الاطار الموازنى  راي الجهه عام'!I134</f>
        <v>0</v>
      </c>
      <c r="J134" s="365">
        <f>'موازنة 2026-2027'!O134</f>
        <v>0</v>
      </c>
      <c r="K134" s="365">
        <f>'الاطار الموازنى  راي الجهه عام'!J134</f>
        <v>0</v>
      </c>
      <c r="L134" s="365">
        <f>'الاطار الموازنى  راي الجهه عام'!K134</f>
        <v>0</v>
      </c>
      <c r="M134" s="365">
        <f>'الاطار الموازنى  راي الجهه عام'!M134</f>
        <v>0</v>
      </c>
      <c r="N134" s="365">
        <f>'موازنة 2027-2028 '!O134</f>
        <v>0</v>
      </c>
      <c r="O134" s="365">
        <f>'موازنة 2028 -2029'!O134</f>
        <v>0</v>
      </c>
      <c r="P134" s="365">
        <f t="shared" si="43"/>
        <v>0</v>
      </c>
      <c r="Q134" s="365">
        <f>'موازنة 2029-2030'!O134</f>
        <v>0</v>
      </c>
      <c r="R134" s="496">
        <f t="shared" si="36"/>
        <v>0</v>
      </c>
      <c r="S134" s="365"/>
      <c r="T134" s="365" t="str">
        <f t="shared" si="37"/>
        <v xml:space="preserve"> </v>
      </c>
      <c r="U134" s="365" t="str">
        <f t="shared" si="38"/>
        <v xml:space="preserve"> </v>
      </c>
      <c r="V134" s="497">
        <f t="shared" si="41"/>
        <v>0</v>
      </c>
      <c r="W134" s="461">
        <f t="shared" si="39"/>
        <v>0</v>
      </c>
    </row>
    <row r="135" spans="1:23" ht="105.75" hidden="1" customHeight="1" x14ac:dyDescent="0.2">
      <c r="A135" s="364">
        <f>'موازنة 2026-2027'!A135</f>
        <v>0</v>
      </c>
      <c r="B135" s="365">
        <f>'موازنة 2026-2027'!B135</f>
        <v>0</v>
      </c>
      <c r="C135" s="365">
        <f>'موازنة 2026-2027'!C135</f>
        <v>0</v>
      </c>
      <c r="D135" s="365">
        <f>'موازنة 2026-2027'!D135</f>
        <v>0</v>
      </c>
      <c r="E135" s="365">
        <f>'موازنة 2026-2027'!E135</f>
        <v>0</v>
      </c>
      <c r="F135" s="365">
        <f>'موازنة 2026-2027'!F135</f>
        <v>0</v>
      </c>
      <c r="G135" s="49" t="s">
        <v>710</v>
      </c>
      <c r="H135" s="480" t="s">
        <v>106</v>
      </c>
      <c r="I135" s="365">
        <f>'الاطار الموازنى  راي الجهه عام'!I135</f>
        <v>0</v>
      </c>
      <c r="J135" s="365">
        <f>'موازنة 2026-2027'!O135</f>
        <v>0</v>
      </c>
      <c r="K135" s="365">
        <f>'الاطار الموازنى  راي الجهه عام'!J135</f>
        <v>0</v>
      </c>
      <c r="L135" s="365">
        <f>'الاطار الموازنى  راي الجهه عام'!K135</f>
        <v>0</v>
      </c>
      <c r="M135" s="365">
        <f>'الاطار الموازنى  راي الجهه عام'!M135</f>
        <v>0</v>
      </c>
      <c r="N135" s="365">
        <f>'موازنة 2027-2028 '!O135</f>
        <v>0</v>
      </c>
      <c r="O135" s="365">
        <f>'موازنة 2028 -2029'!O135</f>
        <v>0</v>
      </c>
      <c r="P135" s="365">
        <f t="shared" si="43"/>
        <v>0</v>
      </c>
      <c r="Q135" s="365">
        <f>'موازنة 2029-2030'!O135</f>
        <v>0</v>
      </c>
      <c r="R135" s="496">
        <f t="shared" si="36"/>
        <v>0</v>
      </c>
      <c r="S135" s="365"/>
      <c r="T135" s="365" t="str">
        <f t="shared" si="37"/>
        <v xml:space="preserve"> </v>
      </c>
      <c r="U135" s="365" t="str">
        <f t="shared" si="38"/>
        <v xml:space="preserve"> </v>
      </c>
      <c r="V135" s="497">
        <f t="shared" si="41"/>
        <v>0</v>
      </c>
      <c r="W135" s="461">
        <f t="shared" si="39"/>
        <v>0</v>
      </c>
    </row>
    <row r="136" spans="1:23" ht="102.75" customHeight="1" x14ac:dyDescent="0.2">
      <c r="A136" s="364">
        <f>'موازنة 2026-2027'!A136</f>
        <v>18500</v>
      </c>
      <c r="B136" s="365">
        <f>'موازنة 2026-2027'!B136</f>
        <v>18500</v>
      </c>
      <c r="C136" s="365">
        <f>'موازنة 2026-2027'!C136</f>
        <v>21500</v>
      </c>
      <c r="D136" s="365">
        <f>'موازنة 2026-2027'!D136</f>
        <v>16557</v>
      </c>
      <c r="E136" s="365">
        <f>'موازنة 2026-2027'!E136</f>
        <v>21000</v>
      </c>
      <c r="F136" s="365">
        <f>'موازنة 2026-2027'!F136</f>
        <v>0</v>
      </c>
      <c r="G136" s="49" t="s">
        <v>711</v>
      </c>
      <c r="H136" s="480" t="s">
        <v>107</v>
      </c>
      <c r="I136" s="365">
        <f>'الاطار الموازنى  راي الجهه عام'!I136</f>
        <v>20000</v>
      </c>
      <c r="J136" s="365">
        <f>'موازنة 2026-2027'!O136</f>
        <v>20000</v>
      </c>
      <c r="K136" s="365">
        <f>'الاطار الموازنى  راي الجهه عام'!J136</f>
        <v>20000</v>
      </c>
      <c r="L136" s="365">
        <f>'الاطار الموازنى  راي الجهه عام'!K136</f>
        <v>20000</v>
      </c>
      <c r="M136" s="365">
        <f>'الاطار الموازنى  راي الجهه عام'!M136</f>
        <v>0</v>
      </c>
      <c r="N136" s="365">
        <f>'موازنة 2027-2028 '!O136</f>
        <v>20000</v>
      </c>
      <c r="O136" s="365">
        <f>'موازنة 2028 -2029'!O136</f>
        <v>20000</v>
      </c>
      <c r="P136" s="365">
        <f t="shared" si="43"/>
        <v>40000</v>
      </c>
      <c r="Q136" s="365">
        <f>'موازنة 2029-2030'!O136</f>
        <v>0</v>
      </c>
      <c r="R136" s="496">
        <f t="shared" si="36"/>
        <v>-20000</v>
      </c>
      <c r="S136" s="365"/>
      <c r="T136" s="365" t="str">
        <f t="shared" si="37"/>
        <v xml:space="preserve"> </v>
      </c>
      <c r="U136" s="365">
        <f t="shared" si="38"/>
        <v>20000</v>
      </c>
      <c r="V136" s="497">
        <f t="shared" si="41"/>
        <v>0</v>
      </c>
      <c r="W136" s="461">
        <f t="shared" si="39"/>
        <v>196057</v>
      </c>
    </row>
    <row r="137" spans="1:23" ht="105.75" hidden="1" customHeight="1" x14ac:dyDescent="0.2">
      <c r="A137" s="364">
        <f>'موازنة 2026-2027'!A137</f>
        <v>0</v>
      </c>
      <c r="B137" s="365">
        <f>'موازنة 2026-2027'!B137</f>
        <v>0</v>
      </c>
      <c r="C137" s="365">
        <f>'موازنة 2026-2027'!C137</f>
        <v>0</v>
      </c>
      <c r="D137" s="365">
        <f>'موازنة 2026-2027'!D137</f>
        <v>0</v>
      </c>
      <c r="E137" s="365">
        <f>'موازنة 2026-2027'!E137</f>
        <v>0</v>
      </c>
      <c r="F137" s="365">
        <f>'موازنة 2026-2027'!F137</f>
        <v>0</v>
      </c>
      <c r="G137" s="49" t="s">
        <v>712</v>
      </c>
      <c r="H137" s="480" t="s">
        <v>108</v>
      </c>
      <c r="I137" s="365">
        <f>'الاطار الموازنى  راي الجهه عام'!I137</f>
        <v>0</v>
      </c>
      <c r="J137" s="365">
        <f>'موازنة 2026-2027'!O137</f>
        <v>0</v>
      </c>
      <c r="K137" s="365">
        <f>'الاطار الموازنى  راي الجهه عام'!J137</f>
        <v>0</v>
      </c>
      <c r="L137" s="365">
        <f>'الاطار الموازنى  راي الجهه عام'!K137</f>
        <v>0</v>
      </c>
      <c r="M137" s="365">
        <f>'الاطار الموازنى  راي الجهه عام'!M137</f>
        <v>0</v>
      </c>
      <c r="N137" s="365">
        <f>'موازنة 2027-2028 '!O137</f>
        <v>0</v>
      </c>
      <c r="O137" s="365">
        <f>'موازنة 2028 -2029'!O137</f>
        <v>0</v>
      </c>
      <c r="P137" s="365">
        <f t="shared" si="43"/>
        <v>0</v>
      </c>
      <c r="Q137" s="365">
        <f>'موازنة 2029-2030'!O137</f>
        <v>0</v>
      </c>
      <c r="R137" s="496">
        <f t="shared" si="36"/>
        <v>0</v>
      </c>
      <c r="S137" s="365"/>
      <c r="T137" s="365" t="str">
        <f t="shared" si="37"/>
        <v xml:space="preserve"> </v>
      </c>
      <c r="U137" s="365" t="str">
        <f t="shared" si="38"/>
        <v xml:space="preserve"> </v>
      </c>
      <c r="V137" s="497">
        <f t="shared" si="41"/>
        <v>0</v>
      </c>
      <c r="W137" s="461">
        <f t="shared" si="39"/>
        <v>0</v>
      </c>
    </row>
    <row r="138" spans="1:23" ht="105.75" hidden="1" customHeight="1" x14ac:dyDescent="0.2">
      <c r="A138" s="364">
        <f>'موازنة 2026-2027'!A138</f>
        <v>0</v>
      </c>
      <c r="B138" s="365">
        <f>'موازنة 2026-2027'!B138</f>
        <v>0</v>
      </c>
      <c r="C138" s="365">
        <f>'موازنة 2026-2027'!C138</f>
        <v>0</v>
      </c>
      <c r="D138" s="365">
        <f>'موازنة 2026-2027'!D138</f>
        <v>0</v>
      </c>
      <c r="E138" s="365">
        <f>'موازنة 2026-2027'!E138</f>
        <v>0</v>
      </c>
      <c r="F138" s="365">
        <f>'موازنة 2026-2027'!F138</f>
        <v>0</v>
      </c>
      <c r="G138" s="49" t="s">
        <v>713</v>
      </c>
      <c r="H138" s="480" t="s">
        <v>109</v>
      </c>
      <c r="I138" s="365">
        <f>'الاطار الموازنى  راي الجهه عام'!I138</f>
        <v>0</v>
      </c>
      <c r="J138" s="365">
        <f>'موازنة 2026-2027'!O138</f>
        <v>0</v>
      </c>
      <c r="K138" s="365">
        <f>'الاطار الموازنى  راي الجهه عام'!J138</f>
        <v>0</v>
      </c>
      <c r="L138" s="365">
        <f>'الاطار الموازنى  راي الجهه عام'!K138</f>
        <v>0</v>
      </c>
      <c r="M138" s="365">
        <f>'الاطار الموازنى  راي الجهه عام'!M138</f>
        <v>0</v>
      </c>
      <c r="N138" s="365">
        <f>'موازنة 2027-2028 '!O138</f>
        <v>0</v>
      </c>
      <c r="O138" s="365">
        <f>'موازنة 2028 -2029'!O138</f>
        <v>0</v>
      </c>
      <c r="P138" s="365">
        <f t="shared" si="43"/>
        <v>0</v>
      </c>
      <c r="Q138" s="365">
        <f>'موازنة 2029-2030'!O138</f>
        <v>0</v>
      </c>
      <c r="R138" s="496">
        <f t="shared" si="36"/>
        <v>0</v>
      </c>
      <c r="S138" s="365"/>
      <c r="T138" s="365" t="str">
        <f t="shared" si="37"/>
        <v xml:space="preserve"> </v>
      </c>
      <c r="U138" s="365" t="str">
        <f t="shared" si="38"/>
        <v xml:space="preserve"> </v>
      </c>
      <c r="V138" s="497">
        <f t="shared" si="41"/>
        <v>0</v>
      </c>
      <c r="W138" s="461">
        <f t="shared" si="39"/>
        <v>0</v>
      </c>
    </row>
    <row r="139" spans="1:23" ht="114.75" customHeight="1" x14ac:dyDescent="0.2">
      <c r="A139" s="364">
        <f>'موازنة 2026-2027'!A139</f>
        <v>200</v>
      </c>
      <c r="B139" s="365">
        <f>'موازنة 2026-2027'!B139</f>
        <v>72</v>
      </c>
      <c r="C139" s="365">
        <f>'موازنة 2026-2027'!C139</f>
        <v>200</v>
      </c>
      <c r="D139" s="365">
        <f>'موازنة 2026-2027'!D139</f>
        <v>72</v>
      </c>
      <c r="E139" s="365">
        <f>'موازنة 2026-2027'!E139</f>
        <v>200</v>
      </c>
      <c r="F139" s="365">
        <f>'موازنة 2026-2027'!F139</f>
        <v>0</v>
      </c>
      <c r="G139" s="49" t="s">
        <v>714</v>
      </c>
      <c r="H139" s="480" t="s">
        <v>110</v>
      </c>
      <c r="I139" s="365">
        <f>'الاطار الموازنى  راي الجهه عام'!I139</f>
        <v>0</v>
      </c>
      <c r="J139" s="365">
        <f>'موازنة 2026-2027'!O139</f>
        <v>0</v>
      </c>
      <c r="K139" s="365">
        <f>'الاطار الموازنى  راي الجهه عام'!J139</f>
        <v>0</v>
      </c>
      <c r="L139" s="365">
        <f>'الاطار الموازنى  راي الجهه عام'!K139</f>
        <v>0</v>
      </c>
      <c r="M139" s="365">
        <f>'الاطار الموازنى  راي الجهه عام'!M139</f>
        <v>0</v>
      </c>
      <c r="N139" s="365">
        <f>'موازنة 2027-2028 '!O139</f>
        <v>0</v>
      </c>
      <c r="O139" s="365">
        <f>'موازنة 2028 -2029'!O139</f>
        <v>0</v>
      </c>
      <c r="P139" s="365">
        <f t="shared" si="43"/>
        <v>0</v>
      </c>
      <c r="Q139" s="365">
        <f>'موازنة 2029-2030'!O139</f>
        <v>0</v>
      </c>
      <c r="R139" s="496">
        <f t="shared" si="36"/>
        <v>0</v>
      </c>
      <c r="S139" s="365"/>
      <c r="T139" s="365" t="str">
        <f t="shared" si="37"/>
        <v xml:space="preserve"> </v>
      </c>
      <c r="U139" s="365" t="str">
        <f t="shared" si="38"/>
        <v xml:space="preserve"> </v>
      </c>
      <c r="V139" s="497">
        <f t="shared" si="41"/>
        <v>0</v>
      </c>
      <c r="W139" s="461">
        <f t="shared" si="39"/>
        <v>744</v>
      </c>
    </row>
    <row r="140" spans="1:23" ht="105.75" hidden="1" customHeight="1" x14ac:dyDescent="0.2">
      <c r="A140" s="364">
        <f>'موازنة 2026-2027'!A140</f>
        <v>0</v>
      </c>
      <c r="B140" s="365">
        <f>'موازنة 2026-2027'!B140</f>
        <v>0</v>
      </c>
      <c r="C140" s="365">
        <f>'موازنة 2026-2027'!C140</f>
        <v>0</v>
      </c>
      <c r="D140" s="365">
        <f>'موازنة 2026-2027'!D140</f>
        <v>0</v>
      </c>
      <c r="E140" s="365">
        <f>'موازنة 2026-2027'!E140</f>
        <v>0</v>
      </c>
      <c r="F140" s="365">
        <f>'موازنة 2026-2027'!F140</f>
        <v>0</v>
      </c>
      <c r="G140" s="49" t="s">
        <v>715</v>
      </c>
      <c r="H140" s="480" t="s">
        <v>111</v>
      </c>
      <c r="I140" s="365">
        <f>'الاطار الموازنى  راي الجهه عام'!I140</f>
        <v>0</v>
      </c>
      <c r="J140" s="365">
        <f>'موازنة 2026-2027'!O140</f>
        <v>0</v>
      </c>
      <c r="K140" s="365">
        <f>'الاطار الموازنى  راي الجهه عام'!J140</f>
        <v>0</v>
      </c>
      <c r="L140" s="365">
        <f>'الاطار الموازنى  راي الجهه عام'!K140</f>
        <v>0</v>
      </c>
      <c r="M140" s="365">
        <f>'الاطار الموازنى  راي الجهه عام'!M140</f>
        <v>0</v>
      </c>
      <c r="N140" s="365">
        <f>'موازنة 2027-2028 '!O140</f>
        <v>0</v>
      </c>
      <c r="O140" s="365">
        <f>'موازنة 2028 -2029'!O140</f>
        <v>0</v>
      </c>
      <c r="P140" s="365">
        <f t="shared" si="43"/>
        <v>0</v>
      </c>
      <c r="Q140" s="365">
        <f>'موازنة 2029-2030'!O140</f>
        <v>0</v>
      </c>
      <c r="R140" s="496">
        <f t="shared" si="36"/>
        <v>0</v>
      </c>
      <c r="S140" s="365"/>
      <c r="T140" s="365" t="str">
        <f t="shared" si="37"/>
        <v xml:space="preserve"> </v>
      </c>
      <c r="U140" s="365" t="str">
        <f t="shared" si="38"/>
        <v xml:space="preserve"> </v>
      </c>
      <c r="V140" s="497">
        <f t="shared" si="41"/>
        <v>0</v>
      </c>
      <c r="W140" s="461">
        <f t="shared" si="39"/>
        <v>0</v>
      </c>
    </row>
    <row r="141" spans="1:23" ht="105.75" hidden="1" customHeight="1" x14ac:dyDescent="0.2">
      <c r="A141" s="364">
        <f>'موازنة 2026-2027'!A141</f>
        <v>0</v>
      </c>
      <c r="B141" s="365">
        <f>'موازنة 2026-2027'!B141</f>
        <v>0</v>
      </c>
      <c r="C141" s="365">
        <f>'موازنة 2026-2027'!C141</f>
        <v>0</v>
      </c>
      <c r="D141" s="365">
        <f>'موازنة 2026-2027'!D141</f>
        <v>0</v>
      </c>
      <c r="E141" s="365">
        <f>'موازنة 2026-2027'!E141</f>
        <v>0</v>
      </c>
      <c r="F141" s="365">
        <f>'موازنة 2026-2027'!F141</f>
        <v>0</v>
      </c>
      <c r="G141" s="49" t="s">
        <v>716</v>
      </c>
      <c r="H141" s="480" t="s">
        <v>112</v>
      </c>
      <c r="I141" s="365">
        <f>'الاطار الموازنى  راي الجهه عام'!I141</f>
        <v>0</v>
      </c>
      <c r="J141" s="365">
        <f>'موازنة 2026-2027'!O141</f>
        <v>0</v>
      </c>
      <c r="K141" s="365">
        <f>'الاطار الموازنى  راي الجهه عام'!J141</f>
        <v>0</v>
      </c>
      <c r="L141" s="365">
        <f>'الاطار الموازنى  راي الجهه عام'!K141</f>
        <v>0</v>
      </c>
      <c r="M141" s="365">
        <f>'الاطار الموازنى  راي الجهه عام'!M141</f>
        <v>0</v>
      </c>
      <c r="N141" s="365">
        <f>'موازنة 2027-2028 '!O141</f>
        <v>0</v>
      </c>
      <c r="O141" s="365">
        <f>'موازنة 2028 -2029'!O141</f>
        <v>0</v>
      </c>
      <c r="P141" s="365">
        <f t="shared" si="43"/>
        <v>0</v>
      </c>
      <c r="Q141" s="365">
        <f>'موازنة 2029-2030'!O141</f>
        <v>0</v>
      </c>
      <c r="R141" s="496">
        <f t="shared" si="36"/>
        <v>0</v>
      </c>
      <c r="S141" s="365"/>
      <c r="T141" s="365" t="str">
        <f t="shared" si="37"/>
        <v xml:space="preserve"> </v>
      </c>
      <c r="U141" s="365" t="str">
        <f t="shared" si="38"/>
        <v xml:space="preserve"> </v>
      </c>
      <c r="V141" s="497">
        <f t="shared" si="41"/>
        <v>0</v>
      </c>
      <c r="W141" s="461">
        <f t="shared" si="39"/>
        <v>0</v>
      </c>
    </row>
    <row r="142" spans="1:23" ht="94.5" customHeight="1" x14ac:dyDescent="0.2">
      <c r="A142" s="364">
        <f>'موازنة 2026-2027'!A142</f>
        <v>1000</v>
      </c>
      <c r="B142" s="365">
        <f>'موازنة 2026-2027'!B142</f>
        <v>500</v>
      </c>
      <c r="C142" s="365">
        <f>'موازنة 2026-2027'!C142</f>
        <v>1000</v>
      </c>
      <c r="D142" s="365">
        <f>'موازنة 2026-2027'!D142</f>
        <v>501</v>
      </c>
      <c r="E142" s="365">
        <f>'موازنة 2026-2027'!E142</f>
        <v>500</v>
      </c>
      <c r="F142" s="365">
        <f>'موازنة 2026-2027'!F142</f>
        <v>0</v>
      </c>
      <c r="G142" s="49" t="s">
        <v>717</v>
      </c>
      <c r="H142" s="480" t="s">
        <v>113</v>
      </c>
      <c r="I142" s="365">
        <f>'الاطار الموازنى  راي الجهه عام'!I142</f>
        <v>0</v>
      </c>
      <c r="J142" s="365">
        <f>'موازنة 2026-2027'!O142</f>
        <v>0</v>
      </c>
      <c r="K142" s="365">
        <f>'الاطار الموازنى  راي الجهه عام'!J142</f>
        <v>0</v>
      </c>
      <c r="L142" s="365">
        <f>'الاطار الموازنى  راي الجهه عام'!K142</f>
        <v>0</v>
      </c>
      <c r="M142" s="365">
        <f>'الاطار الموازنى  راي الجهه عام'!M142</f>
        <v>0</v>
      </c>
      <c r="N142" s="365">
        <f>'موازنة 2027-2028 '!O142</f>
        <v>0</v>
      </c>
      <c r="O142" s="365">
        <f>'موازنة 2028 -2029'!O142</f>
        <v>0</v>
      </c>
      <c r="P142" s="365">
        <f t="shared" si="43"/>
        <v>0</v>
      </c>
      <c r="Q142" s="365">
        <f>'موازنة 2029-2030'!O142</f>
        <v>0</v>
      </c>
      <c r="R142" s="496">
        <f t="shared" si="36"/>
        <v>0</v>
      </c>
      <c r="S142" s="365"/>
      <c r="T142" s="365" t="str">
        <f t="shared" si="37"/>
        <v xml:space="preserve"> </v>
      </c>
      <c r="U142" s="365" t="str">
        <f t="shared" si="38"/>
        <v xml:space="preserve"> </v>
      </c>
      <c r="V142" s="497">
        <f t="shared" si="41"/>
        <v>0</v>
      </c>
      <c r="W142" s="461">
        <f t="shared" si="39"/>
        <v>3501</v>
      </c>
    </row>
    <row r="143" spans="1:23" ht="105.75" hidden="1" customHeight="1" x14ac:dyDescent="0.2">
      <c r="A143" s="364">
        <f>'موازنة 2026-2027'!A143</f>
        <v>0</v>
      </c>
      <c r="B143" s="365">
        <f>'موازنة 2026-2027'!B143</f>
        <v>0</v>
      </c>
      <c r="C143" s="365">
        <f>'موازنة 2026-2027'!C143</f>
        <v>0</v>
      </c>
      <c r="D143" s="365">
        <f>'موازنة 2026-2027'!D143</f>
        <v>0</v>
      </c>
      <c r="E143" s="365">
        <f>'موازنة 2026-2027'!E143</f>
        <v>0</v>
      </c>
      <c r="F143" s="365">
        <f>'موازنة 2026-2027'!F143</f>
        <v>0</v>
      </c>
      <c r="G143" s="49" t="s">
        <v>718</v>
      </c>
      <c r="H143" s="480" t="s">
        <v>114</v>
      </c>
      <c r="I143" s="365">
        <f>'الاطار الموازنى  راي الجهه عام'!I143</f>
        <v>0</v>
      </c>
      <c r="J143" s="365">
        <f>'موازنة 2026-2027'!O143</f>
        <v>0</v>
      </c>
      <c r="K143" s="365">
        <f>'الاطار الموازنى  راي الجهه عام'!J143</f>
        <v>0</v>
      </c>
      <c r="L143" s="365">
        <f>'الاطار الموازنى  راي الجهه عام'!K143</f>
        <v>0</v>
      </c>
      <c r="M143" s="365">
        <f>'الاطار الموازنى  راي الجهه عام'!M143</f>
        <v>0</v>
      </c>
      <c r="N143" s="365">
        <f>'موازنة 2027-2028 '!O143</f>
        <v>0</v>
      </c>
      <c r="O143" s="365">
        <f>'موازنة 2028 -2029'!O143</f>
        <v>0</v>
      </c>
      <c r="P143" s="365">
        <f t="shared" si="43"/>
        <v>0</v>
      </c>
      <c r="Q143" s="365">
        <f>'موازنة 2029-2030'!O143</f>
        <v>0</v>
      </c>
      <c r="R143" s="496">
        <f t="shared" si="36"/>
        <v>0</v>
      </c>
      <c r="S143" s="365"/>
      <c r="T143" s="365" t="str">
        <f t="shared" si="37"/>
        <v xml:space="preserve"> </v>
      </c>
      <c r="U143" s="365" t="str">
        <f t="shared" si="38"/>
        <v xml:space="preserve"> </v>
      </c>
      <c r="V143" s="497">
        <f t="shared" si="41"/>
        <v>0</v>
      </c>
      <c r="W143" s="461">
        <f t="shared" si="39"/>
        <v>0</v>
      </c>
    </row>
    <row r="144" spans="1:23" ht="105.75" customHeight="1" x14ac:dyDescent="0.2">
      <c r="A144" s="364">
        <f>'موازنة 2026-2027'!A144</f>
        <v>100</v>
      </c>
      <c r="B144" s="365">
        <f>'موازنة 2026-2027'!B144</f>
        <v>48</v>
      </c>
      <c r="C144" s="365">
        <f>'موازنة 2026-2027'!C144</f>
        <v>100</v>
      </c>
      <c r="D144" s="365">
        <f>'موازنة 2026-2027'!D144</f>
        <v>48</v>
      </c>
      <c r="E144" s="365">
        <f>'موازنة 2026-2027'!E144</f>
        <v>100</v>
      </c>
      <c r="F144" s="365">
        <f>'موازنة 2026-2027'!F144</f>
        <v>0</v>
      </c>
      <c r="G144" s="49" t="s">
        <v>719</v>
      </c>
      <c r="H144" s="480" t="s">
        <v>115</v>
      </c>
      <c r="I144" s="365">
        <f>'الاطار الموازنى  راي الجهه عام'!I144</f>
        <v>0</v>
      </c>
      <c r="J144" s="365">
        <f>'موازنة 2026-2027'!O144</f>
        <v>0</v>
      </c>
      <c r="K144" s="365">
        <f>'الاطار الموازنى  راي الجهه عام'!J144</f>
        <v>0</v>
      </c>
      <c r="L144" s="365">
        <f>'الاطار الموازنى  راي الجهه عام'!K144</f>
        <v>0</v>
      </c>
      <c r="M144" s="365">
        <f>'الاطار الموازنى  راي الجهه عام'!M144</f>
        <v>0</v>
      </c>
      <c r="N144" s="365">
        <f>'موازنة 2027-2028 '!O144</f>
        <v>0</v>
      </c>
      <c r="O144" s="365">
        <f>'موازنة 2028 -2029'!O144</f>
        <v>0</v>
      </c>
      <c r="P144" s="365">
        <f t="shared" si="43"/>
        <v>0</v>
      </c>
      <c r="Q144" s="365">
        <f>'موازنة 2029-2030'!O144</f>
        <v>0</v>
      </c>
      <c r="R144" s="496">
        <f t="shared" si="36"/>
        <v>0</v>
      </c>
      <c r="S144" s="365"/>
      <c r="T144" s="365" t="str">
        <f t="shared" si="37"/>
        <v xml:space="preserve"> </v>
      </c>
      <c r="U144" s="365" t="str">
        <f t="shared" si="38"/>
        <v xml:space="preserve"> </v>
      </c>
      <c r="V144" s="497">
        <f t="shared" si="41"/>
        <v>0</v>
      </c>
      <c r="W144" s="461">
        <f t="shared" si="39"/>
        <v>396</v>
      </c>
    </row>
    <row r="145" spans="1:23" ht="105.75" hidden="1" customHeight="1" x14ac:dyDescent="0.2">
      <c r="A145" s="364">
        <f>'موازنة 2026-2027'!A145</f>
        <v>0</v>
      </c>
      <c r="B145" s="365">
        <f>'موازنة 2026-2027'!B145</f>
        <v>0</v>
      </c>
      <c r="C145" s="365">
        <f>'موازنة 2026-2027'!C145</f>
        <v>0</v>
      </c>
      <c r="D145" s="365">
        <f>'موازنة 2026-2027'!D145</f>
        <v>0</v>
      </c>
      <c r="E145" s="365">
        <f>'موازنة 2026-2027'!E145</f>
        <v>0</v>
      </c>
      <c r="F145" s="365">
        <f>'موازنة 2026-2027'!F145</f>
        <v>0</v>
      </c>
      <c r="G145" s="49" t="s">
        <v>720</v>
      </c>
      <c r="H145" s="480" t="s">
        <v>116</v>
      </c>
      <c r="I145" s="365">
        <f>'الاطار الموازنى  راي الجهه عام'!I145</f>
        <v>0</v>
      </c>
      <c r="J145" s="365">
        <f>'موازنة 2026-2027'!O145</f>
        <v>0</v>
      </c>
      <c r="K145" s="365">
        <f>'الاطار الموازنى  راي الجهه عام'!J145</f>
        <v>0</v>
      </c>
      <c r="L145" s="365">
        <f>'الاطار الموازنى  راي الجهه عام'!K145</f>
        <v>0</v>
      </c>
      <c r="M145" s="365">
        <f>'الاطار الموازنى  راي الجهه عام'!M145</f>
        <v>0</v>
      </c>
      <c r="N145" s="365">
        <f>'موازنة 2027-2028 '!O145</f>
        <v>0</v>
      </c>
      <c r="O145" s="365">
        <f>'موازنة 2028 -2029'!O145</f>
        <v>0</v>
      </c>
      <c r="P145" s="365">
        <f t="shared" si="43"/>
        <v>0</v>
      </c>
      <c r="Q145" s="365">
        <f>'موازنة 2029-2030'!O145</f>
        <v>0</v>
      </c>
      <c r="R145" s="496">
        <f t="shared" si="36"/>
        <v>0</v>
      </c>
      <c r="S145" s="365"/>
      <c r="T145" s="365" t="str">
        <f t="shared" si="37"/>
        <v xml:space="preserve"> </v>
      </c>
      <c r="U145" s="365" t="str">
        <f t="shared" si="38"/>
        <v xml:space="preserve"> </v>
      </c>
      <c r="V145" s="497">
        <f t="shared" si="41"/>
        <v>0</v>
      </c>
      <c r="W145" s="461">
        <f t="shared" si="39"/>
        <v>0</v>
      </c>
    </row>
    <row r="146" spans="1:23" ht="105.75" hidden="1" customHeight="1" x14ac:dyDescent="0.2">
      <c r="A146" s="364">
        <f>'موازنة 2026-2027'!A146</f>
        <v>0</v>
      </c>
      <c r="B146" s="365">
        <f>'موازنة 2026-2027'!B146</f>
        <v>0</v>
      </c>
      <c r="C146" s="365">
        <f>'موازنة 2026-2027'!C146</f>
        <v>0</v>
      </c>
      <c r="D146" s="365">
        <f>'موازنة 2026-2027'!D146</f>
        <v>0</v>
      </c>
      <c r="E146" s="365">
        <f>'موازنة 2026-2027'!E146</f>
        <v>0</v>
      </c>
      <c r="F146" s="365">
        <f>'موازنة 2026-2027'!F146</f>
        <v>0</v>
      </c>
      <c r="G146" s="49" t="s">
        <v>721</v>
      </c>
      <c r="H146" s="480" t="s">
        <v>117</v>
      </c>
      <c r="I146" s="365">
        <f>'الاطار الموازنى  راي الجهه عام'!I146</f>
        <v>0</v>
      </c>
      <c r="J146" s="365">
        <f>'موازنة 2026-2027'!O146</f>
        <v>0</v>
      </c>
      <c r="K146" s="365">
        <f>'الاطار الموازنى  راي الجهه عام'!J146</f>
        <v>0</v>
      </c>
      <c r="L146" s="365">
        <f>'الاطار الموازنى  راي الجهه عام'!K146</f>
        <v>0</v>
      </c>
      <c r="M146" s="365">
        <f>'الاطار الموازنى  راي الجهه عام'!M146</f>
        <v>0</v>
      </c>
      <c r="N146" s="365">
        <f>'موازنة 2027-2028 '!O146</f>
        <v>0</v>
      </c>
      <c r="O146" s="365">
        <f>'موازنة 2028 -2029'!O146</f>
        <v>0</v>
      </c>
      <c r="P146" s="365">
        <f t="shared" si="43"/>
        <v>0</v>
      </c>
      <c r="Q146" s="365">
        <f>'موازنة 2029-2030'!O146</f>
        <v>0</v>
      </c>
      <c r="R146" s="496">
        <f t="shared" si="36"/>
        <v>0</v>
      </c>
      <c r="S146" s="365"/>
      <c r="T146" s="365" t="str">
        <f t="shared" si="37"/>
        <v xml:space="preserve"> </v>
      </c>
      <c r="U146" s="365" t="str">
        <f t="shared" si="38"/>
        <v xml:space="preserve"> </v>
      </c>
      <c r="V146" s="497">
        <f t="shared" si="41"/>
        <v>0</v>
      </c>
      <c r="W146" s="461">
        <f t="shared" si="39"/>
        <v>0</v>
      </c>
    </row>
    <row r="147" spans="1:23" ht="105.75" hidden="1" customHeight="1" x14ac:dyDescent="0.2">
      <c r="A147" s="364">
        <f>'موازنة 2026-2027'!A147</f>
        <v>0</v>
      </c>
      <c r="B147" s="365">
        <f>'موازنة 2026-2027'!B147</f>
        <v>0</v>
      </c>
      <c r="C147" s="365">
        <f>'موازنة 2026-2027'!C147</f>
        <v>0</v>
      </c>
      <c r="D147" s="365">
        <f>'موازنة 2026-2027'!D147</f>
        <v>0</v>
      </c>
      <c r="E147" s="365">
        <f>'موازنة 2026-2027'!E147</f>
        <v>0</v>
      </c>
      <c r="F147" s="365">
        <f>'موازنة 2026-2027'!F147</f>
        <v>0</v>
      </c>
      <c r="G147" s="49" t="s">
        <v>722</v>
      </c>
      <c r="H147" s="480" t="s">
        <v>118</v>
      </c>
      <c r="I147" s="365">
        <f>'الاطار الموازنى  راي الجهه عام'!I147</f>
        <v>0</v>
      </c>
      <c r="J147" s="365">
        <f>'موازنة 2026-2027'!O147</f>
        <v>0</v>
      </c>
      <c r="K147" s="365">
        <f>'الاطار الموازنى  راي الجهه عام'!J147</f>
        <v>0</v>
      </c>
      <c r="L147" s="365">
        <f>'الاطار الموازنى  راي الجهه عام'!K147</f>
        <v>0</v>
      </c>
      <c r="M147" s="365">
        <f>'الاطار الموازنى  راي الجهه عام'!M147</f>
        <v>0</v>
      </c>
      <c r="N147" s="365">
        <f>'موازنة 2027-2028 '!O147</f>
        <v>0</v>
      </c>
      <c r="O147" s="365">
        <f>'موازنة 2028 -2029'!O147</f>
        <v>0</v>
      </c>
      <c r="P147" s="365">
        <f t="shared" si="43"/>
        <v>0</v>
      </c>
      <c r="Q147" s="365">
        <f>'موازنة 2029-2030'!O147</f>
        <v>0</v>
      </c>
      <c r="R147" s="496">
        <f t="shared" si="36"/>
        <v>0</v>
      </c>
      <c r="S147" s="365"/>
      <c r="T147" s="365" t="str">
        <f t="shared" si="37"/>
        <v xml:space="preserve"> </v>
      </c>
      <c r="U147" s="365" t="str">
        <f t="shared" si="38"/>
        <v xml:space="preserve"> </v>
      </c>
      <c r="V147" s="497">
        <f t="shared" si="41"/>
        <v>0</v>
      </c>
      <c r="W147" s="461">
        <f t="shared" si="39"/>
        <v>0</v>
      </c>
    </row>
    <row r="148" spans="1:23" ht="105" customHeight="1" thickBot="1" x14ac:dyDescent="0.25">
      <c r="A148" s="379">
        <f>'موازنة 2026-2027'!A148</f>
        <v>9800</v>
      </c>
      <c r="B148" s="379">
        <f>'موازنة 2026-2027'!B148</f>
        <v>4893</v>
      </c>
      <c r="C148" s="379">
        <f>'موازنة 2026-2027'!C148</f>
        <v>9800</v>
      </c>
      <c r="D148" s="379">
        <f>'موازنة 2026-2027'!D148</f>
        <v>4907</v>
      </c>
      <c r="E148" s="379">
        <f>'موازنة 2026-2027'!E148</f>
        <v>5000</v>
      </c>
      <c r="F148" s="379">
        <f>'موازنة 2026-2027'!F148</f>
        <v>0</v>
      </c>
      <c r="G148" s="50" t="s">
        <v>723</v>
      </c>
      <c r="H148" s="519" t="s">
        <v>119</v>
      </c>
      <c r="I148" s="379">
        <f>'الاطار الموازنى  راي الجهه عام'!I148</f>
        <v>0</v>
      </c>
      <c r="J148" s="379">
        <f>'موازنة 2026-2027'!O148</f>
        <v>0</v>
      </c>
      <c r="K148" s="379">
        <f>'الاطار الموازنى  راي الجهه عام'!J148</f>
        <v>0</v>
      </c>
      <c r="L148" s="379">
        <f>'الاطار الموازنى  راي الجهه عام'!K148</f>
        <v>0</v>
      </c>
      <c r="M148" s="379">
        <f>'الاطار الموازنى  راي الجهه عام'!M148</f>
        <v>0</v>
      </c>
      <c r="N148" s="379">
        <f>'موازنة 2027-2028 '!O148</f>
        <v>0</v>
      </c>
      <c r="O148" s="379">
        <f>'موازنة 2028 -2029'!O148</f>
        <v>0</v>
      </c>
      <c r="P148" s="379">
        <f t="shared" si="43"/>
        <v>0</v>
      </c>
      <c r="Q148" s="379">
        <f>'موازنة 2029-2030'!O148</f>
        <v>0</v>
      </c>
      <c r="R148" s="520">
        <f t="shared" si="36"/>
        <v>0</v>
      </c>
      <c r="S148" s="379"/>
      <c r="T148" s="379" t="str">
        <f t="shared" si="37"/>
        <v xml:space="preserve"> </v>
      </c>
      <c r="U148" s="379" t="str">
        <f t="shared" si="38"/>
        <v xml:space="preserve"> </v>
      </c>
      <c r="V148" s="521">
        <f t="shared" si="41"/>
        <v>0</v>
      </c>
      <c r="W148" s="461">
        <f t="shared" si="39"/>
        <v>34400</v>
      </c>
    </row>
    <row r="149" spans="1:23" ht="105.75" hidden="1" customHeight="1" x14ac:dyDescent="0.2">
      <c r="A149" s="364">
        <f>'موازنة 2026-2027'!A149</f>
        <v>0</v>
      </c>
      <c r="B149" s="365">
        <f>'موازنة 2026-2027'!B149</f>
        <v>0</v>
      </c>
      <c r="C149" s="365">
        <f>'موازنة 2026-2027'!C149</f>
        <v>0</v>
      </c>
      <c r="D149" s="365">
        <f>'موازنة 2026-2027'!D149</f>
        <v>0</v>
      </c>
      <c r="E149" s="365">
        <f>'موازنة 2026-2027'!E149</f>
        <v>0</v>
      </c>
      <c r="F149" s="365">
        <f>'موازنة 2026-2027'!F149</f>
        <v>0</v>
      </c>
      <c r="G149" s="49" t="s">
        <v>724</v>
      </c>
      <c r="H149" s="480" t="s">
        <v>120</v>
      </c>
      <c r="I149" s="365">
        <f>'الاطار الموازنى  راي الجهه عام'!I149</f>
        <v>0</v>
      </c>
      <c r="J149" s="365">
        <f>'موازنة 2026-2027'!O149</f>
        <v>0</v>
      </c>
      <c r="K149" s="365">
        <f>'الاطار الموازنى  راي الجهه عام'!J149</f>
        <v>0</v>
      </c>
      <c r="L149" s="365">
        <f>'الاطار الموازنى  راي الجهه عام'!K149</f>
        <v>0</v>
      </c>
      <c r="M149" s="365">
        <f>'الاطار الموازنى  راي الجهه عام'!M149</f>
        <v>0</v>
      </c>
      <c r="N149" s="365">
        <f>'موازنة 2027-2028 '!O149</f>
        <v>0</v>
      </c>
      <c r="O149" s="365">
        <f>'موازنة 2028 -2029'!O149</f>
        <v>0</v>
      </c>
      <c r="P149" s="365">
        <f t="shared" si="43"/>
        <v>0</v>
      </c>
      <c r="Q149" s="365">
        <f>'موازنة 2029-2030'!O149</f>
        <v>0</v>
      </c>
      <c r="R149" s="496">
        <f t="shared" ref="R149:R218" si="47">Q149-J149</f>
        <v>0</v>
      </c>
      <c r="S149" s="365"/>
      <c r="T149" s="365" t="str">
        <f t="shared" ref="T149:T218" si="48">IF(S149&gt;J149,S149-J149," ")</f>
        <v xml:space="preserve"> </v>
      </c>
      <c r="U149" s="365" t="str">
        <f t="shared" ref="U149:U218" si="49">IF(J149&gt;S149,J149-S149," ")</f>
        <v xml:space="preserve"> </v>
      </c>
      <c r="V149" s="497">
        <f t="shared" si="41"/>
        <v>0</v>
      </c>
      <c r="W149" s="461">
        <f t="shared" ref="W149:W218" si="50">SUM(A149+B149+C149+D149+E149+F149+J149+N149+O149+P149+Q149+S149)</f>
        <v>0</v>
      </c>
    </row>
    <row r="150" spans="1:23" ht="105.75" hidden="1" customHeight="1" thickBot="1" x14ac:dyDescent="0.25">
      <c r="A150" s="391">
        <f>'موازنة 2026-2027'!A150</f>
        <v>0</v>
      </c>
      <c r="B150" s="379">
        <f>'موازنة 2026-2027'!B150</f>
        <v>0</v>
      </c>
      <c r="C150" s="379">
        <f>'موازنة 2026-2027'!C150</f>
        <v>0</v>
      </c>
      <c r="D150" s="379">
        <f>'موازنة 2026-2027'!D150</f>
        <v>0</v>
      </c>
      <c r="E150" s="379">
        <f>'موازنة 2026-2027'!E150</f>
        <v>0</v>
      </c>
      <c r="F150" s="379">
        <f>'موازنة 2026-2027'!F150</f>
        <v>0</v>
      </c>
      <c r="G150" s="50" t="s">
        <v>725</v>
      </c>
      <c r="H150" s="519" t="s">
        <v>121</v>
      </c>
      <c r="I150" s="379">
        <f>'الاطار الموازنى  راي الجهه عام'!I150</f>
        <v>0</v>
      </c>
      <c r="J150" s="379">
        <f>'موازنة 2026-2027'!O150</f>
        <v>0</v>
      </c>
      <c r="K150" s="379">
        <f>'الاطار الموازنى  راي الجهه عام'!J150</f>
        <v>0</v>
      </c>
      <c r="L150" s="379">
        <f>'الاطار الموازنى  راي الجهه عام'!K150</f>
        <v>0</v>
      </c>
      <c r="M150" s="379">
        <f>'الاطار الموازنى  راي الجهه عام'!M150</f>
        <v>0</v>
      </c>
      <c r="N150" s="379">
        <f>'موازنة 2027-2028 '!O150</f>
        <v>0</v>
      </c>
      <c r="O150" s="379">
        <f>'موازنة 2028 -2029'!O150</f>
        <v>0</v>
      </c>
      <c r="P150" s="379">
        <f t="shared" si="43"/>
        <v>0</v>
      </c>
      <c r="Q150" s="379">
        <f>'موازنة 2029-2030'!O150</f>
        <v>0</v>
      </c>
      <c r="R150" s="520">
        <f t="shared" si="47"/>
        <v>0</v>
      </c>
      <c r="S150" s="379"/>
      <c r="T150" s="379" t="str">
        <f t="shared" si="48"/>
        <v xml:space="preserve"> </v>
      </c>
      <c r="U150" s="379" t="str">
        <f t="shared" si="49"/>
        <v xml:space="preserve"> </v>
      </c>
      <c r="V150" s="521">
        <f t="shared" si="41"/>
        <v>0</v>
      </c>
      <c r="W150" s="461">
        <f t="shared" si="50"/>
        <v>0</v>
      </c>
    </row>
    <row r="151" spans="1:23" s="1" customFormat="1" ht="102.75" customHeight="1" thickBot="1" x14ac:dyDescent="0.25">
      <c r="A151" s="360">
        <f t="shared" ref="A151:S151" si="51">SUM(A112:A150)</f>
        <v>145300</v>
      </c>
      <c r="B151" s="368">
        <f t="shared" si="51"/>
        <v>82763</v>
      </c>
      <c r="C151" s="368">
        <f t="shared" si="51"/>
        <v>151400</v>
      </c>
      <c r="D151" s="368">
        <f t="shared" si="51"/>
        <v>77455</v>
      </c>
      <c r="E151" s="368">
        <f t="shared" si="51"/>
        <v>93600</v>
      </c>
      <c r="F151" s="368">
        <f t="shared" si="51"/>
        <v>0</v>
      </c>
      <c r="G151" s="51"/>
      <c r="H151" s="486" t="s">
        <v>122</v>
      </c>
      <c r="I151" s="368">
        <f>'الاطار الموازنى  راي الجهه عام'!I151</f>
        <v>54000</v>
      </c>
      <c r="J151" s="368">
        <f>'موازنة 2026-2027'!O151</f>
        <v>54000</v>
      </c>
      <c r="K151" s="368">
        <f>'الاطار الموازنى  راي الجهه عام'!J151</f>
        <v>54000</v>
      </c>
      <c r="L151" s="368">
        <f>'الاطار الموازنى  راي الجهه عام'!K151</f>
        <v>54000</v>
      </c>
      <c r="M151" s="368">
        <f>'الاطار الموازنى  راي الجهه عام'!M151</f>
        <v>0</v>
      </c>
      <c r="N151" s="368">
        <f>'موازنة 2027-2028 '!O151</f>
        <v>54000</v>
      </c>
      <c r="O151" s="368">
        <f>'موازنة 2028 -2029'!O151</f>
        <v>54000</v>
      </c>
      <c r="P151" s="368">
        <f t="shared" si="51"/>
        <v>108000</v>
      </c>
      <c r="Q151" s="368">
        <f>'موازنة 2029-2030'!O151</f>
        <v>0</v>
      </c>
      <c r="R151" s="500">
        <f t="shared" si="47"/>
        <v>-54000</v>
      </c>
      <c r="S151" s="368">
        <f t="shared" si="51"/>
        <v>0</v>
      </c>
      <c r="T151" s="368" t="str">
        <f t="shared" si="48"/>
        <v xml:space="preserve"> </v>
      </c>
      <c r="U151" s="368">
        <f t="shared" si="49"/>
        <v>54000</v>
      </c>
      <c r="V151" s="501">
        <f t="shared" si="41"/>
        <v>0</v>
      </c>
      <c r="W151" s="461">
        <f t="shared" si="50"/>
        <v>820518</v>
      </c>
    </row>
    <row r="152" spans="1:23" s="1" customFormat="1" ht="94.5" customHeight="1" x14ac:dyDescent="0.2">
      <c r="A152" s="394"/>
      <c r="B152" s="395"/>
      <c r="C152" s="395"/>
      <c r="D152" s="395"/>
      <c r="E152" s="395"/>
      <c r="F152" s="395"/>
      <c r="G152" s="48" t="s">
        <v>726</v>
      </c>
      <c r="H152" s="513" t="s">
        <v>123</v>
      </c>
      <c r="I152" s="395">
        <f>'الاطار الموازنى  راي الجهه عام'!I152</f>
        <v>0</v>
      </c>
      <c r="J152" s="395"/>
      <c r="K152" s="395">
        <f>'الاطار الموازنى  راي الجهه عام'!J152</f>
        <v>0</v>
      </c>
      <c r="L152" s="395">
        <f>'الاطار الموازنى  راي الجهه عام'!K152</f>
        <v>0</v>
      </c>
      <c r="M152" s="395">
        <f>'الاطار الموازنى  راي الجهه عام'!M152</f>
        <v>0</v>
      </c>
      <c r="N152" s="395"/>
      <c r="O152" s="395"/>
      <c r="P152" s="395"/>
      <c r="Q152" s="395"/>
      <c r="R152" s="549">
        <f t="shared" si="47"/>
        <v>0</v>
      </c>
      <c r="S152" s="395"/>
      <c r="T152" s="395" t="str">
        <f t="shared" si="48"/>
        <v xml:space="preserve"> </v>
      </c>
      <c r="U152" s="395" t="str">
        <f t="shared" si="49"/>
        <v xml:space="preserve"> </v>
      </c>
      <c r="V152" s="550"/>
      <c r="W152" s="461">
        <f>W163</f>
        <v>5612334</v>
      </c>
    </row>
    <row r="153" spans="1:23" ht="95.25" customHeight="1" x14ac:dyDescent="0.2">
      <c r="A153" s="365">
        <f>'موازنة 2026-2027'!A153</f>
        <v>3700</v>
      </c>
      <c r="B153" s="365">
        <f>'موازنة 2026-2027'!B153</f>
        <v>2327</v>
      </c>
      <c r="C153" s="365">
        <f>'موازنة 2026-2027'!C153</f>
        <v>3600</v>
      </c>
      <c r="D153" s="365">
        <f>'موازنة 2026-2027'!D153</f>
        <v>1893</v>
      </c>
      <c r="E153" s="365">
        <f>'موازنة 2026-2027'!E153</f>
        <v>3100</v>
      </c>
      <c r="F153" s="365">
        <f>'موازنة 2026-2027'!F153</f>
        <v>0</v>
      </c>
      <c r="G153" s="49" t="s">
        <v>727</v>
      </c>
      <c r="H153" s="480" t="s">
        <v>124</v>
      </c>
      <c r="I153" s="365">
        <f>'الاطار الموازنى  راي الجهه عام'!I153</f>
        <v>3000</v>
      </c>
      <c r="J153" s="365">
        <f>'موازنة 2026-2027'!O153</f>
        <v>3000</v>
      </c>
      <c r="K153" s="365">
        <f>'الاطار الموازنى  راي الجهه عام'!J153</f>
        <v>3000</v>
      </c>
      <c r="L153" s="365">
        <f>'الاطار الموازنى  راي الجهه عام'!K153</f>
        <v>3000</v>
      </c>
      <c r="M153" s="365">
        <f>'الاطار الموازنى  راي الجهه عام'!M153</f>
        <v>0</v>
      </c>
      <c r="N153" s="365">
        <f>'موازنة 2027-2028 '!O153</f>
        <v>3000</v>
      </c>
      <c r="O153" s="365">
        <f>'موازنة 2028 -2029'!O153</f>
        <v>3000</v>
      </c>
      <c r="P153" s="365">
        <f t="shared" si="43"/>
        <v>6000</v>
      </c>
      <c r="Q153" s="365">
        <f>'موازنة 2029-2030'!O153</f>
        <v>0</v>
      </c>
      <c r="R153" s="496">
        <f t="shared" si="47"/>
        <v>-3000</v>
      </c>
      <c r="S153" s="365"/>
      <c r="T153" s="365" t="str">
        <f t="shared" si="48"/>
        <v xml:space="preserve"> </v>
      </c>
      <c r="U153" s="365">
        <f t="shared" si="49"/>
        <v>3000</v>
      </c>
      <c r="V153" s="497">
        <f t="shared" ref="V153:V222" si="52">IF(S153=0,,S153/J153)</f>
        <v>0</v>
      </c>
      <c r="W153" s="461">
        <f t="shared" si="50"/>
        <v>29620</v>
      </c>
    </row>
    <row r="154" spans="1:23" ht="94.5" customHeight="1" x14ac:dyDescent="0.2">
      <c r="A154" s="365">
        <f>'موازنة 2026-2027'!A154</f>
        <v>2500</v>
      </c>
      <c r="B154" s="365">
        <f>'موازنة 2026-2027'!B154</f>
        <v>2500</v>
      </c>
      <c r="C154" s="365">
        <f>'موازنة 2026-2027'!C154</f>
        <v>2400</v>
      </c>
      <c r="D154" s="365">
        <f>'موازنة 2026-2027'!D154</f>
        <v>2137</v>
      </c>
      <c r="E154" s="365">
        <f>'موازنة 2026-2027'!E154</f>
        <v>2100</v>
      </c>
      <c r="F154" s="365">
        <f>'موازنة 2026-2027'!F154</f>
        <v>0</v>
      </c>
      <c r="G154" s="49" t="s">
        <v>728</v>
      </c>
      <c r="H154" s="480" t="s">
        <v>125</v>
      </c>
      <c r="I154" s="365">
        <f>'الاطار الموازنى  راي الجهه عام'!I154</f>
        <v>2000</v>
      </c>
      <c r="J154" s="365">
        <f>'موازنة 2026-2027'!O154</f>
        <v>2000</v>
      </c>
      <c r="K154" s="365">
        <f>'الاطار الموازنى  راي الجهه عام'!J154</f>
        <v>2000</v>
      </c>
      <c r="L154" s="365">
        <f>'الاطار الموازنى  راي الجهه عام'!K154</f>
        <v>2000</v>
      </c>
      <c r="M154" s="365">
        <f>'الاطار الموازنى  راي الجهه عام'!M154</f>
        <v>0</v>
      </c>
      <c r="N154" s="365">
        <f>'موازنة 2027-2028 '!O154</f>
        <v>2000</v>
      </c>
      <c r="O154" s="365">
        <f>'موازنة 2028 -2029'!O154</f>
        <v>2000</v>
      </c>
      <c r="P154" s="365">
        <f t="shared" si="43"/>
        <v>4000</v>
      </c>
      <c r="Q154" s="365">
        <f>'موازنة 2029-2030'!O154</f>
        <v>0</v>
      </c>
      <c r="R154" s="496">
        <f t="shared" si="47"/>
        <v>-2000</v>
      </c>
      <c r="S154" s="365"/>
      <c r="T154" s="365" t="str">
        <f t="shared" si="48"/>
        <v xml:space="preserve"> </v>
      </c>
      <c r="U154" s="365">
        <f t="shared" si="49"/>
        <v>2000</v>
      </c>
      <c r="V154" s="497">
        <f t="shared" si="52"/>
        <v>0</v>
      </c>
      <c r="W154" s="461">
        <f t="shared" si="50"/>
        <v>21637</v>
      </c>
    </row>
    <row r="155" spans="1:23" ht="105.75" hidden="1" customHeight="1" x14ac:dyDescent="0.2">
      <c r="A155" s="365">
        <f>'موازنة 2026-2027'!A155</f>
        <v>0</v>
      </c>
      <c r="B155" s="365">
        <f>'موازنة 2026-2027'!B155</f>
        <v>0</v>
      </c>
      <c r="C155" s="365">
        <f>'موازنة 2026-2027'!C155</f>
        <v>0</v>
      </c>
      <c r="D155" s="365">
        <f>'موازنة 2026-2027'!D155</f>
        <v>0</v>
      </c>
      <c r="E155" s="365">
        <f>'موازنة 2026-2027'!E155</f>
        <v>0</v>
      </c>
      <c r="F155" s="365">
        <f>'موازنة 2026-2027'!F155</f>
        <v>0</v>
      </c>
      <c r="G155" s="49" t="s">
        <v>729</v>
      </c>
      <c r="H155" s="480" t="s">
        <v>126</v>
      </c>
      <c r="I155" s="365">
        <f>'الاطار الموازنى  راي الجهه عام'!I155</f>
        <v>0</v>
      </c>
      <c r="J155" s="365">
        <f>'موازنة 2026-2027'!O155</f>
        <v>0</v>
      </c>
      <c r="K155" s="365">
        <f>'الاطار الموازنى  راي الجهه عام'!J155</f>
        <v>0</v>
      </c>
      <c r="L155" s="365">
        <f>'الاطار الموازنى  راي الجهه عام'!K155</f>
        <v>0</v>
      </c>
      <c r="M155" s="365">
        <f>'الاطار الموازنى  راي الجهه عام'!M155</f>
        <v>0</v>
      </c>
      <c r="N155" s="365">
        <f>'موازنة 2027-2028 '!O155</f>
        <v>0</v>
      </c>
      <c r="O155" s="365">
        <f>'موازنة 2028 -2029'!O155</f>
        <v>0</v>
      </c>
      <c r="P155" s="365">
        <f t="shared" si="43"/>
        <v>0</v>
      </c>
      <c r="Q155" s="365">
        <f>'موازنة 2029-2030'!O155</f>
        <v>0</v>
      </c>
      <c r="R155" s="496">
        <f t="shared" si="47"/>
        <v>0</v>
      </c>
      <c r="S155" s="365"/>
      <c r="T155" s="365" t="str">
        <f t="shared" si="48"/>
        <v xml:space="preserve"> </v>
      </c>
      <c r="U155" s="365" t="str">
        <f t="shared" si="49"/>
        <v xml:space="preserve"> </v>
      </c>
      <c r="V155" s="497">
        <f t="shared" si="52"/>
        <v>0</v>
      </c>
      <c r="W155" s="461">
        <f t="shared" si="50"/>
        <v>0</v>
      </c>
    </row>
    <row r="156" spans="1:23" ht="92.25" customHeight="1" x14ac:dyDescent="0.2">
      <c r="A156" s="365">
        <f>'موازنة 2026-2027'!A156</f>
        <v>13800</v>
      </c>
      <c r="B156" s="365">
        <f>'موازنة 2026-2027'!B156</f>
        <v>11575</v>
      </c>
      <c r="C156" s="365">
        <f>'موازنة 2026-2027'!C156</f>
        <v>14600</v>
      </c>
      <c r="D156" s="365">
        <f>'موازنة 2026-2027'!D156</f>
        <v>8822</v>
      </c>
      <c r="E156" s="365">
        <f>'موازنة 2026-2027'!E156</f>
        <v>9200</v>
      </c>
      <c r="F156" s="365">
        <f>'موازنة 2026-2027'!F156</f>
        <v>0</v>
      </c>
      <c r="G156" s="49" t="s">
        <v>730</v>
      </c>
      <c r="H156" s="480" t="s">
        <v>127</v>
      </c>
      <c r="I156" s="365">
        <f>'الاطار الموازنى  راي الجهه عام'!I156</f>
        <v>7000</v>
      </c>
      <c r="J156" s="365">
        <f>'موازنة 2026-2027'!O156</f>
        <v>7000</v>
      </c>
      <c r="K156" s="365">
        <f>'الاطار الموازنى  راي الجهه عام'!J156</f>
        <v>7000</v>
      </c>
      <c r="L156" s="365">
        <f>'الاطار الموازنى  راي الجهه عام'!K156</f>
        <v>7000</v>
      </c>
      <c r="M156" s="365">
        <f>'الاطار الموازنى  راي الجهه عام'!M156</f>
        <v>0</v>
      </c>
      <c r="N156" s="365">
        <f>'موازنة 2027-2028 '!O156</f>
        <v>7000</v>
      </c>
      <c r="O156" s="365">
        <f>'موازنة 2028 -2029'!O156</f>
        <v>7000</v>
      </c>
      <c r="P156" s="365">
        <f t="shared" si="43"/>
        <v>14000</v>
      </c>
      <c r="Q156" s="365">
        <f>'موازنة 2029-2030'!O156</f>
        <v>0</v>
      </c>
      <c r="R156" s="496">
        <f t="shared" si="47"/>
        <v>-7000</v>
      </c>
      <c r="S156" s="365"/>
      <c r="T156" s="365" t="str">
        <f t="shared" si="48"/>
        <v xml:space="preserve"> </v>
      </c>
      <c r="U156" s="365">
        <f t="shared" si="49"/>
        <v>7000</v>
      </c>
      <c r="V156" s="497">
        <f t="shared" si="52"/>
        <v>0</v>
      </c>
      <c r="W156" s="461">
        <f t="shared" si="50"/>
        <v>92997</v>
      </c>
    </row>
    <row r="157" spans="1:23" ht="92.25" customHeight="1" x14ac:dyDescent="0.2">
      <c r="A157" s="365">
        <f>'موازنة 2026-2027'!A157</f>
        <v>7700</v>
      </c>
      <c r="B157" s="365">
        <f>'موازنة 2026-2027'!B157</f>
        <v>5285</v>
      </c>
      <c r="C157" s="365">
        <f>'موازنة 2026-2027'!C157</f>
        <v>6000</v>
      </c>
      <c r="D157" s="365">
        <f>'موازنة 2026-2027'!D157</f>
        <v>4404</v>
      </c>
      <c r="E157" s="365">
        <f>'موازنة 2026-2027'!E157</f>
        <v>6000</v>
      </c>
      <c r="F157" s="365">
        <f>'موازنة 2026-2027'!F157</f>
        <v>0</v>
      </c>
      <c r="G157" s="49" t="s">
        <v>731</v>
      </c>
      <c r="H157" s="480" t="s">
        <v>128</v>
      </c>
      <c r="I157" s="365">
        <f>'الاطار الموازنى  راي الجهه عام'!I157</f>
        <v>6000</v>
      </c>
      <c r="J157" s="365">
        <f>'موازنة 2026-2027'!O157</f>
        <v>6000</v>
      </c>
      <c r="K157" s="365">
        <f>'الاطار الموازنى  راي الجهه عام'!J157</f>
        <v>6000</v>
      </c>
      <c r="L157" s="365">
        <f>'الاطار الموازنى  راي الجهه عام'!K157</f>
        <v>6000</v>
      </c>
      <c r="M157" s="365">
        <f>'الاطار الموازنى  راي الجهه عام'!M157</f>
        <v>0</v>
      </c>
      <c r="N157" s="365">
        <f>'موازنة 2027-2028 '!O157</f>
        <v>6000</v>
      </c>
      <c r="O157" s="365">
        <f>'موازنة 2028 -2029'!O157</f>
        <v>6000</v>
      </c>
      <c r="P157" s="365">
        <f t="shared" ref="P157:P224" si="53">O157*2</f>
        <v>12000</v>
      </c>
      <c r="Q157" s="365">
        <f>'موازنة 2029-2030'!O157</f>
        <v>0</v>
      </c>
      <c r="R157" s="496">
        <f t="shared" si="47"/>
        <v>-6000</v>
      </c>
      <c r="S157" s="365"/>
      <c r="T157" s="365" t="str">
        <f t="shared" si="48"/>
        <v xml:space="preserve"> </v>
      </c>
      <c r="U157" s="365">
        <f t="shared" si="49"/>
        <v>6000</v>
      </c>
      <c r="V157" s="497">
        <f t="shared" si="52"/>
        <v>0</v>
      </c>
      <c r="W157" s="461">
        <f t="shared" si="50"/>
        <v>59389</v>
      </c>
    </row>
    <row r="158" spans="1:23" ht="94.5" customHeight="1" x14ac:dyDescent="0.2">
      <c r="A158" s="365">
        <f>'موازنة 2026-2027'!A158</f>
        <v>0</v>
      </c>
      <c r="B158" s="365">
        <f>'موازنة 2026-2027'!B158</f>
        <v>0</v>
      </c>
      <c r="C158" s="365">
        <f>'موازنة 2026-2027'!C158</f>
        <v>140000</v>
      </c>
      <c r="D158" s="365">
        <f>'موازنة 2026-2027'!D158</f>
        <v>0</v>
      </c>
      <c r="E158" s="365">
        <f>'موازنة 2026-2027'!E158</f>
        <v>0</v>
      </c>
      <c r="F158" s="365">
        <f>'موازنة 2026-2027'!F158</f>
        <v>0</v>
      </c>
      <c r="G158" s="49" t="s">
        <v>732</v>
      </c>
      <c r="H158" s="480" t="s">
        <v>129</v>
      </c>
      <c r="I158" s="365">
        <f>'الاطار الموازنى  راي الجهه عام'!I158</f>
        <v>0</v>
      </c>
      <c r="J158" s="365">
        <f>'موازنة 2026-2027'!O158</f>
        <v>0</v>
      </c>
      <c r="K158" s="365">
        <f>'الاطار الموازنى  راي الجهه عام'!J158</f>
        <v>0</v>
      </c>
      <c r="L158" s="365">
        <f>'الاطار الموازنى  راي الجهه عام'!K158</f>
        <v>0</v>
      </c>
      <c r="M158" s="365">
        <f>'الاطار الموازنى  راي الجهه عام'!M158</f>
        <v>0</v>
      </c>
      <c r="N158" s="365">
        <f>'موازنة 2027-2028 '!O158</f>
        <v>0</v>
      </c>
      <c r="O158" s="365">
        <f>'موازنة 2028 -2029'!O158</f>
        <v>0</v>
      </c>
      <c r="P158" s="365">
        <f t="shared" si="53"/>
        <v>0</v>
      </c>
      <c r="Q158" s="365">
        <f>'موازنة 2029-2030'!O158</f>
        <v>0</v>
      </c>
      <c r="R158" s="496">
        <f t="shared" si="47"/>
        <v>0</v>
      </c>
      <c r="S158" s="365"/>
      <c r="T158" s="365" t="str">
        <f t="shared" si="48"/>
        <v xml:space="preserve"> </v>
      </c>
      <c r="U158" s="365" t="str">
        <f t="shared" si="49"/>
        <v xml:space="preserve"> </v>
      </c>
      <c r="V158" s="497">
        <f t="shared" si="52"/>
        <v>0</v>
      </c>
      <c r="W158" s="461">
        <f t="shared" si="50"/>
        <v>140000</v>
      </c>
    </row>
    <row r="159" spans="1:23" ht="95.25" customHeight="1" x14ac:dyDescent="0.2">
      <c r="A159" s="365">
        <f>'موازنة 2026-2027'!A159</f>
        <v>10000</v>
      </c>
      <c r="B159" s="365">
        <f>'موازنة 2026-2027'!B159</f>
        <v>7182</v>
      </c>
      <c r="C159" s="365">
        <f>'موازنة 2026-2027'!C159</f>
        <v>10000</v>
      </c>
      <c r="D159" s="365">
        <f>'موازنة 2026-2027'!D159</f>
        <v>6101</v>
      </c>
      <c r="E159" s="365">
        <f>'موازنة 2026-2027'!E159</f>
        <v>20000</v>
      </c>
      <c r="F159" s="365">
        <f>'موازنة 2026-2027'!F159</f>
        <v>0</v>
      </c>
      <c r="G159" s="49" t="s">
        <v>733</v>
      </c>
      <c r="H159" s="480" t="s">
        <v>130</v>
      </c>
      <c r="I159" s="365">
        <f>'الاطار الموازنى  راي الجهه عام'!I159</f>
        <v>20000</v>
      </c>
      <c r="J159" s="365">
        <f>'موازنة 2026-2027'!O159</f>
        <v>20000</v>
      </c>
      <c r="K159" s="365">
        <f>'الاطار الموازنى  راي الجهه عام'!J159</f>
        <v>20000</v>
      </c>
      <c r="L159" s="365">
        <f>'الاطار الموازنى  راي الجهه عام'!K159</f>
        <v>20000</v>
      </c>
      <c r="M159" s="365">
        <f>'الاطار الموازنى  راي الجهه عام'!M159</f>
        <v>0</v>
      </c>
      <c r="N159" s="365">
        <f>'موازنة 2027-2028 '!O159</f>
        <v>20000</v>
      </c>
      <c r="O159" s="365">
        <f>'موازنة 2028 -2029'!O159</f>
        <v>20000</v>
      </c>
      <c r="P159" s="365">
        <f t="shared" si="53"/>
        <v>40000</v>
      </c>
      <c r="Q159" s="365">
        <f>'موازنة 2029-2030'!O159</f>
        <v>0</v>
      </c>
      <c r="R159" s="496">
        <f t="shared" si="47"/>
        <v>-20000</v>
      </c>
      <c r="S159" s="365"/>
      <c r="T159" s="365" t="str">
        <f t="shared" si="48"/>
        <v xml:space="preserve"> </v>
      </c>
      <c r="U159" s="365">
        <f t="shared" si="49"/>
        <v>20000</v>
      </c>
      <c r="V159" s="497">
        <f t="shared" si="52"/>
        <v>0</v>
      </c>
      <c r="W159" s="461">
        <f t="shared" si="50"/>
        <v>153283</v>
      </c>
    </row>
    <row r="160" spans="1:23" ht="94.5" customHeight="1" x14ac:dyDescent="0.2">
      <c r="A160" s="364">
        <f>'موازنة 2026-2027'!A160</f>
        <v>0</v>
      </c>
      <c r="B160" s="365">
        <f>'موازنة 2026-2027'!B160</f>
        <v>113022</v>
      </c>
      <c r="C160" s="365">
        <f>'موازنة 2026-2027'!C160</f>
        <v>180000</v>
      </c>
      <c r="D160" s="365">
        <f>'موازنة 2026-2027'!D160</f>
        <v>246627</v>
      </c>
      <c r="E160" s="365">
        <f>'موازنة 2026-2027'!E160</f>
        <v>305000</v>
      </c>
      <c r="F160" s="365">
        <f>'موازنة 2026-2027'!F160</f>
        <v>0</v>
      </c>
      <c r="G160" s="49">
        <v>3112010708</v>
      </c>
      <c r="H160" s="480" t="s">
        <v>1098</v>
      </c>
      <c r="I160" s="365">
        <f>'الاطار الموازنى  راي الجهه عام'!I160</f>
        <v>339000</v>
      </c>
      <c r="J160" s="365">
        <f>'موازنة 2026-2027'!O160</f>
        <v>339000</v>
      </c>
      <c r="K160" s="365">
        <f>'الاطار الموازنى  راي الجهه عام'!J160</f>
        <v>339000</v>
      </c>
      <c r="L160" s="365">
        <f>'الاطار الموازنى  راي الجهه عام'!K160</f>
        <v>339000</v>
      </c>
      <c r="M160" s="365">
        <f>'الاطار الموازنى  راي الجهه عام'!M160</f>
        <v>0</v>
      </c>
      <c r="N160" s="365">
        <f>'موازنة 2027-2028 '!O160</f>
        <v>339000</v>
      </c>
      <c r="O160" s="365">
        <f>'موازنة 2028 -2029'!O160</f>
        <v>339000</v>
      </c>
      <c r="P160" s="365">
        <f t="shared" si="53"/>
        <v>678000</v>
      </c>
      <c r="Q160" s="365">
        <f>'موازنة 2029-2030'!O160</f>
        <v>0</v>
      </c>
      <c r="R160" s="496">
        <f t="shared" si="47"/>
        <v>-339000</v>
      </c>
      <c r="S160" s="365"/>
      <c r="T160" s="365" t="str">
        <f t="shared" si="48"/>
        <v xml:space="preserve"> </v>
      </c>
      <c r="U160" s="365">
        <f t="shared" si="49"/>
        <v>339000</v>
      </c>
      <c r="V160" s="497">
        <f t="shared" si="52"/>
        <v>0</v>
      </c>
      <c r="W160" s="461">
        <f t="shared" si="50"/>
        <v>2539649</v>
      </c>
    </row>
    <row r="161" spans="1:23" ht="94.5" customHeight="1" thickBot="1" x14ac:dyDescent="0.25">
      <c r="A161" s="364">
        <f>'موازنة 2026-2027'!A161</f>
        <v>0</v>
      </c>
      <c r="B161" s="365">
        <f>'موازنة 2026-2027'!B161</f>
        <v>40570</v>
      </c>
      <c r="C161" s="365">
        <f>'موازنة 2026-2027'!C161</f>
        <v>7000</v>
      </c>
      <c r="D161" s="365">
        <f>'موازنة 2026-2027'!D161</f>
        <v>233189</v>
      </c>
      <c r="E161" s="365">
        <f>'موازنة 2026-2027'!E161</f>
        <v>230000</v>
      </c>
      <c r="F161" s="365">
        <f>'موازنة 2026-2027'!F161</f>
        <v>0</v>
      </c>
      <c r="G161" s="49">
        <v>3112010709</v>
      </c>
      <c r="H161" s="480" t="s">
        <v>1099</v>
      </c>
      <c r="I161" s="365">
        <f>'الاطار الموازنى  راي الجهه عام'!I161</f>
        <v>413000</v>
      </c>
      <c r="J161" s="365">
        <f>'موازنة 2026-2027'!O161</f>
        <v>413000</v>
      </c>
      <c r="K161" s="365">
        <f>'الاطار الموازنى  راي الجهه عام'!J161</f>
        <v>413000</v>
      </c>
      <c r="L161" s="365">
        <f>'الاطار الموازنى  راي الجهه عام'!K161</f>
        <v>413000</v>
      </c>
      <c r="M161" s="365">
        <f>'الاطار الموازنى  راي الجهه عام'!M161</f>
        <v>0</v>
      </c>
      <c r="N161" s="365">
        <f>'موازنة 2027-2028 '!O161</f>
        <v>413000</v>
      </c>
      <c r="O161" s="365">
        <f>'موازنة 2028 -2029'!O161</f>
        <v>413000</v>
      </c>
      <c r="P161" s="365">
        <f>O161*2</f>
        <v>826000</v>
      </c>
      <c r="Q161" s="365">
        <f>'موازنة 2029-2030'!O161</f>
        <v>0</v>
      </c>
      <c r="R161" s="496">
        <f t="shared" si="47"/>
        <v>-413000</v>
      </c>
      <c r="S161" s="365"/>
      <c r="T161" s="365" t="str">
        <f t="shared" si="48"/>
        <v xml:space="preserve"> </v>
      </c>
      <c r="U161" s="365">
        <f t="shared" si="49"/>
        <v>413000</v>
      </c>
      <c r="V161" s="497">
        <f t="shared" si="52"/>
        <v>0</v>
      </c>
      <c r="W161" s="461">
        <f t="shared" si="50"/>
        <v>2575759</v>
      </c>
    </row>
    <row r="162" spans="1:23" ht="105.75" hidden="1" customHeight="1" thickBot="1" x14ac:dyDescent="0.25">
      <c r="A162" s="366">
        <f>'موازنة 2026-2027'!A162</f>
        <v>0</v>
      </c>
      <c r="B162" s="367">
        <f>'موازنة 2026-2027'!B162</f>
        <v>0</v>
      </c>
      <c r="C162" s="367">
        <f>'موازنة 2026-2027'!C162</f>
        <v>0</v>
      </c>
      <c r="D162" s="367">
        <f>'موازنة 2026-2027'!D162</f>
        <v>0</v>
      </c>
      <c r="E162" s="367">
        <f>'موازنة 2026-2027'!E162</f>
        <v>0</v>
      </c>
      <c r="F162" s="367">
        <f>'موازنة 2026-2027'!F162</f>
        <v>0</v>
      </c>
      <c r="G162" s="81">
        <v>3112010710</v>
      </c>
      <c r="H162" s="483" t="s">
        <v>1100</v>
      </c>
      <c r="I162" s="367">
        <f>'الاطار الموازنى  راي الجهه عام'!I162</f>
        <v>0</v>
      </c>
      <c r="J162" s="367">
        <f>'موازنة 2026-2027'!O162</f>
        <v>0</v>
      </c>
      <c r="K162" s="367">
        <f>'الاطار الموازنى  راي الجهه عام'!J162</f>
        <v>0</v>
      </c>
      <c r="L162" s="367">
        <f>'الاطار الموازنى  راي الجهه عام'!K162</f>
        <v>0</v>
      </c>
      <c r="M162" s="367">
        <f>'الاطار الموازنى  راي الجهه عام'!M162</f>
        <v>0</v>
      </c>
      <c r="N162" s="367">
        <f>'موازنة 2027-2028 '!O162</f>
        <v>0</v>
      </c>
      <c r="O162" s="367">
        <f>'موازنة 2028 -2029'!O162</f>
        <v>0</v>
      </c>
      <c r="P162" s="367">
        <f t="shared" si="53"/>
        <v>0</v>
      </c>
      <c r="Q162" s="367">
        <f>'موازنة 2029-2030'!O162</f>
        <v>0</v>
      </c>
      <c r="R162" s="498">
        <f t="shared" si="47"/>
        <v>0</v>
      </c>
      <c r="S162" s="367"/>
      <c r="T162" s="367" t="str">
        <f t="shared" si="48"/>
        <v xml:space="preserve"> </v>
      </c>
      <c r="U162" s="367" t="str">
        <f t="shared" si="49"/>
        <v xml:space="preserve"> </v>
      </c>
      <c r="V162" s="499">
        <f t="shared" si="52"/>
        <v>0</v>
      </c>
      <c r="W162" s="461">
        <f t="shared" si="50"/>
        <v>0</v>
      </c>
    </row>
    <row r="163" spans="1:23" s="1" customFormat="1" ht="92.25" customHeight="1" thickBot="1" x14ac:dyDescent="0.25">
      <c r="A163" s="360">
        <f t="shared" ref="A163:F163" si="54">SUM(A153:A162)</f>
        <v>37700</v>
      </c>
      <c r="B163" s="368">
        <f t="shared" si="54"/>
        <v>182461</v>
      </c>
      <c r="C163" s="368">
        <f t="shared" si="54"/>
        <v>363600</v>
      </c>
      <c r="D163" s="368">
        <f t="shared" si="54"/>
        <v>503173</v>
      </c>
      <c r="E163" s="368">
        <f t="shared" si="54"/>
        <v>575400</v>
      </c>
      <c r="F163" s="368">
        <f t="shared" si="54"/>
        <v>0</v>
      </c>
      <c r="G163" s="51"/>
      <c r="H163" s="486" t="s">
        <v>131</v>
      </c>
      <c r="I163" s="368">
        <f>'الاطار الموازنى  راي الجهه عام'!I163</f>
        <v>790000</v>
      </c>
      <c r="J163" s="368">
        <f>'موازنة 2026-2027'!O163</f>
        <v>790000</v>
      </c>
      <c r="K163" s="368">
        <f>'الاطار الموازنى  راي الجهه عام'!J163</f>
        <v>790000</v>
      </c>
      <c r="L163" s="368">
        <f>'الاطار الموازنى  راي الجهه عام'!K163</f>
        <v>790000</v>
      </c>
      <c r="M163" s="368">
        <f>'الاطار الموازنى  راي الجهه عام'!M163</f>
        <v>0</v>
      </c>
      <c r="N163" s="368">
        <f>'موازنة 2027-2028 '!O163</f>
        <v>790000</v>
      </c>
      <c r="O163" s="368">
        <f>'موازنة 2028 -2029'!O163</f>
        <v>790000</v>
      </c>
      <c r="P163" s="368">
        <f t="shared" ref="P163:S163" si="55">SUM(P153:P162)</f>
        <v>1580000</v>
      </c>
      <c r="Q163" s="368">
        <f>'موازنة 2029-2030'!O163</f>
        <v>0</v>
      </c>
      <c r="R163" s="500">
        <f t="shared" si="47"/>
        <v>-790000</v>
      </c>
      <c r="S163" s="368">
        <f t="shared" si="55"/>
        <v>0</v>
      </c>
      <c r="T163" s="368" t="str">
        <f t="shared" si="48"/>
        <v xml:space="preserve"> </v>
      </c>
      <c r="U163" s="368">
        <f t="shared" si="49"/>
        <v>790000</v>
      </c>
      <c r="V163" s="501">
        <f t="shared" si="52"/>
        <v>0</v>
      </c>
      <c r="W163" s="461">
        <f t="shared" si="50"/>
        <v>5612334</v>
      </c>
    </row>
    <row r="164" spans="1:23" s="2" customFormat="1" ht="84.75" customHeight="1" thickBot="1" x14ac:dyDescent="0.25">
      <c r="A164" s="369">
        <f t="shared" ref="A164:F164" si="56">A163+A151+A108+A89+A88+A85+A78</f>
        <v>11245000</v>
      </c>
      <c r="B164" s="370">
        <f t="shared" si="56"/>
        <v>9563627</v>
      </c>
      <c r="C164" s="370">
        <f t="shared" si="56"/>
        <v>12278000</v>
      </c>
      <c r="D164" s="370">
        <f t="shared" si="56"/>
        <v>9927703</v>
      </c>
      <c r="E164" s="370">
        <f t="shared" si="56"/>
        <v>14325000</v>
      </c>
      <c r="F164" s="370">
        <f t="shared" si="56"/>
        <v>0</v>
      </c>
      <c r="G164" s="52"/>
      <c r="H164" s="514" t="s">
        <v>132</v>
      </c>
      <c r="I164" s="370">
        <f>'الاطار الموازنى  راي الجهه عام'!I164</f>
        <v>17024000</v>
      </c>
      <c r="J164" s="370">
        <f>'موازنة 2026-2027'!O164</f>
        <v>17024000</v>
      </c>
      <c r="K164" s="370">
        <f>'الاطار الموازنى  راي الجهه عام'!J164</f>
        <v>17486000</v>
      </c>
      <c r="L164" s="370">
        <f>'الاطار الموازنى  راي الجهه عام'!K164</f>
        <v>18107000</v>
      </c>
      <c r="M164" s="370">
        <f>'الاطار الموازنى  راي الجهه عام'!M164</f>
        <v>0</v>
      </c>
      <c r="N164" s="370">
        <f>'موازنة 2027-2028 '!O164</f>
        <v>17486000</v>
      </c>
      <c r="O164" s="370">
        <f>'موازنة 2028 -2029'!O164</f>
        <v>18107000</v>
      </c>
      <c r="P164" s="370">
        <f t="shared" si="53"/>
        <v>36214000</v>
      </c>
      <c r="Q164" s="370">
        <f>'موازنة 2029-2030'!O164</f>
        <v>0</v>
      </c>
      <c r="R164" s="503">
        <f t="shared" si="47"/>
        <v>-17024000</v>
      </c>
      <c r="S164" s="370">
        <f>S163+S151+S108+S89+S88+S85+S78</f>
        <v>0</v>
      </c>
      <c r="T164" s="370" t="str">
        <f t="shared" si="48"/>
        <v xml:space="preserve"> </v>
      </c>
      <c r="U164" s="370">
        <f t="shared" si="49"/>
        <v>17024000</v>
      </c>
      <c r="V164" s="504">
        <f t="shared" si="52"/>
        <v>0</v>
      </c>
      <c r="W164" s="461">
        <f t="shared" si="50"/>
        <v>146170330</v>
      </c>
    </row>
    <row r="165" spans="1:23" s="1" customFormat="1" ht="92.25" customHeight="1" x14ac:dyDescent="0.2">
      <c r="A165" s="378">
        <f>A164/A847</f>
        <v>0.51113636363636361</v>
      </c>
      <c r="B165" s="378">
        <f t="shared" ref="B165:F165" si="57">B164/B847</f>
        <v>0.38210436083021843</v>
      </c>
      <c r="C165" s="378">
        <f t="shared" si="57"/>
        <v>0.6524604102455096</v>
      </c>
      <c r="D165" s="378">
        <f t="shared" si="57"/>
        <v>0.30941517006858482</v>
      </c>
      <c r="E165" s="378">
        <f t="shared" si="57"/>
        <v>0.46482575118437275</v>
      </c>
      <c r="F165" s="378" t="e">
        <f t="shared" si="57"/>
        <v>#DIV/0!</v>
      </c>
      <c r="G165" s="311"/>
      <c r="H165" s="517" t="s">
        <v>1136</v>
      </c>
      <c r="I165" s="435">
        <f>'الاطار الموازنى  راي الجهه عام'!I165</f>
        <v>0.43182913527636152</v>
      </c>
      <c r="J165" s="435">
        <f>'موازنة 2026-2027'!O165</f>
        <v>0.43182913527636152</v>
      </c>
      <c r="K165" s="435">
        <f>'الاطار الموازنى  راي الجهه عام'!J165</f>
        <v>0.38411352503130286</v>
      </c>
      <c r="L165" s="435">
        <f>'الاطار الموازنى  راي الجهه عام'!K165</f>
        <v>0.33149039781776907</v>
      </c>
      <c r="M165" s="435" t="e">
        <f>'الاطار الموازنى  راي الجهه عام'!M165</f>
        <v>#DIV/0!</v>
      </c>
      <c r="N165" s="435">
        <f>'موازنة 2027-2028 '!O165</f>
        <v>0.38411352503130286</v>
      </c>
      <c r="O165" s="435">
        <f>'موازنة 2028 -2029'!O165</f>
        <v>0.33149039781776907</v>
      </c>
      <c r="P165" s="435">
        <f t="shared" ref="P165:S165" si="58">P164/P847</f>
        <v>0.33149039781776907</v>
      </c>
      <c r="Q165" s="435" t="e">
        <f>'موازنة 2029-2030'!O165</f>
        <v>#DIV/0!</v>
      </c>
      <c r="R165" s="435">
        <f t="shared" si="58"/>
        <v>0.43182913527636152</v>
      </c>
      <c r="S165" s="435" t="e">
        <f t="shared" si="58"/>
        <v>#DIV/0!</v>
      </c>
      <c r="T165" s="435"/>
      <c r="U165" s="434"/>
      <c r="V165" s="518"/>
      <c r="W165" s="461">
        <v>1</v>
      </c>
    </row>
    <row r="166" spans="1:23" s="2" customFormat="1" ht="96.75" customHeight="1" x14ac:dyDescent="0.2">
      <c r="A166" s="371"/>
      <c r="B166" s="372"/>
      <c r="C166" s="372"/>
      <c r="D166" s="372"/>
      <c r="E166" s="372"/>
      <c r="F166" s="372"/>
      <c r="G166" s="53" t="s">
        <v>734</v>
      </c>
      <c r="H166" s="505" t="s">
        <v>133</v>
      </c>
      <c r="I166" s="372">
        <f>'الاطار الموازنى  راي الجهه عام'!I166</f>
        <v>0</v>
      </c>
      <c r="J166" s="372"/>
      <c r="K166" s="372">
        <f>'الاطار الموازنى  راي الجهه عام'!J166</f>
        <v>0</v>
      </c>
      <c r="L166" s="372">
        <f>'الاطار الموازنى  راي الجهه عام'!K166</f>
        <v>0</v>
      </c>
      <c r="M166" s="372">
        <f>'الاطار الموازنى  راي الجهه عام'!M166</f>
        <v>0</v>
      </c>
      <c r="N166" s="372"/>
      <c r="O166" s="372"/>
      <c r="P166" s="372"/>
      <c r="Q166" s="372"/>
      <c r="R166" s="506">
        <f t="shared" si="47"/>
        <v>0</v>
      </c>
      <c r="S166" s="372"/>
      <c r="T166" s="372" t="str">
        <f t="shared" si="48"/>
        <v xml:space="preserve"> </v>
      </c>
      <c r="U166" s="372" t="str">
        <f t="shared" si="49"/>
        <v xml:space="preserve"> </v>
      </c>
      <c r="V166" s="507"/>
      <c r="W166" s="461">
        <f>W172</f>
        <v>26058613</v>
      </c>
    </row>
    <row r="167" spans="1:23" ht="112.5" customHeight="1" x14ac:dyDescent="0.2">
      <c r="A167" s="365">
        <f>'موازنة 2026-2027'!A167</f>
        <v>400000</v>
      </c>
      <c r="B167" s="365">
        <f>'موازنة 2026-2027'!B167</f>
        <v>438050</v>
      </c>
      <c r="C167" s="365">
        <f>'موازنة 2026-2027'!C167</f>
        <v>500000</v>
      </c>
      <c r="D167" s="365">
        <f>'موازنة 2026-2027'!D167</f>
        <v>565896</v>
      </c>
      <c r="E167" s="365">
        <f>'موازنة 2026-2027'!E167</f>
        <v>700000</v>
      </c>
      <c r="F167" s="365">
        <f>'موازنة 2026-2027'!F167</f>
        <v>0</v>
      </c>
      <c r="G167" s="49">
        <v>3112020101</v>
      </c>
      <c r="H167" s="480" t="s">
        <v>134</v>
      </c>
      <c r="I167" s="365">
        <f>'الاطار الموازنى  راي الجهه عام'!I167</f>
        <v>966000</v>
      </c>
      <c r="J167" s="365">
        <f>'موازنة 2026-2027'!O167</f>
        <v>966000</v>
      </c>
      <c r="K167" s="365">
        <f>'الاطار الموازنى  راي الجهه عام'!J167</f>
        <v>1111000</v>
      </c>
      <c r="L167" s="365">
        <f>'الاطار الموازنى  راي الجهه عام'!K167</f>
        <v>1278000</v>
      </c>
      <c r="M167" s="365">
        <f>'الاطار الموازنى  راي الجهه عام'!M167</f>
        <v>0</v>
      </c>
      <c r="N167" s="365">
        <f>'موازنة 2027-2028 '!O167</f>
        <v>1111000</v>
      </c>
      <c r="O167" s="365">
        <f>'موازنة 2028 -2029'!O167</f>
        <v>1278000</v>
      </c>
      <c r="P167" s="365">
        <f>O167*2</f>
        <v>2556000</v>
      </c>
      <c r="Q167" s="365">
        <f>'موازنة 2029-2030'!O167</f>
        <v>0</v>
      </c>
      <c r="R167" s="496">
        <f t="shared" si="47"/>
        <v>-966000</v>
      </c>
      <c r="S167" s="365"/>
      <c r="T167" s="365" t="str">
        <f t="shared" si="48"/>
        <v xml:space="preserve"> </v>
      </c>
      <c r="U167" s="365">
        <f t="shared" si="49"/>
        <v>966000</v>
      </c>
      <c r="V167" s="497">
        <f t="shared" si="52"/>
        <v>0</v>
      </c>
      <c r="W167" s="461">
        <f t="shared" si="50"/>
        <v>8514946</v>
      </c>
    </row>
    <row r="168" spans="1:23" ht="107.25" customHeight="1" x14ac:dyDescent="0.2">
      <c r="A168" s="365">
        <f>'موازنة 2026-2027'!A168</f>
        <v>234000</v>
      </c>
      <c r="B168" s="365">
        <f>'موازنة 2026-2027'!B168</f>
        <v>226095</v>
      </c>
      <c r="C168" s="365">
        <f>'موازنة 2026-2027'!C168</f>
        <v>300000</v>
      </c>
      <c r="D168" s="365">
        <f>'موازنة 2026-2027'!D168</f>
        <v>299772</v>
      </c>
      <c r="E168" s="365">
        <f>'موازنة 2026-2027'!E168</f>
        <v>405000</v>
      </c>
      <c r="F168" s="365">
        <f>'موازنة 2026-2027'!F168</f>
        <v>0</v>
      </c>
      <c r="G168" s="49">
        <v>3112020201</v>
      </c>
      <c r="H168" s="480" t="s">
        <v>135</v>
      </c>
      <c r="I168" s="365">
        <f>'الاطار الموازنى  راي الجهه عام'!I168</f>
        <v>594000</v>
      </c>
      <c r="J168" s="365">
        <f>'موازنة 2026-2027'!O168</f>
        <v>594000</v>
      </c>
      <c r="K168" s="365">
        <f>'الاطار الموازنى  راي الجهه عام'!J168</f>
        <v>683000</v>
      </c>
      <c r="L168" s="365">
        <f>'الاطار الموازنى  راي الجهه عام'!K168</f>
        <v>785000</v>
      </c>
      <c r="M168" s="365">
        <f>'الاطار الموازنى  راي الجهه عام'!M168</f>
        <v>0</v>
      </c>
      <c r="N168" s="365">
        <f>'موازنة 2027-2028 '!O168</f>
        <v>683000</v>
      </c>
      <c r="O168" s="365">
        <f>'موازنة 2028 -2029'!O168</f>
        <v>785000</v>
      </c>
      <c r="P168" s="365">
        <f t="shared" si="53"/>
        <v>1570000</v>
      </c>
      <c r="Q168" s="365">
        <f>'موازنة 2029-2030'!O168</f>
        <v>0</v>
      </c>
      <c r="R168" s="496">
        <f t="shared" si="47"/>
        <v>-594000</v>
      </c>
      <c r="S168" s="365"/>
      <c r="T168" s="365" t="str">
        <f t="shared" si="48"/>
        <v xml:space="preserve"> </v>
      </c>
      <c r="U168" s="365">
        <f t="shared" si="49"/>
        <v>594000</v>
      </c>
      <c r="V168" s="497">
        <f t="shared" si="52"/>
        <v>0</v>
      </c>
      <c r="W168" s="461">
        <f t="shared" si="50"/>
        <v>5096867</v>
      </c>
    </row>
    <row r="169" spans="1:23" ht="107.25" customHeight="1" x14ac:dyDescent="0.2">
      <c r="A169" s="365">
        <f>'موازنة 2026-2027'!A169</f>
        <v>998000</v>
      </c>
      <c r="B169" s="365">
        <f>'موازنة 2026-2027'!B169</f>
        <v>818800</v>
      </c>
      <c r="C169" s="365">
        <f>'موازنة 2026-2027'!C169</f>
        <v>1131000</v>
      </c>
      <c r="D169" s="365">
        <f>'موازنة 2026-2027'!D169</f>
        <v>680000</v>
      </c>
      <c r="E169" s="365">
        <f>'موازنة 2026-2027'!E169</f>
        <v>968000</v>
      </c>
      <c r="F169" s="365">
        <f>'موازنة 2026-2027'!F169</f>
        <v>0</v>
      </c>
      <c r="G169" s="49">
        <v>3112020301</v>
      </c>
      <c r="H169" s="480" t="s">
        <v>136</v>
      </c>
      <c r="I169" s="365">
        <f>'الاطار الموازنى  راي الجهه عام'!I169</f>
        <v>1202000</v>
      </c>
      <c r="J169" s="365">
        <f>'موازنة 2026-2027'!O169</f>
        <v>1202000</v>
      </c>
      <c r="K169" s="365">
        <f>'الاطار الموازنى  راي الجهه عام'!J169</f>
        <v>1382000</v>
      </c>
      <c r="L169" s="365">
        <f>'الاطار الموازنى  راي الجهه عام'!K169</f>
        <v>1589000</v>
      </c>
      <c r="M169" s="365">
        <f>'الاطار الموازنى  راي الجهه عام'!M169</f>
        <v>0</v>
      </c>
      <c r="N169" s="365">
        <f>'موازنة 2027-2028 '!O169</f>
        <v>1382000</v>
      </c>
      <c r="O169" s="365">
        <f>'موازنة 2028 -2029'!O169</f>
        <v>1589000</v>
      </c>
      <c r="P169" s="365">
        <f>O169*2</f>
        <v>3178000</v>
      </c>
      <c r="Q169" s="365">
        <f>'موازنة 2029-2030'!O169</f>
        <v>0</v>
      </c>
      <c r="R169" s="496">
        <f t="shared" si="47"/>
        <v>-1202000</v>
      </c>
      <c r="S169" s="365"/>
      <c r="T169" s="365" t="str">
        <f t="shared" si="48"/>
        <v xml:space="preserve"> </v>
      </c>
      <c r="U169" s="365">
        <f t="shared" si="49"/>
        <v>1202000</v>
      </c>
      <c r="V169" s="497">
        <f t="shared" si="52"/>
        <v>0</v>
      </c>
      <c r="W169" s="461">
        <f t="shared" si="50"/>
        <v>11946800</v>
      </c>
    </row>
    <row r="170" spans="1:23" ht="110.25" customHeight="1" thickBot="1" x14ac:dyDescent="0.25">
      <c r="A170" s="365">
        <f>'موازنة 2026-2027'!A170</f>
        <v>50000</v>
      </c>
      <c r="B170" s="365">
        <f>'موازنة 2026-2027'!B170</f>
        <v>50000</v>
      </c>
      <c r="C170" s="365">
        <f>'موازنة 2026-2027'!C170</f>
        <v>50000</v>
      </c>
      <c r="D170" s="365">
        <f>'موازنة 2026-2027'!D170</f>
        <v>50000</v>
      </c>
      <c r="E170" s="365">
        <f>'موازنة 2026-2027'!E170</f>
        <v>50000</v>
      </c>
      <c r="F170" s="365">
        <f>'موازنة 2026-2027'!F170</f>
        <v>0</v>
      </c>
      <c r="G170" s="49">
        <v>3112020401</v>
      </c>
      <c r="H170" s="480" t="s">
        <v>137</v>
      </c>
      <c r="I170" s="365">
        <f>'الاطار الموازنى  راي الجهه عام'!I170</f>
        <v>50000</v>
      </c>
      <c r="J170" s="365">
        <f>'موازنة 2026-2027'!O170</f>
        <v>50000</v>
      </c>
      <c r="K170" s="365">
        <f>'الاطار الموازنى  راي الجهه عام'!J170</f>
        <v>50000</v>
      </c>
      <c r="L170" s="365">
        <f>'الاطار الموازنى  راي الجهه عام'!K170</f>
        <v>50000</v>
      </c>
      <c r="M170" s="365">
        <f>'الاطار الموازنى  راي الجهه عام'!M170</f>
        <v>0</v>
      </c>
      <c r="N170" s="365">
        <f>'موازنة 2027-2028 '!O170</f>
        <v>50000</v>
      </c>
      <c r="O170" s="365">
        <f>'موازنة 2028 -2029'!O170</f>
        <v>50000</v>
      </c>
      <c r="P170" s="365">
        <f>O170*2</f>
        <v>100000</v>
      </c>
      <c r="Q170" s="365">
        <f>'موازنة 2029-2030'!O170</f>
        <v>0</v>
      </c>
      <c r="R170" s="496">
        <f t="shared" si="47"/>
        <v>-50000</v>
      </c>
      <c r="S170" s="365"/>
      <c r="T170" s="365" t="str">
        <f t="shared" si="48"/>
        <v xml:space="preserve"> </v>
      </c>
      <c r="U170" s="365">
        <f t="shared" si="49"/>
        <v>50000</v>
      </c>
      <c r="V170" s="497">
        <f t="shared" si="52"/>
        <v>0</v>
      </c>
      <c r="W170" s="461">
        <f t="shared" si="50"/>
        <v>500000</v>
      </c>
    </row>
    <row r="171" spans="1:23" ht="105.75" hidden="1" customHeight="1" thickBot="1" x14ac:dyDescent="0.25">
      <c r="A171" s="391">
        <f>'موازنة 2026-2027'!A171</f>
        <v>0</v>
      </c>
      <c r="B171" s="379">
        <f>'موازنة 2026-2027'!B171</f>
        <v>0</v>
      </c>
      <c r="C171" s="379">
        <f>'موازنة 2026-2027'!C171</f>
        <v>0</v>
      </c>
      <c r="D171" s="379">
        <f>'موازنة 2026-2027'!D171</f>
        <v>0</v>
      </c>
      <c r="E171" s="379">
        <f>'موازنة 2026-2027'!E171</f>
        <v>0</v>
      </c>
      <c r="F171" s="379">
        <f>'موازنة 2026-2027'!F171</f>
        <v>0</v>
      </c>
      <c r="G171" s="50">
        <v>3112020501</v>
      </c>
      <c r="H171" s="519" t="s">
        <v>138</v>
      </c>
      <c r="I171" s="379">
        <f>'الاطار الموازنى  راي الجهه عام'!I171</f>
        <v>0</v>
      </c>
      <c r="J171" s="379">
        <f>'موازنة 2026-2027'!O171</f>
        <v>0</v>
      </c>
      <c r="K171" s="379">
        <f>'الاطار الموازنى  راي الجهه عام'!J171</f>
        <v>0</v>
      </c>
      <c r="L171" s="379">
        <f>'الاطار الموازنى  راي الجهه عام'!K171</f>
        <v>0</v>
      </c>
      <c r="M171" s="379">
        <f>'الاطار الموازنى  راي الجهه عام'!M171</f>
        <v>0</v>
      </c>
      <c r="N171" s="379">
        <f>'موازنة 2027-2028 '!O171</f>
        <v>0</v>
      </c>
      <c r="O171" s="379">
        <f>'موازنة 2028 -2029'!O171</f>
        <v>0</v>
      </c>
      <c r="P171" s="379">
        <f t="shared" si="53"/>
        <v>0</v>
      </c>
      <c r="Q171" s="379">
        <f>'موازنة 2029-2030'!O171</f>
        <v>0</v>
      </c>
      <c r="R171" s="520">
        <f t="shared" si="47"/>
        <v>0</v>
      </c>
      <c r="S171" s="379"/>
      <c r="T171" s="379" t="str">
        <f t="shared" si="48"/>
        <v xml:space="preserve"> </v>
      </c>
      <c r="U171" s="379" t="str">
        <f t="shared" si="49"/>
        <v xml:space="preserve"> </v>
      </c>
      <c r="V171" s="521">
        <f t="shared" si="52"/>
        <v>0</v>
      </c>
      <c r="W171" s="461">
        <f t="shared" si="50"/>
        <v>0</v>
      </c>
    </row>
    <row r="172" spans="1:23" s="2" customFormat="1" ht="92.25" customHeight="1" thickBot="1" x14ac:dyDescent="0.25">
      <c r="A172" s="376">
        <f t="shared" ref="A172:F172" si="59">SUM(A167:A171)</f>
        <v>1682000</v>
      </c>
      <c r="B172" s="377">
        <f t="shared" si="59"/>
        <v>1532945</v>
      </c>
      <c r="C172" s="377">
        <f t="shared" si="59"/>
        <v>1981000</v>
      </c>
      <c r="D172" s="377">
        <f t="shared" si="59"/>
        <v>1595668</v>
      </c>
      <c r="E172" s="377">
        <f t="shared" si="59"/>
        <v>2123000</v>
      </c>
      <c r="F172" s="377">
        <f t="shared" si="59"/>
        <v>0</v>
      </c>
      <c r="G172" s="57"/>
      <c r="H172" s="514" t="s">
        <v>552</v>
      </c>
      <c r="I172" s="377">
        <f>'الاطار الموازنى  راي الجهه عام'!I172</f>
        <v>2812000</v>
      </c>
      <c r="J172" s="377">
        <f>'موازنة 2026-2027'!O172</f>
        <v>2812000</v>
      </c>
      <c r="K172" s="377">
        <f>'الاطار الموازنى  راي الجهه عام'!J172</f>
        <v>3226000</v>
      </c>
      <c r="L172" s="377">
        <f>'الاطار الموازنى  راي الجهه عام'!K172</f>
        <v>3702000</v>
      </c>
      <c r="M172" s="377">
        <f>'الاطار الموازنى  راي الجهه عام'!M172</f>
        <v>0</v>
      </c>
      <c r="N172" s="377">
        <f>'موازنة 2027-2028 '!O172</f>
        <v>3226000</v>
      </c>
      <c r="O172" s="377">
        <f>'موازنة 2028 -2029'!O172</f>
        <v>3702000</v>
      </c>
      <c r="P172" s="377">
        <f t="shared" ref="P172:S172" si="60">SUM(P167:P171)</f>
        <v>7404000</v>
      </c>
      <c r="Q172" s="377">
        <f>'موازنة 2029-2030'!O172</f>
        <v>0</v>
      </c>
      <c r="R172" s="515">
        <f t="shared" si="47"/>
        <v>-2812000</v>
      </c>
      <c r="S172" s="377">
        <f t="shared" si="60"/>
        <v>0</v>
      </c>
      <c r="T172" s="377" t="str">
        <f t="shared" si="48"/>
        <v xml:space="preserve"> </v>
      </c>
      <c r="U172" s="377">
        <f t="shared" si="49"/>
        <v>2812000</v>
      </c>
      <c r="V172" s="516">
        <f t="shared" si="52"/>
        <v>0</v>
      </c>
      <c r="W172" s="461">
        <f t="shared" si="50"/>
        <v>26058613</v>
      </c>
    </row>
    <row r="173" spans="1:23" s="2" customFormat="1" ht="96.75" customHeight="1" x14ac:dyDescent="0.2">
      <c r="A173" s="389"/>
      <c r="B173" s="390"/>
      <c r="C173" s="390"/>
      <c r="D173" s="390"/>
      <c r="E173" s="390"/>
      <c r="F173" s="390"/>
      <c r="G173" s="53" t="s">
        <v>735</v>
      </c>
      <c r="H173" s="556" t="s">
        <v>139</v>
      </c>
      <c r="I173" s="390">
        <f>'الاطار الموازنى  راي الجهه عام'!I173</f>
        <v>0</v>
      </c>
      <c r="J173" s="390"/>
      <c r="K173" s="390">
        <f>'الاطار الموازنى  راي الجهه عام'!J173</f>
        <v>0</v>
      </c>
      <c r="L173" s="390">
        <f>'الاطار الموازنى  راي الجهه عام'!K173</f>
        <v>0</v>
      </c>
      <c r="M173" s="390">
        <f>'الاطار الموازنى  راي الجهه عام'!M173</f>
        <v>0</v>
      </c>
      <c r="N173" s="390"/>
      <c r="O173" s="390"/>
      <c r="P173" s="390"/>
      <c r="Q173" s="390"/>
      <c r="R173" s="544">
        <f t="shared" si="47"/>
        <v>0</v>
      </c>
      <c r="S173" s="390"/>
      <c r="T173" s="390" t="str">
        <f t="shared" si="48"/>
        <v xml:space="preserve"> </v>
      </c>
      <c r="U173" s="390" t="str">
        <f t="shared" si="49"/>
        <v xml:space="preserve"> </v>
      </c>
      <c r="V173" s="545"/>
      <c r="W173" s="461">
        <f>W183+W188</f>
        <v>35322217</v>
      </c>
    </row>
    <row r="174" spans="1:23" ht="107.25" customHeight="1" x14ac:dyDescent="0.2">
      <c r="A174" s="365">
        <f>'موازنة 2026-2027'!A174</f>
        <v>994000</v>
      </c>
      <c r="B174" s="365">
        <f>'موازنة 2026-2027'!B174</f>
        <v>611119</v>
      </c>
      <c r="C174" s="365">
        <f>'موازنة 2026-2027'!C174</f>
        <v>1219000</v>
      </c>
      <c r="D174" s="365">
        <f>'موازنة 2026-2027'!D174</f>
        <v>797534</v>
      </c>
      <c r="E174" s="365">
        <f>'موازنة 2026-2027'!E174</f>
        <v>1300000</v>
      </c>
      <c r="F174" s="365">
        <f>'موازنة 2026-2027'!F174</f>
        <v>0</v>
      </c>
      <c r="G174" s="49">
        <v>3112030101</v>
      </c>
      <c r="H174" s="480" t="s">
        <v>140</v>
      </c>
      <c r="I174" s="365">
        <f>'الاطار الموازنى  راي الجهه عام'!I174</f>
        <v>1841000</v>
      </c>
      <c r="J174" s="365">
        <f>'موازنة 2026-2027'!O174</f>
        <v>1841000</v>
      </c>
      <c r="K174" s="365">
        <f>'الاطار الموازنى  راي الجهه عام'!J174</f>
        <v>2121000</v>
      </c>
      <c r="L174" s="365">
        <f>'الاطار الموازنى  راي الجهه عام'!K174</f>
        <v>2440000</v>
      </c>
      <c r="M174" s="365">
        <f>'الاطار الموازنى  راي الجهه عام'!M174</f>
        <v>0</v>
      </c>
      <c r="N174" s="365">
        <f>'موازنة 2027-2028 '!O174</f>
        <v>2121000</v>
      </c>
      <c r="O174" s="365">
        <f>'موازنة 2028 -2029'!O174</f>
        <v>2440000</v>
      </c>
      <c r="P174" s="365">
        <f t="shared" si="53"/>
        <v>4880000</v>
      </c>
      <c r="Q174" s="365">
        <f>'موازنة 2029-2030'!O174</f>
        <v>0</v>
      </c>
      <c r="R174" s="496">
        <f t="shared" si="47"/>
        <v>-1841000</v>
      </c>
      <c r="S174" s="365"/>
      <c r="T174" s="365" t="str">
        <f t="shared" si="48"/>
        <v xml:space="preserve"> </v>
      </c>
      <c r="U174" s="365">
        <f t="shared" si="49"/>
        <v>1841000</v>
      </c>
      <c r="V174" s="497">
        <f t="shared" si="52"/>
        <v>0</v>
      </c>
      <c r="W174" s="461">
        <f t="shared" si="50"/>
        <v>16203653</v>
      </c>
    </row>
    <row r="175" spans="1:23" ht="110.25" customHeight="1" x14ac:dyDescent="0.2">
      <c r="A175" s="365">
        <f>'موازنة 2026-2027'!A175</f>
        <v>249000</v>
      </c>
      <c r="B175" s="365">
        <f>'موازنة 2026-2027'!B175</f>
        <v>156903</v>
      </c>
      <c r="C175" s="365">
        <f>'موازنة 2026-2027'!C175</f>
        <v>305000</v>
      </c>
      <c r="D175" s="365">
        <f>'موازنة 2026-2027'!D175</f>
        <v>199291</v>
      </c>
      <c r="E175" s="365">
        <f>'موازنة 2026-2027'!E175</f>
        <v>322000</v>
      </c>
      <c r="F175" s="365">
        <f>'موازنة 2026-2027'!F175</f>
        <v>0</v>
      </c>
      <c r="G175" s="49">
        <v>3112030201</v>
      </c>
      <c r="H175" s="480" t="s">
        <v>141</v>
      </c>
      <c r="I175" s="365">
        <f>'الاطار الموازنى  راي الجهه عام'!I175</f>
        <v>460000</v>
      </c>
      <c r="J175" s="365">
        <f>'موازنة 2026-2027'!O175</f>
        <v>460000</v>
      </c>
      <c r="K175" s="365">
        <f>'الاطار الموازنى  راي الجهه عام'!J175</f>
        <v>530000</v>
      </c>
      <c r="L175" s="365">
        <f>'الاطار الموازنى  راي الجهه عام'!K175</f>
        <v>610000</v>
      </c>
      <c r="M175" s="365">
        <f>'الاطار الموازنى  راي الجهه عام'!M175</f>
        <v>0</v>
      </c>
      <c r="N175" s="365">
        <f>'موازنة 2027-2028 '!O175</f>
        <v>530000</v>
      </c>
      <c r="O175" s="365">
        <f>'موازنة 2028 -2029'!O175</f>
        <v>610000</v>
      </c>
      <c r="P175" s="365">
        <f t="shared" si="53"/>
        <v>1220000</v>
      </c>
      <c r="Q175" s="365">
        <f>'موازنة 2029-2030'!O175</f>
        <v>0</v>
      </c>
      <c r="R175" s="496">
        <f t="shared" si="47"/>
        <v>-460000</v>
      </c>
      <c r="S175" s="365"/>
      <c r="T175" s="365" t="str">
        <f t="shared" si="48"/>
        <v xml:space="preserve"> </v>
      </c>
      <c r="U175" s="365">
        <f t="shared" si="49"/>
        <v>460000</v>
      </c>
      <c r="V175" s="497">
        <f t="shared" si="52"/>
        <v>0</v>
      </c>
      <c r="W175" s="461">
        <f t="shared" si="50"/>
        <v>4052194</v>
      </c>
    </row>
    <row r="176" spans="1:23" ht="107.25" customHeight="1" x14ac:dyDescent="0.2">
      <c r="A176" s="365">
        <f>'موازنة 2026-2027'!A176</f>
        <v>107000</v>
      </c>
      <c r="B176" s="365">
        <f>'موازنة 2026-2027'!B176</f>
        <v>62640</v>
      </c>
      <c r="C176" s="365">
        <f>'موازنة 2026-2027'!C176</f>
        <v>130000</v>
      </c>
      <c r="D176" s="365">
        <f>'موازنة 2026-2027'!D176</f>
        <v>86464</v>
      </c>
      <c r="E176" s="365">
        <f>'موازنة 2026-2027'!E176</f>
        <v>140000</v>
      </c>
      <c r="F176" s="365">
        <f>'موازنة 2026-2027'!F176</f>
        <v>0</v>
      </c>
      <c r="G176" s="49">
        <v>311203301</v>
      </c>
      <c r="H176" s="480" t="s">
        <v>142</v>
      </c>
      <c r="I176" s="365">
        <f>'الاطار الموازنى  راي الجهه عام'!I176</f>
        <v>197000</v>
      </c>
      <c r="J176" s="365">
        <f>'موازنة 2026-2027'!O176</f>
        <v>197000</v>
      </c>
      <c r="K176" s="365">
        <f>'الاطار الموازنى  راي الجهه عام'!J176</f>
        <v>227000</v>
      </c>
      <c r="L176" s="365">
        <f>'الاطار الموازنى  راي الجهه عام'!K176</f>
        <v>261000</v>
      </c>
      <c r="M176" s="365">
        <f>'الاطار الموازنى  راي الجهه عام'!M176</f>
        <v>0</v>
      </c>
      <c r="N176" s="365">
        <f>'موازنة 2027-2028 '!O176</f>
        <v>227000</v>
      </c>
      <c r="O176" s="365">
        <f>'موازنة 2028 -2029'!O176</f>
        <v>261000</v>
      </c>
      <c r="P176" s="365">
        <f t="shared" si="53"/>
        <v>522000</v>
      </c>
      <c r="Q176" s="365">
        <f>'موازنة 2029-2030'!O176</f>
        <v>0</v>
      </c>
      <c r="R176" s="496">
        <f t="shared" si="47"/>
        <v>-197000</v>
      </c>
      <c r="S176" s="365"/>
      <c r="T176" s="365" t="str">
        <f t="shared" si="48"/>
        <v xml:space="preserve"> </v>
      </c>
      <c r="U176" s="365">
        <f t="shared" si="49"/>
        <v>197000</v>
      </c>
      <c r="V176" s="497">
        <f t="shared" si="52"/>
        <v>0</v>
      </c>
      <c r="W176" s="461">
        <f t="shared" si="50"/>
        <v>1733104</v>
      </c>
    </row>
    <row r="177" spans="1:23" ht="105.75" hidden="1" customHeight="1" x14ac:dyDescent="0.2">
      <c r="A177" s="365">
        <f>'موازنة 2026-2027'!A177</f>
        <v>0</v>
      </c>
      <c r="B177" s="365">
        <f>'موازنة 2026-2027'!B177</f>
        <v>0</v>
      </c>
      <c r="C177" s="365">
        <f>'موازنة 2026-2027'!C177</f>
        <v>0</v>
      </c>
      <c r="D177" s="365">
        <f>'موازنة 2026-2027'!D177</f>
        <v>0</v>
      </c>
      <c r="E177" s="365">
        <f>'موازنة 2026-2027'!E177</f>
        <v>0</v>
      </c>
      <c r="F177" s="365">
        <f>'موازنة 2026-2027'!F177</f>
        <v>0</v>
      </c>
      <c r="G177" s="49">
        <v>3112030401</v>
      </c>
      <c r="H177" s="480" t="s">
        <v>143</v>
      </c>
      <c r="I177" s="365">
        <f>'الاطار الموازنى  راي الجهه عام'!I177</f>
        <v>0</v>
      </c>
      <c r="J177" s="365">
        <f>'موازنة 2026-2027'!O177</f>
        <v>0</v>
      </c>
      <c r="K177" s="365">
        <f>'الاطار الموازنى  راي الجهه عام'!J177</f>
        <v>0</v>
      </c>
      <c r="L177" s="365">
        <f>'الاطار الموازنى  راي الجهه عام'!K177</f>
        <v>0</v>
      </c>
      <c r="M177" s="365">
        <f>'الاطار الموازنى  راي الجهه عام'!M177</f>
        <v>0</v>
      </c>
      <c r="N177" s="365">
        <f>'موازنة 2027-2028 '!O177</f>
        <v>0</v>
      </c>
      <c r="O177" s="365">
        <f>'موازنة 2028 -2029'!O177</f>
        <v>0</v>
      </c>
      <c r="P177" s="365">
        <f t="shared" si="53"/>
        <v>0</v>
      </c>
      <c r="Q177" s="365">
        <f>'موازنة 2029-2030'!O177</f>
        <v>0</v>
      </c>
      <c r="R177" s="496">
        <f t="shared" si="47"/>
        <v>0</v>
      </c>
      <c r="S177" s="365"/>
      <c r="T177" s="365" t="str">
        <f t="shared" si="48"/>
        <v xml:space="preserve"> </v>
      </c>
      <c r="U177" s="365" t="str">
        <f t="shared" si="49"/>
        <v xml:space="preserve"> </v>
      </c>
      <c r="V177" s="497">
        <f t="shared" si="52"/>
        <v>0</v>
      </c>
      <c r="W177" s="461">
        <f t="shared" si="50"/>
        <v>0</v>
      </c>
    </row>
    <row r="178" spans="1:23" ht="105" customHeight="1" x14ac:dyDescent="0.2">
      <c r="A178" s="365">
        <f>'موازنة 2026-2027'!A178</f>
        <v>83000</v>
      </c>
      <c r="B178" s="365">
        <f>'موازنة 2026-2027'!B178</f>
        <v>50997</v>
      </c>
      <c r="C178" s="365">
        <f>'موازنة 2026-2027'!C178</f>
        <v>102000</v>
      </c>
      <c r="D178" s="365">
        <f>'موازنة 2026-2027'!D178</f>
        <v>66523</v>
      </c>
      <c r="E178" s="365">
        <f>'موازنة 2026-2027'!E178</f>
        <v>121000</v>
      </c>
      <c r="F178" s="365">
        <f>'موازنة 2026-2027'!F178</f>
        <v>0</v>
      </c>
      <c r="G178" s="49">
        <v>3112030501</v>
      </c>
      <c r="H178" s="480" t="s">
        <v>144</v>
      </c>
      <c r="I178" s="365">
        <f>'الاطار الموازنى  راي الجهه عام'!I178</f>
        <v>153000</v>
      </c>
      <c r="J178" s="365">
        <f>'موازنة 2026-2027'!O178</f>
        <v>153000</v>
      </c>
      <c r="K178" s="365">
        <f>'الاطار الموازنى  راي الجهه عام'!J178</f>
        <v>177000</v>
      </c>
      <c r="L178" s="365">
        <f>'الاطار الموازنى  راي الجهه عام'!K178</f>
        <v>203000</v>
      </c>
      <c r="M178" s="365">
        <f>'الاطار الموازنى  راي الجهه عام'!M178</f>
        <v>0</v>
      </c>
      <c r="N178" s="365">
        <f>'موازنة 2027-2028 '!O178</f>
        <v>177000</v>
      </c>
      <c r="O178" s="365">
        <f>'موازنة 2028 -2029'!O178</f>
        <v>203000</v>
      </c>
      <c r="P178" s="365">
        <f t="shared" si="53"/>
        <v>406000</v>
      </c>
      <c r="Q178" s="365">
        <f>'موازنة 2029-2030'!O178</f>
        <v>0</v>
      </c>
      <c r="R178" s="496">
        <f t="shared" si="47"/>
        <v>-153000</v>
      </c>
      <c r="S178" s="365"/>
      <c r="T178" s="365" t="str">
        <f t="shared" si="48"/>
        <v xml:space="preserve"> </v>
      </c>
      <c r="U178" s="365">
        <f t="shared" si="49"/>
        <v>153000</v>
      </c>
      <c r="V178" s="497">
        <f t="shared" si="52"/>
        <v>0</v>
      </c>
      <c r="W178" s="461">
        <f t="shared" si="50"/>
        <v>1362520</v>
      </c>
    </row>
    <row r="179" spans="1:23" ht="105.75" hidden="1" customHeight="1" x14ac:dyDescent="0.2">
      <c r="A179" s="364">
        <f>'موازنة 2026-2027'!A179</f>
        <v>0</v>
      </c>
      <c r="B179" s="365">
        <f>'موازنة 2026-2027'!B179</f>
        <v>0</v>
      </c>
      <c r="C179" s="365">
        <f>'موازنة 2026-2027'!C179</f>
        <v>0</v>
      </c>
      <c r="D179" s="365">
        <f>'موازنة 2026-2027'!D179</f>
        <v>0</v>
      </c>
      <c r="E179" s="365">
        <f>'موازنة 2026-2027'!E179</f>
        <v>0</v>
      </c>
      <c r="F179" s="365">
        <f>'موازنة 2026-2027'!F179</f>
        <v>0</v>
      </c>
      <c r="G179" s="49">
        <v>3112030601</v>
      </c>
      <c r="H179" s="480" t="s">
        <v>145</v>
      </c>
      <c r="I179" s="365">
        <f>'الاطار الموازنى  راي الجهه عام'!I179</f>
        <v>0</v>
      </c>
      <c r="J179" s="365">
        <f>'موازنة 2026-2027'!O179</f>
        <v>0</v>
      </c>
      <c r="K179" s="365">
        <f>'الاطار الموازنى  راي الجهه عام'!J179</f>
        <v>0</v>
      </c>
      <c r="L179" s="365">
        <f>'الاطار الموازنى  راي الجهه عام'!K179</f>
        <v>0</v>
      </c>
      <c r="M179" s="365">
        <f>'الاطار الموازنى  راي الجهه عام'!M179</f>
        <v>0</v>
      </c>
      <c r="N179" s="365">
        <f>'موازنة 2027-2028 '!O179</f>
        <v>0</v>
      </c>
      <c r="O179" s="365">
        <f>'موازنة 2028 -2029'!O179</f>
        <v>0</v>
      </c>
      <c r="P179" s="365">
        <f t="shared" si="53"/>
        <v>0</v>
      </c>
      <c r="Q179" s="365">
        <f>'موازنة 2029-2030'!O179</f>
        <v>0</v>
      </c>
      <c r="R179" s="496">
        <f t="shared" si="47"/>
        <v>0</v>
      </c>
      <c r="S179" s="365"/>
      <c r="T179" s="365" t="str">
        <f t="shared" si="48"/>
        <v xml:space="preserve"> </v>
      </c>
      <c r="U179" s="365" t="str">
        <f t="shared" si="49"/>
        <v xml:space="preserve"> </v>
      </c>
      <c r="V179" s="497">
        <f t="shared" si="52"/>
        <v>0</v>
      </c>
      <c r="W179" s="461">
        <f t="shared" si="50"/>
        <v>0</v>
      </c>
    </row>
    <row r="180" spans="1:23" ht="96.75" customHeight="1" thickBot="1" x14ac:dyDescent="0.25">
      <c r="A180" s="391">
        <f>'موازنة 2026-2027'!A180</f>
        <v>0</v>
      </c>
      <c r="B180" s="379">
        <f>'موازنة 2026-2027'!B180</f>
        <v>0</v>
      </c>
      <c r="C180" s="379">
        <f>'موازنة 2026-2027'!C180</f>
        <v>0</v>
      </c>
      <c r="D180" s="379">
        <f>'موازنة 2026-2027'!D180</f>
        <v>6746</v>
      </c>
      <c r="E180" s="379">
        <f>'موازنة 2026-2027'!E180</f>
        <v>0</v>
      </c>
      <c r="F180" s="379">
        <f>'موازنة 2026-2027'!F180</f>
        <v>0</v>
      </c>
      <c r="G180" s="50">
        <v>3112030701</v>
      </c>
      <c r="H180" s="557" t="s">
        <v>1105</v>
      </c>
      <c r="I180" s="379">
        <f>'الاطار الموازنى  راي الجهه عام'!I180</f>
        <v>16000</v>
      </c>
      <c r="J180" s="379">
        <f>'موازنة 2026-2027'!O180</f>
        <v>16000</v>
      </c>
      <c r="K180" s="379">
        <f>'الاطار الموازنى  راي الجهه عام'!J180</f>
        <v>17000</v>
      </c>
      <c r="L180" s="379">
        <f>'الاطار الموازنى  راي الجهه عام'!K180</f>
        <v>17000</v>
      </c>
      <c r="M180" s="379">
        <f>'الاطار الموازنى  راي الجهه عام'!M180</f>
        <v>0</v>
      </c>
      <c r="N180" s="379">
        <f>'موازنة 2027-2028 '!O180</f>
        <v>17000</v>
      </c>
      <c r="O180" s="379">
        <f>'موازنة 2028 -2029'!O180</f>
        <v>17000</v>
      </c>
      <c r="P180" s="379">
        <f t="shared" si="53"/>
        <v>34000</v>
      </c>
      <c r="Q180" s="379">
        <f>'موازنة 2029-2030'!O180</f>
        <v>0</v>
      </c>
      <c r="R180" s="520">
        <f t="shared" si="47"/>
        <v>-16000</v>
      </c>
      <c r="S180" s="379"/>
      <c r="T180" s="379" t="str">
        <f t="shared" si="48"/>
        <v xml:space="preserve"> </v>
      </c>
      <c r="U180" s="379">
        <f t="shared" si="49"/>
        <v>16000</v>
      </c>
      <c r="V180" s="521">
        <f t="shared" si="52"/>
        <v>0</v>
      </c>
      <c r="W180" s="461">
        <f t="shared" si="50"/>
        <v>90746</v>
      </c>
    </row>
    <row r="181" spans="1:23" ht="105.75" hidden="1" customHeight="1" x14ac:dyDescent="0.2">
      <c r="A181" s="391">
        <f>'موازنة 2026-2027'!A181</f>
        <v>0</v>
      </c>
      <c r="B181" s="379">
        <f>'موازنة 2026-2027'!B181</f>
        <v>0</v>
      </c>
      <c r="C181" s="379">
        <f>'موازنة 2026-2027'!C181</f>
        <v>0</v>
      </c>
      <c r="D181" s="379">
        <f>'موازنة 2026-2027'!D181</f>
        <v>0</v>
      </c>
      <c r="E181" s="379">
        <f>'موازنة 2026-2027'!E181</f>
        <v>0</v>
      </c>
      <c r="F181" s="379">
        <f>'موازنة 2026-2027'!F181</f>
        <v>0</v>
      </c>
      <c r="G181" s="50">
        <v>3112030801</v>
      </c>
      <c r="H181" s="557" t="s">
        <v>611</v>
      </c>
      <c r="I181" s="379">
        <f>'الاطار الموازنى  راي الجهه عام'!I181</f>
        <v>0</v>
      </c>
      <c r="J181" s="379">
        <f>'موازنة 2026-2027'!O181</f>
        <v>0</v>
      </c>
      <c r="K181" s="379">
        <f>'الاطار الموازنى  راي الجهه عام'!J181</f>
        <v>0</v>
      </c>
      <c r="L181" s="379">
        <f>'الاطار الموازنى  راي الجهه عام'!K181</f>
        <v>0</v>
      </c>
      <c r="M181" s="379">
        <f>'الاطار الموازنى  راي الجهه عام'!M181</f>
        <v>0</v>
      </c>
      <c r="N181" s="379">
        <f>'موازنة 2027-2028 '!O181</f>
        <v>0</v>
      </c>
      <c r="O181" s="379">
        <f>'موازنة 2028 -2029'!O181</f>
        <v>0</v>
      </c>
      <c r="P181" s="379">
        <f t="shared" si="53"/>
        <v>0</v>
      </c>
      <c r="Q181" s="379">
        <f>'موازنة 2029-2030'!O181</f>
        <v>0</v>
      </c>
      <c r="R181" s="520">
        <f t="shared" si="47"/>
        <v>0</v>
      </c>
      <c r="S181" s="379"/>
      <c r="T181" s="379" t="str">
        <f t="shared" si="48"/>
        <v xml:space="preserve"> </v>
      </c>
      <c r="U181" s="379" t="str">
        <f t="shared" si="49"/>
        <v xml:space="preserve"> </v>
      </c>
      <c r="V181" s="521">
        <f t="shared" si="52"/>
        <v>0</v>
      </c>
      <c r="W181" s="461">
        <f t="shared" si="50"/>
        <v>0</v>
      </c>
    </row>
    <row r="182" spans="1:23" ht="105.75" hidden="1" customHeight="1" thickBot="1" x14ac:dyDescent="0.25">
      <c r="A182" s="391">
        <f>'موازنة 2026-2027'!A182</f>
        <v>0</v>
      </c>
      <c r="B182" s="379">
        <f>'موازنة 2026-2027'!B182</f>
        <v>0</v>
      </c>
      <c r="C182" s="379">
        <f>'موازنة 2026-2027'!C182</f>
        <v>0</v>
      </c>
      <c r="D182" s="379">
        <f>'موازنة 2026-2027'!D182</f>
        <v>0</v>
      </c>
      <c r="E182" s="379">
        <f>'موازنة 2026-2027'!E182</f>
        <v>0</v>
      </c>
      <c r="F182" s="379">
        <f>'موازنة 2026-2027'!F182</f>
        <v>0</v>
      </c>
      <c r="G182" s="50">
        <v>3112030901</v>
      </c>
      <c r="H182" s="557" t="s">
        <v>612</v>
      </c>
      <c r="I182" s="379">
        <f>'الاطار الموازنى  راي الجهه عام'!I182</f>
        <v>0</v>
      </c>
      <c r="J182" s="379">
        <f>'موازنة 2026-2027'!O182</f>
        <v>0</v>
      </c>
      <c r="K182" s="379">
        <f>'الاطار الموازنى  راي الجهه عام'!J182</f>
        <v>0</v>
      </c>
      <c r="L182" s="379">
        <f>'الاطار الموازنى  راي الجهه عام'!K182</f>
        <v>0</v>
      </c>
      <c r="M182" s="379">
        <f>'الاطار الموازنى  راي الجهه عام'!M182</f>
        <v>0</v>
      </c>
      <c r="N182" s="379">
        <f>'موازنة 2027-2028 '!O182</f>
        <v>0</v>
      </c>
      <c r="O182" s="379">
        <f>'موازنة 2028 -2029'!O182</f>
        <v>0</v>
      </c>
      <c r="P182" s="379">
        <f t="shared" si="53"/>
        <v>0</v>
      </c>
      <c r="Q182" s="379">
        <f>'موازنة 2029-2030'!O182</f>
        <v>0</v>
      </c>
      <c r="R182" s="520">
        <f t="shared" si="47"/>
        <v>0</v>
      </c>
      <c r="S182" s="379"/>
      <c r="T182" s="379" t="str">
        <f t="shared" si="48"/>
        <v xml:space="preserve"> </v>
      </c>
      <c r="U182" s="379" t="str">
        <f t="shared" si="49"/>
        <v xml:space="preserve"> </v>
      </c>
      <c r="V182" s="521">
        <f t="shared" si="52"/>
        <v>0</v>
      </c>
      <c r="W182" s="461">
        <f t="shared" si="50"/>
        <v>0</v>
      </c>
    </row>
    <row r="183" spans="1:23" s="2" customFormat="1" ht="99.75" customHeight="1" thickBot="1" x14ac:dyDescent="0.25">
      <c r="A183" s="376">
        <f t="shared" ref="A183:S183" si="61">SUM(A174:A182)</f>
        <v>1433000</v>
      </c>
      <c r="B183" s="377">
        <f t="shared" si="61"/>
        <v>881659</v>
      </c>
      <c r="C183" s="377">
        <f t="shared" si="61"/>
        <v>1756000</v>
      </c>
      <c r="D183" s="377">
        <f t="shared" si="61"/>
        <v>1156558</v>
      </c>
      <c r="E183" s="377">
        <f t="shared" si="61"/>
        <v>1883000</v>
      </c>
      <c r="F183" s="377">
        <f t="shared" si="61"/>
        <v>0</v>
      </c>
      <c r="G183" s="57"/>
      <c r="H183" s="514" t="s">
        <v>146</v>
      </c>
      <c r="I183" s="377">
        <f>'الاطار الموازنى  راي الجهه عام'!I183</f>
        <v>2667000</v>
      </c>
      <c r="J183" s="377">
        <f>'موازنة 2026-2027'!O183</f>
        <v>2667000</v>
      </c>
      <c r="K183" s="377">
        <f>'الاطار الموازنى  راي الجهه عام'!J183</f>
        <v>3072000</v>
      </c>
      <c r="L183" s="377">
        <f>'الاطار الموازنى  راي الجهه عام'!K183</f>
        <v>3531000</v>
      </c>
      <c r="M183" s="377">
        <f>'الاطار الموازنى  راي الجهه عام'!M183</f>
        <v>0</v>
      </c>
      <c r="N183" s="377">
        <f>'موازنة 2027-2028 '!O183</f>
        <v>3072000</v>
      </c>
      <c r="O183" s="377">
        <f>'موازنة 2028 -2029'!O183</f>
        <v>3531000</v>
      </c>
      <c r="P183" s="377">
        <f t="shared" si="61"/>
        <v>7062000</v>
      </c>
      <c r="Q183" s="377">
        <f>'موازنة 2029-2030'!O183</f>
        <v>0</v>
      </c>
      <c r="R183" s="515">
        <f t="shared" si="47"/>
        <v>-2667000</v>
      </c>
      <c r="S183" s="377">
        <f t="shared" si="61"/>
        <v>0</v>
      </c>
      <c r="T183" s="377" t="str">
        <f t="shared" si="48"/>
        <v xml:space="preserve"> </v>
      </c>
      <c r="U183" s="377">
        <f t="shared" si="49"/>
        <v>2667000</v>
      </c>
      <c r="V183" s="516">
        <f t="shared" si="52"/>
        <v>0</v>
      </c>
      <c r="W183" s="461">
        <f t="shared" si="50"/>
        <v>23442217</v>
      </c>
    </row>
    <row r="184" spans="1:23" ht="105.75" hidden="1" customHeight="1" x14ac:dyDescent="0.2">
      <c r="A184" s="353">
        <f>'موازنة 2026-2027'!A184</f>
        <v>0</v>
      </c>
      <c r="B184" s="354">
        <f>'موازنة 2026-2027'!B184</f>
        <v>0</v>
      </c>
      <c r="C184" s="354">
        <f>'موازنة 2026-2027'!C184</f>
        <v>0</v>
      </c>
      <c r="D184" s="354">
        <f>'موازنة 2026-2027'!D184</f>
        <v>0</v>
      </c>
      <c r="E184" s="354">
        <f>'موازنة 2026-2027'!E184</f>
        <v>0</v>
      </c>
      <c r="F184" s="354">
        <f>'موازنة 2026-2027'!F184</f>
        <v>0</v>
      </c>
      <c r="G184" s="79" t="s">
        <v>736</v>
      </c>
      <c r="H184" s="558" t="s">
        <v>147</v>
      </c>
      <c r="I184" s="354">
        <f>'الاطار الموازنى  راي الجهه عام'!I184</f>
        <v>0</v>
      </c>
      <c r="J184" s="354">
        <f>'موازنة 2026-2027'!O184</f>
        <v>0</v>
      </c>
      <c r="K184" s="354">
        <f>'الاطار الموازنى  راي الجهه عام'!J184</f>
        <v>0</v>
      </c>
      <c r="L184" s="354">
        <f>'الاطار الموازنى  راي الجهه عام'!K184</f>
        <v>0</v>
      </c>
      <c r="M184" s="354">
        <f>'الاطار الموازنى  راي الجهه عام'!M184</f>
        <v>0</v>
      </c>
      <c r="N184" s="354">
        <f>'موازنة 2027-2028 '!O184</f>
        <v>0</v>
      </c>
      <c r="O184" s="354">
        <f>'موازنة 2028 -2029'!O184</f>
        <v>0</v>
      </c>
      <c r="P184" s="354">
        <f t="shared" si="53"/>
        <v>0</v>
      </c>
      <c r="Q184" s="354">
        <f>'موازنة 2029-2030'!O184</f>
        <v>0</v>
      </c>
      <c r="R184" s="469">
        <f t="shared" si="47"/>
        <v>0</v>
      </c>
      <c r="S184" s="354"/>
      <c r="T184" s="354" t="str">
        <f t="shared" si="48"/>
        <v xml:space="preserve"> </v>
      </c>
      <c r="U184" s="354" t="str">
        <f t="shared" si="49"/>
        <v xml:space="preserve"> </v>
      </c>
      <c r="V184" s="470"/>
      <c r="W184" s="461">
        <f t="shared" si="50"/>
        <v>0</v>
      </c>
    </row>
    <row r="185" spans="1:23" ht="112.5" customHeight="1" x14ac:dyDescent="0.2">
      <c r="A185" s="399">
        <f>'موازنة 2026-2027'!A185</f>
        <v>1362000</v>
      </c>
      <c r="B185" s="399">
        <f>'موازنة 2026-2027'!B185</f>
        <v>0</v>
      </c>
      <c r="C185" s="399">
        <f>'موازنة 2026-2027'!C185</f>
        <v>1362000</v>
      </c>
      <c r="D185" s="399">
        <f>'موازنة 2026-2027'!D185</f>
        <v>0</v>
      </c>
      <c r="E185" s="399">
        <f>'موازنة 2026-2027'!E185</f>
        <v>1362000</v>
      </c>
      <c r="F185" s="399">
        <f>'موازنة 2026-2027'!F185</f>
        <v>0</v>
      </c>
      <c r="G185" s="62">
        <v>3112980101</v>
      </c>
      <c r="H185" s="559" t="s">
        <v>148</v>
      </c>
      <c r="I185" s="399">
        <f>'الاطار الموازنى  راي الجهه عام'!I185</f>
        <v>1362000</v>
      </c>
      <c r="J185" s="399">
        <f>'موازنة 2026-2027'!O185</f>
        <v>1362000</v>
      </c>
      <c r="K185" s="399">
        <f>'الاطار الموازنى  راي الجهه عام'!J185</f>
        <v>1362000</v>
      </c>
      <c r="L185" s="399">
        <f>'الاطار الموازنى  راي الجهه عام'!K185</f>
        <v>1362000</v>
      </c>
      <c r="M185" s="399">
        <f>'الاطار الموازنى  راي الجهه عام'!M185</f>
        <v>0</v>
      </c>
      <c r="N185" s="399">
        <f>'موازنة 2027-2028 '!O185</f>
        <v>1362000</v>
      </c>
      <c r="O185" s="399">
        <f>'موازنة 2028 -2029'!O185</f>
        <v>1362000</v>
      </c>
      <c r="P185" s="399">
        <f t="shared" si="53"/>
        <v>2724000</v>
      </c>
      <c r="Q185" s="399">
        <f>'موازنة 2029-2030'!O185</f>
        <v>0</v>
      </c>
      <c r="R185" s="560">
        <f t="shared" si="47"/>
        <v>-1362000</v>
      </c>
      <c r="S185" s="399"/>
      <c r="T185" s="399" t="str">
        <f t="shared" si="48"/>
        <v xml:space="preserve"> </v>
      </c>
      <c r="U185" s="399">
        <f t="shared" si="49"/>
        <v>1362000</v>
      </c>
      <c r="V185" s="561">
        <f t="shared" si="52"/>
        <v>0</v>
      </c>
      <c r="W185" s="461">
        <f t="shared" si="50"/>
        <v>10896000</v>
      </c>
    </row>
    <row r="186" spans="1:23" ht="112.5" customHeight="1" thickBot="1" x14ac:dyDescent="0.25">
      <c r="A186" s="365">
        <f>'موازنة 2026-2027'!A186</f>
        <v>123000</v>
      </c>
      <c r="B186" s="365">
        <f>'موازنة 2026-2027'!B186</f>
        <v>0</v>
      </c>
      <c r="C186" s="365">
        <f>'موازنة 2026-2027'!C186</f>
        <v>123000</v>
      </c>
      <c r="D186" s="365">
        <f>'موازنة 2026-2027'!D186</f>
        <v>0</v>
      </c>
      <c r="E186" s="365">
        <f>'موازنة 2026-2027'!E186</f>
        <v>123000</v>
      </c>
      <c r="F186" s="365">
        <f>'موازنة 2026-2027'!F186</f>
        <v>0</v>
      </c>
      <c r="G186" s="49">
        <v>3112980201</v>
      </c>
      <c r="H186" s="562" t="s">
        <v>149</v>
      </c>
      <c r="I186" s="365">
        <f>'الاطار الموازنى  راي الجهه عام'!I186</f>
        <v>123000</v>
      </c>
      <c r="J186" s="365">
        <f>'موازنة 2026-2027'!O186</f>
        <v>123000</v>
      </c>
      <c r="K186" s="365">
        <f>'الاطار الموازنى  راي الجهه عام'!J186</f>
        <v>123000</v>
      </c>
      <c r="L186" s="365">
        <f>'الاطار الموازنى  راي الجهه عام'!K186</f>
        <v>123000</v>
      </c>
      <c r="M186" s="365">
        <f>'الاطار الموازنى  راي الجهه عام'!M186</f>
        <v>0</v>
      </c>
      <c r="N186" s="365">
        <f>'موازنة 2027-2028 '!O186</f>
        <v>123000</v>
      </c>
      <c r="O186" s="365">
        <f>'موازنة 2028 -2029'!O186</f>
        <v>123000</v>
      </c>
      <c r="P186" s="365">
        <f t="shared" si="53"/>
        <v>246000</v>
      </c>
      <c r="Q186" s="365">
        <f>'موازنة 2029-2030'!O186</f>
        <v>0</v>
      </c>
      <c r="R186" s="496">
        <f t="shared" si="47"/>
        <v>-123000</v>
      </c>
      <c r="S186" s="365"/>
      <c r="T186" s="365" t="str">
        <f t="shared" si="48"/>
        <v xml:space="preserve"> </v>
      </c>
      <c r="U186" s="365">
        <f t="shared" si="49"/>
        <v>123000</v>
      </c>
      <c r="V186" s="497">
        <f t="shared" si="52"/>
        <v>0</v>
      </c>
      <c r="W186" s="461">
        <f t="shared" si="50"/>
        <v>984000</v>
      </c>
    </row>
    <row r="187" spans="1:23" ht="105.75" hidden="1" customHeight="1" thickBot="1" x14ac:dyDescent="0.25">
      <c r="A187" s="391">
        <f>'موازنة 2026-2027'!A187</f>
        <v>0</v>
      </c>
      <c r="B187" s="379">
        <f>'موازنة 2026-2027'!B187</f>
        <v>0</v>
      </c>
      <c r="C187" s="379">
        <f>'موازنة 2026-2027'!C187</f>
        <v>0</v>
      </c>
      <c r="D187" s="379">
        <f>'موازنة 2026-2027'!D187</f>
        <v>0</v>
      </c>
      <c r="E187" s="379">
        <f>'موازنة 2026-2027'!E187</f>
        <v>0</v>
      </c>
      <c r="F187" s="379">
        <f>'موازنة 2026-2027'!F187</f>
        <v>0</v>
      </c>
      <c r="G187" s="50">
        <v>3112980301</v>
      </c>
      <c r="H187" s="563" t="s">
        <v>150</v>
      </c>
      <c r="I187" s="379">
        <f>'الاطار الموازنى  راي الجهه عام'!I187</f>
        <v>0</v>
      </c>
      <c r="J187" s="379">
        <f>'موازنة 2026-2027'!O187</f>
        <v>0</v>
      </c>
      <c r="K187" s="379">
        <f>'الاطار الموازنى  راي الجهه عام'!J187</f>
        <v>0</v>
      </c>
      <c r="L187" s="379">
        <f>'الاطار الموازنى  راي الجهه عام'!K187</f>
        <v>0</v>
      </c>
      <c r="M187" s="379">
        <f>'الاطار الموازنى  راي الجهه عام'!M187</f>
        <v>0</v>
      </c>
      <c r="N187" s="379">
        <f>'موازنة 2027-2028 '!O187</f>
        <v>0</v>
      </c>
      <c r="O187" s="379">
        <f>'موازنة 2028 -2029'!O187</f>
        <v>0</v>
      </c>
      <c r="P187" s="379">
        <f t="shared" si="53"/>
        <v>0</v>
      </c>
      <c r="Q187" s="379">
        <f>'موازنة 2029-2030'!O187</f>
        <v>0</v>
      </c>
      <c r="R187" s="520">
        <f t="shared" si="47"/>
        <v>0</v>
      </c>
      <c r="S187" s="379"/>
      <c r="T187" s="379" t="str">
        <f t="shared" si="48"/>
        <v xml:space="preserve"> </v>
      </c>
      <c r="U187" s="379" t="str">
        <f t="shared" si="49"/>
        <v xml:space="preserve"> </v>
      </c>
      <c r="V187" s="521">
        <f t="shared" si="52"/>
        <v>0</v>
      </c>
      <c r="W187" s="461">
        <f t="shared" si="50"/>
        <v>0</v>
      </c>
    </row>
    <row r="188" spans="1:23" s="2" customFormat="1" ht="117.75" customHeight="1" thickBot="1" x14ac:dyDescent="0.25">
      <c r="A188" s="376">
        <f t="shared" ref="A188:S188" si="62">SUM(A185:A187)</f>
        <v>1485000</v>
      </c>
      <c r="B188" s="377">
        <f t="shared" si="62"/>
        <v>0</v>
      </c>
      <c r="C188" s="377">
        <f t="shared" si="62"/>
        <v>1485000</v>
      </c>
      <c r="D188" s="377">
        <f t="shared" si="62"/>
        <v>0</v>
      </c>
      <c r="E188" s="377">
        <f t="shared" si="62"/>
        <v>1485000</v>
      </c>
      <c r="F188" s="377">
        <f t="shared" si="62"/>
        <v>0</v>
      </c>
      <c r="G188" s="57"/>
      <c r="H188" s="514" t="s">
        <v>151</v>
      </c>
      <c r="I188" s="377">
        <f>'الاطار الموازنى  راي الجهه عام'!I188</f>
        <v>1485000</v>
      </c>
      <c r="J188" s="377">
        <f>'موازنة 2026-2027'!O188</f>
        <v>1485000</v>
      </c>
      <c r="K188" s="377">
        <f>'الاطار الموازنى  راي الجهه عام'!J188</f>
        <v>1485000</v>
      </c>
      <c r="L188" s="377">
        <f>'الاطار الموازنى  راي الجهه عام'!K188</f>
        <v>1485000</v>
      </c>
      <c r="M188" s="377">
        <f>'الاطار الموازنى  راي الجهه عام'!M188</f>
        <v>0</v>
      </c>
      <c r="N188" s="377">
        <f>'موازنة 2027-2028 '!O188</f>
        <v>1485000</v>
      </c>
      <c r="O188" s="377">
        <f>'موازنة 2028 -2029'!O188</f>
        <v>1485000</v>
      </c>
      <c r="P188" s="377">
        <f t="shared" si="62"/>
        <v>2970000</v>
      </c>
      <c r="Q188" s="377">
        <f>'موازنة 2029-2030'!O188</f>
        <v>0</v>
      </c>
      <c r="R188" s="515">
        <f t="shared" si="47"/>
        <v>-1485000</v>
      </c>
      <c r="S188" s="377">
        <f t="shared" si="62"/>
        <v>0</v>
      </c>
      <c r="T188" s="377" t="str">
        <f t="shared" si="48"/>
        <v xml:space="preserve"> </v>
      </c>
      <c r="U188" s="377">
        <f t="shared" si="49"/>
        <v>1485000</v>
      </c>
      <c r="V188" s="516">
        <f t="shared" si="52"/>
        <v>0</v>
      </c>
      <c r="W188" s="461">
        <f t="shared" si="50"/>
        <v>11880000</v>
      </c>
    </row>
    <row r="189" spans="1:23" s="3" customFormat="1" ht="112.5" customHeight="1" thickBot="1" x14ac:dyDescent="0.25">
      <c r="A189" s="382">
        <f t="shared" ref="A189:S189" si="63">A188+A183+A172+A164</f>
        <v>15845000</v>
      </c>
      <c r="B189" s="383">
        <f t="shared" si="63"/>
        <v>11978231</v>
      </c>
      <c r="C189" s="383">
        <f t="shared" si="63"/>
        <v>17500000</v>
      </c>
      <c r="D189" s="383">
        <f t="shared" si="63"/>
        <v>12679929</v>
      </c>
      <c r="E189" s="383">
        <f t="shared" si="63"/>
        <v>19816000</v>
      </c>
      <c r="F189" s="383">
        <f t="shared" si="63"/>
        <v>0</v>
      </c>
      <c r="G189" s="42"/>
      <c r="H189" s="522" t="s">
        <v>152</v>
      </c>
      <c r="I189" s="383">
        <f>'الاطار الموازنى  راي الجهه عام'!I189</f>
        <v>23988000</v>
      </c>
      <c r="J189" s="383">
        <f>'موازنة 2026-2027'!O189</f>
        <v>23988000</v>
      </c>
      <c r="K189" s="383">
        <f>'الاطار الموازنى  راي الجهه عام'!J189</f>
        <v>25269000</v>
      </c>
      <c r="L189" s="383">
        <f>'الاطار الموازنى  راي الجهه عام'!K189</f>
        <v>26825000</v>
      </c>
      <c r="M189" s="383">
        <f>'الاطار الموازنى  راي الجهه عام'!M189</f>
        <v>0</v>
      </c>
      <c r="N189" s="383">
        <f>'موازنة 2027-2028 '!O189</f>
        <v>25269000</v>
      </c>
      <c r="O189" s="383">
        <f>'موازنة 2028 -2029'!O189</f>
        <v>26825000</v>
      </c>
      <c r="P189" s="383">
        <f t="shared" si="63"/>
        <v>53650000</v>
      </c>
      <c r="Q189" s="383">
        <f>'موازنة 2029-2030'!O189</f>
        <v>0</v>
      </c>
      <c r="R189" s="526">
        <f t="shared" si="47"/>
        <v>-23988000</v>
      </c>
      <c r="S189" s="383">
        <f t="shared" si="63"/>
        <v>0</v>
      </c>
      <c r="T189" s="383" t="str">
        <f t="shared" si="48"/>
        <v xml:space="preserve"> </v>
      </c>
      <c r="U189" s="383">
        <f t="shared" si="49"/>
        <v>23988000</v>
      </c>
      <c r="V189" s="527">
        <f t="shared" si="52"/>
        <v>0</v>
      </c>
      <c r="W189" s="461">
        <f t="shared" si="50"/>
        <v>207551160</v>
      </c>
    </row>
    <row r="190" spans="1:23" s="3" customFormat="1" ht="105.75" hidden="1" customHeight="1" thickBot="1" x14ac:dyDescent="0.25">
      <c r="A190" s="400">
        <f>'موازنة 2026-2027'!A190</f>
        <v>0</v>
      </c>
      <c r="B190" s="401">
        <f>'موازنة 2026-2027'!B190</f>
        <v>0</v>
      </c>
      <c r="C190" s="401">
        <f>'موازنة 2026-2027'!C190</f>
        <v>0</v>
      </c>
      <c r="D190" s="401">
        <f>'موازنة 2026-2027'!D190</f>
        <v>0</v>
      </c>
      <c r="E190" s="401">
        <f>'موازنة 2026-2027'!E190</f>
        <v>0</v>
      </c>
      <c r="F190" s="401">
        <f>'موازنة 2026-2027'!F190</f>
        <v>0</v>
      </c>
      <c r="G190" s="71">
        <v>3112990101</v>
      </c>
      <c r="H190" s="525" t="s">
        <v>153</v>
      </c>
      <c r="I190" s="401">
        <f>'الاطار الموازنى  راي الجهه عام'!I190</f>
        <v>0</v>
      </c>
      <c r="J190" s="401">
        <f>'موازنة 2026-2027'!O190</f>
        <v>0</v>
      </c>
      <c r="K190" s="401">
        <f>'الاطار الموازنى  راي الجهه عام'!J190</f>
        <v>0</v>
      </c>
      <c r="L190" s="401">
        <f>'الاطار الموازنى  راي الجهه عام'!K190</f>
        <v>0</v>
      </c>
      <c r="M190" s="401">
        <f>'الاطار الموازنى  راي الجهه عام'!M190</f>
        <v>0</v>
      </c>
      <c r="N190" s="401">
        <f>'موازنة 2027-2028 '!O190</f>
        <v>0</v>
      </c>
      <c r="O190" s="401">
        <f>'موازنة 2028 -2029'!O190</f>
        <v>0</v>
      </c>
      <c r="P190" s="401">
        <f t="shared" si="53"/>
        <v>0</v>
      </c>
      <c r="Q190" s="401">
        <f>'موازنة 2029-2030'!O190</f>
        <v>0</v>
      </c>
      <c r="R190" s="528">
        <f t="shared" si="47"/>
        <v>0</v>
      </c>
      <c r="S190" s="401"/>
      <c r="T190" s="401" t="str">
        <f t="shared" si="48"/>
        <v xml:space="preserve"> </v>
      </c>
      <c r="U190" s="401" t="str">
        <f t="shared" si="49"/>
        <v xml:space="preserve"> </v>
      </c>
      <c r="V190" s="529">
        <f t="shared" si="52"/>
        <v>0</v>
      </c>
      <c r="W190" s="461">
        <f t="shared" si="50"/>
        <v>0</v>
      </c>
    </row>
    <row r="191" spans="1:23" s="3" customFormat="1" ht="112.5" customHeight="1" thickBot="1" x14ac:dyDescent="0.25">
      <c r="A191" s="402">
        <f t="shared" ref="A191:F191" si="64">A189-A190</f>
        <v>15845000</v>
      </c>
      <c r="B191" s="403">
        <f t="shared" si="64"/>
        <v>11978231</v>
      </c>
      <c r="C191" s="403">
        <f t="shared" si="64"/>
        <v>17500000</v>
      </c>
      <c r="D191" s="403">
        <f t="shared" si="64"/>
        <v>12679929</v>
      </c>
      <c r="E191" s="403">
        <f t="shared" si="64"/>
        <v>19816000</v>
      </c>
      <c r="F191" s="403">
        <f t="shared" si="64"/>
        <v>0</v>
      </c>
      <c r="G191" s="284"/>
      <c r="H191" s="564" t="s">
        <v>154</v>
      </c>
      <c r="I191" s="403">
        <f>'الاطار الموازنى  راي الجهه عام'!I191</f>
        <v>23988000</v>
      </c>
      <c r="J191" s="403">
        <f>'موازنة 2026-2027'!O191</f>
        <v>23988000</v>
      </c>
      <c r="K191" s="403">
        <f>'الاطار الموازنى  راي الجهه عام'!J191</f>
        <v>25269000</v>
      </c>
      <c r="L191" s="403">
        <f>'الاطار الموازنى  راي الجهه عام'!K191</f>
        <v>26825000</v>
      </c>
      <c r="M191" s="403">
        <f>'الاطار الموازنى  راي الجهه عام'!M191</f>
        <v>0</v>
      </c>
      <c r="N191" s="403">
        <f>'موازنة 2027-2028 '!O191</f>
        <v>25269000</v>
      </c>
      <c r="O191" s="403">
        <f>'موازنة 2028 -2029'!O191</f>
        <v>26825000</v>
      </c>
      <c r="P191" s="403">
        <f>P189-P190</f>
        <v>53650000</v>
      </c>
      <c r="Q191" s="403">
        <f>'موازنة 2029-2030'!O191</f>
        <v>0</v>
      </c>
      <c r="R191" s="565">
        <f t="shared" si="47"/>
        <v>-23988000</v>
      </c>
      <c r="S191" s="403">
        <f>S189-S190</f>
        <v>0</v>
      </c>
      <c r="T191" s="403" t="str">
        <f t="shared" si="48"/>
        <v xml:space="preserve"> </v>
      </c>
      <c r="U191" s="403">
        <f t="shared" si="49"/>
        <v>23988000</v>
      </c>
      <c r="V191" s="566">
        <f t="shared" si="52"/>
        <v>0</v>
      </c>
      <c r="W191" s="461">
        <f t="shared" si="50"/>
        <v>207551160</v>
      </c>
    </row>
    <row r="192" spans="1:23" s="277" customFormat="1" ht="96.75" customHeight="1" x14ac:dyDescent="0.2">
      <c r="A192" s="404"/>
      <c r="B192" s="405"/>
      <c r="C192" s="406">
        <f>(C191-A191)/A191</f>
        <v>0.10444935310823604</v>
      </c>
      <c r="D192" s="406">
        <f>(D191-B191)/B191</f>
        <v>5.858110433836182E-2</v>
      </c>
      <c r="E192" s="406">
        <f>(E191-C191)/C191</f>
        <v>0.13234285714285715</v>
      </c>
      <c r="F192" s="458">
        <f>(F191-D191)/D191</f>
        <v>-1</v>
      </c>
      <c r="G192" s="290"/>
      <c r="H192" s="567" t="s">
        <v>1137</v>
      </c>
      <c r="I192" s="378" t="e">
        <f>'الاطار الموازنى  راي الجهه عام'!I192</f>
        <v>#DIV/0!</v>
      </c>
      <c r="J192" s="378">
        <f>'موازنة 2026-2027'!O192</f>
        <v>3.2622333751568381E-3</v>
      </c>
      <c r="K192" s="378" t="e">
        <f>'الاطار الموازنى  راي الجهه عام'!J192</f>
        <v>#DIV/0!</v>
      </c>
      <c r="L192" s="378" t="e">
        <f>'الاطار الموازنى  راي الجهه عام'!K192</f>
        <v>#VALUE!</v>
      </c>
      <c r="M192" s="378">
        <f>'الاطار الموازنى  راي الجهه عام'!M192</f>
        <v>-1</v>
      </c>
      <c r="N192" s="433" t="e">
        <f>'موازنة 2027-2028 '!O192</f>
        <v>#DIV/0!</v>
      </c>
      <c r="O192" s="433" t="e">
        <f>'موازنة 2028 -2029'!O192</f>
        <v>#DIV/0!</v>
      </c>
      <c r="P192" s="568"/>
      <c r="Q192" s="378" t="e">
        <f>'موازنة 2029-2030'!O192</f>
        <v>#DIV/0!</v>
      </c>
      <c r="R192" s="569"/>
      <c r="S192" s="378">
        <f>(S191-N191)/N191</f>
        <v>-1</v>
      </c>
      <c r="T192" s="433"/>
      <c r="U192" s="568"/>
      <c r="V192" s="570"/>
      <c r="W192" s="539">
        <v>1</v>
      </c>
    </row>
    <row r="193" spans="1:23" s="1" customFormat="1" ht="110.25" customHeight="1" x14ac:dyDescent="0.2">
      <c r="A193" s="407" t="e">
        <f>A191/$A$845</f>
        <v>#DIV/0!</v>
      </c>
      <c r="B193" s="408" t="e">
        <f>B191/$B$845</f>
        <v>#DIV/0!</v>
      </c>
      <c r="C193" s="408" t="e">
        <f>C191/$C$845</f>
        <v>#DIV/0!</v>
      </c>
      <c r="D193" s="408" t="e">
        <f>D191/$D$845</f>
        <v>#DIV/0!</v>
      </c>
      <c r="E193" s="408" t="e">
        <f>E191/$E$845</f>
        <v>#DIV/0!</v>
      </c>
      <c r="F193" s="459" t="e">
        <f>F191/$F$845</f>
        <v>#DIV/0!</v>
      </c>
      <c r="G193" s="291"/>
      <c r="H193" s="571" t="s">
        <v>1133</v>
      </c>
      <c r="I193" s="448" t="e">
        <f>'الاطار الموازنى  راي الجهه عام'!I193</f>
        <v>#DIV/0!</v>
      </c>
      <c r="J193" s="448" t="e">
        <f>'موازنة 2026-2027'!O193</f>
        <v>#DIV/0!</v>
      </c>
      <c r="K193" s="448" t="e">
        <f>'الاطار الموازنى  راي الجهه عام'!J193</f>
        <v>#DIV/0!</v>
      </c>
      <c r="L193" s="448" t="e">
        <f>'الاطار الموازنى  راي الجهه عام'!K193</f>
        <v>#DIV/0!</v>
      </c>
      <c r="M193" s="448" t="e">
        <f>'الاطار الموازنى  راي الجهه عام'!M193</f>
        <v>#DIV/0!</v>
      </c>
      <c r="N193" s="448" t="e">
        <f>'موازنة 2027-2028 '!O193</f>
        <v>#DIV/0!</v>
      </c>
      <c r="O193" s="448" t="e">
        <f>'موازنة 2028 -2029'!O193</f>
        <v>#DIV/0!</v>
      </c>
      <c r="P193" s="572" t="e">
        <f>P191/$P$845</f>
        <v>#DIV/0!</v>
      </c>
      <c r="Q193" s="448" t="e">
        <f>'موازنة 2029-2030'!O193</f>
        <v>#DIV/0!</v>
      </c>
      <c r="R193" s="572"/>
      <c r="S193" s="448" t="e">
        <f>S191/$S$845</f>
        <v>#DIV/0!</v>
      </c>
      <c r="T193" s="448"/>
      <c r="U193" s="573"/>
      <c r="V193" s="574"/>
      <c r="W193" s="461"/>
    </row>
    <row r="194" spans="1:23" s="1" customFormat="1" ht="90" customHeight="1" x14ac:dyDescent="0.2">
      <c r="A194" s="407">
        <f>A191/$A$847</f>
        <v>0.72022727272727272</v>
      </c>
      <c r="B194" s="408">
        <f>B191/$B$847</f>
        <v>0.47857724900100224</v>
      </c>
      <c r="C194" s="408">
        <f>C191/$C$847</f>
        <v>0.92996067594855991</v>
      </c>
      <c r="D194" s="408">
        <f>D191/$D$847</f>
        <v>0.3951933682940133</v>
      </c>
      <c r="E194" s="408">
        <f>E191/$E$847</f>
        <v>0.64300084366279442</v>
      </c>
      <c r="F194" s="459" t="e">
        <f>F191/$F$847</f>
        <v>#DIV/0!</v>
      </c>
      <c r="G194" s="291"/>
      <c r="H194" s="571" t="s">
        <v>1134</v>
      </c>
      <c r="I194" s="448">
        <f>'الاطار الموازنى  راي الجهه عام'!I194</f>
        <v>0.60847728483372654</v>
      </c>
      <c r="J194" s="448">
        <f>'موازنة 2026-2027'!O194</f>
        <v>0.60847728483372654</v>
      </c>
      <c r="K194" s="448">
        <f>'الاطار الموازنى  راي الجهه عام'!J194</f>
        <v>0.55508204643806425</v>
      </c>
      <c r="L194" s="448">
        <f>'الاطار الموازنى  راي الجهه عام'!K194</f>
        <v>0.49109349541401975</v>
      </c>
      <c r="M194" s="448" t="e">
        <f>'الاطار الموازنى  راي الجهه عام'!M194</f>
        <v>#DIV/0!</v>
      </c>
      <c r="N194" s="448">
        <f>'موازنة 2027-2028 '!O194</f>
        <v>0.55508204643806425</v>
      </c>
      <c r="O194" s="448">
        <f>'موازنة 2028 -2029'!O194</f>
        <v>0.49109349541401975</v>
      </c>
      <c r="P194" s="572">
        <f>P191/$P$847</f>
        <v>0.49109349541401975</v>
      </c>
      <c r="Q194" s="448" t="e">
        <f>'موازنة 2029-2030'!O194</f>
        <v>#DIV/0!</v>
      </c>
      <c r="R194" s="572"/>
      <c r="S194" s="448" t="e">
        <f>S191/$S$847</f>
        <v>#DIV/0!</v>
      </c>
      <c r="T194" s="448"/>
      <c r="U194" s="573"/>
      <c r="V194" s="574"/>
      <c r="W194" s="461">
        <v>1</v>
      </c>
    </row>
    <row r="195" spans="1:23" s="1" customFormat="1" ht="96.75" customHeight="1" x14ac:dyDescent="0.2">
      <c r="A195" s="409">
        <f t="shared" ref="A195:F195" si="65">A847/A191</f>
        <v>1.3884506153360681</v>
      </c>
      <c r="B195" s="409">
        <f t="shared" si="65"/>
        <v>2.0895268257892172</v>
      </c>
      <c r="C195" s="409">
        <f t="shared" si="65"/>
        <v>1.0753142857142857</v>
      </c>
      <c r="D195" s="409">
        <f t="shared" si="65"/>
        <v>2.5304068342969428</v>
      </c>
      <c r="E195" s="409">
        <f t="shared" si="65"/>
        <v>1.5552079127977392</v>
      </c>
      <c r="F195" s="409" t="e">
        <f t="shared" si="65"/>
        <v>#DIV/0!</v>
      </c>
      <c r="G195" s="307"/>
      <c r="H195" s="575" t="s">
        <v>1140</v>
      </c>
      <c r="I195" s="449">
        <f>'الاطار الموازنى  راي الجهه عام'!I195</f>
        <v>1.6434467233616807</v>
      </c>
      <c r="J195" s="449">
        <f>'موازنة 2026-2027'!O195</f>
        <v>1.6434467233616807</v>
      </c>
      <c r="K195" s="449">
        <f>'الاطار الموازنى  راي الجهه عام'!J195</f>
        <v>1.8015354782539872</v>
      </c>
      <c r="L195" s="449">
        <f>'الاطار الموازنى  راي الجهه عام'!K195</f>
        <v>2.0362721342031689</v>
      </c>
      <c r="M195" s="449" t="e">
        <f>'الاطار الموازنى  راي الجهه عام'!M195</f>
        <v>#DIV/0!</v>
      </c>
      <c r="N195" s="449">
        <f>'موازنة 2027-2028 '!O195</f>
        <v>1.8015354782539872</v>
      </c>
      <c r="O195" s="449">
        <f>'موازنة 2028 -2029'!O195</f>
        <v>2.0362721342031689</v>
      </c>
      <c r="P195" s="576">
        <f>P847/P191</f>
        <v>2.0362721342031689</v>
      </c>
      <c r="Q195" s="449" t="e">
        <f>'موازنة 2029-2030'!O195</f>
        <v>#DIV/0!</v>
      </c>
      <c r="R195" s="576"/>
      <c r="S195" s="449" t="e">
        <f>S847/S191</f>
        <v>#DIV/0!</v>
      </c>
      <c r="T195" s="577"/>
      <c r="U195" s="578"/>
      <c r="V195" s="579"/>
      <c r="W195" s="461">
        <v>1</v>
      </c>
    </row>
    <row r="196" spans="1:23" s="1" customFormat="1" ht="127.5" customHeight="1" x14ac:dyDescent="0.2">
      <c r="A196" s="410">
        <f t="shared" ref="A196:F196" si="66">A848/A191</f>
        <v>0</v>
      </c>
      <c r="B196" s="410">
        <f t="shared" si="66"/>
        <v>1.4957262053136227</v>
      </c>
      <c r="C196" s="410">
        <f t="shared" si="66"/>
        <v>0.18342857142857144</v>
      </c>
      <c r="D196" s="410">
        <f t="shared" si="66"/>
        <v>1.4403131910281202</v>
      </c>
      <c r="E196" s="410">
        <f t="shared" si="66"/>
        <v>0.53068227694792092</v>
      </c>
      <c r="F196" s="410" t="e">
        <f t="shared" si="66"/>
        <v>#DIV/0!</v>
      </c>
      <c r="G196" s="322"/>
      <c r="H196" s="580" t="s">
        <v>1139</v>
      </c>
      <c r="I196" s="450">
        <f>'الاطار الموازنى  راي الجهه عام'!I196</f>
        <v>0.57958145739536437</v>
      </c>
      <c r="J196" s="450">
        <f>'موازنة 2026-2027'!O196</f>
        <v>0.57958145739536437</v>
      </c>
      <c r="K196" s="450">
        <f>'الاطار الموازنى  راي الجهه عام'!J196</f>
        <v>0.69824686374609202</v>
      </c>
      <c r="L196" s="450">
        <f>'الاطار الموازنى  راي الجهه عام'!K196</f>
        <v>0.87787511649580618</v>
      </c>
      <c r="M196" s="450" t="e">
        <f>'الاطار الموازنى  راي الجهه عام'!M196</f>
        <v>#DIV/0!</v>
      </c>
      <c r="N196" s="450">
        <f>'موازنة 2027-2028 '!O196</f>
        <v>0.69824686374609202</v>
      </c>
      <c r="O196" s="450">
        <f>'موازنة 2028 -2029'!O196</f>
        <v>0.87787511649580618</v>
      </c>
      <c r="P196" s="581">
        <f>P848/P191</f>
        <v>0.87787511649580618</v>
      </c>
      <c r="Q196" s="450" t="e">
        <f>'موازنة 2029-2030'!O196</f>
        <v>#DIV/0!</v>
      </c>
      <c r="R196" s="581"/>
      <c r="S196" s="450" t="e">
        <f>S848/S191</f>
        <v>#DIV/0!</v>
      </c>
      <c r="T196" s="448"/>
      <c r="U196" s="573"/>
      <c r="V196" s="574"/>
      <c r="W196" s="461">
        <v>1</v>
      </c>
    </row>
    <row r="197" spans="1:23" s="3" customFormat="1" ht="123.75" customHeight="1" x14ac:dyDescent="0.2">
      <c r="A197" s="387"/>
      <c r="B197" s="388"/>
      <c r="C197" s="388"/>
      <c r="D197" s="388"/>
      <c r="E197" s="388"/>
      <c r="F197" s="388"/>
      <c r="G197" s="59" t="s">
        <v>737</v>
      </c>
      <c r="H197" s="540" t="s">
        <v>155</v>
      </c>
      <c r="I197" s="388">
        <f>'الاطار الموازنى  راي الجهه عام'!I197</f>
        <v>0</v>
      </c>
      <c r="J197" s="388"/>
      <c r="K197" s="388">
        <f>'الاطار الموازنى  راي الجهه عام'!J197</f>
        <v>0</v>
      </c>
      <c r="L197" s="388">
        <f>'الاطار الموازنى  راي الجهه عام'!K197</f>
        <v>0</v>
      </c>
      <c r="M197" s="388">
        <f>'الاطار الموازنى  راي الجهه عام'!M197</f>
        <v>0</v>
      </c>
      <c r="N197" s="388"/>
      <c r="O197" s="388"/>
      <c r="P197" s="388"/>
      <c r="Q197" s="388"/>
      <c r="R197" s="541">
        <f t="shared" si="47"/>
        <v>0</v>
      </c>
      <c r="S197" s="388"/>
      <c r="T197" s="388" t="str">
        <f t="shared" si="48"/>
        <v xml:space="preserve"> </v>
      </c>
      <c r="U197" s="388" t="str">
        <f t="shared" si="49"/>
        <v xml:space="preserve"> </v>
      </c>
      <c r="V197" s="542"/>
      <c r="W197" s="461">
        <f>W382</f>
        <v>80987245</v>
      </c>
    </row>
    <row r="198" spans="1:23" s="2" customFormat="1" ht="123.75" customHeight="1" x14ac:dyDescent="0.2">
      <c r="A198" s="389"/>
      <c r="B198" s="390"/>
      <c r="C198" s="390"/>
      <c r="D198" s="390"/>
      <c r="E198" s="390"/>
      <c r="F198" s="390"/>
      <c r="G198" s="60" t="s">
        <v>738</v>
      </c>
      <c r="H198" s="543" t="s">
        <v>156</v>
      </c>
      <c r="I198" s="390">
        <f>'الاطار الموازنى  راي الجهه عام'!I198</f>
        <v>0</v>
      </c>
      <c r="J198" s="390"/>
      <c r="K198" s="390">
        <f>'الاطار الموازنى  راي الجهه عام'!J198</f>
        <v>0</v>
      </c>
      <c r="L198" s="390">
        <f>'الاطار الموازنى  راي الجهه عام'!K198</f>
        <v>0</v>
      </c>
      <c r="M198" s="390">
        <f>'الاطار الموازنى  راي الجهه عام'!M198</f>
        <v>0</v>
      </c>
      <c r="N198" s="390"/>
      <c r="O198" s="390"/>
      <c r="P198" s="390"/>
      <c r="Q198" s="390"/>
      <c r="R198" s="544">
        <f t="shared" si="47"/>
        <v>0</v>
      </c>
      <c r="S198" s="390"/>
      <c r="T198" s="390" t="str">
        <f t="shared" si="48"/>
        <v xml:space="preserve"> </v>
      </c>
      <c r="U198" s="390" t="str">
        <f t="shared" si="49"/>
        <v xml:space="preserve"> </v>
      </c>
      <c r="V198" s="545"/>
      <c r="W198" s="461">
        <f>W286</f>
        <v>46914774</v>
      </c>
    </row>
    <row r="199" spans="1:23" s="1" customFormat="1" ht="123.75" customHeight="1" x14ac:dyDescent="0.2">
      <c r="A199" s="357"/>
      <c r="B199" s="373"/>
      <c r="C199" s="373"/>
      <c r="D199" s="373"/>
      <c r="E199" s="373"/>
      <c r="F199" s="373"/>
      <c r="G199" s="54" t="s">
        <v>739</v>
      </c>
      <c r="H199" s="477" t="s">
        <v>157</v>
      </c>
      <c r="I199" s="373">
        <f>'الاطار الموازنى  راي الجهه عام'!I199</f>
        <v>0</v>
      </c>
      <c r="J199" s="373"/>
      <c r="K199" s="373">
        <f>'الاطار الموازنى  راي الجهه عام'!J199</f>
        <v>0</v>
      </c>
      <c r="L199" s="373">
        <f>'الاطار الموازنى  راي الجهه عام'!K199</f>
        <v>0</v>
      </c>
      <c r="M199" s="373">
        <f>'الاطار الموازنى  راي الجهه عام'!M199</f>
        <v>0</v>
      </c>
      <c r="N199" s="373"/>
      <c r="O199" s="373"/>
      <c r="P199" s="373"/>
      <c r="Q199" s="373"/>
      <c r="R199" s="508">
        <f t="shared" si="47"/>
        <v>0</v>
      </c>
      <c r="S199" s="373"/>
      <c r="T199" s="373" t="str">
        <f t="shared" si="48"/>
        <v xml:space="preserve"> </v>
      </c>
      <c r="U199" s="373" t="str">
        <f t="shared" si="49"/>
        <v xml:space="preserve"> </v>
      </c>
      <c r="V199" s="509"/>
      <c r="W199" s="461">
        <f>W209</f>
        <v>11661090</v>
      </c>
    </row>
    <row r="200" spans="1:23" ht="105.75" hidden="1" customHeight="1" x14ac:dyDescent="0.2">
      <c r="A200" s="364">
        <f>'موازنة 2026-2027'!A200</f>
        <v>0</v>
      </c>
      <c r="B200" s="365">
        <f>'موازنة 2026-2027'!B200</f>
        <v>0</v>
      </c>
      <c r="C200" s="365">
        <f>'موازنة 2026-2027'!C200</f>
        <v>0</v>
      </c>
      <c r="D200" s="365">
        <f>'موازنة 2026-2027'!D200</f>
        <v>0</v>
      </c>
      <c r="E200" s="365">
        <f>'موازنة 2026-2027'!E200</f>
        <v>0</v>
      </c>
      <c r="F200" s="365">
        <f>'موازنة 2026-2027'!F200</f>
        <v>0</v>
      </c>
      <c r="G200" s="49" t="s">
        <v>740</v>
      </c>
      <c r="H200" s="480" t="s">
        <v>158</v>
      </c>
      <c r="I200" s="365">
        <f>'الاطار الموازنى  راي الجهه عام'!I200</f>
        <v>0</v>
      </c>
      <c r="J200" s="365">
        <f>'موازنة 2026-2027'!O200</f>
        <v>0</v>
      </c>
      <c r="K200" s="365">
        <f>'الاطار الموازنى  راي الجهه عام'!J200</f>
        <v>0</v>
      </c>
      <c r="L200" s="365">
        <f>'الاطار الموازنى  راي الجهه عام'!K200</f>
        <v>0</v>
      </c>
      <c r="M200" s="365">
        <f>'الاطار الموازنى  راي الجهه عام'!M200</f>
        <v>0</v>
      </c>
      <c r="N200" s="365">
        <f>'موازنة 2027-2028 '!O200</f>
        <v>0</v>
      </c>
      <c r="O200" s="365">
        <f>'موازنة 2028 -2029'!O200</f>
        <v>0</v>
      </c>
      <c r="P200" s="365">
        <f t="shared" si="53"/>
        <v>0</v>
      </c>
      <c r="Q200" s="365">
        <f>'موازنة 2029-2030'!O200</f>
        <v>0</v>
      </c>
      <c r="R200" s="496">
        <f t="shared" si="47"/>
        <v>0</v>
      </c>
      <c r="S200" s="365"/>
      <c r="T200" s="365" t="str">
        <f t="shared" si="48"/>
        <v xml:space="preserve"> </v>
      </c>
      <c r="U200" s="365" t="str">
        <f t="shared" si="49"/>
        <v xml:space="preserve"> </v>
      </c>
      <c r="V200" s="497">
        <f t="shared" si="52"/>
        <v>0</v>
      </c>
      <c r="W200" s="461">
        <f t="shared" si="50"/>
        <v>0</v>
      </c>
    </row>
    <row r="201" spans="1:23" ht="125.25" customHeight="1" x14ac:dyDescent="0.2">
      <c r="A201" s="365">
        <f>'موازنة 2026-2027'!A201</f>
        <v>4000</v>
      </c>
      <c r="B201" s="365">
        <f>'موازنة 2026-2027'!B201</f>
        <v>3290</v>
      </c>
      <c r="C201" s="365">
        <f>'موازنة 2026-2027'!C201</f>
        <v>13000</v>
      </c>
      <c r="D201" s="365">
        <f>'موازنة 2026-2027'!D201</f>
        <v>1351</v>
      </c>
      <c r="E201" s="365">
        <f>'موازنة 2026-2027'!E201</f>
        <v>13000</v>
      </c>
      <c r="F201" s="365">
        <f>'موازنة 2026-2027'!F201</f>
        <v>0</v>
      </c>
      <c r="G201" s="49" t="s">
        <v>741</v>
      </c>
      <c r="H201" s="480" t="s">
        <v>159</v>
      </c>
      <c r="I201" s="365">
        <f>'الاطار الموازنى  راي الجهه عام'!I201</f>
        <v>220000</v>
      </c>
      <c r="J201" s="365">
        <f>'موازنة 2026-2027'!O201</f>
        <v>220000</v>
      </c>
      <c r="K201" s="365">
        <f>'الاطار الموازنى  راي الجهه عام'!J201</f>
        <v>253000</v>
      </c>
      <c r="L201" s="365">
        <f>'الاطار الموازنى  راي الجهه عام'!K201</f>
        <v>304000</v>
      </c>
      <c r="M201" s="365">
        <f>'الاطار الموازنى  راي الجهه عام'!M201</f>
        <v>0</v>
      </c>
      <c r="N201" s="365">
        <f>'موازنة 2027-2028 '!O201</f>
        <v>253000</v>
      </c>
      <c r="O201" s="365">
        <f>'موازنة 2028 -2029'!O201</f>
        <v>304000</v>
      </c>
      <c r="P201" s="365">
        <f t="shared" si="53"/>
        <v>608000</v>
      </c>
      <c r="Q201" s="365">
        <f>'موازنة 2029-2030'!O201</f>
        <v>0</v>
      </c>
      <c r="R201" s="496">
        <f t="shared" si="47"/>
        <v>-220000</v>
      </c>
      <c r="S201" s="365"/>
      <c r="T201" s="365" t="str">
        <f t="shared" si="48"/>
        <v xml:space="preserve"> </v>
      </c>
      <c r="U201" s="365">
        <f t="shared" si="49"/>
        <v>220000</v>
      </c>
      <c r="V201" s="497">
        <f t="shared" si="52"/>
        <v>0</v>
      </c>
      <c r="W201" s="461">
        <f t="shared" si="50"/>
        <v>1419641</v>
      </c>
    </row>
    <row r="202" spans="1:23" ht="123.75" customHeight="1" x14ac:dyDescent="0.2">
      <c r="A202" s="365">
        <f>'موازنة 2026-2027'!A202</f>
        <v>2000</v>
      </c>
      <c r="B202" s="365">
        <f>'موازنة 2026-2027'!B202</f>
        <v>0</v>
      </c>
      <c r="C202" s="365">
        <f>'موازنة 2026-2027'!C202</f>
        <v>5000</v>
      </c>
      <c r="D202" s="365">
        <f>'موازنة 2026-2027'!D202</f>
        <v>0</v>
      </c>
      <c r="E202" s="365">
        <f>'موازنة 2026-2027'!E202</f>
        <v>5000</v>
      </c>
      <c r="F202" s="365">
        <f>'موازنة 2026-2027'!F202</f>
        <v>0</v>
      </c>
      <c r="G202" s="49" t="s">
        <v>742</v>
      </c>
      <c r="H202" s="480" t="s">
        <v>160</v>
      </c>
      <c r="I202" s="365">
        <f>'الاطار الموازنى  راي الجهه عام'!I202</f>
        <v>22000</v>
      </c>
      <c r="J202" s="365">
        <f>'موازنة 2026-2027'!O202</f>
        <v>22000</v>
      </c>
      <c r="K202" s="365">
        <f>'الاطار الموازنى  راي الجهه عام'!J202</f>
        <v>25000</v>
      </c>
      <c r="L202" s="365">
        <f>'الاطار الموازنى  راي الجهه عام'!K202</f>
        <v>30000</v>
      </c>
      <c r="M202" s="365">
        <f>'الاطار الموازنى  راي الجهه عام'!M202</f>
        <v>0</v>
      </c>
      <c r="N202" s="365">
        <f>'موازنة 2027-2028 '!O202</f>
        <v>25000</v>
      </c>
      <c r="O202" s="365">
        <f>'موازنة 2028 -2029'!O202</f>
        <v>30000</v>
      </c>
      <c r="P202" s="365">
        <f t="shared" si="53"/>
        <v>60000</v>
      </c>
      <c r="Q202" s="365">
        <f>'موازنة 2029-2030'!O202</f>
        <v>0</v>
      </c>
      <c r="R202" s="496">
        <f t="shared" si="47"/>
        <v>-22000</v>
      </c>
      <c r="S202" s="365"/>
      <c r="T202" s="365" t="str">
        <f t="shared" si="48"/>
        <v xml:space="preserve"> </v>
      </c>
      <c r="U202" s="365">
        <f t="shared" si="49"/>
        <v>22000</v>
      </c>
      <c r="V202" s="497">
        <f t="shared" si="52"/>
        <v>0</v>
      </c>
      <c r="W202" s="461">
        <f t="shared" si="50"/>
        <v>149000</v>
      </c>
    </row>
    <row r="203" spans="1:23" ht="105.75" hidden="1" customHeight="1" x14ac:dyDescent="0.2">
      <c r="A203" s="365">
        <f>'موازنة 2026-2027'!A203</f>
        <v>0</v>
      </c>
      <c r="B203" s="365">
        <f>'موازنة 2026-2027'!B203</f>
        <v>0</v>
      </c>
      <c r="C203" s="365">
        <f>'موازنة 2026-2027'!C203</f>
        <v>0</v>
      </c>
      <c r="D203" s="365">
        <f>'موازنة 2026-2027'!D203</f>
        <v>0</v>
      </c>
      <c r="E203" s="365">
        <f>'موازنة 2026-2027'!E203</f>
        <v>0</v>
      </c>
      <c r="F203" s="365">
        <f>'موازنة 2026-2027'!F203</f>
        <v>0</v>
      </c>
      <c r="G203" s="49" t="s">
        <v>743</v>
      </c>
      <c r="H203" s="480" t="s">
        <v>161</v>
      </c>
      <c r="I203" s="365">
        <f>'الاطار الموازنى  راي الجهه عام'!I203</f>
        <v>0</v>
      </c>
      <c r="J203" s="365">
        <f>'موازنة 2026-2027'!O203</f>
        <v>0</v>
      </c>
      <c r="K203" s="365">
        <f>'الاطار الموازنى  راي الجهه عام'!J203</f>
        <v>0</v>
      </c>
      <c r="L203" s="365">
        <f>'الاطار الموازنى  راي الجهه عام'!K203</f>
        <v>0</v>
      </c>
      <c r="M203" s="365">
        <f>'الاطار الموازنى  راي الجهه عام'!M203</f>
        <v>0</v>
      </c>
      <c r="N203" s="365">
        <f>'موازنة 2027-2028 '!O203</f>
        <v>0</v>
      </c>
      <c r="O203" s="365">
        <f>'موازنة 2028 -2029'!O203</f>
        <v>0</v>
      </c>
      <c r="P203" s="365">
        <f t="shared" si="53"/>
        <v>0</v>
      </c>
      <c r="Q203" s="365">
        <f>'موازنة 2029-2030'!O203</f>
        <v>0</v>
      </c>
      <c r="R203" s="496">
        <f t="shared" si="47"/>
        <v>0</v>
      </c>
      <c r="S203" s="365"/>
      <c r="T203" s="365" t="str">
        <f t="shared" si="48"/>
        <v xml:space="preserve"> </v>
      </c>
      <c r="U203" s="365" t="str">
        <f t="shared" si="49"/>
        <v xml:space="preserve"> </v>
      </c>
      <c r="V203" s="497">
        <f t="shared" si="52"/>
        <v>0</v>
      </c>
      <c r="W203" s="461">
        <f t="shared" si="50"/>
        <v>0</v>
      </c>
    </row>
    <row r="204" spans="1:23" ht="112.5" customHeight="1" x14ac:dyDescent="0.2">
      <c r="A204" s="365">
        <f>'موازنة 2026-2027'!A204</f>
        <v>280000</v>
      </c>
      <c r="B204" s="365">
        <f>'موازنة 2026-2027'!B204</f>
        <v>184419</v>
      </c>
      <c r="C204" s="365">
        <f>'موازنة 2026-2027'!C204</f>
        <v>285000</v>
      </c>
      <c r="D204" s="365">
        <f>'موازنة 2026-2027'!D204</f>
        <v>201443</v>
      </c>
      <c r="E204" s="365">
        <f>'موازنة 2026-2027'!E204</f>
        <v>285000</v>
      </c>
      <c r="F204" s="365">
        <f>'موازنة 2026-2027'!F204</f>
        <v>0</v>
      </c>
      <c r="G204" s="49" t="s">
        <v>744</v>
      </c>
      <c r="H204" s="480" t="s">
        <v>162</v>
      </c>
      <c r="I204" s="365">
        <f>'الاطار الموازنى  راي الجهه عام'!I204</f>
        <v>330000</v>
      </c>
      <c r="J204" s="365">
        <f>'موازنة 2026-2027'!O204</f>
        <v>330000</v>
      </c>
      <c r="K204" s="365">
        <f>'الاطار الموازنى  راي الجهه عام'!J204</f>
        <v>380000</v>
      </c>
      <c r="L204" s="365">
        <f>'الاطار الموازنى  راي الجهه عام'!K204</f>
        <v>455000</v>
      </c>
      <c r="M204" s="365">
        <f>'الاطار الموازنى  راي الجهه عام'!M204</f>
        <v>0</v>
      </c>
      <c r="N204" s="365">
        <f>'موازنة 2027-2028 '!O204</f>
        <v>380000</v>
      </c>
      <c r="O204" s="365">
        <f>'موازنة 2028 -2029'!O204</f>
        <v>455000</v>
      </c>
      <c r="P204" s="365">
        <f t="shared" si="53"/>
        <v>910000</v>
      </c>
      <c r="Q204" s="365">
        <f>'موازنة 2029-2030'!O204</f>
        <v>0</v>
      </c>
      <c r="R204" s="496">
        <f t="shared" si="47"/>
        <v>-330000</v>
      </c>
      <c r="S204" s="365"/>
      <c r="T204" s="365" t="str">
        <f t="shared" si="48"/>
        <v xml:space="preserve"> </v>
      </c>
      <c r="U204" s="365">
        <f t="shared" si="49"/>
        <v>330000</v>
      </c>
      <c r="V204" s="497">
        <f t="shared" si="52"/>
        <v>0</v>
      </c>
      <c r="W204" s="461">
        <f t="shared" si="50"/>
        <v>3310862</v>
      </c>
    </row>
    <row r="205" spans="1:23" ht="107.25" customHeight="1" x14ac:dyDescent="0.2">
      <c r="A205" s="365">
        <f>'موازنة 2026-2027'!A205</f>
        <v>90000</v>
      </c>
      <c r="B205" s="365">
        <f>'موازنة 2026-2027'!B205</f>
        <v>38260</v>
      </c>
      <c r="C205" s="365">
        <f>'موازنة 2026-2027'!C205</f>
        <v>90000</v>
      </c>
      <c r="D205" s="365">
        <f>'موازنة 2026-2027'!D205</f>
        <v>85657</v>
      </c>
      <c r="E205" s="365">
        <f>'موازنة 2026-2027'!E205</f>
        <v>90000</v>
      </c>
      <c r="F205" s="365">
        <f>'موازنة 2026-2027'!F205</f>
        <v>0</v>
      </c>
      <c r="G205" s="49" t="s">
        <v>745</v>
      </c>
      <c r="H205" s="480" t="s">
        <v>163</v>
      </c>
      <c r="I205" s="365">
        <f>'الاطار الموازنى  راي الجهه عام'!I205</f>
        <v>156000</v>
      </c>
      <c r="J205" s="365">
        <f>'موازنة 2026-2027'!O205</f>
        <v>156000</v>
      </c>
      <c r="K205" s="365">
        <f>'الاطار الموازنى  راي الجهه عام'!J205</f>
        <v>180000</v>
      </c>
      <c r="L205" s="365">
        <f>'الاطار الموازنى  راي الجهه عام'!K205</f>
        <v>216000</v>
      </c>
      <c r="M205" s="365">
        <f>'الاطار الموازنى  راي الجهه عام'!M205</f>
        <v>0</v>
      </c>
      <c r="N205" s="365">
        <f>'موازنة 2027-2028 '!O205</f>
        <v>180000</v>
      </c>
      <c r="O205" s="365">
        <f>'موازنة 2028 -2029'!O205</f>
        <v>216000</v>
      </c>
      <c r="P205" s="365">
        <f t="shared" si="53"/>
        <v>432000</v>
      </c>
      <c r="Q205" s="365">
        <f>'موازنة 2029-2030'!O205</f>
        <v>0</v>
      </c>
      <c r="R205" s="496">
        <f t="shared" si="47"/>
        <v>-156000</v>
      </c>
      <c r="S205" s="365"/>
      <c r="T205" s="365" t="str">
        <f t="shared" si="48"/>
        <v xml:space="preserve"> </v>
      </c>
      <c r="U205" s="365">
        <f t="shared" si="49"/>
        <v>156000</v>
      </c>
      <c r="V205" s="497">
        <f t="shared" si="52"/>
        <v>0</v>
      </c>
      <c r="W205" s="461">
        <f t="shared" si="50"/>
        <v>1377917</v>
      </c>
    </row>
    <row r="206" spans="1:23" ht="107.25" customHeight="1" x14ac:dyDescent="0.2">
      <c r="A206" s="365">
        <f>'موازنة 2026-2027'!A206</f>
        <v>2000</v>
      </c>
      <c r="B206" s="365">
        <f>'موازنة 2026-2027'!B206</f>
        <v>0</v>
      </c>
      <c r="C206" s="365">
        <f>'موازنة 2026-2027'!C206</f>
        <v>5000</v>
      </c>
      <c r="D206" s="365">
        <f>'موازنة 2026-2027'!D206</f>
        <v>0</v>
      </c>
      <c r="E206" s="365">
        <f>'موازنة 2026-2027'!E206</f>
        <v>5000</v>
      </c>
      <c r="F206" s="365">
        <f>'موازنة 2026-2027'!F206</f>
        <v>0</v>
      </c>
      <c r="G206" s="49" t="s">
        <v>746</v>
      </c>
      <c r="H206" s="480" t="s">
        <v>164</v>
      </c>
      <c r="I206" s="365">
        <f>'الاطار الموازنى  راي الجهه عام'!I206</f>
        <v>6000</v>
      </c>
      <c r="J206" s="365">
        <f>'موازنة 2026-2027'!O206</f>
        <v>6000</v>
      </c>
      <c r="K206" s="365">
        <f>'الاطار الموازنى  راي الجهه عام'!J206</f>
        <v>7000</v>
      </c>
      <c r="L206" s="365">
        <f>'الاطار الموازنى  راي الجهه عام'!K206</f>
        <v>8000</v>
      </c>
      <c r="M206" s="365">
        <f>'الاطار الموازنى  راي الجهه عام'!M206</f>
        <v>0</v>
      </c>
      <c r="N206" s="365">
        <f>'موازنة 2027-2028 '!O206</f>
        <v>7000</v>
      </c>
      <c r="O206" s="365">
        <f>'موازنة 2028 -2029'!O206</f>
        <v>8000</v>
      </c>
      <c r="P206" s="365">
        <f t="shared" si="53"/>
        <v>16000</v>
      </c>
      <c r="Q206" s="365">
        <f>'موازنة 2029-2030'!O206</f>
        <v>0</v>
      </c>
      <c r="R206" s="496">
        <f t="shared" si="47"/>
        <v>-6000</v>
      </c>
      <c r="S206" s="365"/>
      <c r="T206" s="365" t="str">
        <f t="shared" si="48"/>
        <v xml:space="preserve"> </v>
      </c>
      <c r="U206" s="365">
        <f t="shared" si="49"/>
        <v>6000</v>
      </c>
      <c r="V206" s="497">
        <f t="shared" si="52"/>
        <v>0</v>
      </c>
      <c r="W206" s="461">
        <f t="shared" si="50"/>
        <v>49000</v>
      </c>
    </row>
    <row r="207" spans="1:23" ht="105" customHeight="1" x14ac:dyDescent="0.2">
      <c r="A207" s="365">
        <f>'موازنة 2026-2027'!A207</f>
        <v>5000</v>
      </c>
      <c r="B207" s="365">
        <f>'موازنة 2026-2027'!B207</f>
        <v>4970</v>
      </c>
      <c r="C207" s="365">
        <f>'موازنة 2026-2027'!C207</f>
        <v>10000</v>
      </c>
      <c r="D207" s="365">
        <f>'موازنة 2026-2027'!D207</f>
        <v>0</v>
      </c>
      <c r="E207" s="365">
        <f>'موازنة 2026-2027'!E207</f>
        <v>10000</v>
      </c>
      <c r="F207" s="365">
        <f>'موازنة 2026-2027'!F207</f>
        <v>0</v>
      </c>
      <c r="G207" s="49" t="s">
        <v>747</v>
      </c>
      <c r="H207" s="480" t="s">
        <v>165</v>
      </c>
      <c r="I207" s="365">
        <f>'الاطار الموازنى  راي الجهه عام'!I207</f>
        <v>11000</v>
      </c>
      <c r="J207" s="365">
        <f>'موازنة 2026-2027'!O207</f>
        <v>11000</v>
      </c>
      <c r="K207" s="365">
        <f>'الاطار الموازنى  راي الجهه عام'!J207</f>
        <v>13000</v>
      </c>
      <c r="L207" s="365">
        <f>'الاطار الموازنى  راي الجهه عام'!K207</f>
        <v>15000</v>
      </c>
      <c r="M207" s="365">
        <f>'الاطار الموازنى  راي الجهه عام'!M207</f>
        <v>0</v>
      </c>
      <c r="N207" s="365">
        <f>'موازنة 2027-2028 '!O207</f>
        <v>13000</v>
      </c>
      <c r="O207" s="365">
        <f>'موازنة 2028 -2029'!O207</f>
        <v>15000</v>
      </c>
      <c r="P207" s="365">
        <f t="shared" si="53"/>
        <v>30000</v>
      </c>
      <c r="Q207" s="365">
        <f>'موازنة 2029-2030'!O207</f>
        <v>0</v>
      </c>
      <c r="R207" s="496">
        <f t="shared" si="47"/>
        <v>-11000</v>
      </c>
      <c r="S207" s="365"/>
      <c r="T207" s="365" t="str">
        <f t="shared" si="48"/>
        <v xml:space="preserve"> </v>
      </c>
      <c r="U207" s="365">
        <f t="shared" si="49"/>
        <v>11000</v>
      </c>
      <c r="V207" s="497">
        <f t="shared" si="52"/>
        <v>0</v>
      </c>
      <c r="W207" s="461">
        <f t="shared" si="50"/>
        <v>98970</v>
      </c>
    </row>
    <row r="208" spans="1:23" ht="110.25" customHeight="1" thickBot="1" x14ac:dyDescent="0.25">
      <c r="A208" s="379">
        <f>'موازنة 2026-2027'!A208</f>
        <v>1000</v>
      </c>
      <c r="B208" s="379">
        <f>'موازنة 2026-2027'!B208</f>
        <v>0</v>
      </c>
      <c r="C208" s="379">
        <f>'موازنة 2026-2027'!C208</f>
        <v>100000</v>
      </c>
      <c r="D208" s="379">
        <f>'موازنة 2026-2027'!D208</f>
        <v>209700</v>
      </c>
      <c r="E208" s="379">
        <f>'موازنة 2026-2027'!E208</f>
        <v>100000</v>
      </c>
      <c r="F208" s="379">
        <f>'موازنة 2026-2027'!F208</f>
        <v>0</v>
      </c>
      <c r="G208" s="50" t="s">
        <v>748</v>
      </c>
      <c r="H208" s="480" t="s">
        <v>166</v>
      </c>
      <c r="I208" s="379">
        <f>'الاطار الموازنى  راي الجهه عام'!I208</f>
        <v>770000</v>
      </c>
      <c r="J208" s="379">
        <f>'موازنة 2026-2027'!O208</f>
        <v>770000</v>
      </c>
      <c r="K208" s="379">
        <f>'الاطار الموازنى  راي الجهه عام'!J208</f>
        <v>886000</v>
      </c>
      <c r="L208" s="379">
        <f>'الاطار الموازنى  راي الجهه عام'!K208</f>
        <v>1063000</v>
      </c>
      <c r="M208" s="379">
        <f>'الاطار الموازنى  راي الجهه عام'!M208</f>
        <v>0</v>
      </c>
      <c r="N208" s="379">
        <f>'موازنة 2027-2028 '!O208</f>
        <v>886000</v>
      </c>
      <c r="O208" s="379">
        <f>'موازنة 2028 -2029'!O208</f>
        <v>1063000</v>
      </c>
      <c r="P208" s="379">
        <f t="shared" si="53"/>
        <v>2126000</v>
      </c>
      <c r="Q208" s="379">
        <f>'موازنة 2029-2030'!O208</f>
        <v>0</v>
      </c>
      <c r="R208" s="520">
        <f t="shared" si="47"/>
        <v>-770000</v>
      </c>
      <c r="S208" s="379"/>
      <c r="T208" s="379" t="str">
        <f t="shared" si="48"/>
        <v xml:space="preserve"> </v>
      </c>
      <c r="U208" s="379">
        <f t="shared" si="49"/>
        <v>770000</v>
      </c>
      <c r="V208" s="521">
        <f t="shared" si="52"/>
        <v>0</v>
      </c>
      <c r="W208" s="461">
        <f t="shared" si="50"/>
        <v>5255700</v>
      </c>
    </row>
    <row r="209" spans="1:23" s="1" customFormat="1" ht="107.25" customHeight="1" thickBot="1" x14ac:dyDescent="0.25">
      <c r="A209" s="360">
        <f t="shared" ref="A209:F209" si="67">SUM(A200:A208)</f>
        <v>384000</v>
      </c>
      <c r="B209" s="368">
        <f t="shared" si="67"/>
        <v>230939</v>
      </c>
      <c r="C209" s="368">
        <f t="shared" si="67"/>
        <v>508000</v>
      </c>
      <c r="D209" s="368">
        <f t="shared" si="67"/>
        <v>498151</v>
      </c>
      <c r="E209" s="368">
        <f t="shared" si="67"/>
        <v>508000</v>
      </c>
      <c r="F209" s="368">
        <f t="shared" si="67"/>
        <v>0</v>
      </c>
      <c r="G209" s="51"/>
      <c r="H209" s="486" t="s">
        <v>167</v>
      </c>
      <c r="I209" s="368">
        <f>'الاطار الموازنى  راي الجهه عام'!I209</f>
        <v>1515000</v>
      </c>
      <c r="J209" s="368">
        <f>'موازنة 2026-2027'!O209</f>
        <v>1515000</v>
      </c>
      <c r="K209" s="368">
        <f>'الاطار الموازنى  راي الجهه عام'!J209</f>
        <v>1744000</v>
      </c>
      <c r="L209" s="368">
        <f>'الاطار الموازنى  راي الجهه عام'!K209</f>
        <v>2091000</v>
      </c>
      <c r="M209" s="368">
        <f>'الاطار الموازنى  راي الجهه عام'!M209</f>
        <v>0</v>
      </c>
      <c r="N209" s="368">
        <f>'موازنة 2027-2028 '!O209</f>
        <v>1744000</v>
      </c>
      <c r="O209" s="368">
        <f>'موازنة 2028 -2029'!O209</f>
        <v>2091000</v>
      </c>
      <c r="P209" s="368">
        <f t="shared" ref="P209:S209" si="68">SUM(P200:P208)</f>
        <v>4182000</v>
      </c>
      <c r="Q209" s="368">
        <f>'موازنة 2029-2030'!O209</f>
        <v>0</v>
      </c>
      <c r="R209" s="500">
        <f t="shared" si="47"/>
        <v>-1515000</v>
      </c>
      <c r="S209" s="368">
        <f t="shared" si="68"/>
        <v>0</v>
      </c>
      <c r="T209" s="368" t="str">
        <f t="shared" si="48"/>
        <v xml:space="preserve"> </v>
      </c>
      <c r="U209" s="368">
        <f t="shared" si="49"/>
        <v>1515000</v>
      </c>
      <c r="V209" s="501">
        <f t="shared" si="52"/>
        <v>0</v>
      </c>
      <c r="W209" s="461">
        <f t="shared" si="50"/>
        <v>11661090</v>
      </c>
    </row>
    <row r="210" spans="1:23" s="1" customFormat="1" ht="105.75" hidden="1" customHeight="1" x14ac:dyDescent="0.2">
      <c r="A210" s="394"/>
      <c r="B210" s="395"/>
      <c r="C210" s="395"/>
      <c r="D210" s="395"/>
      <c r="E210" s="395"/>
      <c r="F210" s="395"/>
      <c r="G210" s="48" t="s">
        <v>749</v>
      </c>
      <c r="H210" s="477" t="s">
        <v>168</v>
      </c>
      <c r="I210" s="395">
        <f>'الاطار الموازنى  راي الجهه عام'!I210</f>
        <v>0</v>
      </c>
      <c r="J210" s="395"/>
      <c r="K210" s="395">
        <f>'الاطار الموازنى  راي الجهه عام'!J210</f>
        <v>0</v>
      </c>
      <c r="L210" s="395">
        <f>'الاطار الموازنى  راي الجهه عام'!K210</f>
        <v>0</v>
      </c>
      <c r="M210" s="395">
        <f>'الاطار الموازنى  راي الجهه عام'!M210</f>
        <v>0</v>
      </c>
      <c r="N210" s="395"/>
      <c r="O210" s="395"/>
      <c r="P210" s="395"/>
      <c r="Q210" s="395"/>
      <c r="R210" s="549">
        <f t="shared" si="47"/>
        <v>0</v>
      </c>
      <c r="S210" s="395"/>
      <c r="T210" s="395" t="str">
        <f t="shared" si="48"/>
        <v xml:space="preserve"> </v>
      </c>
      <c r="U210" s="395" t="str">
        <f t="shared" si="49"/>
        <v xml:space="preserve"> </v>
      </c>
      <c r="V210" s="550"/>
      <c r="W210" s="461">
        <f>W213</f>
        <v>0</v>
      </c>
    </row>
    <row r="211" spans="1:23" ht="105.75" hidden="1" customHeight="1" x14ac:dyDescent="0.2">
      <c r="A211" s="364">
        <f>'موازنة 2026-2027'!A211</f>
        <v>0</v>
      </c>
      <c r="B211" s="365">
        <f>'موازنة 2026-2027'!B211</f>
        <v>0</v>
      </c>
      <c r="C211" s="365">
        <f>'موازنة 2026-2027'!C211</f>
        <v>0</v>
      </c>
      <c r="D211" s="365">
        <f>'موازنة 2026-2027'!D211</f>
        <v>0</v>
      </c>
      <c r="E211" s="365">
        <f>'موازنة 2026-2027'!E211</f>
        <v>0</v>
      </c>
      <c r="F211" s="365">
        <f>'موازنة 2026-2027'!F211</f>
        <v>0</v>
      </c>
      <c r="G211" s="49" t="s">
        <v>750</v>
      </c>
      <c r="H211" s="480" t="s">
        <v>169</v>
      </c>
      <c r="I211" s="365">
        <f>'الاطار الموازنى  راي الجهه عام'!I211</f>
        <v>0</v>
      </c>
      <c r="J211" s="365">
        <f>'موازنة 2026-2027'!O211</f>
        <v>0</v>
      </c>
      <c r="K211" s="365">
        <f>'الاطار الموازنى  راي الجهه عام'!J211</f>
        <v>0</v>
      </c>
      <c r="L211" s="365">
        <f>'الاطار الموازنى  راي الجهه عام'!K211</f>
        <v>0</v>
      </c>
      <c r="M211" s="365">
        <f>'الاطار الموازنى  راي الجهه عام'!M211</f>
        <v>0</v>
      </c>
      <c r="N211" s="365">
        <f>'موازنة 2027-2028 '!O211</f>
        <v>0</v>
      </c>
      <c r="O211" s="365">
        <f>'موازنة 2028 -2029'!O211</f>
        <v>0</v>
      </c>
      <c r="P211" s="365">
        <f t="shared" si="53"/>
        <v>0</v>
      </c>
      <c r="Q211" s="365">
        <f>'موازنة 2029-2030'!O211</f>
        <v>0</v>
      </c>
      <c r="R211" s="496">
        <f t="shared" si="47"/>
        <v>0</v>
      </c>
      <c r="S211" s="365"/>
      <c r="T211" s="365" t="str">
        <f t="shared" si="48"/>
        <v xml:space="preserve"> </v>
      </c>
      <c r="U211" s="365" t="str">
        <f t="shared" si="49"/>
        <v xml:space="preserve"> </v>
      </c>
      <c r="V211" s="497">
        <f t="shared" si="52"/>
        <v>0</v>
      </c>
      <c r="W211" s="461">
        <f t="shared" si="50"/>
        <v>0</v>
      </c>
    </row>
    <row r="212" spans="1:23" ht="105.75" hidden="1" customHeight="1" thickBot="1" x14ac:dyDescent="0.25">
      <c r="A212" s="391">
        <f>'موازنة 2026-2027'!A212</f>
        <v>0</v>
      </c>
      <c r="B212" s="379">
        <f>'موازنة 2026-2027'!B212</f>
        <v>0</v>
      </c>
      <c r="C212" s="379">
        <f>'موازنة 2026-2027'!C212</f>
        <v>0</v>
      </c>
      <c r="D212" s="379">
        <f>'موازنة 2026-2027'!D212</f>
        <v>0</v>
      </c>
      <c r="E212" s="379">
        <f>'موازنة 2026-2027'!E212</f>
        <v>0</v>
      </c>
      <c r="F212" s="379">
        <f>'موازنة 2026-2027'!F212</f>
        <v>0</v>
      </c>
      <c r="G212" s="50" t="s">
        <v>751</v>
      </c>
      <c r="H212" s="480" t="s">
        <v>170</v>
      </c>
      <c r="I212" s="379">
        <f>'الاطار الموازنى  راي الجهه عام'!I212</f>
        <v>0</v>
      </c>
      <c r="J212" s="379">
        <f>'موازنة 2026-2027'!O212</f>
        <v>0</v>
      </c>
      <c r="K212" s="379">
        <f>'الاطار الموازنى  راي الجهه عام'!J212</f>
        <v>0</v>
      </c>
      <c r="L212" s="379">
        <f>'الاطار الموازنى  راي الجهه عام'!K212</f>
        <v>0</v>
      </c>
      <c r="M212" s="379">
        <f>'الاطار الموازنى  راي الجهه عام'!M212</f>
        <v>0</v>
      </c>
      <c r="N212" s="379">
        <f>'موازنة 2027-2028 '!O212</f>
        <v>0</v>
      </c>
      <c r="O212" s="379">
        <f>'موازنة 2028 -2029'!O212</f>
        <v>0</v>
      </c>
      <c r="P212" s="379">
        <f t="shared" si="53"/>
        <v>0</v>
      </c>
      <c r="Q212" s="379">
        <f>'موازنة 2029-2030'!O212</f>
        <v>0</v>
      </c>
      <c r="R212" s="520">
        <f t="shared" si="47"/>
        <v>0</v>
      </c>
      <c r="S212" s="379"/>
      <c r="T212" s="379" t="str">
        <f t="shared" si="48"/>
        <v xml:space="preserve"> </v>
      </c>
      <c r="U212" s="379" t="str">
        <f t="shared" si="49"/>
        <v xml:space="preserve"> </v>
      </c>
      <c r="V212" s="521">
        <f t="shared" si="52"/>
        <v>0</v>
      </c>
      <c r="W212" s="461">
        <f t="shared" si="50"/>
        <v>0</v>
      </c>
    </row>
    <row r="213" spans="1:23" s="1" customFormat="1" ht="102.75" hidden="1" customHeight="1" thickBot="1" x14ac:dyDescent="0.25">
      <c r="A213" s="360">
        <f t="shared" ref="A213:S213" si="69">SUM(A211:A212)</f>
        <v>0</v>
      </c>
      <c r="B213" s="368">
        <f t="shared" si="69"/>
        <v>0</v>
      </c>
      <c r="C213" s="368">
        <f t="shared" si="69"/>
        <v>0</v>
      </c>
      <c r="D213" s="368">
        <f t="shared" si="69"/>
        <v>0</v>
      </c>
      <c r="E213" s="368">
        <f t="shared" si="69"/>
        <v>0</v>
      </c>
      <c r="F213" s="368">
        <f t="shared" si="69"/>
        <v>0</v>
      </c>
      <c r="G213" s="51"/>
      <c r="H213" s="486" t="s">
        <v>171</v>
      </c>
      <c r="I213" s="368">
        <f>'الاطار الموازنى  راي الجهه عام'!I213</f>
        <v>0</v>
      </c>
      <c r="J213" s="368">
        <f>'موازنة 2026-2027'!O213</f>
        <v>0</v>
      </c>
      <c r="K213" s="368">
        <f>'الاطار الموازنى  راي الجهه عام'!J213</f>
        <v>0</v>
      </c>
      <c r="L213" s="368">
        <f>'الاطار الموازنى  راي الجهه عام'!K213</f>
        <v>0</v>
      </c>
      <c r="M213" s="368">
        <f>'الاطار الموازنى  راي الجهه عام'!M213</f>
        <v>0</v>
      </c>
      <c r="N213" s="368">
        <f>'موازنة 2027-2028 '!O213</f>
        <v>0</v>
      </c>
      <c r="O213" s="368">
        <f>'موازنة 2028 -2029'!O213</f>
        <v>0</v>
      </c>
      <c r="P213" s="368">
        <f t="shared" si="69"/>
        <v>0</v>
      </c>
      <c r="Q213" s="368">
        <f>'موازنة 2029-2030'!O213</f>
        <v>0</v>
      </c>
      <c r="R213" s="500">
        <f t="shared" si="47"/>
        <v>0</v>
      </c>
      <c r="S213" s="368">
        <f t="shared" si="69"/>
        <v>0</v>
      </c>
      <c r="T213" s="368" t="str">
        <f t="shared" si="48"/>
        <v xml:space="preserve"> </v>
      </c>
      <c r="U213" s="368" t="str">
        <f t="shared" si="49"/>
        <v xml:space="preserve"> </v>
      </c>
      <c r="V213" s="501">
        <f t="shared" si="52"/>
        <v>0</v>
      </c>
      <c r="W213" s="461">
        <f t="shared" si="50"/>
        <v>0</v>
      </c>
    </row>
    <row r="214" spans="1:23" s="1" customFormat="1" ht="105.75" hidden="1" customHeight="1" x14ac:dyDescent="0.2">
      <c r="A214" s="394">
        <f>'موازنة 2026-2027'!A214</f>
        <v>0</v>
      </c>
      <c r="B214" s="395">
        <f>'موازنة 2026-2027'!B214</f>
        <v>0</v>
      </c>
      <c r="C214" s="395">
        <f>'موازنة 2026-2027'!C214</f>
        <v>0</v>
      </c>
      <c r="D214" s="395">
        <f>'موازنة 2026-2027'!D214</f>
        <v>0</v>
      </c>
      <c r="E214" s="395">
        <f>'موازنة 2026-2027'!E214</f>
        <v>0</v>
      </c>
      <c r="F214" s="395">
        <f>'موازنة 2026-2027'!F214</f>
        <v>0</v>
      </c>
      <c r="G214" s="48">
        <v>3113010301</v>
      </c>
      <c r="H214" s="477" t="s">
        <v>172</v>
      </c>
      <c r="I214" s="395">
        <f>'الاطار الموازنى  راي الجهه عام'!I214</f>
        <v>0</v>
      </c>
      <c r="J214" s="395">
        <f>'موازنة 2026-2027'!O214</f>
        <v>0</v>
      </c>
      <c r="K214" s="395">
        <f>'الاطار الموازنى  راي الجهه عام'!J214</f>
        <v>0</v>
      </c>
      <c r="L214" s="395">
        <f>'الاطار الموازنى  راي الجهه عام'!K214</f>
        <v>0</v>
      </c>
      <c r="M214" s="395">
        <f>'الاطار الموازنى  راي الجهه عام'!M214</f>
        <v>0</v>
      </c>
      <c r="N214" s="395">
        <f>'موازنة 2027-2028 '!O214</f>
        <v>0</v>
      </c>
      <c r="O214" s="395">
        <f>'موازنة 2028 -2029'!O214</f>
        <v>0</v>
      </c>
      <c r="P214" s="395">
        <f t="shared" si="53"/>
        <v>0</v>
      </c>
      <c r="Q214" s="395">
        <f>'موازنة 2029-2030'!O214</f>
        <v>0</v>
      </c>
      <c r="R214" s="549">
        <f t="shared" si="47"/>
        <v>0</v>
      </c>
      <c r="S214" s="395"/>
      <c r="T214" s="395" t="str">
        <f t="shared" si="48"/>
        <v xml:space="preserve"> </v>
      </c>
      <c r="U214" s="395" t="str">
        <f t="shared" si="49"/>
        <v xml:space="preserve"> </v>
      </c>
      <c r="V214" s="550">
        <f t="shared" si="52"/>
        <v>0</v>
      </c>
      <c r="W214" s="461">
        <f t="shared" si="50"/>
        <v>0</v>
      </c>
    </row>
    <row r="215" spans="1:23" s="1" customFormat="1" ht="123.75" customHeight="1" x14ac:dyDescent="0.2">
      <c r="A215" s="357"/>
      <c r="B215" s="373"/>
      <c r="C215" s="373"/>
      <c r="D215" s="373"/>
      <c r="E215" s="373"/>
      <c r="F215" s="373"/>
      <c r="G215" s="54" t="s">
        <v>752</v>
      </c>
      <c r="H215" s="477" t="s">
        <v>173</v>
      </c>
      <c r="I215" s="373">
        <f>'الاطار الموازنى  راي الجهه عام'!I215</f>
        <v>0</v>
      </c>
      <c r="J215" s="373"/>
      <c r="K215" s="373">
        <f>'الاطار الموازنى  راي الجهه عام'!J215</f>
        <v>0</v>
      </c>
      <c r="L215" s="373">
        <f>'الاطار الموازنى  راي الجهه عام'!K215</f>
        <v>0</v>
      </c>
      <c r="M215" s="373">
        <f>'الاطار الموازنى  راي الجهه عام'!M215</f>
        <v>0</v>
      </c>
      <c r="N215" s="373"/>
      <c r="O215" s="373"/>
      <c r="P215" s="373"/>
      <c r="Q215" s="373"/>
      <c r="R215" s="508">
        <f t="shared" si="47"/>
        <v>0</v>
      </c>
      <c r="S215" s="373"/>
      <c r="T215" s="373" t="str">
        <f t="shared" si="48"/>
        <v xml:space="preserve"> </v>
      </c>
      <c r="U215" s="373" t="str">
        <f t="shared" si="49"/>
        <v xml:space="preserve"> </v>
      </c>
      <c r="V215" s="509"/>
      <c r="W215" s="461">
        <f>W225</f>
        <v>1823667</v>
      </c>
    </row>
    <row r="216" spans="1:23" ht="97.5" customHeight="1" x14ac:dyDescent="0.2">
      <c r="A216" s="365">
        <f>'موازنة 2026-2027'!A216</f>
        <v>35000</v>
      </c>
      <c r="B216" s="365">
        <f>'موازنة 2026-2027'!B216</f>
        <v>30395</v>
      </c>
      <c r="C216" s="365">
        <f>'موازنة 2026-2027'!C216</f>
        <v>60000</v>
      </c>
      <c r="D216" s="365">
        <f>'موازنة 2026-2027'!D216</f>
        <v>17180</v>
      </c>
      <c r="E216" s="365">
        <f>'موازنة 2026-2027'!E216</f>
        <v>60000</v>
      </c>
      <c r="F216" s="365">
        <f>'موازنة 2026-2027'!F216</f>
        <v>0</v>
      </c>
      <c r="G216" s="49" t="s">
        <v>753</v>
      </c>
      <c r="H216" s="480" t="s">
        <v>174</v>
      </c>
      <c r="I216" s="365">
        <f>'الاطار الموازنى  راي الجهه عام'!I216</f>
        <v>66000</v>
      </c>
      <c r="J216" s="365">
        <f>'موازنة 2026-2027'!O216</f>
        <v>66000</v>
      </c>
      <c r="K216" s="365">
        <f>'الاطار الموازنى  راي الجهه عام'!J216</f>
        <v>76000</v>
      </c>
      <c r="L216" s="365">
        <f>'الاطار الموازنى  راي الجهه عام'!K216</f>
        <v>91000</v>
      </c>
      <c r="M216" s="365">
        <f>'الاطار الموازنى  راي الجهه عام'!M216</f>
        <v>0</v>
      </c>
      <c r="N216" s="365">
        <f>'موازنة 2027-2028 '!O216</f>
        <v>76000</v>
      </c>
      <c r="O216" s="365">
        <f>'موازنة 2028 -2029'!O216</f>
        <v>91000</v>
      </c>
      <c r="P216" s="365">
        <f t="shared" si="53"/>
        <v>182000</v>
      </c>
      <c r="Q216" s="365">
        <f>'موازنة 2029-2030'!O216</f>
        <v>0</v>
      </c>
      <c r="R216" s="496">
        <f t="shared" si="47"/>
        <v>-66000</v>
      </c>
      <c r="S216" s="365"/>
      <c r="T216" s="365" t="str">
        <f t="shared" si="48"/>
        <v xml:space="preserve"> </v>
      </c>
      <c r="U216" s="365">
        <f t="shared" si="49"/>
        <v>66000</v>
      </c>
      <c r="V216" s="497">
        <f t="shared" si="52"/>
        <v>0</v>
      </c>
      <c r="W216" s="461">
        <f t="shared" si="50"/>
        <v>617575</v>
      </c>
    </row>
    <row r="217" spans="1:23" ht="105.75" hidden="1" customHeight="1" x14ac:dyDescent="0.2">
      <c r="A217" s="365">
        <f>'موازنة 2026-2027'!A217</f>
        <v>0</v>
      </c>
      <c r="B217" s="365">
        <f>'موازنة 2026-2027'!B217</f>
        <v>0</v>
      </c>
      <c r="C217" s="365">
        <f>'موازنة 2026-2027'!C217</f>
        <v>0</v>
      </c>
      <c r="D217" s="365">
        <f>'موازنة 2026-2027'!D217</f>
        <v>0</v>
      </c>
      <c r="E217" s="365">
        <f>'موازنة 2026-2027'!E217</f>
        <v>0</v>
      </c>
      <c r="F217" s="365">
        <f>'موازنة 2026-2027'!F217</f>
        <v>0</v>
      </c>
      <c r="G217" s="49" t="s">
        <v>754</v>
      </c>
      <c r="H217" s="480" t="s">
        <v>175</v>
      </c>
      <c r="I217" s="365">
        <f>'الاطار الموازنى  راي الجهه عام'!I217</f>
        <v>0</v>
      </c>
      <c r="J217" s="365">
        <f>'موازنة 2026-2027'!O217</f>
        <v>0</v>
      </c>
      <c r="K217" s="365">
        <f>'الاطار الموازنى  راي الجهه عام'!J217</f>
        <v>0</v>
      </c>
      <c r="L217" s="365">
        <f>'الاطار الموازنى  راي الجهه عام'!K217</f>
        <v>0</v>
      </c>
      <c r="M217" s="365">
        <f>'الاطار الموازنى  راي الجهه عام'!M217</f>
        <v>0</v>
      </c>
      <c r="N217" s="365">
        <f>'موازنة 2027-2028 '!O217</f>
        <v>0</v>
      </c>
      <c r="O217" s="365">
        <f>'موازنة 2028 -2029'!O217</f>
        <v>0</v>
      </c>
      <c r="P217" s="365">
        <f t="shared" si="53"/>
        <v>0</v>
      </c>
      <c r="Q217" s="365">
        <f>'موازنة 2029-2030'!O217</f>
        <v>0</v>
      </c>
      <c r="R217" s="496">
        <f t="shared" si="47"/>
        <v>0</v>
      </c>
      <c r="S217" s="365"/>
      <c r="T217" s="365" t="str">
        <f t="shared" si="48"/>
        <v xml:space="preserve"> </v>
      </c>
      <c r="U217" s="365" t="str">
        <f t="shared" si="49"/>
        <v xml:space="preserve"> </v>
      </c>
      <c r="V217" s="497">
        <f t="shared" si="52"/>
        <v>0</v>
      </c>
      <c r="W217" s="461">
        <f t="shared" si="50"/>
        <v>0</v>
      </c>
    </row>
    <row r="218" spans="1:23" ht="102.75" customHeight="1" x14ac:dyDescent="0.2">
      <c r="A218" s="365">
        <f>'موازنة 2026-2027'!A218</f>
        <v>50000</v>
      </c>
      <c r="B218" s="365">
        <f>'موازنة 2026-2027'!B218</f>
        <v>39200</v>
      </c>
      <c r="C218" s="365">
        <f>'موازنة 2026-2027'!C218</f>
        <v>50000</v>
      </c>
      <c r="D218" s="365">
        <f>'موازنة 2026-2027'!D218</f>
        <v>44688</v>
      </c>
      <c r="E218" s="365">
        <f>'موازنة 2026-2027'!E218</f>
        <v>50000</v>
      </c>
      <c r="F218" s="365">
        <f>'موازنة 2026-2027'!F218</f>
        <v>0</v>
      </c>
      <c r="G218" s="49" t="s">
        <v>755</v>
      </c>
      <c r="H218" s="480" t="s">
        <v>176</v>
      </c>
      <c r="I218" s="365">
        <f>'الاطار الموازنى  راي الجهه عام'!I218</f>
        <v>50000</v>
      </c>
      <c r="J218" s="365">
        <f>'موازنة 2026-2027'!O218</f>
        <v>50000</v>
      </c>
      <c r="K218" s="365">
        <f>'الاطار الموازنى  راي الجهه عام'!J218</f>
        <v>50000</v>
      </c>
      <c r="L218" s="365">
        <f>'الاطار الموازنى  راي الجهه عام'!K218</f>
        <v>50000</v>
      </c>
      <c r="M218" s="365">
        <f>'الاطار الموازنى  راي الجهه عام'!M218</f>
        <v>0</v>
      </c>
      <c r="N218" s="365">
        <f>'موازنة 2027-2028 '!O218</f>
        <v>50000</v>
      </c>
      <c r="O218" s="365">
        <f>'موازنة 2028 -2029'!O218</f>
        <v>50000</v>
      </c>
      <c r="P218" s="365">
        <f t="shared" si="53"/>
        <v>100000</v>
      </c>
      <c r="Q218" s="365">
        <f>'موازنة 2029-2030'!O218</f>
        <v>0</v>
      </c>
      <c r="R218" s="496">
        <f t="shared" si="47"/>
        <v>-50000</v>
      </c>
      <c r="S218" s="365"/>
      <c r="T218" s="365" t="str">
        <f t="shared" si="48"/>
        <v xml:space="preserve"> </v>
      </c>
      <c r="U218" s="365">
        <f t="shared" si="49"/>
        <v>50000</v>
      </c>
      <c r="V218" s="497">
        <f t="shared" si="52"/>
        <v>0</v>
      </c>
      <c r="W218" s="461">
        <f t="shared" si="50"/>
        <v>483888</v>
      </c>
    </row>
    <row r="219" spans="1:23" ht="105.75" hidden="1" customHeight="1" x14ac:dyDescent="0.2">
      <c r="A219" s="365">
        <f>'موازنة 2026-2027'!A219</f>
        <v>0</v>
      </c>
      <c r="B219" s="365">
        <f>'موازنة 2026-2027'!B219</f>
        <v>0</v>
      </c>
      <c r="C219" s="365">
        <f>'موازنة 2026-2027'!C219</f>
        <v>0</v>
      </c>
      <c r="D219" s="365">
        <f>'موازنة 2026-2027'!D219</f>
        <v>0</v>
      </c>
      <c r="E219" s="365">
        <f>'موازنة 2026-2027'!E219</f>
        <v>0</v>
      </c>
      <c r="F219" s="365">
        <f>'موازنة 2026-2027'!F219</f>
        <v>0</v>
      </c>
      <c r="G219" s="49" t="s">
        <v>756</v>
      </c>
      <c r="H219" s="480" t="s">
        <v>177</v>
      </c>
      <c r="I219" s="365">
        <f>'الاطار الموازنى  راي الجهه عام'!I219</f>
        <v>0</v>
      </c>
      <c r="J219" s="365">
        <f>'موازنة 2026-2027'!O219</f>
        <v>0</v>
      </c>
      <c r="K219" s="365">
        <f>'الاطار الموازنى  راي الجهه عام'!J219</f>
        <v>0</v>
      </c>
      <c r="L219" s="365">
        <f>'الاطار الموازنى  راي الجهه عام'!K219</f>
        <v>0</v>
      </c>
      <c r="M219" s="365">
        <f>'الاطار الموازنى  راي الجهه عام'!M219</f>
        <v>0</v>
      </c>
      <c r="N219" s="365">
        <f>'موازنة 2027-2028 '!O219</f>
        <v>0</v>
      </c>
      <c r="O219" s="365">
        <f>'موازنة 2028 -2029'!O219</f>
        <v>0</v>
      </c>
      <c r="P219" s="365">
        <f t="shared" si="53"/>
        <v>0</v>
      </c>
      <c r="Q219" s="365">
        <f>'موازنة 2029-2030'!O219</f>
        <v>0</v>
      </c>
      <c r="R219" s="496">
        <f t="shared" ref="R219:R282" si="70">Q219-J219</f>
        <v>0</v>
      </c>
      <c r="S219" s="365"/>
      <c r="T219" s="365" t="str">
        <f t="shared" ref="T219:T282" si="71">IF(S219&gt;J219,S219-J219," ")</f>
        <v xml:space="preserve"> </v>
      </c>
      <c r="U219" s="365" t="str">
        <f t="shared" ref="U219:U282" si="72">IF(J219&gt;S219,J219-S219," ")</f>
        <v xml:space="preserve"> </v>
      </c>
      <c r="V219" s="497">
        <f t="shared" si="52"/>
        <v>0</v>
      </c>
      <c r="W219" s="461">
        <f t="shared" ref="W219:W281" si="73">SUM(A219+B219+C219+D219+E219+F219+J219+N219+O219+P219+Q219+S219)</f>
        <v>0</v>
      </c>
    </row>
    <row r="220" spans="1:23" ht="110.25" customHeight="1" x14ac:dyDescent="0.2">
      <c r="A220" s="365">
        <f>'موازنة 2026-2027'!A220</f>
        <v>50000</v>
      </c>
      <c r="B220" s="365">
        <f>'موازنة 2026-2027'!B220</f>
        <v>49762</v>
      </c>
      <c r="C220" s="365">
        <f>'موازنة 2026-2027'!C220</f>
        <v>50000</v>
      </c>
      <c r="D220" s="365">
        <f>'موازنة 2026-2027'!D220</f>
        <v>28770</v>
      </c>
      <c r="E220" s="365">
        <f>'موازنة 2026-2027'!E220</f>
        <v>50000</v>
      </c>
      <c r="F220" s="365">
        <f>'موازنة 2026-2027'!F220</f>
        <v>0</v>
      </c>
      <c r="G220" s="49" t="s">
        <v>757</v>
      </c>
      <c r="H220" s="480" t="s">
        <v>178</v>
      </c>
      <c r="I220" s="365">
        <f>'الاطار الموازنى  راي الجهه عام'!I220</f>
        <v>50000</v>
      </c>
      <c r="J220" s="365">
        <f>'موازنة 2026-2027'!O220</f>
        <v>50000</v>
      </c>
      <c r="K220" s="365">
        <f>'الاطار الموازنى  راي الجهه عام'!J220</f>
        <v>50000</v>
      </c>
      <c r="L220" s="365">
        <f>'الاطار الموازنى  راي الجهه عام'!K220</f>
        <v>50000</v>
      </c>
      <c r="M220" s="365">
        <f>'الاطار الموازنى  راي الجهه عام'!M220</f>
        <v>0</v>
      </c>
      <c r="N220" s="365">
        <f>'موازنة 2027-2028 '!O220</f>
        <v>50000</v>
      </c>
      <c r="O220" s="365">
        <f>'موازنة 2028 -2029'!O220</f>
        <v>50000</v>
      </c>
      <c r="P220" s="365">
        <f t="shared" si="53"/>
        <v>100000</v>
      </c>
      <c r="Q220" s="365">
        <f>'موازنة 2029-2030'!O220</f>
        <v>0</v>
      </c>
      <c r="R220" s="496">
        <f t="shared" si="70"/>
        <v>-50000</v>
      </c>
      <c r="S220" s="365"/>
      <c r="T220" s="365" t="str">
        <f t="shared" si="71"/>
        <v xml:space="preserve"> </v>
      </c>
      <c r="U220" s="365">
        <f t="shared" si="72"/>
        <v>50000</v>
      </c>
      <c r="V220" s="497">
        <f t="shared" si="52"/>
        <v>0</v>
      </c>
      <c r="W220" s="461">
        <f t="shared" si="73"/>
        <v>478532</v>
      </c>
    </row>
    <row r="221" spans="1:23" ht="107.25" customHeight="1" thickBot="1" x14ac:dyDescent="0.25">
      <c r="A221" s="365">
        <f>'موازنة 2026-2027'!A221</f>
        <v>25000</v>
      </c>
      <c r="B221" s="365">
        <f>'موازنة 2026-2027'!B221</f>
        <v>11007</v>
      </c>
      <c r="C221" s="365">
        <f>'موازنة 2026-2027'!C221</f>
        <v>25000</v>
      </c>
      <c r="D221" s="365">
        <f>'موازنة 2026-2027'!D221</f>
        <v>20665</v>
      </c>
      <c r="E221" s="365">
        <f>'موازنة 2026-2027'!E221</f>
        <v>25000</v>
      </c>
      <c r="F221" s="365">
        <f>'موازنة 2026-2027'!F221</f>
        <v>0</v>
      </c>
      <c r="G221" s="49" t="s">
        <v>758</v>
      </c>
      <c r="H221" s="480" t="s">
        <v>179</v>
      </c>
      <c r="I221" s="365">
        <f>'الاطار الموازنى  راي الجهه عام'!I221</f>
        <v>22000</v>
      </c>
      <c r="J221" s="365">
        <f>'موازنة 2026-2027'!O221</f>
        <v>22000</v>
      </c>
      <c r="K221" s="365">
        <f>'الاطار الموازنى  راي الجهه عام'!J221</f>
        <v>25000</v>
      </c>
      <c r="L221" s="365">
        <f>'الاطار الموازنى  راي الجهه عام'!K221</f>
        <v>30000</v>
      </c>
      <c r="M221" s="365">
        <f>'الاطار الموازنى  راي الجهه عام'!M221</f>
        <v>0</v>
      </c>
      <c r="N221" s="365">
        <f>'موازنة 2027-2028 '!O221</f>
        <v>25000</v>
      </c>
      <c r="O221" s="365">
        <f>'موازنة 2028 -2029'!O221</f>
        <v>30000</v>
      </c>
      <c r="P221" s="365">
        <f t="shared" si="53"/>
        <v>60000</v>
      </c>
      <c r="Q221" s="365">
        <f>'موازنة 2029-2030'!O221</f>
        <v>0</v>
      </c>
      <c r="R221" s="496">
        <f t="shared" si="70"/>
        <v>-22000</v>
      </c>
      <c r="S221" s="365"/>
      <c r="T221" s="365" t="str">
        <f t="shared" si="71"/>
        <v xml:space="preserve"> </v>
      </c>
      <c r="U221" s="365">
        <f t="shared" si="72"/>
        <v>22000</v>
      </c>
      <c r="V221" s="497">
        <f t="shared" si="52"/>
        <v>0</v>
      </c>
      <c r="W221" s="461">
        <f t="shared" si="73"/>
        <v>243672</v>
      </c>
    </row>
    <row r="222" spans="1:23" ht="105.75" hidden="1" customHeight="1" x14ac:dyDescent="0.2">
      <c r="A222" s="364">
        <f>'موازنة 2026-2027'!A222</f>
        <v>0</v>
      </c>
      <c r="B222" s="365">
        <f>'موازنة 2026-2027'!B222</f>
        <v>0</v>
      </c>
      <c r="C222" s="365">
        <f>'موازنة 2026-2027'!C222</f>
        <v>0</v>
      </c>
      <c r="D222" s="365">
        <f>'موازنة 2026-2027'!D222</f>
        <v>0</v>
      </c>
      <c r="E222" s="365">
        <f>'موازنة 2026-2027'!E222</f>
        <v>0</v>
      </c>
      <c r="F222" s="365">
        <f>'موازنة 2026-2027'!F222</f>
        <v>0</v>
      </c>
      <c r="G222" s="49" t="s">
        <v>759</v>
      </c>
      <c r="H222" s="480" t="s">
        <v>180</v>
      </c>
      <c r="I222" s="365">
        <f>'الاطار الموازنى  راي الجهه عام'!I222</f>
        <v>0</v>
      </c>
      <c r="J222" s="365">
        <f>'موازنة 2026-2027'!O222</f>
        <v>0</v>
      </c>
      <c r="K222" s="365">
        <f>'الاطار الموازنى  راي الجهه عام'!J222</f>
        <v>0</v>
      </c>
      <c r="L222" s="365">
        <f>'الاطار الموازنى  راي الجهه عام'!K222</f>
        <v>0</v>
      </c>
      <c r="M222" s="365">
        <f>'الاطار الموازنى  راي الجهه عام'!M222</f>
        <v>0</v>
      </c>
      <c r="N222" s="365">
        <f>'موازنة 2027-2028 '!O222</f>
        <v>0</v>
      </c>
      <c r="O222" s="365">
        <f>'موازنة 2028 -2029'!O222</f>
        <v>0</v>
      </c>
      <c r="P222" s="365">
        <f t="shared" si="53"/>
        <v>0</v>
      </c>
      <c r="Q222" s="365">
        <f>'موازنة 2029-2030'!O222</f>
        <v>0</v>
      </c>
      <c r="R222" s="496">
        <f t="shared" si="70"/>
        <v>0</v>
      </c>
      <c r="S222" s="365"/>
      <c r="T222" s="365" t="str">
        <f t="shared" si="71"/>
        <v xml:space="preserve"> </v>
      </c>
      <c r="U222" s="365" t="str">
        <f t="shared" si="72"/>
        <v xml:space="preserve"> </v>
      </c>
      <c r="V222" s="497">
        <f t="shared" si="52"/>
        <v>0</v>
      </c>
      <c r="W222" s="461">
        <f t="shared" si="73"/>
        <v>0</v>
      </c>
    </row>
    <row r="223" spans="1:23" ht="105.75" hidden="1" customHeight="1" x14ac:dyDescent="0.2">
      <c r="A223" s="391">
        <f>'موازنة 2026-2027'!A223</f>
        <v>0</v>
      </c>
      <c r="B223" s="379">
        <f>'موازنة 2026-2027'!B223</f>
        <v>0</v>
      </c>
      <c r="C223" s="379">
        <f>'موازنة 2026-2027'!C223</f>
        <v>0</v>
      </c>
      <c r="D223" s="379">
        <f>'موازنة 2026-2027'!D223</f>
        <v>0</v>
      </c>
      <c r="E223" s="379">
        <f>'موازنة 2026-2027'!E223</f>
        <v>0</v>
      </c>
      <c r="F223" s="379">
        <f>'موازنة 2026-2027'!F223</f>
        <v>0</v>
      </c>
      <c r="G223" s="50" t="s">
        <v>760</v>
      </c>
      <c r="H223" s="480" t="s">
        <v>181</v>
      </c>
      <c r="I223" s="379">
        <f>'الاطار الموازنى  راي الجهه عام'!I223</f>
        <v>0</v>
      </c>
      <c r="J223" s="379">
        <f>'موازنة 2026-2027'!O223</f>
        <v>0</v>
      </c>
      <c r="K223" s="379">
        <f>'الاطار الموازنى  راي الجهه عام'!J223</f>
        <v>0</v>
      </c>
      <c r="L223" s="379">
        <f>'الاطار الموازنى  راي الجهه عام'!K223</f>
        <v>0</v>
      </c>
      <c r="M223" s="379">
        <f>'الاطار الموازنى  راي الجهه عام'!M223</f>
        <v>0</v>
      </c>
      <c r="N223" s="379">
        <f>'موازنة 2027-2028 '!O223</f>
        <v>0</v>
      </c>
      <c r="O223" s="379">
        <f>'موازنة 2028 -2029'!O223</f>
        <v>0</v>
      </c>
      <c r="P223" s="379">
        <f t="shared" si="53"/>
        <v>0</v>
      </c>
      <c r="Q223" s="379">
        <f>'موازنة 2029-2030'!O223</f>
        <v>0</v>
      </c>
      <c r="R223" s="520">
        <f t="shared" si="70"/>
        <v>0</v>
      </c>
      <c r="S223" s="379"/>
      <c r="T223" s="379" t="str">
        <f t="shared" si="71"/>
        <v xml:space="preserve"> </v>
      </c>
      <c r="U223" s="379" t="str">
        <f t="shared" si="72"/>
        <v xml:space="preserve"> </v>
      </c>
      <c r="V223" s="521">
        <f t="shared" ref="V223:V286" si="74">IF(S223=0,,S223/J223)</f>
        <v>0</v>
      </c>
      <c r="W223" s="461">
        <f t="shared" si="73"/>
        <v>0</v>
      </c>
    </row>
    <row r="224" spans="1:23" ht="105.75" hidden="1" customHeight="1" thickBot="1" x14ac:dyDescent="0.25">
      <c r="A224" s="391">
        <f>'موازنة 2026-2027'!A224</f>
        <v>0</v>
      </c>
      <c r="B224" s="379">
        <f>'موازنة 2026-2027'!B224</f>
        <v>0</v>
      </c>
      <c r="C224" s="379">
        <f>'موازنة 2026-2027'!C224</f>
        <v>0</v>
      </c>
      <c r="D224" s="379">
        <f>'موازنة 2026-2027'!D224</f>
        <v>0</v>
      </c>
      <c r="E224" s="379">
        <f>'موازنة 2026-2027'!E224</f>
        <v>0</v>
      </c>
      <c r="F224" s="379">
        <f>'موازنة 2026-2027'!F224</f>
        <v>0</v>
      </c>
      <c r="G224" s="50" t="s">
        <v>761</v>
      </c>
      <c r="H224" s="480" t="s">
        <v>182</v>
      </c>
      <c r="I224" s="379">
        <f>'الاطار الموازنى  راي الجهه عام'!I224</f>
        <v>0</v>
      </c>
      <c r="J224" s="379">
        <f>'موازنة 2026-2027'!O224</f>
        <v>0</v>
      </c>
      <c r="K224" s="379">
        <f>'الاطار الموازنى  راي الجهه عام'!J224</f>
        <v>0</v>
      </c>
      <c r="L224" s="379">
        <f>'الاطار الموازنى  راي الجهه عام'!K224</f>
        <v>0</v>
      </c>
      <c r="M224" s="379">
        <f>'الاطار الموازنى  راي الجهه عام'!M224</f>
        <v>0</v>
      </c>
      <c r="N224" s="379">
        <f>'موازنة 2027-2028 '!O224</f>
        <v>0</v>
      </c>
      <c r="O224" s="379">
        <f>'موازنة 2028 -2029'!O224</f>
        <v>0</v>
      </c>
      <c r="P224" s="379">
        <f t="shared" si="53"/>
        <v>0</v>
      </c>
      <c r="Q224" s="379">
        <f>'موازنة 2029-2030'!O224</f>
        <v>0</v>
      </c>
      <c r="R224" s="520">
        <f t="shared" si="70"/>
        <v>0</v>
      </c>
      <c r="S224" s="379"/>
      <c r="T224" s="379" t="str">
        <f t="shared" si="71"/>
        <v xml:space="preserve"> </v>
      </c>
      <c r="U224" s="379" t="str">
        <f t="shared" si="72"/>
        <v xml:space="preserve"> </v>
      </c>
      <c r="V224" s="521">
        <f t="shared" si="74"/>
        <v>0</v>
      </c>
      <c r="W224" s="461">
        <f t="shared" si="73"/>
        <v>0</v>
      </c>
    </row>
    <row r="225" spans="1:23" s="1" customFormat="1" ht="112.5" customHeight="1" x14ac:dyDescent="0.2">
      <c r="A225" s="392">
        <f t="shared" ref="A225:F225" si="75">SUM(A216:A224)</f>
        <v>160000</v>
      </c>
      <c r="B225" s="393">
        <f t="shared" si="75"/>
        <v>130364</v>
      </c>
      <c r="C225" s="393">
        <f t="shared" si="75"/>
        <v>185000</v>
      </c>
      <c r="D225" s="393">
        <f t="shared" si="75"/>
        <v>111303</v>
      </c>
      <c r="E225" s="393">
        <f t="shared" si="75"/>
        <v>185000</v>
      </c>
      <c r="F225" s="393">
        <f t="shared" si="75"/>
        <v>0</v>
      </c>
      <c r="G225" s="317"/>
      <c r="H225" s="546" t="s">
        <v>183</v>
      </c>
      <c r="I225" s="393">
        <f>'الاطار الموازنى  راي الجهه عام'!I225</f>
        <v>188000</v>
      </c>
      <c r="J225" s="393">
        <f>'موازنة 2026-2027'!O225</f>
        <v>188000</v>
      </c>
      <c r="K225" s="393">
        <f>'الاطار الموازنى  راي الجهه عام'!J225</f>
        <v>201000</v>
      </c>
      <c r="L225" s="393">
        <f>'الاطار الموازنى  راي الجهه عام'!K225</f>
        <v>221000</v>
      </c>
      <c r="M225" s="393">
        <f>'الاطار الموازنى  راي الجهه عام'!M225</f>
        <v>0</v>
      </c>
      <c r="N225" s="393">
        <f>'موازنة 2027-2028 '!O225</f>
        <v>201000</v>
      </c>
      <c r="O225" s="393">
        <f>'موازنة 2028 -2029'!O225</f>
        <v>221000</v>
      </c>
      <c r="P225" s="393">
        <f t="shared" ref="P225:S225" si="76">SUM(P216:P224)</f>
        <v>442000</v>
      </c>
      <c r="Q225" s="393">
        <f>'موازنة 2029-2030'!O225</f>
        <v>0</v>
      </c>
      <c r="R225" s="547">
        <f t="shared" si="70"/>
        <v>-188000</v>
      </c>
      <c r="S225" s="393">
        <f t="shared" si="76"/>
        <v>0</v>
      </c>
      <c r="T225" s="393" t="str">
        <f t="shared" si="71"/>
        <v xml:space="preserve"> </v>
      </c>
      <c r="U225" s="393">
        <f t="shared" si="72"/>
        <v>188000</v>
      </c>
      <c r="V225" s="548">
        <f t="shared" si="74"/>
        <v>0</v>
      </c>
      <c r="W225" s="461">
        <f t="shared" si="73"/>
        <v>1823667</v>
      </c>
    </row>
    <row r="226" spans="1:23" s="1" customFormat="1" ht="126" customHeight="1" x14ac:dyDescent="0.2">
      <c r="A226" s="394"/>
      <c r="B226" s="395"/>
      <c r="C226" s="395"/>
      <c r="D226" s="395"/>
      <c r="E226" s="395"/>
      <c r="F226" s="395"/>
      <c r="G226" s="48" t="s">
        <v>762</v>
      </c>
      <c r="H226" s="513" t="s">
        <v>184</v>
      </c>
      <c r="I226" s="395">
        <f>'الاطار الموازنى  راي الجهه عام'!I226</f>
        <v>0</v>
      </c>
      <c r="J226" s="395"/>
      <c r="K226" s="395">
        <f>'الاطار الموازنى  راي الجهه عام'!J226</f>
        <v>0</v>
      </c>
      <c r="L226" s="395">
        <f>'الاطار الموازنى  راي الجهه عام'!K226</f>
        <v>0</v>
      </c>
      <c r="M226" s="395">
        <f>'الاطار الموازنى  راي الجهه عام'!M226</f>
        <v>0</v>
      </c>
      <c r="N226" s="395"/>
      <c r="O226" s="395"/>
      <c r="P226" s="395"/>
      <c r="Q226" s="395"/>
      <c r="R226" s="549">
        <f t="shared" si="70"/>
        <v>0</v>
      </c>
      <c r="S226" s="395"/>
      <c r="T226" s="395" t="str">
        <f t="shared" si="71"/>
        <v xml:space="preserve"> </v>
      </c>
      <c r="U226" s="395" t="str">
        <f t="shared" si="72"/>
        <v xml:space="preserve"> </v>
      </c>
      <c r="V226" s="550"/>
      <c r="W226" s="461">
        <f>W239</f>
        <v>5918725</v>
      </c>
    </row>
    <row r="227" spans="1:23" ht="105.75" hidden="1" customHeight="1" x14ac:dyDescent="0.2">
      <c r="A227" s="364">
        <f>'موازنة 2026-2027'!A227</f>
        <v>0</v>
      </c>
      <c r="B227" s="365">
        <f>'موازنة 2026-2027'!B227</f>
        <v>0</v>
      </c>
      <c r="C227" s="365">
        <f>'موازنة 2026-2027'!C227</f>
        <v>0</v>
      </c>
      <c r="D227" s="365">
        <f>'موازنة 2026-2027'!D227</f>
        <v>0</v>
      </c>
      <c r="E227" s="365">
        <f>'موازنة 2026-2027'!E227</f>
        <v>0</v>
      </c>
      <c r="F227" s="365">
        <f>'موازنة 2026-2027'!F227</f>
        <v>0</v>
      </c>
      <c r="G227" s="49" t="s">
        <v>763</v>
      </c>
      <c r="H227" s="480" t="s">
        <v>185</v>
      </c>
      <c r="I227" s="365">
        <f>'الاطار الموازنى  راي الجهه عام'!I227</f>
        <v>0</v>
      </c>
      <c r="J227" s="365">
        <f>'موازنة 2026-2027'!O227</f>
        <v>0</v>
      </c>
      <c r="K227" s="365">
        <f>'الاطار الموازنى  راي الجهه عام'!J227</f>
        <v>0</v>
      </c>
      <c r="L227" s="365">
        <f>'الاطار الموازنى  راي الجهه عام'!K227</f>
        <v>0</v>
      </c>
      <c r="M227" s="365">
        <f>'الاطار الموازنى  راي الجهه عام'!M227</f>
        <v>0</v>
      </c>
      <c r="N227" s="365">
        <f>'موازنة 2027-2028 '!O227</f>
        <v>0</v>
      </c>
      <c r="O227" s="365">
        <f>'موازنة 2028 -2029'!O227</f>
        <v>0</v>
      </c>
      <c r="P227" s="365">
        <f t="shared" ref="P227:P291" si="77">O227*2</f>
        <v>0</v>
      </c>
      <c r="Q227" s="365">
        <f>'موازنة 2029-2030'!O227</f>
        <v>0</v>
      </c>
      <c r="R227" s="496">
        <f t="shared" si="70"/>
        <v>0</v>
      </c>
      <c r="S227" s="365"/>
      <c r="T227" s="365" t="str">
        <f t="shared" si="71"/>
        <v xml:space="preserve"> </v>
      </c>
      <c r="U227" s="365" t="str">
        <f t="shared" si="72"/>
        <v xml:space="preserve"> </v>
      </c>
      <c r="V227" s="497">
        <f t="shared" si="74"/>
        <v>0</v>
      </c>
      <c r="W227" s="461">
        <f t="shared" si="73"/>
        <v>0</v>
      </c>
    </row>
    <row r="228" spans="1:23" ht="105.75" hidden="1" customHeight="1" x14ac:dyDescent="0.2">
      <c r="A228" s="364">
        <f>'موازنة 2026-2027'!A228</f>
        <v>0</v>
      </c>
      <c r="B228" s="365">
        <f>'موازنة 2026-2027'!B228</f>
        <v>0</v>
      </c>
      <c r="C228" s="365">
        <f>'موازنة 2026-2027'!C228</f>
        <v>0</v>
      </c>
      <c r="D228" s="365">
        <f>'موازنة 2026-2027'!D228</f>
        <v>0</v>
      </c>
      <c r="E228" s="365">
        <f>'موازنة 2026-2027'!E228</f>
        <v>0</v>
      </c>
      <c r="F228" s="365">
        <f>'موازنة 2026-2027'!F228</f>
        <v>0</v>
      </c>
      <c r="G228" s="49" t="s">
        <v>764</v>
      </c>
      <c r="H228" s="480" t="s">
        <v>186</v>
      </c>
      <c r="I228" s="365">
        <f>'الاطار الموازنى  راي الجهه عام'!I228</f>
        <v>0</v>
      </c>
      <c r="J228" s="365">
        <f>'موازنة 2026-2027'!O228</f>
        <v>0</v>
      </c>
      <c r="K228" s="365">
        <f>'الاطار الموازنى  راي الجهه عام'!J228</f>
        <v>0</v>
      </c>
      <c r="L228" s="365">
        <f>'الاطار الموازنى  راي الجهه عام'!K228</f>
        <v>0</v>
      </c>
      <c r="M228" s="365">
        <f>'الاطار الموازنى  راي الجهه عام'!M228</f>
        <v>0</v>
      </c>
      <c r="N228" s="365">
        <f>'موازنة 2027-2028 '!O228</f>
        <v>0</v>
      </c>
      <c r="O228" s="365">
        <f>'موازنة 2028 -2029'!O228</f>
        <v>0</v>
      </c>
      <c r="P228" s="365">
        <f t="shared" si="77"/>
        <v>0</v>
      </c>
      <c r="Q228" s="365">
        <f>'موازنة 2029-2030'!O228</f>
        <v>0</v>
      </c>
      <c r="R228" s="496">
        <f t="shared" si="70"/>
        <v>0</v>
      </c>
      <c r="S228" s="365"/>
      <c r="T228" s="365" t="str">
        <f t="shared" si="71"/>
        <v xml:space="preserve"> </v>
      </c>
      <c r="U228" s="365" t="str">
        <f t="shared" si="72"/>
        <v xml:space="preserve"> </v>
      </c>
      <c r="V228" s="497">
        <f t="shared" si="74"/>
        <v>0</v>
      </c>
      <c r="W228" s="461">
        <f t="shared" si="73"/>
        <v>0</v>
      </c>
    </row>
    <row r="229" spans="1:23" ht="99.75" customHeight="1" x14ac:dyDescent="0.2">
      <c r="A229" s="365">
        <f>'موازنة 2026-2027'!A229</f>
        <v>261000</v>
      </c>
      <c r="B229" s="365">
        <f>'موازنة 2026-2027'!B229</f>
        <v>225017</v>
      </c>
      <c r="C229" s="365">
        <f>'موازنة 2026-2027'!C229</f>
        <v>275000</v>
      </c>
      <c r="D229" s="365">
        <f>'موازنة 2026-2027'!D229</f>
        <v>162116</v>
      </c>
      <c r="E229" s="365">
        <f>'موازنة 2026-2027'!E229</f>
        <v>231000</v>
      </c>
      <c r="F229" s="365">
        <f>'موازنة 2026-2027'!F229</f>
        <v>0</v>
      </c>
      <c r="G229" s="49" t="s">
        <v>765</v>
      </c>
      <c r="H229" s="480" t="s">
        <v>187</v>
      </c>
      <c r="I229" s="365">
        <f>'الاطار الموازنى  راي الجهه عام'!I229</f>
        <v>66000</v>
      </c>
      <c r="J229" s="365">
        <f>'موازنة 2026-2027'!O229</f>
        <v>66000</v>
      </c>
      <c r="K229" s="365">
        <f>'الاطار الموازنى  راي الجهه عام'!J229</f>
        <v>76000</v>
      </c>
      <c r="L229" s="365">
        <f>'الاطار الموازنى  راي الجهه عام'!K229</f>
        <v>91000</v>
      </c>
      <c r="M229" s="365">
        <f>'الاطار الموازنى  راي الجهه عام'!M229</f>
        <v>0</v>
      </c>
      <c r="N229" s="365">
        <f>'موازنة 2027-2028 '!O229</f>
        <v>76000</v>
      </c>
      <c r="O229" s="365">
        <f>'موازنة 2028 -2029'!O229</f>
        <v>91000</v>
      </c>
      <c r="P229" s="365">
        <f t="shared" si="77"/>
        <v>182000</v>
      </c>
      <c r="Q229" s="365">
        <f>'موازنة 2029-2030'!O229</f>
        <v>0</v>
      </c>
      <c r="R229" s="496">
        <f t="shared" si="70"/>
        <v>-66000</v>
      </c>
      <c r="S229" s="365"/>
      <c r="T229" s="365" t="str">
        <f t="shared" si="71"/>
        <v xml:space="preserve"> </v>
      </c>
      <c r="U229" s="365">
        <f t="shared" si="72"/>
        <v>66000</v>
      </c>
      <c r="V229" s="497">
        <f t="shared" si="74"/>
        <v>0</v>
      </c>
      <c r="W229" s="461">
        <f t="shared" si="73"/>
        <v>1569133</v>
      </c>
    </row>
    <row r="230" spans="1:23" ht="95.25" customHeight="1" x14ac:dyDescent="0.2">
      <c r="A230" s="365">
        <f>'موازنة 2026-2027'!A230</f>
        <v>38000</v>
      </c>
      <c r="B230" s="365">
        <f>'موازنة 2026-2027'!B230</f>
        <v>19423</v>
      </c>
      <c r="C230" s="365">
        <f>'موازنة 2026-2027'!C230</f>
        <v>40000</v>
      </c>
      <c r="D230" s="365">
        <f>'موازنة 2026-2027'!D230</f>
        <v>11450</v>
      </c>
      <c r="E230" s="365">
        <f>'موازنة 2026-2027'!E230</f>
        <v>30000</v>
      </c>
      <c r="F230" s="365">
        <f>'موازنة 2026-2027'!F230</f>
        <v>0</v>
      </c>
      <c r="G230" s="49" t="s">
        <v>766</v>
      </c>
      <c r="H230" s="480" t="s">
        <v>188</v>
      </c>
      <c r="I230" s="365">
        <f>'الاطار الموازنى  راي الجهه عام'!I230</f>
        <v>11000</v>
      </c>
      <c r="J230" s="365">
        <f>'موازنة 2026-2027'!O230</f>
        <v>11000</v>
      </c>
      <c r="K230" s="365">
        <f>'الاطار الموازنى  راي الجهه عام'!J230</f>
        <v>13000</v>
      </c>
      <c r="L230" s="365">
        <f>'الاطار الموازنى  راي الجهه عام'!K230</f>
        <v>15000</v>
      </c>
      <c r="M230" s="365">
        <f>'الاطار الموازنى  راي الجهه عام'!M230</f>
        <v>0</v>
      </c>
      <c r="N230" s="365">
        <f>'موازنة 2027-2028 '!O230</f>
        <v>13000</v>
      </c>
      <c r="O230" s="365">
        <f>'موازنة 2028 -2029'!O230</f>
        <v>15000</v>
      </c>
      <c r="P230" s="365">
        <f t="shared" si="77"/>
        <v>30000</v>
      </c>
      <c r="Q230" s="365">
        <f>'موازنة 2029-2030'!O230</f>
        <v>0</v>
      </c>
      <c r="R230" s="496">
        <f t="shared" si="70"/>
        <v>-11000</v>
      </c>
      <c r="S230" s="365"/>
      <c r="T230" s="365" t="str">
        <f t="shared" si="71"/>
        <v xml:space="preserve"> </v>
      </c>
      <c r="U230" s="365">
        <f t="shared" si="72"/>
        <v>11000</v>
      </c>
      <c r="V230" s="497">
        <f t="shared" si="74"/>
        <v>0</v>
      </c>
      <c r="W230" s="461">
        <f t="shared" si="73"/>
        <v>207873</v>
      </c>
    </row>
    <row r="231" spans="1:23" ht="99.75" customHeight="1" x14ac:dyDescent="0.2">
      <c r="A231" s="365">
        <f>'موازنة 2026-2027'!A231</f>
        <v>35000</v>
      </c>
      <c r="B231" s="365">
        <f>'موازنة 2026-2027'!B231</f>
        <v>33475</v>
      </c>
      <c r="C231" s="365">
        <f>'موازنة 2026-2027'!C231</f>
        <v>95000</v>
      </c>
      <c r="D231" s="365">
        <f>'موازنة 2026-2027'!D231</f>
        <v>54101</v>
      </c>
      <c r="E231" s="365">
        <f>'موازنة 2026-2027'!E231</f>
        <v>95000</v>
      </c>
      <c r="F231" s="365">
        <f>'موازنة 2026-2027'!F231</f>
        <v>0</v>
      </c>
      <c r="G231" s="49" t="s">
        <v>767</v>
      </c>
      <c r="H231" s="480" t="s">
        <v>189</v>
      </c>
      <c r="I231" s="365">
        <f>'الاطار الموازنى  راي الجهه عام'!I231</f>
        <v>105000</v>
      </c>
      <c r="J231" s="365">
        <f>'موازنة 2026-2027'!O231</f>
        <v>105000</v>
      </c>
      <c r="K231" s="365">
        <f>'الاطار الموازنى  راي الجهه عام'!J231</f>
        <v>120000</v>
      </c>
      <c r="L231" s="365">
        <f>'الاطار الموازنى  راي الجهه عام'!K231</f>
        <v>144000</v>
      </c>
      <c r="M231" s="365">
        <f>'الاطار الموازنى  راي الجهه عام'!M231</f>
        <v>0</v>
      </c>
      <c r="N231" s="365">
        <f>'موازنة 2027-2028 '!O231</f>
        <v>120000</v>
      </c>
      <c r="O231" s="365">
        <f>'موازنة 2028 -2029'!O231</f>
        <v>144000</v>
      </c>
      <c r="P231" s="365">
        <f t="shared" si="77"/>
        <v>288000</v>
      </c>
      <c r="Q231" s="365">
        <f>'موازنة 2029-2030'!O231</f>
        <v>0</v>
      </c>
      <c r="R231" s="496">
        <f t="shared" si="70"/>
        <v>-105000</v>
      </c>
      <c r="S231" s="365"/>
      <c r="T231" s="365" t="str">
        <f t="shared" si="71"/>
        <v xml:space="preserve"> </v>
      </c>
      <c r="U231" s="365">
        <f t="shared" si="72"/>
        <v>105000</v>
      </c>
      <c r="V231" s="497">
        <f t="shared" si="74"/>
        <v>0</v>
      </c>
      <c r="W231" s="461">
        <f t="shared" si="73"/>
        <v>969576</v>
      </c>
    </row>
    <row r="232" spans="1:23" ht="105.75" hidden="1" customHeight="1" x14ac:dyDescent="0.2">
      <c r="A232" s="365">
        <f>'موازنة 2026-2027'!A232</f>
        <v>0</v>
      </c>
      <c r="B232" s="365">
        <f>'موازنة 2026-2027'!B232</f>
        <v>0</v>
      </c>
      <c r="C232" s="365">
        <f>'موازنة 2026-2027'!C232</f>
        <v>0</v>
      </c>
      <c r="D232" s="365">
        <f>'موازنة 2026-2027'!D232</f>
        <v>0</v>
      </c>
      <c r="E232" s="365">
        <f>'موازنة 2026-2027'!E232</f>
        <v>0</v>
      </c>
      <c r="F232" s="365">
        <f>'موازنة 2026-2027'!F232</f>
        <v>0</v>
      </c>
      <c r="G232" s="49" t="s">
        <v>768</v>
      </c>
      <c r="H232" s="480" t="s">
        <v>190</v>
      </c>
      <c r="I232" s="365">
        <f>'الاطار الموازنى  راي الجهه عام'!I232</f>
        <v>0</v>
      </c>
      <c r="J232" s="365">
        <f>'موازنة 2026-2027'!O232</f>
        <v>0</v>
      </c>
      <c r="K232" s="365">
        <f>'الاطار الموازنى  راي الجهه عام'!J232</f>
        <v>0</v>
      </c>
      <c r="L232" s="365">
        <f>'الاطار الموازنى  راي الجهه عام'!K232</f>
        <v>0</v>
      </c>
      <c r="M232" s="365">
        <f>'الاطار الموازنى  راي الجهه عام'!M232</f>
        <v>0</v>
      </c>
      <c r="N232" s="365">
        <f>'موازنة 2027-2028 '!O232</f>
        <v>0</v>
      </c>
      <c r="O232" s="365">
        <f>'موازنة 2028 -2029'!O232</f>
        <v>0</v>
      </c>
      <c r="P232" s="365">
        <f t="shared" si="77"/>
        <v>0</v>
      </c>
      <c r="Q232" s="365">
        <f>'موازنة 2029-2030'!O232</f>
        <v>0</v>
      </c>
      <c r="R232" s="496">
        <f t="shared" si="70"/>
        <v>0</v>
      </c>
      <c r="S232" s="365"/>
      <c r="T232" s="365" t="str">
        <f t="shared" si="71"/>
        <v xml:space="preserve"> </v>
      </c>
      <c r="U232" s="365" t="str">
        <f t="shared" si="72"/>
        <v xml:space="preserve"> </v>
      </c>
      <c r="V232" s="497">
        <f t="shared" si="74"/>
        <v>0</v>
      </c>
      <c r="W232" s="461">
        <f t="shared" si="73"/>
        <v>0</v>
      </c>
    </row>
    <row r="233" spans="1:23" ht="107.25" customHeight="1" x14ac:dyDescent="0.2">
      <c r="A233" s="365">
        <f>'موازنة 2026-2027'!A233</f>
        <v>6000</v>
      </c>
      <c r="B233" s="365">
        <f>'موازنة 2026-2027'!B233</f>
        <v>2360</v>
      </c>
      <c r="C233" s="365">
        <f>'موازنة 2026-2027'!C233</f>
        <v>6000</v>
      </c>
      <c r="D233" s="365">
        <f>'موازنة 2026-2027'!D233</f>
        <v>6385</v>
      </c>
      <c r="E233" s="365">
        <f>'موازنة 2026-2027'!E233</f>
        <v>10000</v>
      </c>
      <c r="F233" s="365">
        <f>'موازنة 2026-2027'!F233</f>
        <v>0</v>
      </c>
      <c r="G233" s="49" t="s">
        <v>769</v>
      </c>
      <c r="H233" s="480" t="s">
        <v>191</v>
      </c>
      <c r="I233" s="365">
        <f>'الاطار الموازنى  راي الجهه عام'!I233</f>
        <v>11000</v>
      </c>
      <c r="J233" s="365">
        <f>'موازنة 2026-2027'!O233</f>
        <v>11000</v>
      </c>
      <c r="K233" s="365">
        <f>'الاطار الموازنى  راي الجهه عام'!J233</f>
        <v>13000</v>
      </c>
      <c r="L233" s="365">
        <f>'الاطار الموازنى  راي الجهه عام'!K233</f>
        <v>15000</v>
      </c>
      <c r="M233" s="365">
        <f>'الاطار الموازنى  راي الجهه عام'!M233</f>
        <v>0</v>
      </c>
      <c r="N233" s="365">
        <f>'موازنة 2027-2028 '!O233</f>
        <v>13000</v>
      </c>
      <c r="O233" s="365">
        <f>'موازنة 2028 -2029'!O233</f>
        <v>15000</v>
      </c>
      <c r="P233" s="365">
        <f t="shared" si="77"/>
        <v>30000</v>
      </c>
      <c r="Q233" s="365">
        <f>'موازنة 2029-2030'!O233</f>
        <v>0</v>
      </c>
      <c r="R233" s="496">
        <f t="shared" si="70"/>
        <v>-11000</v>
      </c>
      <c r="S233" s="365"/>
      <c r="T233" s="365" t="str">
        <f t="shared" si="71"/>
        <v xml:space="preserve"> </v>
      </c>
      <c r="U233" s="365">
        <f t="shared" si="72"/>
        <v>11000</v>
      </c>
      <c r="V233" s="497">
        <f t="shared" si="74"/>
        <v>0</v>
      </c>
      <c r="W233" s="461">
        <f t="shared" si="73"/>
        <v>99745</v>
      </c>
    </row>
    <row r="234" spans="1:23" ht="105.75" hidden="1" customHeight="1" x14ac:dyDescent="0.2">
      <c r="A234" s="365">
        <f>'موازنة 2026-2027'!A234</f>
        <v>0</v>
      </c>
      <c r="B234" s="365">
        <f>'موازنة 2026-2027'!B234</f>
        <v>0</v>
      </c>
      <c r="C234" s="365">
        <f>'موازنة 2026-2027'!C234</f>
        <v>0</v>
      </c>
      <c r="D234" s="365">
        <f>'موازنة 2026-2027'!D234</f>
        <v>0</v>
      </c>
      <c r="E234" s="365">
        <f>'موازنة 2026-2027'!E234</f>
        <v>0</v>
      </c>
      <c r="F234" s="365">
        <f>'موازنة 2026-2027'!F234</f>
        <v>0</v>
      </c>
      <c r="G234" s="49" t="s">
        <v>770</v>
      </c>
      <c r="H234" s="480" t="s">
        <v>192</v>
      </c>
      <c r="I234" s="365">
        <f>'الاطار الموازنى  راي الجهه عام'!I234</f>
        <v>0</v>
      </c>
      <c r="J234" s="365">
        <f>'موازنة 2026-2027'!O234</f>
        <v>0</v>
      </c>
      <c r="K234" s="365">
        <f>'الاطار الموازنى  راي الجهه عام'!J234</f>
        <v>0</v>
      </c>
      <c r="L234" s="365">
        <f>'الاطار الموازنى  راي الجهه عام'!K234</f>
        <v>0</v>
      </c>
      <c r="M234" s="365">
        <f>'الاطار الموازنى  راي الجهه عام'!M234</f>
        <v>0</v>
      </c>
      <c r="N234" s="365">
        <f>'موازنة 2027-2028 '!O234</f>
        <v>0</v>
      </c>
      <c r="O234" s="365">
        <f>'موازنة 2028 -2029'!O234</f>
        <v>0</v>
      </c>
      <c r="P234" s="365">
        <f t="shared" si="77"/>
        <v>0</v>
      </c>
      <c r="Q234" s="365">
        <f>'موازنة 2029-2030'!O234</f>
        <v>0</v>
      </c>
      <c r="R234" s="496">
        <f t="shared" si="70"/>
        <v>0</v>
      </c>
      <c r="S234" s="365"/>
      <c r="T234" s="365" t="str">
        <f t="shared" si="71"/>
        <v xml:space="preserve"> </v>
      </c>
      <c r="U234" s="365" t="str">
        <f t="shared" si="72"/>
        <v xml:space="preserve"> </v>
      </c>
      <c r="V234" s="497">
        <f t="shared" si="74"/>
        <v>0</v>
      </c>
      <c r="W234" s="461">
        <f t="shared" si="73"/>
        <v>0</v>
      </c>
    </row>
    <row r="235" spans="1:23" ht="105.75" hidden="1" customHeight="1" x14ac:dyDescent="0.2">
      <c r="A235" s="365">
        <f>'موازنة 2026-2027'!A235</f>
        <v>0</v>
      </c>
      <c r="B235" s="365">
        <f>'موازنة 2026-2027'!B235</f>
        <v>0</v>
      </c>
      <c r="C235" s="365">
        <f>'موازنة 2026-2027'!C235</f>
        <v>0</v>
      </c>
      <c r="D235" s="365">
        <f>'موازنة 2026-2027'!D235</f>
        <v>0</v>
      </c>
      <c r="E235" s="365">
        <f>'موازنة 2026-2027'!E235</f>
        <v>0</v>
      </c>
      <c r="F235" s="365">
        <f>'موازنة 2026-2027'!F235</f>
        <v>0</v>
      </c>
      <c r="G235" s="49" t="s">
        <v>771</v>
      </c>
      <c r="H235" s="480" t="s">
        <v>193</v>
      </c>
      <c r="I235" s="365">
        <f>'الاطار الموازنى  راي الجهه عام'!I235</f>
        <v>0</v>
      </c>
      <c r="J235" s="365">
        <f>'موازنة 2026-2027'!O235</f>
        <v>0</v>
      </c>
      <c r="K235" s="365">
        <f>'الاطار الموازنى  راي الجهه عام'!J235</f>
        <v>0</v>
      </c>
      <c r="L235" s="365">
        <f>'الاطار الموازنى  راي الجهه عام'!K235</f>
        <v>0</v>
      </c>
      <c r="M235" s="365">
        <f>'الاطار الموازنى  راي الجهه عام'!M235</f>
        <v>0</v>
      </c>
      <c r="N235" s="365">
        <f>'موازنة 2027-2028 '!O235</f>
        <v>0</v>
      </c>
      <c r="O235" s="365">
        <f>'موازنة 2028 -2029'!O235</f>
        <v>0</v>
      </c>
      <c r="P235" s="365">
        <f t="shared" si="77"/>
        <v>0</v>
      </c>
      <c r="Q235" s="365">
        <f>'موازنة 2029-2030'!O235</f>
        <v>0</v>
      </c>
      <c r="R235" s="496">
        <f t="shared" si="70"/>
        <v>0</v>
      </c>
      <c r="S235" s="365"/>
      <c r="T235" s="365" t="str">
        <f t="shared" si="71"/>
        <v xml:space="preserve"> </v>
      </c>
      <c r="U235" s="365" t="str">
        <f t="shared" si="72"/>
        <v xml:space="preserve"> </v>
      </c>
      <c r="V235" s="497">
        <f t="shared" si="74"/>
        <v>0</v>
      </c>
      <c r="W235" s="461">
        <f t="shared" si="73"/>
        <v>0</v>
      </c>
    </row>
    <row r="236" spans="1:23" ht="105.75" hidden="1" customHeight="1" x14ac:dyDescent="0.2">
      <c r="A236" s="365">
        <f>'موازنة 2026-2027'!A236</f>
        <v>0</v>
      </c>
      <c r="B236" s="365">
        <f>'موازنة 2026-2027'!B236</f>
        <v>0</v>
      </c>
      <c r="C236" s="365">
        <f>'موازنة 2026-2027'!C236</f>
        <v>0</v>
      </c>
      <c r="D236" s="365">
        <f>'موازنة 2026-2027'!D236</f>
        <v>0</v>
      </c>
      <c r="E236" s="365">
        <f>'موازنة 2026-2027'!E236</f>
        <v>0</v>
      </c>
      <c r="F236" s="365">
        <f>'موازنة 2026-2027'!F236</f>
        <v>0</v>
      </c>
      <c r="G236" s="49" t="s">
        <v>772</v>
      </c>
      <c r="H236" s="480" t="s">
        <v>194</v>
      </c>
      <c r="I236" s="365">
        <f>'الاطار الموازنى  راي الجهه عام'!I236</f>
        <v>0</v>
      </c>
      <c r="J236" s="365">
        <f>'موازنة 2026-2027'!O236</f>
        <v>0</v>
      </c>
      <c r="K236" s="365">
        <f>'الاطار الموازنى  راي الجهه عام'!J236</f>
        <v>0</v>
      </c>
      <c r="L236" s="365">
        <f>'الاطار الموازنى  راي الجهه عام'!K236</f>
        <v>0</v>
      </c>
      <c r="M236" s="365">
        <f>'الاطار الموازنى  راي الجهه عام'!M236</f>
        <v>0</v>
      </c>
      <c r="N236" s="365">
        <f>'موازنة 2027-2028 '!O236</f>
        <v>0</v>
      </c>
      <c r="O236" s="365">
        <f>'موازنة 2028 -2029'!O236</f>
        <v>0</v>
      </c>
      <c r="P236" s="365">
        <f t="shared" si="77"/>
        <v>0</v>
      </c>
      <c r="Q236" s="365">
        <f>'موازنة 2029-2030'!O236</f>
        <v>0</v>
      </c>
      <c r="R236" s="496">
        <f t="shared" si="70"/>
        <v>0</v>
      </c>
      <c r="S236" s="365"/>
      <c r="T236" s="365" t="str">
        <f t="shared" si="71"/>
        <v xml:space="preserve"> </v>
      </c>
      <c r="U236" s="365" t="str">
        <f t="shared" si="72"/>
        <v xml:space="preserve"> </v>
      </c>
      <c r="V236" s="497">
        <f t="shared" si="74"/>
        <v>0</v>
      </c>
      <c r="W236" s="461">
        <f t="shared" si="73"/>
        <v>0</v>
      </c>
    </row>
    <row r="237" spans="1:23" ht="120" customHeight="1" x14ac:dyDescent="0.2">
      <c r="A237" s="365">
        <f>'موازنة 2026-2027'!A237</f>
        <v>124000</v>
      </c>
      <c r="B237" s="365">
        <f>'موازنة 2026-2027'!B237</f>
        <v>109025</v>
      </c>
      <c r="C237" s="365">
        <f>'موازنة 2026-2027'!C237</f>
        <v>150000</v>
      </c>
      <c r="D237" s="365">
        <f>'موازنة 2026-2027'!D237</f>
        <v>100168</v>
      </c>
      <c r="E237" s="365">
        <f>'موازنة 2026-2027'!E237</f>
        <v>125000</v>
      </c>
      <c r="F237" s="365">
        <f>'موازنة 2026-2027'!F237</f>
        <v>0</v>
      </c>
      <c r="G237" s="49" t="s">
        <v>773</v>
      </c>
      <c r="H237" s="480" t="s">
        <v>195</v>
      </c>
      <c r="I237" s="365">
        <f>'الاطار الموازنى  راي الجهه عام'!I237</f>
        <v>207000</v>
      </c>
      <c r="J237" s="365">
        <f>'موازنة 2026-2027'!O237</f>
        <v>207000</v>
      </c>
      <c r="K237" s="365">
        <f>'الاطار الموازنى  راي الجهه عام'!J237</f>
        <v>238000</v>
      </c>
      <c r="L237" s="365">
        <f>'الاطار الموازنى  راي الجهه عام'!K237</f>
        <v>286000</v>
      </c>
      <c r="M237" s="365">
        <f>'الاطار الموازنى  راي الجهه عام'!M237</f>
        <v>0</v>
      </c>
      <c r="N237" s="365">
        <f>'موازنة 2027-2028 '!O237</f>
        <v>238000</v>
      </c>
      <c r="O237" s="365">
        <f>'موازنة 2028 -2029'!O237</f>
        <v>286000</v>
      </c>
      <c r="P237" s="365">
        <f t="shared" si="77"/>
        <v>572000</v>
      </c>
      <c r="Q237" s="365">
        <f>'موازنة 2029-2030'!O237</f>
        <v>0</v>
      </c>
      <c r="R237" s="496">
        <f t="shared" si="70"/>
        <v>-207000</v>
      </c>
      <c r="S237" s="365"/>
      <c r="T237" s="365" t="str">
        <f t="shared" si="71"/>
        <v xml:space="preserve"> </v>
      </c>
      <c r="U237" s="365">
        <f t="shared" si="72"/>
        <v>207000</v>
      </c>
      <c r="V237" s="497">
        <f t="shared" si="74"/>
        <v>0</v>
      </c>
      <c r="W237" s="461">
        <f t="shared" si="73"/>
        <v>1911193</v>
      </c>
    </row>
    <row r="238" spans="1:23" ht="132.75" customHeight="1" thickBot="1" x14ac:dyDescent="0.25">
      <c r="A238" s="379">
        <f>'موازنة 2026-2027'!A238</f>
        <v>55000</v>
      </c>
      <c r="B238" s="379">
        <f>'موازنة 2026-2027'!B238</f>
        <v>21205</v>
      </c>
      <c r="C238" s="379">
        <f>'موازنة 2026-2027'!C238</f>
        <v>125000</v>
      </c>
      <c r="D238" s="379">
        <f>'موازنة 2026-2027'!D238</f>
        <v>0</v>
      </c>
      <c r="E238" s="379">
        <f>'موازنة 2026-2027'!E238</f>
        <v>125000</v>
      </c>
      <c r="F238" s="379">
        <f>'موازنة 2026-2027'!F238</f>
        <v>0</v>
      </c>
      <c r="G238" s="50" t="s">
        <v>774</v>
      </c>
      <c r="H238" s="480" t="s">
        <v>196</v>
      </c>
      <c r="I238" s="379">
        <f>'الاطار الموازنى  راي الجهه عام'!I238</f>
        <v>137000</v>
      </c>
      <c r="J238" s="379">
        <f>'موازنة 2026-2027'!O238</f>
        <v>137000</v>
      </c>
      <c r="K238" s="379">
        <f>'الاطار الموازنى  راي الجهه عام'!J238</f>
        <v>158000</v>
      </c>
      <c r="L238" s="379">
        <f>'الاطار الموازنى  راي الجهه عام'!K238</f>
        <v>180000</v>
      </c>
      <c r="M238" s="379">
        <f>'الاطار الموازنى  راي الجهه عام'!M238</f>
        <v>0</v>
      </c>
      <c r="N238" s="379">
        <f>'موازنة 2027-2028 '!O238</f>
        <v>158000</v>
      </c>
      <c r="O238" s="379">
        <f>'موازنة 2028 -2029'!O238</f>
        <v>180000</v>
      </c>
      <c r="P238" s="379">
        <f t="shared" si="77"/>
        <v>360000</v>
      </c>
      <c r="Q238" s="379">
        <f>'موازنة 2029-2030'!O238</f>
        <v>0</v>
      </c>
      <c r="R238" s="520">
        <f t="shared" si="70"/>
        <v>-137000</v>
      </c>
      <c r="S238" s="379"/>
      <c r="T238" s="379" t="str">
        <f t="shared" si="71"/>
        <v xml:space="preserve"> </v>
      </c>
      <c r="U238" s="379">
        <f t="shared" si="72"/>
        <v>137000</v>
      </c>
      <c r="V238" s="521">
        <f t="shared" si="74"/>
        <v>0</v>
      </c>
      <c r="W238" s="461">
        <f t="shared" si="73"/>
        <v>1161205</v>
      </c>
    </row>
    <row r="239" spans="1:23" s="1" customFormat="1" ht="140.25" customHeight="1" thickBot="1" x14ac:dyDescent="0.25">
      <c r="A239" s="360">
        <f t="shared" ref="A239:S239" si="78">SUM(A227:A238)</f>
        <v>519000</v>
      </c>
      <c r="B239" s="368">
        <f t="shared" si="78"/>
        <v>410505</v>
      </c>
      <c r="C239" s="368">
        <f t="shared" si="78"/>
        <v>691000</v>
      </c>
      <c r="D239" s="368">
        <f t="shared" si="78"/>
        <v>334220</v>
      </c>
      <c r="E239" s="368">
        <f t="shared" si="78"/>
        <v>616000</v>
      </c>
      <c r="F239" s="368">
        <f t="shared" si="78"/>
        <v>0</v>
      </c>
      <c r="G239" s="51"/>
      <c r="H239" s="486" t="s">
        <v>197</v>
      </c>
      <c r="I239" s="368">
        <f>'الاطار الموازنى  راي الجهه عام'!I239</f>
        <v>537000</v>
      </c>
      <c r="J239" s="368">
        <f>'موازنة 2026-2027'!O239</f>
        <v>537000</v>
      </c>
      <c r="K239" s="368">
        <f>'الاطار الموازنى  راي الجهه عام'!J239</f>
        <v>618000</v>
      </c>
      <c r="L239" s="368">
        <f>'الاطار الموازنى  راي الجهه عام'!K239</f>
        <v>731000</v>
      </c>
      <c r="M239" s="368">
        <f>'الاطار الموازنى  راي الجهه عام'!M239</f>
        <v>0</v>
      </c>
      <c r="N239" s="368">
        <f>'موازنة 2027-2028 '!O239</f>
        <v>618000</v>
      </c>
      <c r="O239" s="368">
        <f>'موازنة 2028 -2029'!O239</f>
        <v>731000</v>
      </c>
      <c r="P239" s="368">
        <f t="shared" si="78"/>
        <v>1462000</v>
      </c>
      <c r="Q239" s="368">
        <f>'موازنة 2029-2030'!O239</f>
        <v>0</v>
      </c>
      <c r="R239" s="500">
        <f t="shared" si="70"/>
        <v>-537000</v>
      </c>
      <c r="S239" s="368">
        <f t="shared" si="78"/>
        <v>0</v>
      </c>
      <c r="T239" s="368" t="str">
        <f t="shared" si="71"/>
        <v xml:space="preserve"> </v>
      </c>
      <c r="U239" s="368">
        <f t="shared" si="72"/>
        <v>537000</v>
      </c>
      <c r="V239" s="501">
        <f t="shared" si="74"/>
        <v>0</v>
      </c>
      <c r="W239" s="461">
        <f t="shared" si="73"/>
        <v>5918725</v>
      </c>
    </row>
    <row r="240" spans="1:23" s="1" customFormat="1" ht="126" customHeight="1" x14ac:dyDescent="0.2">
      <c r="A240" s="357"/>
      <c r="B240" s="373"/>
      <c r="C240" s="373"/>
      <c r="D240" s="373"/>
      <c r="E240" s="373"/>
      <c r="F240" s="373"/>
      <c r="G240" s="54" t="s">
        <v>775</v>
      </c>
      <c r="H240" s="477" t="s">
        <v>198</v>
      </c>
      <c r="I240" s="373">
        <f>'الاطار الموازنى  راي الجهه عام'!I240</f>
        <v>0</v>
      </c>
      <c r="J240" s="373"/>
      <c r="K240" s="373">
        <f>'الاطار الموازنى  راي الجهه عام'!J240</f>
        <v>0</v>
      </c>
      <c r="L240" s="373">
        <f>'الاطار الموازنى  راي الجهه عام'!K240</f>
        <v>0</v>
      </c>
      <c r="M240" s="373">
        <f>'الاطار الموازنى  راي الجهه عام'!M240</f>
        <v>0</v>
      </c>
      <c r="N240" s="373"/>
      <c r="O240" s="373"/>
      <c r="P240" s="373"/>
      <c r="Q240" s="373"/>
      <c r="R240" s="508">
        <f t="shared" si="70"/>
        <v>0</v>
      </c>
      <c r="S240" s="373"/>
      <c r="T240" s="373" t="str">
        <f t="shared" si="71"/>
        <v xml:space="preserve"> </v>
      </c>
      <c r="U240" s="373" t="str">
        <f t="shared" si="72"/>
        <v xml:space="preserve"> </v>
      </c>
      <c r="V240" s="509"/>
      <c r="W240" s="461">
        <f>W246</f>
        <v>44000</v>
      </c>
    </row>
    <row r="241" spans="1:23" ht="105.75" hidden="1" customHeight="1" x14ac:dyDescent="0.2">
      <c r="A241" s="364">
        <f>'موازنة 2026-2027'!A241</f>
        <v>0</v>
      </c>
      <c r="B241" s="365">
        <f>'موازنة 2026-2027'!B241</f>
        <v>0</v>
      </c>
      <c r="C241" s="365">
        <f>'موازنة 2026-2027'!C241</f>
        <v>0</v>
      </c>
      <c r="D241" s="365">
        <f>'موازنة 2026-2027'!D241</f>
        <v>0</v>
      </c>
      <c r="E241" s="365">
        <f>'موازنة 2026-2027'!E241</f>
        <v>0</v>
      </c>
      <c r="F241" s="365">
        <f>'موازنة 2026-2027'!F241</f>
        <v>0</v>
      </c>
      <c r="G241" s="49" t="s">
        <v>776</v>
      </c>
      <c r="H241" s="480" t="s">
        <v>199</v>
      </c>
      <c r="I241" s="365">
        <f>'الاطار الموازنى  راي الجهه عام'!I241</f>
        <v>0</v>
      </c>
      <c r="J241" s="365">
        <f>'موازنة 2026-2027'!O241</f>
        <v>0</v>
      </c>
      <c r="K241" s="365">
        <f>'الاطار الموازنى  راي الجهه عام'!J241</f>
        <v>0</v>
      </c>
      <c r="L241" s="365">
        <f>'الاطار الموازنى  راي الجهه عام'!K241</f>
        <v>0</v>
      </c>
      <c r="M241" s="365">
        <f>'الاطار الموازنى  راي الجهه عام'!M241</f>
        <v>0</v>
      </c>
      <c r="N241" s="365">
        <f>'موازنة 2027-2028 '!O241</f>
        <v>0</v>
      </c>
      <c r="O241" s="365">
        <f>'موازنة 2028 -2029'!O241</f>
        <v>0</v>
      </c>
      <c r="P241" s="365">
        <f t="shared" si="77"/>
        <v>0</v>
      </c>
      <c r="Q241" s="365">
        <f>'موازنة 2029-2030'!O241</f>
        <v>0</v>
      </c>
      <c r="R241" s="496">
        <f t="shared" si="70"/>
        <v>0</v>
      </c>
      <c r="S241" s="365"/>
      <c r="T241" s="365" t="str">
        <f t="shared" si="71"/>
        <v xml:space="preserve"> </v>
      </c>
      <c r="U241" s="365" t="str">
        <f t="shared" si="72"/>
        <v xml:space="preserve"> </v>
      </c>
      <c r="V241" s="497">
        <f t="shared" si="74"/>
        <v>0</v>
      </c>
      <c r="W241" s="461">
        <f t="shared" si="73"/>
        <v>0</v>
      </c>
    </row>
    <row r="242" spans="1:23" ht="105.75" hidden="1" customHeight="1" x14ac:dyDescent="0.2">
      <c r="A242" s="364">
        <f>'موازنة 2026-2027'!A242</f>
        <v>0</v>
      </c>
      <c r="B242" s="365">
        <f>'موازنة 2026-2027'!B242</f>
        <v>0</v>
      </c>
      <c r="C242" s="365">
        <f>'موازنة 2026-2027'!C242</f>
        <v>0</v>
      </c>
      <c r="D242" s="365">
        <f>'موازنة 2026-2027'!D242</f>
        <v>0</v>
      </c>
      <c r="E242" s="365">
        <f>'موازنة 2026-2027'!E242</f>
        <v>0</v>
      </c>
      <c r="F242" s="365">
        <f>'موازنة 2026-2027'!F242</f>
        <v>0</v>
      </c>
      <c r="G242" s="49" t="s">
        <v>777</v>
      </c>
      <c r="H242" s="480" t="s">
        <v>200</v>
      </c>
      <c r="I242" s="365">
        <f>'الاطار الموازنى  راي الجهه عام'!I242</f>
        <v>0</v>
      </c>
      <c r="J242" s="365">
        <f>'موازنة 2026-2027'!O242</f>
        <v>0</v>
      </c>
      <c r="K242" s="365">
        <f>'الاطار الموازنى  راي الجهه عام'!J242</f>
        <v>0</v>
      </c>
      <c r="L242" s="365">
        <f>'الاطار الموازنى  راي الجهه عام'!K242</f>
        <v>0</v>
      </c>
      <c r="M242" s="365">
        <f>'الاطار الموازنى  راي الجهه عام'!M242</f>
        <v>0</v>
      </c>
      <c r="N242" s="365">
        <f>'موازنة 2027-2028 '!O242</f>
        <v>0</v>
      </c>
      <c r="O242" s="365">
        <f>'موازنة 2028 -2029'!O242</f>
        <v>0</v>
      </c>
      <c r="P242" s="365">
        <f t="shared" si="77"/>
        <v>0</v>
      </c>
      <c r="Q242" s="365">
        <f>'موازنة 2029-2030'!O242</f>
        <v>0</v>
      </c>
      <c r="R242" s="496">
        <f t="shared" si="70"/>
        <v>0</v>
      </c>
      <c r="S242" s="365"/>
      <c r="T242" s="365" t="str">
        <f t="shared" si="71"/>
        <v xml:space="preserve"> </v>
      </c>
      <c r="U242" s="365" t="str">
        <f t="shared" si="72"/>
        <v xml:space="preserve"> </v>
      </c>
      <c r="V242" s="497">
        <f t="shared" si="74"/>
        <v>0</v>
      </c>
      <c r="W242" s="461">
        <f t="shared" si="73"/>
        <v>0</v>
      </c>
    </row>
    <row r="243" spans="1:23" ht="126" hidden="1" customHeight="1" x14ac:dyDescent="0.2">
      <c r="A243" s="364">
        <f>'موازنة 2026-2027'!A243</f>
        <v>0</v>
      </c>
      <c r="B243" s="365">
        <f>'موازنة 2026-2027'!B243</f>
        <v>0</v>
      </c>
      <c r="C243" s="365">
        <f>'موازنة 2026-2027'!C243</f>
        <v>0</v>
      </c>
      <c r="D243" s="365">
        <f>'موازنة 2026-2027'!D243</f>
        <v>0</v>
      </c>
      <c r="E243" s="365">
        <f>'موازنة 2026-2027'!E243</f>
        <v>0</v>
      </c>
      <c r="F243" s="365">
        <f>'موازنة 2026-2027'!F243</f>
        <v>0</v>
      </c>
      <c r="G243" s="49" t="s">
        <v>778</v>
      </c>
      <c r="H243" s="480" t="s">
        <v>201</v>
      </c>
      <c r="I243" s="365">
        <f>'الاطار الموازنى  راي الجهه عام'!I243</f>
        <v>0</v>
      </c>
      <c r="J243" s="365">
        <f>'موازنة 2026-2027'!O243</f>
        <v>0</v>
      </c>
      <c r="K243" s="365">
        <f>'الاطار الموازنى  راي الجهه عام'!J243</f>
        <v>0</v>
      </c>
      <c r="L243" s="365">
        <f>'الاطار الموازنى  راي الجهه عام'!K243</f>
        <v>0</v>
      </c>
      <c r="M243" s="365">
        <f>'الاطار الموازنى  راي الجهه عام'!M243</f>
        <v>0</v>
      </c>
      <c r="N243" s="365">
        <f>'موازنة 2027-2028 '!O243</f>
        <v>0</v>
      </c>
      <c r="O243" s="365">
        <f>'موازنة 2028 -2029'!O243</f>
        <v>0</v>
      </c>
      <c r="P243" s="365">
        <f t="shared" si="77"/>
        <v>0</v>
      </c>
      <c r="Q243" s="365">
        <f>'موازنة 2029-2030'!O243</f>
        <v>0</v>
      </c>
      <c r="R243" s="496">
        <f t="shared" si="70"/>
        <v>0</v>
      </c>
      <c r="S243" s="365"/>
      <c r="T243" s="365" t="str">
        <f t="shared" si="71"/>
        <v xml:space="preserve"> </v>
      </c>
      <c r="U243" s="365" t="str">
        <f t="shared" si="72"/>
        <v xml:space="preserve"> </v>
      </c>
      <c r="V243" s="497">
        <f t="shared" si="74"/>
        <v>0</v>
      </c>
      <c r="W243" s="461">
        <f t="shared" si="73"/>
        <v>0</v>
      </c>
    </row>
    <row r="244" spans="1:23" ht="126" customHeight="1" thickBot="1" x14ac:dyDescent="0.25">
      <c r="A244" s="365">
        <f>'موازنة 2026-2027'!A244</f>
        <v>1000</v>
      </c>
      <c r="B244" s="365">
        <f>'موازنة 2026-2027'!B244</f>
        <v>0</v>
      </c>
      <c r="C244" s="365">
        <f>'موازنة 2026-2027'!C244</f>
        <v>5000</v>
      </c>
      <c r="D244" s="365">
        <f>'موازنة 2026-2027'!D244</f>
        <v>0</v>
      </c>
      <c r="E244" s="365">
        <f>'موازنة 2026-2027'!E244</f>
        <v>5000</v>
      </c>
      <c r="F244" s="365">
        <f>'موازنة 2026-2027'!F244</f>
        <v>0</v>
      </c>
      <c r="G244" s="49" t="s">
        <v>779</v>
      </c>
      <c r="H244" s="480" t="s">
        <v>202</v>
      </c>
      <c r="I244" s="365">
        <f>'الاطار الموازنى  راي الجهه عام'!I244</f>
        <v>6000</v>
      </c>
      <c r="J244" s="365">
        <f>'موازنة 2026-2027'!O244</f>
        <v>6000</v>
      </c>
      <c r="K244" s="365">
        <f>'الاطار الموازنى  راي الجهه عام'!J244</f>
        <v>6000</v>
      </c>
      <c r="L244" s="365">
        <f>'الاطار الموازنى  راي الجهه عام'!K244</f>
        <v>7000</v>
      </c>
      <c r="M244" s="365">
        <f>'الاطار الموازنى  راي الجهه عام'!M244</f>
        <v>0</v>
      </c>
      <c r="N244" s="365">
        <f>'موازنة 2027-2028 '!O244</f>
        <v>6000</v>
      </c>
      <c r="O244" s="365">
        <f>'موازنة 2028 -2029'!O244</f>
        <v>7000</v>
      </c>
      <c r="P244" s="365">
        <f t="shared" si="77"/>
        <v>14000</v>
      </c>
      <c r="Q244" s="365">
        <f>'موازنة 2029-2030'!O244</f>
        <v>0</v>
      </c>
      <c r="R244" s="496">
        <f t="shared" si="70"/>
        <v>-6000</v>
      </c>
      <c r="S244" s="365"/>
      <c r="T244" s="365" t="str">
        <f t="shared" si="71"/>
        <v xml:space="preserve"> </v>
      </c>
      <c r="U244" s="365">
        <f t="shared" si="72"/>
        <v>6000</v>
      </c>
      <c r="V244" s="497">
        <f t="shared" si="74"/>
        <v>0</v>
      </c>
      <c r="W244" s="461">
        <f t="shared" si="73"/>
        <v>44000</v>
      </c>
    </row>
    <row r="245" spans="1:23" ht="105.75" hidden="1" customHeight="1" thickBot="1" x14ac:dyDescent="0.25">
      <c r="A245" s="391">
        <f>'موازنة 2026-2027'!A245</f>
        <v>0</v>
      </c>
      <c r="B245" s="379">
        <f>'موازنة 2026-2027'!B245</f>
        <v>0</v>
      </c>
      <c r="C245" s="379">
        <f>'موازنة 2026-2027'!C245</f>
        <v>0</v>
      </c>
      <c r="D245" s="379">
        <f>'موازنة 2026-2027'!D245</f>
        <v>0</v>
      </c>
      <c r="E245" s="379">
        <f>'موازنة 2026-2027'!E245</f>
        <v>0</v>
      </c>
      <c r="F245" s="379">
        <f>'موازنة 2026-2027'!F245</f>
        <v>0</v>
      </c>
      <c r="G245" s="50" t="s">
        <v>780</v>
      </c>
      <c r="H245" s="480" t="s">
        <v>203</v>
      </c>
      <c r="I245" s="379">
        <f>'الاطار الموازنى  راي الجهه عام'!I245</f>
        <v>0</v>
      </c>
      <c r="J245" s="379">
        <f>'موازنة 2026-2027'!O245</f>
        <v>0</v>
      </c>
      <c r="K245" s="379">
        <f>'الاطار الموازنى  راي الجهه عام'!J245</f>
        <v>0</v>
      </c>
      <c r="L245" s="379">
        <f>'الاطار الموازنى  راي الجهه عام'!K245</f>
        <v>0</v>
      </c>
      <c r="M245" s="379">
        <f>'الاطار الموازنى  راي الجهه عام'!M245</f>
        <v>0</v>
      </c>
      <c r="N245" s="379">
        <f>'موازنة 2027-2028 '!O245</f>
        <v>0</v>
      </c>
      <c r="O245" s="379">
        <f>'موازنة 2028 -2029'!O245</f>
        <v>0</v>
      </c>
      <c r="P245" s="379">
        <f t="shared" si="77"/>
        <v>0</v>
      </c>
      <c r="Q245" s="379">
        <f>'موازنة 2029-2030'!O245</f>
        <v>0</v>
      </c>
      <c r="R245" s="520">
        <f t="shared" si="70"/>
        <v>0</v>
      </c>
      <c r="S245" s="379"/>
      <c r="T245" s="379" t="str">
        <f t="shared" si="71"/>
        <v xml:space="preserve"> </v>
      </c>
      <c r="U245" s="379" t="str">
        <f t="shared" si="72"/>
        <v xml:space="preserve"> </v>
      </c>
      <c r="V245" s="521">
        <f t="shared" si="74"/>
        <v>0</v>
      </c>
      <c r="W245" s="461">
        <f t="shared" si="73"/>
        <v>0</v>
      </c>
    </row>
    <row r="246" spans="1:23" s="1" customFormat="1" ht="137.25" customHeight="1" thickBot="1" x14ac:dyDescent="0.25">
      <c r="A246" s="360">
        <f t="shared" ref="A246:S246" si="79">SUM(A241:A245)</f>
        <v>1000</v>
      </c>
      <c r="B246" s="368">
        <f t="shared" si="79"/>
        <v>0</v>
      </c>
      <c r="C246" s="368">
        <f t="shared" si="79"/>
        <v>5000</v>
      </c>
      <c r="D246" s="368">
        <f t="shared" si="79"/>
        <v>0</v>
      </c>
      <c r="E246" s="368">
        <f t="shared" si="79"/>
        <v>5000</v>
      </c>
      <c r="F246" s="368">
        <f t="shared" si="79"/>
        <v>0</v>
      </c>
      <c r="G246" s="51"/>
      <c r="H246" s="486" t="s">
        <v>204</v>
      </c>
      <c r="I246" s="368">
        <f>'الاطار الموازنى  راي الجهه عام'!I246</f>
        <v>6000</v>
      </c>
      <c r="J246" s="368">
        <f>'موازنة 2026-2027'!O246</f>
        <v>6000</v>
      </c>
      <c r="K246" s="368">
        <f>'الاطار الموازنى  راي الجهه عام'!J246</f>
        <v>6000</v>
      </c>
      <c r="L246" s="368">
        <f>'الاطار الموازنى  راي الجهه عام'!K246</f>
        <v>7000</v>
      </c>
      <c r="M246" s="368">
        <f>'الاطار الموازنى  راي الجهه عام'!M246</f>
        <v>0</v>
      </c>
      <c r="N246" s="368">
        <f>'موازنة 2027-2028 '!O246</f>
        <v>6000</v>
      </c>
      <c r="O246" s="368">
        <f>'موازنة 2028 -2029'!O246</f>
        <v>7000</v>
      </c>
      <c r="P246" s="368">
        <f t="shared" si="79"/>
        <v>14000</v>
      </c>
      <c r="Q246" s="368">
        <f>'موازنة 2029-2030'!O246</f>
        <v>0</v>
      </c>
      <c r="R246" s="500">
        <f t="shared" si="70"/>
        <v>-6000</v>
      </c>
      <c r="S246" s="368">
        <f t="shared" si="79"/>
        <v>0</v>
      </c>
      <c r="T246" s="368" t="str">
        <f t="shared" si="71"/>
        <v xml:space="preserve"> </v>
      </c>
      <c r="U246" s="368">
        <f t="shared" si="72"/>
        <v>6000</v>
      </c>
      <c r="V246" s="501">
        <f t="shared" si="74"/>
        <v>0</v>
      </c>
      <c r="W246" s="461">
        <f t="shared" si="73"/>
        <v>44000</v>
      </c>
    </row>
    <row r="247" spans="1:23" s="1" customFormat="1" ht="126" customHeight="1" x14ac:dyDescent="0.2">
      <c r="A247" s="357"/>
      <c r="B247" s="373"/>
      <c r="C247" s="373"/>
      <c r="D247" s="373"/>
      <c r="E247" s="373"/>
      <c r="F247" s="373"/>
      <c r="G247" s="54" t="s">
        <v>781</v>
      </c>
      <c r="H247" s="477" t="s">
        <v>205</v>
      </c>
      <c r="I247" s="373">
        <f>'الاطار الموازنى  راي الجهه عام'!I247</f>
        <v>0</v>
      </c>
      <c r="J247" s="373"/>
      <c r="K247" s="373">
        <f>'الاطار الموازنى  راي الجهه عام'!J247</f>
        <v>0</v>
      </c>
      <c r="L247" s="373">
        <f>'الاطار الموازنى  راي الجهه عام'!K247</f>
        <v>0</v>
      </c>
      <c r="M247" s="373">
        <f>'الاطار الموازنى  راي الجهه عام'!M247</f>
        <v>0</v>
      </c>
      <c r="N247" s="373"/>
      <c r="O247" s="373"/>
      <c r="P247" s="373"/>
      <c r="Q247" s="373"/>
      <c r="R247" s="508">
        <f t="shared" si="70"/>
        <v>0</v>
      </c>
      <c r="S247" s="373"/>
      <c r="T247" s="373" t="str">
        <f t="shared" si="71"/>
        <v xml:space="preserve"> </v>
      </c>
      <c r="U247" s="373" t="str">
        <f t="shared" si="72"/>
        <v xml:space="preserve"> </v>
      </c>
      <c r="V247" s="509"/>
      <c r="W247" s="461">
        <f>W257</f>
        <v>3106523</v>
      </c>
    </row>
    <row r="248" spans="1:23" ht="105.75" hidden="1" customHeight="1" x14ac:dyDescent="0.2">
      <c r="A248" s="364">
        <f>'موازنة 2026-2027'!A248</f>
        <v>0</v>
      </c>
      <c r="B248" s="365">
        <f>'موازنة 2026-2027'!B248</f>
        <v>0</v>
      </c>
      <c r="C248" s="365">
        <f>'موازنة 2026-2027'!C248</f>
        <v>0</v>
      </c>
      <c r="D248" s="365">
        <f>'موازنة 2026-2027'!D248</f>
        <v>0</v>
      </c>
      <c r="E248" s="365">
        <f>'موازنة 2026-2027'!E248</f>
        <v>0</v>
      </c>
      <c r="F248" s="365">
        <f>'موازنة 2026-2027'!F248</f>
        <v>0</v>
      </c>
      <c r="G248" s="49" t="s">
        <v>782</v>
      </c>
      <c r="H248" s="480" t="s">
        <v>206</v>
      </c>
      <c r="I248" s="365">
        <f>'الاطار الموازنى  راي الجهه عام'!I248</f>
        <v>0</v>
      </c>
      <c r="J248" s="365">
        <f>'موازنة 2026-2027'!O248</f>
        <v>0</v>
      </c>
      <c r="K248" s="365">
        <f>'الاطار الموازنى  راي الجهه عام'!J248</f>
        <v>0</v>
      </c>
      <c r="L248" s="365">
        <f>'الاطار الموازنى  راي الجهه عام'!K248</f>
        <v>0</v>
      </c>
      <c r="M248" s="365">
        <f>'الاطار الموازنى  راي الجهه عام'!M248</f>
        <v>0</v>
      </c>
      <c r="N248" s="365">
        <f>'موازنة 2027-2028 '!O248</f>
        <v>0</v>
      </c>
      <c r="O248" s="365">
        <f>'موازنة 2028 -2029'!O248</f>
        <v>0</v>
      </c>
      <c r="P248" s="365">
        <f t="shared" si="77"/>
        <v>0</v>
      </c>
      <c r="Q248" s="365">
        <f>'موازنة 2029-2030'!O248</f>
        <v>0</v>
      </c>
      <c r="R248" s="496">
        <f t="shared" si="70"/>
        <v>0</v>
      </c>
      <c r="S248" s="365"/>
      <c r="T248" s="365" t="str">
        <f t="shared" si="71"/>
        <v xml:space="preserve"> </v>
      </c>
      <c r="U248" s="365" t="str">
        <f t="shared" si="72"/>
        <v xml:space="preserve"> </v>
      </c>
      <c r="V248" s="497">
        <f t="shared" si="74"/>
        <v>0</v>
      </c>
      <c r="W248" s="461">
        <f t="shared" si="73"/>
        <v>0</v>
      </c>
    </row>
    <row r="249" spans="1:23" ht="105.75" hidden="1" customHeight="1" x14ac:dyDescent="0.2">
      <c r="A249" s="364">
        <f>'موازنة 2026-2027'!A249</f>
        <v>0</v>
      </c>
      <c r="B249" s="365">
        <f>'موازنة 2026-2027'!B249</f>
        <v>0</v>
      </c>
      <c r="C249" s="365">
        <f>'موازنة 2026-2027'!C249</f>
        <v>0</v>
      </c>
      <c r="D249" s="365">
        <f>'موازنة 2026-2027'!D249</f>
        <v>0</v>
      </c>
      <c r="E249" s="365">
        <f>'موازنة 2026-2027'!E249</f>
        <v>0</v>
      </c>
      <c r="F249" s="365">
        <f>'موازنة 2026-2027'!F249</f>
        <v>0</v>
      </c>
      <c r="G249" s="49" t="s">
        <v>783</v>
      </c>
      <c r="H249" s="480" t="s">
        <v>207</v>
      </c>
      <c r="I249" s="365">
        <f>'الاطار الموازنى  راي الجهه عام'!I249</f>
        <v>0</v>
      </c>
      <c r="J249" s="365">
        <f>'موازنة 2026-2027'!O249</f>
        <v>0</v>
      </c>
      <c r="K249" s="365">
        <f>'الاطار الموازنى  راي الجهه عام'!J249</f>
        <v>0</v>
      </c>
      <c r="L249" s="365">
        <f>'الاطار الموازنى  راي الجهه عام'!K249</f>
        <v>0</v>
      </c>
      <c r="M249" s="365">
        <f>'الاطار الموازنى  راي الجهه عام'!M249</f>
        <v>0</v>
      </c>
      <c r="N249" s="365">
        <f>'موازنة 2027-2028 '!O249</f>
        <v>0</v>
      </c>
      <c r="O249" s="365">
        <f>'موازنة 2028 -2029'!O249</f>
        <v>0</v>
      </c>
      <c r="P249" s="365">
        <f t="shared" si="77"/>
        <v>0</v>
      </c>
      <c r="Q249" s="365">
        <f>'موازنة 2029-2030'!O249</f>
        <v>0</v>
      </c>
      <c r="R249" s="496">
        <f t="shared" si="70"/>
        <v>0</v>
      </c>
      <c r="S249" s="365"/>
      <c r="T249" s="365" t="str">
        <f t="shared" si="71"/>
        <v xml:space="preserve"> </v>
      </c>
      <c r="U249" s="365" t="str">
        <f t="shared" si="72"/>
        <v xml:space="preserve"> </v>
      </c>
      <c r="V249" s="497">
        <f t="shared" si="74"/>
        <v>0</v>
      </c>
      <c r="W249" s="461">
        <f t="shared" si="73"/>
        <v>0</v>
      </c>
    </row>
    <row r="250" spans="1:23" ht="126" customHeight="1" x14ac:dyDescent="0.2">
      <c r="A250" s="364">
        <f>'موازنة 2026-2027'!A250</f>
        <v>0</v>
      </c>
      <c r="B250" s="365">
        <f>'موازنة 2026-2027'!B250</f>
        <v>0</v>
      </c>
      <c r="C250" s="365">
        <f>'موازنة 2026-2027'!C250</f>
        <v>30000</v>
      </c>
      <c r="D250" s="365">
        <f>'موازنة 2026-2027'!D250</f>
        <v>28750</v>
      </c>
      <c r="E250" s="365">
        <f>'موازنة 2026-2027'!E250</f>
        <v>30000</v>
      </c>
      <c r="F250" s="365">
        <f>'موازنة 2026-2027'!F250</f>
        <v>0</v>
      </c>
      <c r="G250" s="49" t="s">
        <v>784</v>
      </c>
      <c r="H250" s="480" t="s">
        <v>208</v>
      </c>
      <c r="I250" s="365">
        <f>'الاطار الموازنى  راي الجهه عام'!I250</f>
        <v>38000</v>
      </c>
      <c r="J250" s="365">
        <f>'موازنة 2026-2027'!O250</f>
        <v>38000</v>
      </c>
      <c r="K250" s="365">
        <f>'الاطار الموازنى  راي الجهه عام'!J250</f>
        <v>42000</v>
      </c>
      <c r="L250" s="365">
        <f>'الاطار الموازنى  راي الجهه عام'!K250</f>
        <v>45000</v>
      </c>
      <c r="M250" s="365">
        <f>'الاطار الموازنى  راي الجهه عام'!M250</f>
        <v>0</v>
      </c>
      <c r="N250" s="365">
        <f>'موازنة 2027-2028 '!O250</f>
        <v>42000</v>
      </c>
      <c r="O250" s="365">
        <f>'موازنة 2028 -2029'!O250</f>
        <v>45000</v>
      </c>
      <c r="P250" s="365">
        <f>O250</f>
        <v>45000</v>
      </c>
      <c r="Q250" s="365">
        <f>'موازنة 2029-2030'!O250</f>
        <v>0</v>
      </c>
      <c r="R250" s="496">
        <f t="shared" si="70"/>
        <v>-38000</v>
      </c>
      <c r="S250" s="365"/>
      <c r="T250" s="365" t="str">
        <f t="shared" si="71"/>
        <v xml:space="preserve"> </v>
      </c>
      <c r="U250" s="365">
        <f t="shared" si="72"/>
        <v>38000</v>
      </c>
      <c r="V250" s="497">
        <f t="shared" si="74"/>
        <v>0</v>
      </c>
      <c r="W250" s="461">
        <f t="shared" si="73"/>
        <v>258750</v>
      </c>
    </row>
    <row r="251" spans="1:23" ht="105.75" hidden="1" customHeight="1" x14ac:dyDescent="0.2">
      <c r="A251" s="364">
        <f>'موازنة 2026-2027'!A251</f>
        <v>0</v>
      </c>
      <c r="B251" s="365">
        <f>'موازنة 2026-2027'!B251</f>
        <v>0</v>
      </c>
      <c r="C251" s="365">
        <f>'موازنة 2026-2027'!C251</f>
        <v>0</v>
      </c>
      <c r="D251" s="365">
        <f>'موازنة 2026-2027'!D251</f>
        <v>0</v>
      </c>
      <c r="E251" s="365">
        <f>'موازنة 2026-2027'!E251</f>
        <v>0</v>
      </c>
      <c r="F251" s="365">
        <f>'موازنة 2026-2027'!F251</f>
        <v>0</v>
      </c>
      <c r="G251" s="49" t="s">
        <v>785</v>
      </c>
      <c r="H251" s="480" t="s">
        <v>209</v>
      </c>
      <c r="I251" s="365">
        <f>'الاطار الموازنى  راي الجهه عام'!I251</f>
        <v>0</v>
      </c>
      <c r="J251" s="365">
        <f>'موازنة 2026-2027'!O251</f>
        <v>0</v>
      </c>
      <c r="K251" s="365">
        <f>'الاطار الموازنى  راي الجهه عام'!J251</f>
        <v>0</v>
      </c>
      <c r="L251" s="365">
        <f>'الاطار الموازنى  راي الجهه عام'!K251</f>
        <v>0</v>
      </c>
      <c r="M251" s="365">
        <f>'الاطار الموازنى  راي الجهه عام'!M251</f>
        <v>0</v>
      </c>
      <c r="N251" s="365">
        <f>'موازنة 2027-2028 '!O251</f>
        <v>0</v>
      </c>
      <c r="O251" s="365">
        <f>'موازنة 2028 -2029'!O251</f>
        <v>0</v>
      </c>
      <c r="P251" s="365">
        <f t="shared" si="77"/>
        <v>0</v>
      </c>
      <c r="Q251" s="365">
        <f>'موازنة 2029-2030'!O251</f>
        <v>0</v>
      </c>
      <c r="R251" s="496">
        <f t="shared" si="70"/>
        <v>0</v>
      </c>
      <c r="S251" s="365"/>
      <c r="T251" s="365" t="str">
        <f t="shared" si="71"/>
        <v xml:space="preserve"> </v>
      </c>
      <c r="U251" s="365" t="str">
        <f t="shared" si="72"/>
        <v xml:space="preserve"> </v>
      </c>
      <c r="V251" s="497">
        <f t="shared" si="74"/>
        <v>0</v>
      </c>
      <c r="W251" s="461">
        <f t="shared" si="73"/>
        <v>0</v>
      </c>
    </row>
    <row r="252" spans="1:23" ht="105.75" hidden="1" customHeight="1" x14ac:dyDescent="0.2">
      <c r="A252" s="364">
        <f>'موازنة 2026-2027'!A252</f>
        <v>0</v>
      </c>
      <c r="B252" s="365">
        <f>'موازنة 2026-2027'!B252</f>
        <v>0</v>
      </c>
      <c r="C252" s="365">
        <f>'موازنة 2026-2027'!C252</f>
        <v>0</v>
      </c>
      <c r="D252" s="365">
        <f>'موازنة 2026-2027'!D252</f>
        <v>0</v>
      </c>
      <c r="E252" s="365">
        <f>'موازنة 2026-2027'!E252</f>
        <v>0</v>
      </c>
      <c r="F252" s="365">
        <f>'موازنة 2026-2027'!F252</f>
        <v>0</v>
      </c>
      <c r="G252" s="49" t="s">
        <v>786</v>
      </c>
      <c r="H252" s="480" t="s">
        <v>210</v>
      </c>
      <c r="I252" s="365">
        <f>'الاطار الموازنى  راي الجهه عام'!I252</f>
        <v>0</v>
      </c>
      <c r="J252" s="365">
        <f>'موازنة 2026-2027'!O252</f>
        <v>0</v>
      </c>
      <c r="K252" s="365">
        <f>'الاطار الموازنى  راي الجهه عام'!J252</f>
        <v>0</v>
      </c>
      <c r="L252" s="365">
        <f>'الاطار الموازنى  راي الجهه عام'!K252</f>
        <v>0</v>
      </c>
      <c r="M252" s="365">
        <f>'الاطار الموازنى  راي الجهه عام'!M252</f>
        <v>0</v>
      </c>
      <c r="N252" s="365">
        <f>'موازنة 2027-2028 '!O252</f>
        <v>0</v>
      </c>
      <c r="O252" s="365">
        <f>'موازنة 2028 -2029'!O252</f>
        <v>0</v>
      </c>
      <c r="P252" s="365">
        <f t="shared" si="77"/>
        <v>0</v>
      </c>
      <c r="Q252" s="365">
        <f>'موازنة 2029-2030'!O252</f>
        <v>0</v>
      </c>
      <c r="R252" s="496">
        <f t="shared" si="70"/>
        <v>0</v>
      </c>
      <c r="S252" s="365"/>
      <c r="T252" s="365" t="str">
        <f t="shared" si="71"/>
        <v xml:space="preserve"> </v>
      </c>
      <c r="U252" s="365" t="str">
        <f t="shared" si="72"/>
        <v xml:space="preserve"> </v>
      </c>
      <c r="V252" s="497">
        <f t="shared" si="74"/>
        <v>0</v>
      </c>
      <c r="W252" s="461">
        <f t="shared" si="73"/>
        <v>0</v>
      </c>
    </row>
    <row r="253" spans="1:23" ht="112.5" customHeight="1" x14ac:dyDescent="0.2">
      <c r="A253" s="365">
        <f>'موازنة 2026-2027'!A253</f>
        <v>223000</v>
      </c>
      <c r="B253" s="365">
        <f>'موازنة 2026-2027'!B253</f>
        <v>222856</v>
      </c>
      <c r="C253" s="365">
        <f>'موازنة 2026-2027'!C253</f>
        <v>208000</v>
      </c>
      <c r="D253" s="365">
        <f>'موازنة 2026-2027'!D253</f>
        <v>207917</v>
      </c>
      <c r="E253" s="365">
        <f>'موازنة 2026-2027'!E253</f>
        <v>239000</v>
      </c>
      <c r="F253" s="365">
        <f>'موازنة 2026-2027'!F253</f>
        <v>0</v>
      </c>
      <c r="G253" s="49" t="s">
        <v>787</v>
      </c>
      <c r="H253" s="480" t="s">
        <v>211</v>
      </c>
      <c r="I253" s="365">
        <f>'الاطار الموازنى  راي الجهه عام'!I253</f>
        <v>275000</v>
      </c>
      <c r="J253" s="365">
        <f>'موازنة 2026-2027'!O253</f>
        <v>275000</v>
      </c>
      <c r="K253" s="365">
        <f>'الاطار الموازنى  راي الجهه عام'!J253</f>
        <v>317000</v>
      </c>
      <c r="L253" s="365">
        <f>'الاطار الموازنى  راي الجهه عام'!K253</f>
        <v>380000</v>
      </c>
      <c r="M253" s="365">
        <f>'الاطار الموازنى  راي الجهه عام'!M253</f>
        <v>0</v>
      </c>
      <c r="N253" s="365">
        <f>'موازنة 2027-2028 '!O253</f>
        <v>317000</v>
      </c>
      <c r="O253" s="365">
        <f>'موازنة 2028 -2029'!O253</f>
        <v>380000</v>
      </c>
      <c r="P253" s="365">
        <f t="shared" si="77"/>
        <v>760000</v>
      </c>
      <c r="Q253" s="365">
        <f>'موازنة 2029-2030'!O253</f>
        <v>0</v>
      </c>
      <c r="R253" s="496">
        <f t="shared" si="70"/>
        <v>-275000</v>
      </c>
      <c r="S253" s="365"/>
      <c r="T253" s="365" t="str">
        <f t="shared" si="71"/>
        <v xml:space="preserve"> </v>
      </c>
      <c r="U253" s="365">
        <f t="shared" si="72"/>
        <v>275000</v>
      </c>
      <c r="V253" s="497">
        <f t="shared" si="74"/>
        <v>0</v>
      </c>
      <c r="W253" s="461">
        <f t="shared" si="73"/>
        <v>2832773</v>
      </c>
    </row>
    <row r="254" spans="1:23" ht="105.75" hidden="1" customHeight="1" x14ac:dyDescent="0.2">
      <c r="A254" s="364">
        <f>'موازنة 2026-2027'!A254</f>
        <v>0</v>
      </c>
      <c r="B254" s="365">
        <f>'موازنة 2026-2027'!B254</f>
        <v>0</v>
      </c>
      <c r="C254" s="365">
        <f>'موازنة 2026-2027'!C254</f>
        <v>0</v>
      </c>
      <c r="D254" s="365">
        <f>'موازنة 2026-2027'!D254</f>
        <v>0</v>
      </c>
      <c r="E254" s="365">
        <f>'موازنة 2026-2027'!E254</f>
        <v>0</v>
      </c>
      <c r="F254" s="365">
        <f>'موازنة 2026-2027'!F254</f>
        <v>0</v>
      </c>
      <c r="G254" s="49" t="s">
        <v>788</v>
      </c>
      <c r="H254" s="480" t="s">
        <v>212</v>
      </c>
      <c r="I254" s="365">
        <f>'الاطار الموازنى  راي الجهه عام'!I254</f>
        <v>0</v>
      </c>
      <c r="J254" s="365">
        <f>'موازنة 2026-2027'!O254</f>
        <v>0</v>
      </c>
      <c r="K254" s="365">
        <f>'الاطار الموازنى  راي الجهه عام'!J254</f>
        <v>0</v>
      </c>
      <c r="L254" s="365">
        <f>'الاطار الموازنى  راي الجهه عام'!K254</f>
        <v>0</v>
      </c>
      <c r="M254" s="365">
        <f>'الاطار الموازنى  راي الجهه عام'!M254</f>
        <v>0</v>
      </c>
      <c r="N254" s="365">
        <f>'موازنة 2027-2028 '!O254</f>
        <v>0</v>
      </c>
      <c r="O254" s="365">
        <f>'موازنة 2028 -2029'!O254</f>
        <v>0</v>
      </c>
      <c r="P254" s="365">
        <f t="shared" si="77"/>
        <v>0</v>
      </c>
      <c r="Q254" s="365">
        <f>'موازنة 2029-2030'!O254</f>
        <v>0</v>
      </c>
      <c r="R254" s="496">
        <f t="shared" si="70"/>
        <v>0</v>
      </c>
      <c r="S254" s="365"/>
      <c r="T254" s="365" t="str">
        <f t="shared" si="71"/>
        <v xml:space="preserve"> </v>
      </c>
      <c r="U254" s="365" t="str">
        <f t="shared" si="72"/>
        <v xml:space="preserve"> </v>
      </c>
      <c r="V254" s="497">
        <f t="shared" si="74"/>
        <v>0</v>
      </c>
      <c r="W254" s="461">
        <f t="shared" si="73"/>
        <v>0</v>
      </c>
    </row>
    <row r="255" spans="1:23" ht="105.75" hidden="1" customHeight="1" x14ac:dyDescent="0.2">
      <c r="A255" s="364">
        <f>'موازنة 2026-2027'!A255</f>
        <v>0</v>
      </c>
      <c r="B255" s="365">
        <f>'موازنة 2026-2027'!B255</f>
        <v>0</v>
      </c>
      <c r="C255" s="365">
        <f>'موازنة 2026-2027'!C255</f>
        <v>0</v>
      </c>
      <c r="D255" s="365">
        <f>'موازنة 2026-2027'!D255</f>
        <v>0</v>
      </c>
      <c r="E255" s="365">
        <f>'موازنة 2026-2027'!E255</f>
        <v>0</v>
      </c>
      <c r="F255" s="365">
        <f>'موازنة 2026-2027'!F255</f>
        <v>0</v>
      </c>
      <c r="G255" s="49" t="s">
        <v>789</v>
      </c>
      <c r="H255" s="480" t="s">
        <v>213</v>
      </c>
      <c r="I255" s="365">
        <f>'الاطار الموازنى  راي الجهه عام'!I255</f>
        <v>0</v>
      </c>
      <c r="J255" s="365">
        <f>'موازنة 2026-2027'!O255</f>
        <v>0</v>
      </c>
      <c r="K255" s="365">
        <f>'الاطار الموازنى  راي الجهه عام'!J255</f>
        <v>0</v>
      </c>
      <c r="L255" s="365">
        <f>'الاطار الموازنى  راي الجهه عام'!K255</f>
        <v>0</v>
      </c>
      <c r="M255" s="365">
        <f>'الاطار الموازنى  راي الجهه عام'!M255</f>
        <v>0</v>
      </c>
      <c r="N255" s="365">
        <f>'موازنة 2027-2028 '!O255</f>
        <v>0</v>
      </c>
      <c r="O255" s="365">
        <f>'موازنة 2028 -2029'!O255</f>
        <v>0</v>
      </c>
      <c r="P255" s="365">
        <f t="shared" si="77"/>
        <v>0</v>
      </c>
      <c r="Q255" s="365">
        <f>'موازنة 2029-2030'!O255</f>
        <v>0</v>
      </c>
      <c r="R255" s="496">
        <f t="shared" si="70"/>
        <v>0</v>
      </c>
      <c r="S255" s="365"/>
      <c r="T255" s="365" t="str">
        <f t="shared" si="71"/>
        <v xml:space="preserve"> </v>
      </c>
      <c r="U255" s="365" t="str">
        <f t="shared" si="72"/>
        <v xml:space="preserve"> </v>
      </c>
      <c r="V255" s="497">
        <f t="shared" si="74"/>
        <v>0</v>
      </c>
      <c r="W255" s="461">
        <f t="shared" si="73"/>
        <v>0</v>
      </c>
    </row>
    <row r="256" spans="1:23" ht="126" customHeight="1" thickBot="1" x14ac:dyDescent="0.25">
      <c r="A256" s="391">
        <f>'موازنة 2026-2027'!A256</f>
        <v>0</v>
      </c>
      <c r="B256" s="379">
        <f>'موازنة 2026-2027'!B256</f>
        <v>0</v>
      </c>
      <c r="C256" s="379">
        <f>'موازنة 2026-2027'!C256</f>
        <v>15000</v>
      </c>
      <c r="D256" s="379">
        <f>'موازنة 2026-2027'!D256</f>
        <v>0</v>
      </c>
      <c r="E256" s="379">
        <f>'موازنة 2026-2027'!E256</f>
        <v>0</v>
      </c>
      <c r="F256" s="379">
        <f>'موازنة 2026-2027'!F256</f>
        <v>0</v>
      </c>
      <c r="G256" s="50" t="s">
        <v>790</v>
      </c>
      <c r="H256" s="480" t="s">
        <v>214</v>
      </c>
      <c r="I256" s="379">
        <f>'الاطار الموازنى  راي الجهه عام'!I256</f>
        <v>0</v>
      </c>
      <c r="J256" s="379">
        <f>'موازنة 2026-2027'!O256</f>
        <v>0</v>
      </c>
      <c r="K256" s="379">
        <f>'الاطار الموازنى  راي الجهه عام'!J256</f>
        <v>0</v>
      </c>
      <c r="L256" s="379">
        <f>'الاطار الموازنى  راي الجهه عام'!K256</f>
        <v>0</v>
      </c>
      <c r="M256" s="379">
        <f>'الاطار الموازنى  راي الجهه عام'!M256</f>
        <v>0</v>
      </c>
      <c r="N256" s="379">
        <f>'موازنة 2027-2028 '!O256</f>
        <v>0</v>
      </c>
      <c r="O256" s="379">
        <f>'موازنة 2028 -2029'!O256</f>
        <v>0</v>
      </c>
      <c r="P256" s="379">
        <f t="shared" si="77"/>
        <v>0</v>
      </c>
      <c r="Q256" s="379">
        <f>'موازنة 2029-2030'!O256</f>
        <v>0</v>
      </c>
      <c r="R256" s="520">
        <f t="shared" si="70"/>
        <v>0</v>
      </c>
      <c r="S256" s="379"/>
      <c r="T256" s="379" t="str">
        <f t="shared" si="71"/>
        <v xml:space="preserve"> </v>
      </c>
      <c r="U256" s="379" t="str">
        <f t="shared" si="72"/>
        <v xml:space="preserve"> </v>
      </c>
      <c r="V256" s="521">
        <f t="shared" si="74"/>
        <v>0</v>
      </c>
      <c r="W256" s="461">
        <f t="shared" si="73"/>
        <v>15000</v>
      </c>
    </row>
    <row r="257" spans="1:23" s="1" customFormat="1" ht="90" customHeight="1" x14ac:dyDescent="0.2">
      <c r="A257" s="392">
        <f t="shared" ref="A257:S257" si="80">SUM(A248:A256)</f>
        <v>223000</v>
      </c>
      <c r="B257" s="393">
        <f t="shared" si="80"/>
        <v>222856</v>
      </c>
      <c r="C257" s="393">
        <f t="shared" si="80"/>
        <v>253000</v>
      </c>
      <c r="D257" s="393">
        <f t="shared" si="80"/>
        <v>236667</v>
      </c>
      <c r="E257" s="393">
        <f t="shared" si="80"/>
        <v>269000</v>
      </c>
      <c r="F257" s="393">
        <f t="shared" si="80"/>
        <v>0</v>
      </c>
      <c r="G257" s="317"/>
      <c r="H257" s="546" t="s">
        <v>215</v>
      </c>
      <c r="I257" s="393">
        <f>'الاطار الموازنى  راي الجهه عام'!I257</f>
        <v>313000</v>
      </c>
      <c r="J257" s="393">
        <f>'موازنة 2026-2027'!O257</f>
        <v>313000</v>
      </c>
      <c r="K257" s="393">
        <f>'الاطار الموازنى  راي الجهه عام'!J257</f>
        <v>359000</v>
      </c>
      <c r="L257" s="393">
        <f>'الاطار الموازنى  راي الجهه عام'!K257</f>
        <v>425000</v>
      </c>
      <c r="M257" s="393">
        <f>'الاطار الموازنى  راي الجهه عام'!M257</f>
        <v>0</v>
      </c>
      <c r="N257" s="393">
        <f>'موازنة 2027-2028 '!O257</f>
        <v>359000</v>
      </c>
      <c r="O257" s="393">
        <f>'موازنة 2028 -2029'!O257</f>
        <v>425000</v>
      </c>
      <c r="P257" s="393">
        <f t="shared" si="80"/>
        <v>805000</v>
      </c>
      <c r="Q257" s="393">
        <f>'موازنة 2029-2030'!O257</f>
        <v>0</v>
      </c>
      <c r="R257" s="547">
        <f t="shared" si="70"/>
        <v>-313000</v>
      </c>
      <c r="S257" s="393">
        <f t="shared" si="80"/>
        <v>0</v>
      </c>
      <c r="T257" s="393" t="str">
        <f t="shared" si="71"/>
        <v xml:space="preserve"> </v>
      </c>
      <c r="U257" s="393">
        <f t="shared" si="72"/>
        <v>313000</v>
      </c>
      <c r="V257" s="548">
        <f t="shared" si="74"/>
        <v>0</v>
      </c>
      <c r="W257" s="461">
        <f t="shared" si="73"/>
        <v>3106523</v>
      </c>
    </row>
    <row r="258" spans="1:23" s="1" customFormat="1" ht="92.25" customHeight="1" x14ac:dyDescent="0.2">
      <c r="A258" s="394"/>
      <c r="B258" s="395"/>
      <c r="C258" s="395"/>
      <c r="D258" s="395"/>
      <c r="E258" s="395"/>
      <c r="F258" s="395"/>
      <c r="G258" s="48" t="s">
        <v>791</v>
      </c>
      <c r="H258" s="513" t="s">
        <v>216</v>
      </c>
      <c r="I258" s="395">
        <f>'الاطار الموازنى  راي الجهه عام'!I258</f>
        <v>0</v>
      </c>
      <c r="J258" s="395"/>
      <c r="K258" s="395">
        <f>'الاطار الموازنى  راي الجهه عام'!J258</f>
        <v>0</v>
      </c>
      <c r="L258" s="395">
        <f>'الاطار الموازنى  راي الجهه عام'!K258</f>
        <v>0</v>
      </c>
      <c r="M258" s="395">
        <f>'الاطار الموازنى  راي الجهه عام'!M258</f>
        <v>0</v>
      </c>
      <c r="N258" s="395"/>
      <c r="O258" s="395"/>
      <c r="P258" s="395"/>
      <c r="Q258" s="395"/>
      <c r="R258" s="549">
        <f t="shared" si="70"/>
        <v>0</v>
      </c>
      <c r="S258" s="582"/>
      <c r="T258" s="394" t="str">
        <f t="shared" si="71"/>
        <v xml:space="preserve"> </v>
      </c>
      <c r="U258" s="394" t="str">
        <f t="shared" si="72"/>
        <v xml:space="preserve"> </v>
      </c>
      <c r="V258" s="550"/>
      <c r="W258" s="461">
        <f>W281</f>
        <v>4712049</v>
      </c>
    </row>
    <row r="259" spans="1:23" ht="105.75" hidden="1" customHeight="1" x14ac:dyDescent="0.2">
      <c r="A259" s="364">
        <f>'موازنة 2026-2027'!A259</f>
        <v>0</v>
      </c>
      <c r="B259" s="364">
        <f>'موازنة 2026-2027'!B259</f>
        <v>0</v>
      </c>
      <c r="C259" s="364">
        <f>'موازنة 2026-2027'!C259</f>
        <v>0</v>
      </c>
      <c r="D259" s="364">
        <f>'موازنة 2026-2027'!D259</f>
        <v>0</v>
      </c>
      <c r="E259" s="364">
        <f>'موازنة 2026-2027'!E259</f>
        <v>0</v>
      </c>
      <c r="F259" s="364">
        <f>'موازنة 2026-2027'!F259</f>
        <v>0</v>
      </c>
      <c r="G259" s="64" t="s">
        <v>792</v>
      </c>
      <c r="H259" s="480" t="s">
        <v>217</v>
      </c>
      <c r="I259" s="364">
        <f>'الاطار الموازنى  راي الجهه عام'!I259</f>
        <v>0</v>
      </c>
      <c r="J259" s="364">
        <f>'موازنة 2026-2027'!O259</f>
        <v>0</v>
      </c>
      <c r="K259" s="364">
        <f>'الاطار الموازنى  راي الجهه عام'!J259</f>
        <v>0</v>
      </c>
      <c r="L259" s="364">
        <f>'الاطار الموازنى  راي الجهه عام'!K259</f>
        <v>0</v>
      </c>
      <c r="M259" s="364">
        <f>'الاطار الموازنى  راي الجهه عام'!M259</f>
        <v>0</v>
      </c>
      <c r="N259" s="364">
        <f>'موازنة 2027-2028 '!O259</f>
        <v>0</v>
      </c>
      <c r="O259" s="364">
        <f>'موازنة 2028 -2029'!O259</f>
        <v>0</v>
      </c>
      <c r="P259" s="364">
        <f t="shared" si="77"/>
        <v>0</v>
      </c>
      <c r="Q259" s="364">
        <f>'موازنة 2029-2030'!O259</f>
        <v>0</v>
      </c>
      <c r="R259" s="583">
        <f t="shared" si="70"/>
        <v>0</v>
      </c>
      <c r="S259" s="414"/>
      <c r="T259" s="364" t="str">
        <f t="shared" si="71"/>
        <v xml:space="preserve"> </v>
      </c>
      <c r="U259" s="364" t="str">
        <f t="shared" si="72"/>
        <v xml:space="preserve"> </v>
      </c>
      <c r="V259" s="497">
        <f t="shared" si="74"/>
        <v>0</v>
      </c>
      <c r="W259" s="461">
        <f t="shared" si="73"/>
        <v>0</v>
      </c>
    </row>
    <row r="260" spans="1:23" ht="102.75" customHeight="1" x14ac:dyDescent="0.2">
      <c r="A260" s="364">
        <f>'موازنة 2026-2027'!A260</f>
        <v>150000</v>
      </c>
      <c r="B260" s="364">
        <f>'موازنة 2026-2027'!B260</f>
        <v>131037</v>
      </c>
      <c r="C260" s="364">
        <f>'موازنة 2026-2027'!C260</f>
        <v>145000</v>
      </c>
      <c r="D260" s="364">
        <f>'موازنة 2026-2027'!D260</f>
        <v>126149</v>
      </c>
      <c r="E260" s="364">
        <f>'موازنة 2026-2027'!E260</f>
        <v>145000</v>
      </c>
      <c r="F260" s="364">
        <f>'موازنة 2026-2027'!F260</f>
        <v>0</v>
      </c>
      <c r="G260" s="64" t="s">
        <v>793</v>
      </c>
      <c r="H260" s="480" t="s">
        <v>218</v>
      </c>
      <c r="I260" s="414">
        <f>'الاطار الموازنى  راي الجهه عام'!I260</f>
        <v>159000</v>
      </c>
      <c r="J260" s="414">
        <f>'موازنة 2026-2027'!O260</f>
        <v>159000</v>
      </c>
      <c r="K260" s="414">
        <f>'الاطار الموازنى  راي الجهه عام'!J260</f>
        <v>183000</v>
      </c>
      <c r="L260" s="414">
        <f>'الاطار الموازنى  راي الجهه عام'!K260</f>
        <v>220000</v>
      </c>
      <c r="M260" s="414">
        <f>'الاطار الموازنى  راي الجهه عام'!M260</f>
        <v>0</v>
      </c>
      <c r="N260" s="364">
        <f>'موازنة 2027-2028 '!O260</f>
        <v>183000</v>
      </c>
      <c r="O260" s="364">
        <f>'موازنة 2028 -2029'!O260</f>
        <v>220000</v>
      </c>
      <c r="P260" s="364">
        <f t="shared" si="77"/>
        <v>440000</v>
      </c>
      <c r="Q260" s="364">
        <f>'موازنة 2029-2030'!O260</f>
        <v>0</v>
      </c>
      <c r="R260" s="583">
        <f t="shared" si="70"/>
        <v>-159000</v>
      </c>
      <c r="S260" s="414"/>
      <c r="T260" s="364" t="str">
        <f t="shared" si="71"/>
        <v xml:space="preserve"> </v>
      </c>
      <c r="U260" s="364">
        <f t="shared" si="72"/>
        <v>159000</v>
      </c>
      <c r="V260" s="497">
        <f t="shared" si="74"/>
        <v>0</v>
      </c>
      <c r="W260" s="461">
        <f t="shared" si="73"/>
        <v>1699186</v>
      </c>
    </row>
    <row r="261" spans="1:23" ht="105" customHeight="1" x14ac:dyDescent="0.2">
      <c r="A261" s="365">
        <f>'موازنة 2026-2027'!A261</f>
        <v>200000</v>
      </c>
      <c r="B261" s="365">
        <f>'موازنة 2026-2027'!B261</f>
        <v>49667</v>
      </c>
      <c r="C261" s="365">
        <f>'موازنة 2026-2027'!C261</f>
        <v>200000</v>
      </c>
      <c r="D261" s="365">
        <f>'موازنة 2026-2027'!D261</f>
        <v>83969</v>
      </c>
      <c r="E261" s="364">
        <f>'موازنة 2026-2027'!E261</f>
        <v>200000</v>
      </c>
      <c r="F261" s="365">
        <f>'موازنة 2026-2027'!F261</f>
        <v>0</v>
      </c>
      <c r="G261" s="49" t="s">
        <v>794</v>
      </c>
      <c r="H261" s="480" t="s">
        <v>219</v>
      </c>
      <c r="I261" s="414">
        <f>'الاطار الموازنى  راي الجهه عام'!I261</f>
        <v>200000</v>
      </c>
      <c r="J261" s="414">
        <f>'موازنة 2026-2027'!O261</f>
        <v>200000</v>
      </c>
      <c r="K261" s="414">
        <f>'الاطار الموازنى  راي الجهه عام'!J261</f>
        <v>200000</v>
      </c>
      <c r="L261" s="414">
        <f>'الاطار الموازنى  راي الجهه عام'!K261</f>
        <v>200000</v>
      </c>
      <c r="M261" s="414">
        <f>'الاطار الموازنى  راي الجهه عام'!M261</f>
        <v>0</v>
      </c>
      <c r="N261" s="364">
        <f>'موازنة 2027-2028 '!O261</f>
        <v>200000</v>
      </c>
      <c r="O261" s="364">
        <f>'موازنة 2028 -2029'!O261</f>
        <v>200000</v>
      </c>
      <c r="P261" s="364">
        <f t="shared" si="77"/>
        <v>400000</v>
      </c>
      <c r="Q261" s="364">
        <f>'موازنة 2029-2030'!O261</f>
        <v>0</v>
      </c>
      <c r="R261" s="583">
        <f t="shared" si="70"/>
        <v>-200000</v>
      </c>
      <c r="S261" s="414"/>
      <c r="T261" s="364" t="str">
        <f t="shared" si="71"/>
        <v xml:space="preserve"> </v>
      </c>
      <c r="U261" s="364">
        <f t="shared" si="72"/>
        <v>200000</v>
      </c>
      <c r="V261" s="497">
        <f t="shared" si="74"/>
        <v>0</v>
      </c>
      <c r="W261" s="461">
        <f t="shared" si="73"/>
        <v>1733636</v>
      </c>
    </row>
    <row r="262" spans="1:23" ht="105.75" hidden="1" customHeight="1" x14ac:dyDescent="0.2">
      <c r="A262" s="365">
        <f>'موازنة 2026-2027'!A262</f>
        <v>0</v>
      </c>
      <c r="B262" s="365">
        <f>'موازنة 2026-2027'!B262</f>
        <v>0</v>
      </c>
      <c r="C262" s="365">
        <f>'موازنة 2026-2027'!C262</f>
        <v>0</v>
      </c>
      <c r="D262" s="365">
        <f>'موازنة 2026-2027'!D262</f>
        <v>0</v>
      </c>
      <c r="E262" s="365">
        <f>'موازنة 2026-2027'!E262</f>
        <v>0</v>
      </c>
      <c r="F262" s="365">
        <f>'موازنة 2026-2027'!F262</f>
        <v>0</v>
      </c>
      <c r="G262" s="49" t="s">
        <v>795</v>
      </c>
      <c r="H262" s="480" t="s">
        <v>220</v>
      </c>
      <c r="I262" s="414">
        <f>'الاطار الموازنى  راي الجهه عام'!I262</f>
        <v>0</v>
      </c>
      <c r="J262" s="414">
        <f>'موازنة 2026-2027'!O262</f>
        <v>0</v>
      </c>
      <c r="K262" s="414">
        <f>'الاطار الموازنى  راي الجهه عام'!J262</f>
        <v>0</v>
      </c>
      <c r="L262" s="414">
        <f>'الاطار الموازنى  راي الجهه عام'!K262</f>
        <v>0</v>
      </c>
      <c r="M262" s="414">
        <f>'الاطار الموازنى  راي الجهه عام'!M262</f>
        <v>0</v>
      </c>
      <c r="N262" s="364">
        <f>'موازنة 2027-2028 '!O262</f>
        <v>0</v>
      </c>
      <c r="O262" s="365">
        <f>'موازنة 2028 -2029'!O262</f>
        <v>0</v>
      </c>
      <c r="P262" s="365">
        <f t="shared" si="77"/>
        <v>0</v>
      </c>
      <c r="Q262" s="365">
        <f>'موازنة 2029-2030'!O262</f>
        <v>0</v>
      </c>
      <c r="R262" s="496">
        <f t="shared" si="70"/>
        <v>0</v>
      </c>
      <c r="S262" s="414"/>
      <c r="T262" s="364" t="str">
        <f t="shared" si="71"/>
        <v xml:space="preserve"> </v>
      </c>
      <c r="U262" s="364" t="str">
        <f t="shared" si="72"/>
        <v xml:space="preserve"> </v>
      </c>
      <c r="V262" s="497">
        <f t="shared" si="74"/>
        <v>0</v>
      </c>
      <c r="W262" s="461">
        <f t="shared" si="73"/>
        <v>0</v>
      </c>
    </row>
    <row r="263" spans="1:23" ht="99.75" customHeight="1" x14ac:dyDescent="0.2">
      <c r="A263" s="365">
        <f>'موازنة 2026-2027'!A263</f>
        <v>15000</v>
      </c>
      <c r="B263" s="365">
        <f>'موازنة 2026-2027'!B263</f>
        <v>1690</v>
      </c>
      <c r="C263" s="365">
        <f>'موازنة 2026-2027'!C263</f>
        <v>15000</v>
      </c>
      <c r="D263" s="365">
        <f>'موازنة 2026-2027'!D263</f>
        <v>888</v>
      </c>
      <c r="E263" s="365">
        <f>'موازنة 2026-2027'!E263</f>
        <v>10000</v>
      </c>
      <c r="F263" s="365">
        <f>'موازنة 2026-2027'!F263</f>
        <v>0</v>
      </c>
      <c r="G263" s="49" t="s">
        <v>796</v>
      </c>
      <c r="H263" s="480" t="s">
        <v>221</v>
      </c>
      <c r="I263" s="414">
        <f>'الاطار الموازنى  راي الجهه عام'!I263</f>
        <v>5000</v>
      </c>
      <c r="J263" s="414">
        <f>'موازنة 2026-2027'!O263</f>
        <v>5000</v>
      </c>
      <c r="K263" s="414">
        <f>'الاطار الموازنى  راي الجهه عام'!J263</f>
        <v>6000</v>
      </c>
      <c r="L263" s="414">
        <f>'الاطار الموازنى  راي الجهه عام'!K263</f>
        <v>8000</v>
      </c>
      <c r="M263" s="414">
        <f>'الاطار الموازنى  راي الجهه عام'!M263</f>
        <v>0</v>
      </c>
      <c r="N263" s="452">
        <f>'موازنة 2027-2028 '!O263</f>
        <v>6000</v>
      </c>
      <c r="O263" s="365">
        <f>'موازنة 2028 -2029'!O263</f>
        <v>8000</v>
      </c>
      <c r="P263" s="365">
        <f t="shared" si="77"/>
        <v>16000</v>
      </c>
      <c r="Q263" s="365">
        <f>'موازنة 2029-2030'!O263</f>
        <v>0</v>
      </c>
      <c r="R263" s="496">
        <f t="shared" si="70"/>
        <v>-5000</v>
      </c>
      <c r="S263" s="414"/>
      <c r="T263" s="364" t="str">
        <f t="shared" si="71"/>
        <v xml:space="preserve"> </v>
      </c>
      <c r="U263" s="364">
        <f t="shared" si="72"/>
        <v>5000</v>
      </c>
      <c r="V263" s="497">
        <f t="shared" si="74"/>
        <v>0</v>
      </c>
      <c r="W263" s="461">
        <f t="shared" si="73"/>
        <v>77578</v>
      </c>
    </row>
    <row r="264" spans="1:23" ht="107.25" customHeight="1" x14ac:dyDescent="0.2">
      <c r="A264" s="365">
        <f>'موازنة 2026-2027'!A264</f>
        <v>0</v>
      </c>
      <c r="B264" s="365">
        <f>'موازنة 2026-2027'!B264</f>
        <v>0</v>
      </c>
      <c r="C264" s="365">
        <f>'موازنة 2026-2027'!C264</f>
        <v>0</v>
      </c>
      <c r="D264" s="365">
        <f>'موازنة 2026-2027'!D264</f>
        <v>0</v>
      </c>
      <c r="E264" s="365">
        <f>'موازنة 2026-2027'!E264</f>
        <v>0</v>
      </c>
      <c r="F264" s="365">
        <f>'موازنة 2026-2027'!F264</f>
        <v>0</v>
      </c>
      <c r="G264" s="49" t="s">
        <v>797</v>
      </c>
      <c r="H264" s="480" t="s">
        <v>222</v>
      </c>
      <c r="I264" s="414">
        <f>'الاطار الموازنى  راي الجهه عام'!I264</f>
        <v>0</v>
      </c>
      <c r="J264" s="414">
        <f>'موازنة 2026-2027'!O264</f>
        <v>0</v>
      </c>
      <c r="K264" s="414">
        <f>'الاطار الموازنى  راي الجهه عام'!J264</f>
        <v>0</v>
      </c>
      <c r="L264" s="414">
        <f>'الاطار الموازنى  راي الجهه عام'!K264</f>
        <v>0</v>
      </c>
      <c r="M264" s="414">
        <f>'الاطار الموازنى  راي الجهه عام'!M264</f>
        <v>0</v>
      </c>
      <c r="N264" s="452">
        <f>'موازنة 2027-2028 '!O264</f>
        <v>0</v>
      </c>
      <c r="O264" s="365">
        <f>'موازنة 2028 -2029'!O264</f>
        <v>0</v>
      </c>
      <c r="P264" s="365">
        <f t="shared" si="77"/>
        <v>0</v>
      </c>
      <c r="Q264" s="365">
        <f>'موازنة 2029-2030'!O264</f>
        <v>0</v>
      </c>
      <c r="R264" s="496">
        <f t="shared" si="70"/>
        <v>0</v>
      </c>
      <c r="S264" s="414"/>
      <c r="T264" s="364" t="str">
        <f t="shared" si="71"/>
        <v xml:space="preserve"> </v>
      </c>
      <c r="U264" s="364" t="str">
        <f t="shared" si="72"/>
        <v xml:space="preserve"> </v>
      </c>
      <c r="V264" s="497">
        <f t="shared" si="74"/>
        <v>0</v>
      </c>
      <c r="W264" s="461">
        <f t="shared" si="73"/>
        <v>0</v>
      </c>
    </row>
    <row r="265" spans="1:23" ht="105.75" hidden="1" customHeight="1" x14ac:dyDescent="0.2">
      <c r="A265" s="365">
        <f>'موازنة 2026-2027'!A265</f>
        <v>0</v>
      </c>
      <c r="B265" s="365">
        <f>'موازنة 2026-2027'!B265</f>
        <v>0</v>
      </c>
      <c r="C265" s="365">
        <f>'موازنة 2026-2027'!C265</f>
        <v>0</v>
      </c>
      <c r="D265" s="365">
        <f>'موازنة 2026-2027'!D265</f>
        <v>0</v>
      </c>
      <c r="E265" s="365">
        <f>'موازنة 2026-2027'!E265</f>
        <v>0</v>
      </c>
      <c r="F265" s="365">
        <f>'موازنة 2026-2027'!F265</f>
        <v>0</v>
      </c>
      <c r="G265" s="49" t="s">
        <v>798</v>
      </c>
      <c r="H265" s="480" t="s">
        <v>223</v>
      </c>
      <c r="I265" s="414">
        <f>'الاطار الموازنى  راي الجهه عام'!I265</f>
        <v>0</v>
      </c>
      <c r="J265" s="414">
        <f>'موازنة 2026-2027'!O265</f>
        <v>0</v>
      </c>
      <c r="K265" s="414">
        <f>'الاطار الموازنى  راي الجهه عام'!J265</f>
        <v>0</v>
      </c>
      <c r="L265" s="414">
        <f>'الاطار الموازنى  راي الجهه عام'!K265</f>
        <v>0</v>
      </c>
      <c r="M265" s="414">
        <f>'الاطار الموازنى  راي الجهه عام'!M265</f>
        <v>0</v>
      </c>
      <c r="N265" s="452">
        <f>'موازنة 2027-2028 '!O265</f>
        <v>0</v>
      </c>
      <c r="O265" s="365">
        <f>'موازنة 2028 -2029'!O265</f>
        <v>0</v>
      </c>
      <c r="P265" s="365">
        <f t="shared" si="77"/>
        <v>0</v>
      </c>
      <c r="Q265" s="365">
        <f>'موازنة 2029-2030'!O265</f>
        <v>0</v>
      </c>
      <c r="R265" s="496">
        <f t="shared" si="70"/>
        <v>0</v>
      </c>
      <c r="S265" s="414"/>
      <c r="T265" s="364" t="str">
        <f t="shared" si="71"/>
        <v xml:space="preserve"> </v>
      </c>
      <c r="U265" s="364" t="str">
        <f t="shared" si="72"/>
        <v xml:space="preserve"> </v>
      </c>
      <c r="V265" s="497">
        <f t="shared" si="74"/>
        <v>0</v>
      </c>
      <c r="W265" s="461">
        <f t="shared" si="73"/>
        <v>0</v>
      </c>
    </row>
    <row r="266" spans="1:23" ht="105.75" hidden="1" customHeight="1" x14ac:dyDescent="0.2">
      <c r="A266" s="365">
        <f>'موازنة 2026-2027'!A266</f>
        <v>0</v>
      </c>
      <c r="B266" s="365">
        <f>'موازنة 2026-2027'!B266</f>
        <v>0</v>
      </c>
      <c r="C266" s="365">
        <f>'موازنة 2026-2027'!C266</f>
        <v>0</v>
      </c>
      <c r="D266" s="365">
        <f>'موازنة 2026-2027'!D266</f>
        <v>0</v>
      </c>
      <c r="E266" s="365">
        <f>'موازنة 2026-2027'!E266</f>
        <v>0</v>
      </c>
      <c r="F266" s="365">
        <f>'موازنة 2026-2027'!F266</f>
        <v>0</v>
      </c>
      <c r="G266" s="49" t="s">
        <v>799</v>
      </c>
      <c r="H266" s="480" t="s">
        <v>224</v>
      </c>
      <c r="I266" s="414">
        <f>'الاطار الموازنى  راي الجهه عام'!I266</f>
        <v>0</v>
      </c>
      <c r="J266" s="414">
        <f>'موازنة 2026-2027'!O266</f>
        <v>0</v>
      </c>
      <c r="K266" s="414">
        <f>'الاطار الموازنى  راي الجهه عام'!J266</f>
        <v>0</v>
      </c>
      <c r="L266" s="414">
        <f>'الاطار الموازنى  راي الجهه عام'!K266</f>
        <v>0</v>
      </c>
      <c r="M266" s="414">
        <f>'الاطار الموازنى  راي الجهه عام'!M266</f>
        <v>0</v>
      </c>
      <c r="N266" s="452">
        <f>'موازنة 2027-2028 '!O266</f>
        <v>0</v>
      </c>
      <c r="O266" s="365">
        <f>'موازنة 2028 -2029'!O266</f>
        <v>0</v>
      </c>
      <c r="P266" s="365">
        <f t="shared" si="77"/>
        <v>0</v>
      </c>
      <c r="Q266" s="365">
        <f>'موازنة 2029-2030'!O266</f>
        <v>0</v>
      </c>
      <c r="R266" s="496">
        <f t="shared" si="70"/>
        <v>0</v>
      </c>
      <c r="S266" s="414"/>
      <c r="T266" s="364" t="str">
        <f t="shared" si="71"/>
        <v xml:space="preserve"> </v>
      </c>
      <c r="U266" s="364" t="str">
        <f t="shared" si="72"/>
        <v xml:space="preserve"> </v>
      </c>
      <c r="V266" s="497">
        <f t="shared" si="74"/>
        <v>0</v>
      </c>
      <c r="W266" s="461">
        <f t="shared" si="73"/>
        <v>0</v>
      </c>
    </row>
    <row r="267" spans="1:23" ht="105.75" hidden="1" customHeight="1" x14ac:dyDescent="0.2">
      <c r="A267" s="365">
        <f>'موازنة 2026-2027'!A267</f>
        <v>0</v>
      </c>
      <c r="B267" s="365">
        <f>'موازنة 2026-2027'!B267</f>
        <v>0</v>
      </c>
      <c r="C267" s="365">
        <f>'موازنة 2026-2027'!C267</f>
        <v>0</v>
      </c>
      <c r="D267" s="365">
        <f>'موازنة 2026-2027'!D267</f>
        <v>0</v>
      </c>
      <c r="E267" s="365">
        <f>'موازنة 2026-2027'!E267</f>
        <v>0</v>
      </c>
      <c r="F267" s="365">
        <f>'موازنة 2026-2027'!F267</f>
        <v>0</v>
      </c>
      <c r="G267" s="49" t="s">
        <v>800</v>
      </c>
      <c r="H267" s="480" t="s">
        <v>225</v>
      </c>
      <c r="I267" s="414">
        <f>'الاطار الموازنى  راي الجهه عام'!I267</f>
        <v>0</v>
      </c>
      <c r="J267" s="414">
        <f>'موازنة 2026-2027'!O267</f>
        <v>0</v>
      </c>
      <c r="K267" s="414">
        <f>'الاطار الموازنى  راي الجهه عام'!J267</f>
        <v>0</v>
      </c>
      <c r="L267" s="414">
        <f>'الاطار الموازنى  راي الجهه عام'!K267</f>
        <v>0</v>
      </c>
      <c r="M267" s="414">
        <f>'الاطار الموازنى  راي الجهه عام'!M267</f>
        <v>0</v>
      </c>
      <c r="N267" s="452">
        <f>'موازنة 2027-2028 '!O267</f>
        <v>0</v>
      </c>
      <c r="O267" s="365">
        <f>'موازنة 2028 -2029'!O267</f>
        <v>0</v>
      </c>
      <c r="P267" s="365">
        <f t="shared" si="77"/>
        <v>0</v>
      </c>
      <c r="Q267" s="365">
        <f>'موازنة 2029-2030'!O267</f>
        <v>0</v>
      </c>
      <c r="R267" s="496">
        <f t="shared" si="70"/>
        <v>0</v>
      </c>
      <c r="S267" s="414"/>
      <c r="T267" s="364" t="str">
        <f t="shared" si="71"/>
        <v xml:space="preserve"> </v>
      </c>
      <c r="U267" s="364" t="str">
        <f t="shared" si="72"/>
        <v xml:space="preserve"> </v>
      </c>
      <c r="V267" s="497">
        <f t="shared" si="74"/>
        <v>0</v>
      </c>
      <c r="W267" s="461">
        <f t="shared" si="73"/>
        <v>0</v>
      </c>
    </row>
    <row r="268" spans="1:23" ht="105.75" hidden="1" customHeight="1" x14ac:dyDescent="0.2">
      <c r="A268" s="365">
        <f>'موازنة 2026-2027'!A268</f>
        <v>0</v>
      </c>
      <c r="B268" s="365">
        <f>'موازنة 2026-2027'!B268</f>
        <v>0</v>
      </c>
      <c r="C268" s="365">
        <f>'موازنة 2026-2027'!C268</f>
        <v>0</v>
      </c>
      <c r="D268" s="365">
        <f>'موازنة 2026-2027'!D268</f>
        <v>0</v>
      </c>
      <c r="E268" s="365">
        <f>'موازنة 2026-2027'!E268</f>
        <v>0</v>
      </c>
      <c r="F268" s="365">
        <f>'موازنة 2026-2027'!F268</f>
        <v>0</v>
      </c>
      <c r="G268" s="49" t="s">
        <v>801</v>
      </c>
      <c r="H268" s="480" t="s">
        <v>226</v>
      </c>
      <c r="I268" s="414">
        <f>'الاطار الموازنى  راي الجهه عام'!I268</f>
        <v>0</v>
      </c>
      <c r="J268" s="414">
        <f>'موازنة 2026-2027'!O268</f>
        <v>0</v>
      </c>
      <c r="K268" s="414">
        <f>'الاطار الموازنى  راي الجهه عام'!J268</f>
        <v>0</v>
      </c>
      <c r="L268" s="414">
        <f>'الاطار الموازنى  راي الجهه عام'!K268</f>
        <v>0</v>
      </c>
      <c r="M268" s="414">
        <f>'الاطار الموازنى  راي الجهه عام'!M268</f>
        <v>0</v>
      </c>
      <c r="N268" s="452">
        <f>'موازنة 2027-2028 '!O268</f>
        <v>0</v>
      </c>
      <c r="O268" s="365">
        <f>'موازنة 2028 -2029'!O268</f>
        <v>0</v>
      </c>
      <c r="P268" s="365">
        <f t="shared" si="77"/>
        <v>0</v>
      </c>
      <c r="Q268" s="365">
        <f>'موازنة 2029-2030'!O268</f>
        <v>0</v>
      </c>
      <c r="R268" s="496">
        <f t="shared" si="70"/>
        <v>0</v>
      </c>
      <c r="S268" s="414"/>
      <c r="T268" s="364" t="str">
        <f t="shared" si="71"/>
        <v xml:space="preserve"> </v>
      </c>
      <c r="U268" s="364" t="str">
        <f t="shared" si="72"/>
        <v xml:space="preserve"> </v>
      </c>
      <c r="V268" s="497">
        <f t="shared" si="74"/>
        <v>0</v>
      </c>
      <c r="W268" s="461">
        <f t="shared" si="73"/>
        <v>0</v>
      </c>
    </row>
    <row r="269" spans="1:23" ht="105.75" hidden="1" customHeight="1" x14ac:dyDescent="0.2">
      <c r="A269" s="365">
        <f>'موازنة 2026-2027'!A269</f>
        <v>0</v>
      </c>
      <c r="B269" s="365">
        <f>'موازنة 2026-2027'!B269</f>
        <v>0</v>
      </c>
      <c r="C269" s="365">
        <f>'موازنة 2026-2027'!C269</f>
        <v>0</v>
      </c>
      <c r="D269" s="365">
        <f>'موازنة 2026-2027'!D269</f>
        <v>0</v>
      </c>
      <c r="E269" s="365">
        <f>'موازنة 2026-2027'!E269</f>
        <v>0</v>
      </c>
      <c r="F269" s="365">
        <f>'موازنة 2026-2027'!F269</f>
        <v>0</v>
      </c>
      <c r="G269" s="49" t="s">
        <v>802</v>
      </c>
      <c r="H269" s="480" t="s">
        <v>227</v>
      </c>
      <c r="I269" s="414">
        <f>'الاطار الموازنى  راي الجهه عام'!I269</f>
        <v>0</v>
      </c>
      <c r="J269" s="414">
        <f>'موازنة 2026-2027'!O269</f>
        <v>0</v>
      </c>
      <c r="K269" s="414">
        <f>'الاطار الموازنى  راي الجهه عام'!J269</f>
        <v>0</v>
      </c>
      <c r="L269" s="414">
        <f>'الاطار الموازنى  راي الجهه عام'!K269</f>
        <v>0</v>
      </c>
      <c r="M269" s="414">
        <f>'الاطار الموازنى  راي الجهه عام'!M269</f>
        <v>0</v>
      </c>
      <c r="N269" s="452">
        <f>'موازنة 2027-2028 '!O269</f>
        <v>0</v>
      </c>
      <c r="O269" s="365">
        <f>'موازنة 2028 -2029'!O269</f>
        <v>0</v>
      </c>
      <c r="P269" s="365">
        <f t="shared" si="77"/>
        <v>0</v>
      </c>
      <c r="Q269" s="365">
        <f>'موازنة 2029-2030'!O269</f>
        <v>0</v>
      </c>
      <c r="R269" s="496">
        <f t="shared" si="70"/>
        <v>0</v>
      </c>
      <c r="S269" s="414"/>
      <c r="T269" s="364" t="str">
        <f t="shared" si="71"/>
        <v xml:space="preserve"> </v>
      </c>
      <c r="U269" s="364" t="str">
        <f t="shared" si="72"/>
        <v xml:space="preserve"> </v>
      </c>
      <c r="V269" s="497">
        <f t="shared" si="74"/>
        <v>0</v>
      </c>
      <c r="W269" s="461">
        <f t="shared" si="73"/>
        <v>0</v>
      </c>
    </row>
    <row r="270" spans="1:23" ht="105.75" hidden="1" customHeight="1" x14ac:dyDescent="0.2">
      <c r="A270" s="365">
        <f>'موازنة 2026-2027'!A270</f>
        <v>0</v>
      </c>
      <c r="B270" s="365">
        <f>'موازنة 2026-2027'!B270</f>
        <v>0</v>
      </c>
      <c r="C270" s="365">
        <f>'موازنة 2026-2027'!C270</f>
        <v>0</v>
      </c>
      <c r="D270" s="365">
        <f>'موازنة 2026-2027'!D270</f>
        <v>0</v>
      </c>
      <c r="E270" s="365">
        <f>'موازنة 2026-2027'!E270</f>
        <v>0</v>
      </c>
      <c r="F270" s="365">
        <f>'موازنة 2026-2027'!F270</f>
        <v>0</v>
      </c>
      <c r="G270" s="49" t="s">
        <v>803</v>
      </c>
      <c r="H270" s="480" t="s">
        <v>228</v>
      </c>
      <c r="I270" s="414">
        <f>'الاطار الموازنى  راي الجهه عام'!I270</f>
        <v>0</v>
      </c>
      <c r="J270" s="414">
        <f>'موازنة 2026-2027'!O270</f>
        <v>0</v>
      </c>
      <c r="K270" s="414">
        <f>'الاطار الموازنى  راي الجهه عام'!J270</f>
        <v>0</v>
      </c>
      <c r="L270" s="414">
        <f>'الاطار الموازنى  راي الجهه عام'!K270</f>
        <v>0</v>
      </c>
      <c r="M270" s="414">
        <f>'الاطار الموازنى  راي الجهه عام'!M270</f>
        <v>0</v>
      </c>
      <c r="N270" s="452">
        <f>'موازنة 2027-2028 '!O270</f>
        <v>0</v>
      </c>
      <c r="O270" s="365">
        <f>'موازنة 2028 -2029'!O270</f>
        <v>0</v>
      </c>
      <c r="P270" s="365">
        <f t="shared" si="77"/>
        <v>0</v>
      </c>
      <c r="Q270" s="365">
        <f>'موازنة 2029-2030'!O270</f>
        <v>0</v>
      </c>
      <c r="R270" s="496">
        <f t="shared" si="70"/>
        <v>0</v>
      </c>
      <c r="S270" s="414"/>
      <c r="T270" s="364" t="str">
        <f t="shared" si="71"/>
        <v xml:space="preserve"> </v>
      </c>
      <c r="U270" s="364" t="str">
        <f t="shared" si="72"/>
        <v xml:space="preserve"> </v>
      </c>
      <c r="V270" s="497">
        <f t="shared" si="74"/>
        <v>0</v>
      </c>
      <c r="W270" s="461">
        <f t="shared" si="73"/>
        <v>0</v>
      </c>
    </row>
    <row r="271" spans="1:23" ht="114.75" customHeight="1" x14ac:dyDescent="0.2">
      <c r="A271" s="365">
        <f>'موازنة 2026-2027'!A271</f>
        <v>85000</v>
      </c>
      <c r="B271" s="365">
        <f>'موازنة 2026-2027'!B271</f>
        <v>77941</v>
      </c>
      <c r="C271" s="365">
        <f>'موازنة 2026-2027'!C271</f>
        <v>100000</v>
      </c>
      <c r="D271" s="365">
        <f>'موازنة 2026-2027'!D271</f>
        <v>89892</v>
      </c>
      <c r="E271" s="365">
        <f>'موازنة 2026-2027'!E271</f>
        <v>84000</v>
      </c>
      <c r="F271" s="365">
        <f>'موازنة 2026-2027'!F271</f>
        <v>0</v>
      </c>
      <c r="G271" s="49" t="s">
        <v>804</v>
      </c>
      <c r="H271" s="480" t="s">
        <v>229</v>
      </c>
      <c r="I271" s="414">
        <f>'الاطار الموازنى  راي الجهه عام'!I271</f>
        <v>102000</v>
      </c>
      <c r="J271" s="414">
        <f>'موازنة 2026-2027'!O271</f>
        <v>102000</v>
      </c>
      <c r="K271" s="414">
        <f>'الاطار الموازنى  راي الجهه عام'!J271</f>
        <v>115000</v>
      </c>
      <c r="L271" s="414">
        <f>'الاطار الموازنى  راي الجهه عام'!K271</f>
        <v>137000</v>
      </c>
      <c r="M271" s="414">
        <f>'الاطار الموازنى  راي الجهه عام'!M271</f>
        <v>0</v>
      </c>
      <c r="N271" s="452">
        <f>'موازنة 2027-2028 '!O271</f>
        <v>115000</v>
      </c>
      <c r="O271" s="365">
        <f>'موازنة 2028 -2029'!O271</f>
        <v>137000</v>
      </c>
      <c r="P271" s="365">
        <f t="shared" si="77"/>
        <v>274000</v>
      </c>
      <c r="Q271" s="365">
        <f>'موازنة 2029-2030'!O271</f>
        <v>0</v>
      </c>
      <c r="R271" s="496">
        <f t="shared" si="70"/>
        <v>-102000</v>
      </c>
      <c r="S271" s="414"/>
      <c r="T271" s="364" t="str">
        <f t="shared" si="71"/>
        <v xml:space="preserve"> </v>
      </c>
      <c r="U271" s="364">
        <f t="shared" si="72"/>
        <v>102000</v>
      </c>
      <c r="V271" s="497">
        <f t="shared" si="74"/>
        <v>0</v>
      </c>
      <c r="W271" s="461">
        <f t="shared" si="73"/>
        <v>1064833</v>
      </c>
    </row>
    <row r="272" spans="1:23" ht="107.25" customHeight="1" x14ac:dyDescent="0.2">
      <c r="A272" s="365">
        <f>'موازنة 2026-2027'!A272</f>
        <v>10000</v>
      </c>
      <c r="B272" s="365">
        <f>'موازنة 2026-2027'!B272</f>
        <v>0</v>
      </c>
      <c r="C272" s="365">
        <f>'موازنة 2026-2027'!C272</f>
        <v>10000</v>
      </c>
      <c r="D272" s="365">
        <f>'موازنة 2026-2027'!D272</f>
        <v>0</v>
      </c>
      <c r="E272" s="365">
        <f>'موازنة 2026-2027'!E272</f>
        <v>10000</v>
      </c>
      <c r="F272" s="365">
        <f>'موازنة 2026-2027'!F272</f>
        <v>0</v>
      </c>
      <c r="G272" s="49" t="s">
        <v>805</v>
      </c>
      <c r="H272" s="480" t="s">
        <v>230</v>
      </c>
      <c r="I272" s="414">
        <f>'الاطار الموازنى  راي الجهه عام'!I272</f>
        <v>10000</v>
      </c>
      <c r="J272" s="414">
        <f>'موازنة 2026-2027'!O272</f>
        <v>10000</v>
      </c>
      <c r="K272" s="414">
        <f>'الاطار الموازنى  راي الجهه عام'!J272</f>
        <v>10000</v>
      </c>
      <c r="L272" s="414">
        <f>'الاطار الموازنى  راي الجهه عام'!K272</f>
        <v>10000</v>
      </c>
      <c r="M272" s="414">
        <f>'الاطار الموازنى  راي الجهه عام'!M272</f>
        <v>0</v>
      </c>
      <c r="N272" s="452">
        <f>'موازنة 2027-2028 '!O272</f>
        <v>10000</v>
      </c>
      <c r="O272" s="365">
        <f>'موازنة 2028 -2029'!O272</f>
        <v>10000</v>
      </c>
      <c r="P272" s="365">
        <f t="shared" si="77"/>
        <v>20000</v>
      </c>
      <c r="Q272" s="365">
        <f>'موازنة 2029-2030'!O272</f>
        <v>0</v>
      </c>
      <c r="R272" s="496">
        <f t="shared" si="70"/>
        <v>-10000</v>
      </c>
      <c r="S272" s="414"/>
      <c r="T272" s="364" t="str">
        <f t="shared" si="71"/>
        <v xml:space="preserve"> </v>
      </c>
      <c r="U272" s="364">
        <f t="shared" si="72"/>
        <v>10000</v>
      </c>
      <c r="V272" s="497">
        <f t="shared" si="74"/>
        <v>0</v>
      </c>
      <c r="W272" s="461">
        <f t="shared" si="73"/>
        <v>80000</v>
      </c>
    </row>
    <row r="273" spans="1:23" ht="105.75" hidden="1" customHeight="1" x14ac:dyDescent="0.2">
      <c r="A273" s="364">
        <f>'موازنة 2026-2027'!A273</f>
        <v>0</v>
      </c>
      <c r="B273" s="365">
        <f>'موازنة 2026-2027'!B273</f>
        <v>0</v>
      </c>
      <c r="C273" s="365">
        <f>'موازنة 2026-2027'!C273</f>
        <v>0</v>
      </c>
      <c r="D273" s="365">
        <f>'موازنة 2026-2027'!D273</f>
        <v>0</v>
      </c>
      <c r="E273" s="365">
        <f>'موازنة 2026-2027'!E273</f>
        <v>0</v>
      </c>
      <c r="F273" s="365">
        <f>'موازنة 2026-2027'!F273</f>
        <v>0</v>
      </c>
      <c r="G273" s="49" t="s">
        <v>806</v>
      </c>
      <c r="H273" s="480" t="s">
        <v>231</v>
      </c>
      <c r="I273" s="365">
        <f>'الاطار الموازنى  راي الجهه عام'!I273</f>
        <v>0</v>
      </c>
      <c r="J273" s="365">
        <f>'موازنة 2026-2027'!O273</f>
        <v>0</v>
      </c>
      <c r="K273" s="365">
        <f>'الاطار الموازنى  راي الجهه عام'!J273</f>
        <v>0</v>
      </c>
      <c r="L273" s="365">
        <f>'الاطار الموازنى  راي الجهه عام'!K273</f>
        <v>0</v>
      </c>
      <c r="M273" s="365">
        <f>'الاطار الموازنى  راي الجهه عام'!M273</f>
        <v>0</v>
      </c>
      <c r="N273" s="365">
        <f>'موازنة 2027-2028 '!O273</f>
        <v>0</v>
      </c>
      <c r="O273" s="365">
        <f>'موازنة 2028 -2029'!O273</f>
        <v>0</v>
      </c>
      <c r="P273" s="365">
        <f t="shared" si="77"/>
        <v>0</v>
      </c>
      <c r="Q273" s="365">
        <f>'موازنة 2029-2030'!O273</f>
        <v>0</v>
      </c>
      <c r="R273" s="496">
        <f t="shared" si="70"/>
        <v>0</v>
      </c>
      <c r="S273" s="414"/>
      <c r="T273" s="364" t="str">
        <f t="shared" si="71"/>
        <v xml:space="preserve"> </v>
      </c>
      <c r="U273" s="364" t="str">
        <f t="shared" si="72"/>
        <v xml:space="preserve"> </v>
      </c>
      <c r="V273" s="497">
        <f t="shared" si="74"/>
        <v>0</v>
      </c>
      <c r="W273" s="461">
        <f t="shared" si="73"/>
        <v>0</v>
      </c>
    </row>
    <row r="274" spans="1:23" ht="105.75" hidden="1" customHeight="1" x14ac:dyDescent="0.2">
      <c r="A274" s="364">
        <f>'موازنة 2026-2027'!A274</f>
        <v>0</v>
      </c>
      <c r="B274" s="365">
        <f>'موازنة 2026-2027'!B274</f>
        <v>0</v>
      </c>
      <c r="C274" s="365">
        <f>'موازنة 2026-2027'!C274</f>
        <v>0</v>
      </c>
      <c r="D274" s="365">
        <f>'موازنة 2026-2027'!D274</f>
        <v>0</v>
      </c>
      <c r="E274" s="365">
        <f>'موازنة 2026-2027'!E274</f>
        <v>0</v>
      </c>
      <c r="F274" s="365">
        <f>'موازنة 2026-2027'!F274</f>
        <v>0</v>
      </c>
      <c r="G274" s="49" t="s">
        <v>807</v>
      </c>
      <c r="H274" s="480" t="s">
        <v>232</v>
      </c>
      <c r="I274" s="365">
        <f>'الاطار الموازنى  راي الجهه عام'!I274</f>
        <v>0</v>
      </c>
      <c r="J274" s="365">
        <f>'موازنة 2026-2027'!O274</f>
        <v>0</v>
      </c>
      <c r="K274" s="365">
        <f>'الاطار الموازنى  راي الجهه عام'!J274</f>
        <v>0</v>
      </c>
      <c r="L274" s="365">
        <f>'الاطار الموازنى  راي الجهه عام'!K274</f>
        <v>0</v>
      </c>
      <c r="M274" s="365">
        <f>'الاطار الموازنى  راي الجهه عام'!M274</f>
        <v>0</v>
      </c>
      <c r="N274" s="365">
        <f>'موازنة 2027-2028 '!O274</f>
        <v>0</v>
      </c>
      <c r="O274" s="365">
        <f>'موازنة 2028 -2029'!O274</f>
        <v>0</v>
      </c>
      <c r="P274" s="365">
        <f t="shared" si="77"/>
        <v>0</v>
      </c>
      <c r="Q274" s="365">
        <f>'موازنة 2029-2030'!O274</f>
        <v>0</v>
      </c>
      <c r="R274" s="496">
        <f t="shared" si="70"/>
        <v>0</v>
      </c>
      <c r="S274" s="414"/>
      <c r="T274" s="364" t="str">
        <f t="shared" si="71"/>
        <v xml:space="preserve"> </v>
      </c>
      <c r="U274" s="364" t="str">
        <f t="shared" si="72"/>
        <v xml:space="preserve"> </v>
      </c>
      <c r="V274" s="497">
        <f t="shared" si="74"/>
        <v>0</v>
      </c>
      <c r="W274" s="461">
        <f t="shared" si="73"/>
        <v>0</v>
      </c>
    </row>
    <row r="275" spans="1:23" ht="105.75" hidden="1" customHeight="1" x14ac:dyDescent="0.2">
      <c r="A275" s="364">
        <f>'موازنة 2026-2027'!A275</f>
        <v>0</v>
      </c>
      <c r="B275" s="365">
        <f>'موازنة 2026-2027'!B275</f>
        <v>0</v>
      </c>
      <c r="C275" s="365">
        <f>'موازنة 2026-2027'!C275</f>
        <v>0</v>
      </c>
      <c r="D275" s="365">
        <f>'موازنة 2026-2027'!D275</f>
        <v>0</v>
      </c>
      <c r="E275" s="365">
        <f>'موازنة 2026-2027'!E275</f>
        <v>0</v>
      </c>
      <c r="F275" s="365">
        <f>'موازنة 2026-2027'!F275</f>
        <v>0</v>
      </c>
      <c r="G275" s="49" t="s">
        <v>808</v>
      </c>
      <c r="H275" s="480" t="s">
        <v>233</v>
      </c>
      <c r="I275" s="365">
        <f>'الاطار الموازنى  راي الجهه عام'!I275</f>
        <v>0</v>
      </c>
      <c r="J275" s="365">
        <f>'موازنة 2026-2027'!O275</f>
        <v>0</v>
      </c>
      <c r="K275" s="365">
        <f>'الاطار الموازنى  راي الجهه عام'!J275</f>
        <v>0</v>
      </c>
      <c r="L275" s="365">
        <f>'الاطار الموازنى  راي الجهه عام'!K275</f>
        <v>0</v>
      </c>
      <c r="M275" s="365">
        <f>'الاطار الموازنى  راي الجهه عام'!M275</f>
        <v>0</v>
      </c>
      <c r="N275" s="365">
        <f>'موازنة 2027-2028 '!O275</f>
        <v>0</v>
      </c>
      <c r="O275" s="365">
        <f>'موازنة 2028 -2029'!O275</f>
        <v>0</v>
      </c>
      <c r="P275" s="365">
        <f t="shared" si="77"/>
        <v>0</v>
      </c>
      <c r="Q275" s="365">
        <f>'موازنة 2029-2030'!O275</f>
        <v>0</v>
      </c>
      <c r="R275" s="496">
        <f t="shared" si="70"/>
        <v>0</v>
      </c>
      <c r="S275" s="414"/>
      <c r="T275" s="364" t="str">
        <f t="shared" si="71"/>
        <v xml:space="preserve"> </v>
      </c>
      <c r="U275" s="364" t="str">
        <f t="shared" si="72"/>
        <v xml:space="preserve"> </v>
      </c>
      <c r="V275" s="497">
        <f t="shared" si="74"/>
        <v>0</v>
      </c>
      <c r="W275" s="461">
        <f t="shared" si="73"/>
        <v>0</v>
      </c>
    </row>
    <row r="276" spans="1:23" ht="105.75" hidden="1" customHeight="1" x14ac:dyDescent="0.2">
      <c r="A276" s="364">
        <f>'موازنة 2026-2027'!A276</f>
        <v>0</v>
      </c>
      <c r="B276" s="365">
        <f>'موازنة 2026-2027'!B276</f>
        <v>0</v>
      </c>
      <c r="C276" s="365">
        <f>'موازنة 2026-2027'!C276</f>
        <v>0</v>
      </c>
      <c r="D276" s="365">
        <f>'موازنة 2026-2027'!D276</f>
        <v>0</v>
      </c>
      <c r="E276" s="365">
        <f>'موازنة 2026-2027'!E276</f>
        <v>0</v>
      </c>
      <c r="F276" s="365">
        <f>'موازنة 2026-2027'!F276</f>
        <v>0</v>
      </c>
      <c r="G276" s="49" t="s">
        <v>809</v>
      </c>
      <c r="H276" s="480" t="s">
        <v>234</v>
      </c>
      <c r="I276" s="365">
        <f>'الاطار الموازنى  راي الجهه عام'!I276</f>
        <v>0</v>
      </c>
      <c r="J276" s="365">
        <f>'موازنة 2026-2027'!O276</f>
        <v>0</v>
      </c>
      <c r="K276" s="365">
        <f>'الاطار الموازنى  راي الجهه عام'!J276</f>
        <v>0</v>
      </c>
      <c r="L276" s="365">
        <f>'الاطار الموازنى  راي الجهه عام'!K276</f>
        <v>0</v>
      </c>
      <c r="M276" s="365">
        <f>'الاطار الموازنى  راي الجهه عام'!M276</f>
        <v>0</v>
      </c>
      <c r="N276" s="365">
        <f>'موازنة 2027-2028 '!O276</f>
        <v>0</v>
      </c>
      <c r="O276" s="365">
        <f>'موازنة 2028 -2029'!O276</f>
        <v>0</v>
      </c>
      <c r="P276" s="365">
        <f t="shared" si="77"/>
        <v>0</v>
      </c>
      <c r="Q276" s="365">
        <f>'موازنة 2029-2030'!O276</f>
        <v>0</v>
      </c>
      <c r="R276" s="496">
        <f t="shared" si="70"/>
        <v>0</v>
      </c>
      <c r="S276" s="414"/>
      <c r="T276" s="364" t="str">
        <f t="shared" si="71"/>
        <v xml:space="preserve"> </v>
      </c>
      <c r="U276" s="364" t="str">
        <f t="shared" si="72"/>
        <v xml:space="preserve"> </v>
      </c>
      <c r="V276" s="497">
        <f t="shared" si="74"/>
        <v>0</v>
      </c>
      <c r="W276" s="461">
        <f t="shared" si="73"/>
        <v>0</v>
      </c>
    </row>
    <row r="277" spans="1:23" ht="105.75" hidden="1" customHeight="1" x14ac:dyDescent="0.2">
      <c r="A277" s="364">
        <f>'موازنة 2026-2027'!A277</f>
        <v>0</v>
      </c>
      <c r="B277" s="365">
        <f>'موازنة 2026-2027'!B277</f>
        <v>0</v>
      </c>
      <c r="C277" s="365">
        <f>'موازنة 2026-2027'!C277</f>
        <v>0</v>
      </c>
      <c r="D277" s="365">
        <f>'موازنة 2026-2027'!D277</f>
        <v>0</v>
      </c>
      <c r="E277" s="365">
        <f>'موازنة 2026-2027'!E277</f>
        <v>0</v>
      </c>
      <c r="F277" s="365">
        <f>'موازنة 2026-2027'!F277</f>
        <v>0</v>
      </c>
      <c r="G277" s="49" t="s">
        <v>810</v>
      </c>
      <c r="H277" s="480" t="s">
        <v>235</v>
      </c>
      <c r="I277" s="365">
        <f>'الاطار الموازنى  راي الجهه عام'!I277</f>
        <v>0</v>
      </c>
      <c r="J277" s="365">
        <f>'موازنة 2026-2027'!O277</f>
        <v>0</v>
      </c>
      <c r="K277" s="365">
        <f>'الاطار الموازنى  راي الجهه عام'!J277</f>
        <v>0</v>
      </c>
      <c r="L277" s="365">
        <f>'الاطار الموازنى  راي الجهه عام'!K277</f>
        <v>0</v>
      </c>
      <c r="M277" s="365">
        <f>'الاطار الموازنى  راي الجهه عام'!M277</f>
        <v>0</v>
      </c>
      <c r="N277" s="365">
        <f>'موازنة 2027-2028 '!O277</f>
        <v>0</v>
      </c>
      <c r="O277" s="365">
        <f>'موازنة 2028 -2029'!O277</f>
        <v>0</v>
      </c>
      <c r="P277" s="365">
        <f t="shared" si="77"/>
        <v>0</v>
      </c>
      <c r="Q277" s="365">
        <f>'موازنة 2029-2030'!O277</f>
        <v>0</v>
      </c>
      <c r="R277" s="496">
        <f t="shared" si="70"/>
        <v>0</v>
      </c>
      <c r="S277" s="414"/>
      <c r="T277" s="364" t="str">
        <f t="shared" si="71"/>
        <v xml:space="preserve"> </v>
      </c>
      <c r="U277" s="364" t="str">
        <f t="shared" si="72"/>
        <v xml:space="preserve"> </v>
      </c>
      <c r="V277" s="497">
        <f t="shared" si="74"/>
        <v>0</v>
      </c>
      <c r="W277" s="461">
        <f t="shared" si="73"/>
        <v>0</v>
      </c>
    </row>
    <row r="278" spans="1:23" ht="105.75" hidden="1" customHeight="1" x14ac:dyDescent="0.2">
      <c r="A278" s="364">
        <f>'موازنة 2026-2027'!A278</f>
        <v>0</v>
      </c>
      <c r="B278" s="365">
        <f>'موازنة 2026-2027'!B278</f>
        <v>0</v>
      </c>
      <c r="C278" s="365">
        <f>'موازنة 2026-2027'!C278</f>
        <v>0</v>
      </c>
      <c r="D278" s="365">
        <f>'موازنة 2026-2027'!D278</f>
        <v>0</v>
      </c>
      <c r="E278" s="365">
        <f>'موازنة 2026-2027'!E278</f>
        <v>0</v>
      </c>
      <c r="F278" s="365">
        <f>'موازنة 2026-2027'!F278</f>
        <v>0</v>
      </c>
      <c r="G278" s="49" t="s">
        <v>811</v>
      </c>
      <c r="H278" s="480" t="s">
        <v>614</v>
      </c>
      <c r="I278" s="365">
        <f>'الاطار الموازنى  راي الجهه عام'!I278</f>
        <v>0</v>
      </c>
      <c r="J278" s="365">
        <f>'موازنة 2026-2027'!O278</f>
        <v>0</v>
      </c>
      <c r="K278" s="365">
        <f>'الاطار الموازنى  راي الجهه عام'!J278</f>
        <v>0</v>
      </c>
      <c r="L278" s="365">
        <f>'الاطار الموازنى  راي الجهه عام'!K278</f>
        <v>0</v>
      </c>
      <c r="M278" s="365">
        <f>'الاطار الموازنى  راي الجهه عام'!M278</f>
        <v>0</v>
      </c>
      <c r="N278" s="365">
        <f>'موازنة 2027-2028 '!O278</f>
        <v>0</v>
      </c>
      <c r="O278" s="365">
        <f>'موازنة 2028 -2029'!O278</f>
        <v>0</v>
      </c>
      <c r="P278" s="365">
        <f t="shared" si="77"/>
        <v>0</v>
      </c>
      <c r="Q278" s="365">
        <f>'موازنة 2029-2030'!O278</f>
        <v>0</v>
      </c>
      <c r="R278" s="496">
        <f t="shared" si="70"/>
        <v>0</v>
      </c>
      <c r="S278" s="414"/>
      <c r="T278" s="364" t="str">
        <f t="shared" si="71"/>
        <v xml:space="preserve"> </v>
      </c>
      <c r="U278" s="364" t="str">
        <f t="shared" si="72"/>
        <v xml:space="preserve"> </v>
      </c>
      <c r="V278" s="497">
        <f t="shared" si="74"/>
        <v>0</v>
      </c>
      <c r="W278" s="461">
        <f t="shared" si="73"/>
        <v>0</v>
      </c>
    </row>
    <row r="279" spans="1:23" ht="105.75" hidden="1" customHeight="1" x14ac:dyDescent="0.2">
      <c r="A279" s="364">
        <f>'موازنة 2026-2027'!A279</f>
        <v>0</v>
      </c>
      <c r="B279" s="365">
        <f>'موازنة 2026-2027'!B279</f>
        <v>0</v>
      </c>
      <c r="C279" s="365">
        <f>'موازنة 2026-2027'!C279</f>
        <v>0</v>
      </c>
      <c r="D279" s="365">
        <f>'موازنة 2026-2027'!D279</f>
        <v>0</v>
      </c>
      <c r="E279" s="365">
        <f>'موازنة 2026-2027'!E279</f>
        <v>0</v>
      </c>
      <c r="F279" s="365">
        <f>'موازنة 2026-2027'!F279</f>
        <v>0</v>
      </c>
      <c r="G279" s="49" t="s">
        <v>1091</v>
      </c>
      <c r="H279" s="480" t="s">
        <v>1093</v>
      </c>
      <c r="I279" s="365">
        <f>'الاطار الموازنى  راي الجهه عام'!I279</f>
        <v>0</v>
      </c>
      <c r="J279" s="365">
        <f>'موازنة 2026-2027'!O279</f>
        <v>0</v>
      </c>
      <c r="K279" s="365">
        <f>'الاطار الموازنى  راي الجهه عام'!J279</f>
        <v>0</v>
      </c>
      <c r="L279" s="365">
        <f>'الاطار الموازنى  راي الجهه عام'!K279</f>
        <v>0</v>
      </c>
      <c r="M279" s="365">
        <f>'الاطار الموازنى  راي الجهه عام'!M279</f>
        <v>0</v>
      </c>
      <c r="N279" s="365">
        <f>'موازنة 2027-2028 '!O279</f>
        <v>0</v>
      </c>
      <c r="O279" s="365">
        <f>'موازنة 2028 -2029'!O279</f>
        <v>0</v>
      </c>
      <c r="P279" s="365">
        <f t="shared" si="77"/>
        <v>0</v>
      </c>
      <c r="Q279" s="365">
        <f>'موازنة 2029-2030'!O279</f>
        <v>0</v>
      </c>
      <c r="R279" s="496">
        <f t="shared" si="70"/>
        <v>0</v>
      </c>
      <c r="S279" s="414"/>
      <c r="T279" s="364" t="str">
        <f t="shared" si="71"/>
        <v xml:space="preserve"> </v>
      </c>
      <c r="U279" s="364" t="str">
        <f t="shared" si="72"/>
        <v xml:space="preserve"> </v>
      </c>
      <c r="V279" s="497">
        <f t="shared" si="74"/>
        <v>0</v>
      </c>
      <c r="W279" s="461">
        <f t="shared" si="73"/>
        <v>0</v>
      </c>
    </row>
    <row r="280" spans="1:23" ht="92.25" customHeight="1" thickBot="1" x14ac:dyDescent="0.25">
      <c r="A280" s="366">
        <f>'موازنة 2026-2027'!A280</f>
        <v>0</v>
      </c>
      <c r="B280" s="367">
        <f>'موازنة 2026-2027'!B280</f>
        <v>0</v>
      </c>
      <c r="C280" s="367">
        <f>'موازنة 2026-2027'!C280</f>
        <v>5000</v>
      </c>
      <c r="D280" s="367">
        <f>'موازنة 2026-2027'!D280</f>
        <v>4816</v>
      </c>
      <c r="E280" s="367">
        <f>'موازنة 2026-2027'!E280</f>
        <v>5000</v>
      </c>
      <c r="F280" s="367">
        <f>'موازنة 2026-2027'!F280</f>
        <v>0</v>
      </c>
      <c r="G280" s="81" t="s">
        <v>1092</v>
      </c>
      <c r="H280" s="483" t="s">
        <v>1094</v>
      </c>
      <c r="I280" s="367">
        <f>'الاطار الموازنى  راي الجهه عام'!I280</f>
        <v>7000</v>
      </c>
      <c r="J280" s="367">
        <f>'موازنة 2026-2027'!O280</f>
        <v>7000</v>
      </c>
      <c r="K280" s="367">
        <f>'الاطار الموازنى  راي الجهه عام'!J280</f>
        <v>8000</v>
      </c>
      <c r="L280" s="367">
        <f>'الاطار الموازنى  راي الجهه عام'!K280</f>
        <v>9000</v>
      </c>
      <c r="M280" s="367">
        <f>'الاطار الموازنى  راي الجهه عام'!M280</f>
        <v>0</v>
      </c>
      <c r="N280" s="367">
        <f>'موازنة 2027-2028 '!O280</f>
        <v>8000</v>
      </c>
      <c r="O280" s="367">
        <f>'موازنة 2028 -2029'!O280</f>
        <v>9000</v>
      </c>
      <c r="P280" s="367">
        <f t="shared" si="77"/>
        <v>18000</v>
      </c>
      <c r="Q280" s="367">
        <f>'موازنة 2029-2030'!O280</f>
        <v>0</v>
      </c>
      <c r="R280" s="498">
        <f t="shared" si="70"/>
        <v>-7000</v>
      </c>
      <c r="S280" s="415"/>
      <c r="T280" s="366" t="str">
        <f t="shared" si="71"/>
        <v xml:space="preserve"> </v>
      </c>
      <c r="U280" s="366">
        <f t="shared" si="72"/>
        <v>7000</v>
      </c>
      <c r="V280" s="499">
        <f t="shared" si="74"/>
        <v>0</v>
      </c>
      <c r="W280" s="461">
        <f t="shared" si="73"/>
        <v>56816</v>
      </c>
    </row>
    <row r="281" spans="1:23" s="1" customFormat="1" ht="97.5" customHeight="1" thickBot="1" x14ac:dyDescent="0.25">
      <c r="A281" s="360">
        <f t="shared" ref="A281:S281" si="81">SUM(A259:A280)</f>
        <v>460000</v>
      </c>
      <c r="B281" s="368">
        <f t="shared" si="81"/>
        <v>260335</v>
      </c>
      <c r="C281" s="411">
        <f t="shared" si="81"/>
        <v>475000</v>
      </c>
      <c r="D281" s="368">
        <f t="shared" si="81"/>
        <v>305714</v>
      </c>
      <c r="E281" s="411">
        <f t="shared" si="81"/>
        <v>454000</v>
      </c>
      <c r="F281" s="368">
        <f t="shared" si="81"/>
        <v>0</v>
      </c>
      <c r="G281" s="51"/>
      <c r="H281" s="486" t="s">
        <v>236</v>
      </c>
      <c r="I281" s="368">
        <f>'الاطار الموازنى  راي الجهه عام'!I281</f>
        <v>483000</v>
      </c>
      <c r="J281" s="368">
        <f>'موازنة 2026-2027'!O281</f>
        <v>483000</v>
      </c>
      <c r="K281" s="368">
        <f>'الاطار الموازنى  راي الجهه عام'!J281</f>
        <v>522000</v>
      </c>
      <c r="L281" s="368">
        <f>'الاطار الموازنى  راي الجهه عام'!K281</f>
        <v>584000</v>
      </c>
      <c r="M281" s="368">
        <f>'الاطار الموازنى  راي الجهه عام'!M281</f>
        <v>0</v>
      </c>
      <c r="N281" s="368">
        <f>'موازنة 2027-2028 '!O281</f>
        <v>522000</v>
      </c>
      <c r="O281" s="368">
        <f>'موازنة 2028 -2029'!O281</f>
        <v>584000</v>
      </c>
      <c r="P281" s="368">
        <f t="shared" si="81"/>
        <v>1168000</v>
      </c>
      <c r="Q281" s="368">
        <f>'موازنة 2029-2030'!O281</f>
        <v>0</v>
      </c>
      <c r="R281" s="500">
        <f t="shared" si="70"/>
        <v>-483000</v>
      </c>
      <c r="S281" s="416">
        <f t="shared" si="81"/>
        <v>0</v>
      </c>
      <c r="T281" s="360" t="str">
        <f t="shared" si="71"/>
        <v xml:space="preserve"> </v>
      </c>
      <c r="U281" s="360">
        <f t="shared" si="72"/>
        <v>483000</v>
      </c>
      <c r="V281" s="501">
        <f t="shared" si="74"/>
        <v>0</v>
      </c>
      <c r="W281" s="461">
        <f t="shared" si="73"/>
        <v>4712049</v>
      </c>
    </row>
    <row r="282" spans="1:23" s="1" customFormat="1" ht="92.25" customHeight="1" x14ac:dyDescent="0.2">
      <c r="A282" s="412"/>
      <c r="B282" s="412"/>
      <c r="C282" s="412"/>
      <c r="D282" s="413"/>
      <c r="E282" s="412"/>
      <c r="F282" s="412"/>
      <c r="G282" s="65">
        <v>3113010900</v>
      </c>
      <c r="H282" s="513" t="s">
        <v>1101</v>
      </c>
      <c r="I282" s="451">
        <f>'الاطار الموازنى  راي الجهه عام'!I282</f>
        <v>0</v>
      </c>
      <c r="J282" s="451"/>
      <c r="K282" s="451">
        <f>'الاطار الموازنى  راي الجهه عام'!J282</f>
        <v>0</v>
      </c>
      <c r="L282" s="451">
        <f>'الاطار الموازنى  راي الجهه عام'!K282</f>
        <v>0</v>
      </c>
      <c r="M282" s="451">
        <f>'الاطار الموازنى  راي الجهه عام'!M282</f>
        <v>0</v>
      </c>
      <c r="N282" s="412"/>
      <c r="O282" s="412"/>
      <c r="P282" s="582"/>
      <c r="Q282" s="412"/>
      <c r="R282" s="549">
        <f t="shared" si="70"/>
        <v>0</v>
      </c>
      <c r="S282" s="582"/>
      <c r="T282" s="412" t="str">
        <f t="shared" si="71"/>
        <v xml:space="preserve"> </v>
      </c>
      <c r="U282" s="412" t="str">
        <f t="shared" si="72"/>
        <v xml:space="preserve"> </v>
      </c>
      <c r="V282" s="550"/>
      <c r="W282" s="461">
        <f>W285</f>
        <v>19648720</v>
      </c>
    </row>
    <row r="283" spans="1:23" ht="92.25" customHeight="1" x14ac:dyDescent="0.2">
      <c r="A283" s="364">
        <f>'موازنة 2026-2027'!A283</f>
        <v>0</v>
      </c>
      <c r="B283" s="364">
        <f>'موازنة 2026-2027'!B283</f>
        <v>0</v>
      </c>
      <c r="C283" s="364">
        <f>'موازنة 2026-2027'!C283</f>
        <v>0</v>
      </c>
      <c r="D283" s="414">
        <f>'موازنة 2026-2027'!D283</f>
        <v>1353720</v>
      </c>
      <c r="E283" s="364">
        <f>'موازنة 2026-2027'!E283</f>
        <v>816000</v>
      </c>
      <c r="F283" s="364">
        <f>'موازنة 2026-2027'!F283</f>
        <v>0</v>
      </c>
      <c r="G283" s="64">
        <v>3113010901</v>
      </c>
      <c r="H283" s="480" t="s">
        <v>1102</v>
      </c>
      <c r="I283" s="414">
        <f>'الاطار الموازنى  راي الجهه عام'!I283</f>
        <v>1373000</v>
      </c>
      <c r="J283" s="414">
        <f>'موازنة 2026-2027'!O283</f>
        <v>1373000</v>
      </c>
      <c r="K283" s="414">
        <f>'الاطار الموازنى  راي الجهه عام'!J283</f>
        <v>1588000</v>
      </c>
      <c r="L283" s="414">
        <f>'الاطار الموازنى  راي الجهه عام'!K283</f>
        <v>1895000</v>
      </c>
      <c r="M283" s="414">
        <f>'الاطار الموازنى  راي الجهه عام'!M283</f>
        <v>0</v>
      </c>
      <c r="N283" s="364">
        <f>'موازنة 2027-2028 '!O283</f>
        <v>1588000</v>
      </c>
      <c r="O283" s="364">
        <f>'موازنة 2028 -2029'!O283</f>
        <v>1895000</v>
      </c>
      <c r="P283" s="414">
        <f t="shared" si="77"/>
        <v>3790000</v>
      </c>
      <c r="Q283" s="364">
        <f>'موازنة 2029-2030'!O283</f>
        <v>0</v>
      </c>
      <c r="R283" s="496">
        <f t="shared" ref="R283:R349" si="82">Q283-J283</f>
        <v>-1373000</v>
      </c>
      <c r="S283" s="414"/>
      <c r="T283" s="364" t="str">
        <f t="shared" ref="T283:T349" si="83">IF(S283&gt;J283,S283-J283," ")</f>
        <v xml:space="preserve"> </v>
      </c>
      <c r="U283" s="364">
        <f t="shared" ref="U283:U349" si="84">IF(J283&gt;S283,J283-S283," ")</f>
        <v>1373000</v>
      </c>
      <c r="V283" s="497">
        <f t="shared" si="74"/>
        <v>0</v>
      </c>
      <c r="W283" s="461">
        <f t="shared" ref="W283:W348" si="85">SUM(A283+B283+C283+D283+E283+F283+J283+N283+O283+P283+Q283+S283)</f>
        <v>10815720</v>
      </c>
    </row>
    <row r="284" spans="1:23" ht="92.25" customHeight="1" thickBot="1" x14ac:dyDescent="0.25">
      <c r="A284" s="366">
        <f>'موازنة 2026-2027'!A284</f>
        <v>0</v>
      </c>
      <c r="B284" s="366">
        <f>'موازنة 2026-2027'!B284</f>
        <v>0</v>
      </c>
      <c r="C284" s="366">
        <f>'موازنة 2026-2027'!C284</f>
        <v>0</v>
      </c>
      <c r="D284" s="415">
        <f>'موازنة 2026-2027'!D284</f>
        <v>378000</v>
      </c>
      <c r="E284" s="366">
        <f>'موازنة 2026-2027'!E284</f>
        <v>1700000</v>
      </c>
      <c r="F284" s="366">
        <f>'موازنة 2026-2027'!F284</f>
        <v>0</v>
      </c>
      <c r="G284" s="85">
        <v>3113010902</v>
      </c>
      <c r="H284" s="483" t="s">
        <v>1103</v>
      </c>
      <c r="I284" s="415">
        <f>'الاطار الموازنى  راي الجهه عام'!I284</f>
        <v>1100000</v>
      </c>
      <c r="J284" s="415">
        <f>'موازنة 2026-2027'!O284</f>
        <v>1100000</v>
      </c>
      <c r="K284" s="415">
        <f>'الاطار الموازنى  راي الجهه عام'!J284</f>
        <v>1230000</v>
      </c>
      <c r="L284" s="415">
        <f>'الاطار الموازنى  راي الجهه عام'!K284</f>
        <v>1475000</v>
      </c>
      <c r="M284" s="415">
        <f>'الاطار الموازنى  راي الجهه عام'!M284</f>
        <v>0</v>
      </c>
      <c r="N284" s="366">
        <f>'موازنة 2027-2028 '!O284</f>
        <v>1230000</v>
      </c>
      <c r="O284" s="366">
        <f>'موازنة 2028 -2029'!O284</f>
        <v>1475000</v>
      </c>
      <c r="P284" s="415">
        <f t="shared" si="77"/>
        <v>2950000</v>
      </c>
      <c r="Q284" s="366">
        <f>'موازنة 2029-2030'!O284</f>
        <v>0</v>
      </c>
      <c r="R284" s="498">
        <f t="shared" si="82"/>
        <v>-1100000</v>
      </c>
      <c r="S284" s="415"/>
      <c r="T284" s="366" t="str">
        <f t="shared" si="83"/>
        <v xml:space="preserve"> </v>
      </c>
      <c r="U284" s="366">
        <f t="shared" si="84"/>
        <v>1100000</v>
      </c>
      <c r="V284" s="499">
        <f t="shared" si="74"/>
        <v>0</v>
      </c>
      <c r="W284" s="461">
        <f t="shared" si="85"/>
        <v>8833000</v>
      </c>
    </row>
    <row r="285" spans="1:23" s="1" customFormat="1" ht="87.75" customHeight="1" thickBot="1" x14ac:dyDescent="0.25">
      <c r="A285" s="360">
        <f t="shared" ref="A285:S285" si="86">SUM(A283:A284)</f>
        <v>0</v>
      </c>
      <c r="B285" s="360">
        <f t="shared" si="86"/>
        <v>0</v>
      </c>
      <c r="C285" s="360">
        <f t="shared" si="86"/>
        <v>0</v>
      </c>
      <c r="D285" s="416">
        <f t="shared" si="86"/>
        <v>1731720</v>
      </c>
      <c r="E285" s="360">
        <f t="shared" si="86"/>
        <v>2516000</v>
      </c>
      <c r="F285" s="368">
        <f t="shared" si="86"/>
        <v>0</v>
      </c>
      <c r="G285" s="51"/>
      <c r="H285" s="486" t="s">
        <v>1104</v>
      </c>
      <c r="I285" s="368">
        <f>'الاطار الموازنى  راي الجهه عام'!I285</f>
        <v>2473000</v>
      </c>
      <c r="J285" s="368">
        <f>'موازنة 2026-2027'!O285</f>
        <v>2473000</v>
      </c>
      <c r="K285" s="368">
        <f>'الاطار الموازنى  راي الجهه عام'!J285</f>
        <v>2818000</v>
      </c>
      <c r="L285" s="368">
        <f>'الاطار الموازنى  راي الجهه عام'!K285</f>
        <v>3370000</v>
      </c>
      <c r="M285" s="368">
        <f>'الاطار الموازنى  راي الجهه عام'!M285</f>
        <v>0</v>
      </c>
      <c r="N285" s="368">
        <f>'موازنة 2027-2028 '!O285</f>
        <v>2818000</v>
      </c>
      <c r="O285" s="368">
        <f>'موازنة 2028 -2029'!O285</f>
        <v>3370000</v>
      </c>
      <c r="P285" s="368">
        <f t="shared" si="86"/>
        <v>6740000</v>
      </c>
      <c r="Q285" s="368">
        <f>'موازنة 2029-2030'!O285</f>
        <v>0</v>
      </c>
      <c r="R285" s="500">
        <f t="shared" si="82"/>
        <v>-2473000</v>
      </c>
      <c r="S285" s="368">
        <f t="shared" si="86"/>
        <v>0</v>
      </c>
      <c r="T285" s="368" t="str">
        <f t="shared" si="83"/>
        <v xml:space="preserve"> </v>
      </c>
      <c r="U285" s="368">
        <f t="shared" si="84"/>
        <v>2473000</v>
      </c>
      <c r="V285" s="501">
        <f t="shared" si="74"/>
        <v>0</v>
      </c>
      <c r="W285" s="461">
        <f t="shared" si="85"/>
        <v>19648720</v>
      </c>
    </row>
    <row r="286" spans="1:23" s="2" customFormat="1" ht="90" customHeight="1" thickBot="1" x14ac:dyDescent="0.25">
      <c r="A286" s="369">
        <f t="shared" ref="A286:S286" si="87">A285+A281+A257+A246+A239+A225+A214+A213+A209</f>
        <v>1747000</v>
      </c>
      <c r="B286" s="370">
        <f t="shared" si="87"/>
        <v>1254999</v>
      </c>
      <c r="C286" s="370">
        <f t="shared" si="87"/>
        <v>2117000</v>
      </c>
      <c r="D286" s="370">
        <f t="shared" si="87"/>
        <v>3217775</v>
      </c>
      <c r="E286" s="370">
        <f t="shared" si="87"/>
        <v>4553000</v>
      </c>
      <c r="F286" s="370">
        <f t="shared" si="87"/>
        <v>0</v>
      </c>
      <c r="G286" s="52"/>
      <c r="H286" s="514" t="s">
        <v>237</v>
      </c>
      <c r="I286" s="370">
        <f>'الاطار الموازنى  راي الجهه عام'!I286</f>
        <v>5515000</v>
      </c>
      <c r="J286" s="370">
        <f>'موازنة 2026-2027'!O286</f>
        <v>5515000</v>
      </c>
      <c r="K286" s="370">
        <f>'الاطار الموازنى  راي الجهه عام'!J286</f>
        <v>6268000</v>
      </c>
      <c r="L286" s="370">
        <f>'الاطار الموازنى  راي الجهه عام'!K286</f>
        <v>7429000</v>
      </c>
      <c r="M286" s="370">
        <f>'الاطار الموازنى  راي الجهه عام'!M286</f>
        <v>0</v>
      </c>
      <c r="N286" s="370">
        <f>'موازنة 2027-2028 '!O286</f>
        <v>6268000</v>
      </c>
      <c r="O286" s="370">
        <f>'موازنة 2028 -2029'!O286</f>
        <v>7429000</v>
      </c>
      <c r="P286" s="370">
        <f t="shared" si="87"/>
        <v>14813000</v>
      </c>
      <c r="Q286" s="370">
        <f>'موازنة 2029-2030'!O286</f>
        <v>0</v>
      </c>
      <c r="R286" s="503">
        <f t="shared" si="82"/>
        <v>-5515000</v>
      </c>
      <c r="S286" s="370">
        <f t="shared" si="87"/>
        <v>0</v>
      </c>
      <c r="T286" s="370" t="str">
        <f t="shared" si="83"/>
        <v xml:space="preserve"> </v>
      </c>
      <c r="U286" s="370">
        <f t="shared" si="84"/>
        <v>5515000</v>
      </c>
      <c r="V286" s="504">
        <f t="shared" si="74"/>
        <v>0</v>
      </c>
      <c r="W286" s="461">
        <f t="shared" si="85"/>
        <v>46914774</v>
      </c>
    </row>
    <row r="287" spans="1:23" s="1" customFormat="1" ht="92.25" customHeight="1" thickBot="1" x14ac:dyDescent="0.25">
      <c r="A287" s="361">
        <f>A286/$A$847</f>
        <v>7.9409090909090915E-2</v>
      </c>
      <c r="B287" s="396">
        <f>B286/$B$847</f>
        <v>5.0142126071788799E-2</v>
      </c>
      <c r="C287" s="396">
        <f>C286/$C$847</f>
        <v>0.11249867148474864</v>
      </c>
      <c r="D287" s="396">
        <f>D286/$D$847</f>
        <v>0.10028789125414414</v>
      </c>
      <c r="E287" s="396">
        <f>E286/$E$847</f>
        <v>0.14773833473943798</v>
      </c>
      <c r="F287" s="396" t="e">
        <f>F286/$F$847</f>
        <v>#DIV/0!</v>
      </c>
      <c r="G287" s="266"/>
      <c r="H287" s="489" t="s">
        <v>1136</v>
      </c>
      <c r="I287" s="396">
        <f>'الاطار الموازنى  راي الجهه عام'!I287</f>
        <v>0.13989295588869441</v>
      </c>
      <c r="J287" s="396">
        <f>'موازنة 2026-2027'!O287</f>
        <v>0.13989295588869441</v>
      </c>
      <c r="K287" s="396">
        <f>'الاطار الموازنى  راي الجهه عام'!J287</f>
        <v>0.13768864090679436</v>
      </c>
      <c r="L287" s="396">
        <f>'الاطار الموازنى  راي الجهه عام'!K287</f>
        <v>0.1360049795873533</v>
      </c>
      <c r="M287" s="396" t="e">
        <f>'الاطار الموازنى  راي الجهه عام'!M287</f>
        <v>#DIV/0!</v>
      </c>
      <c r="N287" s="396">
        <f>'موازنة 2027-2028 '!O287</f>
        <v>0.13768864090679436</v>
      </c>
      <c r="O287" s="396">
        <f>'موازنة 2028 -2029'!O287</f>
        <v>0.1360049795873533</v>
      </c>
      <c r="P287" s="396">
        <f>P286/$P$847</f>
        <v>0.13559306519231826</v>
      </c>
      <c r="Q287" s="396" t="e">
        <f>'موازنة 2029-2030'!O287</f>
        <v>#DIV/0!</v>
      </c>
      <c r="R287" s="396"/>
      <c r="S287" s="396" t="e">
        <f>S286/$S$847</f>
        <v>#DIV/0!</v>
      </c>
      <c r="T287" s="396"/>
      <c r="U287" s="490"/>
      <c r="V287" s="491"/>
      <c r="W287" s="461">
        <v>1</v>
      </c>
    </row>
    <row r="288" spans="1:23" s="2" customFormat="1" ht="92.25" customHeight="1" x14ac:dyDescent="0.2">
      <c r="A288" s="389"/>
      <c r="B288" s="390"/>
      <c r="C288" s="390"/>
      <c r="D288" s="390"/>
      <c r="E288" s="390"/>
      <c r="F288" s="390"/>
      <c r="G288" s="60" t="s">
        <v>812</v>
      </c>
      <c r="H288" s="474" t="s">
        <v>238</v>
      </c>
      <c r="I288" s="390">
        <f>'الاطار الموازنى  راي الجهه عام'!I288</f>
        <v>0</v>
      </c>
      <c r="J288" s="390"/>
      <c r="K288" s="390">
        <f>'الاطار الموازنى  راي الجهه عام'!J288</f>
        <v>0</v>
      </c>
      <c r="L288" s="390">
        <f>'الاطار الموازنى  راي الجهه عام'!K288</f>
        <v>0</v>
      </c>
      <c r="M288" s="390">
        <f>'الاطار الموازنى  راي الجهه عام'!M288</f>
        <v>0</v>
      </c>
      <c r="N288" s="390"/>
      <c r="O288" s="390"/>
      <c r="P288" s="390"/>
      <c r="Q288" s="390"/>
      <c r="R288" s="544">
        <f t="shared" si="82"/>
        <v>0</v>
      </c>
      <c r="S288" s="390"/>
      <c r="T288" s="390" t="str">
        <f t="shared" si="83"/>
        <v xml:space="preserve"> </v>
      </c>
      <c r="U288" s="390" t="str">
        <f t="shared" si="84"/>
        <v xml:space="preserve"> </v>
      </c>
      <c r="V288" s="545"/>
      <c r="W288" s="461">
        <f>W308</f>
        <v>32705380</v>
      </c>
    </row>
    <row r="289" spans="1:23" s="1" customFormat="1" ht="92.25" customHeight="1" x14ac:dyDescent="0.2">
      <c r="A289" s="357"/>
      <c r="B289" s="373"/>
      <c r="C289" s="373"/>
      <c r="D289" s="373"/>
      <c r="E289" s="373"/>
      <c r="F289" s="373"/>
      <c r="G289" s="54" t="s">
        <v>813</v>
      </c>
      <c r="H289" s="477" t="s">
        <v>239</v>
      </c>
      <c r="I289" s="373">
        <f>'الاطار الموازنى  راي الجهه عام'!I289</f>
        <v>0</v>
      </c>
      <c r="J289" s="373"/>
      <c r="K289" s="373">
        <f>'الاطار الموازنى  راي الجهه عام'!J289</f>
        <v>0</v>
      </c>
      <c r="L289" s="373">
        <f>'الاطار الموازنى  راي الجهه عام'!K289</f>
        <v>0</v>
      </c>
      <c r="M289" s="373">
        <f>'الاطار الموازنى  راي الجهه عام'!M289</f>
        <v>0</v>
      </c>
      <c r="N289" s="373"/>
      <c r="O289" s="373"/>
      <c r="P289" s="373"/>
      <c r="Q289" s="373"/>
      <c r="R289" s="508">
        <f t="shared" si="82"/>
        <v>0</v>
      </c>
      <c r="S289" s="373"/>
      <c r="T289" s="373" t="str">
        <f t="shared" si="83"/>
        <v xml:space="preserve"> </v>
      </c>
      <c r="U289" s="373" t="str">
        <f t="shared" si="84"/>
        <v xml:space="preserve"> </v>
      </c>
      <c r="V289" s="509"/>
      <c r="W289" s="461">
        <f>W298</f>
        <v>29771606</v>
      </c>
    </row>
    <row r="290" spans="1:23" ht="99.75" customHeight="1" x14ac:dyDescent="0.2">
      <c r="A290" s="365">
        <f>'موازنة 2026-2027'!A290</f>
        <v>200000</v>
      </c>
      <c r="B290" s="365">
        <f>'موازنة 2026-2027'!B290</f>
        <v>594994</v>
      </c>
      <c r="C290" s="365">
        <f>'موازنة 2026-2027'!C290</f>
        <v>700000</v>
      </c>
      <c r="D290" s="365">
        <f>'موازنة 2026-2027'!D290</f>
        <v>680682</v>
      </c>
      <c r="E290" s="365">
        <f>'موازنة 2026-2027'!E290</f>
        <v>700000</v>
      </c>
      <c r="F290" s="365">
        <f>'موازنة 2026-2027'!F290</f>
        <v>0</v>
      </c>
      <c r="G290" s="49" t="s">
        <v>814</v>
      </c>
      <c r="H290" s="480" t="s">
        <v>240</v>
      </c>
      <c r="I290" s="365">
        <f>'الاطار الموازنى  راي الجهه عام'!I290</f>
        <v>860000</v>
      </c>
      <c r="J290" s="365">
        <f>'موازنة 2026-2027'!O290</f>
        <v>860000</v>
      </c>
      <c r="K290" s="365">
        <f>'الاطار الموازنى  راي الجهه عام'!J290</f>
        <v>860000</v>
      </c>
      <c r="L290" s="365">
        <f>'الاطار الموازنى  راي الجهه عام'!K290</f>
        <v>860000</v>
      </c>
      <c r="M290" s="365">
        <f>'الاطار الموازنى  راي الجهه عام'!M290</f>
        <v>0</v>
      </c>
      <c r="N290" s="365">
        <f>'موازنة 2027-2028 '!O290</f>
        <v>860000</v>
      </c>
      <c r="O290" s="365">
        <f>'موازنة 2028 -2029'!O290</f>
        <v>860000</v>
      </c>
      <c r="P290" s="365">
        <f t="shared" si="77"/>
        <v>1720000</v>
      </c>
      <c r="Q290" s="365">
        <f>'موازنة 2029-2030'!O290</f>
        <v>0</v>
      </c>
      <c r="R290" s="496">
        <f t="shared" si="82"/>
        <v>-860000</v>
      </c>
      <c r="S290" s="365"/>
      <c r="T290" s="365" t="str">
        <f t="shared" si="83"/>
        <v xml:space="preserve"> </v>
      </c>
      <c r="U290" s="365">
        <f t="shared" si="84"/>
        <v>860000</v>
      </c>
      <c r="V290" s="497">
        <f t="shared" ref="V290:V354" si="88">IF(S290=0,,S290/J290)</f>
        <v>0</v>
      </c>
      <c r="W290" s="461">
        <f t="shared" si="85"/>
        <v>7175676</v>
      </c>
    </row>
    <row r="291" spans="1:23" ht="97.5" customHeight="1" x14ac:dyDescent="0.2">
      <c r="A291" s="365">
        <f>'موازنة 2026-2027'!A291</f>
        <v>973000</v>
      </c>
      <c r="B291" s="365">
        <f>'موازنة 2026-2027'!B291</f>
        <v>972996</v>
      </c>
      <c r="C291" s="365">
        <f>'موازنة 2026-2027'!C291</f>
        <v>973000</v>
      </c>
      <c r="D291" s="365">
        <f>'موازنة 2026-2027'!D291</f>
        <v>972996</v>
      </c>
      <c r="E291" s="365">
        <f>'موازنة 2026-2027'!E291</f>
        <v>973000</v>
      </c>
      <c r="F291" s="365">
        <f>'موازنة 2026-2027'!F291</f>
        <v>0</v>
      </c>
      <c r="G291" s="49" t="s">
        <v>815</v>
      </c>
      <c r="H291" s="480" t="s">
        <v>241</v>
      </c>
      <c r="I291" s="365">
        <f>'الاطار الموازنى  راي الجهه عام'!I291</f>
        <v>973000</v>
      </c>
      <c r="J291" s="365">
        <f>'موازنة 2026-2027'!O291</f>
        <v>973000</v>
      </c>
      <c r="K291" s="365">
        <f>'الاطار الموازنى  راي الجهه عام'!J291</f>
        <v>973000</v>
      </c>
      <c r="L291" s="365">
        <f>'الاطار الموازنى  راي الجهه عام'!K291</f>
        <v>973000</v>
      </c>
      <c r="M291" s="365">
        <f>'الاطار الموازنى  راي الجهه عام'!M291</f>
        <v>0</v>
      </c>
      <c r="N291" s="365">
        <f>'موازنة 2027-2028 '!O291</f>
        <v>973000</v>
      </c>
      <c r="O291" s="365">
        <f>'موازنة 2028 -2029'!O291</f>
        <v>973000</v>
      </c>
      <c r="P291" s="365">
        <f t="shared" si="77"/>
        <v>1946000</v>
      </c>
      <c r="Q291" s="365">
        <f>'موازنة 2029-2030'!O291</f>
        <v>0</v>
      </c>
      <c r="R291" s="496">
        <f t="shared" si="82"/>
        <v>-973000</v>
      </c>
      <c r="S291" s="365"/>
      <c r="T291" s="365" t="str">
        <f t="shared" si="83"/>
        <v xml:space="preserve"> </v>
      </c>
      <c r="U291" s="365">
        <f t="shared" si="84"/>
        <v>973000</v>
      </c>
      <c r="V291" s="497">
        <f t="shared" si="88"/>
        <v>0</v>
      </c>
      <c r="W291" s="461">
        <f t="shared" si="85"/>
        <v>9729992</v>
      </c>
    </row>
    <row r="292" spans="1:23" ht="95.25" customHeight="1" x14ac:dyDescent="0.2">
      <c r="A292" s="365">
        <f>'موازنة 2026-2027'!A292</f>
        <v>500000</v>
      </c>
      <c r="B292" s="365">
        <f>'موازنة 2026-2027'!B292</f>
        <v>451000</v>
      </c>
      <c r="C292" s="365">
        <f>'موازنة 2026-2027'!C292</f>
        <v>500000</v>
      </c>
      <c r="D292" s="365">
        <f>'موازنة 2026-2027'!D292</f>
        <v>451000</v>
      </c>
      <c r="E292" s="365">
        <f>'موازنة 2026-2027'!E292</f>
        <v>340000</v>
      </c>
      <c r="F292" s="365">
        <f>'موازنة 2026-2027'!F292</f>
        <v>0</v>
      </c>
      <c r="G292" s="49" t="s">
        <v>816</v>
      </c>
      <c r="H292" s="480" t="s">
        <v>242</v>
      </c>
      <c r="I292" s="365">
        <f>'الاطار الموازنى  راي الجهه عام'!I292</f>
        <v>340000</v>
      </c>
      <c r="J292" s="365">
        <f>'موازنة 2026-2027'!O292</f>
        <v>340000</v>
      </c>
      <c r="K292" s="365">
        <f>'الاطار الموازنى  راي الجهه عام'!J292</f>
        <v>340000</v>
      </c>
      <c r="L292" s="365">
        <f>'الاطار الموازنى  راي الجهه عام'!K292</f>
        <v>340000</v>
      </c>
      <c r="M292" s="365">
        <f>'الاطار الموازنى  راي الجهه عام'!M292</f>
        <v>0</v>
      </c>
      <c r="N292" s="365">
        <f>'موازنة 2027-2028 '!O292</f>
        <v>340000</v>
      </c>
      <c r="O292" s="365">
        <f>'موازنة 2028 -2029'!O292</f>
        <v>340000</v>
      </c>
      <c r="P292" s="365">
        <f t="shared" ref="P292:P356" si="89">O292*2</f>
        <v>680000</v>
      </c>
      <c r="Q292" s="365">
        <f>'موازنة 2029-2030'!O292</f>
        <v>0</v>
      </c>
      <c r="R292" s="496">
        <f t="shared" si="82"/>
        <v>-340000</v>
      </c>
      <c r="S292" s="365"/>
      <c r="T292" s="365" t="str">
        <f t="shared" si="83"/>
        <v xml:space="preserve"> </v>
      </c>
      <c r="U292" s="365">
        <f t="shared" si="84"/>
        <v>340000</v>
      </c>
      <c r="V292" s="497">
        <f t="shared" si="88"/>
        <v>0</v>
      </c>
      <c r="W292" s="461">
        <f t="shared" si="85"/>
        <v>3942000</v>
      </c>
    </row>
    <row r="293" spans="1:23" ht="97.5" customHeight="1" x14ac:dyDescent="0.2">
      <c r="A293" s="365">
        <f>'موازنة 2026-2027'!A293</f>
        <v>10000</v>
      </c>
      <c r="B293" s="365">
        <f>'موازنة 2026-2027'!B293</f>
        <v>8147</v>
      </c>
      <c r="C293" s="365">
        <f>'موازنة 2026-2027'!C293</f>
        <v>10000</v>
      </c>
      <c r="D293" s="365">
        <f>'موازنة 2026-2027'!D293</f>
        <v>8147</v>
      </c>
      <c r="E293" s="365">
        <f>'موازنة 2026-2027'!E293</f>
        <v>10000</v>
      </c>
      <c r="F293" s="365">
        <f>'موازنة 2026-2027'!F293</f>
        <v>0</v>
      </c>
      <c r="G293" s="49" t="s">
        <v>817</v>
      </c>
      <c r="H293" s="480" t="s">
        <v>243</v>
      </c>
      <c r="I293" s="365">
        <f>'الاطار الموازنى  راي الجهه عام'!I293</f>
        <v>10000</v>
      </c>
      <c r="J293" s="365">
        <f>'موازنة 2026-2027'!O293</f>
        <v>10000</v>
      </c>
      <c r="K293" s="365">
        <f>'الاطار الموازنى  راي الجهه عام'!J293</f>
        <v>10000</v>
      </c>
      <c r="L293" s="365">
        <f>'الاطار الموازنى  راي الجهه عام'!K293</f>
        <v>10000</v>
      </c>
      <c r="M293" s="365">
        <f>'الاطار الموازنى  راي الجهه عام'!M293</f>
        <v>0</v>
      </c>
      <c r="N293" s="365">
        <f>'موازنة 2027-2028 '!O293</f>
        <v>10000</v>
      </c>
      <c r="O293" s="365">
        <f>'موازنة 2028 -2029'!O293</f>
        <v>10000</v>
      </c>
      <c r="P293" s="365">
        <f t="shared" si="89"/>
        <v>20000</v>
      </c>
      <c r="Q293" s="365">
        <f>'موازنة 2029-2030'!O293</f>
        <v>0</v>
      </c>
      <c r="R293" s="496">
        <f t="shared" si="82"/>
        <v>-10000</v>
      </c>
      <c r="S293" s="365"/>
      <c r="T293" s="365" t="str">
        <f t="shared" si="83"/>
        <v xml:space="preserve"> </v>
      </c>
      <c r="U293" s="365">
        <f t="shared" si="84"/>
        <v>10000</v>
      </c>
      <c r="V293" s="497">
        <f t="shared" si="88"/>
        <v>0</v>
      </c>
      <c r="W293" s="461">
        <f t="shared" si="85"/>
        <v>96294</v>
      </c>
    </row>
    <row r="294" spans="1:23" ht="90" customHeight="1" thickBot="1" x14ac:dyDescent="0.25">
      <c r="A294" s="365">
        <f>'موازنة 2026-2027'!A294</f>
        <v>850000</v>
      </c>
      <c r="B294" s="365">
        <f>'موازنة 2026-2027'!B294</f>
        <v>878862</v>
      </c>
      <c r="C294" s="365">
        <f>'موازنة 2026-2027'!C294</f>
        <v>900000</v>
      </c>
      <c r="D294" s="365">
        <f>'موازنة 2026-2027'!D294</f>
        <v>798782</v>
      </c>
      <c r="E294" s="365">
        <f>'موازنة 2026-2027'!E294</f>
        <v>900000</v>
      </c>
      <c r="F294" s="365">
        <f>'موازنة 2026-2027'!F294</f>
        <v>0</v>
      </c>
      <c r="G294" s="49" t="s">
        <v>818</v>
      </c>
      <c r="H294" s="480" t="s">
        <v>244</v>
      </c>
      <c r="I294" s="365">
        <f>'الاطار الموازنى  راي الجهه عام'!I294</f>
        <v>900000</v>
      </c>
      <c r="J294" s="365">
        <f>'موازنة 2026-2027'!O294</f>
        <v>900000</v>
      </c>
      <c r="K294" s="365">
        <f>'الاطار الموازنى  راي الجهه عام'!J294</f>
        <v>900000</v>
      </c>
      <c r="L294" s="365">
        <f>'الاطار الموازنى  راي الجهه عام'!K294</f>
        <v>900000</v>
      </c>
      <c r="M294" s="365">
        <f>'الاطار الموازنى  راي الجهه عام'!M294</f>
        <v>0</v>
      </c>
      <c r="N294" s="365">
        <f>'موازنة 2027-2028 '!O294</f>
        <v>900000</v>
      </c>
      <c r="O294" s="365">
        <f>'موازنة 2028 -2029'!O294</f>
        <v>900000</v>
      </c>
      <c r="P294" s="365">
        <f t="shared" si="89"/>
        <v>1800000</v>
      </c>
      <c r="Q294" s="365">
        <f>'موازنة 2029-2030'!O294</f>
        <v>0</v>
      </c>
      <c r="R294" s="496">
        <f t="shared" si="82"/>
        <v>-900000</v>
      </c>
      <c r="S294" s="365"/>
      <c r="T294" s="365" t="str">
        <f t="shared" si="83"/>
        <v xml:space="preserve"> </v>
      </c>
      <c r="U294" s="365">
        <f t="shared" si="84"/>
        <v>900000</v>
      </c>
      <c r="V294" s="497">
        <f t="shared" si="88"/>
        <v>0</v>
      </c>
      <c r="W294" s="461">
        <f t="shared" si="85"/>
        <v>8827644</v>
      </c>
    </row>
    <row r="295" spans="1:23" ht="90" hidden="1" customHeight="1" x14ac:dyDescent="0.2">
      <c r="A295" s="364">
        <f>'موازنة 2026-2027'!A295</f>
        <v>0</v>
      </c>
      <c r="B295" s="365">
        <f>'موازنة 2026-2027'!B295</f>
        <v>0</v>
      </c>
      <c r="C295" s="365">
        <f>'موازنة 2026-2027'!C295</f>
        <v>0</v>
      </c>
      <c r="D295" s="365">
        <f>'موازنة 2026-2027'!D295</f>
        <v>0</v>
      </c>
      <c r="E295" s="365">
        <f>'موازنة 2026-2027'!E295</f>
        <v>0</v>
      </c>
      <c r="F295" s="365">
        <f>'موازنة 2026-2027'!F295</f>
        <v>0</v>
      </c>
      <c r="G295" s="49" t="s">
        <v>819</v>
      </c>
      <c r="H295" s="480" t="s">
        <v>245</v>
      </c>
      <c r="I295" s="365">
        <f>'الاطار الموازنى  راي الجهه عام'!I295</f>
        <v>0</v>
      </c>
      <c r="J295" s="365">
        <f>'موازنة 2026-2027'!O295</f>
        <v>0</v>
      </c>
      <c r="K295" s="365">
        <f>'الاطار الموازنى  راي الجهه عام'!J295</f>
        <v>0</v>
      </c>
      <c r="L295" s="365">
        <f>'الاطار الموازنى  راي الجهه عام'!K295</f>
        <v>0</v>
      </c>
      <c r="M295" s="365">
        <f>'الاطار الموازنى  راي الجهه عام'!M295</f>
        <v>0</v>
      </c>
      <c r="N295" s="365">
        <f>'موازنة 2027-2028 '!O295</f>
        <v>0</v>
      </c>
      <c r="O295" s="365">
        <f>'موازنة 2028 -2029'!O295</f>
        <v>0</v>
      </c>
      <c r="P295" s="365">
        <f t="shared" si="89"/>
        <v>0</v>
      </c>
      <c r="Q295" s="365">
        <f>'موازنة 2029-2030'!O295</f>
        <v>0</v>
      </c>
      <c r="R295" s="496">
        <f t="shared" si="82"/>
        <v>0</v>
      </c>
      <c r="S295" s="365"/>
      <c r="T295" s="365" t="str">
        <f t="shared" si="83"/>
        <v xml:space="preserve"> </v>
      </c>
      <c r="U295" s="365" t="str">
        <f t="shared" si="84"/>
        <v xml:space="preserve"> </v>
      </c>
      <c r="V295" s="497">
        <f t="shared" si="88"/>
        <v>0</v>
      </c>
      <c r="W295" s="461">
        <f t="shared" si="85"/>
        <v>0</v>
      </c>
    </row>
    <row r="296" spans="1:23" ht="90" hidden="1" customHeight="1" x14ac:dyDescent="0.2">
      <c r="A296" s="364">
        <f>'موازنة 2026-2027'!A296</f>
        <v>0</v>
      </c>
      <c r="B296" s="365">
        <f>'موازنة 2026-2027'!B296</f>
        <v>0</v>
      </c>
      <c r="C296" s="365">
        <f>'موازنة 2026-2027'!C296</f>
        <v>0</v>
      </c>
      <c r="D296" s="365">
        <f>'موازنة 2026-2027'!D296</f>
        <v>0</v>
      </c>
      <c r="E296" s="365">
        <f>'موازنة 2026-2027'!E296</f>
        <v>0</v>
      </c>
      <c r="F296" s="365">
        <f>'موازنة 2026-2027'!F296</f>
        <v>0</v>
      </c>
      <c r="G296" s="49" t="s">
        <v>820</v>
      </c>
      <c r="H296" s="480" t="s">
        <v>246</v>
      </c>
      <c r="I296" s="365">
        <f>'الاطار الموازنى  راي الجهه عام'!I296</f>
        <v>0</v>
      </c>
      <c r="J296" s="365">
        <f>'موازنة 2026-2027'!O296</f>
        <v>0</v>
      </c>
      <c r="K296" s="365">
        <f>'الاطار الموازنى  راي الجهه عام'!J296</f>
        <v>0</v>
      </c>
      <c r="L296" s="365">
        <f>'الاطار الموازنى  راي الجهه عام'!K296</f>
        <v>0</v>
      </c>
      <c r="M296" s="365">
        <f>'الاطار الموازنى  راي الجهه عام'!M296</f>
        <v>0</v>
      </c>
      <c r="N296" s="365">
        <f>'موازنة 2027-2028 '!O296</f>
        <v>0</v>
      </c>
      <c r="O296" s="365">
        <f>'موازنة 2028 -2029'!O296</f>
        <v>0</v>
      </c>
      <c r="P296" s="365">
        <f t="shared" si="89"/>
        <v>0</v>
      </c>
      <c r="Q296" s="365">
        <f>'موازنة 2029-2030'!O296</f>
        <v>0</v>
      </c>
      <c r="R296" s="496">
        <f t="shared" si="82"/>
        <v>0</v>
      </c>
      <c r="S296" s="365"/>
      <c r="T296" s="365" t="str">
        <f t="shared" si="83"/>
        <v xml:space="preserve"> </v>
      </c>
      <c r="U296" s="365" t="str">
        <f t="shared" si="84"/>
        <v xml:space="preserve"> </v>
      </c>
      <c r="V296" s="497">
        <f t="shared" si="88"/>
        <v>0</v>
      </c>
      <c r="W296" s="461">
        <f t="shared" si="85"/>
        <v>0</v>
      </c>
    </row>
    <row r="297" spans="1:23" ht="105.75" hidden="1" customHeight="1" thickBot="1" x14ac:dyDescent="0.25">
      <c r="A297" s="391">
        <f>'موازنة 2026-2027'!A297</f>
        <v>0</v>
      </c>
      <c r="B297" s="379">
        <f>'موازنة 2026-2027'!B297</f>
        <v>0</v>
      </c>
      <c r="C297" s="379">
        <f>'موازنة 2026-2027'!C297</f>
        <v>0</v>
      </c>
      <c r="D297" s="379">
        <f>'موازنة 2026-2027'!D297</f>
        <v>0</v>
      </c>
      <c r="E297" s="379">
        <f>'موازنة 2026-2027'!E297</f>
        <v>0</v>
      </c>
      <c r="F297" s="379">
        <f>'موازنة 2026-2027'!F297</f>
        <v>0</v>
      </c>
      <c r="G297" s="50" t="s">
        <v>821</v>
      </c>
      <c r="H297" s="480" t="s">
        <v>247</v>
      </c>
      <c r="I297" s="379">
        <f>'الاطار الموازنى  راي الجهه عام'!I297</f>
        <v>0</v>
      </c>
      <c r="J297" s="379">
        <f>'موازنة 2026-2027'!O297</f>
        <v>0</v>
      </c>
      <c r="K297" s="379">
        <f>'الاطار الموازنى  راي الجهه عام'!J297</f>
        <v>0</v>
      </c>
      <c r="L297" s="379">
        <f>'الاطار الموازنى  راي الجهه عام'!K297</f>
        <v>0</v>
      </c>
      <c r="M297" s="379">
        <f>'الاطار الموازنى  راي الجهه عام'!M297</f>
        <v>0</v>
      </c>
      <c r="N297" s="379">
        <f>'موازنة 2027-2028 '!O297</f>
        <v>0</v>
      </c>
      <c r="O297" s="379">
        <f>'موازنة 2028 -2029'!O297</f>
        <v>0</v>
      </c>
      <c r="P297" s="379">
        <f t="shared" si="89"/>
        <v>0</v>
      </c>
      <c r="Q297" s="379">
        <f>'موازنة 2029-2030'!O297</f>
        <v>0</v>
      </c>
      <c r="R297" s="520">
        <f t="shared" si="82"/>
        <v>0</v>
      </c>
      <c r="S297" s="379"/>
      <c r="T297" s="379" t="str">
        <f t="shared" si="83"/>
        <v xml:space="preserve"> </v>
      </c>
      <c r="U297" s="379" t="str">
        <f t="shared" si="84"/>
        <v xml:space="preserve"> </v>
      </c>
      <c r="V297" s="521">
        <f t="shared" si="88"/>
        <v>0</v>
      </c>
      <c r="W297" s="461">
        <f t="shared" si="85"/>
        <v>0</v>
      </c>
    </row>
    <row r="298" spans="1:23" s="1" customFormat="1" ht="132.75" customHeight="1" x14ac:dyDescent="0.2">
      <c r="A298" s="392">
        <f t="shared" ref="A298:F298" si="90">SUM(A290:A297)</f>
        <v>2533000</v>
      </c>
      <c r="B298" s="393">
        <f t="shared" si="90"/>
        <v>2905999</v>
      </c>
      <c r="C298" s="393">
        <f t="shared" si="90"/>
        <v>3083000</v>
      </c>
      <c r="D298" s="393">
        <f t="shared" si="90"/>
        <v>2911607</v>
      </c>
      <c r="E298" s="393">
        <f t="shared" si="90"/>
        <v>2923000</v>
      </c>
      <c r="F298" s="393">
        <f t="shared" si="90"/>
        <v>0</v>
      </c>
      <c r="G298" s="317"/>
      <c r="H298" s="546" t="s">
        <v>167</v>
      </c>
      <c r="I298" s="393">
        <f>'الاطار الموازنى  راي الجهه عام'!I298</f>
        <v>3083000</v>
      </c>
      <c r="J298" s="393">
        <f>'موازنة 2026-2027'!O298</f>
        <v>3083000</v>
      </c>
      <c r="K298" s="393">
        <f>'الاطار الموازنى  راي الجهه عام'!J298</f>
        <v>3083000</v>
      </c>
      <c r="L298" s="393">
        <f>'الاطار الموازنى  راي الجهه عام'!K298</f>
        <v>3083000</v>
      </c>
      <c r="M298" s="393">
        <f>'الاطار الموازنى  راي الجهه عام'!M298</f>
        <v>0</v>
      </c>
      <c r="N298" s="393">
        <f>'موازنة 2027-2028 '!O298</f>
        <v>3083000</v>
      </c>
      <c r="O298" s="393">
        <f>'موازنة 2028 -2029'!O298</f>
        <v>3083000</v>
      </c>
      <c r="P298" s="393">
        <f t="shared" ref="P298:S298" si="91">SUM(P290:P297)</f>
        <v>6166000</v>
      </c>
      <c r="Q298" s="393">
        <f>'موازنة 2029-2030'!O298</f>
        <v>0</v>
      </c>
      <c r="R298" s="547">
        <f t="shared" si="82"/>
        <v>-3083000</v>
      </c>
      <c r="S298" s="393">
        <f t="shared" si="91"/>
        <v>0</v>
      </c>
      <c r="T298" s="393" t="str">
        <f t="shared" si="83"/>
        <v xml:space="preserve"> </v>
      </c>
      <c r="U298" s="393">
        <f t="shared" si="84"/>
        <v>3083000</v>
      </c>
      <c r="V298" s="548">
        <f t="shared" si="88"/>
        <v>0</v>
      </c>
      <c r="W298" s="461">
        <f t="shared" si="85"/>
        <v>29771606</v>
      </c>
    </row>
    <row r="299" spans="1:23" s="1" customFormat="1" ht="121.5" customHeight="1" x14ac:dyDescent="0.2">
      <c r="A299" s="394"/>
      <c r="B299" s="395"/>
      <c r="C299" s="395"/>
      <c r="D299" s="395"/>
      <c r="E299" s="395"/>
      <c r="F299" s="395"/>
      <c r="G299" s="48" t="s">
        <v>829</v>
      </c>
      <c r="H299" s="513" t="s">
        <v>248</v>
      </c>
      <c r="I299" s="395">
        <f>'الاطار الموازنى  راي الجهه عام'!I299</f>
        <v>0</v>
      </c>
      <c r="J299" s="395"/>
      <c r="K299" s="395">
        <f>'الاطار الموازنى  راي الجهه عام'!J299</f>
        <v>0</v>
      </c>
      <c r="L299" s="395">
        <f>'الاطار الموازنى  راي الجهه عام'!K299</f>
        <v>0</v>
      </c>
      <c r="M299" s="395">
        <f>'الاطار الموازنى  راي الجهه عام'!M299</f>
        <v>0</v>
      </c>
      <c r="N299" s="395"/>
      <c r="O299" s="395"/>
      <c r="P299" s="395"/>
      <c r="Q299" s="395"/>
      <c r="R299" s="549">
        <f t="shared" si="82"/>
        <v>0</v>
      </c>
      <c r="S299" s="395"/>
      <c r="T299" s="395" t="str">
        <f t="shared" si="83"/>
        <v xml:space="preserve"> </v>
      </c>
      <c r="U299" s="395" t="str">
        <f t="shared" si="84"/>
        <v xml:space="preserve"> </v>
      </c>
      <c r="V299" s="550"/>
      <c r="W299" s="461">
        <f>W307</f>
        <v>2933774</v>
      </c>
    </row>
    <row r="300" spans="1:23" ht="105.75" hidden="1" customHeight="1" x14ac:dyDescent="0.2">
      <c r="A300" s="364">
        <f>'موازنة 2026-2027'!A300</f>
        <v>0</v>
      </c>
      <c r="B300" s="365">
        <f>'موازنة 2026-2027'!B300</f>
        <v>0</v>
      </c>
      <c r="C300" s="365">
        <f>'موازنة 2026-2027'!C300</f>
        <v>0</v>
      </c>
      <c r="D300" s="365">
        <f>'موازنة 2026-2027'!D300</f>
        <v>0</v>
      </c>
      <c r="E300" s="365">
        <f>'موازنة 2026-2027'!E300</f>
        <v>0</v>
      </c>
      <c r="F300" s="365">
        <f>'موازنة 2026-2027'!F300</f>
        <v>0</v>
      </c>
      <c r="G300" s="49" t="s">
        <v>822</v>
      </c>
      <c r="H300" s="480" t="s">
        <v>249</v>
      </c>
      <c r="I300" s="365">
        <f>'الاطار الموازنى  راي الجهه عام'!I300</f>
        <v>0</v>
      </c>
      <c r="J300" s="365">
        <f>'موازنة 2026-2027'!O300</f>
        <v>0</v>
      </c>
      <c r="K300" s="365">
        <f>'الاطار الموازنى  راي الجهه عام'!J300</f>
        <v>0</v>
      </c>
      <c r="L300" s="365">
        <f>'الاطار الموازنى  راي الجهه عام'!K300</f>
        <v>0</v>
      </c>
      <c r="M300" s="365">
        <f>'الاطار الموازنى  راي الجهه عام'!M300</f>
        <v>0</v>
      </c>
      <c r="N300" s="365">
        <f>'موازنة 2027-2028 '!O300</f>
        <v>0</v>
      </c>
      <c r="O300" s="365">
        <f>'موازنة 2028 -2029'!O300</f>
        <v>0</v>
      </c>
      <c r="P300" s="365">
        <f t="shared" si="89"/>
        <v>0</v>
      </c>
      <c r="Q300" s="365">
        <f>'موازنة 2029-2030'!O300</f>
        <v>0</v>
      </c>
      <c r="R300" s="496">
        <f t="shared" si="82"/>
        <v>0</v>
      </c>
      <c r="S300" s="365"/>
      <c r="T300" s="365" t="str">
        <f t="shared" si="83"/>
        <v xml:space="preserve"> </v>
      </c>
      <c r="U300" s="365" t="str">
        <f t="shared" si="84"/>
        <v xml:space="preserve"> </v>
      </c>
      <c r="V300" s="497">
        <f t="shared" si="88"/>
        <v>0</v>
      </c>
      <c r="W300" s="461">
        <f t="shared" si="85"/>
        <v>0</v>
      </c>
    </row>
    <row r="301" spans="1:23" ht="105.75" hidden="1" customHeight="1" x14ac:dyDescent="0.2">
      <c r="A301" s="364">
        <f>'موازنة 2026-2027'!A301</f>
        <v>0</v>
      </c>
      <c r="B301" s="365">
        <f>'موازنة 2026-2027'!B301</f>
        <v>0</v>
      </c>
      <c r="C301" s="365">
        <f>'موازنة 2026-2027'!C301</f>
        <v>0</v>
      </c>
      <c r="D301" s="365">
        <f>'موازنة 2026-2027'!D301</f>
        <v>0</v>
      </c>
      <c r="E301" s="365">
        <f>'موازنة 2026-2027'!E301</f>
        <v>0</v>
      </c>
      <c r="F301" s="365">
        <f>'موازنة 2026-2027'!F301</f>
        <v>0</v>
      </c>
      <c r="G301" s="49" t="s">
        <v>823</v>
      </c>
      <c r="H301" s="480" t="s">
        <v>250</v>
      </c>
      <c r="I301" s="365">
        <f>'الاطار الموازنى  راي الجهه عام'!I301</f>
        <v>0</v>
      </c>
      <c r="J301" s="365">
        <f>'موازنة 2026-2027'!O301</f>
        <v>0</v>
      </c>
      <c r="K301" s="365">
        <f>'الاطار الموازنى  راي الجهه عام'!J301</f>
        <v>0</v>
      </c>
      <c r="L301" s="365">
        <f>'الاطار الموازنى  راي الجهه عام'!K301</f>
        <v>0</v>
      </c>
      <c r="M301" s="365">
        <f>'الاطار الموازنى  راي الجهه عام'!M301</f>
        <v>0</v>
      </c>
      <c r="N301" s="365">
        <f>'موازنة 2027-2028 '!O301</f>
        <v>0</v>
      </c>
      <c r="O301" s="365">
        <f>'موازنة 2028 -2029'!O301</f>
        <v>0</v>
      </c>
      <c r="P301" s="365">
        <f t="shared" si="89"/>
        <v>0</v>
      </c>
      <c r="Q301" s="365">
        <f>'موازنة 2029-2030'!O301</f>
        <v>0</v>
      </c>
      <c r="R301" s="496">
        <f t="shared" si="82"/>
        <v>0</v>
      </c>
      <c r="S301" s="365"/>
      <c r="T301" s="365" t="str">
        <f t="shared" si="83"/>
        <v xml:space="preserve"> </v>
      </c>
      <c r="U301" s="365" t="str">
        <f t="shared" si="84"/>
        <v xml:space="preserve"> </v>
      </c>
      <c r="V301" s="497">
        <f t="shared" si="88"/>
        <v>0</v>
      </c>
      <c r="W301" s="461">
        <f t="shared" si="85"/>
        <v>0</v>
      </c>
    </row>
    <row r="302" spans="1:23" ht="105.75" hidden="1" customHeight="1" x14ac:dyDescent="0.2">
      <c r="A302" s="364">
        <f>'موازنة 2026-2027'!A302</f>
        <v>0</v>
      </c>
      <c r="B302" s="365">
        <f>'موازنة 2026-2027'!B302</f>
        <v>0</v>
      </c>
      <c r="C302" s="365">
        <f>'موازنة 2026-2027'!C302</f>
        <v>0</v>
      </c>
      <c r="D302" s="365">
        <f>'موازنة 2026-2027'!D302</f>
        <v>0</v>
      </c>
      <c r="E302" s="365">
        <f>'موازنة 2026-2027'!E302</f>
        <v>0</v>
      </c>
      <c r="F302" s="365">
        <f>'موازنة 2026-2027'!F302</f>
        <v>0</v>
      </c>
      <c r="G302" s="49" t="s">
        <v>824</v>
      </c>
      <c r="H302" s="480" t="s">
        <v>251</v>
      </c>
      <c r="I302" s="365">
        <f>'الاطار الموازنى  راي الجهه عام'!I302</f>
        <v>0</v>
      </c>
      <c r="J302" s="365">
        <f>'موازنة 2026-2027'!O302</f>
        <v>0</v>
      </c>
      <c r="K302" s="365">
        <f>'الاطار الموازنى  راي الجهه عام'!J302</f>
        <v>0</v>
      </c>
      <c r="L302" s="365">
        <f>'الاطار الموازنى  راي الجهه عام'!K302</f>
        <v>0</v>
      </c>
      <c r="M302" s="365">
        <f>'الاطار الموازنى  راي الجهه عام'!M302</f>
        <v>0</v>
      </c>
      <c r="N302" s="365">
        <f>'موازنة 2027-2028 '!O302</f>
        <v>0</v>
      </c>
      <c r="O302" s="365">
        <f>'موازنة 2028 -2029'!O302</f>
        <v>0</v>
      </c>
      <c r="P302" s="365">
        <f t="shared" si="89"/>
        <v>0</v>
      </c>
      <c r="Q302" s="365">
        <f>'موازنة 2029-2030'!O302</f>
        <v>0</v>
      </c>
      <c r="R302" s="496">
        <f t="shared" si="82"/>
        <v>0</v>
      </c>
      <c r="S302" s="365"/>
      <c r="T302" s="365" t="str">
        <f t="shared" si="83"/>
        <v xml:space="preserve"> </v>
      </c>
      <c r="U302" s="365" t="str">
        <f t="shared" si="84"/>
        <v xml:space="preserve"> </v>
      </c>
      <c r="V302" s="497">
        <f t="shared" si="88"/>
        <v>0</v>
      </c>
      <c r="W302" s="461">
        <f t="shared" si="85"/>
        <v>0</v>
      </c>
    </row>
    <row r="303" spans="1:23" ht="105.75" hidden="1" customHeight="1" x14ac:dyDescent="0.2">
      <c r="A303" s="364">
        <f>'موازنة 2026-2027'!A303</f>
        <v>0</v>
      </c>
      <c r="B303" s="365">
        <f>'موازنة 2026-2027'!B303</f>
        <v>0</v>
      </c>
      <c r="C303" s="365">
        <f>'موازنة 2026-2027'!C303</f>
        <v>0</v>
      </c>
      <c r="D303" s="365">
        <f>'موازنة 2026-2027'!D303</f>
        <v>0</v>
      </c>
      <c r="E303" s="365">
        <f>'موازنة 2026-2027'!E303</f>
        <v>0</v>
      </c>
      <c r="F303" s="365">
        <f>'موازنة 2026-2027'!F303</f>
        <v>0</v>
      </c>
      <c r="G303" s="49" t="s">
        <v>825</v>
      </c>
      <c r="H303" s="480" t="s">
        <v>252</v>
      </c>
      <c r="I303" s="365">
        <f>'الاطار الموازنى  راي الجهه عام'!I303</f>
        <v>0</v>
      </c>
      <c r="J303" s="365">
        <f>'موازنة 2026-2027'!O303</f>
        <v>0</v>
      </c>
      <c r="K303" s="365">
        <f>'الاطار الموازنى  راي الجهه عام'!J303</f>
        <v>0</v>
      </c>
      <c r="L303" s="365">
        <f>'الاطار الموازنى  راي الجهه عام'!K303</f>
        <v>0</v>
      </c>
      <c r="M303" s="365">
        <f>'الاطار الموازنى  راي الجهه عام'!M303</f>
        <v>0</v>
      </c>
      <c r="N303" s="365">
        <f>'موازنة 2027-2028 '!O303</f>
        <v>0</v>
      </c>
      <c r="O303" s="365">
        <f>'موازنة 2028 -2029'!O303</f>
        <v>0</v>
      </c>
      <c r="P303" s="365">
        <f t="shared" si="89"/>
        <v>0</v>
      </c>
      <c r="Q303" s="365">
        <f>'موازنة 2029-2030'!O303</f>
        <v>0</v>
      </c>
      <c r="R303" s="496">
        <f t="shared" si="82"/>
        <v>0</v>
      </c>
      <c r="S303" s="365"/>
      <c r="T303" s="365" t="str">
        <f t="shared" si="83"/>
        <v xml:space="preserve"> </v>
      </c>
      <c r="U303" s="365" t="str">
        <f t="shared" si="84"/>
        <v xml:space="preserve"> </v>
      </c>
      <c r="V303" s="497">
        <f t="shared" si="88"/>
        <v>0</v>
      </c>
      <c r="W303" s="461">
        <f t="shared" si="85"/>
        <v>0</v>
      </c>
    </row>
    <row r="304" spans="1:23" ht="105.75" hidden="1" customHeight="1" x14ac:dyDescent="0.2">
      <c r="A304" s="364">
        <f>'موازنة 2026-2027'!A304</f>
        <v>0</v>
      </c>
      <c r="B304" s="365">
        <f>'موازنة 2026-2027'!B304</f>
        <v>0</v>
      </c>
      <c r="C304" s="365">
        <f>'موازنة 2026-2027'!C304</f>
        <v>0</v>
      </c>
      <c r="D304" s="365">
        <f>'موازنة 2026-2027'!D304</f>
        <v>0</v>
      </c>
      <c r="E304" s="365">
        <f>'موازنة 2026-2027'!E304</f>
        <v>0</v>
      </c>
      <c r="F304" s="365">
        <f>'موازنة 2026-2027'!F304</f>
        <v>0</v>
      </c>
      <c r="G304" s="49" t="s">
        <v>826</v>
      </c>
      <c r="H304" s="480" t="s">
        <v>253</v>
      </c>
      <c r="I304" s="365">
        <f>'الاطار الموازنى  راي الجهه عام'!I304</f>
        <v>0</v>
      </c>
      <c r="J304" s="365">
        <f>'موازنة 2026-2027'!O304</f>
        <v>0</v>
      </c>
      <c r="K304" s="365">
        <f>'الاطار الموازنى  راي الجهه عام'!J304</f>
        <v>0</v>
      </c>
      <c r="L304" s="365">
        <f>'الاطار الموازنى  راي الجهه عام'!K304</f>
        <v>0</v>
      </c>
      <c r="M304" s="365">
        <f>'الاطار الموازنى  راي الجهه عام'!M304</f>
        <v>0</v>
      </c>
      <c r="N304" s="365">
        <f>'موازنة 2027-2028 '!O304</f>
        <v>0</v>
      </c>
      <c r="O304" s="365">
        <f>'موازنة 2028 -2029'!O304</f>
        <v>0</v>
      </c>
      <c r="P304" s="365">
        <f t="shared" si="89"/>
        <v>0</v>
      </c>
      <c r="Q304" s="365">
        <f>'موازنة 2029-2030'!O304</f>
        <v>0</v>
      </c>
      <c r="R304" s="496">
        <f t="shared" si="82"/>
        <v>0</v>
      </c>
      <c r="S304" s="365"/>
      <c r="T304" s="365" t="str">
        <f t="shared" si="83"/>
        <v xml:space="preserve"> </v>
      </c>
      <c r="U304" s="365" t="str">
        <f t="shared" si="84"/>
        <v xml:space="preserve"> </v>
      </c>
      <c r="V304" s="497">
        <f t="shared" si="88"/>
        <v>0</v>
      </c>
      <c r="W304" s="461">
        <f t="shared" si="85"/>
        <v>0</v>
      </c>
    </row>
    <row r="305" spans="1:23" ht="105.75" hidden="1" customHeight="1" x14ac:dyDescent="0.2">
      <c r="A305" s="364">
        <f>'موازنة 2026-2027'!A305</f>
        <v>0</v>
      </c>
      <c r="B305" s="365">
        <f>'موازنة 2026-2027'!B305</f>
        <v>0</v>
      </c>
      <c r="C305" s="365">
        <f>'موازنة 2026-2027'!C305</f>
        <v>0</v>
      </c>
      <c r="D305" s="365">
        <f>'موازنة 2026-2027'!D305</f>
        <v>0</v>
      </c>
      <c r="E305" s="365">
        <f>'موازنة 2026-2027'!E305</f>
        <v>0</v>
      </c>
      <c r="F305" s="365">
        <f>'موازنة 2026-2027'!F305</f>
        <v>0</v>
      </c>
      <c r="G305" s="49" t="s">
        <v>827</v>
      </c>
      <c r="H305" s="480" t="s">
        <v>254</v>
      </c>
      <c r="I305" s="365">
        <f>'الاطار الموازنى  راي الجهه عام'!I305</f>
        <v>0</v>
      </c>
      <c r="J305" s="365">
        <f>'موازنة 2026-2027'!O305</f>
        <v>0</v>
      </c>
      <c r="K305" s="365">
        <f>'الاطار الموازنى  راي الجهه عام'!J305</f>
        <v>0</v>
      </c>
      <c r="L305" s="365">
        <f>'الاطار الموازنى  راي الجهه عام'!K305</f>
        <v>0</v>
      </c>
      <c r="M305" s="365">
        <f>'الاطار الموازنى  راي الجهه عام'!M305</f>
        <v>0</v>
      </c>
      <c r="N305" s="365">
        <f>'موازنة 2027-2028 '!O305</f>
        <v>0</v>
      </c>
      <c r="O305" s="365">
        <f>'موازنة 2028 -2029'!O305</f>
        <v>0</v>
      </c>
      <c r="P305" s="365">
        <f t="shared" si="89"/>
        <v>0</v>
      </c>
      <c r="Q305" s="365">
        <f>'موازنة 2029-2030'!O305</f>
        <v>0</v>
      </c>
      <c r="R305" s="496">
        <f t="shared" si="82"/>
        <v>0</v>
      </c>
      <c r="S305" s="365"/>
      <c r="T305" s="365" t="str">
        <f t="shared" si="83"/>
        <v xml:space="preserve"> </v>
      </c>
      <c r="U305" s="365" t="str">
        <f t="shared" si="84"/>
        <v xml:space="preserve"> </v>
      </c>
      <c r="V305" s="497">
        <f t="shared" si="88"/>
        <v>0</v>
      </c>
      <c r="W305" s="461">
        <f t="shared" si="85"/>
        <v>0</v>
      </c>
    </row>
    <row r="306" spans="1:23" ht="95.25" customHeight="1" thickBot="1" x14ac:dyDescent="0.25">
      <c r="A306" s="379">
        <f>'موازنة 2026-2027'!A306</f>
        <v>765000</v>
      </c>
      <c r="B306" s="379">
        <f>'موازنة 2026-2027'!B306</f>
        <v>762739</v>
      </c>
      <c r="C306" s="379">
        <f>'موازنة 2026-2027'!C306</f>
        <v>550000</v>
      </c>
      <c r="D306" s="379">
        <f>'موازنة 2026-2027'!D306</f>
        <v>511035</v>
      </c>
      <c r="E306" s="379">
        <f>'موازنة 2026-2027'!E306</f>
        <v>345000</v>
      </c>
      <c r="F306" s="379">
        <f>'موازنة 2026-2027'!F306</f>
        <v>0</v>
      </c>
      <c r="G306" s="50" t="s">
        <v>828</v>
      </c>
      <c r="H306" s="480" t="s">
        <v>255</v>
      </c>
      <c r="I306" s="379">
        <f>'الاطار الموازنى  راي الجهه عام'!I306</f>
        <v>0</v>
      </c>
      <c r="J306" s="379">
        <f>'موازنة 2026-2027'!O306</f>
        <v>0</v>
      </c>
      <c r="K306" s="379">
        <f>'الاطار الموازنى  راي الجهه عام'!J306</f>
        <v>0</v>
      </c>
      <c r="L306" s="379">
        <f>'الاطار الموازنى  راي الجهه عام'!K306</f>
        <v>0</v>
      </c>
      <c r="M306" s="379">
        <f>'الاطار الموازنى  راي الجهه عام'!M306</f>
        <v>0</v>
      </c>
      <c r="N306" s="379">
        <f>'موازنة 2027-2028 '!O306</f>
        <v>0</v>
      </c>
      <c r="O306" s="379">
        <f>'موازنة 2028 -2029'!O306</f>
        <v>0</v>
      </c>
      <c r="P306" s="379">
        <f t="shared" si="89"/>
        <v>0</v>
      </c>
      <c r="Q306" s="379">
        <f>'موازنة 2029-2030'!O306</f>
        <v>0</v>
      </c>
      <c r="R306" s="520">
        <f t="shared" si="82"/>
        <v>0</v>
      </c>
      <c r="S306" s="379"/>
      <c r="T306" s="379" t="str">
        <f t="shared" si="83"/>
        <v xml:space="preserve"> </v>
      </c>
      <c r="U306" s="379" t="str">
        <f t="shared" si="84"/>
        <v xml:space="preserve"> </v>
      </c>
      <c r="V306" s="521">
        <f t="shared" si="88"/>
        <v>0</v>
      </c>
      <c r="W306" s="461">
        <f t="shared" si="85"/>
        <v>2933774</v>
      </c>
    </row>
    <row r="307" spans="1:23" s="1" customFormat="1" ht="97.5" customHeight="1" thickBot="1" x14ac:dyDescent="0.25">
      <c r="A307" s="360">
        <f t="shared" ref="A307:S307" si="92">SUM(A300:A306)</f>
        <v>765000</v>
      </c>
      <c r="B307" s="368">
        <f t="shared" si="92"/>
        <v>762739</v>
      </c>
      <c r="C307" s="368">
        <f t="shared" si="92"/>
        <v>550000</v>
      </c>
      <c r="D307" s="368">
        <f t="shared" si="92"/>
        <v>511035</v>
      </c>
      <c r="E307" s="368">
        <f t="shared" si="92"/>
        <v>345000</v>
      </c>
      <c r="F307" s="368">
        <f t="shared" si="92"/>
        <v>0</v>
      </c>
      <c r="G307" s="51"/>
      <c r="H307" s="486" t="s">
        <v>171</v>
      </c>
      <c r="I307" s="368">
        <f>'الاطار الموازنى  راي الجهه عام'!I307</f>
        <v>0</v>
      </c>
      <c r="J307" s="368">
        <f>'موازنة 2026-2027'!O307</f>
        <v>0</v>
      </c>
      <c r="K307" s="368">
        <f>'الاطار الموازنى  راي الجهه عام'!J307</f>
        <v>0</v>
      </c>
      <c r="L307" s="368">
        <f>'الاطار الموازنى  راي الجهه عام'!K307</f>
        <v>0</v>
      </c>
      <c r="M307" s="368">
        <f>'الاطار الموازنى  راي الجهه عام'!M307</f>
        <v>0</v>
      </c>
      <c r="N307" s="368">
        <f>'موازنة 2027-2028 '!O307</f>
        <v>0</v>
      </c>
      <c r="O307" s="368">
        <f>'موازنة 2028 -2029'!O307</f>
        <v>0</v>
      </c>
      <c r="P307" s="368">
        <f t="shared" si="92"/>
        <v>0</v>
      </c>
      <c r="Q307" s="368">
        <f>'موازنة 2029-2030'!O307</f>
        <v>0</v>
      </c>
      <c r="R307" s="500">
        <f t="shared" si="82"/>
        <v>0</v>
      </c>
      <c r="S307" s="368">
        <f t="shared" si="92"/>
        <v>0</v>
      </c>
      <c r="T307" s="368" t="str">
        <f t="shared" si="83"/>
        <v xml:space="preserve"> </v>
      </c>
      <c r="U307" s="368" t="str">
        <f t="shared" si="84"/>
        <v xml:space="preserve"> </v>
      </c>
      <c r="V307" s="501">
        <f t="shared" si="88"/>
        <v>0</v>
      </c>
      <c r="W307" s="461">
        <f t="shared" si="85"/>
        <v>2933774</v>
      </c>
    </row>
    <row r="308" spans="1:23" s="2" customFormat="1" ht="105" customHeight="1" thickBot="1" x14ac:dyDescent="0.25">
      <c r="A308" s="369">
        <f t="shared" ref="A308:S308" si="93">A298+A307</f>
        <v>3298000</v>
      </c>
      <c r="B308" s="370">
        <f t="shared" si="93"/>
        <v>3668738</v>
      </c>
      <c r="C308" s="370">
        <f t="shared" si="93"/>
        <v>3633000</v>
      </c>
      <c r="D308" s="370">
        <f t="shared" si="93"/>
        <v>3422642</v>
      </c>
      <c r="E308" s="370">
        <f t="shared" si="93"/>
        <v>3268000</v>
      </c>
      <c r="F308" s="370">
        <f t="shared" si="93"/>
        <v>0</v>
      </c>
      <c r="G308" s="52"/>
      <c r="H308" s="514" t="s">
        <v>256</v>
      </c>
      <c r="I308" s="370">
        <f>'الاطار الموازنى  راي الجهه عام'!I308</f>
        <v>3083000</v>
      </c>
      <c r="J308" s="370">
        <f>'موازنة 2026-2027'!O308</f>
        <v>3083000</v>
      </c>
      <c r="K308" s="370">
        <f>'الاطار الموازنى  راي الجهه عام'!J308</f>
        <v>3083000</v>
      </c>
      <c r="L308" s="370">
        <f>'الاطار الموازنى  راي الجهه عام'!K308</f>
        <v>3083000</v>
      </c>
      <c r="M308" s="370">
        <f>'الاطار الموازنى  راي الجهه عام'!M308</f>
        <v>0</v>
      </c>
      <c r="N308" s="370">
        <f>'موازنة 2027-2028 '!O308</f>
        <v>3083000</v>
      </c>
      <c r="O308" s="370">
        <f>'موازنة 2028 -2029'!O308</f>
        <v>3083000</v>
      </c>
      <c r="P308" s="370">
        <f t="shared" si="93"/>
        <v>6166000</v>
      </c>
      <c r="Q308" s="370">
        <f>'موازنة 2029-2030'!O308</f>
        <v>0</v>
      </c>
      <c r="R308" s="503">
        <f t="shared" si="82"/>
        <v>-3083000</v>
      </c>
      <c r="S308" s="370">
        <f t="shared" si="93"/>
        <v>0</v>
      </c>
      <c r="T308" s="370" t="str">
        <f t="shared" si="83"/>
        <v xml:space="preserve"> </v>
      </c>
      <c r="U308" s="370">
        <f t="shared" si="84"/>
        <v>3083000</v>
      </c>
      <c r="V308" s="504">
        <f t="shared" si="88"/>
        <v>0</v>
      </c>
      <c r="W308" s="461">
        <f t="shared" si="85"/>
        <v>32705380</v>
      </c>
    </row>
    <row r="309" spans="1:23" s="2" customFormat="1" ht="105.75" hidden="1" customHeight="1" x14ac:dyDescent="0.2">
      <c r="A309" s="389"/>
      <c r="B309" s="390"/>
      <c r="C309" s="390"/>
      <c r="D309" s="390"/>
      <c r="E309" s="390"/>
      <c r="F309" s="390"/>
      <c r="G309" s="60" t="s">
        <v>830</v>
      </c>
      <c r="H309" s="543" t="s">
        <v>257</v>
      </c>
      <c r="I309" s="390">
        <f>'الاطار الموازنى  راي الجهه عام'!I309</f>
        <v>0</v>
      </c>
      <c r="J309" s="390"/>
      <c r="K309" s="390">
        <f>'الاطار الموازنى  راي الجهه عام'!J309</f>
        <v>0</v>
      </c>
      <c r="L309" s="390">
        <f>'الاطار الموازنى  راي الجهه عام'!K309</f>
        <v>0</v>
      </c>
      <c r="M309" s="390">
        <f>'الاطار الموازنى  راي الجهه عام'!M309</f>
        <v>0</v>
      </c>
      <c r="N309" s="390"/>
      <c r="O309" s="390"/>
      <c r="P309" s="390"/>
      <c r="Q309" s="390"/>
      <c r="R309" s="544">
        <f t="shared" si="82"/>
        <v>0</v>
      </c>
      <c r="S309" s="390"/>
      <c r="T309" s="390" t="str">
        <f t="shared" si="83"/>
        <v xml:space="preserve"> </v>
      </c>
      <c r="U309" s="390" t="str">
        <f t="shared" si="84"/>
        <v xml:space="preserve"> </v>
      </c>
      <c r="V309" s="545"/>
      <c r="W309" s="461">
        <f>W321</f>
        <v>0</v>
      </c>
    </row>
    <row r="310" spans="1:23" s="1" customFormat="1" ht="105.75" hidden="1" customHeight="1" x14ac:dyDescent="0.2">
      <c r="A310" s="357"/>
      <c r="B310" s="373"/>
      <c r="C310" s="373"/>
      <c r="D310" s="373"/>
      <c r="E310" s="373"/>
      <c r="F310" s="373"/>
      <c r="G310" s="54" t="s">
        <v>831</v>
      </c>
      <c r="H310" s="477" t="s">
        <v>258</v>
      </c>
      <c r="I310" s="373">
        <f>'الاطار الموازنى  راي الجهه عام'!I310</f>
        <v>0</v>
      </c>
      <c r="J310" s="373"/>
      <c r="K310" s="373">
        <f>'الاطار الموازنى  راي الجهه عام'!J310</f>
        <v>0</v>
      </c>
      <c r="L310" s="373">
        <f>'الاطار الموازنى  راي الجهه عام'!K310</f>
        <v>0</v>
      </c>
      <c r="M310" s="373">
        <f>'الاطار الموازنى  راي الجهه عام'!M310</f>
        <v>0</v>
      </c>
      <c r="N310" s="373"/>
      <c r="O310" s="373"/>
      <c r="P310" s="373"/>
      <c r="Q310" s="373"/>
      <c r="R310" s="508">
        <f t="shared" si="82"/>
        <v>0</v>
      </c>
      <c r="S310" s="373"/>
      <c r="T310" s="373" t="str">
        <f t="shared" si="83"/>
        <v xml:space="preserve"> </v>
      </c>
      <c r="U310" s="373" t="str">
        <f t="shared" si="84"/>
        <v xml:space="preserve"> </v>
      </c>
      <c r="V310" s="509"/>
      <c r="W310" s="461">
        <f>W315</f>
        <v>0</v>
      </c>
    </row>
    <row r="311" spans="1:23" ht="105.75" hidden="1" customHeight="1" x14ac:dyDescent="0.2">
      <c r="A311" s="364">
        <f>'موازنة 2026-2027'!A311</f>
        <v>0</v>
      </c>
      <c r="B311" s="365">
        <f>'موازنة 2026-2027'!B311</f>
        <v>0</v>
      </c>
      <c r="C311" s="365">
        <f>'موازنة 2026-2027'!C311</f>
        <v>0</v>
      </c>
      <c r="D311" s="365">
        <f>'موازنة 2026-2027'!D311</f>
        <v>0</v>
      </c>
      <c r="E311" s="365">
        <f>'موازنة 2026-2027'!E311</f>
        <v>0</v>
      </c>
      <c r="F311" s="365">
        <f>'موازنة 2026-2027'!F311</f>
        <v>0</v>
      </c>
      <c r="G311" s="49" t="s">
        <v>832</v>
      </c>
      <c r="H311" s="480" t="s">
        <v>259</v>
      </c>
      <c r="I311" s="365">
        <f>'الاطار الموازنى  راي الجهه عام'!I311</f>
        <v>0</v>
      </c>
      <c r="J311" s="365">
        <f>'موازنة 2026-2027'!O311</f>
        <v>0</v>
      </c>
      <c r="K311" s="365">
        <f>'الاطار الموازنى  راي الجهه عام'!J311</f>
        <v>0</v>
      </c>
      <c r="L311" s="365">
        <f>'الاطار الموازنى  راي الجهه عام'!K311</f>
        <v>0</v>
      </c>
      <c r="M311" s="365">
        <f>'الاطار الموازنى  راي الجهه عام'!M311</f>
        <v>0</v>
      </c>
      <c r="N311" s="365">
        <f>'موازنة 2027-2028 '!O311</f>
        <v>0</v>
      </c>
      <c r="O311" s="365">
        <f>'موازنة 2028 -2029'!O311</f>
        <v>0</v>
      </c>
      <c r="P311" s="365">
        <f t="shared" si="89"/>
        <v>0</v>
      </c>
      <c r="Q311" s="365">
        <f>'موازنة 2029-2030'!O311</f>
        <v>0</v>
      </c>
      <c r="R311" s="496">
        <f t="shared" si="82"/>
        <v>0</v>
      </c>
      <c r="S311" s="365"/>
      <c r="T311" s="365" t="str">
        <f t="shared" si="83"/>
        <v xml:space="preserve"> </v>
      </c>
      <c r="U311" s="365" t="str">
        <f t="shared" si="84"/>
        <v xml:space="preserve"> </v>
      </c>
      <c r="V311" s="497">
        <f t="shared" si="88"/>
        <v>0</v>
      </c>
      <c r="W311" s="461">
        <f t="shared" si="85"/>
        <v>0</v>
      </c>
    </row>
    <row r="312" spans="1:23" ht="105.75" hidden="1" customHeight="1" x14ac:dyDescent="0.2">
      <c r="A312" s="364">
        <f>'موازنة 2026-2027'!A312</f>
        <v>0</v>
      </c>
      <c r="B312" s="365">
        <f>'موازنة 2026-2027'!B312</f>
        <v>0</v>
      </c>
      <c r="C312" s="365">
        <f>'موازنة 2026-2027'!C312</f>
        <v>0</v>
      </c>
      <c r="D312" s="365">
        <f>'موازنة 2026-2027'!D312</f>
        <v>0</v>
      </c>
      <c r="E312" s="365">
        <f>'موازنة 2026-2027'!E312</f>
        <v>0</v>
      </c>
      <c r="F312" s="365">
        <f>'موازنة 2026-2027'!F312</f>
        <v>0</v>
      </c>
      <c r="G312" s="49" t="s">
        <v>833</v>
      </c>
      <c r="H312" s="480" t="s">
        <v>260</v>
      </c>
      <c r="I312" s="365">
        <f>'الاطار الموازنى  راي الجهه عام'!I312</f>
        <v>0</v>
      </c>
      <c r="J312" s="365">
        <f>'موازنة 2026-2027'!O312</f>
        <v>0</v>
      </c>
      <c r="K312" s="365">
        <f>'الاطار الموازنى  راي الجهه عام'!J312</f>
        <v>0</v>
      </c>
      <c r="L312" s="365">
        <f>'الاطار الموازنى  راي الجهه عام'!K312</f>
        <v>0</v>
      </c>
      <c r="M312" s="365">
        <f>'الاطار الموازنى  راي الجهه عام'!M312</f>
        <v>0</v>
      </c>
      <c r="N312" s="365">
        <f>'موازنة 2027-2028 '!O312</f>
        <v>0</v>
      </c>
      <c r="O312" s="365">
        <f>'موازنة 2028 -2029'!O312</f>
        <v>0</v>
      </c>
      <c r="P312" s="365">
        <f t="shared" si="89"/>
        <v>0</v>
      </c>
      <c r="Q312" s="365">
        <f>'موازنة 2029-2030'!O312</f>
        <v>0</v>
      </c>
      <c r="R312" s="496">
        <f t="shared" si="82"/>
        <v>0</v>
      </c>
      <c r="S312" s="365"/>
      <c r="T312" s="365" t="str">
        <f t="shared" si="83"/>
        <v xml:space="preserve"> </v>
      </c>
      <c r="U312" s="365" t="str">
        <f t="shared" si="84"/>
        <v xml:space="preserve"> </v>
      </c>
      <c r="V312" s="497">
        <f t="shared" si="88"/>
        <v>0</v>
      </c>
      <c r="W312" s="461">
        <f t="shared" si="85"/>
        <v>0</v>
      </c>
    </row>
    <row r="313" spans="1:23" ht="105.75" hidden="1" customHeight="1" x14ac:dyDescent="0.2">
      <c r="A313" s="364">
        <f>'موازنة 2026-2027'!A313</f>
        <v>0</v>
      </c>
      <c r="B313" s="365">
        <f>'موازنة 2026-2027'!B313</f>
        <v>0</v>
      </c>
      <c r="C313" s="365">
        <f>'موازنة 2026-2027'!C313</f>
        <v>0</v>
      </c>
      <c r="D313" s="365">
        <f>'موازنة 2026-2027'!D313</f>
        <v>0</v>
      </c>
      <c r="E313" s="365">
        <f>'موازنة 2026-2027'!E313</f>
        <v>0</v>
      </c>
      <c r="F313" s="365">
        <f>'موازنة 2026-2027'!F313</f>
        <v>0</v>
      </c>
      <c r="G313" s="49" t="s">
        <v>834</v>
      </c>
      <c r="H313" s="480" t="s">
        <v>261</v>
      </c>
      <c r="I313" s="365">
        <f>'الاطار الموازنى  راي الجهه عام'!I313</f>
        <v>0</v>
      </c>
      <c r="J313" s="365">
        <f>'موازنة 2026-2027'!O313</f>
        <v>0</v>
      </c>
      <c r="K313" s="365">
        <f>'الاطار الموازنى  راي الجهه عام'!J313</f>
        <v>0</v>
      </c>
      <c r="L313" s="365">
        <f>'الاطار الموازنى  راي الجهه عام'!K313</f>
        <v>0</v>
      </c>
      <c r="M313" s="365">
        <f>'الاطار الموازنى  راي الجهه عام'!M313</f>
        <v>0</v>
      </c>
      <c r="N313" s="365">
        <f>'موازنة 2027-2028 '!O313</f>
        <v>0</v>
      </c>
      <c r="O313" s="365">
        <f>'موازنة 2028 -2029'!O313</f>
        <v>0</v>
      </c>
      <c r="P313" s="365">
        <f t="shared" si="89"/>
        <v>0</v>
      </c>
      <c r="Q313" s="365">
        <f>'موازنة 2029-2030'!O313</f>
        <v>0</v>
      </c>
      <c r="R313" s="496">
        <f t="shared" si="82"/>
        <v>0</v>
      </c>
      <c r="S313" s="365"/>
      <c r="T313" s="365" t="str">
        <f t="shared" si="83"/>
        <v xml:space="preserve"> </v>
      </c>
      <c r="U313" s="365" t="str">
        <f t="shared" si="84"/>
        <v xml:space="preserve"> </v>
      </c>
      <c r="V313" s="497">
        <f t="shared" si="88"/>
        <v>0</v>
      </c>
      <c r="W313" s="461">
        <f t="shared" si="85"/>
        <v>0</v>
      </c>
    </row>
    <row r="314" spans="1:23" ht="105.75" hidden="1" customHeight="1" thickBot="1" x14ac:dyDescent="0.25">
      <c r="A314" s="391">
        <f>'موازنة 2026-2027'!A314</f>
        <v>0</v>
      </c>
      <c r="B314" s="379">
        <f>'موازنة 2026-2027'!B314</f>
        <v>0</v>
      </c>
      <c r="C314" s="379">
        <f>'موازنة 2026-2027'!C314</f>
        <v>0</v>
      </c>
      <c r="D314" s="379">
        <f>'موازنة 2026-2027'!D314</f>
        <v>0</v>
      </c>
      <c r="E314" s="379">
        <f>'موازنة 2026-2027'!E314</f>
        <v>0</v>
      </c>
      <c r="F314" s="379">
        <f>'موازنة 2026-2027'!F314</f>
        <v>0</v>
      </c>
      <c r="G314" s="50" t="s">
        <v>835</v>
      </c>
      <c r="H314" s="480" t="s">
        <v>262</v>
      </c>
      <c r="I314" s="379">
        <f>'الاطار الموازنى  راي الجهه عام'!I314</f>
        <v>0</v>
      </c>
      <c r="J314" s="379">
        <f>'موازنة 2026-2027'!O314</f>
        <v>0</v>
      </c>
      <c r="K314" s="379">
        <f>'الاطار الموازنى  راي الجهه عام'!J314</f>
        <v>0</v>
      </c>
      <c r="L314" s="379">
        <f>'الاطار الموازنى  راي الجهه عام'!K314</f>
        <v>0</v>
      </c>
      <c r="M314" s="379">
        <f>'الاطار الموازنى  راي الجهه عام'!M314</f>
        <v>0</v>
      </c>
      <c r="N314" s="379">
        <f>'موازنة 2027-2028 '!O314</f>
        <v>0</v>
      </c>
      <c r="O314" s="379">
        <f>'موازنة 2028 -2029'!O314</f>
        <v>0</v>
      </c>
      <c r="P314" s="379">
        <f t="shared" si="89"/>
        <v>0</v>
      </c>
      <c r="Q314" s="379">
        <f>'موازنة 2029-2030'!O314</f>
        <v>0</v>
      </c>
      <c r="R314" s="520">
        <f t="shared" si="82"/>
        <v>0</v>
      </c>
      <c r="S314" s="379"/>
      <c r="T314" s="379" t="str">
        <f t="shared" si="83"/>
        <v xml:space="preserve"> </v>
      </c>
      <c r="U314" s="379" t="str">
        <f t="shared" si="84"/>
        <v xml:space="preserve"> </v>
      </c>
      <c r="V314" s="521">
        <f t="shared" si="88"/>
        <v>0</v>
      </c>
      <c r="W314" s="461">
        <f t="shared" si="85"/>
        <v>0</v>
      </c>
    </row>
    <row r="315" spans="1:23" s="1" customFormat="1" ht="110.25" hidden="1" customHeight="1" thickBot="1" x14ac:dyDescent="0.25">
      <c r="A315" s="360">
        <f t="shared" ref="A315:S315" si="94">SUM(A311:A314)</f>
        <v>0</v>
      </c>
      <c r="B315" s="368">
        <f t="shared" si="94"/>
        <v>0</v>
      </c>
      <c r="C315" s="368">
        <f t="shared" si="94"/>
        <v>0</v>
      </c>
      <c r="D315" s="368">
        <f t="shared" si="94"/>
        <v>0</v>
      </c>
      <c r="E315" s="368">
        <f t="shared" si="94"/>
        <v>0</v>
      </c>
      <c r="F315" s="368">
        <f t="shared" si="94"/>
        <v>0</v>
      </c>
      <c r="G315" s="51"/>
      <c r="H315" s="486" t="s">
        <v>167</v>
      </c>
      <c r="I315" s="368">
        <f>'الاطار الموازنى  راي الجهه عام'!I315</f>
        <v>0</v>
      </c>
      <c r="J315" s="368">
        <f>'موازنة 2026-2027'!O315</f>
        <v>0</v>
      </c>
      <c r="K315" s="368">
        <f>'الاطار الموازنى  راي الجهه عام'!J315</f>
        <v>0</v>
      </c>
      <c r="L315" s="368">
        <f>'الاطار الموازنى  راي الجهه عام'!K315</f>
        <v>0</v>
      </c>
      <c r="M315" s="368">
        <f>'الاطار الموازنى  راي الجهه عام'!M315</f>
        <v>0</v>
      </c>
      <c r="N315" s="368">
        <f>'موازنة 2027-2028 '!O315</f>
        <v>0</v>
      </c>
      <c r="O315" s="368">
        <f>'موازنة 2028 -2029'!O315</f>
        <v>0</v>
      </c>
      <c r="P315" s="368">
        <f t="shared" si="94"/>
        <v>0</v>
      </c>
      <c r="Q315" s="368">
        <f>'موازنة 2029-2030'!O315</f>
        <v>0</v>
      </c>
      <c r="R315" s="500">
        <f t="shared" si="82"/>
        <v>0</v>
      </c>
      <c r="S315" s="368">
        <f t="shared" si="94"/>
        <v>0</v>
      </c>
      <c r="T315" s="368" t="str">
        <f t="shared" si="83"/>
        <v xml:space="preserve"> </v>
      </c>
      <c r="U315" s="368" t="str">
        <f t="shared" si="84"/>
        <v xml:space="preserve"> </v>
      </c>
      <c r="V315" s="501">
        <f t="shared" si="88"/>
        <v>0</v>
      </c>
      <c r="W315" s="461">
        <f t="shared" si="85"/>
        <v>0</v>
      </c>
    </row>
    <row r="316" spans="1:23" s="1" customFormat="1" ht="105.75" hidden="1" customHeight="1" x14ac:dyDescent="0.2">
      <c r="A316" s="357"/>
      <c r="B316" s="373"/>
      <c r="C316" s="373"/>
      <c r="D316" s="373"/>
      <c r="E316" s="373"/>
      <c r="F316" s="373"/>
      <c r="G316" s="54" t="s">
        <v>836</v>
      </c>
      <c r="H316" s="477" t="s">
        <v>263</v>
      </c>
      <c r="I316" s="373">
        <f>'الاطار الموازنى  راي الجهه عام'!I316</f>
        <v>0</v>
      </c>
      <c r="J316" s="373"/>
      <c r="K316" s="373">
        <f>'الاطار الموازنى  راي الجهه عام'!J316</f>
        <v>0</v>
      </c>
      <c r="L316" s="373">
        <f>'الاطار الموازنى  راي الجهه عام'!K316</f>
        <v>0</v>
      </c>
      <c r="M316" s="373">
        <f>'الاطار الموازنى  راي الجهه عام'!M316</f>
        <v>0</v>
      </c>
      <c r="N316" s="373"/>
      <c r="O316" s="373"/>
      <c r="P316" s="373"/>
      <c r="Q316" s="373"/>
      <c r="R316" s="508">
        <f t="shared" si="82"/>
        <v>0</v>
      </c>
      <c r="S316" s="373"/>
      <c r="T316" s="373" t="str">
        <f t="shared" si="83"/>
        <v xml:space="preserve"> </v>
      </c>
      <c r="U316" s="373" t="str">
        <f t="shared" si="84"/>
        <v xml:space="preserve"> </v>
      </c>
      <c r="V316" s="509"/>
      <c r="W316" s="461">
        <f>W320</f>
        <v>0</v>
      </c>
    </row>
    <row r="317" spans="1:23" ht="105.75" hidden="1" customHeight="1" x14ac:dyDescent="0.2">
      <c r="A317" s="364">
        <f>'موازنة 2026-2027'!A317</f>
        <v>0</v>
      </c>
      <c r="B317" s="365">
        <f>'موازنة 2026-2027'!B317</f>
        <v>0</v>
      </c>
      <c r="C317" s="365">
        <f>'موازنة 2026-2027'!C317</f>
        <v>0</v>
      </c>
      <c r="D317" s="365">
        <f>'موازنة 2026-2027'!D317</f>
        <v>0</v>
      </c>
      <c r="E317" s="365">
        <f>'موازنة 2026-2027'!E317</f>
        <v>0</v>
      </c>
      <c r="F317" s="365">
        <f>'موازنة 2026-2027'!F317</f>
        <v>0</v>
      </c>
      <c r="G317" s="49" t="s">
        <v>837</v>
      </c>
      <c r="H317" s="480" t="s">
        <v>264</v>
      </c>
      <c r="I317" s="365">
        <f>'الاطار الموازنى  راي الجهه عام'!I317</f>
        <v>0</v>
      </c>
      <c r="J317" s="365">
        <f>'موازنة 2026-2027'!O317</f>
        <v>0</v>
      </c>
      <c r="K317" s="365">
        <f>'الاطار الموازنى  راي الجهه عام'!J317</f>
        <v>0</v>
      </c>
      <c r="L317" s="365">
        <f>'الاطار الموازنى  راي الجهه عام'!K317</f>
        <v>0</v>
      </c>
      <c r="M317" s="365">
        <f>'الاطار الموازنى  راي الجهه عام'!M317</f>
        <v>0</v>
      </c>
      <c r="N317" s="365">
        <f>'موازنة 2027-2028 '!O317</f>
        <v>0</v>
      </c>
      <c r="O317" s="365">
        <f>'موازنة 2028 -2029'!O317</f>
        <v>0</v>
      </c>
      <c r="P317" s="365">
        <f t="shared" si="89"/>
        <v>0</v>
      </c>
      <c r="Q317" s="365">
        <f>'موازنة 2029-2030'!O317</f>
        <v>0</v>
      </c>
      <c r="R317" s="496">
        <f t="shared" si="82"/>
        <v>0</v>
      </c>
      <c r="S317" s="365"/>
      <c r="T317" s="365" t="str">
        <f t="shared" si="83"/>
        <v xml:space="preserve"> </v>
      </c>
      <c r="U317" s="365" t="str">
        <f t="shared" si="84"/>
        <v xml:space="preserve"> </v>
      </c>
      <c r="V317" s="497">
        <f t="shared" si="88"/>
        <v>0</v>
      </c>
      <c r="W317" s="461">
        <f t="shared" si="85"/>
        <v>0</v>
      </c>
    </row>
    <row r="318" spans="1:23" ht="105.75" hidden="1" customHeight="1" x14ac:dyDescent="0.2">
      <c r="A318" s="364">
        <f>'موازنة 2026-2027'!A318</f>
        <v>0</v>
      </c>
      <c r="B318" s="365">
        <f>'موازنة 2026-2027'!B318</f>
        <v>0</v>
      </c>
      <c r="C318" s="365">
        <f>'موازنة 2026-2027'!C318</f>
        <v>0</v>
      </c>
      <c r="D318" s="365">
        <f>'موازنة 2026-2027'!D318</f>
        <v>0</v>
      </c>
      <c r="E318" s="365">
        <f>'موازنة 2026-2027'!E318</f>
        <v>0</v>
      </c>
      <c r="F318" s="365">
        <f>'موازنة 2026-2027'!F318</f>
        <v>0</v>
      </c>
      <c r="G318" s="49" t="s">
        <v>838</v>
      </c>
      <c r="H318" s="480" t="s">
        <v>265</v>
      </c>
      <c r="I318" s="365">
        <f>'الاطار الموازنى  راي الجهه عام'!I318</f>
        <v>0</v>
      </c>
      <c r="J318" s="365">
        <f>'موازنة 2026-2027'!O318</f>
        <v>0</v>
      </c>
      <c r="K318" s="365">
        <f>'الاطار الموازنى  راي الجهه عام'!J318</f>
        <v>0</v>
      </c>
      <c r="L318" s="365">
        <f>'الاطار الموازنى  راي الجهه عام'!K318</f>
        <v>0</v>
      </c>
      <c r="M318" s="365">
        <f>'الاطار الموازنى  راي الجهه عام'!M318</f>
        <v>0</v>
      </c>
      <c r="N318" s="365">
        <f>'موازنة 2027-2028 '!O318</f>
        <v>0</v>
      </c>
      <c r="O318" s="365">
        <f>'موازنة 2028 -2029'!O318</f>
        <v>0</v>
      </c>
      <c r="P318" s="365">
        <f t="shared" si="89"/>
        <v>0</v>
      </c>
      <c r="Q318" s="365">
        <f>'موازنة 2029-2030'!O318</f>
        <v>0</v>
      </c>
      <c r="R318" s="496">
        <f t="shared" si="82"/>
        <v>0</v>
      </c>
      <c r="S318" s="365"/>
      <c r="T318" s="365" t="str">
        <f t="shared" si="83"/>
        <v xml:space="preserve"> </v>
      </c>
      <c r="U318" s="365" t="str">
        <f t="shared" si="84"/>
        <v xml:space="preserve"> </v>
      </c>
      <c r="V318" s="497">
        <f t="shared" si="88"/>
        <v>0</v>
      </c>
      <c r="W318" s="461">
        <f t="shared" si="85"/>
        <v>0</v>
      </c>
    </row>
    <row r="319" spans="1:23" ht="105.75" hidden="1" customHeight="1" thickBot="1" x14ac:dyDescent="0.25">
      <c r="A319" s="391">
        <f>'موازنة 2026-2027'!A319</f>
        <v>0</v>
      </c>
      <c r="B319" s="379">
        <f>'موازنة 2026-2027'!B319</f>
        <v>0</v>
      </c>
      <c r="C319" s="379">
        <f>'موازنة 2026-2027'!C319</f>
        <v>0</v>
      </c>
      <c r="D319" s="379">
        <f>'موازنة 2026-2027'!D319</f>
        <v>0</v>
      </c>
      <c r="E319" s="379">
        <f>'موازنة 2026-2027'!E319</f>
        <v>0</v>
      </c>
      <c r="F319" s="379">
        <f>'موازنة 2026-2027'!F319</f>
        <v>0</v>
      </c>
      <c r="G319" s="50" t="s">
        <v>839</v>
      </c>
      <c r="H319" s="480" t="s">
        <v>1123</v>
      </c>
      <c r="I319" s="379">
        <f>'الاطار الموازنى  راي الجهه عام'!I319</f>
        <v>0</v>
      </c>
      <c r="J319" s="379">
        <f>'موازنة 2026-2027'!O319</f>
        <v>0</v>
      </c>
      <c r="K319" s="379">
        <f>'الاطار الموازنى  راي الجهه عام'!J319</f>
        <v>0</v>
      </c>
      <c r="L319" s="379">
        <f>'الاطار الموازنى  راي الجهه عام'!K319</f>
        <v>0</v>
      </c>
      <c r="M319" s="379">
        <f>'الاطار الموازنى  راي الجهه عام'!M319</f>
        <v>0</v>
      </c>
      <c r="N319" s="379">
        <f>'موازنة 2027-2028 '!O319</f>
        <v>0</v>
      </c>
      <c r="O319" s="379">
        <f>'موازنة 2028 -2029'!O319</f>
        <v>0</v>
      </c>
      <c r="P319" s="379">
        <f t="shared" si="89"/>
        <v>0</v>
      </c>
      <c r="Q319" s="379">
        <f>'موازنة 2029-2030'!O319</f>
        <v>0</v>
      </c>
      <c r="R319" s="520">
        <f t="shared" si="82"/>
        <v>0</v>
      </c>
      <c r="S319" s="379"/>
      <c r="T319" s="379" t="str">
        <f t="shared" si="83"/>
        <v xml:space="preserve"> </v>
      </c>
      <c r="U319" s="379" t="str">
        <f t="shared" si="84"/>
        <v xml:space="preserve"> </v>
      </c>
      <c r="V319" s="521">
        <f t="shared" si="88"/>
        <v>0</v>
      </c>
      <c r="W319" s="461">
        <f t="shared" si="85"/>
        <v>0</v>
      </c>
    </row>
    <row r="320" spans="1:23" s="1" customFormat="1" ht="114.75" hidden="1" customHeight="1" thickBot="1" x14ac:dyDescent="0.25">
      <c r="A320" s="360">
        <f t="shared" ref="A320:S320" si="95">SUM(A317:A319)</f>
        <v>0</v>
      </c>
      <c r="B320" s="368">
        <f t="shared" si="95"/>
        <v>0</v>
      </c>
      <c r="C320" s="368">
        <f t="shared" si="95"/>
        <v>0</v>
      </c>
      <c r="D320" s="368">
        <f t="shared" si="95"/>
        <v>0</v>
      </c>
      <c r="E320" s="368">
        <f t="shared" si="95"/>
        <v>0</v>
      </c>
      <c r="F320" s="368">
        <f t="shared" si="95"/>
        <v>0</v>
      </c>
      <c r="G320" s="51"/>
      <c r="H320" s="486" t="s">
        <v>171</v>
      </c>
      <c r="I320" s="368">
        <f>'الاطار الموازنى  راي الجهه عام'!I320</f>
        <v>0</v>
      </c>
      <c r="J320" s="368">
        <f>'موازنة 2026-2027'!O320</f>
        <v>0</v>
      </c>
      <c r="K320" s="368">
        <f>'الاطار الموازنى  راي الجهه عام'!J320</f>
        <v>0</v>
      </c>
      <c r="L320" s="368">
        <f>'الاطار الموازنى  راي الجهه عام'!K320</f>
        <v>0</v>
      </c>
      <c r="M320" s="368">
        <f>'الاطار الموازنى  راي الجهه عام'!M320</f>
        <v>0</v>
      </c>
      <c r="N320" s="368">
        <f>'موازنة 2027-2028 '!O320</f>
        <v>0</v>
      </c>
      <c r="O320" s="368">
        <f>'موازنة 2028 -2029'!O320</f>
        <v>0</v>
      </c>
      <c r="P320" s="368">
        <f t="shared" si="95"/>
        <v>0</v>
      </c>
      <c r="Q320" s="368">
        <f>'موازنة 2029-2030'!O320</f>
        <v>0</v>
      </c>
      <c r="R320" s="500">
        <f t="shared" si="82"/>
        <v>0</v>
      </c>
      <c r="S320" s="368">
        <f t="shared" si="95"/>
        <v>0</v>
      </c>
      <c r="T320" s="368" t="str">
        <f t="shared" si="83"/>
        <v xml:space="preserve"> </v>
      </c>
      <c r="U320" s="368" t="str">
        <f t="shared" si="84"/>
        <v xml:space="preserve"> </v>
      </c>
      <c r="V320" s="501">
        <f t="shared" si="88"/>
        <v>0</v>
      </c>
      <c r="W320" s="461">
        <f t="shared" si="85"/>
        <v>0</v>
      </c>
    </row>
    <row r="321" spans="1:23" s="2" customFormat="1" ht="120" hidden="1" customHeight="1" thickBot="1" x14ac:dyDescent="0.25">
      <c r="A321" s="417">
        <f t="shared" ref="A321:S321" si="96">A315+A320</f>
        <v>0</v>
      </c>
      <c r="B321" s="418">
        <f t="shared" si="96"/>
        <v>0</v>
      </c>
      <c r="C321" s="418">
        <f t="shared" si="96"/>
        <v>0</v>
      </c>
      <c r="D321" s="418">
        <f t="shared" si="96"/>
        <v>0</v>
      </c>
      <c r="E321" s="418">
        <f t="shared" si="96"/>
        <v>0</v>
      </c>
      <c r="F321" s="418">
        <f t="shared" si="96"/>
        <v>0</v>
      </c>
      <c r="G321" s="86"/>
      <c r="H321" s="584" t="s">
        <v>266</v>
      </c>
      <c r="I321" s="418">
        <f>'الاطار الموازنى  راي الجهه عام'!I321</f>
        <v>0</v>
      </c>
      <c r="J321" s="418">
        <f>'موازنة 2026-2027'!O321</f>
        <v>0</v>
      </c>
      <c r="K321" s="418">
        <f>'الاطار الموازنى  راي الجهه عام'!J321</f>
        <v>0</v>
      </c>
      <c r="L321" s="418">
        <f>'الاطار الموازنى  راي الجهه عام'!K321</f>
        <v>0</v>
      </c>
      <c r="M321" s="418">
        <f>'الاطار الموازنى  راي الجهه عام'!M321</f>
        <v>0</v>
      </c>
      <c r="N321" s="418">
        <f>'موازنة 2027-2028 '!O321</f>
        <v>0</v>
      </c>
      <c r="O321" s="453">
        <f>'موازنة 2028 -2029'!O321</f>
        <v>0</v>
      </c>
      <c r="P321" s="453">
        <f t="shared" si="96"/>
        <v>0</v>
      </c>
      <c r="Q321" s="453">
        <f>'موازنة 2029-2030'!O321</f>
        <v>0</v>
      </c>
      <c r="R321" s="585">
        <f t="shared" si="82"/>
        <v>0</v>
      </c>
      <c r="S321" s="453">
        <f t="shared" si="96"/>
        <v>0</v>
      </c>
      <c r="T321" s="453" t="str">
        <f t="shared" si="83"/>
        <v xml:space="preserve"> </v>
      </c>
      <c r="U321" s="453" t="str">
        <f t="shared" si="84"/>
        <v xml:space="preserve"> </v>
      </c>
      <c r="V321" s="586">
        <f t="shared" si="88"/>
        <v>0</v>
      </c>
      <c r="W321" s="461">
        <f t="shared" si="85"/>
        <v>0</v>
      </c>
    </row>
    <row r="322" spans="1:23" s="2" customFormat="1" ht="121.5" customHeight="1" x14ac:dyDescent="0.2">
      <c r="A322" s="371"/>
      <c r="B322" s="372"/>
      <c r="C322" s="372"/>
      <c r="D322" s="372"/>
      <c r="E322" s="372"/>
      <c r="F322" s="372"/>
      <c r="G322" s="53" t="s">
        <v>840</v>
      </c>
      <c r="H322" s="505" t="s">
        <v>267</v>
      </c>
      <c r="I322" s="372">
        <f>'الاطار الموازنى  راي الجهه عام'!I322</f>
        <v>0</v>
      </c>
      <c r="J322" s="372"/>
      <c r="K322" s="372">
        <f>'الاطار الموازنى  راي الجهه عام'!J322</f>
        <v>0</v>
      </c>
      <c r="L322" s="372">
        <f>'الاطار الموازنى  راي الجهه عام'!K322</f>
        <v>0</v>
      </c>
      <c r="M322" s="372">
        <f>'الاطار الموازنى  راي الجهه عام'!M322</f>
        <v>0</v>
      </c>
      <c r="N322" s="372"/>
      <c r="O322" s="372"/>
      <c r="P322" s="372"/>
      <c r="Q322" s="372"/>
      <c r="R322" s="506">
        <f t="shared" si="82"/>
        <v>0</v>
      </c>
      <c r="S322" s="372"/>
      <c r="T322" s="372" t="str">
        <f t="shared" si="83"/>
        <v xml:space="preserve"> </v>
      </c>
      <c r="U322" s="372" t="str">
        <f t="shared" si="84"/>
        <v xml:space="preserve"> </v>
      </c>
      <c r="V322" s="507"/>
      <c r="W322" s="461">
        <f>W330</f>
        <v>363150</v>
      </c>
    </row>
    <row r="323" spans="1:23" s="1" customFormat="1" ht="90" hidden="1" customHeight="1" x14ac:dyDescent="0.2">
      <c r="A323" s="357"/>
      <c r="B323" s="373"/>
      <c r="C323" s="373"/>
      <c r="D323" s="373"/>
      <c r="E323" s="373"/>
      <c r="F323" s="373"/>
      <c r="G323" s="54" t="s">
        <v>841</v>
      </c>
      <c r="H323" s="477" t="s">
        <v>268</v>
      </c>
      <c r="I323" s="373">
        <f>'الاطار الموازنى  راي الجهه عام'!I323</f>
        <v>0</v>
      </c>
      <c r="J323" s="373"/>
      <c r="K323" s="373">
        <f>'الاطار الموازنى  راي الجهه عام'!J323</f>
        <v>0</v>
      </c>
      <c r="L323" s="373">
        <f>'الاطار الموازنى  راي الجهه عام'!K323</f>
        <v>0</v>
      </c>
      <c r="M323" s="373">
        <f>'الاطار الموازنى  راي الجهه عام'!M323</f>
        <v>0</v>
      </c>
      <c r="N323" s="373"/>
      <c r="O323" s="373"/>
      <c r="P323" s="373"/>
      <c r="Q323" s="373"/>
      <c r="R323" s="508">
        <f t="shared" si="82"/>
        <v>0</v>
      </c>
      <c r="S323" s="373"/>
      <c r="T323" s="373" t="str">
        <f t="shared" si="83"/>
        <v xml:space="preserve"> </v>
      </c>
      <c r="U323" s="373" t="str">
        <f t="shared" si="84"/>
        <v xml:space="preserve"> </v>
      </c>
      <c r="V323" s="509"/>
      <c r="W323" s="461">
        <f>W328</f>
        <v>0</v>
      </c>
    </row>
    <row r="324" spans="1:23" ht="105.75" hidden="1" customHeight="1" x14ac:dyDescent="0.2">
      <c r="A324" s="364">
        <f>'موازنة 2026-2027'!A324</f>
        <v>0</v>
      </c>
      <c r="B324" s="365">
        <f>'موازنة 2026-2027'!B324</f>
        <v>0</v>
      </c>
      <c r="C324" s="365">
        <f>'موازنة 2026-2027'!C324</f>
        <v>0</v>
      </c>
      <c r="D324" s="365">
        <f>'موازنة 2026-2027'!D324</f>
        <v>0</v>
      </c>
      <c r="E324" s="365">
        <f>'موازنة 2026-2027'!E324</f>
        <v>0</v>
      </c>
      <c r="F324" s="365">
        <f>'موازنة 2026-2027'!F324</f>
        <v>0</v>
      </c>
      <c r="G324" s="49" t="s">
        <v>842</v>
      </c>
      <c r="H324" s="480" t="s">
        <v>269</v>
      </c>
      <c r="I324" s="365">
        <f>'الاطار الموازنى  راي الجهه عام'!I324</f>
        <v>0</v>
      </c>
      <c r="J324" s="365">
        <f>'موازنة 2026-2027'!O324</f>
        <v>0</v>
      </c>
      <c r="K324" s="365">
        <f>'الاطار الموازنى  راي الجهه عام'!J324</f>
        <v>0</v>
      </c>
      <c r="L324" s="365">
        <f>'الاطار الموازنى  راي الجهه عام'!K324</f>
        <v>0</v>
      </c>
      <c r="M324" s="365">
        <f>'الاطار الموازنى  راي الجهه عام'!M324</f>
        <v>0</v>
      </c>
      <c r="N324" s="365">
        <f>'موازنة 2027-2028 '!O324</f>
        <v>0</v>
      </c>
      <c r="O324" s="365">
        <f>'موازنة 2028 -2029'!O324</f>
        <v>0</v>
      </c>
      <c r="P324" s="365">
        <f t="shared" si="89"/>
        <v>0</v>
      </c>
      <c r="Q324" s="365">
        <f>'موازنة 2029-2030'!O324</f>
        <v>0</v>
      </c>
      <c r="R324" s="496">
        <f t="shared" si="82"/>
        <v>0</v>
      </c>
      <c r="S324" s="365"/>
      <c r="T324" s="365" t="str">
        <f t="shared" si="83"/>
        <v xml:space="preserve"> </v>
      </c>
      <c r="U324" s="365" t="str">
        <f t="shared" si="84"/>
        <v xml:space="preserve"> </v>
      </c>
      <c r="V324" s="497">
        <f t="shared" si="88"/>
        <v>0</v>
      </c>
      <c r="W324" s="461">
        <f t="shared" si="85"/>
        <v>0</v>
      </c>
    </row>
    <row r="325" spans="1:23" ht="105.75" hidden="1" customHeight="1" x14ac:dyDescent="0.2">
      <c r="A325" s="364">
        <f>'موازنة 2026-2027'!A325</f>
        <v>0</v>
      </c>
      <c r="B325" s="365">
        <f>'موازنة 2026-2027'!B325</f>
        <v>0</v>
      </c>
      <c r="C325" s="365">
        <f>'موازنة 2026-2027'!C325</f>
        <v>0</v>
      </c>
      <c r="D325" s="365">
        <f>'موازنة 2026-2027'!D325</f>
        <v>0</v>
      </c>
      <c r="E325" s="365">
        <f>'موازنة 2026-2027'!E325</f>
        <v>0</v>
      </c>
      <c r="F325" s="365">
        <f>'موازنة 2026-2027'!F325</f>
        <v>0</v>
      </c>
      <c r="G325" s="49" t="s">
        <v>843</v>
      </c>
      <c r="H325" s="480" t="s">
        <v>270</v>
      </c>
      <c r="I325" s="365">
        <f>'الاطار الموازنى  راي الجهه عام'!I325</f>
        <v>0</v>
      </c>
      <c r="J325" s="365">
        <f>'موازنة 2026-2027'!O325</f>
        <v>0</v>
      </c>
      <c r="K325" s="365">
        <f>'الاطار الموازنى  راي الجهه عام'!J325</f>
        <v>0</v>
      </c>
      <c r="L325" s="365">
        <f>'الاطار الموازنى  راي الجهه عام'!K325</f>
        <v>0</v>
      </c>
      <c r="M325" s="365">
        <f>'الاطار الموازنى  راي الجهه عام'!M325</f>
        <v>0</v>
      </c>
      <c r="N325" s="365">
        <f>'موازنة 2027-2028 '!O325</f>
        <v>0</v>
      </c>
      <c r="O325" s="365">
        <f>'موازنة 2028 -2029'!O325</f>
        <v>0</v>
      </c>
      <c r="P325" s="365">
        <f t="shared" si="89"/>
        <v>0</v>
      </c>
      <c r="Q325" s="365">
        <f>'موازنة 2029-2030'!O325</f>
        <v>0</v>
      </c>
      <c r="R325" s="496">
        <f t="shared" si="82"/>
        <v>0</v>
      </c>
      <c r="S325" s="365"/>
      <c r="T325" s="365" t="str">
        <f t="shared" si="83"/>
        <v xml:space="preserve"> </v>
      </c>
      <c r="U325" s="365" t="str">
        <f t="shared" si="84"/>
        <v xml:space="preserve"> </v>
      </c>
      <c r="V325" s="497">
        <f t="shared" si="88"/>
        <v>0</v>
      </c>
      <c r="W325" s="461">
        <f t="shared" si="85"/>
        <v>0</v>
      </c>
    </row>
    <row r="326" spans="1:23" ht="90" hidden="1" customHeight="1" x14ac:dyDescent="0.2">
      <c r="A326" s="364">
        <f>'موازنة 2026-2027'!A326</f>
        <v>0</v>
      </c>
      <c r="B326" s="365">
        <f>'موازنة 2026-2027'!B326</f>
        <v>0</v>
      </c>
      <c r="C326" s="365">
        <f>'موازنة 2026-2027'!C326</f>
        <v>0</v>
      </c>
      <c r="D326" s="365">
        <f>'موازنة 2026-2027'!D326</f>
        <v>0</v>
      </c>
      <c r="E326" s="365">
        <f>'موازنة 2026-2027'!E326</f>
        <v>0</v>
      </c>
      <c r="F326" s="365">
        <f>'موازنة 2026-2027'!F326</f>
        <v>0</v>
      </c>
      <c r="G326" s="49" t="s">
        <v>844</v>
      </c>
      <c r="H326" s="480" t="s">
        <v>271</v>
      </c>
      <c r="I326" s="365">
        <f>'الاطار الموازنى  راي الجهه عام'!I326</f>
        <v>0</v>
      </c>
      <c r="J326" s="365">
        <f>'موازنة 2026-2027'!O326</f>
        <v>0</v>
      </c>
      <c r="K326" s="365">
        <f>'الاطار الموازنى  راي الجهه عام'!J326</f>
        <v>0</v>
      </c>
      <c r="L326" s="365">
        <f>'الاطار الموازنى  راي الجهه عام'!K326</f>
        <v>0</v>
      </c>
      <c r="M326" s="365">
        <f>'الاطار الموازنى  راي الجهه عام'!M326</f>
        <v>0</v>
      </c>
      <c r="N326" s="365">
        <f>'موازنة 2027-2028 '!O326</f>
        <v>0</v>
      </c>
      <c r="O326" s="365">
        <f>'موازنة 2028 -2029'!O326</f>
        <v>0</v>
      </c>
      <c r="P326" s="365">
        <f t="shared" si="89"/>
        <v>0</v>
      </c>
      <c r="Q326" s="365">
        <f>'موازنة 2029-2030'!O326</f>
        <v>0</v>
      </c>
      <c r="R326" s="496">
        <f t="shared" si="82"/>
        <v>0</v>
      </c>
      <c r="S326" s="365"/>
      <c r="T326" s="365" t="str">
        <f t="shared" si="83"/>
        <v xml:space="preserve"> </v>
      </c>
      <c r="U326" s="365" t="str">
        <f t="shared" si="84"/>
        <v xml:space="preserve"> </v>
      </c>
      <c r="V326" s="497">
        <f t="shared" si="88"/>
        <v>0</v>
      </c>
      <c r="W326" s="461">
        <f t="shared" si="85"/>
        <v>0</v>
      </c>
    </row>
    <row r="327" spans="1:23" ht="90" hidden="1" customHeight="1" thickBot="1" x14ac:dyDescent="0.25">
      <c r="A327" s="391">
        <f>'موازنة 2026-2027'!A327</f>
        <v>0</v>
      </c>
      <c r="B327" s="379">
        <f>'موازنة 2026-2027'!B327</f>
        <v>0</v>
      </c>
      <c r="C327" s="379">
        <f>'موازنة 2026-2027'!C327</f>
        <v>0</v>
      </c>
      <c r="D327" s="379">
        <f>'موازنة 2026-2027'!D327</f>
        <v>0</v>
      </c>
      <c r="E327" s="379">
        <f>'موازنة 2026-2027'!E327</f>
        <v>0</v>
      </c>
      <c r="F327" s="379">
        <f>'موازنة 2026-2027'!F327</f>
        <v>0</v>
      </c>
      <c r="G327" s="50" t="s">
        <v>845</v>
      </c>
      <c r="H327" s="480" t="s">
        <v>272</v>
      </c>
      <c r="I327" s="379">
        <f>'الاطار الموازنى  راي الجهه عام'!I327</f>
        <v>0</v>
      </c>
      <c r="J327" s="379">
        <f>'موازنة 2026-2027'!O327</f>
        <v>0</v>
      </c>
      <c r="K327" s="379">
        <f>'الاطار الموازنى  راي الجهه عام'!J327</f>
        <v>0</v>
      </c>
      <c r="L327" s="379">
        <f>'الاطار الموازنى  راي الجهه عام'!K327</f>
        <v>0</v>
      </c>
      <c r="M327" s="379">
        <f>'الاطار الموازنى  راي الجهه عام'!M327</f>
        <v>0</v>
      </c>
      <c r="N327" s="379">
        <f>'موازنة 2027-2028 '!O327</f>
        <v>0</v>
      </c>
      <c r="O327" s="379">
        <f>'موازنة 2028 -2029'!O327</f>
        <v>0</v>
      </c>
      <c r="P327" s="379">
        <f t="shared" si="89"/>
        <v>0</v>
      </c>
      <c r="Q327" s="379">
        <f>'موازنة 2029-2030'!O327</f>
        <v>0</v>
      </c>
      <c r="R327" s="520">
        <f t="shared" si="82"/>
        <v>0</v>
      </c>
      <c r="S327" s="379"/>
      <c r="T327" s="379" t="str">
        <f t="shared" si="83"/>
        <v xml:space="preserve"> </v>
      </c>
      <c r="U327" s="379" t="str">
        <f t="shared" si="84"/>
        <v xml:space="preserve"> </v>
      </c>
      <c r="V327" s="521">
        <f t="shared" si="88"/>
        <v>0</v>
      </c>
      <c r="W327" s="461">
        <f t="shared" si="85"/>
        <v>0</v>
      </c>
    </row>
    <row r="328" spans="1:23" s="1" customFormat="1" ht="90" hidden="1" customHeight="1" thickBot="1" x14ac:dyDescent="0.25">
      <c r="A328" s="360">
        <f t="shared" ref="A328:S328" si="97">SUM(A324:A327)</f>
        <v>0</v>
      </c>
      <c r="B328" s="368">
        <f t="shared" si="97"/>
        <v>0</v>
      </c>
      <c r="C328" s="368">
        <f t="shared" si="97"/>
        <v>0</v>
      </c>
      <c r="D328" s="368">
        <f t="shared" si="97"/>
        <v>0</v>
      </c>
      <c r="E328" s="368">
        <f t="shared" si="97"/>
        <v>0</v>
      </c>
      <c r="F328" s="368">
        <f t="shared" si="97"/>
        <v>0</v>
      </c>
      <c r="G328" s="51"/>
      <c r="H328" s="486" t="s">
        <v>167</v>
      </c>
      <c r="I328" s="368">
        <f>'الاطار الموازنى  راي الجهه عام'!I328</f>
        <v>0</v>
      </c>
      <c r="J328" s="368">
        <f>'موازنة 2026-2027'!O328</f>
        <v>0</v>
      </c>
      <c r="K328" s="368">
        <f>'الاطار الموازنى  راي الجهه عام'!J328</f>
        <v>0</v>
      </c>
      <c r="L328" s="368">
        <f>'الاطار الموازنى  راي الجهه عام'!K328</f>
        <v>0</v>
      </c>
      <c r="M328" s="368">
        <f>'الاطار الموازنى  راي الجهه عام'!M328</f>
        <v>0</v>
      </c>
      <c r="N328" s="368">
        <f>'موازنة 2027-2028 '!O328</f>
        <v>0</v>
      </c>
      <c r="O328" s="368">
        <f>'موازنة 2028 -2029'!O328</f>
        <v>0</v>
      </c>
      <c r="P328" s="368">
        <f t="shared" si="97"/>
        <v>0</v>
      </c>
      <c r="Q328" s="368">
        <f>'موازنة 2029-2030'!O328</f>
        <v>0</v>
      </c>
      <c r="R328" s="500">
        <f t="shared" si="82"/>
        <v>0</v>
      </c>
      <c r="S328" s="368">
        <f t="shared" si="97"/>
        <v>0</v>
      </c>
      <c r="T328" s="368" t="str">
        <f t="shared" si="83"/>
        <v xml:space="preserve"> </v>
      </c>
      <c r="U328" s="368" t="str">
        <f t="shared" si="84"/>
        <v xml:space="preserve"> </v>
      </c>
      <c r="V328" s="501">
        <f t="shared" si="88"/>
        <v>0</v>
      </c>
      <c r="W328" s="461">
        <f t="shared" si="85"/>
        <v>0</v>
      </c>
    </row>
    <row r="329" spans="1:23" s="1" customFormat="1" ht="97.5" customHeight="1" thickBot="1" x14ac:dyDescent="0.25">
      <c r="A329" s="375">
        <f>'موازنة 2026-2027'!A329</f>
        <v>50000</v>
      </c>
      <c r="B329" s="375">
        <f>'موازنة 2026-2027'!B329</f>
        <v>800</v>
      </c>
      <c r="C329" s="375">
        <f>'موازنة 2026-2027'!C329</f>
        <v>150000</v>
      </c>
      <c r="D329" s="375">
        <f>'موازنة 2026-2027'!D329</f>
        <v>5350</v>
      </c>
      <c r="E329" s="375">
        <f>'موازنة 2026-2027'!E329</f>
        <v>20000</v>
      </c>
      <c r="F329" s="375">
        <f>'موازنة 2026-2027'!F329</f>
        <v>0</v>
      </c>
      <c r="G329" s="55">
        <v>3113040201</v>
      </c>
      <c r="H329" s="477" t="s">
        <v>273</v>
      </c>
      <c r="I329" s="375">
        <f>'الاطار الموازنى  راي الجهه عام'!I329</f>
        <v>22000</v>
      </c>
      <c r="J329" s="375">
        <f>'موازنة 2026-2027'!O329</f>
        <v>22000</v>
      </c>
      <c r="K329" s="375">
        <f>'الاطار الموازنى  راي الجهه عام'!J329</f>
        <v>25000</v>
      </c>
      <c r="L329" s="375">
        <f>'الاطار الموازنى  راي الجهه عام'!K329</f>
        <v>30000</v>
      </c>
      <c r="M329" s="375">
        <f>'الاطار الموازنى  راي الجهه عام'!M329</f>
        <v>0</v>
      </c>
      <c r="N329" s="375">
        <f>'موازنة 2027-2028 '!O329</f>
        <v>25000</v>
      </c>
      <c r="O329" s="375">
        <f>'موازنة 2028 -2029'!O329</f>
        <v>30000</v>
      </c>
      <c r="P329" s="375">
        <f t="shared" si="89"/>
        <v>60000</v>
      </c>
      <c r="Q329" s="375">
        <f>'موازنة 2029-2030'!O329</f>
        <v>0</v>
      </c>
      <c r="R329" s="511">
        <f t="shared" si="82"/>
        <v>-22000</v>
      </c>
      <c r="S329" s="375"/>
      <c r="T329" s="375" t="str">
        <f t="shared" si="83"/>
        <v xml:space="preserve"> </v>
      </c>
      <c r="U329" s="375">
        <f t="shared" si="84"/>
        <v>22000</v>
      </c>
      <c r="V329" s="512">
        <f t="shared" si="88"/>
        <v>0</v>
      </c>
      <c r="W329" s="461">
        <f t="shared" si="85"/>
        <v>363150</v>
      </c>
    </row>
    <row r="330" spans="1:23" s="2" customFormat="1" ht="99.75" customHeight="1" thickBot="1" x14ac:dyDescent="0.25">
      <c r="A330" s="376">
        <f t="shared" ref="A330:S330" si="98">A329+A328</f>
        <v>50000</v>
      </c>
      <c r="B330" s="377">
        <f t="shared" si="98"/>
        <v>800</v>
      </c>
      <c r="C330" s="377">
        <f t="shared" si="98"/>
        <v>150000</v>
      </c>
      <c r="D330" s="377">
        <f t="shared" si="98"/>
        <v>5350</v>
      </c>
      <c r="E330" s="377">
        <f t="shared" si="98"/>
        <v>20000</v>
      </c>
      <c r="F330" s="377">
        <f t="shared" si="98"/>
        <v>0</v>
      </c>
      <c r="G330" s="57"/>
      <c r="H330" s="514" t="s">
        <v>274</v>
      </c>
      <c r="I330" s="377">
        <f>'الاطار الموازنى  راي الجهه عام'!I330</f>
        <v>22000</v>
      </c>
      <c r="J330" s="377">
        <f>'موازنة 2026-2027'!O330</f>
        <v>22000</v>
      </c>
      <c r="K330" s="377">
        <f>'الاطار الموازنى  راي الجهه عام'!J330</f>
        <v>25000</v>
      </c>
      <c r="L330" s="377">
        <f>'الاطار الموازنى  راي الجهه عام'!K330</f>
        <v>30000</v>
      </c>
      <c r="M330" s="377">
        <f>'الاطار الموازنى  راي الجهه عام'!M330</f>
        <v>0</v>
      </c>
      <c r="N330" s="377">
        <f>'موازنة 2027-2028 '!O330</f>
        <v>25000</v>
      </c>
      <c r="O330" s="377">
        <f>'موازنة 2028 -2029'!O330</f>
        <v>30000</v>
      </c>
      <c r="P330" s="377">
        <f t="shared" si="98"/>
        <v>60000</v>
      </c>
      <c r="Q330" s="377">
        <f>'موازنة 2029-2030'!O330</f>
        <v>0</v>
      </c>
      <c r="R330" s="515">
        <f t="shared" si="82"/>
        <v>-22000</v>
      </c>
      <c r="S330" s="377">
        <f t="shared" si="98"/>
        <v>0</v>
      </c>
      <c r="T330" s="377" t="str">
        <f t="shared" si="83"/>
        <v xml:space="preserve"> </v>
      </c>
      <c r="U330" s="377">
        <f t="shared" si="84"/>
        <v>22000</v>
      </c>
      <c r="V330" s="516">
        <f t="shared" si="88"/>
        <v>0</v>
      </c>
      <c r="W330" s="461">
        <f t="shared" si="85"/>
        <v>363150</v>
      </c>
    </row>
    <row r="331" spans="1:23" s="1" customFormat="1" ht="107.25" customHeight="1" thickBot="1" x14ac:dyDescent="0.25">
      <c r="A331" s="361">
        <f>A330/$A$847</f>
        <v>2.2727272727272726E-3</v>
      </c>
      <c r="B331" s="396">
        <f>B330/$B$847</f>
        <v>3.1963133721565544E-5</v>
      </c>
      <c r="C331" s="396">
        <f>C330/$C$847</f>
        <v>7.971091508130513E-3</v>
      </c>
      <c r="D331" s="396">
        <f>D330/$D$847</f>
        <v>1.6674261507087075E-4</v>
      </c>
      <c r="E331" s="396">
        <f>E330/$E$847</f>
        <v>6.4897138036212605E-4</v>
      </c>
      <c r="F331" s="396" t="e">
        <f>F330/$F$847</f>
        <v>#DIV/0!</v>
      </c>
      <c r="G331" s="266"/>
      <c r="H331" s="489" t="s">
        <v>1136</v>
      </c>
      <c r="I331" s="396">
        <f>'الاطار الموازنى  راي الجهه عام'!I331</f>
        <v>5.5804986936559874E-4</v>
      </c>
      <c r="J331" s="396">
        <f>'موازنة 2026-2027'!O331</f>
        <v>5.5804986936559874E-4</v>
      </c>
      <c r="K331" s="396">
        <f>'الاطار الموازنى  راي الجهه عام'!J331</f>
        <v>5.4917294554401072E-4</v>
      </c>
      <c r="L331" s="396">
        <f>'الاطار الموازنى  راي الجهه عام'!K331</f>
        <v>5.49219193380078E-4</v>
      </c>
      <c r="M331" s="396" t="e">
        <f>'الاطار الموازنى  راي الجهه عام'!M331</f>
        <v>#DIV/0!</v>
      </c>
      <c r="N331" s="396">
        <f>'موازنة 2027-2028 '!O331</f>
        <v>5.4917294554401072E-4</v>
      </c>
      <c r="O331" s="396">
        <f>'موازنة 2028 -2029'!O331</f>
        <v>5.49219193380078E-4</v>
      </c>
      <c r="P331" s="396">
        <f>P330/$P$847</f>
        <v>5.49219193380078E-4</v>
      </c>
      <c r="Q331" s="396" t="e">
        <f>'موازنة 2029-2030'!O331</f>
        <v>#DIV/0!</v>
      </c>
      <c r="R331" s="396"/>
      <c r="S331" s="396" t="e">
        <f>S330/$S$847</f>
        <v>#DIV/0!</v>
      </c>
      <c r="T331" s="396"/>
      <c r="U331" s="490"/>
      <c r="V331" s="491"/>
      <c r="W331" s="461">
        <v>1</v>
      </c>
    </row>
    <row r="332" spans="1:23" s="2" customFormat="1" ht="105.75" hidden="1" customHeight="1" x14ac:dyDescent="0.2">
      <c r="A332" s="389"/>
      <c r="B332" s="390"/>
      <c r="C332" s="390"/>
      <c r="D332" s="390"/>
      <c r="E332" s="390"/>
      <c r="F332" s="390"/>
      <c r="G332" s="60" t="s">
        <v>846</v>
      </c>
      <c r="H332" s="543" t="s">
        <v>275</v>
      </c>
      <c r="I332" s="390">
        <f>'الاطار الموازنى  راي الجهه عام'!I332</f>
        <v>0</v>
      </c>
      <c r="J332" s="390"/>
      <c r="K332" s="390">
        <f>'الاطار الموازنى  راي الجهه عام'!J332</f>
        <v>0</v>
      </c>
      <c r="L332" s="390">
        <f>'الاطار الموازنى  راي الجهه عام'!K332</f>
        <v>0</v>
      </c>
      <c r="M332" s="390">
        <f>'الاطار الموازنى  راي الجهه عام'!M332</f>
        <v>0</v>
      </c>
      <c r="N332" s="390"/>
      <c r="O332" s="390"/>
      <c r="P332" s="390"/>
      <c r="Q332" s="390"/>
      <c r="R332" s="544">
        <f t="shared" si="82"/>
        <v>0</v>
      </c>
      <c r="S332" s="390"/>
      <c r="T332" s="390" t="str">
        <f t="shared" si="83"/>
        <v xml:space="preserve"> </v>
      </c>
      <c r="U332" s="390" t="str">
        <f t="shared" si="84"/>
        <v xml:space="preserve"> </v>
      </c>
      <c r="V332" s="545"/>
      <c r="W332" s="461">
        <f>W335</f>
        <v>0</v>
      </c>
    </row>
    <row r="333" spans="1:23" s="1" customFormat="1" ht="105.75" hidden="1" customHeight="1" x14ac:dyDescent="0.2">
      <c r="A333" s="357">
        <f>'موازنة 2026-2027'!A333</f>
        <v>0</v>
      </c>
      <c r="B333" s="373">
        <f>'موازنة 2026-2027'!B333</f>
        <v>0</v>
      </c>
      <c r="C333" s="373">
        <f>'موازنة 2026-2027'!C333</f>
        <v>0</v>
      </c>
      <c r="D333" s="373">
        <f>'موازنة 2026-2027'!D333</f>
        <v>0</v>
      </c>
      <c r="E333" s="373">
        <f>'موازنة 2026-2027'!E333</f>
        <v>0</v>
      </c>
      <c r="F333" s="373">
        <f>'موازنة 2026-2027'!F333</f>
        <v>0</v>
      </c>
      <c r="G333" s="54">
        <v>3113050101</v>
      </c>
      <c r="H333" s="477" t="s">
        <v>276</v>
      </c>
      <c r="I333" s="373">
        <f>'الاطار الموازنى  راي الجهه عام'!I333</f>
        <v>0</v>
      </c>
      <c r="J333" s="373">
        <f>'موازنة 2026-2027'!O333</f>
        <v>0</v>
      </c>
      <c r="K333" s="373">
        <f>'الاطار الموازنى  راي الجهه عام'!J333</f>
        <v>0</v>
      </c>
      <c r="L333" s="373">
        <f>'الاطار الموازنى  راي الجهه عام'!K333</f>
        <v>0</v>
      </c>
      <c r="M333" s="373">
        <f>'الاطار الموازنى  راي الجهه عام'!M333</f>
        <v>0</v>
      </c>
      <c r="N333" s="373">
        <f>'موازنة 2027-2028 '!O333</f>
        <v>0</v>
      </c>
      <c r="O333" s="373">
        <f>'موازنة 2028 -2029'!O333</f>
        <v>0</v>
      </c>
      <c r="P333" s="373">
        <f t="shared" si="89"/>
        <v>0</v>
      </c>
      <c r="Q333" s="373">
        <f>'موازنة 2029-2030'!O333</f>
        <v>0</v>
      </c>
      <c r="R333" s="508">
        <f t="shared" si="82"/>
        <v>0</v>
      </c>
      <c r="S333" s="373"/>
      <c r="T333" s="373" t="str">
        <f t="shared" si="83"/>
        <v xml:space="preserve"> </v>
      </c>
      <c r="U333" s="373" t="str">
        <f t="shared" si="84"/>
        <v xml:space="preserve"> </v>
      </c>
      <c r="V333" s="509">
        <f t="shared" si="88"/>
        <v>0</v>
      </c>
      <c r="W333" s="461">
        <f t="shared" si="85"/>
        <v>0</v>
      </c>
    </row>
    <row r="334" spans="1:23" s="1" customFormat="1" ht="105.75" hidden="1" customHeight="1" thickBot="1" x14ac:dyDescent="0.25">
      <c r="A334" s="374">
        <f>'موازنة 2026-2027'!A334</f>
        <v>0</v>
      </c>
      <c r="B334" s="375">
        <f>'موازنة 2026-2027'!B334</f>
        <v>0</v>
      </c>
      <c r="C334" s="375">
        <f>'موازنة 2026-2027'!C334</f>
        <v>0</v>
      </c>
      <c r="D334" s="375">
        <f>'موازنة 2026-2027'!D334</f>
        <v>0</v>
      </c>
      <c r="E334" s="375">
        <f>'موازنة 2026-2027'!E334</f>
        <v>0</v>
      </c>
      <c r="F334" s="375">
        <f>'موازنة 2026-2027'!F334</f>
        <v>0</v>
      </c>
      <c r="G334" s="55">
        <v>3113050201</v>
      </c>
      <c r="H334" s="477" t="s">
        <v>277</v>
      </c>
      <c r="I334" s="375">
        <f>'الاطار الموازنى  راي الجهه عام'!I334</f>
        <v>0</v>
      </c>
      <c r="J334" s="375">
        <f>'موازنة 2026-2027'!O334</f>
        <v>0</v>
      </c>
      <c r="K334" s="375">
        <f>'الاطار الموازنى  راي الجهه عام'!J334</f>
        <v>0</v>
      </c>
      <c r="L334" s="375">
        <f>'الاطار الموازنى  راي الجهه عام'!K334</f>
        <v>0</v>
      </c>
      <c r="M334" s="375">
        <f>'الاطار الموازنى  راي الجهه عام'!M334</f>
        <v>0</v>
      </c>
      <c r="N334" s="375">
        <f>'موازنة 2027-2028 '!O334</f>
        <v>0</v>
      </c>
      <c r="O334" s="375">
        <f>'موازنة 2028 -2029'!O334</f>
        <v>0</v>
      </c>
      <c r="P334" s="375">
        <f t="shared" si="89"/>
        <v>0</v>
      </c>
      <c r="Q334" s="375">
        <f>'موازنة 2029-2030'!O334</f>
        <v>0</v>
      </c>
      <c r="R334" s="511">
        <f t="shared" si="82"/>
        <v>0</v>
      </c>
      <c r="S334" s="375"/>
      <c r="T334" s="375" t="str">
        <f t="shared" si="83"/>
        <v xml:space="preserve"> </v>
      </c>
      <c r="U334" s="375" t="str">
        <f t="shared" si="84"/>
        <v xml:space="preserve"> </v>
      </c>
      <c r="V334" s="512">
        <f t="shared" si="88"/>
        <v>0</v>
      </c>
      <c r="W334" s="461">
        <f t="shared" si="85"/>
        <v>0</v>
      </c>
    </row>
    <row r="335" spans="1:23" s="2" customFormat="1" ht="122.25" hidden="1" customHeight="1" thickBot="1" x14ac:dyDescent="0.25">
      <c r="A335" s="376">
        <f t="shared" ref="A335:S335" si="99">SUM(A333:A334)</f>
        <v>0</v>
      </c>
      <c r="B335" s="377">
        <f t="shared" si="99"/>
        <v>0</v>
      </c>
      <c r="C335" s="377">
        <f t="shared" si="99"/>
        <v>0</v>
      </c>
      <c r="D335" s="377">
        <f t="shared" si="99"/>
        <v>0</v>
      </c>
      <c r="E335" s="377">
        <f t="shared" si="99"/>
        <v>0</v>
      </c>
      <c r="F335" s="377">
        <f t="shared" si="99"/>
        <v>0</v>
      </c>
      <c r="G335" s="57"/>
      <c r="H335" s="514" t="s">
        <v>278</v>
      </c>
      <c r="I335" s="377">
        <f>'الاطار الموازنى  راي الجهه عام'!I335</f>
        <v>0</v>
      </c>
      <c r="J335" s="377">
        <f>'موازنة 2026-2027'!O335</f>
        <v>0</v>
      </c>
      <c r="K335" s="377">
        <f>'الاطار الموازنى  راي الجهه عام'!J335</f>
        <v>0</v>
      </c>
      <c r="L335" s="377">
        <f>'الاطار الموازنى  راي الجهه عام'!K335</f>
        <v>0</v>
      </c>
      <c r="M335" s="377">
        <f>'الاطار الموازنى  راي الجهه عام'!M335</f>
        <v>0</v>
      </c>
      <c r="N335" s="377">
        <f>'موازنة 2027-2028 '!O335</f>
        <v>0</v>
      </c>
      <c r="O335" s="377">
        <f>'موازنة 2028 -2029'!O335</f>
        <v>0</v>
      </c>
      <c r="P335" s="377">
        <f t="shared" si="99"/>
        <v>0</v>
      </c>
      <c r="Q335" s="377">
        <f>'موازنة 2029-2030'!O335</f>
        <v>0</v>
      </c>
      <c r="R335" s="515">
        <f t="shared" si="82"/>
        <v>0</v>
      </c>
      <c r="S335" s="377">
        <f t="shared" si="99"/>
        <v>0</v>
      </c>
      <c r="T335" s="377" t="str">
        <f t="shared" si="83"/>
        <v xml:space="preserve"> </v>
      </c>
      <c r="U335" s="377" t="str">
        <f t="shared" si="84"/>
        <v xml:space="preserve"> </v>
      </c>
      <c r="V335" s="516">
        <f t="shared" si="88"/>
        <v>0</v>
      </c>
      <c r="W335" s="461">
        <f t="shared" si="85"/>
        <v>0</v>
      </c>
    </row>
    <row r="336" spans="1:23" s="2" customFormat="1" ht="121.5" customHeight="1" x14ac:dyDescent="0.2">
      <c r="A336" s="389"/>
      <c r="B336" s="390"/>
      <c r="C336" s="390"/>
      <c r="D336" s="390"/>
      <c r="E336" s="390"/>
      <c r="F336" s="390"/>
      <c r="G336" s="60" t="s">
        <v>847</v>
      </c>
      <c r="H336" s="543" t="s">
        <v>279</v>
      </c>
      <c r="I336" s="390">
        <f>'الاطار الموازنى  راي الجهه عام'!I336</f>
        <v>0</v>
      </c>
      <c r="J336" s="390"/>
      <c r="K336" s="390">
        <f>'الاطار الموازنى  راي الجهه عام'!J336</f>
        <v>0</v>
      </c>
      <c r="L336" s="390">
        <f>'الاطار الموازنى  راي الجهه عام'!K336</f>
        <v>0</v>
      </c>
      <c r="M336" s="390">
        <f>'الاطار الموازنى  راي الجهه عام'!M336</f>
        <v>0</v>
      </c>
      <c r="N336" s="390"/>
      <c r="O336" s="390"/>
      <c r="P336" s="390"/>
      <c r="Q336" s="390"/>
      <c r="R336" s="544">
        <f t="shared" si="82"/>
        <v>0</v>
      </c>
      <c r="S336" s="390"/>
      <c r="T336" s="390" t="str">
        <f t="shared" si="83"/>
        <v xml:space="preserve"> </v>
      </c>
      <c r="U336" s="390" t="str">
        <f t="shared" si="84"/>
        <v xml:space="preserve"> </v>
      </c>
      <c r="V336" s="545"/>
      <c r="W336" s="461">
        <f>W358</f>
        <v>1003941</v>
      </c>
    </row>
    <row r="337" spans="1:23" s="1" customFormat="1" ht="105.75" hidden="1" customHeight="1" x14ac:dyDescent="0.2">
      <c r="A337" s="357"/>
      <c r="B337" s="373"/>
      <c r="C337" s="373"/>
      <c r="D337" s="373"/>
      <c r="E337" s="373"/>
      <c r="F337" s="373"/>
      <c r="G337" s="54" t="s">
        <v>848</v>
      </c>
      <c r="H337" s="477" t="s">
        <v>280</v>
      </c>
      <c r="I337" s="373">
        <f>'الاطار الموازنى  راي الجهه عام'!I337</f>
        <v>0</v>
      </c>
      <c r="J337" s="373"/>
      <c r="K337" s="373">
        <f>'الاطار الموازنى  راي الجهه عام'!J337</f>
        <v>0</v>
      </c>
      <c r="L337" s="373">
        <f>'الاطار الموازنى  راي الجهه عام'!K337</f>
        <v>0</v>
      </c>
      <c r="M337" s="373">
        <f>'الاطار الموازنى  راي الجهه عام'!M337</f>
        <v>0</v>
      </c>
      <c r="N337" s="373"/>
      <c r="O337" s="373"/>
      <c r="P337" s="373"/>
      <c r="Q337" s="373"/>
      <c r="R337" s="508">
        <f t="shared" si="82"/>
        <v>0</v>
      </c>
      <c r="S337" s="373"/>
      <c r="T337" s="373" t="str">
        <f t="shared" si="83"/>
        <v xml:space="preserve"> </v>
      </c>
      <c r="U337" s="373" t="str">
        <f t="shared" si="84"/>
        <v xml:space="preserve"> </v>
      </c>
      <c r="V337" s="509"/>
      <c r="W337" s="461">
        <f>W341</f>
        <v>0</v>
      </c>
    </row>
    <row r="338" spans="1:23" ht="105.75" hidden="1" customHeight="1" x14ac:dyDescent="0.2">
      <c r="A338" s="364">
        <f>'موازنة 2026-2027'!A338</f>
        <v>0</v>
      </c>
      <c r="B338" s="365">
        <f>'موازنة 2026-2027'!B338</f>
        <v>0</v>
      </c>
      <c r="C338" s="365">
        <f>'موازنة 2026-2027'!C338</f>
        <v>0</v>
      </c>
      <c r="D338" s="365">
        <f>'موازنة 2026-2027'!D338</f>
        <v>0</v>
      </c>
      <c r="E338" s="365">
        <f>'موازنة 2026-2027'!E338</f>
        <v>0</v>
      </c>
      <c r="F338" s="365">
        <f>'موازنة 2026-2027'!F338</f>
        <v>0</v>
      </c>
      <c r="G338" s="49" t="s">
        <v>849</v>
      </c>
      <c r="H338" s="480" t="s">
        <v>281</v>
      </c>
      <c r="I338" s="365">
        <f>'الاطار الموازنى  راي الجهه عام'!I338</f>
        <v>0</v>
      </c>
      <c r="J338" s="365">
        <f>'موازنة 2026-2027'!O338</f>
        <v>0</v>
      </c>
      <c r="K338" s="365">
        <f>'الاطار الموازنى  راي الجهه عام'!J338</f>
        <v>0</v>
      </c>
      <c r="L338" s="365">
        <f>'الاطار الموازنى  راي الجهه عام'!K338</f>
        <v>0</v>
      </c>
      <c r="M338" s="365">
        <f>'الاطار الموازنى  راي الجهه عام'!M338</f>
        <v>0</v>
      </c>
      <c r="N338" s="365">
        <f>'موازنة 2027-2028 '!O338</f>
        <v>0</v>
      </c>
      <c r="O338" s="365">
        <f>'موازنة 2028 -2029'!O338</f>
        <v>0</v>
      </c>
      <c r="P338" s="365">
        <f t="shared" si="89"/>
        <v>0</v>
      </c>
      <c r="Q338" s="365">
        <f>'موازنة 2029-2030'!O338</f>
        <v>0</v>
      </c>
      <c r="R338" s="496">
        <f t="shared" si="82"/>
        <v>0</v>
      </c>
      <c r="S338" s="365"/>
      <c r="T338" s="365" t="str">
        <f t="shared" si="83"/>
        <v xml:space="preserve"> </v>
      </c>
      <c r="U338" s="365" t="str">
        <f t="shared" si="84"/>
        <v xml:space="preserve"> </v>
      </c>
      <c r="V338" s="497">
        <f t="shared" si="88"/>
        <v>0</v>
      </c>
      <c r="W338" s="461">
        <f t="shared" si="85"/>
        <v>0</v>
      </c>
    </row>
    <row r="339" spans="1:23" ht="105.75" hidden="1" customHeight="1" x14ac:dyDescent="0.2">
      <c r="A339" s="364">
        <f>'موازنة 2026-2027'!A339</f>
        <v>0</v>
      </c>
      <c r="B339" s="365">
        <f>'موازنة 2026-2027'!B339</f>
        <v>0</v>
      </c>
      <c r="C339" s="365">
        <f>'موازنة 2026-2027'!C339</f>
        <v>0</v>
      </c>
      <c r="D339" s="365">
        <f>'موازنة 2026-2027'!D339</f>
        <v>0</v>
      </c>
      <c r="E339" s="365">
        <f>'موازنة 2026-2027'!E339</f>
        <v>0</v>
      </c>
      <c r="F339" s="365">
        <f>'موازنة 2026-2027'!F339</f>
        <v>0</v>
      </c>
      <c r="G339" s="49" t="s">
        <v>850</v>
      </c>
      <c r="H339" s="480" t="s">
        <v>282</v>
      </c>
      <c r="I339" s="365">
        <f>'الاطار الموازنى  راي الجهه عام'!I339</f>
        <v>0</v>
      </c>
      <c r="J339" s="365">
        <f>'موازنة 2026-2027'!O339</f>
        <v>0</v>
      </c>
      <c r="K339" s="365">
        <f>'الاطار الموازنى  راي الجهه عام'!J339</f>
        <v>0</v>
      </c>
      <c r="L339" s="365">
        <f>'الاطار الموازنى  راي الجهه عام'!K339</f>
        <v>0</v>
      </c>
      <c r="M339" s="365">
        <f>'الاطار الموازنى  راي الجهه عام'!M339</f>
        <v>0</v>
      </c>
      <c r="N339" s="365">
        <f>'موازنة 2027-2028 '!O339</f>
        <v>0</v>
      </c>
      <c r="O339" s="365">
        <f>'موازنة 2028 -2029'!O339</f>
        <v>0</v>
      </c>
      <c r="P339" s="365">
        <f t="shared" si="89"/>
        <v>0</v>
      </c>
      <c r="Q339" s="365">
        <f>'موازنة 2029-2030'!O339</f>
        <v>0</v>
      </c>
      <c r="R339" s="496">
        <f t="shared" si="82"/>
        <v>0</v>
      </c>
      <c r="S339" s="365"/>
      <c r="T339" s="365" t="str">
        <f t="shared" si="83"/>
        <v xml:space="preserve"> </v>
      </c>
      <c r="U339" s="365" t="str">
        <f t="shared" si="84"/>
        <v xml:space="preserve"> </v>
      </c>
      <c r="V339" s="497">
        <f t="shared" si="88"/>
        <v>0</v>
      </c>
      <c r="W339" s="461">
        <f t="shared" si="85"/>
        <v>0</v>
      </c>
    </row>
    <row r="340" spans="1:23" ht="105.75" hidden="1" customHeight="1" thickBot="1" x14ac:dyDescent="0.25">
      <c r="A340" s="391">
        <f>'موازنة 2026-2027'!A340</f>
        <v>0</v>
      </c>
      <c r="B340" s="379">
        <f>'موازنة 2026-2027'!B340</f>
        <v>0</v>
      </c>
      <c r="C340" s="379">
        <f>'موازنة 2026-2027'!C340</f>
        <v>0</v>
      </c>
      <c r="D340" s="379">
        <f>'موازنة 2026-2027'!D340</f>
        <v>0</v>
      </c>
      <c r="E340" s="379">
        <f>'موازنة 2026-2027'!E340</f>
        <v>0</v>
      </c>
      <c r="F340" s="379">
        <f>'موازنة 2026-2027'!F340</f>
        <v>0</v>
      </c>
      <c r="G340" s="50" t="s">
        <v>851</v>
      </c>
      <c r="H340" s="480" t="s">
        <v>283</v>
      </c>
      <c r="I340" s="379">
        <f>'الاطار الموازنى  راي الجهه عام'!I340</f>
        <v>0</v>
      </c>
      <c r="J340" s="379">
        <f>'موازنة 2026-2027'!O340</f>
        <v>0</v>
      </c>
      <c r="K340" s="379">
        <f>'الاطار الموازنى  راي الجهه عام'!J340</f>
        <v>0</v>
      </c>
      <c r="L340" s="379">
        <f>'الاطار الموازنى  راي الجهه عام'!K340</f>
        <v>0</v>
      </c>
      <c r="M340" s="379">
        <f>'الاطار الموازنى  راي الجهه عام'!M340</f>
        <v>0</v>
      </c>
      <c r="N340" s="379">
        <f>'موازنة 2027-2028 '!O340</f>
        <v>0</v>
      </c>
      <c r="O340" s="379">
        <f>'موازنة 2028 -2029'!O340</f>
        <v>0</v>
      </c>
      <c r="P340" s="379">
        <f t="shared" si="89"/>
        <v>0</v>
      </c>
      <c r="Q340" s="379">
        <f>'موازنة 2029-2030'!O340</f>
        <v>0</v>
      </c>
      <c r="R340" s="520">
        <f t="shared" si="82"/>
        <v>0</v>
      </c>
      <c r="S340" s="379"/>
      <c r="T340" s="379" t="str">
        <f t="shared" si="83"/>
        <v xml:space="preserve"> </v>
      </c>
      <c r="U340" s="379" t="str">
        <f t="shared" si="84"/>
        <v xml:space="preserve"> </v>
      </c>
      <c r="V340" s="521">
        <f t="shared" si="88"/>
        <v>0</v>
      </c>
      <c r="W340" s="461">
        <f t="shared" si="85"/>
        <v>0</v>
      </c>
    </row>
    <row r="341" spans="1:23" s="1" customFormat="1" ht="117.75" hidden="1" customHeight="1" thickBot="1" x14ac:dyDescent="0.25">
      <c r="A341" s="360">
        <f t="shared" ref="A341:S341" si="100">SUM(A338:A340)</f>
        <v>0</v>
      </c>
      <c r="B341" s="368">
        <f t="shared" si="100"/>
        <v>0</v>
      </c>
      <c r="C341" s="368">
        <f t="shared" si="100"/>
        <v>0</v>
      </c>
      <c r="D341" s="368">
        <f t="shared" si="100"/>
        <v>0</v>
      </c>
      <c r="E341" s="368">
        <f t="shared" si="100"/>
        <v>0</v>
      </c>
      <c r="F341" s="368">
        <f t="shared" si="100"/>
        <v>0</v>
      </c>
      <c r="G341" s="51"/>
      <c r="H341" s="486" t="s">
        <v>167</v>
      </c>
      <c r="I341" s="368">
        <f>'الاطار الموازنى  راي الجهه عام'!I341</f>
        <v>0</v>
      </c>
      <c r="J341" s="368">
        <f>'موازنة 2026-2027'!O341</f>
        <v>0</v>
      </c>
      <c r="K341" s="368">
        <f>'الاطار الموازنى  راي الجهه عام'!J341</f>
        <v>0</v>
      </c>
      <c r="L341" s="368">
        <f>'الاطار الموازنى  راي الجهه عام'!K341</f>
        <v>0</v>
      </c>
      <c r="M341" s="368">
        <f>'الاطار الموازنى  راي الجهه عام'!M341</f>
        <v>0</v>
      </c>
      <c r="N341" s="368">
        <f>'موازنة 2027-2028 '!O341</f>
        <v>0</v>
      </c>
      <c r="O341" s="368">
        <f>'موازنة 2028 -2029'!O341</f>
        <v>0</v>
      </c>
      <c r="P341" s="368">
        <f t="shared" si="100"/>
        <v>0</v>
      </c>
      <c r="Q341" s="368">
        <f>'موازنة 2029-2030'!O341</f>
        <v>0</v>
      </c>
      <c r="R341" s="500">
        <f t="shared" si="82"/>
        <v>0</v>
      </c>
      <c r="S341" s="368">
        <f t="shared" si="100"/>
        <v>0</v>
      </c>
      <c r="T341" s="368" t="str">
        <f t="shared" si="83"/>
        <v xml:space="preserve"> </v>
      </c>
      <c r="U341" s="368" t="str">
        <f t="shared" si="84"/>
        <v xml:space="preserve"> </v>
      </c>
      <c r="V341" s="501">
        <f t="shared" si="88"/>
        <v>0</v>
      </c>
      <c r="W341" s="461">
        <f t="shared" si="85"/>
        <v>0</v>
      </c>
    </row>
    <row r="342" spans="1:23" s="1" customFormat="1" ht="121.5" customHeight="1" x14ac:dyDescent="0.2">
      <c r="A342" s="357"/>
      <c r="B342" s="373"/>
      <c r="C342" s="373"/>
      <c r="D342" s="373"/>
      <c r="E342" s="373"/>
      <c r="F342" s="373"/>
      <c r="G342" s="54" t="s">
        <v>852</v>
      </c>
      <c r="H342" s="477" t="s">
        <v>284</v>
      </c>
      <c r="I342" s="373">
        <f>'الاطار الموازنى  راي الجهه عام'!I342</f>
        <v>0</v>
      </c>
      <c r="J342" s="373"/>
      <c r="K342" s="373">
        <f>'الاطار الموازنى  راي الجهه عام'!J342</f>
        <v>0</v>
      </c>
      <c r="L342" s="373">
        <f>'الاطار الموازنى  راي الجهه عام'!K342</f>
        <v>0</v>
      </c>
      <c r="M342" s="373">
        <f>'الاطار الموازنى  راي الجهه عام'!M342</f>
        <v>0</v>
      </c>
      <c r="N342" s="373"/>
      <c r="O342" s="373"/>
      <c r="P342" s="373"/>
      <c r="Q342" s="373"/>
      <c r="R342" s="508">
        <f t="shared" si="82"/>
        <v>0</v>
      </c>
      <c r="S342" s="373"/>
      <c r="T342" s="373" t="str">
        <f t="shared" si="83"/>
        <v xml:space="preserve"> </v>
      </c>
      <c r="U342" s="373" t="str">
        <f t="shared" si="84"/>
        <v xml:space="preserve"> </v>
      </c>
      <c r="V342" s="509"/>
      <c r="W342" s="461">
        <f>W348</f>
        <v>1003941</v>
      </c>
    </row>
    <row r="343" spans="1:23" ht="105.75" hidden="1" customHeight="1" x14ac:dyDescent="0.2">
      <c r="A343" s="364">
        <f>'موازنة 2026-2027'!A343</f>
        <v>0</v>
      </c>
      <c r="B343" s="365">
        <f>'موازنة 2026-2027'!B343</f>
        <v>0</v>
      </c>
      <c r="C343" s="365">
        <f>'موازنة 2026-2027'!C343</f>
        <v>0</v>
      </c>
      <c r="D343" s="365">
        <f>'موازنة 2026-2027'!D343</f>
        <v>0</v>
      </c>
      <c r="E343" s="365">
        <f>'موازنة 2026-2027'!E343</f>
        <v>0</v>
      </c>
      <c r="F343" s="365">
        <f>'موازنة 2026-2027'!F343</f>
        <v>0</v>
      </c>
      <c r="G343" s="49" t="s">
        <v>853</v>
      </c>
      <c r="H343" s="480" t="s">
        <v>285</v>
      </c>
      <c r="I343" s="365">
        <f>'الاطار الموازنى  راي الجهه عام'!I343</f>
        <v>0</v>
      </c>
      <c r="J343" s="365">
        <f>'موازنة 2026-2027'!O343</f>
        <v>0</v>
      </c>
      <c r="K343" s="365">
        <f>'الاطار الموازنى  راي الجهه عام'!J343</f>
        <v>0</v>
      </c>
      <c r="L343" s="365">
        <f>'الاطار الموازنى  راي الجهه عام'!K343</f>
        <v>0</v>
      </c>
      <c r="M343" s="365">
        <f>'الاطار الموازنى  راي الجهه عام'!M343</f>
        <v>0</v>
      </c>
      <c r="N343" s="365">
        <f>'موازنة 2027-2028 '!O343</f>
        <v>0</v>
      </c>
      <c r="O343" s="365">
        <f>'موازنة 2028 -2029'!O343</f>
        <v>0</v>
      </c>
      <c r="P343" s="365">
        <f t="shared" si="89"/>
        <v>0</v>
      </c>
      <c r="Q343" s="365">
        <f>'موازنة 2029-2030'!O343</f>
        <v>0</v>
      </c>
      <c r="R343" s="496">
        <f t="shared" si="82"/>
        <v>0</v>
      </c>
      <c r="S343" s="365"/>
      <c r="T343" s="365" t="str">
        <f t="shared" si="83"/>
        <v xml:space="preserve"> </v>
      </c>
      <c r="U343" s="365" t="str">
        <f t="shared" si="84"/>
        <v xml:space="preserve"> </v>
      </c>
      <c r="V343" s="497">
        <f t="shared" si="88"/>
        <v>0</v>
      </c>
      <c r="W343" s="461">
        <f t="shared" si="85"/>
        <v>0</v>
      </c>
    </row>
    <row r="344" spans="1:23" ht="140.25" customHeight="1" x14ac:dyDescent="0.2">
      <c r="A344" s="365">
        <f>'موازنة 2026-2027'!A344</f>
        <v>45000</v>
      </c>
      <c r="B344" s="365">
        <f>'موازنة 2026-2027'!B344</f>
        <v>27467</v>
      </c>
      <c r="C344" s="365">
        <f>'موازنة 2026-2027'!C344</f>
        <v>90000</v>
      </c>
      <c r="D344" s="365">
        <f>'موازنة 2026-2027'!D344</f>
        <v>29680</v>
      </c>
      <c r="E344" s="365">
        <f>'موازنة 2026-2027'!E344</f>
        <v>90000</v>
      </c>
      <c r="F344" s="365">
        <f>'موازنة 2026-2027'!F344</f>
        <v>0</v>
      </c>
      <c r="G344" s="49" t="s">
        <v>854</v>
      </c>
      <c r="H344" s="480" t="s">
        <v>286</v>
      </c>
      <c r="I344" s="365">
        <f>'الاطار الموازنى  راي الجهه عام'!I344</f>
        <v>100000</v>
      </c>
      <c r="J344" s="365">
        <f>'موازنة 2026-2027'!O344</f>
        <v>100000</v>
      </c>
      <c r="K344" s="365">
        <f>'الاطار الموازنى  راي الجهه عام'!J344</f>
        <v>114000</v>
      </c>
      <c r="L344" s="365">
        <f>'الاطار الموازنى  راي الجهه عام'!K344</f>
        <v>136000</v>
      </c>
      <c r="M344" s="365">
        <f>'الاطار الموازنى  راي الجهه عام'!M344</f>
        <v>0</v>
      </c>
      <c r="N344" s="365">
        <f>'موازنة 2027-2028 '!O344</f>
        <v>114000</v>
      </c>
      <c r="O344" s="365">
        <f>'موازنة 2028 -2029'!O344</f>
        <v>136000</v>
      </c>
      <c r="P344" s="365">
        <f t="shared" si="89"/>
        <v>272000</v>
      </c>
      <c r="Q344" s="365">
        <f>'موازنة 2029-2030'!O344</f>
        <v>0</v>
      </c>
      <c r="R344" s="496">
        <f t="shared" si="82"/>
        <v>-100000</v>
      </c>
      <c r="S344" s="365"/>
      <c r="T344" s="365" t="str">
        <f t="shared" si="83"/>
        <v xml:space="preserve"> </v>
      </c>
      <c r="U344" s="365">
        <f t="shared" si="84"/>
        <v>100000</v>
      </c>
      <c r="V344" s="497">
        <f t="shared" si="88"/>
        <v>0</v>
      </c>
      <c r="W344" s="461">
        <f t="shared" si="85"/>
        <v>904147</v>
      </c>
    </row>
    <row r="345" spans="1:23" ht="114.75" customHeight="1" x14ac:dyDescent="0.2">
      <c r="A345" s="365">
        <f>'موازنة 2026-2027'!A345</f>
        <v>10000</v>
      </c>
      <c r="B345" s="365">
        <f>'موازنة 2026-2027'!B345</f>
        <v>100</v>
      </c>
      <c r="C345" s="365">
        <f>'موازنة 2026-2027'!C345</f>
        <v>10000</v>
      </c>
      <c r="D345" s="365">
        <f>'موازنة 2026-2027'!D345</f>
        <v>694</v>
      </c>
      <c r="E345" s="365">
        <f>'موازنة 2026-2027'!E345</f>
        <v>10000</v>
      </c>
      <c r="F345" s="365">
        <f>'موازنة 2026-2027'!F345</f>
        <v>0</v>
      </c>
      <c r="G345" s="49" t="s">
        <v>855</v>
      </c>
      <c r="H345" s="480" t="s">
        <v>287</v>
      </c>
      <c r="I345" s="365">
        <f>'الاطار الموازنى  راي الجهه عام'!I345</f>
        <v>11000</v>
      </c>
      <c r="J345" s="365">
        <f>'موازنة 2026-2027'!O345</f>
        <v>11000</v>
      </c>
      <c r="K345" s="365">
        <f>'الاطار الموازنى  راي الجهه عام'!J345</f>
        <v>13000</v>
      </c>
      <c r="L345" s="365">
        <f>'الاطار الموازنى  راي الجهه عام'!K345</f>
        <v>15000</v>
      </c>
      <c r="M345" s="365">
        <f>'الاطار الموازنى  راي الجهه عام'!M345</f>
        <v>0</v>
      </c>
      <c r="N345" s="365">
        <f>'موازنة 2027-2028 '!O345</f>
        <v>13000</v>
      </c>
      <c r="O345" s="365">
        <f>'موازنة 2028 -2029'!O345</f>
        <v>15000</v>
      </c>
      <c r="P345" s="365">
        <f t="shared" si="89"/>
        <v>30000</v>
      </c>
      <c r="Q345" s="365">
        <f>'موازنة 2029-2030'!O345</f>
        <v>0</v>
      </c>
      <c r="R345" s="496">
        <f t="shared" si="82"/>
        <v>-11000</v>
      </c>
      <c r="S345" s="365"/>
      <c r="T345" s="365" t="str">
        <f t="shared" si="83"/>
        <v xml:space="preserve"> </v>
      </c>
      <c r="U345" s="365">
        <f t="shared" si="84"/>
        <v>11000</v>
      </c>
      <c r="V345" s="497">
        <f t="shared" si="88"/>
        <v>0</v>
      </c>
      <c r="W345" s="461">
        <f t="shared" si="85"/>
        <v>99794</v>
      </c>
    </row>
    <row r="346" spans="1:23" ht="105.75" hidden="1" customHeight="1" x14ac:dyDescent="0.2">
      <c r="A346" s="391">
        <f>'موازنة 2026-2027'!A346</f>
        <v>0</v>
      </c>
      <c r="B346" s="379">
        <f>'موازنة 2026-2027'!B346</f>
        <v>0</v>
      </c>
      <c r="C346" s="379">
        <f>'موازنة 2026-2027'!C346</f>
        <v>0</v>
      </c>
      <c r="D346" s="379">
        <f>'موازنة 2026-2027'!D346</f>
        <v>0</v>
      </c>
      <c r="E346" s="379">
        <f>'موازنة 2026-2027'!E346</f>
        <v>0</v>
      </c>
      <c r="F346" s="379">
        <f>'موازنة 2026-2027'!F346</f>
        <v>0</v>
      </c>
      <c r="G346" s="50" t="s">
        <v>1095</v>
      </c>
      <c r="H346" s="480" t="s">
        <v>1096</v>
      </c>
      <c r="I346" s="379">
        <f>'الاطار الموازنى  راي الجهه عام'!I346</f>
        <v>0</v>
      </c>
      <c r="J346" s="379">
        <f>'موازنة 2026-2027'!O346</f>
        <v>0</v>
      </c>
      <c r="K346" s="379">
        <f>'الاطار الموازنى  راي الجهه عام'!J346</f>
        <v>0</v>
      </c>
      <c r="L346" s="379">
        <f>'الاطار الموازنى  راي الجهه عام'!K346</f>
        <v>0</v>
      </c>
      <c r="M346" s="379">
        <f>'الاطار الموازنى  راي الجهه عام'!M346</f>
        <v>0</v>
      </c>
      <c r="N346" s="379">
        <f>'موازنة 2027-2028 '!O346</f>
        <v>0</v>
      </c>
      <c r="O346" s="379">
        <f>'موازنة 2028 -2029'!O346</f>
        <v>0</v>
      </c>
      <c r="P346" s="379">
        <f t="shared" si="89"/>
        <v>0</v>
      </c>
      <c r="Q346" s="379">
        <f>'موازنة 2029-2030'!O346</f>
        <v>0</v>
      </c>
      <c r="R346" s="520">
        <f t="shared" si="82"/>
        <v>0</v>
      </c>
      <c r="S346" s="379"/>
      <c r="T346" s="379" t="str">
        <f t="shared" si="83"/>
        <v xml:space="preserve"> </v>
      </c>
      <c r="U346" s="379" t="str">
        <f t="shared" si="84"/>
        <v xml:space="preserve"> </v>
      </c>
      <c r="V346" s="521">
        <f t="shared" si="88"/>
        <v>0</v>
      </c>
      <c r="W346" s="461">
        <f t="shared" si="85"/>
        <v>0</v>
      </c>
    </row>
    <row r="347" spans="1:23" ht="105.75" customHeight="1" thickBot="1" x14ac:dyDescent="0.25">
      <c r="A347" s="391">
        <f>'موازنة 2026-2027'!A347</f>
        <v>0</v>
      </c>
      <c r="B347" s="379">
        <f>'موازنة 2026-2027'!B347</f>
        <v>0</v>
      </c>
      <c r="C347" s="379">
        <f>'موازنة 2026-2027'!C347</f>
        <v>0</v>
      </c>
      <c r="D347" s="379">
        <f>'موازنة 2026-2027'!D347</f>
        <v>0</v>
      </c>
      <c r="E347" s="379">
        <f>'موازنة 2026-2027'!E347</f>
        <v>0</v>
      </c>
      <c r="F347" s="379">
        <f>'موازنة 2026-2027'!F347</f>
        <v>0</v>
      </c>
      <c r="G347" s="50">
        <v>3113060205</v>
      </c>
      <c r="H347" s="710" t="s">
        <v>1184</v>
      </c>
      <c r="I347" s="379">
        <f>'الاطار الموازنى  راي الجهه عام'!I347</f>
        <v>0</v>
      </c>
      <c r="J347" s="379">
        <f>'موازنة 2026-2027'!O347</f>
        <v>0</v>
      </c>
      <c r="K347" s="379">
        <f>'الاطار الموازنى  راي الجهه عام'!J347</f>
        <v>0</v>
      </c>
      <c r="L347" s="379">
        <f>'الاطار الموازنى  راي الجهه عام'!K347</f>
        <v>0</v>
      </c>
      <c r="M347" s="379">
        <f>'الاطار الموازنى  راي الجهه عام'!M347</f>
        <v>0</v>
      </c>
      <c r="N347" s="379">
        <f>'موازنة 2027-2028 '!O347</f>
        <v>0</v>
      </c>
      <c r="O347" s="379">
        <f>'موازنة 2028 -2029'!O347</f>
        <v>0</v>
      </c>
      <c r="P347" s="398"/>
      <c r="Q347" s="379">
        <f>'موازنة 2029-2030'!O347</f>
        <v>0</v>
      </c>
      <c r="R347" s="554"/>
      <c r="S347" s="398"/>
      <c r="T347" s="398"/>
      <c r="U347" s="398"/>
      <c r="V347" s="555"/>
      <c r="W347" s="461"/>
    </row>
    <row r="348" spans="1:23" s="1" customFormat="1" ht="117.75" customHeight="1" thickBot="1" x14ac:dyDescent="0.25">
      <c r="A348" s="360">
        <f>SUM(A343:A347)</f>
        <v>55000</v>
      </c>
      <c r="B348" s="360">
        <f t="shared" ref="B348:F348" si="101">SUM(B343:B347)</f>
        <v>27567</v>
      </c>
      <c r="C348" s="360">
        <f t="shared" si="101"/>
        <v>100000</v>
      </c>
      <c r="D348" s="360">
        <f t="shared" si="101"/>
        <v>30374</v>
      </c>
      <c r="E348" s="360">
        <f t="shared" si="101"/>
        <v>100000</v>
      </c>
      <c r="F348" s="360">
        <f t="shared" si="101"/>
        <v>0</v>
      </c>
      <c r="G348" s="51"/>
      <c r="H348" s="486" t="s">
        <v>171</v>
      </c>
      <c r="I348" s="368">
        <f>'الاطار الموازنى  راي الجهه عام'!I348</f>
        <v>111000</v>
      </c>
      <c r="J348" s="368">
        <f t="shared" ref="J348:Q348" si="102">SUM(J343:J347)</f>
        <v>111000</v>
      </c>
      <c r="K348" s="368">
        <f>'الاطار الموازنى  راي الجهه عام'!J348</f>
        <v>127000</v>
      </c>
      <c r="L348" s="368">
        <f>'الاطار الموازنى  راي الجهه عام'!K348</f>
        <v>151000</v>
      </c>
      <c r="M348" s="368">
        <f>'الاطار الموازنى  راي الجهه عام'!M348</f>
        <v>0</v>
      </c>
      <c r="N348" s="368">
        <f t="shared" si="102"/>
        <v>127000</v>
      </c>
      <c r="O348" s="368">
        <f t="shared" si="102"/>
        <v>151000</v>
      </c>
      <c r="P348" s="368">
        <f t="shared" si="102"/>
        <v>302000</v>
      </c>
      <c r="Q348" s="368">
        <f t="shared" si="102"/>
        <v>0</v>
      </c>
      <c r="R348" s="500">
        <f t="shared" si="82"/>
        <v>-111000</v>
      </c>
      <c r="S348" s="368">
        <f t="shared" ref="S348" si="103">SUM(S343:S346)</f>
        <v>0</v>
      </c>
      <c r="T348" s="368" t="str">
        <f t="shared" si="83"/>
        <v xml:space="preserve"> </v>
      </c>
      <c r="U348" s="368">
        <f t="shared" si="84"/>
        <v>111000</v>
      </c>
      <c r="V348" s="501">
        <f t="shared" si="88"/>
        <v>0</v>
      </c>
      <c r="W348" s="461">
        <f t="shared" si="85"/>
        <v>1003941</v>
      </c>
    </row>
    <row r="349" spans="1:23" s="1" customFormat="1" ht="105.75" hidden="1" customHeight="1" x14ac:dyDescent="0.2">
      <c r="A349" s="394"/>
      <c r="B349" s="395"/>
      <c r="C349" s="395"/>
      <c r="D349" s="395"/>
      <c r="E349" s="395"/>
      <c r="F349" s="395"/>
      <c r="G349" s="48" t="s">
        <v>856</v>
      </c>
      <c r="H349" s="513" t="s">
        <v>288</v>
      </c>
      <c r="I349" s="395">
        <f>'الاطار الموازنى  راي الجهه عام'!I349</f>
        <v>0</v>
      </c>
      <c r="J349" s="395"/>
      <c r="K349" s="395">
        <f>'الاطار الموازنى  راي الجهه عام'!J349</f>
        <v>0</v>
      </c>
      <c r="L349" s="395">
        <f>'الاطار الموازنى  راي الجهه عام'!K349</f>
        <v>0</v>
      </c>
      <c r="M349" s="395">
        <f>'الاطار الموازنى  راي الجهه عام'!M349</f>
        <v>0</v>
      </c>
      <c r="N349" s="395"/>
      <c r="O349" s="395"/>
      <c r="P349" s="395"/>
      <c r="Q349" s="395"/>
      <c r="R349" s="549">
        <f t="shared" si="82"/>
        <v>0</v>
      </c>
      <c r="S349" s="395"/>
      <c r="T349" s="395" t="str">
        <f t="shared" si="83"/>
        <v xml:space="preserve"> </v>
      </c>
      <c r="U349" s="395" t="str">
        <f t="shared" si="84"/>
        <v xml:space="preserve"> </v>
      </c>
      <c r="V349" s="550"/>
      <c r="W349" s="461">
        <f>W357</f>
        <v>0</v>
      </c>
    </row>
    <row r="350" spans="1:23" ht="105.75" hidden="1" customHeight="1" x14ac:dyDescent="0.2">
      <c r="A350" s="364">
        <f>'موازنة 2026-2027'!A350</f>
        <v>0</v>
      </c>
      <c r="B350" s="365">
        <f>'موازنة 2026-2027'!B350</f>
        <v>0</v>
      </c>
      <c r="C350" s="365">
        <f>'موازنة 2026-2027'!C350</f>
        <v>0</v>
      </c>
      <c r="D350" s="365">
        <f>'موازنة 2026-2027'!D350</f>
        <v>0</v>
      </c>
      <c r="E350" s="365">
        <f>'موازنة 2026-2027'!E350</f>
        <v>0</v>
      </c>
      <c r="F350" s="365">
        <f>'موازنة 2026-2027'!F350</f>
        <v>0</v>
      </c>
      <c r="G350" s="49" t="s">
        <v>857</v>
      </c>
      <c r="H350" s="480" t="s">
        <v>289</v>
      </c>
      <c r="I350" s="365">
        <f>'الاطار الموازنى  راي الجهه عام'!I350</f>
        <v>0</v>
      </c>
      <c r="J350" s="365">
        <f>'موازنة 2026-2027'!O350</f>
        <v>0</v>
      </c>
      <c r="K350" s="365">
        <f>'الاطار الموازنى  راي الجهه عام'!J350</f>
        <v>0</v>
      </c>
      <c r="L350" s="365">
        <f>'الاطار الموازنى  راي الجهه عام'!K350</f>
        <v>0</v>
      </c>
      <c r="M350" s="365">
        <f>'الاطار الموازنى  راي الجهه عام'!M350</f>
        <v>0</v>
      </c>
      <c r="N350" s="365">
        <f>'موازنة 2027-2028 '!O350</f>
        <v>0</v>
      </c>
      <c r="O350" s="365">
        <f>'موازنة 2028 -2029'!O350</f>
        <v>0</v>
      </c>
      <c r="P350" s="365">
        <f t="shared" si="89"/>
        <v>0</v>
      </c>
      <c r="Q350" s="365">
        <f>'موازنة 2029-2030'!O350</f>
        <v>0</v>
      </c>
      <c r="R350" s="496">
        <f t="shared" ref="R350:R417" si="104">Q350-J350</f>
        <v>0</v>
      </c>
      <c r="S350" s="365"/>
      <c r="T350" s="365" t="str">
        <f t="shared" ref="T350:T417" si="105">IF(S350&gt;J350,S350-J350," ")</f>
        <v xml:space="preserve"> </v>
      </c>
      <c r="U350" s="365" t="str">
        <f t="shared" ref="U350:U417" si="106">IF(J350&gt;S350,J350-S350," ")</f>
        <v xml:space="preserve"> </v>
      </c>
      <c r="V350" s="497">
        <f t="shared" si="88"/>
        <v>0</v>
      </c>
      <c r="W350" s="461">
        <f t="shared" ref="W350:W417" si="107">SUM(A350+B350+C350+D350+E350+F350+J350+N350+O350+P350+Q350+S350)</f>
        <v>0</v>
      </c>
    </row>
    <row r="351" spans="1:23" ht="105.75" hidden="1" customHeight="1" x14ac:dyDescent="0.2">
      <c r="A351" s="364">
        <f>'موازنة 2026-2027'!A351</f>
        <v>0</v>
      </c>
      <c r="B351" s="365">
        <f>'موازنة 2026-2027'!B351</f>
        <v>0</v>
      </c>
      <c r="C351" s="365">
        <f>'موازنة 2026-2027'!C351</f>
        <v>0</v>
      </c>
      <c r="D351" s="365">
        <f>'موازنة 2026-2027'!D351</f>
        <v>0</v>
      </c>
      <c r="E351" s="365">
        <f>'موازنة 2026-2027'!E351</f>
        <v>0</v>
      </c>
      <c r="F351" s="365">
        <f>'موازنة 2026-2027'!F351</f>
        <v>0</v>
      </c>
      <c r="G351" s="49" t="s">
        <v>858</v>
      </c>
      <c r="H351" s="480" t="s">
        <v>290</v>
      </c>
      <c r="I351" s="365">
        <f>'الاطار الموازنى  راي الجهه عام'!I351</f>
        <v>0</v>
      </c>
      <c r="J351" s="365">
        <f>'موازنة 2026-2027'!O351</f>
        <v>0</v>
      </c>
      <c r="K351" s="365">
        <f>'الاطار الموازنى  راي الجهه عام'!J351</f>
        <v>0</v>
      </c>
      <c r="L351" s="365">
        <f>'الاطار الموازنى  راي الجهه عام'!K351</f>
        <v>0</v>
      </c>
      <c r="M351" s="365">
        <f>'الاطار الموازنى  راي الجهه عام'!M351</f>
        <v>0</v>
      </c>
      <c r="N351" s="365">
        <f>'موازنة 2027-2028 '!O351</f>
        <v>0</v>
      </c>
      <c r="O351" s="365">
        <f>'موازنة 2028 -2029'!O351</f>
        <v>0</v>
      </c>
      <c r="P351" s="365">
        <f t="shared" si="89"/>
        <v>0</v>
      </c>
      <c r="Q351" s="365">
        <f>'موازنة 2029-2030'!O351</f>
        <v>0</v>
      </c>
      <c r="R351" s="496">
        <f t="shared" si="104"/>
        <v>0</v>
      </c>
      <c r="S351" s="365"/>
      <c r="T351" s="365" t="str">
        <f t="shared" si="105"/>
        <v xml:space="preserve"> </v>
      </c>
      <c r="U351" s="365" t="str">
        <f t="shared" si="106"/>
        <v xml:space="preserve"> </v>
      </c>
      <c r="V351" s="497">
        <f t="shared" si="88"/>
        <v>0</v>
      </c>
      <c r="W351" s="461">
        <f t="shared" si="107"/>
        <v>0</v>
      </c>
    </row>
    <row r="352" spans="1:23" ht="105.75" hidden="1" customHeight="1" x14ac:dyDescent="0.2">
      <c r="A352" s="364">
        <f>'موازنة 2026-2027'!A352</f>
        <v>0</v>
      </c>
      <c r="B352" s="365">
        <f>'موازنة 2026-2027'!B352</f>
        <v>0</v>
      </c>
      <c r="C352" s="365">
        <f>'موازنة 2026-2027'!C352</f>
        <v>0</v>
      </c>
      <c r="D352" s="365">
        <f>'موازنة 2026-2027'!D352</f>
        <v>0</v>
      </c>
      <c r="E352" s="365">
        <f>'موازنة 2026-2027'!E352</f>
        <v>0</v>
      </c>
      <c r="F352" s="365">
        <f>'موازنة 2026-2027'!F352</f>
        <v>0</v>
      </c>
      <c r="G352" s="49" t="s">
        <v>859</v>
      </c>
      <c r="H352" s="480" t="s">
        <v>291</v>
      </c>
      <c r="I352" s="365">
        <f>'الاطار الموازنى  راي الجهه عام'!I352</f>
        <v>0</v>
      </c>
      <c r="J352" s="365">
        <f>'موازنة 2026-2027'!O352</f>
        <v>0</v>
      </c>
      <c r="K352" s="365">
        <f>'الاطار الموازنى  راي الجهه عام'!J352</f>
        <v>0</v>
      </c>
      <c r="L352" s="365">
        <f>'الاطار الموازنى  راي الجهه عام'!K352</f>
        <v>0</v>
      </c>
      <c r="M352" s="365">
        <f>'الاطار الموازنى  راي الجهه عام'!M352</f>
        <v>0</v>
      </c>
      <c r="N352" s="365">
        <f>'موازنة 2027-2028 '!O352</f>
        <v>0</v>
      </c>
      <c r="O352" s="365">
        <f>'موازنة 2028 -2029'!O352</f>
        <v>0</v>
      </c>
      <c r="P352" s="365">
        <f t="shared" si="89"/>
        <v>0</v>
      </c>
      <c r="Q352" s="365">
        <f>'موازنة 2029-2030'!O352</f>
        <v>0</v>
      </c>
      <c r="R352" s="496">
        <f t="shared" si="104"/>
        <v>0</v>
      </c>
      <c r="S352" s="365"/>
      <c r="T352" s="365" t="str">
        <f t="shared" si="105"/>
        <v xml:space="preserve"> </v>
      </c>
      <c r="U352" s="365" t="str">
        <f t="shared" si="106"/>
        <v xml:space="preserve"> </v>
      </c>
      <c r="V352" s="497">
        <f t="shared" si="88"/>
        <v>0</v>
      </c>
      <c r="W352" s="461">
        <f t="shared" si="107"/>
        <v>0</v>
      </c>
    </row>
    <row r="353" spans="1:23" ht="105.75" hidden="1" customHeight="1" x14ac:dyDescent="0.2">
      <c r="A353" s="364">
        <f>'موازنة 2026-2027'!A353</f>
        <v>0</v>
      </c>
      <c r="B353" s="365">
        <f>'موازنة 2026-2027'!B353</f>
        <v>0</v>
      </c>
      <c r="C353" s="365">
        <f>'موازنة 2026-2027'!C353</f>
        <v>0</v>
      </c>
      <c r="D353" s="365">
        <f>'موازنة 2026-2027'!D353</f>
        <v>0</v>
      </c>
      <c r="E353" s="365">
        <f>'موازنة 2026-2027'!E353</f>
        <v>0</v>
      </c>
      <c r="F353" s="365">
        <f>'موازنة 2026-2027'!F353</f>
        <v>0</v>
      </c>
      <c r="G353" s="49" t="s">
        <v>860</v>
      </c>
      <c r="H353" s="480" t="s">
        <v>292</v>
      </c>
      <c r="I353" s="365">
        <f>'الاطار الموازنى  راي الجهه عام'!I353</f>
        <v>0</v>
      </c>
      <c r="J353" s="365">
        <f>'موازنة 2026-2027'!O353</f>
        <v>0</v>
      </c>
      <c r="K353" s="365">
        <f>'الاطار الموازنى  راي الجهه عام'!J353</f>
        <v>0</v>
      </c>
      <c r="L353" s="365">
        <f>'الاطار الموازنى  راي الجهه عام'!K353</f>
        <v>0</v>
      </c>
      <c r="M353" s="365">
        <f>'الاطار الموازنى  راي الجهه عام'!M353</f>
        <v>0</v>
      </c>
      <c r="N353" s="365">
        <f>'موازنة 2027-2028 '!O353</f>
        <v>0</v>
      </c>
      <c r="O353" s="365">
        <f>'موازنة 2028 -2029'!O353</f>
        <v>0</v>
      </c>
      <c r="P353" s="365">
        <f t="shared" si="89"/>
        <v>0</v>
      </c>
      <c r="Q353" s="365">
        <f>'موازنة 2029-2030'!O353</f>
        <v>0</v>
      </c>
      <c r="R353" s="496">
        <f t="shared" si="104"/>
        <v>0</v>
      </c>
      <c r="S353" s="365"/>
      <c r="T353" s="365" t="str">
        <f t="shared" si="105"/>
        <v xml:space="preserve"> </v>
      </c>
      <c r="U353" s="365" t="str">
        <f t="shared" si="106"/>
        <v xml:space="preserve"> </v>
      </c>
      <c r="V353" s="497">
        <f t="shared" si="88"/>
        <v>0</v>
      </c>
      <c r="W353" s="461">
        <f t="shared" si="107"/>
        <v>0</v>
      </c>
    </row>
    <row r="354" spans="1:23" ht="105.75" hidden="1" customHeight="1" x14ac:dyDescent="0.2">
      <c r="A354" s="364">
        <f>'موازنة 2026-2027'!A354</f>
        <v>0</v>
      </c>
      <c r="B354" s="365">
        <f>'موازنة 2026-2027'!B354</f>
        <v>0</v>
      </c>
      <c r="C354" s="365">
        <f>'موازنة 2026-2027'!C354</f>
        <v>0</v>
      </c>
      <c r="D354" s="365">
        <f>'موازنة 2026-2027'!D354</f>
        <v>0</v>
      </c>
      <c r="E354" s="365">
        <f>'موازنة 2026-2027'!E354</f>
        <v>0</v>
      </c>
      <c r="F354" s="365">
        <f>'موازنة 2026-2027'!F354</f>
        <v>0</v>
      </c>
      <c r="G354" s="49" t="s">
        <v>861</v>
      </c>
      <c r="H354" s="480" t="s">
        <v>293</v>
      </c>
      <c r="I354" s="365">
        <f>'الاطار الموازنى  راي الجهه عام'!I354</f>
        <v>0</v>
      </c>
      <c r="J354" s="365">
        <f>'موازنة 2026-2027'!O354</f>
        <v>0</v>
      </c>
      <c r="K354" s="365">
        <f>'الاطار الموازنى  راي الجهه عام'!J354</f>
        <v>0</v>
      </c>
      <c r="L354" s="365">
        <f>'الاطار الموازنى  راي الجهه عام'!K354</f>
        <v>0</v>
      </c>
      <c r="M354" s="365">
        <f>'الاطار الموازنى  راي الجهه عام'!M354</f>
        <v>0</v>
      </c>
      <c r="N354" s="365">
        <f>'موازنة 2027-2028 '!O354</f>
        <v>0</v>
      </c>
      <c r="O354" s="365">
        <f>'موازنة 2028 -2029'!O354</f>
        <v>0</v>
      </c>
      <c r="P354" s="365">
        <f t="shared" si="89"/>
        <v>0</v>
      </c>
      <c r="Q354" s="365">
        <f>'موازنة 2029-2030'!O354</f>
        <v>0</v>
      </c>
      <c r="R354" s="496">
        <f t="shared" si="104"/>
        <v>0</v>
      </c>
      <c r="S354" s="365"/>
      <c r="T354" s="365" t="str">
        <f t="shared" si="105"/>
        <v xml:space="preserve"> </v>
      </c>
      <c r="U354" s="365" t="str">
        <f t="shared" si="106"/>
        <v xml:space="preserve"> </v>
      </c>
      <c r="V354" s="497">
        <f t="shared" si="88"/>
        <v>0</v>
      </c>
      <c r="W354" s="461">
        <f t="shared" si="107"/>
        <v>0</v>
      </c>
    </row>
    <row r="355" spans="1:23" ht="105.75" hidden="1" customHeight="1" x14ac:dyDescent="0.2">
      <c r="A355" s="364">
        <f>'موازنة 2026-2027'!A355</f>
        <v>0</v>
      </c>
      <c r="B355" s="365">
        <f>'موازنة 2026-2027'!B355</f>
        <v>0</v>
      </c>
      <c r="C355" s="365">
        <f>'موازنة 2026-2027'!C355</f>
        <v>0</v>
      </c>
      <c r="D355" s="365">
        <f>'موازنة 2026-2027'!D355</f>
        <v>0</v>
      </c>
      <c r="E355" s="365">
        <f>'موازنة 2026-2027'!E355</f>
        <v>0</v>
      </c>
      <c r="F355" s="365">
        <f>'موازنة 2026-2027'!F355</f>
        <v>0</v>
      </c>
      <c r="G355" s="49" t="s">
        <v>862</v>
      </c>
      <c r="H355" s="480" t="s">
        <v>615</v>
      </c>
      <c r="I355" s="365">
        <f>'الاطار الموازنى  راي الجهه عام'!I355</f>
        <v>0</v>
      </c>
      <c r="J355" s="365">
        <f>'موازنة 2026-2027'!O355</f>
        <v>0</v>
      </c>
      <c r="K355" s="365">
        <f>'الاطار الموازنى  راي الجهه عام'!J355</f>
        <v>0</v>
      </c>
      <c r="L355" s="365">
        <f>'الاطار الموازنى  راي الجهه عام'!K355</f>
        <v>0</v>
      </c>
      <c r="M355" s="365">
        <f>'الاطار الموازنى  راي الجهه عام'!M355</f>
        <v>0</v>
      </c>
      <c r="N355" s="365">
        <f>'موازنة 2027-2028 '!O355</f>
        <v>0</v>
      </c>
      <c r="O355" s="365">
        <f>'موازنة 2028 -2029'!O355</f>
        <v>0</v>
      </c>
      <c r="P355" s="365">
        <f t="shared" si="89"/>
        <v>0</v>
      </c>
      <c r="Q355" s="365">
        <f>'موازنة 2029-2030'!O355</f>
        <v>0</v>
      </c>
      <c r="R355" s="496">
        <f t="shared" si="104"/>
        <v>0</v>
      </c>
      <c r="S355" s="365"/>
      <c r="T355" s="365" t="str">
        <f t="shared" si="105"/>
        <v xml:space="preserve"> </v>
      </c>
      <c r="U355" s="365" t="str">
        <f t="shared" si="106"/>
        <v xml:space="preserve"> </v>
      </c>
      <c r="V355" s="497">
        <f t="shared" ref="V355:V422" si="108">IF(S355=0,,S355/J355)</f>
        <v>0</v>
      </c>
      <c r="W355" s="461">
        <f t="shared" si="107"/>
        <v>0</v>
      </c>
    </row>
    <row r="356" spans="1:23" ht="105.75" hidden="1" customHeight="1" thickBot="1" x14ac:dyDescent="0.25">
      <c r="A356" s="366">
        <f>'موازنة 2026-2027'!A356</f>
        <v>0</v>
      </c>
      <c r="B356" s="367">
        <f>'موازنة 2026-2027'!B356</f>
        <v>0</v>
      </c>
      <c r="C356" s="367">
        <f>'موازنة 2026-2027'!C356</f>
        <v>0</v>
      </c>
      <c r="D356" s="367">
        <f>'موازنة 2026-2027'!D356</f>
        <v>0</v>
      </c>
      <c r="E356" s="367">
        <f>'موازنة 2026-2027'!E356</f>
        <v>0</v>
      </c>
      <c r="F356" s="367">
        <f>'موازنة 2026-2027'!F356</f>
        <v>0</v>
      </c>
      <c r="G356" s="81" t="s">
        <v>863</v>
      </c>
      <c r="H356" s="483" t="s">
        <v>616</v>
      </c>
      <c r="I356" s="367">
        <f>'الاطار الموازنى  راي الجهه عام'!I356</f>
        <v>0</v>
      </c>
      <c r="J356" s="367">
        <f>'موازنة 2026-2027'!O356</f>
        <v>0</v>
      </c>
      <c r="K356" s="367">
        <f>'الاطار الموازنى  راي الجهه عام'!J356</f>
        <v>0</v>
      </c>
      <c r="L356" s="367">
        <f>'الاطار الموازنى  راي الجهه عام'!K356</f>
        <v>0</v>
      </c>
      <c r="M356" s="367">
        <f>'الاطار الموازنى  راي الجهه عام'!M356</f>
        <v>0</v>
      </c>
      <c r="N356" s="367">
        <f>'موازنة 2027-2028 '!O356</f>
        <v>0</v>
      </c>
      <c r="O356" s="367">
        <f>'موازنة 2028 -2029'!O356</f>
        <v>0</v>
      </c>
      <c r="P356" s="367">
        <f t="shared" si="89"/>
        <v>0</v>
      </c>
      <c r="Q356" s="367">
        <f>'موازنة 2029-2030'!O356</f>
        <v>0</v>
      </c>
      <c r="R356" s="498">
        <f t="shared" si="104"/>
        <v>0</v>
      </c>
      <c r="S356" s="367"/>
      <c r="T356" s="367" t="str">
        <f t="shared" si="105"/>
        <v xml:space="preserve"> </v>
      </c>
      <c r="U356" s="367" t="str">
        <f t="shared" si="106"/>
        <v xml:space="preserve"> </v>
      </c>
      <c r="V356" s="499">
        <f t="shared" si="108"/>
        <v>0</v>
      </c>
      <c r="W356" s="461">
        <f t="shared" si="107"/>
        <v>0</v>
      </c>
    </row>
    <row r="357" spans="1:23" s="1" customFormat="1" ht="102.75" hidden="1" customHeight="1" thickBot="1" x14ac:dyDescent="0.25">
      <c r="A357" s="360">
        <f t="shared" ref="A357:F357" si="109">SUM(A350:A356)</f>
        <v>0</v>
      </c>
      <c r="B357" s="368">
        <f t="shared" si="109"/>
        <v>0</v>
      </c>
      <c r="C357" s="368">
        <f t="shared" si="109"/>
        <v>0</v>
      </c>
      <c r="D357" s="368">
        <f t="shared" si="109"/>
        <v>0</v>
      </c>
      <c r="E357" s="368">
        <f t="shared" si="109"/>
        <v>0</v>
      </c>
      <c r="F357" s="368">
        <f t="shared" si="109"/>
        <v>0</v>
      </c>
      <c r="G357" s="51"/>
      <c r="H357" s="486" t="s">
        <v>294</v>
      </c>
      <c r="I357" s="368">
        <f>'الاطار الموازنى  راي الجهه عام'!I357</f>
        <v>0</v>
      </c>
      <c r="J357" s="368">
        <f>'موازنة 2026-2027'!O357</f>
        <v>0</v>
      </c>
      <c r="K357" s="368">
        <f>'الاطار الموازنى  راي الجهه عام'!J357</f>
        <v>0</v>
      </c>
      <c r="L357" s="368">
        <f>'الاطار الموازنى  راي الجهه عام'!K357</f>
        <v>0</v>
      </c>
      <c r="M357" s="368">
        <f>'الاطار الموازنى  راي الجهه عام'!M357</f>
        <v>0</v>
      </c>
      <c r="N357" s="368">
        <f>'موازنة 2027-2028 '!O357</f>
        <v>0</v>
      </c>
      <c r="O357" s="368">
        <f>'موازنة 2028 -2029'!O357</f>
        <v>0</v>
      </c>
      <c r="P357" s="368">
        <f t="shared" ref="P357:S357" si="110">SUM(P350:P356)</f>
        <v>0</v>
      </c>
      <c r="Q357" s="368">
        <f>'موازنة 2029-2030'!O357</f>
        <v>0</v>
      </c>
      <c r="R357" s="500">
        <f t="shared" si="104"/>
        <v>0</v>
      </c>
      <c r="S357" s="368">
        <f t="shared" si="110"/>
        <v>0</v>
      </c>
      <c r="T357" s="368" t="str">
        <f t="shared" si="105"/>
        <v xml:space="preserve"> </v>
      </c>
      <c r="U357" s="368" t="str">
        <f t="shared" si="106"/>
        <v xml:space="preserve"> </v>
      </c>
      <c r="V357" s="501">
        <f t="shared" si="108"/>
        <v>0</v>
      </c>
      <c r="W357" s="461">
        <f t="shared" si="107"/>
        <v>0</v>
      </c>
    </row>
    <row r="358" spans="1:23" s="2" customFormat="1" ht="102.75" customHeight="1" thickBot="1" x14ac:dyDescent="0.25">
      <c r="A358" s="376">
        <f t="shared" ref="A358:S358" si="111">A341+A348+A357</f>
        <v>55000</v>
      </c>
      <c r="B358" s="377">
        <f t="shared" si="111"/>
        <v>27567</v>
      </c>
      <c r="C358" s="377">
        <f t="shared" si="111"/>
        <v>100000</v>
      </c>
      <c r="D358" s="377">
        <f t="shared" si="111"/>
        <v>30374</v>
      </c>
      <c r="E358" s="377">
        <f t="shared" si="111"/>
        <v>100000</v>
      </c>
      <c r="F358" s="377">
        <f t="shared" si="111"/>
        <v>0</v>
      </c>
      <c r="G358" s="57"/>
      <c r="H358" s="514" t="s">
        <v>295</v>
      </c>
      <c r="I358" s="377">
        <f>'الاطار الموازنى  راي الجهه عام'!I358</f>
        <v>111000</v>
      </c>
      <c r="J358" s="377">
        <f>'موازنة 2026-2027'!O358</f>
        <v>111000</v>
      </c>
      <c r="K358" s="377">
        <f>'الاطار الموازنى  راي الجهه عام'!J358</f>
        <v>127000</v>
      </c>
      <c r="L358" s="377">
        <f>'الاطار الموازنى  راي الجهه عام'!K358</f>
        <v>151000</v>
      </c>
      <c r="M358" s="377">
        <f>'الاطار الموازنى  راي الجهه عام'!M358</f>
        <v>0</v>
      </c>
      <c r="N358" s="377">
        <f>'موازنة 2027-2028 '!O358</f>
        <v>127000</v>
      </c>
      <c r="O358" s="377">
        <f>'موازنة 2028 -2029'!O358</f>
        <v>151000</v>
      </c>
      <c r="P358" s="377">
        <f t="shared" ref="P358:P425" si="112">O358*2</f>
        <v>302000</v>
      </c>
      <c r="Q358" s="377">
        <f>'موازنة 2029-2030'!O358</f>
        <v>0</v>
      </c>
      <c r="R358" s="515">
        <f t="shared" si="104"/>
        <v>-111000</v>
      </c>
      <c r="S358" s="377">
        <f t="shared" si="111"/>
        <v>0</v>
      </c>
      <c r="T358" s="377" t="str">
        <f t="shared" si="105"/>
        <v xml:space="preserve"> </v>
      </c>
      <c r="U358" s="377">
        <f t="shared" si="106"/>
        <v>111000</v>
      </c>
      <c r="V358" s="516">
        <f t="shared" si="108"/>
        <v>0</v>
      </c>
      <c r="W358" s="461">
        <f t="shared" si="107"/>
        <v>1003941</v>
      </c>
    </row>
    <row r="359" spans="1:23" s="2" customFormat="1" ht="105.75" hidden="1" customHeight="1" x14ac:dyDescent="0.2">
      <c r="A359" s="419">
        <f>'موازنة 2026-2027'!A359</f>
        <v>0</v>
      </c>
      <c r="B359" s="420">
        <f>'موازنة 2026-2027'!B359</f>
        <v>0</v>
      </c>
      <c r="C359" s="420">
        <f>'موازنة 2026-2027'!C359</f>
        <v>0</v>
      </c>
      <c r="D359" s="420">
        <f>'موازنة 2026-2027'!D359</f>
        <v>0</v>
      </c>
      <c r="E359" s="420">
        <f>'موازنة 2026-2027'!E359</f>
        <v>0</v>
      </c>
      <c r="F359" s="420">
        <f>'موازنة 2026-2027'!F359</f>
        <v>0</v>
      </c>
      <c r="G359" s="67">
        <v>3113070101</v>
      </c>
      <c r="H359" s="587" t="s">
        <v>296</v>
      </c>
      <c r="I359" s="420">
        <f>'الاطار الموازنى  راي الجهه عام'!I359</f>
        <v>0</v>
      </c>
      <c r="J359" s="420">
        <f>'موازنة 2026-2027'!O359</f>
        <v>0</v>
      </c>
      <c r="K359" s="420">
        <f>'الاطار الموازنى  راي الجهه عام'!J359</f>
        <v>0</v>
      </c>
      <c r="L359" s="420">
        <f>'الاطار الموازنى  راي الجهه عام'!K359</f>
        <v>0</v>
      </c>
      <c r="M359" s="420">
        <f>'الاطار الموازنى  راي الجهه عام'!M359</f>
        <v>0</v>
      </c>
      <c r="N359" s="420">
        <f>'موازنة 2027-2028 '!O359</f>
        <v>0</v>
      </c>
      <c r="O359" s="420">
        <f>'موازنة 2028 -2029'!O359</f>
        <v>0</v>
      </c>
      <c r="P359" s="420">
        <f t="shared" si="112"/>
        <v>0</v>
      </c>
      <c r="Q359" s="420">
        <f>'موازنة 2029-2030'!O359</f>
        <v>0</v>
      </c>
      <c r="R359" s="588">
        <f t="shared" si="104"/>
        <v>0</v>
      </c>
      <c r="S359" s="420"/>
      <c r="T359" s="420" t="str">
        <f t="shared" si="105"/>
        <v xml:space="preserve"> </v>
      </c>
      <c r="U359" s="420" t="str">
        <f t="shared" si="106"/>
        <v xml:space="preserve"> </v>
      </c>
      <c r="V359" s="589">
        <f t="shared" si="108"/>
        <v>0</v>
      </c>
      <c r="W359" s="461">
        <f t="shared" si="107"/>
        <v>0</v>
      </c>
    </row>
    <row r="360" spans="1:23" s="2" customFormat="1" ht="105.75" hidden="1" customHeight="1" x14ac:dyDescent="0.2">
      <c r="A360" s="389">
        <f>'موازنة 2026-2027'!A360</f>
        <v>0</v>
      </c>
      <c r="B360" s="390">
        <f>'موازنة 2026-2027'!B360</f>
        <v>0</v>
      </c>
      <c r="C360" s="390">
        <f>'موازنة 2026-2027'!C360</f>
        <v>0</v>
      </c>
      <c r="D360" s="390">
        <f>'موازنة 2026-2027'!D360</f>
        <v>0</v>
      </c>
      <c r="E360" s="390">
        <f>'موازنة 2026-2027'!E360</f>
        <v>0</v>
      </c>
      <c r="F360" s="390">
        <f>'موازنة 2026-2027'!F360</f>
        <v>0</v>
      </c>
      <c r="G360" s="60">
        <v>3113080101</v>
      </c>
      <c r="H360" s="474" t="s">
        <v>297</v>
      </c>
      <c r="I360" s="390">
        <f>'الاطار الموازنى  راي الجهه عام'!I360</f>
        <v>0</v>
      </c>
      <c r="J360" s="390">
        <f>'موازنة 2026-2027'!O360</f>
        <v>0</v>
      </c>
      <c r="K360" s="390">
        <f>'الاطار الموازنى  راي الجهه عام'!J360</f>
        <v>0</v>
      </c>
      <c r="L360" s="390">
        <f>'الاطار الموازنى  راي الجهه عام'!K360</f>
        <v>0</v>
      </c>
      <c r="M360" s="390">
        <f>'الاطار الموازنى  راي الجهه عام'!M360</f>
        <v>0</v>
      </c>
      <c r="N360" s="390">
        <f>'موازنة 2027-2028 '!O360</f>
        <v>0</v>
      </c>
      <c r="O360" s="390">
        <f>'موازنة 2028 -2029'!O360</f>
        <v>0</v>
      </c>
      <c r="P360" s="390">
        <f t="shared" si="112"/>
        <v>0</v>
      </c>
      <c r="Q360" s="390">
        <f>'موازنة 2029-2030'!O360</f>
        <v>0</v>
      </c>
      <c r="R360" s="544">
        <f t="shared" si="104"/>
        <v>0</v>
      </c>
      <c r="S360" s="390"/>
      <c r="T360" s="390" t="str">
        <f t="shared" si="105"/>
        <v xml:space="preserve"> </v>
      </c>
      <c r="U360" s="390" t="str">
        <f t="shared" si="106"/>
        <v xml:space="preserve"> </v>
      </c>
      <c r="V360" s="545">
        <f t="shared" si="108"/>
        <v>0</v>
      </c>
      <c r="W360" s="461">
        <f t="shared" si="107"/>
        <v>0</v>
      </c>
    </row>
    <row r="361" spans="1:23" s="2" customFormat="1" ht="105.75" hidden="1" customHeight="1" x14ac:dyDescent="0.2">
      <c r="A361" s="389"/>
      <c r="B361" s="390"/>
      <c r="C361" s="390"/>
      <c r="D361" s="390"/>
      <c r="E361" s="390"/>
      <c r="F361" s="390"/>
      <c r="G361" s="60" t="s">
        <v>864</v>
      </c>
      <c r="H361" s="474" t="s">
        <v>298</v>
      </c>
      <c r="I361" s="390">
        <f>'الاطار الموازنى  راي الجهه عام'!I361</f>
        <v>0</v>
      </c>
      <c r="J361" s="390"/>
      <c r="K361" s="390">
        <f>'الاطار الموازنى  راي الجهه عام'!J361</f>
        <v>0</v>
      </c>
      <c r="L361" s="390">
        <f>'الاطار الموازنى  راي الجهه عام'!K361</f>
        <v>0</v>
      </c>
      <c r="M361" s="390">
        <f>'الاطار الموازنى  راي الجهه عام'!M361</f>
        <v>0</v>
      </c>
      <c r="N361" s="390"/>
      <c r="O361" s="390"/>
      <c r="P361" s="390"/>
      <c r="Q361" s="390"/>
      <c r="R361" s="544">
        <f t="shared" si="104"/>
        <v>0</v>
      </c>
      <c r="S361" s="390"/>
      <c r="T361" s="390" t="str">
        <f t="shared" si="105"/>
        <v xml:space="preserve"> </v>
      </c>
      <c r="U361" s="390" t="str">
        <f t="shared" si="106"/>
        <v xml:space="preserve"> </v>
      </c>
      <c r="V361" s="545"/>
      <c r="W361" s="461">
        <f>W378</f>
        <v>0</v>
      </c>
    </row>
    <row r="362" spans="1:23" s="1" customFormat="1" ht="105.75" hidden="1" customHeight="1" x14ac:dyDescent="0.2">
      <c r="A362" s="357"/>
      <c r="B362" s="373"/>
      <c r="C362" s="373"/>
      <c r="D362" s="373"/>
      <c r="E362" s="373"/>
      <c r="F362" s="373"/>
      <c r="G362" s="54">
        <v>3113090100</v>
      </c>
      <c r="H362" s="477" t="s">
        <v>572</v>
      </c>
      <c r="I362" s="373">
        <f>'الاطار الموازنى  راي الجهه عام'!I362</f>
        <v>0</v>
      </c>
      <c r="J362" s="373"/>
      <c r="K362" s="373">
        <f>'الاطار الموازنى  راي الجهه عام'!J362</f>
        <v>0</v>
      </c>
      <c r="L362" s="373">
        <f>'الاطار الموازنى  راي الجهه عام'!K362</f>
        <v>0</v>
      </c>
      <c r="M362" s="373">
        <f>'الاطار الموازنى  راي الجهه عام'!M362</f>
        <v>0</v>
      </c>
      <c r="N362" s="373"/>
      <c r="O362" s="373"/>
      <c r="P362" s="373"/>
      <c r="Q362" s="373"/>
      <c r="R362" s="508"/>
      <c r="S362" s="373"/>
      <c r="T362" s="373" t="str">
        <f t="shared" si="105"/>
        <v xml:space="preserve"> </v>
      </c>
      <c r="U362" s="373" t="str">
        <f t="shared" si="106"/>
        <v xml:space="preserve"> </v>
      </c>
      <c r="V362" s="509"/>
      <c r="W362" s="461">
        <f>W368</f>
        <v>0</v>
      </c>
    </row>
    <row r="363" spans="1:23" ht="105.75" hidden="1" customHeight="1" x14ac:dyDescent="0.2">
      <c r="A363" s="364">
        <f>'موازنة 2026-2027'!A363</f>
        <v>0</v>
      </c>
      <c r="B363" s="365">
        <f>'موازنة 2026-2027'!B363</f>
        <v>0</v>
      </c>
      <c r="C363" s="365">
        <f>'موازنة 2026-2027'!C363</f>
        <v>0</v>
      </c>
      <c r="D363" s="365">
        <f>'موازنة 2026-2027'!D363</f>
        <v>0</v>
      </c>
      <c r="E363" s="365">
        <f>'موازنة 2026-2027'!E363</f>
        <v>0</v>
      </c>
      <c r="F363" s="365">
        <f>'موازنة 2026-2027'!F363</f>
        <v>0</v>
      </c>
      <c r="G363" s="49" t="s">
        <v>865</v>
      </c>
      <c r="H363" s="480" t="s">
        <v>573</v>
      </c>
      <c r="I363" s="365">
        <f>'الاطار الموازنى  راي الجهه عام'!I363</f>
        <v>0</v>
      </c>
      <c r="J363" s="365">
        <f>'موازنة 2026-2027'!O363</f>
        <v>0</v>
      </c>
      <c r="K363" s="365">
        <f>'الاطار الموازنى  راي الجهه عام'!J363</f>
        <v>0</v>
      </c>
      <c r="L363" s="365">
        <f>'الاطار الموازنى  راي الجهه عام'!K363</f>
        <v>0</v>
      </c>
      <c r="M363" s="365">
        <f>'الاطار الموازنى  راي الجهه عام'!M363</f>
        <v>0</v>
      </c>
      <c r="N363" s="365">
        <f>'موازنة 2027-2028 '!O363</f>
        <v>0</v>
      </c>
      <c r="O363" s="365">
        <f>'موازنة 2028 -2029'!O363</f>
        <v>0</v>
      </c>
      <c r="P363" s="365">
        <f t="shared" si="112"/>
        <v>0</v>
      </c>
      <c r="Q363" s="365">
        <f>'موازنة 2029-2030'!O363</f>
        <v>0</v>
      </c>
      <c r="R363" s="496">
        <f t="shared" si="104"/>
        <v>0</v>
      </c>
      <c r="S363" s="365"/>
      <c r="T363" s="365" t="str">
        <f t="shared" si="105"/>
        <v xml:space="preserve"> </v>
      </c>
      <c r="U363" s="365" t="str">
        <f t="shared" si="106"/>
        <v xml:space="preserve"> </v>
      </c>
      <c r="V363" s="497">
        <f t="shared" si="108"/>
        <v>0</v>
      </c>
      <c r="W363" s="461">
        <f t="shared" si="107"/>
        <v>0</v>
      </c>
    </row>
    <row r="364" spans="1:23" ht="105.75" hidden="1" customHeight="1" x14ac:dyDescent="0.2">
      <c r="A364" s="364">
        <f>'موازنة 2026-2027'!A364</f>
        <v>0</v>
      </c>
      <c r="B364" s="365">
        <f>'موازنة 2026-2027'!B364</f>
        <v>0</v>
      </c>
      <c r="C364" s="365">
        <f>'موازنة 2026-2027'!C364</f>
        <v>0</v>
      </c>
      <c r="D364" s="365">
        <f>'موازنة 2026-2027'!D364</f>
        <v>0</v>
      </c>
      <c r="E364" s="365">
        <f>'موازنة 2026-2027'!E364</f>
        <v>0</v>
      </c>
      <c r="F364" s="365">
        <f>'موازنة 2026-2027'!F364</f>
        <v>0</v>
      </c>
      <c r="G364" s="49" t="s">
        <v>866</v>
      </c>
      <c r="H364" s="480" t="s">
        <v>574</v>
      </c>
      <c r="I364" s="365">
        <f>'الاطار الموازنى  راي الجهه عام'!I364</f>
        <v>0</v>
      </c>
      <c r="J364" s="365">
        <f>'موازنة 2026-2027'!O364</f>
        <v>0</v>
      </c>
      <c r="K364" s="365">
        <f>'الاطار الموازنى  راي الجهه عام'!J364</f>
        <v>0</v>
      </c>
      <c r="L364" s="365">
        <f>'الاطار الموازنى  راي الجهه عام'!K364</f>
        <v>0</v>
      </c>
      <c r="M364" s="365">
        <f>'الاطار الموازنى  راي الجهه عام'!M364</f>
        <v>0</v>
      </c>
      <c r="N364" s="365">
        <f>'موازنة 2027-2028 '!O364</f>
        <v>0</v>
      </c>
      <c r="O364" s="365">
        <f>'موازنة 2028 -2029'!O364</f>
        <v>0</v>
      </c>
      <c r="P364" s="365">
        <f t="shared" si="112"/>
        <v>0</v>
      </c>
      <c r="Q364" s="365">
        <f>'موازنة 2029-2030'!O364</f>
        <v>0</v>
      </c>
      <c r="R364" s="496">
        <f t="shared" si="104"/>
        <v>0</v>
      </c>
      <c r="S364" s="365"/>
      <c r="T364" s="365" t="str">
        <f t="shared" si="105"/>
        <v xml:space="preserve"> </v>
      </c>
      <c r="U364" s="365" t="str">
        <f t="shared" si="106"/>
        <v xml:space="preserve"> </v>
      </c>
      <c r="V364" s="497">
        <f t="shared" si="108"/>
        <v>0</v>
      </c>
      <c r="W364" s="461">
        <f t="shared" si="107"/>
        <v>0</v>
      </c>
    </row>
    <row r="365" spans="1:23" ht="105.75" hidden="1" customHeight="1" x14ac:dyDescent="0.2">
      <c r="A365" s="364">
        <f>'موازنة 2026-2027'!A365</f>
        <v>0</v>
      </c>
      <c r="B365" s="365">
        <f>'موازنة 2026-2027'!B365</f>
        <v>0</v>
      </c>
      <c r="C365" s="365">
        <f>'موازنة 2026-2027'!C365</f>
        <v>0</v>
      </c>
      <c r="D365" s="365">
        <f>'موازنة 2026-2027'!D365</f>
        <v>0</v>
      </c>
      <c r="E365" s="365">
        <f>'موازنة 2026-2027'!E365</f>
        <v>0</v>
      </c>
      <c r="F365" s="365">
        <f>'موازنة 2026-2027'!F365</f>
        <v>0</v>
      </c>
      <c r="G365" s="49" t="s">
        <v>867</v>
      </c>
      <c r="H365" s="480" t="s">
        <v>575</v>
      </c>
      <c r="I365" s="365">
        <f>'الاطار الموازنى  راي الجهه عام'!I365</f>
        <v>0</v>
      </c>
      <c r="J365" s="365">
        <f>'موازنة 2026-2027'!O365</f>
        <v>0</v>
      </c>
      <c r="K365" s="365">
        <f>'الاطار الموازنى  راي الجهه عام'!J365</f>
        <v>0</v>
      </c>
      <c r="L365" s="365">
        <f>'الاطار الموازنى  راي الجهه عام'!K365</f>
        <v>0</v>
      </c>
      <c r="M365" s="365">
        <f>'الاطار الموازنى  راي الجهه عام'!M365</f>
        <v>0</v>
      </c>
      <c r="N365" s="365">
        <f>'موازنة 2027-2028 '!O365</f>
        <v>0</v>
      </c>
      <c r="O365" s="365">
        <f>'موازنة 2028 -2029'!O365</f>
        <v>0</v>
      </c>
      <c r="P365" s="365">
        <f t="shared" si="112"/>
        <v>0</v>
      </c>
      <c r="Q365" s="365">
        <f>'موازنة 2029-2030'!O365</f>
        <v>0</v>
      </c>
      <c r="R365" s="496">
        <f t="shared" si="104"/>
        <v>0</v>
      </c>
      <c r="S365" s="365"/>
      <c r="T365" s="365" t="str">
        <f t="shared" si="105"/>
        <v xml:space="preserve"> </v>
      </c>
      <c r="U365" s="365" t="str">
        <f t="shared" si="106"/>
        <v xml:space="preserve"> </v>
      </c>
      <c r="V365" s="497">
        <f t="shared" si="108"/>
        <v>0</v>
      </c>
      <c r="W365" s="461">
        <f t="shared" si="107"/>
        <v>0</v>
      </c>
    </row>
    <row r="366" spans="1:23" ht="105.75" hidden="1" customHeight="1" x14ac:dyDescent="0.2">
      <c r="A366" s="364">
        <f>'موازنة 2026-2027'!A366</f>
        <v>0</v>
      </c>
      <c r="B366" s="365">
        <f>'موازنة 2026-2027'!B366</f>
        <v>0</v>
      </c>
      <c r="C366" s="365">
        <f>'موازنة 2026-2027'!C366</f>
        <v>0</v>
      </c>
      <c r="D366" s="365">
        <f>'موازنة 2026-2027'!D366</f>
        <v>0</v>
      </c>
      <c r="E366" s="365">
        <f>'موازنة 2026-2027'!E366</f>
        <v>0</v>
      </c>
      <c r="F366" s="365">
        <f>'موازنة 2026-2027'!F366</f>
        <v>0</v>
      </c>
      <c r="G366" s="49" t="s">
        <v>868</v>
      </c>
      <c r="H366" s="480" t="s">
        <v>576</v>
      </c>
      <c r="I366" s="365">
        <f>'الاطار الموازنى  راي الجهه عام'!I366</f>
        <v>0</v>
      </c>
      <c r="J366" s="365">
        <f>'موازنة 2026-2027'!O366</f>
        <v>0</v>
      </c>
      <c r="K366" s="365">
        <f>'الاطار الموازنى  راي الجهه عام'!J366</f>
        <v>0</v>
      </c>
      <c r="L366" s="365">
        <f>'الاطار الموازنى  راي الجهه عام'!K366</f>
        <v>0</v>
      </c>
      <c r="M366" s="365">
        <f>'الاطار الموازنى  راي الجهه عام'!M366</f>
        <v>0</v>
      </c>
      <c r="N366" s="365">
        <f>'موازنة 2027-2028 '!O366</f>
        <v>0</v>
      </c>
      <c r="O366" s="365">
        <f>'موازنة 2028 -2029'!O366</f>
        <v>0</v>
      </c>
      <c r="P366" s="365">
        <f t="shared" si="112"/>
        <v>0</v>
      </c>
      <c r="Q366" s="365">
        <f>'موازنة 2029-2030'!O366</f>
        <v>0</v>
      </c>
      <c r="R366" s="496">
        <f t="shared" si="104"/>
        <v>0</v>
      </c>
      <c r="S366" s="365"/>
      <c r="T366" s="365" t="str">
        <f t="shared" si="105"/>
        <v xml:space="preserve"> </v>
      </c>
      <c r="U366" s="365" t="str">
        <f t="shared" si="106"/>
        <v xml:space="preserve"> </v>
      </c>
      <c r="V366" s="497">
        <f t="shared" si="108"/>
        <v>0</v>
      </c>
      <c r="W366" s="461">
        <f t="shared" si="107"/>
        <v>0</v>
      </c>
    </row>
    <row r="367" spans="1:23" ht="105.75" hidden="1" customHeight="1" thickBot="1" x14ac:dyDescent="0.25">
      <c r="A367" s="391">
        <f>'موازنة 2026-2027'!A367</f>
        <v>0</v>
      </c>
      <c r="B367" s="379">
        <f>'موازنة 2026-2027'!B367</f>
        <v>0</v>
      </c>
      <c r="C367" s="379">
        <f>'موازنة 2026-2027'!C367</f>
        <v>0</v>
      </c>
      <c r="D367" s="379">
        <f>'موازنة 2026-2027'!D367</f>
        <v>0</v>
      </c>
      <c r="E367" s="379">
        <f>'موازنة 2026-2027'!E367</f>
        <v>0</v>
      </c>
      <c r="F367" s="379">
        <f>'موازنة 2026-2027'!F367</f>
        <v>0</v>
      </c>
      <c r="G367" s="50" t="s">
        <v>869</v>
      </c>
      <c r="H367" s="519" t="s">
        <v>577</v>
      </c>
      <c r="I367" s="379">
        <f>'الاطار الموازنى  راي الجهه عام'!I367</f>
        <v>0</v>
      </c>
      <c r="J367" s="379">
        <f>'موازنة 2026-2027'!O367</f>
        <v>0</v>
      </c>
      <c r="K367" s="379">
        <f>'الاطار الموازنى  راي الجهه عام'!J367</f>
        <v>0</v>
      </c>
      <c r="L367" s="379">
        <f>'الاطار الموازنى  راي الجهه عام'!K367</f>
        <v>0</v>
      </c>
      <c r="M367" s="379">
        <f>'الاطار الموازنى  راي الجهه عام'!M367</f>
        <v>0</v>
      </c>
      <c r="N367" s="379">
        <f>'موازنة 2027-2028 '!O367</f>
        <v>0</v>
      </c>
      <c r="O367" s="379">
        <f>'موازنة 2028 -2029'!O367</f>
        <v>0</v>
      </c>
      <c r="P367" s="379">
        <f t="shared" si="112"/>
        <v>0</v>
      </c>
      <c r="Q367" s="379">
        <f>'موازنة 2029-2030'!O367</f>
        <v>0</v>
      </c>
      <c r="R367" s="520">
        <f t="shared" si="104"/>
        <v>0</v>
      </c>
      <c r="S367" s="379"/>
      <c r="T367" s="379" t="str">
        <f t="shared" si="105"/>
        <v xml:space="preserve"> </v>
      </c>
      <c r="U367" s="379" t="str">
        <f t="shared" si="106"/>
        <v xml:space="preserve"> </v>
      </c>
      <c r="V367" s="521">
        <f t="shared" si="108"/>
        <v>0</v>
      </c>
      <c r="W367" s="461">
        <f t="shared" si="107"/>
        <v>0</v>
      </c>
    </row>
    <row r="368" spans="1:23" s="1" customFormat="1" ht="99.75" hidden="1" customHeight="1" thickBot="1" x14ac:dyDescent="0.25">
      <c r="A368" s="360">
        <f t="shared" ref="A368:S368" si="113">SUM(A363:A367)</f>
        <v>0</v>
      </c>
      <c r="B368" s="368">
        <f t="shared" si="113"/>
        <v>0</v>
      </c>
      <c r="C368" s="368">
        <f t="shared" si="113"/>
        <v>0</v>
      </c>
      <c r="D368" s="368">
        <f t="shared" si="113"/>
        <v>0</v>
      </c>
      <c r="E368" s="368">
        <f t="shared" si="113"/>
        <v>0</v>
      </c>
      <c r="F368" s="368">
        <f t="shared" si="113"/>
        <v>0</v>
      </c>
      <c r="G368" s="51"/>
      <c r="H368" s="486" t="s">
        <v>167</v>
      </c>
      <c r="I368" s="368">
        <f>'الاطار الموازنى  راي الجهه عام'!I368</f>
        <v>0</v>
      </c>
      <c r="J368" s="368">
        <f>'موازنة 2026-2027'!O368</f>
        <v>0</v>
      </c>
      <c r="K368" s="368">
        <f>'الاطار الموازنى  راي الجهه عام'!J368</f>
        <v>0</v>
      </c>
      <c r="L368" s="368">
        <f>'الاطار الموازنى  راي الجهه عام'!K368</f>
        <v>0</v>
      </c>
      <c r="M368" s="368">
        <f>'الاطار الموازنى  راي الجهه عام'!M368</f>
        <v>0</v>
      </c>
      <c r="N368" s="368">
        <f>'موازنة 2027-2028 '!O368</f>
        <v>0</v>
      </c>
      <c r="O368" s="368">
        <f>'موازنة 2028 -2029'!O368</f>
        <v>0</v>
      </c>
      <c r="P368" s="368">
        <f t="shared" si="113"/>
        <v>0</v>
      </c>
      <c r="Q368" s="368">
        <f>'موازنة 2029-2030'!O368</f>
        <v>0</v>
      </c>
      <c r="R368" s="500">
        <f t="shared" si="104"/>
        <v>0</v>
      </c>
      <c r="S368" s="368">
        <f t="shared" si="113"/>
        <v>0</v>
      </c>
      <c r="T368" s="368" t="str">
        <f t="shared" si="105"/>
        <v xml:space="preserve"> </v>
      </c>
      <c r="U368" s="368" t="str">
        <f t="shared" si="106"/>
        <v xml:space="preserve"> </v>
      </c>
      <c r="V368" s="501">
        <f t="shared" si="108"/>
        <v>0</v>
      </c>
      <c r="W368" s="461">
        <f t="shared" si="107"/>
        <v>0</v>
      </c>
    </row>
    <row r="369" spans="1:23" s="1" customFormat="1" ht="105.75" hidden="1" customHeight="1" x14ac:dyDescent="0.2">
      <c r="A369" s="394"/>
      <c r="B369" s="395"/>
      <c r="C369" s="395"/>
      <c r="D369" s="395"/>
      <c r="E369" s="395"/>
      <c r="F369" s="395"/>
      <c r="G369" s="48" t="s">
        <v>870</v>
      </c>
      <c r="H369" s="513" t="s">
        <v>578</v>
      </c>
      <c r="I369" s="395">
        <f>'الاطار الموازنى  راي الجهه عام'!I369</f>
        <v>0</v>
      </c>
      <c r="J369" s="395"/>
      <c r="K369" s="395">
        <f>'الاطار الموازنى  راي الجهه عام'!J369</f>
        <v>0</v>
      </c>
      <c r="L369" s="395">
        <f>'الاطار الموازنى  راي الجهه عام'!K369</f>
        <v>0</v>
      </c>
      <c r="M369" s="395">
        <f>'الاطار الموازنى  راي الجهه عام'!M369</f>
        <v>0</v>
      </c>
      <c r="N369" s="395"/>
      <c r="O369" s="395"/>
      <c r="P369" s="395"/>
      <c r="Q369" s="395"/>
      <c r="R369" s="549"/>
      <c r="S369" s="395"/>
      <c r="T369" s="395" t="str">
        <f t="shared" si="105"/>
        <v xml:space="preserve"> </v>
      </c>
      <c r="U369" s="395" t="str">
        <f t="shared" si="106"/>
        <v xml:space="preserve"> </v>
      </c>
      <c r="V369" s="550"/>
      <c r="W369" s="461">
        <f>W376</f>
        <v>0</v>
      </c>
    </row>
    <row r="370" spans="1:23" ht="105.75" hidden="1" customHeight="1" x14ac:dyDescent="0.2">
      <c r="A370" s="364">
        <f>'موازنة 2026-2027'!A370</f>
        <v>0</v>
      </c>
      <c r="B370" s="365">
        <f>'موازنة 2026-2027'!B370</f>
        <v>0</v>
      </c>
      <c r="C370" s="365">
        <f>'موازنة 2026-2027'!C370</f>
        <v>0</v>
      </c>
      <c r="D370" s="365">
        <f>'موازنة 2026-2027'!D370</f>
        <v>0</v>
      </c>
      <c r="E370" s="365">
        <f>'موازنة 2026-2027'!E370</f>
        <v>0</v>
      </c>
      <c r="F370" s="365">
        <f>'موازنة 2026-2027'!F370</f>
        <v>0</v>
      </c>
      <c r="G370" s="49" t="s">
        <v>871</v>
      </c>
      <c r="H370" s="480" t="s">
        <v>579</v>
      </c>
      <c r="I370" s="365">
        <f>'الاطار الموازنى  راي الجهه عام'!I370</f>
        <v>0</v>
      </c>
      <c r="J370" s="365">
        <f>'موازنة 2026-2027'!O370</f>
        <v>0</v>
      </c>
      <c r="K370" s="365">
        <f>'الاطار الموازنى  راي الجهه عام'!J370</f>
        <v>0</v>
      </c>
      <c r="L370" s="365">
        <f>'الاطار الموازنى  راي الجهه عام'!K370</f>
        <v>0</v>
      </c>
      <c r="M370" s="365">
        <f>'الاطار الموازنى  راي الجهه عام'!M370</f>
        <v>0</v>
      </c>
      <c r="N370" s="365">
        <f>'موازنة 2027-2028 '!O370</f>
        <v>0</v>
      </c>
      <c r="O370" s="365">
        <f>'موازنة 2028 -2029'!O370</f>
        <v>0</v>
      </c>
      <c r="P370" s="365">
        <f t="shared" si="112"/>
        <v>0</v>
      </c>
      <c r="Q370" s="365">
        <f>'موازنة 2029-2030'!O370</f>
        <v>0</v>
      </c>
      <c r="R370" s="496">
        <f t="shared" si="104"/>
        <v>0</v>
      </c>
      <c r="S370" s="365"/>
      <c r="T370" s="365" t="str">
        <f t="shared" si="105"/>
        <v xml:space="preserve"> </v>
      </c>
      <c r="U370" s="365" t="str">
        <f t="shared" si="106"/>
        <v xml:space="preserve"> </v>
      </c>
      <c r="V370" s="497">
        <f t="shared" si="108"/>
        <v>0</v>
      </c>
      <c r="W370" s="461">
        <f t="shared" si="107"/>
        <v>0</v>
      </c>
    </row>
    <row r="371" spans="1:23" ht="105.75" hidden="1" customHeight="1" x14ac:dyDescent="0.2">
      <c r="A371" s="364">
        <f>'موازنة 2026-2027'!A371</f>
        <v>0</v>
      </c>
      <c r="B371" s="365">
        <f>'موازنة 2026-2027'!B371</f>
        <v>0</v>
      </c>
      <c r="C371" s="365">
        <f>'موازنة 2026-2027'!C371</f>
        <v>0</v>
      </c>
      <c r="D371" s="365">
        <f>'موازنة 2026-2027'!D371</f>
        <v>0</v>
      </c>
      <c r="E371" s="365">
        <f>'موازنة 2026-2027'!E371</f>
        <v>0</v>
      </c>
      <c r="F371" s="365">
        <f>'موازنة 2026-2027'!F371</f>
        <v>0</v>
      </c>
      <c r="G371" s="49" t="s">
        <v>872</v>
      </c>
      <c r="H371" s="480" t="s">
        <v>580</v>
      </c>
      <c r="I371" s="365">
        <f>'الاطار الموازنى  راي الجهه عام'!I371</f>
        <v>0</v>
      </c>
      <c r="J371" s="365">
        <f>'موازنة 2026-2027'!O371</f>
        <v>0</v>
      </c>
      <c r="K371" s="365">
        <f>'الاطار الموازنى  راي الجهه عام'!J371</f>
        <v>0</v>
      </c>
      <c r="L371" s="365">
        <f>'الاطار الموازنى  راي الجهه عام'!K371</f>
        <v>0</v>
      </c>
      <c r="M371" s="365">
        <f>'الاطار الموازنى  راي الجهه عام'!M371</f>
        <v>0</v>
      </c>
      <c r="N371" s="365">
        <f>'موازنة 2027-2028 '!O371</f>
        <v>0</v>
      </c>
      <c r="O371" s="365">
        <f>'موازنة 2028 -2029'!O371</f>
        <v>0</v>
      </c>
      <c r="P371" s="365">
        <f t="shared" si="112"/>
        <v>0</v>
      </c>
      <c r="Q371" s="365">
        <f>'موازنة 2029-2030'!O371</f>
        <v>0</v>
      </c>
      <c r="R371" s="496">
        <f t="shared" si="104"/>
        <v>0</v>
      </c>
      <c r="S371" s="365"/>
      <c r="T371" s="365" t="str">
        <f t="shared" si="105"/>
        <v xml:space="preserve"> </v>
      </c>
      <c r="U371" s="365" t="str">
        <f t="shared" si="106"/>
        <v xml:space="preserve"> </v>
      </c>
      <c r="V371" s="497">
        <f t="shared" si="108"/>
        <v>0</v>
      </c>
      <c r="W371" s="461">
        <f t="shared" si="107"/>
        <v>0</v>
      </c>
    </row>
    <row r="372" spans="1:23" ht="105.75" hidden="1" customHeight="1" x14ac:dyDescent="0.2">
      <c r="A372" s="364">
        <f>'موازنة 2026-2027'!A372</f>
        <v>0</v>
      </c>
      <c r="B372" s="365">
        <f>'موازنة 2026-2027'!B372</f>
        <v>0</v>
      </c>
      <c r="C372" s="365">
        <f>'موازنة 2026-2027'!C372</f>
        <v>0</v>
      </c>
      <c r="D372" s="365">
        <f>'موازنة 2026-2027'!D372</f>
        <v>0</v>
      </c>
      <c r="E372" s="365">
        <f>'موازنة 2026-2027'!E372</f>
        <v>0</v>
      </c>
      <c r="F372" s="365">
        <f>'موازنة 2026-2027'!F372</f>
        <v>0</v>
      </c>
      <c r="G372" s="49" t="s">
        <v>873</v>
      </c>
      <c r="H372" s="480" t="s">
        <v>581</v>
      </c>
      <c r="I372" s="365">
        <f>'الاطار الموازنى  راي الجهه عام'!I372</f>
        <v>0</v>
      </c>
      <c r="J372" s="365">
        <f>'موازنة 2026-2027'!O372</f>
        <v>0</v>
      </c>
      <c r="K372" s="365">
        <f>'الاطار الموازنى  راي الجهه عام'!J372</f>
        <v>0</v>
      </c>
      <c r="L372" s="365">
        <f>'الاطار الموازنى  راي الجهه عام'!K372</f>
        <v>0</v>
      </c>
      <c r="M372" s="365">
        <f>'الاطار الموازنى  راي الجهه عام'!M372</f>
        <v>0</v>
      </c>
      <c r="N372" s="365">
        <f>'موازنة 2027-2028 '!O372</f>
        <v>0</v>
      </c>
      <c r="O372" s="365">
        <f>'موازنة 2028 -2029'!O372</f>
        <v>0</v>
      </c>
      <c r="P372" s="365">
        <f t="shared" si="112"/>
        <v>0</v>
      </c>
      <c r="Q372" s="365">
        <f>'موازنة 2029-2030'!O372</f>
        <v>0</v>
      </c>
      <c r="R372" s="496">
        <f t="shared" si="104"/>
        <v>0</v>
      </c>
      <c r="S372" s="365"/>
      <c r="T372" s="365" t="str">
        <f t="shared" si="105"/>
        <v xml:space="preserve"> </v>
      </c>
      <c r="U372" s="365" t="str">
        <f t="shared" si="106"/>
        <v xml:space="preserve"> </v>
      </c>
      <c r="V372" s="497">
        <f t="shared" si="108"/>
        <v>0</v>
      </c>
      <c r="W372" s="461">
        <f t="shared" si="107"/>
        <v>0</v>
      </c>
    </row>
    <row r="373" spans="1:23" ht="105.75" hidden="1" customHeight="1" x14ac:dyDescent="0.2">
      <c r="A373" s="364">
        <f>'موازنة 2026-2027'!A373</f>
        <v>0</v>
      </c>
      <c r="B373" s="365">
        <f>'موازنة 2026-2027'!B373</f>
        <v>0</v>
      </c>
      <c r="C373" s="365">
        <f>'موازنة 2026-2027'!C373</f>
        <v>0</v>
      </c>
      <c r="D373" s="365">
        <f>'موازنة 2026-2027'!D373</f>
        <v>0</v>
      </c>
      <c r="E373" s="365">
        <f>'موازنة 2026-2027'!E373</f>
        <v>0</v>
      </c>
      <c r="F373" s="365">
        <f>'موازنة 2026-2027'!F373</f>
        <v>0</v>
      </c>
      <c r="G373" s="49" t="s">
        <v>874</v>
      </c>
      <c r="H373" s="480" t="s">
        <v>582</v>
      </c>
      <c r="I373" s="365">
        <f>'الاطار الموازنى  راي الجهه عام'!I373</f>
        <v>0</v>
      </c>
      <c r="J373" s="365">
        <f>'موازنة 2026-2027'!O373</f>
        <v>0</v>
      </c>
      <c r="K373" s="365">
        <f>'الاطار الموازنى  راي الجهه عام'!J373</f>
        <v>0</v>
      </c>
      <c r="L373" s="365">
        <f>'الاطار الموازنى  راي الجهه عام'!K373</f>
        <v>0</v>
      </c>
      <c r="M373" s="365">
        <f>'الاطار الموازنى  راي الجهه عام'!M373</f>
        <v>0</v>
      </c>
      <c r="N373" s="365">
        <f>'موازنة 2027-2028 '!O373</f>
        <v>0</v>
      </c>
      <c r="O373" s="365">
        <f>'موازنة 2028 -2029'!O373</f>
        <v>0</v>
      </c>
      <c r="P373" s="365">
        <f t="shared" si="112"/>
        <v>0</v>
      </c>
      <c r="Q373" s="365">
        <f>'موازنة 2029-2030'!O373</f>
        <v>0</v>
      </c>
      <c r="R373" s="496">
        <f t="shared" si="104"/>
        <v>0</v>
      </c>
      <c r="S373" s="365"/>
      <c r="T373" s="365" t="str">
        <f t="shared" si="105"/>
        <v xml:space="preserve"> </v>
      </c>
      <c r="U373" s="365" t="str">
        <f t="shared" si="106"/>
        <v xml:space="preserve"> </v>
      </c>
      <c r="V373" s="497">
        <f t="shared" si="108"/>
        <v>0</v>
      </c>
      <c r="W373" s="461">
        <f t="shared" si="107"/>
        <v>0</v>
      </c>
    </row>
    <row r="374" spans="1:23" ht="105.75" hidden="1" customHeight="1" x14ac:dyDescent="0.2">
      <c r="A374" s="364">
        <f>'موازنة 2026-2027'!A374</f>
        <v>0</v>
      </c>
      <c r="B374" s="365">
        <f>'موازنة 2026-2027'!B374</f>
        <v>0</v>
      </c>
      <c r="C374" s="365">
        <f>'موازنة 2026-2027'!C374</f>
        <v>0</v>
      </c>
      <c r="D374" s="365">
        <f>'موازنة 2026-2027'!D374</f>
        <v>0</v>
      </c>
      <c r="E374" s="365">
        <f>'موازنة 2026-2027'!E374</f>
        <v>0</v>
      </c>
      <c r="F374" s="365">
        <f>'موازنة 2026-2027'!F374</f>
        <v>0</v>
      </c>
      <c r="G374" s="49" t="s">
        <v>875</v>
      </c>
      <c r="H374" s="480" t="s">
        <v>583</v>
      </c>
      <c r="I374" s="365">
        <f>'الاطار الموازنى  راي الجهه عام'!I374</f>
        <v>0</v>
      </c>
      <c r="J374" s="365">
        <f>'موازنة 2026-2027'!O374</f>
        <v>0</v>
      </c>
      <c r="K374" s="365">
        <f>'الاطار الموازنى  راي الجهه عام'!J374</f>
        <v>0</v>
      </c>
      <c r="L374" s="365">
        <f>'الاطار الموازنى  راي الجهه عام'!K374</f>
        <v>0</v>
      </c>
      <c r="M374" s="365">
        <f>'الاطار الموازنى  راي الجهه عام'!M374</f>
        <v>0</v>
      </c>
      <c r="N374" s="365">
        <f>'موازنة 2027-2028 '!O374</f>
        <v>0</v>
      </c>
      <c r="O374" s="365">
        <f>'موازنة 2028 -2029'!O374</f>
        <v>0</v>
      </c>
      <c r="P374" s="365">
        <f t="shared" si="112"/>
        <v>0</v>
      </c>
      <c r="Q374" s="365">
        <f>'موازنة 2029-2030'!O374</f>
        <v>0</v>
      </c>
      <c r="R374" s="496">
        <f t="shared" si="104"/>
        <v>0</v>
      </c>
      <c r="S374" s="365"/>
      <c r="T374" s="365" t="str">
        <f t="shared" si="105"/>
        <v xml:space="preserve"> </v>
      </c>
      <c r="U374" s="365" t="str">
        <f t="shared" si="106"/>
        <v xml:space="preserve"> </v>
      </c>
      <c r="V374" s="497">
        <f t="shared" si="108"/>
        <v>0</v>
      </c>
      <c r="W374" s="461">
        <f t="shared" si="107"/>
        <v>0</v>
      </c>
    </row>
    <row r="375" spans="1:23" ht="105.75" hidden="1" customHeight="1" thickBot="1" x14ac:dyDescent="0.25">
      <c r="A375" s="391">
        <f>'موازنة 2026-2027'!A375</f>
        <v>0</v>
      </c>
      <c r="B375" s="379">
        <f>'موازنة 2026-2027'!B375</f>
        <v>0</v>
      </c>
      <c r="C375" s="379">
        <f>'موازنة 2026-2027'!C375</f>
        <v>0</v>
      </c>
      <c r="D375" s="379">
        <f>'موازنة 2026-2027'!D375</f>
        <v>0</v>
      </c>
      <c r="E375" s="379">
        <f>'موازنة 2026-2027'!E375</f>
        <v>0</v>
      </c>
      <c r="F375" s="379">
        <f>'موازنة 2026-2027'!F375</f>
        <v>0</v>
      </c>
      <c r="G375" s="50" t="s">
        <v>876</v>
      </c>
      <c r="H375" s="519" t="s">
        <v>584</v>
      </c>
      <c r="I375" s="379">
        <f>'الاطار الموازنى  راي الجهه عام'!I375</f>
        <v>0</v>
      </c>
      <c r="J375" s="379">
        <f>'موازنة 2026-2027'!O375</f>
        <v>0</v>
      </c>
      <c r="K375" s="379">
        <f>'الاطار الموازنى  راي الجهه عام'!J375</f>
        <v>0</v>
      </c>
      <c r="L375" s="379">
        <f>'الاطار الموازنى  راي الجهه عام'!K375</f>
        <v>0</v>
      </c>
      <c r="M375" s="379">
        <f>'الاطار الموازنى  راي الجهه عام'!M375</f>
        <v>0</v>
      </c>
      <c r="N375" s="379">
        <f>'موازنة 2027-2028 '!O375</f>
        <v>0</v>
      </c>
      <c r="O375" s="379">
        <f>'موازنة 2028 -2029'!O375</f>
        <v>0</v>
      </c>
      <c r="P375" s="379">
        <f t="shared" si="112"/>
        <v>0</v>
      </c>
      <c r="Q375" s="379">
        <f>'موازنة 2029-2030'!O375</f>
        <v>0</v>
      </c>
      <c r="R375" s="520">
        <f t="shared" si="104"/>
        <v>0</v>
      </c>
      <c r="S375" s="379"/>
      <c r="T375" s="379" t="str">
        <f t="shared" si="105"/>
        <v xml:space="preserve"> </v>
      </c>
      <c r="U375" s="379" t="str">
        <f t="shared" si="106"/>
        <v xml:space="preserve"> </v>
      </c>
      <c r="V375" s="521">
        <f t="shared" si="108"/>
        <v>0</v>
      </c>
      <c r="W375" s="461">
        <f t="shared" si="107"/>
        <v>0</v>
      </c>
    </row>
    <row r="376" spans="1:23" s="1" customFormat="1" ht="107.25" hidden="1" customHeight="1" thickBot="1" x14ac:dyDescent="0.25">
      <c r="A376" s="360">
        <f t="shared" ref="A376:S376" si="114">SUM(A370:A375)</f>
        <v>0</v>
      </c>
      <c r="B376" s="368">
        <f t="shared" si="114"/>
        <v>0</v>
      </c>
      <c r="C376" s="368">
        <f t="shared" si="114"/>
        <v>0</v>
      </c>
      <c r="D376" s="368">
        <f t="shared" si="114"/>
        <v>0</v>
      </c>
      <c r="E376" s="368">
        <f t="shared" si="114"/>
        <v>0</v>
      </c>
      <c r="F376" s="368">
        <f t="shared" si="114"/>
        <v>0</v>
      </c>
      <c r="G376" s="51"/>
      <c r="H376" s="486" t="s">
        <v>171</v>
      </c>
      <c r="I376" s="368">
        <f>'الاطار الموازنى  راي الجهه عام'!I376</f>
        <v>0</v>
      </c>
      <c r="J376" s="368">
        <f>'موازنة 2026-2027'!O376</f>
        <v>0</v>
      </c>
      <c r="K376" s="368">
        <f>'الاطار الموازنى  راي الجهه عام'!J376</f>
        <v>0</v>
      </c>
      <c r="L376" s="368">
        <f>'الاطار الموازنى  راي الجهه عام'!K376</f>
        <v>0</v>
      </c>
      <c r="M376" s="368">
        <f>'الاطار الموازنى  راي الجهه عام'!M376</f>
        <v>0</v>
      </c>
      <c r="N376" s="368">
        <f>'موازنة 2027-2028 '!O376</f>
        <v>0</v>
      </c>
      <c r="O376" s="368">
        <f>'موازنة 2028 -2029'!O376</f>
        <v>0</v>
      </c>
      <c r="P376" s="368">
        <f t="shared" si="114"/>
        <v>0</v>
      </c>
      <c r="Q376" s="368">
        <f>'موازنة 2029-2030'!O376</f>
        <v>0</v>
      </c>
      <c r="R376" s="500">
        <f t="shared" si="104"/>
        <v>0</v>
      </c>
      <c r="S376" s="368">
        <f t="shared" si="114"/>
        <v>0</v>
      </c>
      <c r="T376" s="368" t="str">
        <f t="shared" si="105"/>
        <v xml:space="preserve"> </v>
      </c>
      <c r="U376" s="368" t="str">
        <f t="shared" si="106"/>
        <v xml:space="preserve"> </v>
      </c>
      <c r="V376" s="501">
        <f t="shared" si="108"/>
        <v>0</v>
      </c>
      <c r="W376" s="461">
        <f t="shared" si="107"/>
        <v>0</v>
      </c>
    </row>
    <row r="377" spans="1:23" s="1" customFormat="1" ht="105.75" hidden="1" customHeight="1" thickBot="1" x14ac:dyDescent="0.25">
      <c r="A377" s="394">
        <f>'موازنة 2026-2027'!A377</f>
        <v>0</v>
      </c>
      <c r="B377" s="395">
        <f>'موازنة 2026-2027'!B377</f>
        <v>0</v>
      </c>
      <c r="C377" s="395">
        <f>'موازنة 2026-2027'!C377</f>
        <v>0</v>
      </c>
      <c r="D377" s="395">
        <f>'موازنة 2026-2027'!D377</f>
        <v>0</v>
      </c>
      <c r="E377" s="395">
        <f>'موازنة 2026-2027'!E377</f>
        <v>0</v>
      </c>
      <c r="F377" s="395">
        <f>'موازنة 2026-2027'!F377</f>
        <v>0</v>
      </c>
      <c r="G377" s="48">
        <v>3113090300</v>
      </c>
      <c r="H377" s="513" t="s">
        <v>1097</v>
      </c>
      <c r="I377" s="395">
        <f>'الاطار الموازنى  راي الجهه عام'!I377</f>
        <v>0</v>
      </c>
      <c r="J377" s="395">
        <f>'موازنة 2026-2027'!O377</f>
        <v>0</v>
      </c>
      <c r="K377" s="395">
        <f>'الاطار الموازنى  راي الجهه عام'!J377</f>
        <v>0</v>
      </c>
      <c r="L377" s="395">
        <f>'الاطار الموازنى  راي الجهه عام'!K377</f>
        <v>0</v>
      </c>
      <c r="M377" s="395">
        <f>'الاطار الموازنى  راي الجهه عام'!M377</f>
        <v>0</v>
      </c>
      <c r="N377" s="395">
        <f>'موازنة 2027-2028 '!O377</f>
        <v>0</v>
      </c>
      <c r="O377" s="395">
        <f>'موازنة 2028 -2029'!O377</f>
        <v>0</v>
      </c>
      <c r="P377" s="395">
        <f t="shared" si="112"/>
        <v>0</v>
      </c>
      <c r="Q377" s="395">
        <f>'موازنة 2029-2030'!O377</f>
        <v>0</v>
      </c>
      <c r="R377" s="549">
        <f t="shared" si="104"/>
        <v>0</v>
      </c>
      <c r="S377" s="395"/>
      <c r="T377" s="395" t="str">
        <f t="shared" si="105"/>
        <v xml:space="preserve"> </v>
      </c>
      <c r="U377" s="395" t="str">
        <f t="shared" si="106"/>
        <v xml:space="preserve"> </v>
      </c>
      <c r="V377" s="550">
        <f t="shared" si="108"/>
        <v>0</v>
      </c>
      <c r="W377" s="461">
        <f t="shared" si="107"/>
        <v>0</v>
      </c>
    </row>
    <row r="378" spans="1:23" s="2" customFormat="1" ht="112.5" hidden="1" customHeight="1" thickBot="1" x14ac:dyDescent="0.25">
      <c r="A378" s="376">
        <f t="shared" ref="A378:S378" si="115">A368+A376+A377</f>
        <v>0</v>
      </c>
      <c r="B378" s="377">
        <f t="shared" si="115"/>
        <v>0</v>
      </c>
      <c r="C378" s="377">
        <f t="shared" si="115"/>
        <v>0</v>
      </c>
      <c r="D378" s="377">
        <f t="shared" si="115"/>
        <v>0</v>
      </c>
      <c r="E378" s="377">
        <f t="shared" si="115"/>
        <v>0</v>
      </c>
      <c r="F378" s="377">
        <f t="shared" si="115"/>
        <v>0</v>
      </c>
      <c r="G378" s="57"/>
      <c r="H378" s="514" t="s">
        <v>323</v>
      </c>
      <c r="I378" s="377">
        <f>'الاطار الموازنى  راي الجهه عام'!I378</f>
        <v>0</v>
      </c>
      <c r="J378" s="377">
        <f>'موازنة 2026-2027'!O378</f>
        <v>0</v>
      </c>
      <c r="K378" s="377">
        <f>'الاطار الموازنى  راي الجهه عام'!J378</f>
        <v>0</v>
      </c>
      <c r="L378" s="377">
        <f>'الاطار الموازنى  راي الجهه عام'!K378</f>
        <v>0</v>
      </c>
      <c r="M378" s="377">
        <f>'الاطار الموازنى  راي الجهه عام'!M378</f>
        <v>0</v>
      </c>
      <c r="N378" s="377">
        <f>'موازنة 2027-2028 '!O378</f>
        <v>0</v>
      </c>
      <c r="O378" s="377">
        <f>'موازنة 2028 -2029'!O378</f>
        <v>0</v>
      </c>
      <c r="P378" s="377">
        <f t="shared" si="115"/>
        <v>0</v>
      </c>
      <c r="Q378" s="377">
        <f>'موازنة 2029-2030'!O378</f>
        <v>0</v>
      </c>
      <c r="R378" s="515">
        <f t="shared" si="104"/>
        <v>0</v>
      </c>
      <c r="S378" s="377">
        <f t="shared" si="115"/>
        <v>0</v>
      </c>
      <c r="T378" s="377" t="str">
        <f t="shared" si="105"/>
        <v xml:space="preserve"> </v>
      </c>
      <c r="U378" s="377" t="str">
        <f t="shared" si="106"/>
        <v xml:space="preserve"> </v>
      </c>
      <c r="V378" s="516">
        <f t="shared" si="108"/>
        <v>0</v>
      </c>
      <c r="W378" s="461">
        <f t="shared" si="107"/>
        <v>0</v>
      </c>
    </row>
    <row r="379" spans="1:23" s="3" customFormat="1" ht="105.75" hidden="1" customHeight="1" thickBot="1" x14ac:dyDescent="0.25">
      <c r="A379" s="382">
        <f>'موازنة 2026-2027'!A379</f>
        <v>0</v>
      </c>
      <c r="B379" s="383">
        <f>'موازنة 2026-2027'!B379</f>
        <v>0</v>
      </c>
      <c r="C379" s="383">
        <f>'موازنة 2026-2027'!C379</f>
        <v>0</v>
      </c>
      <c r="D379" s="383">
        <f>'موازنة 2026-2027'!D379</f>
        <v>0</v>
      </c>
      <c r="E379" s="383">
        <f>'موازنة 2026-2027'!E379</f>
        <v>0</v>
      </c>
      <c r="F379" s="383">
        <f>'موازنة 2026-2027'!F379</f>
        <v>0</v>
      </c>
      <c r="G379" s="42">
        <v>3113980101</v>
      </c>
      <c r="H379" s="522" t="s">
        <v>299</v>
      </c>
      <c r="I379" s="383">
        <f>'الاطار الموازنى  راي الجهه عام'!I379</f>
        <v>0</v>
      </c>
      <c r="J379" s="383">
        <f>'موازنة 2026-2027'!O379</f>
        <v>0</v>
      </c>
      <c r="K379" s="383">
        <f>'الاطار الموازنى  راي الجهه عام'!J379</f>
        <v>0</v>
      </c>
      <c r="L379" s="383">
        <f>'الاطار الموازنى  راي الجهه عام'!K379</f>
        <v>0</v>
      </c>
      <c r="M379" s="383">
        <f>'الاطار الموازنى  راي الجهه عام'!M379</f>
        <v>0</v>
      </c>
      <c r="N379" s="383">
        <f>'موازنة 2027-2028 '!O379</f>
        <v>0</v>
      </c>
      <c r="O379" s="383">
        <f>'موازنة 2028 -2029'!O379</f>
        <v>0</v>
      </c>
      <c r="P379" s="383">
        <f t="shared" si="112"/>
        <v>0</v>
      </c>
      <c r="Q379" s="383">
        <f>'موازنة 2029-2030'!O379</f>
        <v>0</v>
      </c>
      <c r="R379" s="526">
        <f t="shared" si="104"/>
        <v>0</v>
      </c>
      <c r="S379" s="383"/>
      <c r="T379" s="383" t="str">
        <f t="shared" si="105"/>
        <v xml:space="preserve"> </v>
      </c>
      <c r="U379" s="383" t="str">
        <f t="shared" si="106"/>
        <v xml:space="preserve"> </v>
      </c>
      <c r="V379" s="527">
        <f t="shared" si="108"/>
        <v>0</v>
      </c>
      <c r="W379" s="461">
        <f t="shared" si="107"/>
        <v>0</v>
      </c>
    </row>
    <row r="380" spans="1:23" s="3" customFormat="1" ht="117.75" customHeight="1" thickBot="1" x14ac:dyDescent="0.25">
      <c r="A380" s="382">
        <f t="shared" ref="A380:S380" si="116">A379+A361+A360+A359+A358+A335+A330+A321+A308+A286</f>
        <v>5150000</v>
      </c>
      <c r="B380" s="383">
        <f t="shared" si="116"/>
        <v>4952104</v>
      </c>
      <c r="C380" s="383">
        <f t="shared" si="116"/>
        <v>6000000</v>
      </c>
      <c r="D380" s="383">
        <f t="shared" si="116"/>
        <v>6676141</v>
      </c>
      <c r="E380" s="383">
        <f t="shared" si="116"/>
        <v>7941000</v>
      </c>
      <c r="F380" s="383">
        <f t="shared" si="116"/>
        <v>0</v>
      </c>
      <c r="G380" s="58"/>
      <c r="H380" s="525" t="s">
        <v>300</v>
      </c>
      <c r="I380" s="383">
        <f>'الاطار الموازنى  راي الجهه عام'!I380</f>
        <v>8731000</v>
      </c>
      <c r="J380" s="383">
        <f>'موازنة 2026-2027'!O380</f>
        <v>8731000</v>
      </c>
      <c r="K380" s="383">
        <f>'الاطار الموازنى  راي الجهه عام'!J380</f>
        <v>9503000</v>
      </c>
      <c r="L380" s="383">
        <f>'الاطار الموازنى  راي الجهه عام'!K380</f>
        <v>10693000</v>
      </c>
      <c r="M380" s="383">
        <f>'الاطار الموازنى  راي الجهه عام'!M380</f>
        <v>0</v>
      </c>
      <c r="N380" s="383">
        <f>'موازنة 2027-2028 '!O380</f>
        <v>9503000</v>
      </c>
      <c r="O380" s="383">
        <f>'موازنة 2028 -2029'!O380</f>
        <v>10693000</v>
      </c>
      <c r="P380" s="383">
        <f t="shared" si="116"/>
        <v>21341000</v>
      </c>
      <c r="Q380" s="383">
        <f>'موازنة 2029-2030'!O380</f>
        <v>0</v>
      </c>
      <c r="R380" s="526">
        <f t="shared" si="104"/>
        <v>-8731000</v>
      </c>
      <c r="S380" s="383">
        <f t="shared" si="116"/>
        <v>0</v>
      </c>
      <c r="T380" s="383" t="str">
        <f t="shared" si="105"/>
        <v xml:space="preserve"> </v>
      </c>
      <c r="U380" s="383">
        <f t="shared" si="106"/>
        <v>8731000</v>
      </c>
      <c r="V380" s="527">
        <f t="shared" si="108"/>
        <v>0</v>
      </c>
      <c r="W380" s="461">
        <f t="shared" si="107"/>
        <v>80987245</v>
      </c>
    </row>
    <row r="381" spans="1:23" s="3" customFormat="1" ht="105.75" hidden="1" customHeight="1" thickBot="1" x14ac:dyDescent="0.25">
      <c r="A381" s="400">
        <f>'موازنة 2026-2027'!A381</f>
        <v>0</v>
      </c>
      <c r="B381" s="401">
        <f>'موازنة 2026-2027'!B381</f>
        <v>0</v>
      </c>
      <c r="C381" s="401">
        <f>'موازنة 2026-2027'!C381</f>
        <v>0</v>
      </c>
      <c r="D381" s="401">
        <f>'موازنة 2026-2027'!D381</f>
        <v>0</v>
      </c>
      <c r="E381" s="401">
        <f>'موازنة 2026-2027'!E381</f>
        <v>0</v>
      </c>
      <c r="F381" s="401">
        <f>'موازنة 2026-2027'!F381</f>
        <v>0</v>
      </c>
      <c r="G381" s="42">
        <v>3113990101</v>
      </c>
      <c r="H381" s="525" t="s">
        <v>51</v>
      </c>
      <c r="I381" s="401">
        <f>'الاطار الموازنى  راي الجهه عام'!I381</f>
        <v>0</v>
      </c>
      <c r="J381" s="401">
        <f>'موازنة 2026-2027'!O381</f>
        <v>0</v>
      </c>
      <c r="K381" s="401">
        <f>'الاطار الموازنى  راي الجهه عام'!J381</f>
        <v>0</v>
      </c>
      <c r="L381" s="401">
        <f>'الاطار الموازنى  راي الجهه عام'!K381</f>
        <v>0</v>
      </c>
      <c r="M381" s="401">
        <f>'الاطار الموازنى  راي الجهه عام'!M381</f>
        <v>0</v>
      </c>
      <c r="N381" s="401">
        <f>'موازنة 2027-2028 '!O381</f>
        <v>0</v>
      </c>
      <c r="O381" s="401">
        <f>'موازنة 2028 -2029'!O381</f>
        <v>0</v>
      </c>
      <c r="P381" s="401">
        <f t="shared" si="112"/>
        <v>0</v>
      </c>
      <c r="Q381" s="401">
        <f>'موازنة 2029-2030'!O381</f>
        <v>0</v>
      </c>
      <c r="R381" s="528">
        <f t="shared" si="104"/>
        <v>0</v>
      </c>
      <c r="S381" s="401"/>
      <c r="T381" s="401" t="str">
        <f t="shared" si="105"/>
        <v xml:space="preserve"> </v>
      </c>
      <c r="U381" s="401" t="str">
        <f t="shared" si="106"/>
        <v xml:space="preserve"> </v>
      </c>
      <c r="V381" s="529">
        <f t="shared" si="108"/>
        <v>0</v>
      </c>
      <c r="W381" s="461">
        <f t="shared" si="107"/>
        <v>0</v>
      </c>
    </row>
    <row r="382" spans="1:23" s="3" customFormat="1" ht="132.75" customHeight="1" thickBot="1" x14ac:dyDescent="0.25">
      <c r="A382" s="382">
        <f t="shared" ref="A382:S382" si="117">A380-A381</f>
        <v>5150000</v>
      </c>
      <c r="B382" s="383">
        <f t="shared" si="117"/>
        <v>4952104</v>
      </c>
      <c r="C382" s="383">
        <f t="shared" si="117"/>
        <v>6000000</v>
      </c>
      <c r="D382" s="383">
        <f t="shared" si="117"/>
        <v>6676141</v>
      </c>
      <c r="E382" s="383">
        <f t="shared" si="117"/>
        <v>7941000</v>
      </c>
      <c r="F382" s="383">
        <f t="shared" si="117"/>
        <v>0</v>
      </c>
      <c r="G382" s="58"/>
      <c r="H382" s="525" t="s">
        <v>602</v>
      </c>
      <c r="I382" s="383">
        <f>'الاطار الموازنى  راي الجهه عام'!I382</f>
        <v>8731000</v>
      </c>
      <c r="J382" s="383">
        <f>'موازنة 2026-2027'!O382</f>
        <v>8731000</v>
      </c>
      <c r="K382" s="383">
        <f>'الاطار الموازنى  راي الجهه عام'!J382</f>
        <v>9503000</v>
      </c>
      <c r="L382" s="383">
        <f>'الاطار الموازنى  راي الجهه عام'!K382</f>
        <v>10693000</v>
      </c>
      <c r="M382" s="383">
        <f>'الاطار الموازنى  راي الجهه عام'!M382</f>
        <v>0</v>
      </c>
      <c r="N382" s="383">
        <f>'موازنة 2027-2028 '!O382</f>
        <v>9503000</v>
      </c>
      <c r="O382" s="383">
        <f>'موازنة 2028 -2029'!O382</f>
        <v>10693000</v>
      </c>
      <c r="P382" s="383">
        <f t="shared" si="117"/>
        <v>21341000</v>
      </c>
      <c r="Q382" s="383">
        <f>'موازنة 2029-2030'!O382</f>
        <v>0</v>
      </c>
      <c r="R382" s="526">
        <f t="shared" si="104"/>
        <v>-8731000</v>
      </c>
      <c r="S382" s="383">
        <f t="shared" si="117"/>
        <v>0</v>
      </c>
      <c r="T382" s="383" t="str">
        <f t="shared" si="105"/>
        <v xml:space="preserve"> </v>
      </c>
      <c r="U382" s="383">
        <f t="shared" si="106"/>
        <v>8731000</v>
      </c>
      <c r="V382" s="527">
        <f t="shared" si="108"/>
        <v>0</v>
      </c>
      <c r="W382" s="461">
        <f t="shared" si="107"/>
        <v>80987245</v>
      </c>
    </row>
    <row r="383" spans="1:23" s="277" customFormat="1" ht="121.5" customHeight="1" x14ac:dyDescent="0.2">
      <c r="A383" s="421"/>
      <c r="B383" s="422"/>
      <c r="C383" s="423">
        <f>(C382-A382)/A382</f>
        <v>0.1650485436893204</v>
      </c>
      <c r="D383" s="423">
        <f>(D382-B382)/B382</f>
        <v>0.34814232495924963</v>
      </c>
      <c r="E383" s="423">
        <f>(E382-C382)/C382</f>
        <v>0.32350000000000001</v>
      </c>
      <c r="F383" s="423">
        <f>(F382-D382)/D382</f>
        <v>-1</v>
      </c>
      <c r="G383" s="280"/>
      <c r="H383" s="536" t="s">
        <v>1137</v>
      </c>
      <c r="I383" s="386" t="e">
        <f>'الاطار الموازنى  راي الجهه عام'!I383</f>
        <v>#DIV/0!</v>
      </c>
      <c r="J383" s="386">
        <f>'موازنة 2026-2027'!O383</f>
        <v>3.5632183908045978E-3</v>
      </c>
      <c r="K383" s="386" t="e">
        <f>'الاطار الموازنى  راي الجهه عام'!J383</f>
        <v>#DIV/0!</v>
      </c>
      <c r="L383" s="386" t="e">
        <f>'الاطار الموازنى  راي الجهه عام'!K383</f>
        <v>#VALUE!</v>
      </c>
      <c r="M383" s="386">
        <f>'الاطار الموازنى  راي الجهه عام'!M383</f>
        <v>-1</v>
      </c>
      <c r="N383" s="422" t="e">
        <f>'موازنة 2027-2028 '!O383</f>
        <v>#DIV/0!</v>
      </c>
      <c r="O383" s="422" t="e">
        <f>'موازنة 2028 -2029'!O383</f>
        <v>#DIV/0!</v>
      </c>
      <c r="P383" s="422"/>
      <c r="Q383" s="423" t="e">
        <f>'موازنة 2029-2030'!O383</f>
        <v>#DIV/0!</v>
      </c>
      <c r="R383" s="590"/>
      <c r="S383" s="423">
        <f>(S382-N382)/N382</f>
        <v>-1</v>
      </c>
      <c r="T383" s="422"/>
      <c r="U383" s="422"/>
      <c r="V383" s="591"/>
      <c r="W383" s="539">
        <v>1</v>
      </c>
    </row>
    <row r="384" spans="1:23" s="1" customFormat="1" ht="102.75" customHeight="1" x14ac:dyDescent="0.2">
      <c r="A384" s="424">
        <f>A382/$A$847</f>
        <v>0.2340909090909091</v>
      </c>
      <c r="B384" s="423">
        <f>B382/$B$847</f>
        <v>0.19785595294387454</v>
      </c>
      <c r="C384" s="423">
        <f>C382/$C$847</f>
        <v>0.31884366032522055</v>
      </c>
      <c r="D384" s="423">
        <f>D382/$D$847</f>
        <v>0.20807424465829125</v>
      </c>
      <c r="E384" s="423">
        <f>E382/$E$847</f>
        <v>0.25767408657278212</v>
      </c>
      <c r="F384" s="423" t="e">
        <f>F382/$F$847</f>
        <v>#DIV/0!</v>
      </c>
      <c r="G384" s="280"/>
      <c r="H384" s="592" t="s">
        <v>1136</v>
      </c>
      <c r="I384" s="423">
        <f>'الاطار الموازنى  راي الجهه عام'!I384</f>
        <v>0.22146970042868377</v>
      </c>
      <c r="J384" s="423">
        <f>'موازنة 2026-2027'!O384</f>
        <v>0.22146970042868377</v>
      </c>
      <c r="K384" s="423">
        <f>'الاطار الموازنى  راي الجهه عام'!J384</f>
        <v>0.20875162006018935</v>
      </c>
      <c r="L384" s="423">
        <f>'الاطار الموازنى  راي الجهه عام'!K384</f>
        <v>0.1957600278271058</v>
      </c>
      <c r="M384" s="423" t="e">
        <f>'الاطار الموازنى  راي الجهه عام'!M384</f>
        <v>#DIV/0!</v>
      </c>
      <c r="N384" s="423">
        <f>'موازنة 2027-2028 '!O384</f>
        <v>0.20875162006018935</v>
      </c>
      <c r="O384" s="423">
        <f>'موازنة 2028 -2029'!O384</f>
        <v>0.1957600278271058</v>
      </c>
      <c r="P384" s="423">
        <f>P382/$P$847</f>
        <v>0.19534811343207073</v>
      </c>
      <c r="Q384" s="423" t="e">
        <f>'موازنة 2029-2030'!O384</f>
        <v>#DIV/0!</v>
      </c>
      <c r="R384" s="423"/>
      <c r="S384" s="423" t="e">
        <f>S382/$S$847</f>
        <v>#DIV/0!</v>
      </c>
      <c r="T384" s="423"/>
      <c r="U384" s="422"/>
      <c r="V384" s="591"/>
      <c r="W384" s="461">
        <v>1</v>
      </c>
    </row>
    <row r="385" spans="1:23" s="3" customFormat="1" ht="101.25" hidden="1" customHeight="1" x14ac:dyDescent="0.2">
      <c r="A385" s="387"/>
      <c r="B385" s="388"/>
      <c r="C385" s="388"/>
      <c r="D385" s="388"/>
      <c r="E385" s="388"/>
      <c r="F385" s="388"/>
      <c r="G385" s="59" t="s">
        <v>877</v>
      </c>
      <c r="H385" s="540" t="s">
        <v>301</v>
      </c>
      <c r="I385" s="388">
        <f>'الاطار الموازنى  راي الجهه عام'!I385</f>
        <v>0</v>
      </c>
      <c r="J385" s="388"/>
      <c r="K385" s="388">
        <f>'الاطار الموازنى  راي الجهه عام'!J385</f>
        <v>0</v>
      </c>
      <c r="L385" s="388">
        <f>'الاطار الموازنى  راي الجهه عام'!K385</f>
        <v>0</v>
      </c>
      <c r="M385" s="388">
        <f>'الاطار الموازنى  راي الجهه عام'!M385</f>
        <v>0</v>
      </c>
      <c r="N385" s="388"/>
      <c r="O385" s="388"/>
      <c r="P385" s="388"/>
      <c r="Q385" s="388"/>
      <c r="R385" s="541"/>
      <c r="S385" s="388"/>
      <c r="T385" s="388" t="str">
        <f t="shared" si="105"/>
        <v xml:space="preserve"> </v>
      </c>
      <c r="U385" s="388" t="str">
        <f t="shared" si="106"/>
        <v xml:space="preserve"> </v>
      </c>
      <c r="V385" s="542"/>
      <c r="W385" s="461">
        <f>W388</f>
        <v>0</v>
      </c>
    </row>
    <row r="386" spans="1:23" s="2" customFormat="1" ht="101.25" hidden="1" customHeight="1" x14ac:dyDescent="0.2">
      <c r="A386" s="389">
        <f>'موازنة 2026-2027'!A386</f>
        <v>0</v>
      </c>
      <c r="B386" s="390">
        <f>'موازنة 2026-2027'!B386</f>
        <v>0</v>
      </c>
      <c r="C386" s="390">
        <f>'موازنة 2026-2027'!C386</f>
        <v>0</v>
      </c>
      <c r="D386" s="390">
        <f>'موازنة 2026-2027'!D386</f>
        <v>0</v>
      </c>
      <c r="E386" s="390">
        <f>'موازنة 2026-2027'!E386</f>
        <v>0</v>
      </c>
      <c r="F386" s="390">
        <f>'موازنة 2026-2027'!F386</f>
        <v>0</v>
      </c>
      <c r="G386" s="60">
        <v>3114010101</v>
      </c>
      <c r="H386" s="474" t="s">
        <v>554</v>
      </c>
      <c r="I386" s="390">
        <f>'الاطار الموازنى  راي الجهه عام'!I386</f>
        <v>0</v>
      </c>
      <c r="J386" s="390">
        <f>'موازنة 2026-2027'!O386</f>
        <v>0</v>
      </c>
      <c r="K386" s="390">
        <f>'الاطار الموازنى  راي الجهه عام'!J386</f>
        <v>0</v>
      </c>
      <c r="L386" s="390">
        <f>'الاطار الموازنى  راي الجهه عام'!K386</f>
        <v>0</v>
      </c>
      <c r="M386" s="390">
        <f>'الاطار الموازنى  راي الجهه عام'!M386</f>
        <v>0</v>
      </c>
      <c r="N386" s="390">
        <f>'موازنة 2027-2028 '!O386</f>
        <v>0</v>
      </c>
      <c r="O386" s="390">
        <f>'موازنة 2028 -2029'!O386</f>
        <v>0</v>
      </c>
      <c r="P386" s="390">
        <f t="shared" si="112"/>
        <v>0</v>
      </c>
      <c r="Q386" s="390">
        <f>'موازنة 2029-2030'!O386</f>
        <v>0</v>
      </c>
      <c r="R386" s="544">
        <f t="shared" si="104"/>
        <v>0</v>
      </c>
      <c r="S386" s="390"/>
      <c r="T386" s="390" t="str">
        <f t="shared" si="105"/>
        <v xml:space="preserve"> </v>
      </c>
      <c r="U386" s="390" t="str">
        <f t="shared" si="106"/>
        <v xml:space="preserve"> </v>
      </c>
      <c r="V386" s="545">
        <f t="shared" si="108"/>
        <v>0</v>
      </c>
      <c r="W386" s="461">
        <f t="shared" si="107"/>
        <v>0</v>
      </c>
    </row>
    <row r="387" spans="1:23" s="2" customFormat="1" ht="105.75" hidden="1" customHeight="1" thickBot="1" x14ac:dyDescent="0.25">
      <c r="A387" s="389">
        <f>'موازنة 2026-2027'!A387</f>
        <v>0</v>
      </c>
      <c r="B387" s="390">
        <f>'موازنة 2026-2027'!B387</f>
        <v>0</v>
      </c>
      <c r="C387" s="390">
        <f>'موازنة 2026-2027'!C387</f>
        <v>0</v>
      </c>
      <c r="D387" s="390">
        <f>'موازنة 2026-2027'!D387</f>
        <v>0</v>
      </c>
      <c r="E387" s="390">
        <f>'موازنة 2026-2027'!E387</f>
        <v>0</v>
      </c>
      <c r="F387" s="390">
        <f>'موازنة 2026-2027'!F387</f>
        <v>0</v>
      </c>
      <c r="G387" s="68">
        <v>3114020101</v>
      </c>
      <c r="H387" s="593" t="s">
        <v>555</v>
      </c>
      <c r="I387" s="390">
        <f>'الاطار الموازنى  راي الجهه عام'!I387</f>
        <v>0</v>
      </c>
      <c r="J387" s="390">
        <f>'موازنة 2026-2027'!O387</f>
        <v>0</v>
      </c>
      <c r="K387" s="390">
        <f>'الاطار الموازنى  راي الجهه عام'!J387</f>
        <v>0</v>
      </c>
      <c r="L387" s="390">
        <f>'الاطار الموازنى  راي الجهه عام'!K387</f>
        <v>0</v>
      </c>
      <c r="M387" s="390">
        <f>'الاطار الموازنى  راي الجهه عام'!M387</f>
        <v>0</v>
      </c>
      <c r="N387" s="390">
        <f>'موازنة 2027-2028 '!O387</f>
        <v>0</v>
      </c>
      <c r="O387" s="390">
        <f>'موازنة 2028 -2029'!O387</f>
        <v>0</v>
      </c>
      <c r="P387" s="390">
        <f t="shared" si="112"/>
        <v>0</v>
      </c>
      <c r="Q387" s="390">
        <f>'موازنة 2029-2030'!O387</f>
        <v>0</v>
      </c>
      <c r="R387" s="544">
        <f t="shared" si="104"/>
        <v>0</v>
      </c>
      <c r="S387" s="390"/>
      <c r="T387" s="390" t="str">
        <f t="shared" si="105"/>
        <v xml:space="preserve"> </v>
      </c>
      <c r="U387" s="390" t="str">
        <f t="shared" si="106"/>
        <v xml:space="preserve"> </v>
      </c>
      <c r="V387" s="545">
        <f t="shared" si="108"/>
        <v>0</v>
      </c>
      <c r="W387" s="461">
        <f t="shared" si="107"/>
        <v>0</v>
      </c>
    </row>
    <row r="388" spans="1:23" s="3" customFormat="1" ht="102.75" hidden="1" customHeight="1" thickBot="1" x14ac:dyDescent="0.25">
      <c r="A388" s="382">
        <f t="shared" ref="A388:F388" si="118">SUM(A386:A387)</f>
        <v>0</v>
      </c>
      <c r="B388" s="383">
        <f t="shared" si="118"/>
        <v>0</v>
      </c>
      <c r="C388" s="383">
        <f t="shared" si="118"/>
        <v>0</v>
      </c>
      <c r="D388" s="383">
        <f t="shared" si="118"/>
        <v>0</v>
      </c>
      <c r="E388" s="383">
        <f t="shared" si="118"/>
        <v>0</v>
      </c>
      <c r="F388" s="383">
        <f t="shared" si="118"/>
        <v>0</v>
      </c>
      <c r="G388" s="58"/>
      <c r="H388" s="525" t="s">
        <v>553</v>
      </c>
      <c r="I388" s="383">
        <f>'الاطار الموازنى  راي الجهه عام'!I388</f>
        <v>0</v>
      </c>
      <c r="J388" s="383">
        <f>'موازنة 2026-2027'!O388</f>
        <v>0</v>
      </c>
      <c r="K388" s="383">
        <f>'الاطار الموازنى  راي الجهه عام'!J388</f>
        <v>0</v>
      </c>
      <c r="L388" s="383">
        <f>'الاطار الموازنى  راي الجهه عام'!K388</f>
        <v>0</v>
      </c>
      <c r="M388" s="383">
        <f>'الاطار الموازنى  راي الجهه عام'!M388</f>
        <v>0</v>
      </c>
      <c r="N388" s="383">
        <f>'موازنة 2027-2028 '!O388</f>
        <v>0</v>
      </c>
      <c r="O388" s="383">
        <f>'موازنة 2028 -2029'!O388</f>
        <v>0</v>
      </c>
      <c r="P388" s="383">
        <f t="shared" ref="P388:S388" si="119">SUM(P386:P387)</f>
        <v>0</v>
      </c>
      <c r="Q388" s="383">
        <f>'موازنة 2029-2030'!O388</f>
        <v>0</v>
      </c>
      <c r="R388" s="526">
        <f t="shared" si="104"/>
        <v>0</v>
      </c>
      <c r="S388" s="383">
        <f t="shared" si="119"/>
        <v>0</v>
      </c>
      <c r="T388" s="383" t="str">
        <f t="shared" si="105"/>
        <v xml:space="preserve"> </v>
      </c>
      <c r="U388" s="383" t="str">
        <f t="shared" si="106"/>
        <v xml:space="preserve"> </v>
      </c>
      <c r="V388" s="527">
        <f t="shared" si="108"/>
        <v>0</v>
      </c>
      <c r="W388" s="461">
        <f t="shared" si="107"/>
        <v>0</v>
      </c>
    </row>
    <row r="389" spans="1:23" s="277" customFormat="1" ht="101.25" customHeight="1" x14ac:dyDescent="0.2">
      <c r="A389" s="421"/>
      <c r="B389" s="422"/>
      <c r="C389" s="423" t="e">
        <f>(C388-A388)/A388</f>
        <v>#DIV/0!</v>
      </c>
      <c r="D389" s="423" t="e">
        <f>(D388-B388)/B388</f>
        <v>#DIV/0!</v>
      </c>
      <c r="E389" s="423" t="e">
        <f>(E388-C388)/C388</f>
        <v>#DIV/0!</v>
      </c>
      <c r="F389" s="423" t="e">
        <f>(F388-D388)/D388</f>
        <v>#DIV/0!</v>
      </c>
      <c r="G389" s="280"/>
      <c r="H389" s="536" t="s">
        <v>1137</v>
      </c>
      <c r="I389" s="386" t="e">
        <f>'الاطار الموازنى  راي الجهه عام'!I389</f>
        <v>#DIV/0!</v>
      </c>
      <c r="J389" s="386" t="e">
        <f>'موازنة 2026-2027'!O389</f>
        <v>#DIV/0!</v>
      </c>
      <c r="K389" s="386" t="e">
        <f>'الاطار الموازنى  راي الجهه عام'!J389</f>
        <v>#DIV/0!</v>
      </c>
      <c r="L389" s="386" t="e">
        <f>'الاطار الموازنى  راي الجهه عام'!K389</f>
        <v>#VALUE!</v>
      </c>
      <c r="M389" s="386" t="e">
        <f>'الاطار الموازنى  راي الجهه عام'!M389</f>
        <v>#DIV/0!</v>
      </c>
      <c r="N389" s="422" t="e">
        <f>'موازنة 2027-2028 '!O389</f>
        <v>#DIV/0!</v>
      </c>
      <c r="O389" s="422" t="e">
        <f>'موازنة 2028 -2029'!O389</f>
        <v>#DIV/0!</v>
      </c>
      <c r="P389" s="422"/>
      <c r="Q389" s="423" t="e">
        <f>'موازنة 2029-2030'!O389</f>
        <v>#DIV/0!</v>
      </c>
      <c r="R389" s="590"/>
      <c r="S389" s="423" t="e">
        <f>(S388-N388)/N388</f>
        <v>#DIV/0!</v>
      </c>
      <c r="T389" s="422"/>
      <c r="U389" s="422"/>
      <c r="V389" s="591"/>
      <c r="W389" s="539">
        <v>1</v>
      </c>
    </row>
    <row r="390" spans="1:23" s="1" customFormat="1" ht="101.25" customHeight="1" thickBot="1" x14ac:dyDescent="0.25">
      <c r="A390" s="361" t="e">
        <f>A846/A388</f>
        <v>#DIV/0!</v>
      </c>
      <c r="B390" s="396" t="e">
        <f t="shared" ref="B390:F390" si="120">B846/B388</f>
        <v>#DIV/0!</v>
      </c>
      <c r="C390" s="396" t="e">
        <f t="shared" si="120"/>
        <v>#DIV/0!</v>
      </c>
      <c r="D390" s="396" t="e">
        <f t="shared" si="120"/>
        <v>#DIV/0!</v>
      </c>
      <c r="E390" s="396" t="e">
        <f t="shared" si="120"/>
        <v>#DIV/0!</v>
      </c>
      <c r="F390" s="396" t="e">
        <f t="shared" si="120"/>
        <v>#DIV/0!</v>
      </c>
      <c r="G390" s="266"/>
      <c r="H390" s="489" t="s">
        <v>1138</v>
      </c>
      <c r="I390" s="396" t="e">
        <f>'الاطار الموازنى  راي الجهه عام'!I390</f>
        <v>#DIV/0!</v>
      </c>
      <c r="J390" s="396" t="e">
        <f>'موازنة 2026-2027'!O390</f>
        <v>#DIV/0!</v>
      </c>
      <c r="K390" s="396" t="e">
        <f>'الاطار الموازنى  راي الجهه عام'!J390</f>
        <v>#DIV/0!</v>
      </c>
      <c r="L390" s="396" t="e">
        <f>'الاطار الموازنى  راي الجهه عام'!K390</f>
        <v>#DIV/0!</v>
      </c>
      <c r="M390" s="396" t="e">
        <f>'الاطار الموازنى  راي الجهه عام'!M390</f>
        <v>#DIV/0!</v>
      </c>
      <c r="N390" s="396" t="e">
        <f>'موازنة 2027-2028 '!O390</f>
        <v>#DIV/0!</v>
      </c>
      <c r="O390" s="396" t="e">
        <f>'موازنة 2028 -2029'!O390</f>
        <v>#DIV/0!</v>
      </c>
      <c r="P390" s="396" t="e">
        <f t="shared" ref="P390:S390" si="121">P846/P388</f>
        <v>#DIV/0!</v>
      </c>
      <c r="Q390" s="396" t="e">
        <f>'موازنة 2029-2030'!O390</f>
        <v>#DIV/0!</v>
      </c>
      <c r="R390" s="396" t="e">
        <f t="shared" si="121"/>
        <v>#DIV/0!</v>
      </c>
      <c r="S390" s="396" t="e">
        <f t="shared" si="121"/>
        <v>#DIV/0!</v>
      </c>
      <c r="T390" s="396"/>
      <c r="U390" s="490"/>
      <c r="V390" s="491"/>
      <c r="W390" s="461">
        <v>1</v>
      </c>
    </row>
    <row r="391" spans="1:23" s="3" customFormat="1" ht="121.5" customHeight="1" x14ac:dyDescent="0.2">
      <c r="A391" s="355"/>
      <c r="B391" s="425"/>
      <c r="C391" s="425"/>
      <c r="D391" s="425"/>
      <c r="E391" s="425"/>
      <c r="F391" s="425"/>
      <c r="G391" s="59" t="s">
        <v>878</v>
      </c>
      <c r="H391" s="540" t="s">
        <v>302</v>
      </c>
      <c r="I391" s="425">
        <f>'الاطار الموازنى  راي الجهه عام'!I391</f>
        <v>0</v>
      </c>
      <c r="J391" s="425"/>
      <c r="K391" s="425">
        <f>'الاطار الموازنى  راي الجهه عام'!J391</f>
        <v>0</v>
      </c>
      <c r="L391" s="425">
        <f>'الاطار الموازنى  راي الجهه عام'!K391</f>
        <v>0</v>
      </c>
      <c r="M391" s="425">
        <f>'الاطار الموازنى  راي الجهه عام'!M391</f>
        <v>0</v>
      </c>
      <c r="N391" s="425"/>
      <c r="O391" s="425"/>
      <c r="P391" s="425"/>
      <c r="Q391" s="425"/>
      <c r="R391" s="594"/>
      <c r="S391" s="425"/>
      <c r="T391" s="425" t="str">
        <f t="shared" si="105"/>
        <v xml:space="preserve"> </v>
      </c>
      <c r="U391" s="425" t="str">
        <f t="shared" si="106"/>
        <v xml:space="preserve"> </v>
      </c>
      <c r="V391" s="595"/>
      <c r="W391" s="461">
        <f>W434</f>
        <v>2159477</v>
      </c>
    </row>
    <row r="392" spans="1:23" s="2" customFormat="1" ht="105.75" hidden="1" customHeight="1" x14ac:dyDescent="0.2">
      <c r="A392" s="389"/>
      <c r="B392" s="390"/>
      <c r="C392" s="390"/>
      <c r="D392" s="390"/>
      <c r="E392" s="390"/>
      <c r="F392" s="390"/>
      <c r="G392" s="60" t="s">
        <v>879</v>
      </c>
      <c r="H392" s="543" t="s">
        <v>303</v>
      </c>
      <c r="I392" s="390">
        <f>'الاطار الموازنى  راي الجهه عام'!I392</f>
        <v>0</v>
      </c>
      <c r="J392" s="390"/>
      <c r="K392" s="390">
        <f>'الاطار الموازنى  راي الجهه عام'!J392</f>
        <v>0</v>
      </c>
      <c r="L392" s="390">
        <f>'الاطار الموازنى  راي الجهه عام'!K392</f>
        <v>0</v>
      </c>
      <c r="M392" s="390">
        <f>'الاطار الموازنى  راي الجهه عام'!M392</f>
        <v>0</v>
      </c>
      <c r="N392" s="390"/>
      <c r="O392" s="390"/>
      <c r="P392" s="390"/>
      <c r="Q392" s="390"/>
      <c r="R392" s="544"/>
      <c r="S392" s="390"/>
      <c r="T392" s="390" t="str">
        <f t="shared" si="105"/>
        <v xml:space="preserve"> </v>
      </c>
      <c r="U392" s="390" t="str">
        <f t="shared" si="106"/>
        <v xml:space="preserve"> </v>
      </c>
      <c r="V392" s="545"/>
      <c r="W392" s="461">
        <f>W403</f>
        <v>0</v>
      </c>
    </row>
    <row r="393" spans="1:23" s="1" customFormat="1" ht="105.75" hidden="1" customHeight="1" x14ac:dyDescent="0.2">
      <c r="A393" s="357"/>
      <c r="B393" s="373"/>
      <c r="C393" s="373"/>
      <c r="D393" s="373"/>
      <c r="E393" s="373"/>
      <c r="F393" s="373"/>
      <c r="G393" s="54" t="s">
        <v>880</v>
      </c>
      <c r="H393" s="477" t="s">
        <v>304</v>
      </c>
      <c r="I393" s="373">
        <f>'الاطار الموازنى  راي الجهه عام'!I393</f>
        <v>0</v>
      </c>
      <c r="J393" s="373"/>
      <c r="K393" s="373">
        <f>'الاطار الموازنى  راي الجهه عام'!J393</f>
        <v>0</v>
      </c>
      <c r="L393" s="373">
        <f>'الاطار الموازنى  راي الجهه عام'!K393</f>
        <v>0</v>
      </c>
      <c r="M393" s="373">
        <f>'الاطار الموازنى  راي الجهه عام'!M393</f>
        <v>0</v>
      </c>
      <c r="N393" s="373"/>
      <c r="O393" s="373"/>
      <c r="P393" s="373"/>
      <c r="Q393" s="373"/>
      <c r="R393" s="508"/>
      <c r="S393" s="373"/>
      <c r="T393" s="373" t="str">
        <f t="shared" si="105"/>
        <v xml:space="preserve"> </v>
      </c>
      <c r="U393" s="373" t="str">
        <f t="shared" si="106"/>
        <v xml:space="preserve"> </v>
      </c>
      <c r="V393" s="509"/>
      <c r="W393" s="461">
        <f>W397</f>
        <v>0</v>
      </c>
    </row>
    <row r="394" spans="1:23" ht="105.75" hidden="1" customHeight="1" x14ac:dyDescent="0.2">
      <c r="A394" s="364">
        <f>'موازنة 2026-2027'!A394</f>
        <v>0</v>
      </c>
      <c r="B394" s="365">
        <f>'موازنة 2026-2027'!B394</f>
        <v>0</v>
      </c>
      <c r="C394" s="365">
        <f>'موازنة 2026-2027'!C394</f>
        <v>0</v>
      </c>
      <c r="D394" s="365">
        <f>'موازنة 2026-2027'!D394</f>
        <v>0</v>
      </c>
      <c r="E394" s="365">
        <f>'موازنة 2026-2027'!E394</f>
        <v>0</v>
      </c>
      <c r="F394" s="365">
        <f>'موازنة 2026-2027'!F394</f>
        <v>0</v>
      </c>
      <c r="G394" s="49" t="s">
        <v>881</v>
      </c>
      <c r="H394" s="480" t="s">
        <v>305</v>
      </c>
      <c r="I394" s="365">
        <f>'الاطار الموازنى  راي الجهه عام'!I394</f>
        <v>0</v>
      </c>
      <c r="J394" s="365">
        <f>'موازنة 2026-2027'!O394</f>
        <v>0</v>
      </c>
      <c r="K394" s="365">
        <f>'الاطار الموازنى  راي الجهه عام'!J394</f>
        <v>0</v>
      </c>
      <c r="L394" s="365">
        <f>'الاطار الموازنى  راي الجهه عام'!K394</f>
        <v>0</v>
      </c>
      <c r="M394" s="365">
        <f>'الاطار الموازنى  راي الجهه عام'!M394</f>
        <v>0</v>
      </c>
      <c r="N394" s="365">
        <f>'موازنة 2027-2028 '!O394</f>
        <v>0</v>
      </c>
      <c r="O394" s="365">
        <f>'موازنة 2028 -2029'!O394</f>
        <v>0</v>
      </c>
      <c r="P394" s="365">
        <f t="shared" si="112"/>
        <v>0</v>
      </c>
      <c r="Q394" s="365">
        <f>'موازنة 2029-2030'!O394</f>
        <v>0</v>
      </c>
      <c r="R394" s="496">
        <f t="shared" si="104"/>
        <v>0</v>
      </c>
      <c r="S394" s="365"/>
      <c r="T394" s="365" t="str">
        <f t="shared" si="105"/>
        <v xml:space="preserve"> </v>
      </c>
      <c r="U394" s="365" t="str">
        <f t="shared" si="106"/>
        <v xml:space="preserve"> </v>
      </c>
      <c r="V394" s="497">
        <f t="shared" si="108"/>
        <v>0</v>
      </c>
      <c r="W394" s="461">
        <f t="shared" si="107"/>
        <v>0</v>
      </c>
    </row>
    <row r="395" spans="1:23" ht="105.75" hidden="1" customHeight="1" x14ac:dyDescent="0.2">
      <c r="A395" s="364">
        <f>'موازنة 2026-2027'!A395</f>
        <v>0</v>
      </c>
      <c r="B395" s="365">
        <f>'موازنة 2026-2027'!B395</f>
        <v>0</v>
      </c>
      <c r="C395" s="365">
        <f>'موازنة 2026-2027'!C395</f>
        <v>0</v>
      </c>
      <c r="D395" s="365">
        <f>'موازنة 2026-2027'!D395</f>
        <v>0</v>
      </c>
      <c r="E395" s="365">
        <f>'موازنة 2026-2027'!E395</f>
        <v>0</v>
      </c>
      <c r="F395" s="365">
        <f>'موازنة 2026-2027'!F395</f>
        <v>0</v>
      </c>
      <c r="G395" s="49" t="s">
        <v>882</v>
      </c>
      <c r="H395" s="480" t="s">
        <v>306</v>
      </c>
      <c r="I395" s="365">
        <f>'الاطار الموازنى  راي الجهه عام'!I395</f>
        <v>0</v>
      </c>
      <c r="J395" s="365">
        <f>'موازنة 2026-2027'!O395</f>
        <v>0</v>
      </c>
      <c r="K395" s="365">
        <f>'الاطار الموازنى  راي الجهه عام'!J395</f>
        <v>0</v>
      </c>
      <c r="L395" s="365">
        <f>'الاطار الموازنى  راي الجهه عام'!K395</f>
        <v>0</v>
      </c>
      <c r="M395" s="365">
        <f>'الاطار الموازنى  راي الجهه عام'!M395</f>
        <v>0</v>
      </c>
      <c r="N395" s="365">
        <f>'موازنة 2027-2028 '!O395</f>
        <v>0</v>
      </c>
      <c r="O395" s="365">
        <f>'موازنة 2028 -2029'!O395</f>
        <v>0</v>
      </c>
      <c r="P395" s="365">
        <f t="shared" si="112"/>
        <v>0</v>
      </c>
      <c r="Q395" s="365">
        <f>'موازنة 2029-2030'!O395</f>
        <v>0</v>
      </c>
      <c r="R395" s="496">
        <f t="shared" si="104"/>
        <v>0</v>
      </c>
      <c r="S395" s="365"/>
      <c r="T395" s="365" t="str">
        <f t="shared" si="105"/>
        <v xml:space="preserve"> </v>
      </c>
      <c r="U395" s="365" t="str">
        <f t="shared" si="106"/>
        <v xml:space="preserve"> </v>
      </c>
      <c r="V395" s="497">
        <f t="shared" si="108"/>
        <v>0</v>
      </c>
      <c r="W395" s="461">
        <f t="shared" si="107"/>
        <v>0</v>
      </c>
    </row>
    <row r="396" spans="1:23" ht="105.75" hidden="1" customHeight="1" thickBot="1" x14ac:dyDescent="0.25">
      <c r="A396" s="391">
        <f>'موازنة 2026-2027'!A396</f>
        <v>0</v>
      </c>
      <c r="B396" s="379">
        <f>'موازنة 2026-2027'!B396</f>
        <v>0</v>
      </c>
      <c r="C396" s="379">
        <f>'موازنة 2026-2027'!C396</f>
        <v>0</v>
      </c>
      <c r="D396" s="379">
        <f>'موازنة 2026-2027'!D396</f>
        <v>0</v>
      </c>
      <c r="E396" s="379">
        <f>'موازنة 2026-2027'!E396</f>
        <v>0</v>
      </c>
      <c r="F396" s="379">
        <f>'موازنة 2026-2027'!F396</f>
        <v>0</v>
      </c>
      <c r="G396" s="50" t="s">
        <v>883</v>
      </c>
      <c r="H396" s="519" t="s">
        <v>307</v>
      </c>
      <c r="I396" s="379">
        <f>'الاطار الموازنى  راي الجهه عام'!I396</f>
        <v>0</v>
      </c>
      <c r="J396" s="379">
        <f>'موازنة 2026-2027'!O396</f>
        <v>0</v>
      </c>
      <c r="K396" s="379">
        <f>'الاطار الموازنى  راي الجهه عام'!J396</f>
        <v>0</v>
      </c>
      <c r="L396" s="379">
        <f>'الاطار الموازنى  راي الجهه عام'!K396</f>
        <v>0</v>
      </c>
      <c r="M396" s="379">
        <f>'الاطار الموازنى  راي الجهه عام'!M396</f>
        <v>0</v>
      </c>
      <c r="N396" s="379">
        <f>'موازنة 2027-2028 '!O396</f>
        <v>0</v>
      </c>
      <c r="O396" s="379">
        <f>'موازنة 2028 -2029'!O396</f>
        <v>0</v>
      </c>
      <c r="P396" s="379">
        <f t="shared" si="112"/>
        <v>0</v>
      </c>
      <c r="Q396" s="379">
        <f>'موازنة 2029-2030'!O396</f>
        <v>0</v>
      </c>
      <c r="R396" s="520">
        <f t="shared" si="104"/>
        <v>0</v>
      </c>
      <c r="S396" s="379"/>
      <c r="T396" s="379" t="str">
        <f t="shared" si="105"/>
        <v xml:space="preserve"> </v>
      </c>
      <c r="U396" s="379" t="str">
        <f t="shared" si="106"/>
        <v xml:space="preserve"> </v>
      </c>
      <c r="V396" s="521">
        <f t="shared" si="108"/>
        <v>0</v>
      </c>
      <c r="W396" s="461">
        <f t="shared" si="107"/>
        <v>0</v>
      </c>
    </row>
    <row r="397" spans="1:23" s="1" customFormat="1" ht="112.5" hidden="1" customHeight="1" thickBot="1" x14ac:dyDescent="0.25">
      <c r="A397" s="360">
        <f t="shared" ref="A397:F397" si="122">SUM(A394:A396)</f>
        <v>0</v>
      </c>
      <c r="B397" s="368">
        <f t="shared" si="122"/>
        <v>0</v>
      </c>
      <c r="C397" s="368">
        <f t="shared" si="122"/>
        <v>0</v>
      </c>
      <c r="D397" s="368">
        <f t="shared" si="122"/>
        <v>0</v>
      </c>
      <c r="E397" s="368">
        <f t="shared" si="122"/>
        <v>0</v>
      </c>
      <c r="F397" s="368">
        <f t="shared" si="122"/>
        <v>0</v>
      </c>
      <c r="G397" s="51"/>
      <c r="H397" s="486" t="s">
        <v>167</v>
      </c>
      <c r="I397" s="368">
        <f>'الاطار الموازنى  راي الجهه عام'!I397</f>
        <v>0</v>
      </c>
      <c r="J397" s="368">
        <f>'موازنة 2026-2027'!O397</f>
        <v>0</v>
      </c>
      <c r="K397" s="368">
        <f>'الاطار الموازنى  راي الجهه عام'!J397</f>
        <v>0</v>
      </c>
      <c r="L397" s="368">
        <f>'الاطار الموازنى  راي الجهه عام'!K397</f>
        <v>0</v>
      </c>
      <c r="M397" s="368">
        <f>'الاطار الموازنى  راي الجهه عام'!M397</f>
        <v>0</v>
      </c>
      <c r="N397" s="368">
        <f>'موازنة 2027-2028 '!O397</f>
        <v>0</v>
      </c>
      <c r="O397" s="368">
        <f>'موازنة 2028 -2029'!O397</f>
        <v>0</v>
      </c>
      <c r="P397" s="368">
        <f t="shared" ref="P397:S397" si="123">SUM(P394:P396)</f>
        <v>0</v>
      </c>
      <c r="Q397" s="368">
        <f>'موازنة 2029-2030'!O397</f>
        <v>0</v>
      </c>
      <c r="R397" s="500">
        <f t="shared" si="104"/>
        <v>0</v>
      </c>
      <c r="S397" s="368">
        <f t="shared" si="123"/>
        <v>0</v>
      </c>
      <c r="T397" s="368" t="str">
        <f t="shared" si="105"/>
        <v xml:space="preserve"> </v>
      </c>
      <c r="U397" s="368" t="str">
        <f t="shared" si="106"/>
        <v xml:space="preserve"> </v>
      </c>
      <c r="V397" s="501">
        <f t="shared" si="108"/>
        <v>0</v>
      </c>
      <c r="W397" s="461">
        <f t="shared" si="107"/>
        <v>0</v>
      </c>
    </row>
    <row r="398" spans="1:23" s="1" customFormat="1" ht="105.75" hidden="1" customHeight="1" x14ac:dyDescent="0.2">
      <c r="A398" s="394">
        <f>'موازنة 2026-2027'!A398</f>
        <v>0</v>
      </c>
      <c r="B398" s="395">
        <f>'موازنة 2026-2027'!B398</f>
        <v>0</v>
      </c>
      <c r="C398" s="395">
        <f>'موازنة 2026-2027'!C398</f>
        <v>0</v>
      </c>
      <c r="D398" s="395">
        <f>'موازنة 2026-2027'!D398</f>
        <v>0</v>
      </c>
      <c r="E398" s="395">
        <f>'موازنة 2026-2027'!E398</f>
        <v>0</v>
      </c>
      <c r="F398" s="395">
        <f>'موازنة 2026-2027'!F398</f>
        <v>0</v>
      </c>
      <c r="G398" s="48">
        <v>3115010201</v>
      </c>
      <c r="H398" s="513" t="s">
        <v>308</v>
      </c>
      <c r="I398" s="395">
        <f>'الاطار الموازنى  راي الجهه عام'!I398</f>
        <v>0</v>
      </c>
      <c r="J398" s="395">
        <f>'موازنة 2026-2027'!O398</f>
        <v>0</v>
      </c>
      <c r="K398" s="395">
        <f>'الاطار الموازنى  راي الجهه عام'!J398</f>
        <v>0</v>
      </c>
      <c r="L398" s="395">
        <f>'الاطار الموازنى  راي الجهه عام'!K398</f>
        <v>0</v>
      </c>
      <c r="M398" s="395">
        <f>'الاطار الموازنى  راي الجهه عام'!M398</f>
        <v>0</v>
      </c>
      <c r="N398" s="395">
        <f>'موازنة 2027-2028 '!O398</f>
        <v>0</v>
      </c>
      <c r="O398" s="395">
        <f>'موازنة 2028 -2029'!O398</f>
        <v>0</v>
      </c>
      <c r="P398" s="395">
        <f t="shared" si="112"/>
        <v>0</v>
      </c>
      <c r="Q398" s="395">
        <f>'موازنة 2029-2030'!O398</f>
        <v>0</v>
      </c>
      <c r="R398" s="549">
        <f t="shared" si="104"/>
        <v>0</v>
      </c>
      <c r="S398" s="395"/>
      <c r="T398" s="395" t="str">
        <f t="shared" si="105"/>
        <v xml:space="preserve"> </v>
      </c>
      <c r="U398" s="395" t="str">
        <f t="shared" si="106"/>
        <v xml:space="preserve"> </v>
      </c>
      <c r="V398" s="550">
        <f t="shared" si="108"/>
        <v>0</v>
      </c>
      <c r="W398" s="461">
        <f t="shared" si="107"/>
        <v>0</v>
      </c>
    </row>
    <row r="399" spans="1:23" s="1" customFormat="1" ht="105.75" hidden="1" customHeight="1" x14ac:dyDescent="0.2">
      <c r="A399" s="357">
        <f>'موازنة 2026-2027'!A399</f>
        <v>0</v>
      </c>
      <c r="B399" s="373">
        <f>'موازنة 2026-2027'!B399</f>
        <v>0</v>
      </c>
      <c r="C399" s="373">
        <f>'موازنة 2026-2027'!C399</f>
        <v>0</v>
      </c>
      <c r="D399" s="373">
        <f>'موازنة 2026-2027'!D399</f>
        <v>0</v>
      </c>
      <c r="E399" s="373">
        <f>'موازنة 2026-2027'!E399</f>
        <v>0</v>
      </c>
      <c r="F399" s="373">
        <f>'موازنة 2026-2027'!F399</f>
        <v>0</v>
      </c>
      <c r="G399" s="54">
        <v>3115010301</v>
      </c>
      <c r="H399" s="477" t="s">
        <v>309</v>
      </c>
      <c r="I399" s="373">
        <f>'الاطار الموازنى  راي الجهه عام'!I399</f>
        <v>0</v>
      </c>
      <c r="J399" s="373">
        <f>'موازنة 2026-2027'!O399</f>
        <v>0</v>
      </c>
      <c r="K399" s="373">
        <f>'الاطار الموازنى  راي الجهه عام'!J399</f>
        <v>0</v>
      </c>
      <c r="L399" s="373">
        <f>'الاطار الموازنى  راي الجهه عام'!K399</f>
        <v>0</v>
      </c>
      <c r="M399" s="373">
        <f>'الاطار الموازنى  راي الجهه عام'!M399</f>
        <v>0</v>
      </c>
      <c r="N399" s="373">
        <f>'موازنة 2027-2028 '!O399</f>
        <v>0</v>
      </c>
      <c r="O399" s="373">
        <f>'موازنة 2028 -2029'!O399</f>
        <v>0</v>
      </c>
      <c r="P399" s="373">
        <f t="shared" si="112"/>
        <v>0</v>
      </c>
      <c r="Q399" s="373">
        <f>'موازنة 2029-2030'!O399</f>
        <v>0</v>
      </c>
      <c r="R399" s="508">
        <f t="shared" si="104"/>
        <v>0</v>
      </c>
      <c r="S399" s="373"/>
      <c r="T399" s="373" t="str">
        <f t="shared" si="105"/>
        <v xml:space="preserve"> </v>
      </c>
      <c r="U399" s="373" t="str">
        <f t="shared" si="106"/>
        <v xml:space="preserve"> </v>
      </c>
      <c r="V399" s="509">
        <f t="shared" si="108"/>
        <v>0</v>
      </c>
      <c r="W399" s="461">
        <f t="shared" si="107"/>
        <v>0</v>
      </c>
    </row>
    <row r="400" spans="1:23" s="1" customFormat="1" ht="105.75" hidden="1" customHeight="1" x14ac:dyDescent="0.2">
      <c r="A400" s="357">
        <f>'موازنة 2026-2027'!A400</f>
        <v>0</v>
      </c>
      <c r="B400" s="373">
        <f>'موازنة 2026-2027'!B400</f>
        <v>0</v>
      </c>
      <c r="C400" s="373">
        <f>'موازنة 2026-2027'!C400</f>
        <v>0</v>
      </c>
      <c r="D400" s="373">
        <f>'موازنة 2026-2027'!D400</f>
        <v>0</v>
      </c>
      <c r="E400" s="373">
        <f>'موازنة 2026-2027'!E400</f>
        <v>0</v>
      </c>
      <c r="F400" s="373">
        <f>'موازنة 2026-2027'!F400</f>
        <v>0</v>
      </c>
      <c r="G400" s="54">
        <v>3115010401</v>
      </c>
      <c r="H400" s="477" t="s">
        <v>310</v>
      </c>
      <c r="I400" s="373">
        <f>'الاطار الموازنى  راي الجهه عام'!I400</f>
        <v>0</v>
      </c>
      <c r="J400" s="373">
        <f>'موازنة 2026-2027'!O400</f>
        <v>0</v>
      </c>
      <c r="K400" s="373">
        <f>'الاطار الموازنى  راي الجهه عام'!J400</f>
        <v>0</v>
      </c>
      <c r="L400" s="373">
        <f>'الاطار الموازنى  راي الجهه عام'!K400</f>
        <v>0</v>
      </c>
      <c r="M400" s="373">
        <f>'الاطار الموازنى  راي الجهه عام'!M400</f>
        <v>0</v>
      </c>
      <c r="N400" s="373">
        <f>'موازنة 2027-2028 '!O400</f>
        <v>0</v>
      </c>
      <c r="O400" s="373">
        <f>'موازنة 2028 -2029'!O400</f>
        <v>0</v>
      </c>
      <c r="P400" s="373">
        <f t="shared" si="112"/>
        <v>0</v>
      </c>
      <c r="Q400" s="373">
        <f>'موازنة 2029-2030'!O400</f>
        <v>0</v>
      </c>
      <c r="R400" s="508">
        <f t="shared" si="104"/>
        <v>0</v>
      </c>
      <c r="S400" s="373"/>
      <c r="T400" s="373" t="str">
        <f t="shared" si="105"/>
        <v xml:space="preserve"> </v>
      </c>
      <c r="U400" s="373" t="str">
        <f t="shared" si="106"/>
        <v xml:space="preserve"> </v>
      </c>
      <c r="V400" s="509">
        <f t="shared" si="108"/>
        <v>0</v>
      </c>
      <c r="W400" s="461">
        <f t="shared" si="107"/>
        <v>0</v>
      </c>
    </row>
    <row r="401" spans="1:23" s="1" customFormat="1" ht="105.75" hidden="1" customHeight="1" x14ac:dyDescent="0.2">
      <c r="A401" s="357">
        <f>'موازنة 2026-2027'!A401</f>
        <v>0</v>
      </c>
      <c r="B401" s="373">
        <f>'موازنة 2026-2027'!B401</f>
        <v>0</v>
      </c>
      <c r="C401" s="373">
        <f>'موازنة 2026-2027'!C401</f>
        <v>0</v>
      </c>
      <c r="D401" s="373">
        <f>'موازنة 2026-2027'!D401</f>
        <v>0</v>
      </c>
      <c r="E401" s="373">
        <f>'موازنة 2026-2027'!E401</f>
        <v>0</v>
      </c>
      <c r="F401" s="373">
        <f>'موازنة 2026-2027'!F401</f>
        <v>0</v>
      </c>
      <c r="G401" s="54">
        <v>3115010501</v>
      </c>
      <c r="H401" s="477" t="s">
        <v>311</v>
      </c>
      <c r="I401" s="373">
        <f>'الاطار الموازنى  راي الجهه عام'!I401</f>
        <v>0</v>
      </c>
      <c r="J401" s="373">
        <f>'موازنة 2026-2027'!O401</f>
        <v>0</v>
      </c>
      <c r="K401" s="373">
        <f>'الاطار الموازنى  راي الجهه عام'!J401</f>
        <v>0</v>
      </c>
      <c r="L401" s="373">
        <f>'الاطار الموازنى  راي الجهه عام'!K401</f>
        <v>0</v>
      </c>
      <c r="M401" s="373">
        <f>'الاطار الموازنى  راي الجهه عام'!M401</f>
        <v>0</v>
      </c>
      <c r="N401" s="373">
        <f>'موازنة 2027-2028 '!O401</f>
        <v>0</v>
      </c>
      <c r="O401" s="373">
        <f>'موازنة 2028 -2029'!O401</f>
        <v>0</v>
      </c>
      <c r="P401" s="373">
        <f t="shared" si="112"/>
        <v>0</v>
      </c>
      <c r="Q401" s="373">
        <f>'موازنة 2029-2030'!O401</f>
        <v>0</v>
      </c>
      <c r="R401" s="508">
        <f t="shared" si="104"/>
        <v>0</v>
      </c>
      <c r="S401" s="373"/>
      <c r="T401" s="373" t="str">
        <f t="shared" si="105"/>
        <v xml:space="preserve"> </v>
      </c>
      <c r="U401" s="373" t="str">
        <f t="shared" si="106"/>
        <v xml:space="preserve"> </v>
      </c>
      <c r="V401" s="509">
        <f t="shared" si="108"/>
        <v>0</v>
      </c>
      <c r="W401" s="461">
        <f t="shared" si="107"/>
        <v>0</v>
      </c>
    </row>
    <row r="402" spans="1:23" s="1" customFormat="1" ht="105.75" hidden="1" customHeight="1" thickBot="1" x14ac:dyDescent="0.25">
      <c r="A402" s="357">
        <f>'موازنة 2026-2027'!A402</f>
        <v>0</v>
      </c>
      <c r="B402" s="373">
        <f>'موازنة 2026-2027'!B402</f>
        <v>0</v>
      </c>
      <c r="C402" s="373">
        <f>'موازنة 2026-2027'!C402</f>
        <v>0</v>
      </c>
      <c r="D402" s="373">
        <f>'موازنة 2026-2027'!D402</f>
        <v>0</v>
      </c>
      <c r="E402" s="373">
        <f>'موازنة 2026-2027'!E402</f>
        <v>0</v>
      </c>
      <c r="F402" s="373">
        <f>'موازنة 2026-2027'!F402</f>
        <v>0</v>
      </c>
      <c r="G402" s="55">
        <v>3115010601</v>
      </c>
      <c r="H402" s="510" t="s">
        <v>312</v>
      </c>
      <c r="I402" s="373">
        <f>'الاطار الموازنى  راي الجهه عام'!I402</f>
        <v>0</v>
      </c>
      <c r="J402" s="373">
        <f>'موازنة 2026-2027'!O402</f>
        <v>0</v>
      </c>
      <c r="K402" s="373">
        <f>'الاطار الموازنى  راي الجهه عام'!J402</f>
        <v>0</v>
      </c>
      <c r="L402" s="373">
        <f>'الاطار الموازنى  راي الجهه عام'!K402</f>
        <v>0</v>
      </c>
      <c r="M402" s="373">
        <f>'الاطار الموازنى  راي الجهه عام'!M402</f>
        <v>0</v>
      </c>
      <c r="N402" s="373">
        <f>'موازنة 2027-2028 '!O402</f>
        <v>0</v>
      </c>
      <c r="O402" s="373">
        <f>'موازنة 2028 -2029'!O402</f>
        <v>0</v>
      </c>
      <c r="P402" s="373">
        <f t="shared" si="112"/>
        <v>0</v>
      </c>
      <c r="Q402" s="373">
        <f>'موازنة 2029-2030'!O402</f>
        <v>0</v>
      </c>
      <c r="R402" s="508">
        <f t="shared" si="104"/>
        <v>0</v>
      </c>
      <c r="S402" s="373"/>
      <c r="T402" s="373" t="str">
        <f t="shared" si="105"/>
        <v xml:space="preserve"> </v>
      </c>
      <c r="U402" s="373" t="str">
        <f t="shared" si="106"/>
        <v xml:space="preserve"> </v>
      </c>
      <c r="V402" s="509">
        <f t="shared" si="108"/>
        <v>0</v>
      </c>
      <c r="W402" s="461">
        <f t="shared" si="107"/>
        <v>0</v>
      </c>
    </row>
    <row r="403" spans="1:23" s="2" customFormat="1" ht="120" hidden="1" customHeight="1" thickBot="1" x14ac:dyDescent="0.25">
      <c r="A403" s="376">
        <f t="shared" ref="A403:S403" si="124">SUM(A397:A402)</f>
        <v>0</v>
      </c>
      <c r="B403" s="377">
        <f t="shared" si="124"/>
        <v>0</v>
      </c>
      <c r="C403" s="377">
        <f t="shared" si="124"/>
        <v>0</v>
      </c>
      <c r="D403" s="377">
        <f t="shared" si="124"/>
        <v>0</v>
      </c>
      <c r="E403" s="377">
        <f t="shared" si="124"/>
        <v>0</v>
      </c>
      <c r="F403" s="377">
        <f t="shared" si="124"/>
        <v>0</v>
      </c>
      <c r="G403" s="57"/>
      <c r="H403" s="514" t="s">
        <v>237</v>
      </c>
      <c r="I403" s="377">
        <f>'الاطار الموازنى  راي الجهه عام'!I403</f>
        <v>0</v>
      </c>
      <c r="J403" s="377">
        <f>'موازنة 2026-2027'!O403</f>
        <v>0</v>
      </c>
      <c r="K403" s="377">
        <f>'الاطار الموازنى  راي الجهه عام'!J403</f>
        <v>0</v>
      </c>
      <c r="L403" s="377">
        <f>'الاطار الموازنى  راي الجهه عام'!K403</f>
        <v>0</v>
      </c>
      <c r="M403" s="377">
        <f>'الاطار الموازنى  راي الجهه عام'!M403</f>
        <v>0</v>
      </c>
      <c r="N403" s="377">
        <f>'موازنة 2027-2028 '!O403</f>
        <v>0</v>
      </c>
      <c r="O403" s="377">
        <f>'موازنة 2028 -2029'!O403</f>
        <v>0</v>
      </c>
      <c r="P403" s="377">
        <f t="shared" si="124"/>
        <v>0</v>
      </c>
      <c r="Q403" s="377">
        <f>'موازنة 2029-2030'!O403</f>
        <v>0</v>
      </c>
      <c r="R403" s="515">
        <f t="shared" si="104"/>
        <v>0</v>
      </c>
      <c r="S403" s="377">
        <f t="shared" si="124"/>
        <v>0</v>
      </c>
      <c r="T403" s="377" t="str">
        <f t="shared" si="105"/>
        <v xml:space="preserve"> </v>
      </c>
      <c r="U403" s="377" t="str">
        <f t="shared" si="106"/>
        <v xml:space="preserve"> </v>
      </c>
      <c r="V403" s="516">
        <f t="shared" si="108"/>
        <v>0</v>
      </c>
      <c r="W403" s="461">
        <f t="shared" si="107"/>
        <v>0</v>
      </c>
    </row>
    <row r="404" spans="1:23" s="2" customFormat="1" ht="105.75" hidden="1" customHeight="1" x14ac:dyDescent="0.2">
      <c r="A404" s="389">
        <f>'موازنة 2026-2027'!A404</f>
        <v>0</v>
      </c>
      <c r="B404" s="390">
        <f>'موازنة 2026-2027'!B404</f>
        <v>0</v>
      </c>
      <c r="C404" s="390">
        <f>'موازنة 2026-2027'!C404</f>
        <v>0</v>
      </c>
      <c r="D404" s="390">
        <f>'موازنة 2026-2027'!D404</f>
        <v>0</v>
      </c>
      <c r="E404" s="390">
        <f>'موازنة 2026-2027'!E404</f>
        <v>0</v>
      </c>
      <c r="F404" s="390">
        <f>'موازنة 2026-2027'!F404</f>
        <v>0</v>
      </c>
      <c r="G404" s="53">
        <v>3115020101</v>
      </c>
      <c r="H404" s="505" t="s">
        <v>313</v>
      </c>
      <c r="I404" s="390">
        <f>'الاطار الموازنى  راي الجهه عام'!I404</f>
        <v>0</v>
      </c>
      <c r="J404" s="390">
        <f>'موازنة 2026-2027'!O404</f>
        <v>0</v>
      </c>
      <c r="K404" s="390">
        <f>'الاطار الموازنى  راي الجهه عام'!J404</f>
        <v>0</v>
      </c>
      <c r="L404" s="390">
        <f>'الاطار الموازنى  راي الجهه عام'!K404</f>
        <v>0</v>
      </c>
      <c r="M404" s="390">
        <f>'الاطار الموازنى  راي الجهه عام'!M404</f>
        <v>0</v>
      </c>
      <c r="N404" s="390">
        <f>'موازنة 2027-2028 '!O404</f>
        <v>0</v>
      </c>
      <c r="O404" s="390">
        <f>'موازنة 2028 -2029'!O404</f>
        <v>0</v>
      </c>
      <c r="P404" s="390">
        <f t="shared" si="112"/>
        <v>0</v>
      </c>
      <c r="Q404" s="390">
        <f>'موازنة 2029-2030'!O404</f>
        <v>0</v>
      </c>
      <c r="R404" s="544">
        <f t="shared" si="104"/>
        <v>0</v>
      </c>
      <c r="S404" s="390"/>
      <c r="T404" s="390" t="str">
        <f t="shared" si="105"/>
        <v xml:space="preserve"> </v>
      </c>
      <c r="U404" s="390" t="str">
        <f t="shared" si="106"/>
        <v xml:space="preserve"> </v>
      </c>
      <c r="V404" s="545">
        <f t="shared" si="108"/>
        <v>0</v>
      </c>
      <c r="W404" s="461">
        <f t="shared" si="107"/>
        <v>0</v>
      </c>
    </row>
    <row r="405" spans="1:23" s="2" customFormat="1" ht="105.75" hidden="1" customHeight="1" x14ac:dyDescent="0.2">
      <c r="A405" s="389">
        <f>'موازنة 2026-2027'!A405</f>
        <v>0</v>
      </c>
      <c r="B405" s="390">
        <f>'موازنة 2026-2027'!B405</f>
        <v>0</v>
      </c>
      <c r="C405" s="390">
        <f>'موازنة 2026-2027'!C405</f>
        <v>0</v>
      </c>
      <c r="D405" s="390">
        <f>'موازنة 2026-2027'!D405</f>
        <v>0</v>
      </c>
      <c r="E405" s="390">
        <f>'موازنة 2026-2027'!E405</f>
        <v>0</v>
      </c>
      <c r="F405" s="390">
        <f>'موازنة 2026-2027'!F405</f>
        <v>0</v>
      </c>
      <c r="G405" s="60">
        <v>3115030101</v>
      </c>
      <c r="H405" s="474" t="s">
        <v>556</v>
      </c>
      <c r="I405" s="390">
        <f>'الاطار الموازنى  راي الجهه عام'!I405</f>
        <v>0</v>
      </c>
      <c r="J405" s="390">
        <f>'موازنة 2026-2027'!O405</f>
        <v>0</v>
      </c>
      <c r="K405" s="390">
        <f>'الاطار الموازنى  راي الجهه عام'!J405</f>
        <v>0</v>
      </c>
      <c r="L405" s="390">
        <f>'الاطار الموازنى  راي الجهه عام'!K405</f>
        <v>0</v>
      </c>
      <c r="M405" s="390">
        <f>'الاطار الموازنى  راي الجهه عام'!M405</f>
        <v>0</v>
      </c>
      <c r="N405" s="390">
        <f>'موازنة 2027-2028 '!O405</f>
        <v>0</v>
      </c>
      <c r="O405" s="390">
        <f>'موازنة 2028 -2029'!O405</f>
        <v>0</v>
      </c>
      <c r="P405" s="390">
        <f t="shared" si="112"/>
        <v>0</v>
      </c>
      <c r="Q405" s="390">
        <f>'موازنة 2029-2030'!O405</f>
        <v>0</v>
      </c>
      <c r="R405" s="544">
        <f t="shared" si="104"/>
        <v>0</v>
      </c>
      <c r="S405" s="390"/>
      <c r="T405" s="390" t="str">
        <f t="shared" si="105"/>
        <v xml:space="preserve"> </v>
      </c>
      <c r="U405" s="390" t="str">
        <f t="shared" si="106"/>
        <v xml:space="preserve"> </v>
      </c>
      <c r="V405" s="545">
        <f t="shared" si="108"/>
        <v>0</v>
      </c>
      <c r="W405" s="461">
        <f t="shared" si="107"/>
        <v>0</v>
      </c>
    </row>
    <row r="406" spans="1:23" s="2" customFormat="1" ht="105.75" hidden="1" customHeight="1" x14ac:dyDescent="0.2">
      <c r="A406" s="389"/>
      <c r="B406" s="390"/>
      <c r="C406" s="390"/>
      <c r="D406" s="390"/>
      <c r="E406" s="390"/>
      <c r="F406" s="390"/>
      <c r="G406" s="60" t="s">
        <v>884</v>
      </c>
      <c r="H406" s="474" t="s">
        <v>314</v>
      </c>
      <c r="I406" s="390">
        <f>'الاطار الموازنى  راي الجهه عام'!I406</f>
        <v>0</v>
      </c>
      <c r="J406" s="390"/>
      <c r="K406" s="390">
        <f>'الاطار الموازنى  راي الجهه عام'!J406</f>
        <v>0</v>
      </c>
      <c r="L406" s="390">
        <f>'الاطار الموازنى  راي الجهه عام'!K406</f>
        <v>0</v>
      </c>
      <c r="M406" s="390">
        <f>'الاطار الموازنى  راي الجهه عام'!M406</f>
        <v>0</v>
      </c>
      <c r="N406" s="390"/>
      <c r="O406" s="390"/>
      <c r="P406" s="390"/>
      <c r="Q406" s="390"/>
      <c r="R406" s="544"/>
      <c r="S406" s="390"/>
      <c r="T406" s="390" t="str">
        <f t="shared" si="105"/>
        <v xml:space="preserve"> </v>
      </c>
      <c r="U406" s="390" t="str">
        <f t="shared" si="106"/>
        <v xml:space="preserve"> </v>
      </c>
      <c r="V406" s="545"/>
      <c r="W406" s="461">
        <f>W418</f>
        <v>0</v>
      </c>
    </row>
    <row r="407" spans="1:23" s="1" customFormat="1" ht="105.75" hidden="1" customHeight="1" x14ac:dyDescent="0.2">
      <c r="A407" s="357">
        <f>'موازنة 2026-2027'!A407</f>
        <v>0</v>
      </c>
      <c r="B407" s="373">
        <f>'موازنة 2026-2027'!B407</f>
        <v>0</v>
      </c>
      <c r="C407" s="373">
        <f>'موازنة 2026-2027'!C407</f>
        <v>0</v>
      </c>
      <c r="D407" s="373">
        <f>'موازنة 2026-2027'!D407</f>
        <v>0</v>
      </c>
      <c r="E407" s="373">
        <f>'موازنة 2026-2027'!E407</f>
        <v>0</v>
      </c>
      <c r="F407" s="373">
        <f>'موازنة 2026-2027'!F407</f>
        <v>0</v>
      </c>
      <c r="G407" s="54">
        <v>3115040101</v>
      </c>
      <c r="H407" s="477" t="s">
        <v>315</v>
      </c>
      <c r="I407" s="373">
        <f>'الاطار الموازنى  راي الجهه عام'!I407</f>
        <v>0</v>
      </c>
      <c r="J407" s="373">
        <f>'موازنة 2026-2027'!O407</f>
        <v>0</v>
      </c>
      <c r="K407" s="373">
        <f>'الاطار الموازنى  راي الجهه عام'!J407</f>
        <v>0</v>
      </c>
      <c r="L407" s="373">
        <f>'الاطار الموازنى  راي الجهه عام'!K407</f>
        <v>0</v>
      </c>
      <c r="M407" s="373">
        <f>'الاطار الموازنى  راي الجهه عام'!M407</f>
        <v>0</v>
      </c>
      <c r="N407" s="373">
        <f>'موازنة 2027-2028 '!O407</f>
        <v>0</v>
      </c>
      <c r="O407" s="373">
        <f>'موازنة 2028 -2029'!O407</f>
        <v>0</v>
      </c>
      <c r="P407" s="373">
        <f t="shared" si="112"/>
        <v>0</v>
      </c>
      <c r="Q407" s="373">
        <f>'موازنة 2029-2030'!O407</f>
        <v>0</v>
      </c>
      <c r="R407" s="508">
        <f t="shared" si="104"/>
        <v>0</v>
      </c>
      <c r="S407" s="373"/>
      <c r="T407" s="373" t="str">
        <f t="shared" si="105"/>
        <v xml:space="preserve"> </v>
      </c>
      <c r="U407" s="373" t="str">
        <f t="shared" si="106"/>
        <v xml:space="preserve"> </v>
      </c>
      <c r="V407" s="509">
        <f t="shared" si="108"/>
        <v>0</v>
      </c>
      <c r="W407" s="461">
        <f t="shared" si="107"/>
        <v>0</v>
      </c>
    </row>
    <row r="408" spans="1:23" s="1" customFormat="1" ht="105.75" hidden="1" customHeight="1" x14ac:dyDescent="0.2">
      <c r="A408" s="357">
        <f>'موازنة 2026-2027'!A408</f>
        <v>0</v>
      </c>
      <c r="B408" s="373">
        <f>'موازنة 2026-2027'!B408</f>
        <v>0</v>
      </c>
      <c r="C408" s="373">
        <f>'موازنة 2026-2027'!C408</f>
        <v>0</v>
      </c>
      <c r="D408" s="373">
        <f>'موازنة 2026-2027'!D408</f>
        <v>0</v>
      </c>
      <c r="E408" s="373">
        <f>'موازنة 2026-2027'!E408</f>
        <v>0</v>
      </c>
      <c r="F408" s="373">
        <f>'موازنة 2026-2027'!F408</f>
        <v>0</v>
      </c>
      <c r="G408" s="54">
        <v>3115040201</v>
      </c>
      <c r="H408" s="477" t="s">
        <v>316</v>
      </c>
      <c r="I408" s="373">
        <f>'الاطار الموازنى  راي الجهه عام'!I408</f>
        <v>0</v>
      </c>
      <c r="J408" s="373">
        <f>'موازنة 2026-2027'!O408</f>
        <v>0</v>
      </c>
      <c r="K408" s="373">
        <f>'الاطار الموازنى  راي الجهه عام'!J408</f>
        <v>0</v>
      </c>
      <c r="L408" s="373">
        <f>'الاطار الموازنى  راي الجهه عام'!K408</f>
        <v>0</v>
      </c>
      <c r="M408" s="373">
        <f>'الاطار الموازنى  راي الجهه عام'!M408</f>
        <v>0</v>
      </c>
      <c r="N408" s="373">
        <f>'موازنة 2027-2028 '!O408</f>
        <v>0</v>
      </c>
      <c r="O408" s="373">
        <f>'موازنة 2028 -2029'!O408</f>
        <v>0</v>
      </c>
      <c r="P408" s="373">
        <f t="shared" si="112"/>
        <v>0</v>
      </c>
      <c r="Q408" s="373">
        <f>'موازنة 2029-2030'!O408</f>
        <v>0</v>
      </c>
      <c r="R408" s="508">
        <f t="shared" si="104"/>
        <v>0</v>
      </c>
      <c r="S408" s="373"/>
      <c r="T408" s="373" t="str">
        <f t="shared" si="105"/>
        <v xml:space="preserve"> </v>
      </c>
      <c r="U408" s="373" t="str">
        <f t="shared" si="106"/>
        <v xml:space="preserve"> </v>
      </c>
      <c r="V408" s="509">
        <f t="shared" si="108"/>
        <v>0</v>
      </c>
      <c r="W408" s="461">
        <f t="shared" si="107"/>
        <v>0</v>
      </c>
    </row>
    <row r="409" spans="1:23" s="1" customFormat="1" ht="105.75" hidden="1" customHeight="1" x14ac:dyDescent="0.2">
      <c r="A409" s="357">
        <f>'موازنة 2026-2027'!A409</f>
        <v>0</v>
      </c>
      <c r="B409" s="373">
        <f>'موازنة 2026-2027'!B409</f>
        <v>0</v>
      </c>
      <c r="C409" s="373">
        <f>'موازنة 2026-2027'!C409</f>
        <v>0</v>
      </c>
      <c r="D409" s="373">
        <f>'موازنة 2026-2027'!D409</f>
        <v>0</v>
      </c>
      <c r="E409" s="373">
        <f>'موازنة 2026-2027'!E409</f>
        <v>0</v>
      </c>
      <c r="F409" s="373">
        <f>'موازنة 2026-2027'!F409</f>
        <v>0</v>
      </c>
      <c r="G409" s="54">
        <v>3115040301</v>
      </c>
      <c r="H409" s="477" t="s">
        <v>317</v>
      </c>
      <c r="I409" s="373">
        <f>'الاطار الموازنى  راي الجهه عام'!I409</f>
        <v>0</v>
      </c>
      <c r="J409" s="373">
        <f>'موازنة 2026-2027'!O409</f>
        <v>0</v>
      </c>
      <c r="K409" s="373">
        <f>'الاطار الموازنى  راي الجهه عام'!J409</f>
        <v>0</v>
      </c>
      <c r="L409" s="373">
        <f>'الاطار الموازنى  راي الجهه عام'!K409</f>
        <v>0</v>
      </c>
      <c r="M409" s="373">
        <f>'الاطار الموازنى  راي الجهه عام'!M409</f>
        <v>0</v>
      </c>
      <c r="N409" s="373">
        <f>'موازنة 2027-2028 '!O409</f>
        <v>0</v>
      </c>
      <c r="O409" s="373">
        <f>'موازنة 2028 -2029'!O409</f>
        <v>0</v>
      </c>
      <c r="P409" s="373">
        <f t="shared" si="112"/>
        <v>0</v>
      </c>
      <c r="Q409" s="373">
        <f>'موازنة 2029-2030'!O409</f>
        <v>0</v>
      </c>
      <c r="R409" s="508">
        <f t="shared" si="104"/>
        <v>0</v>
      </c>
      <c r="S409" s="373"/>
      <c r="T409" s="373" t="str">
        <f t="shared" si="105"/>
        <v xml:space="preserve"> </v>
      </c>
      <c r="U409" s="373" t="str">
        <f t="shared" si="106"/>
        <v xml:space="preserve"> </v>
      </c>
      <c r="V409" s="509">
        <f t="shared" si="108"/>
        <v>0</v>
      </c>
      <c r="W409" s="461">
        <f t="shared" si="107"/>
        <v>0</v>
      </c>
    </row>
    <row r="410" spans="1:23" s="1" customFormat="1" ht="105.75" hidden="1" customHeight="1" x14ac:dyDescent="0.2">
      <c r="A410" s="357"/>
      <c r="B410" s="373"/>
      <c r="C410" s="373"/>
      <c r="D410" s="373"/>
      <c r="E410" s="373"/>
      <c r="F410" s="373"/>
      <c r="G410" s="54" t="s">
        <v>885</v>
      </c>
      <c r="H410" s="477" t="s">
        <v>318</v>
      </c>
      <c r="I410" s="373">
        <f>'الاطار الموازنى  راي الجهه عام'!I410</f>
        <v>0</v>
      </c>
      <c r="J410" s="373"/>
      <c r="K410" s="373">
        <f>'الاطار الموازنى  راي الجهه عام'!J410</f>
        <v>0</v>
      </c>
      <c r="L410" s="373">
        <f>'الاطار الموازنى  راي الجهه عام'!K410</f>
        <v>0</v>
      </c>
      <c r="M410" s="373">
        <f>'الاطار الموازنى  راي الجهه عام'!M410</f>
        <v>0</v>
      </c>
      <c r="N410" s="373"/>
      <c r="O410" s="373"/>
      <c r="P410" s="373"/>
      <c r="Q410" s="373"/>
      <c r="R410" s="508">
        <f t="shared" si="104"/>
        <v>0</v>
      </c>
      <c r="S410" s="373"/>
      <c r="T410" s="373" t="str">
        <f t="shared" si="105"/>
        <v xml:space="preserve"> </v>
      </c>
      <c r="U410" s="373" t="str">
        <f t="shared" si="106"/>
        <v xml:space="preserve"> </v>
      </c>
      <c r="V410" s="509"/>
      <c r="W410" s="461">
        <f>W413</f>
        <v>0</v>
      </c>
    </row>
    <row r="411" spans="1:23" ht="105.75" hidden="1" customHeight="1" x14ac:dyDescent="0.2">
      <c r="A411" s="364">
        <f>'موازنة 2026-2027'!A411</f>
        <v>0</v>
      </c>
      <c r="B411" s="365">
        <f>'موازنة 2026-2027'!B411</f>
        <v>0</v>
      </c>
      <c r="C411" s="365">
        <f>'موازنة 2026-2027'!C411</f>
        <v>0</v>
      </c>
      <c r="D411" s="365">
        <f>'موازنة 2026-2027'!D411</f>
        <v>0</v>
      </c>
      <c r="E411" s="365">
        <f>'موازنة 2026-2027'!E411</f>
        <v>0</v>
      </c>
      <c r="F411" s="365">
        <f>'موازنة 2026-2027'!F411</f>
        <v>0</v>
      </c>
      <c r="G411" s="49" t="s">
        <v>886</v>
      </c>
      <c r="H411" s="480" t="s">
        <v>617</v>
      </c>
      <c r="I411" s="365">
        <f>'الاطار الموازنى  راي الجهه عام'!I411</f>
        <v>0</v>
      </c>
      <c r="J411" s="365">
        <f>'موازنة 2026-2027'!O411</f>
        <v>0</v>
      </c>
      <c r="K411" s="365">
        <f>'الاطار الموازنى  راي الجهه عام'!J411</f>
        <v>0</v>
      </c>
      <c r="L411" s="365">
        <f>'الاطار الموازنى  راي الجهه عام'!K411</f>
        <v>0</v>
      </c>
      <c r="M411" s="365">
        <f>'الاطار الموازنى  راي الجهه عام'!M411</f>
        <v>0</v>
      </c>
      <c r="N411" s="365">
        <f>'موازنة 2027-2028 '!O411</f>
        <v>0</v>
      </c>
      <c r="O411" s="365">
        <f>'موازنة 2028 -2029'!O411</f>
        <v>0</v>
      </c>
      <c r="P411" s="365">
        <f t="shared" si="112"/>
        <v>0</v>
      </c>
      <c r="Q411" s="365">
        <f>'موازنة 2029-2030'!O411</f>
        <v>0</v>
      </c>
      <c r="R411" s="496">
        <f t="shared" si="104"/>
        <v>0</v>
      </c>
      <c r="S411" s="365"/>
      <c r="T411" s="365" t="str">
        <f t="shared" si="105"/>
        <v xml:space="preserve"> </v>
      </c>
      <c r="U411" s="365" t="str">
        <f t="shared" si="106"/>
        <v xml:space="preserve"> </v>
      </c>
      <c r="V411" s="497">
        <f t="shared" si="108"/>
        <v>0</v>
      </c>
      <c r="W411" s="461">
        <f t="shared" si="107"/>
        <v>0</v>
      </c>
    </row>
    <row r="412" spans="1:23" ht="105.75" hidden="1" customHeight="1" thickBot="1" x14ac:dyDescent="0.25">
      <c r="A412" s="391">
        <f>'موازنة 2026-2027'!A412</f>
        <v>0</v>
      </c>
      <c r="B412" s="379">
        <f>'موازنة 2026-2027'!B412</f>
        <v>0</v>
      </c>
      <c r="C412" s="379">
        <f>'موازنة 2026-2027'!C412</f>
        <v>0</v>
      </c>
      <c r="D412" s="379">
        <f>'موازنة 2026-2027'!D412</f>
        <v>0</v>
      </c>
      <c r="E412" s="379">
        <f>'موازنة 2026-2027'!E412</f>
        <v>0</v>
      </c>
      <c r="F412" s="379">
        <f>'موازنة 2026-2027'!F412</f>
        <v>0</v>
      </c>
      <c r="G412" s="50" t="s">
        <v>887</v>
      </c>
      <c r="H412" s="480" t="s">
        <v>618</v>
      </c>
      <c r="I412" s="379">
        <f>'الاطار الموازنى  راي الجهه عام'!I412</f>
        <v>0</v>
      </c>
      <c r="J412" s="379">
        <f>'موازنة 2026-2027'!O412</f>
        <v>0</v>
      </c>
      <c r="K412" s="379">
        <f>'الاطار الموازنى  راي الجهه عام'!J412</f>
        <v>0</v>
      </c>
      <c r="L412" s="379">
        <f>'الاطار الموازنى  راي الجهه عام'!K412</f>
        <v>0</v>
      </c>
      <c r="M412" s="379">
        <f>'الاطار الموازنى  راي الجهه عام'!M412</f>
        <v>0</v>
      </c>
      <c r="N412" s="379">
        <f>'موازنة 2027-2028 '!O412</f>
        <v>0</v>
      </c>
      <c r="O412" s="379">
        <f>'موازنة 2028 -2029'!O412</f>
        <v>0</v>
      </c>
      <c r="P412" s="379">
        <f t="shared" si="112"/>
        <v>0</v>
      </c>
      <c r="Q412" s="379">
        <f>'موازنة 2029-2030'!O412</f>
        <v>0</v>
      </c>
      <c r="R412" s="520">
        <f t="shared" si="104"/>
        <v>0</v>
      </c>
      <c r="S412" s="379"/>
      <c r="T412" s="379" t="str">
        <f t="shared" si="105"/>
        <v xml:space="preserve"> </v>
      </c>
      <c r="U412" s="379" t="str">
        <f t="shared" si="106"/>
        <v xml:space="preserve"> </v>
      </c>
      <c r="V412" s="521">
        <f t="shared" si="108"/>
        <v>0</v>
      </c>
      <c r="W412" s="461">
        <f t="shared" si="107"/>
        <v>0</v>
      </c>
    </row>
    <row r="413" spans="1:23" s="1" customFormat="1" ht="114.75" hidden="1" customHeight="1" thickBot="1" x14ac:dyDescent="0.25">
      <c r="A413" s="360">
        <f t="shared" ref="A413:S413" si="125">A411+A412</f>
        <v>0</v>
      </c>
      <c r="B413" s="368">
        <f t="shared" si="125"/>
        <v>0</v>
      </c>
      <c r="C413" s="368">
        <f t="shared" si="125"/>
        <v>0</v>
      </c>
      <c r="D413" s="368">
        <f t="shared" si="125"/>
        <v>0</v>
      </c>
      <c r="E413" s="368">
        <f t="shared" si="125"/>
        <v>0</v>
      </c>
      <c r="F413" s="368">
        <f t="shared" si="125"/>
        <v>0</v>
      </c>
      <c r="G413" s="51"/>
      <c r="H413" s="486" t="s">
        <v>183</v>
      </c>
      <c r="I413" s="368">
        <f>'الاطار الموازنى  راي الجهه عام'!I413</f>
        <v>0</v>
      </c>
      <c r="J413" s="368">
        <f>'موازنة 2026-2027'!O413</f>
        <v>0</v>
      </c>
      <c r="K413" s="368">
        <f>'الاطار الموازنى  راي الجهه عام'!J413</f>
        <v>0</v>
      </c>
      <c r="L413" s="368">
        <f>'الاطار الموازنى  راي الجهه عام'!K413</f>
        <v>0</v>
      </c>
      <c r="M413" s="368">
        <f>'الاطار الموازنى  راي الجهه عام'!M413</f>
        <v>0</v>
      </c>
      <c r="N413" s="368">
        <f>'موازنة 2027-2028 '!O413</f>
        <v>0</v>
      </c>
      <c r="O413" s="368">
        <f>'موازنة 2028 -2029'!O413</f>
        <v>0</v>
      </c>
      <c r="P413" s="368">
        <f t="shared" si="125"/>
        <v>0</v>
      </c>
      <c r="Q413" s="368">
        <f>'موازنة 2029-2030'!O413</f>
        <v>0</v>
      </c>
      <c r="R413" s="500">
        <f t="shared" si="104"/>
        <v>0</v>
      </c>
      <c r="S413" s="368">
        <f t="shared" si="125"/>
        <v>0</v>
      </c>
      <c r="T413" s="368" t="str">
        <f t="shared" si="105"/>
        <v xml:space="preserve"> </v>
      </c>
      <c r="U413" s="368" t="str">
        <f t="shared" si="106"/>
        <v xml:space="preserve"> </v>
      </c>
      <c r="V413" s="501">
        <f t="shared" si="108"/>
        <v>0</v>
      </c>
      <c r="W413" s="461">
        <f t="shared" si="107"/>
        <v>0</v>
      </c>
    </row>
    <row r="414" spans="1:23" s="1" customFormat="1" ht="105.75" hidden="1" customHeight="1" x14ac:dyDescent="0.2">
      <c r="A414" s="412">
        <f>'موازنة 2026-2027'!A414</f>
        <v>0</v>
      </c>
      <c r="B414" s="426">
        <f>'موازنة 2026-2027'!B414</f>
        <v>0</v>
      </c>
      <c r="C414" s="426">
        <f>'موازنة 2026-2027'!C414</f>
        <v>0</v>
      </c>
      <c r="D414" s="426">
        <f>'موازنة 2026-2027'!D414</f>
        <v>0</v>
      </c>
      <c r="E414" s="426">
        <f>'موازنة 2026-2027'!E414</f>
        <v>0</v>
      </c>
      <c r="F414" s="426">
        <f>'موازنة 2026-2027'!F414</f>
        <v>0</v>
      </c>
      <c r="G414" s="88">
        <v>3115040501</v>
      </c>
      <c r="H414" s="596" t="s">
        <v>319</v>
      </c>
      <c r="I414" s="426">
        <f>'الاطار الموازنى  راي الجهه عام'!I414</f>
        <v>0</v>
      </c>
      <c r="J414" s="426">
        <f>'موازنة 2026-2027'!O414</f>
        <v>0</v>
      </c>
      <c r="K414" s="426">
        <f>'الاطار الموازنى  راي الجهه عام'!J414</f>
        <v>0</v>
      </c>
      <c r="L414" s="426">
        <f>'الاطار الموازنى  راي الجهه عام'!K414</f>
        <v>0</v>
      </c>
      <c r="M414" s="426">
        <f>'الاطار الموازنى  راي الجهه عام'!M414</f>
        <v>0</v>
      </c>
      <c r="N414" s="426">
        <f>'موازنة 2027-2028 '!O414</f>
        <v>0</v>
      </c>
      <c r="O414" s="426">
        <f>'موازنة 2028 -2029'!O414</f>
        <v>0</v>
      </c>
      <c r="P414" s="426">
        <f t="shared" si="112"/>
        <v>0</v>
      </c>
      <c r="Q414" s="426">
        <f>'موازنة 2029-2030'!O414</f>
        <v>0</v>
      </c>
      <c r="R414" s="597">
        <f t="shared" si="104"/>
        <v>0</v>
      </c>
      <c r="S414" s="426"/>
      <c r="T414" s="426" t="str">
        <f t="shared" si="105"/>
        <v xml:space="preserve"> </v>
      </c>
      <c r="U414" s="426" t="str">
        <f t="shared" si="106"/>
        <v xml:space="preserve"> </v>
      </c>
      <c r="V414" s="598">
        <f t="shared" si="108"/>
        <v>0</v>
      </c>
      <c r="W414" s="461">
        <f t="shared" si="107"/>
        <v>0</v>
      </c>
    </row>
    <row r="415" spans="1:23" s="1" customFormat="1" ht="105.75" hidden="1" customHeight="1" x14ac:dyDescent="0.2">
      <c r="A415" s="357">
        <f>'موازنة 2026-2027'!A415</f>
        <v>0</v>
      </c>
      <c r="B415" s="373">
        <f>'موازنة 2026-2027'!B415</f>
        <v>0</v>
      </c>
      <c r="C415" s="373">
        <f>'موازنة 2026-2027'!C415</f>
        <v>0</v>
      </c>
      <c r="D415" s="373">
        <f>'موازنة 2026-2027'!D415</f>
        <v>0</v>
      </c>
      <c r="E415" s="373">
        <f>'موازنة 2026-2027'!E415</f>
        <v>0</v>
      </c>
      <c r="F415" s="373">
        <f>'موازنة 2026-2027'!F415</f>
        <v>0</v>
      </c>
      <c r="G415" s="54">
        <v>3115040601</v>
      </c>
      <c r="H415" s="477" t="s">
        <v>619</v>
      </c>
      <c r="I415" s="373">
        <f>'الاطار الموازنى  راي الجهه عام'!I415</f>
        <v>0</v>
      </c>
      <c r="J415" s="373">
        <f>'موازنة 2026-2027'!O415</f>
        <v>0</v>
      </c>
      <c r="K415" s="373">
        <f>'الاطار الموازنى  راي الجهه عام'!J415</f>
        <v>0</v>
      </c>
      <c r="L415" s="373">
        <f>'الاطار الموازنى  راي الجهه عام'!K415</f>
        <v>0</v>
      </c>
      <c r="M415" s="373">
        <f>'الاطار الموازنى  راي الجهه عام'!M415</f>
        <v>0</v>
      </c>
      <c r="N415" s="373">
        <f>'موازنة 2027-2028 '!O415</f>
        <v>0</v>
      </c>
      <c r="O415" s="373">
        <f>'موازنة 2028 -2029'!O415</f>
        <v>0</v>
      </c>
      <c r="P415" s="373">
        <f t="shared" si="112"/>
        <v>0</v>
      </c>
      <c r="Q415" s="373">
        <f>'موازنة 2029-2030'!O415</f>
        <v>0</v>
      </c>
      <c r="R415" s="508">
        <f t="shared" si="104"/>
        <v>0</v>
      </c>
      <c r="S415" s="373"/>
      <c r="T415" s="373" t="str">
        <f t="shared" si="105"/>
        <v xml:space="preserve"> </v>
      </c>
      <c r="U415" s="373" t="str">
        <f t="shared" si="106"/>
        <v xml:space="preserve"> </v>
      </c>
      <c r="V415" s="509">
        <f t="shared" si="108"/>
        <v>0</v>
      </c>
      <c r="W415" s="461">
        <f t="shared" si="107"/>
        <v>0</v>
      </c>
    </row>
    <row r="416" spans="1:23" s="1" customFormat="1" ht="105.75" hidden="1" customHeight="1" x14ac:dyDescent="0.2">
      <c r="A416" s="357">
        <f>'موازنة 2026-2027'!A416</f>
        <v>0</v>
      </c>
      <c r="B416" s="373">
        <f>'موازنة 2026-2027'!B416</f>
        <v>0</v>
      </c>
      <c r="C416" s="373">
        <f>'موازنة 2026-2027'!C416</f>
        <v>0</v>
      </c>
      <c r="D416" s="373">
        <f>'موازنة 2026-2027'!D416</f>
        <v>0</v>
      </c>
      <c r="E416" s="373">
        <f>'موازنة 2026-2027'!E416</f>
        <v>0</v>
      </c>
      <c r="F416" s="373">
        <f>'موازنة 2026-2027'!F416</f>
        <v>0</v>
      </c>
      <c r="G416" s="54">
        <v>3115040701</v>
      </c>
      <c r="H416" s="477" t="s">
        <v>620</v>
      </c>
      <c r="I416" s="373">
        <f>'الاطار الموازنى  راي الجهه عام'!I416</f>
        <v>0</v>
      </c>
      <c r="J416" s="373">
        <f>'موازنة 2026-2027'!O416</f>
        <v>0</v>
      </c>
      <c r="K416" s="373">
        <f>'الاطار الموازنى  راي الجهه عام'!J416</f>
        <v>0</v>
      </c>
      <c r="L416" s="373">
        <f>'الاطار الموازنى  راي الجهه عام'!K416</f>
        <v>0</v>
      </c>
      <c r="M416" s="373">
        <f>'الاطار الموازنى  راي الجهه عام'!M416</f>
        <v>0</v>
      </c>
      <c r="N416" s="373">
        <f>'موازنة 2027-2028 '!O416</f>
        <v>0</v>
      </c>
      <c r="O416" s="373">
        <f>'موازنة 2028 -2029'!O416</f>
        <v>0</v>
      </c>
      <c r="P416" s="373">
        <f t="shared" si="112"/>
        <v>0</v>
      </c>
      <c r="Q416" s="373">
        <f>'موازنة 2029-2030'!O416</f>
        <v>0</v>
      </c>
      <c r="R416" s="508">
        <f t="shared" si="104"/>
        <v>0</v>
      </c>
      <c r="S416" s="373"/>
      <c r="T416" s="373" t="str">
        <f t="shared" si="105"/>
        <v xml:space="preserve"> </v>
      </c>
      <c r="U416" s="373" t="str">
        <f t="shared" si="106"/>
        <v xml:space="preserve"> </v>
      </c>
      <c r="V416" s="509">
        <f t="shared" si="108"/>
        <v>0</v>
      </c>
      <c r="W416" s="461">
        <f t="shared" si="107"/>
        <v>0</v>
      </c>
    </row>
    <row r="417" spans="1:23" s="1" customFormat="1" ht="105.75" hidden="1" customHeight="1" thickBot="1" x14ac:dyDescent="0.25">
      <c r="A417" s="427">
        <f>'موازنة 2026-2027'!A417</f>
        <v>0</v>
      </c>
      <c r="B417" s="428">
        <f>'موازنة 2026-2027'!B417</f>
        <v>0</v>
      </c>
      <c r="C417" s="428">
        <f>'موازنة 2026-2027'!C417</f>
        <v>0</v>
      </c>
      <c r="D417" s="428">
        <f>'موازنة 2026-2027'!D417</f>
        <v>0</v>
      </c>
      <c r="E417" s="428">
        <f>'موازنة 2026-2027'!E417</f>
        <v>0</v>
      </c>
      <c r="F417" s="428">
        <f>'موازنة 2026-2027'!F417</f>
        <v>0</v>
      </c>
      <c r="G417" s="90">
        <v>3115040801</v>
      </c>
      <c r="H417" s="599" t="s">
        <v>621</v>
      </c>
      <c r="I417" s="428">
        <f>'الاطار الموازنى  راي الجهه عام'!I417</f>
        <v>0</v>
      </c>
      <c r="J417" s="428">
        <f>'موازنة 2026-2027'!O417</f>
        <v>0</v>
      </c>
      <c r="K417" s="428">
        <f>'الاطار الموازنى  راي الجهه عام'!J417</f>
        <v>0</v>
      </c>
      <c r="L417" s="428">
        <f>'الاطار الموازنى  راي الجهه عام'!K417</f>
        <v>0</v>
      </c>
      <c r="M417" s="428">
        <f>'الاطار الموازنى  راي الجهه عام'!M417</f>
        <v>0</v>
      </c>
      <c r="N417" s="428">
        <f>'موازنة 2027-2028 '!O417</f>
        <v>0</v>
      </c>
      <c r="O417" s="428">
        <f>'موازنة 2028 -2029'!O417</f>
        <v>0</v>
      </c>
      <c r="P417" s="428">
        <f t="shared" si="112"/>
        <v>0</v>
      </c>
      <c r="Q417" s="428">
        <f>'موازنة 2029-2030'!O417</f>
        <v>0</v>
      </c>
      <c r="R417" s="600">
        <f t="shared" si="104"/>
        <v>0</v>
      </c>
      <c r="S417" s="428"/>
      <c r="T417" s="428" t="str">
        <f t="shared" si="105"/>
        <v xml:space="preserve"> </v>
      </c>
      <c r="U417" s="428" t="str">
        <f t="shared" si="106"/>
        <v xml:space="preserve"> </v>
      </c>
      <c r="V417" s="601">
        <f t="shared" si="108"/>
        <v>0</v>
      </c>
      <c r="W417" s="461">
        <f t="shared" si="107"/>
        <v>0</v>
      </c>
    </row>
    <row r="418" spans="1:23" s="2" customFormat="1" ht="105" hidden="1" customHeight="1" thickBot="1" x14ac:dyDescent="0.25">
      <c r="A418" s="376">
        <f t="shared" ref="A418:S418" si="126">A407+A408+A409+A413+A414+A415+A416+A417</f>
        <v>0</v>
      </c>
      <c r="B418" s="377">
        <f t="shared" si="126"/>
        <v>0</v>
      </c>
      <c r="C418" s="377">
        <f t="shared" si="126"/>
        <v>0</v>
      </c>
      <c r="D418" s="377">
        <f t="shared" si="126"/>
        <v>0</v>
      </c>
      <c r="E418" s="377">
        <f t="shared" si="126"/>
        <v>0</v>
      </c>
      <c r="F418" s="377">
        <f t="shared" si="126"/>
        <v>0</v>
      </c>
      <c r="G418" s="57"/>
      <c r="H418" s="514" t="s">
        <v>274</v>
      </c>
      <c r="I418" s="377">
        <f>'الاطار الموازنى  راي الجهه عام'!I418</f>
        <v>0</v>
      </c>
      <c r="J418" s="377">
        <f>'موازنة 2026-2027'!O418</f>
        <v>0</v>
      </c>
      <c r="K418" s="377">
        <f>'الاطار الموازنى  راي الجهه عام'!J418</f>
        <v>0</v>
      </c>
      <c r="L418" s="377">
        <f>'الاطار الموازنى  راي الجهه عام'!K418</f>
        <v>0</v>
      </c>
      <c r="M418" s="377">
        <f>'الاطار الموازنى  راي الجهه عام'!M418</f>
        <v>0</v>
      </c>
      <c r="N418" s="377">
        <f>'موازنة 2027-2028 '!O418</f>
        <v>0</v>
      </c>
      <c r="O418" s="377">
        <f>'موازنة 2028 -2029'!O418</f>
        <v>0</v>
      </c>
      <c r="P418" s="377">
        <f t="shared" si="126"/>
        <v>0</v>
      </c>
      <c r="Q418" s="377">
        <f>'موازنة 2029-2030'!O418</f>
        <v>0</v>
      </c>
      <c r="R418" s="515">
        <f t="shared" ref="R418:R484" si="127">Q418-J418</f>
        <v>0</v>
      </c>
      <c r="S418" s="377">
        <f t="shared" si="126"/>
        <v>0</v>
      </c>
      <c r="T418" s="377" t="str">
        <f t="shared" ref="T418:T484" si="128">IF(S418&gt;J418,S418-J418," ")</f>
        <v xml:space="preserve"> </v>
      </c>
      <c r="U418" s="377" t="str">
        <f t="shared" ref="U418:U484" si="129">IF(J418&gt;S418,J418-S418," ")</f>
        <v xml:space="preserve"> </v>
      </c>
      <c r="V418" s="516">
        <f t="shared" si="108"/>
        <v>0</v>
      </c>
      <c r="W418" s="461">
        <f t="shared" ref="W418:W484" si="130">SUM(A418+B418+C418+D418+E418+F418+J418+N418+O418+P418+Q418+S418)</f>
        <v>0</v>
      </c>
    </row>
    <row r="419" spans="1:23" s="2" customFormat="1" ht="105.75" hidden="1" customHeight="1" x14ac:dyDescent="0.2">
      <c r="A419" s="389">
        <f>'موازنة 2026-2027'!A419</f>
        <v>0</v>
      </c>
      <c r="B419" s="390">
        <f>'موازنة 2026-2027'!B419</f>
        <v>0</v>
      </c>
      <c r="C419" s="390">
        <f>'موازنة 2026-2027'!C419</f>
        <v>0</v>
      </c>
      <c r="D419" s="390">
        <f>'موازنة 2026-2027'!D419</f>
        <v>0</v>
      </c>
      <c r="E419" s="390">
        <f>'موازنة 2026-2027'!E419</f>
        <v>0</v>
      </c>
      <c r="F419" s="390">
        <f>'موازنة 2026-2027'!F419</f>
        <v>0</v>
      </c>
      <c r="G419" s="53">
        <v>3115050101</v>
      </c>
      <c r="H419" s="505" t="s">
        <v>557</v>
      </c>
      <c r="I419" s="390">
        <f>'الاطار الموازنى  راي الجهه عام'!I419</f>
        <v>0</v>
      </c>
      <c r="J419" s="390">
        <f>'موازنة 2026-2027'!O419</f>
        <v>0</v>
      </c>
      <c r="K419" s="390">
        <f>'الاطار الموازنى  راي الجهه عام'!J419</f>
        <v>0</v>
      </c>
      <c r="L419" s="390">
        <f>'الاطار الموازنى  راي الجهه عام'!K419</f>
        <v>0</v>
      </c>
      <c r="M419" s="390">
        <f>'الاطار الموازنى  راي الجهه عام'!M419</f>
        <v>0</v>
      </c>
      <c r="N419" s="390">
        <f>'موازنة 2027-2028 '!O419</f>
        <v>0</v>
      </c>
      <c r="O419" s="390">
        <f>'موازنة 2028 -2029'!O419</f>
        <v>0</v>
      </c>
      <c r="P419" s="390">
        <f t="shared" si="112"/>
        <v>0</v>
      </c>
      <c r="Q419" s="390">
        <f>'موازنة 2029-2030'!O419</f>
        <v>0</v>
      </c>
      <c r="R419" s="544">
        <f t="shared" si="127"/>
        <v>0</v>
      </c>
      <c r="S419" s="390"/>
      <c r="T419" s="390" t="str">
        <f t="shared" si="128"/>
        <v xml:space="preserve"> </v>
      </c>
      <c r="U419" s="390" t="str">
        <f t="shared" si="129"/>
        <v xml:space="preserve"> </v>
      </c>
      <c r="V419" s="545">
        <f t="shared" si="108"/>
        <v>0</v>
      </c>
      <c r="W419" s="461">
        <f t="shared" si="130"/>
        <v>0</v>
      </c>
    </row>
    <row r="420" spans="1:23" s="2" customFormat="1" ht="121.5" customHeight="1" x14ac:dyDescent="0.2">
      <c r="A420" s="389"/>
      <c r="B420" s="390"/>
      <c r="C420" s="390"/>
      <c r="D420" s="390"/>
      <c r="E420" s="390"/>
      <c r="F420" s="390"/>
      <c r="G420" s="60">
        <v>3115060000</v>
      </c>
      <c r="H420" s="474" t="s">
        <v>558</v>
      </c>
      <c r="I420" s="390">
        <f>'الاطار الموازنى  راي الجهه عام'!I420</f>
        <v>0</v>
      </c>
      <c r="J420" s="390"/>
      <c r="K420" s="390">
        <f>'الاطار الموازنى  راي الجهه عام'!J420</f>
        <v>0</v>
      </c>
      <c r="L420" s="390">
        <f>'الاطار الموازنى  راي الجهه عام'!K420</f>
        <v>0</v>
      </c>
      <c r="M420" s="390">
        <f>'الاطار الموازنى  راي الجهه عام'!M420</f>
        <v>0</v>
      </c>
      <c r="N420" s="390"/>
      <c r="O420" s="390"/>
      <c r="P420" s="390"/>
      <c r="Q420" s="390"/>
      <c r="R420" s="544"/>
      <c r="S420" s="390"/>
      <c r="T420" s="390" t="str">
        <f t="shared" si="128"/>
        <v xml:space="preserve"> </v>
      </c>
      <c r="U420" s="390" t="str">
        <f t="shared" si="129"/>
        <v xml:space="preserve"> </v>
      </c>
      <c r="V420" s="545"/>
      <c r="W420" s="461">
        <f>W423</f>
        <v>1080477</v>
      </c>
    </row>
    <row r="421" spans="1:23" s="1" customFormat="1" ht="105.75" hidden="1" customHeight="1" x14ac:dyDescent="0.2">
      <c r="A421" s="357">
        <f>'موازنة 2026-2027'!A421</f>
        <v>0</v>
      </c>
      <c r="B421" s="373">
        <f>'موازنة 2026-2027'!B421</f>
        <v>0</v>
      </c>
      <c r="C421" s="373">
        <f>'موازنة 2026-2027'!C421</f>
        <v>0</v>
      </c>
      <c r="D421" s="373">
        <f>'موازنة 2026-2027'!D421</f>
        <v>0</v>
      </c>
      <c r="E421" s="373">
        <f>'موازنة 2026-2027'!E421</f>
        <v>0</v>
      </c>
      <c r="F421" s="373">
        <f>'موازنة 2026-2027'!F421</f>
        <v>0</v>
      </c>
      <c r="G421" s="54">
        <v>3115060101</v>
      </c>
      <c r="H421" s="477" t="s">
        <v>888</v>
      </c>
      <c r="I421" s="373">
        <f>'الاطار الموازنى  راي الجهه عام'!I421</f>
        <v>0</v>
      </c>
      <c r="J421" s="373">
        <f>'موازنة 2026-2027'!O421</f>
        <v>0</v>
      </c>
      <c r="K421" s="373">
        <f>'الاطار الموازنى  راي الجهه عام'!J421</f>
        <v>0</v>
      </c>
      <c r="L421" s="373">
        <f>'الاطار الموازنى  راي الجهه عام'!K421</f>
        <v>0</v>
      </c>
      <c r="M421" s="373">
        <f>'الاطار الموازنى  راي الجهه عام'!M421</f>
        <v>0</v>
      </c>
      <c r="N421" s="373">
        <f>'موازنة 2027-2028 '!O421</f>
        <v>0</v>
      </c>
      <c r="O421" s="373">
        <f>'موازنة 2028 -2029'!O421</f>
        <v>0</v>
      </c>
      <c r="P421" s="373">
        <f t="shared" si="112"/>
        <v>0</v>
      </c>
      <c r="Q421" s="373">
        <f>'موازنة 2029-2030'!O421</f>
        <v>0</v>
      </c>
      <c r="R421" s="508">
        <f t="shared" si="127"/>
        <v>0</v>
      </c>
      <c r="S421" s="373"/>
      <c r="T421" s="373" t="str">
        <f t="shared" si="128"/>
        <v xml:space="preserve"> </v>
      </c>
      <c r="U421" s="373" t="str">
        <f t="shared" si="129"/>
        <v xml:space="preserve"> </v>
      </c>
      <c r="V421" s="509">
        <f t="shared" si="108"/>
        <v>0</v>
      </c>
      <c r="W421" s="461">
        <f t="shared" si="130"/>
        <v>0</v>
      </c>
    </row>
    <row r="422" spans="1:23" s="1" customFormat="1" ht="105" customHeight="1" thickBot="1" x14ac:dyDescent="0.25">
      <c r="A422" s="373">
        <f>'موازنة 2026-2027'!A422</f>
        <v>175000</v>
      </c>
      <c r="B422" s="373">
        <f>'موازنة 2026-2027'!B422</f>
        <v>166325</v>
      </c>
      <c r="C422" s="373">
        <f>'موازنة 2026-2027'!C422</f>
        <v>55000</v>
      </c>
      <c r="D422" s="373">
        <f>'موازنة 2026-2027'!D422</f>
        <v>250152</v>
      </c>
      <c r="E422" s="373">
        <f>'موازنة 2026-2027'!E422</f>
        <v>55000</v>
      </c>
      <c r="F422" s="373">
        <f>'موازنة 2026-2027'!F422</f>
        <v>0</v>
      </c>
      <c r="G422" s="54">
        <v>3115060201</v>
      </c>
      <c r="H422" s="477" t="s">
        <v>889</v>
      </c>
      <c r="I422" s="373">
        <f>'الاطار الموازنى  راي الجهه عام'!I422</f>
        <v>60000</v>
      </c>
      <c r="J422" s="373">
        <f>'موازنة 2026-2027'!O422</f>
        <v>60000</v>
      </c>
      <c r="K422" s="373">
        <f>'الاطار الموازنى  راي الجهه عام'!J422</f>
        <v>70000</v>
      </c>
      <c r="L422" s="373">
        <f>'الاطار الموازنى  راي الجهه عام'!K422</f>
        <v>83000</v>
      </c>
      <c r="M422" s="373">
        <f>'الاطار الموازنى  راي الجهه عام'!M422</f>
        <v>0</v>
      </c>
      <c r="N422" s="373">
        <f>'موازنة 2027-2028 '!O422</f>
        <v>70000</v>
      </c>
      <c r="O422" s="373">
        <f>'موازنة 2028 -2029'!O422</f>
        <v>83000</v>
      </c>
      <c r="P422" s="373">
        <f t="shared" si="112"/>
        <v>166000</v>
      </c>
      <c r="Q422" s="373">
        <f>'موازنة 2029-2030'!O422</f>
        <v>0</v>
      </c>
      <c r="R422" s="508">
        <f t="shared" si="127"/>
        <v>-60000</v>
      </c>
      <c r="S422" s="373"/>
      <c r="T422" s="373" t="str">
        <f t="shared" si="128"/>
        <v xml:space="preserve"> </v>
      </c>
      <c r="U422" s="373">
        <f t="shared" si="129"/>
        <v>60000</v>
      </c>
      <c r="V422" s="509">
        <f t="shared" si="108"/>
        <v>0</v>
      </c>
      <c r="W422" s="461">
        <f t="shared" si="130"/>
        <v>1080477</v>
      </c>
    </row>
    <row r="423" spans="1:23" s="2" customFormat="1" ht="107.25" customHeight="1" thickBot="1" x14ac:dyDescent="0.25">
      <c r="A423" s="376">
        <f t="shared" ref="A423:S423" si="131">A421+A422</f>
        <v>175000</v>
      </c>
      <c r="B423" s="377">
        <f t="shared" si="131"/>
        <v>166325</v>
      </c>
      <c r="C423" s="377">
        <f t="shared" si="131"/>
        <v>55000</v>
      </c>
      <c r="D423" s="377">
        <f t="shared" si="131"/>
        <v>250152</v>
      </c>
      <c r="E423" s="377">
        <f t="shared" si="131"/>
        <v>55000</v>
      </c>
      <c r="F423" s="377">
        <f t="shared" si="131"/>
        <v>0</v>
      </c>
      <c r="G423" s="57"/>
      <c r="H423" s="514" t="s">
        <v>295</v>
      </c>
      <c r="I423" s="377">
        <f>'الاطار الموازنى  راي الجهه عام'!I423</f>
        <v>60000</v>
      </c>
      <c r="J423" s="377">
        <f>'موازنة 2026-2027'!O423</f>
        <v>60000</v>
      </c>
      <c r="K423" s="377">
        <f>'الاطار الموازنى  راي الجهه عام'!J423</f>
        <v>70000</v>
      </c>
      <c r="L423" s="377">
        <f>'الاطار الموازنى  راي الجهه عام'!K423</f>
        <v>83000</v>
      </c>
      <c r="M423" s="377">
        <f>'الاطار الموازنى  راي الجهه عام'!M423</f>
        <v>0</v>
      </c>
      <c r="N423" s="377">
        <f>'موازنة 2027-2028 '!O423</f>
        <v>70000</v>
      </c>
      <c r="O423" s="377">
        <f>'موازنة 2028 -2029'!O423</f>
        <v>83000</v>
      </c>
      <c r="P423" s="377">
        <f t="shared" si="131"/>
        <v>166000</v>
      </c>
      <c r="Q423" s="377">
        <f>'موازنة 2029-2030'!O423</f>
        <v>0</v>
      </c>
      <c r="R423" s="515">
        <f t="shared" si="127"/>
        <v>-60000</v>
      </c>
      <c r="S423" s="377">
        <f t="shared" si="131"/>
        <v>0</v>
      </c>
      <c r="T423" s="377" t="str">
        <f t="shared" si="128"/>
        <v xml:space="preserve"> </v>
      </c>
      <c r="U423" s="377">
        <f t="shared" si="129"/>
        <v>60000</v>
      </c>
      <c r="V423" s="516">
        <f t="shared" ref="V423:V489" si="132">IF(S423=0,,S423/J423)</f>
        <v>0</v>
      </c>
      <c r="W423" s="461">
        <f t="shared" si="130"/>
        <v>1080477</v>
      </c>
    </row>
    <row r="424" spans="1:23" s="2" customFormat="1" ht="105.75" hidden="1" customHeight="1" x14ac:dyDescent="0.2">
      <c r="A424" s="389">
        <f>'موازنة 2026-2027'!A424</f>
        <v>0</v>
      </c>
      <c r="B424" s="390">
        <f>'موازنة 2026-2027'!B424</f>
        <v>0</v>
      </c>
      <c r="C424" s="390">
        <f>'موازنة 2026-2027'!C424</f>
        <v>0</v>
      </c>
      <c r="D424" s="390">
        <f>'موازنة 2026-2027'!D424</f>
        <v>0</v>
      </c>
      <c r="E424" s="390">
        <f>'موازنة 2026-2027'!E424</f>
        <v>0</v>
      </c>
      <c r="F424" s="390">
        <f>'موازنة 2026-2027'!F424</f>
        <v>0</v>
      </c>
      <c r="G424" s="60">
        <v>3115070101</v>
      </c>
      <c r="H424" s="474" t="s">
        <v>559</v>
      </c>
      <c r="I424" s="390">
        <f>'الاطار الموازنى  راي الجهه عام'!I424</f>
        <v>0</v>
      </c>
      <c r="J424" s="390">
        <f>'موازنة 2026-2027'!O424</f>
        <v>0</v>
      </c>
      <c r="K424" s="390">
        <f>'الاطار الموازنى  راي الجهه عام'!J424</f>
        <v>0</v>
      </c>
      <c r="L424" s="390">
        <f>'الاطار الموازنى  راي الجهه عام'!K424</f>
        <v>0</v>
      </c>
      <c r="M424" s="390">
        <f>'الاطار الموازنى  راي الجهه عام'!M424</f>
        <v>0</v>
      </c>
      <c r="N424" s="390">
        <f>'موازنة 2027-2028 '!O424</f>
        <v>0</v>
      </c>
      <c r="O424" s="390">
        <f>'موازنة 2028 -2029'!O424</f>
        <v>0</v>
      </c>
      <c r="P424" s="390">
        <f t="shared" si="112"/>
        <v>0</v>
      </c>
      <c r="Q424" s="390">
        <f>'موازنة 2029-2030'!O424</f>
        <v>0</v>
      </c>
      <c r="R424" s="544">
        <f t="shared" si="127"/>
        <v>0</v>
      </c>
      <c r="S424" s="390"/>
      <c r="T424" s="390" t="str">
        <f t="shared" si="128"/>
        <v xml:space="preserve"> </v>
      </c>
      <c r="U424" s="390" t="str">
        <f t="shared" si="129"/>
        <v xml:space="preserve"> </v>
      </c>
      <c r="V424" s="545">
        <f t="shared" si="132"/>
        <v>0</v>
      </c>
      <c r="W424" s="461">
        <f t="shared" si="130"/>
        <v>0</v>
      </c>
    </row>
    <row r="425" spans="1:23" s="2" customFormat="1" ht="105.75" hidden="1" customHeight="1" x14ac:dyDescent="0.2">
      <c r="A425" s="389">
        <f>'موازنة 2026-2027'!A425</f>
        <v>0</v>
      </c>
      <c r="B425" s="390">
        <f>'موازنة 2026-2027'!B425</f>
        <v>0</v>
      </c>
      <c r="C425" s="390">
        <f>'موازنة 2026-2027'!C425</f>
        <v>0</v>
      </c>
      <c r="D425" s="390">
        <f>'موازنة 2026-2027'!D425</f>
        <v>0</v>
      </c>
      <c r="E425" s="390">
        <f>'موازنة 2026-2027'!E425</f>
        <v>0</v>
      </c>
      <c r="F425" s="390">
        <f>'موازنة 2026-2027'!F425</f>
        <v>0</v>
      </c>
      <c r="G425" s="60">
        <v>3115080101</v>
      </c>
      <c r="H425" s="474" t="s">
        <v>560</v>
      </c>
      <c r="I425" s="390">
        <f>'الاطار الموازنى  راي الجهه عام'!I425</f>
        <v>0</v>
      </c>
      <c r="J425" s="390">
        <f>'موازنة 2026-2027'!O425</f>
        <v>0</v>
      </c>
      <c r="K425" s="390">
        <f>'الاطار الموازنى  راي الجهه عام'!J425</f>
        <v>0</v>
      </c>
      <c r="L425" s="390">
        <f>'الاطار الموازنى  راي الجهه عام'!K425</f>
        <v>0</v>
      </c>
      <c r="M425" s="390">
        <f>'الاطار الموازنى  راي الجهه عام'!M425</f>
        <v>0</v>
      </c>
      <c r="N425" s="390">
        <f>'موازنة 2027-2028 '!O425</f>
        <v>0</v>
      </c>
      <c r="O425" s="390">
        <f>'موازنة 2028 -2029'!O425</f>
        <v>0</v>
      </c>
      <c r="P425" s="390">
        <f t="shared" si="112"/>
        <v>0</v>
      </c>
      <c r="Q425" s="390">
        <f>'موازنة 2029-2030'!O425</f>
        <v>0</v>
      </c>
      <c r="R425" s="544">
        <f t="shared" si="127"/>
        <v>0</v>
      </c>
      <c r="S425" s="390"/>
      <c r="T425" s="390" t="str">
        <f t="shared" si="128"/>
        <v xml:space="preserve"> </v>
      </c>
      <c r="U425" s="390" t="str">
        <f t="shared" si="129"/>
        <v xml:space="preserve"> </v>
      </c>
      <c r="V425" s="545">
        <f t="shared" si="132"/>
        <v>0</v>
      </c>
      <c r="W425" s="461">
        <f t="shared" si="130"/>
        <v>0</v>
      </c>
    </row>
    <row r="426" spans="1:23" s="1" customFormat="1" ht="105.75" hidden="1" customHeight="1" x14ac:dyDescent="0.2">
      <c r="A426" s="357"/>
      <c r="B426" s="373"/>
      <c r="C426" s="373"/>
      <c r="D426" s="373"/>
      <c r="E426" s="373"/>
      <c r="F426" s="373"/>
      <c r="G426" s="54" t="s">
        <v>890</v>
      </c>
      <c r="H426" s="602" t="s">
        <v>561</v>
      </c>
      <c r="I426" s="373">
        <f>'الاطار الموازنى  راي الجهه عام'!I426</f>
        <v>0</v>
      </c>
      <c r="J426" s="373"/>
      <c r="K426" s="373">
        <f>'الاطار الموازنى  راي الجهه عام'!J426</f>
        <v>0</v>
      </c>
      <c r="L426" s="373">
        <f>'الاطار الموازنى  راي الجهه عام'!K426</f>
        <v>0</v>
      </c>
      <c r="M426" s="373">
        <f>'الاطار الموازنى  راي الجهه عام'!M426</f>
        <v>0</v>
      </c>
      <c r="N426" s="373"/>
      <c r="O426" s="373"/>
      <c r="P426" s="373"/>
      <c r="Q426" s="373"/>
      <c r="R426" s="508"/>
      <c r="S426" s="373"/>
      <c r="T426" s="373" t="str">
        <f t="shared" si="128"/>
        <v xml:space="preserve"> </v>
      </c>
      <c r="U426" s="373" t="str">
        <f t="shared" si="129"/>
        <v xml:space="preserve"> </v>
      </c>
      <c r="V426" s="509"/>
      <c r="W426" s="461">
        <f>W430</f>
        <v>0</v>
      </c>
    </row>
    <row r="427" spans="1:23" s="1" customFormat="1" ht="105.75" hidden="1" customHeight="1" x14ac:dyDescent="0.2">
      <c r="A427" s="357">
        <f>'موازنة 2026-2027'!A427</f>
        <v>0</v>
      </c>
      <c r="B427" s="373">
        <f>'موازنة 2026-2027'!B427</f>
        <v>0</v>
      </c>
      <c r="C427" s="373">
        <f>'موازنة 2026-2027'!C427</f>
        <v>0</v>
      </c>
      <c r="D427" s="373">
        <f>'موازنة 2026-2027'!D427</f>
        <v>0</v>
      </c>
      <c r="E427" s="373">
        <f>'موازنة 2026-2027'!E427</f>
        <v>0</v>
      </c>
      <c r="F427" s="373">
        <f>'موازنة 2026-2027'!F427</f>
        <v>0</v>
      </c>
      <c r="G427" s="54">
        <v>3115090101</v>
      </c>
      <c r="H427" s="477" t="s">
        <v>320</v>
      </c>
      <c r="I427" s="373">
        <f>'الاطار الموازنى  راي الجهه عام'!I427</f>
        <v>0</v>
      </c>
      <c r="J427" s="373">
        <f>'موازنة 2026-2027'!O427</f>
        <v>0</v>
      </c>
      <c r="K427" s="373">
        <f>'الاطار الموازنى  راي الجهه عام'!J427</f>
        <v>0</v>
      </c>
      <c r="L427" s="373">
        <f>'الاطار الموازنى  راي الجهه عام'!K427</f>
        <v>0</v>
      </c>
      <c r="M427" s="373">
        <f>'الاطار الموازنى  راي الجهه عام'!M427</f>
        <v>0</v>
      </c>
      <c r="N427" s="373">
        <f>'موازنة 2027-2028 '!O427</f>
        <v>0</v>
      </c>
      <c r="O427" s="373">
        <f>'موازنة 2028 -2029'!O427</f>
        <v>0</v>
      </c>
      <c r="P427" s="373">
        <f t="shared" ref="P427:P491" si="133">O427*2</f>
        <v>0</v>
      </c>
      <c r="Q427" s="373">
        <f>'موازنة 2029-2030'!O427</f>
        <v>0</v>
      </c>
      <c r="R427" s="508">
        <f t="shared" si="127"/>
        <v>0</v>
      </c>
      <c r="S427" s="373"/>
      <c r="T427" s="373" t="str">
        <f t="shared" si="128"/>
        <v xml:space="preserve"> </v>
      </c>
      <c r="U427" s="373" t="str">
        <f t="shared" si="129"/>
        <v xml:space="preserve"> </v>
      </c>
      <c r="V427" s="509">
        <f t="shared" si="132"/>
        <v>0</v>
      </c>
      <c r="W427" s="461">
        <f t="shared" si="130"/>
        <v>0</v>
      </c>
    </row>
    <row r="428" spans="1:23" s="1" customFormat="1" ht="105.75" hidden="1" customHeight="1" x14ac:dyDescent="0.2">
      <c r="A428" s="357">
        <f>'موازنة 2026-2027'!A428</f>
        <v>0</v>
      </c>
      <c r="B428" s="373">
        <f>'موازنة 2026-2027'!B428</f>
        <v>0</v>
      </c>
      <c r="C428" s="373">
        <f>'موازنة 2026-2027'!C428</f>
        <v>0</v>
      </c>
      <c r="D428" s="373">
        <f>'موازنة 2026-2027'!D428</f>
        <v>0</v>
      </c>
      <c r="E428" s="373">
        <f>'موازنة 2026-2027'!E428</f>
        <v>0</v>
      </c>
      <c r="F428" s="373">
        <f>'موازنة 2026-2027'!F428</f>
        <v>0</v>
      </c>
      <c r="G428" s="54">
        <v>3115090201</v>
      </c>
      <c r="H428" s="477" t="s">
        <v>321</v>
      </c>
      <c r="I428" s="373">
        <f>'الاطار الموازنى  راي الجهه عام'!I428</f>
        <v>0</v>
      </c>
      <c r="J428" s="373">
        <f>'موازنة 2026-2027'!O428</f>
        <v>0</v>
      </c>
      <c r="K428" s="373">
        <f>'الاطار الموازنى  راي الجهه عام'!J428</f>
        <v>0</v>
      </c>
      <c r="L428" s="373">
        <f>'الاطار الموازنى  راي الجهه عام'!K428</f>
        <v>0</v>
      </c>
      <c r="M428" s="373">
        <f>'الاطار الموازنى  راي الجهه عام'!M428</f>
        <v>0</v>
      </c>
      <c r="N428" s="373">
        <f>'موازنة 2027-2028 '!O428</f>
        <v>0</v>
      </c>
      <c r="O428" s="373">
        <f>'موازنة 2028 -2029'!O428</f>
        <v>0</v>
      </c>
      <c r="P428" s="373">
        <f t="shared" si="133"/>
        <v>0</v>
      </c>
      <c r="Q428" s="373">
        <f>'موازنة 2029-2030'!O428</f>
        <v>0</v>
      </c>
      <c r="R428" s="508">
        <f t="shared" si="127"/>
        <v>0</v>
      </c>
      <c r="S428" s="373"/>
      <c r="T428" s="373" t="str">
        <f t="shared" si="128"/>
        <v xml:space="preserve"> </v>
      </c>
      <c r="U428" s="373" t="str">
        <f t="shared" si="129"/>
        <v xml:space="preserve"> </v>
      </c>
      <c r="V428" s="509">
        <f t="shared" si="132"/>
        <v>0</v>
      </c>
      <c r="W428" s="461">
        <f t="shared" si="130"/>
        <v>0</v>
      </c>
    </row>
    <row r="429" spans="1:23" s="1" customFormat="1" ht="105.75" hidden="1" customHeight="1" thickBot="1" x14ac:dyDescent="0.25">
      <c r="A429" s="357">
        <f>'موازنة 2026-2027'!A429</f>
        <v>0</v>
      </c>
      <c r="B429" s="373">
        <f>'موازنة 2026-2027'!B429</f>
        <v>0</v>
      </c>
      <c r="C429" s="373">
        <f>'موازنة 2026-2027'!C429</f>
        <v>0</v>
      </c>
      <c r="D429" s="373">
        <f>'موازنة 2026-2027'!D429</f>
        <v>0</v>
      </c>
      <c r="E429" s="373">
        <f>'موازنة 2026-2027'!E429</f>
        <v>0</v>
      </c>
      <c r="F429" s="373">
        <f>'موازنة 2026-2027'!F429</f>
        <v>0</v>
      </c>
      <c r="G429" s="55">
        <v>3115090301</v>
      </c>
      <c r="H429" s="510" t="s">
        <v>322</v>
      </c>
      <c r="I429" s="373">
        <f>'الاطار الموازنى  راي الجهه عام'!I429</f>
        <v>0</v>
      </c>
      <c r="J429" s="373">
        <f>'موازنة 2026-2027'!O429</f>
        <v>0</v>
      </c>
      <c r="K429" s="373">
        <f>'الاطار الموازنى  راي الجهه عام'!J429</f>
        <v>0</v>
      </c>
      <c r="L429" s="373">
        <f>'الاطار الموازنى  راي الجهه عام'!K429</f>
        <v>0</v>
      </c>
      <c r="M429" s="373">
        <f>'الاطار الموازنى  راي الجهه عام'!M429</f>
        <v>0</v>
      </c>
      <c r="N429" s="373">
        <f>'موازنة 2027-2028 '!O429</f>
        <v>0</v>
      </c>
      <c r="O429" s="373">
        <f>'موازنة 2028 -2029'!O429</f>
        <v>0</v>
      </c>
      <c r="P429" s="373">
        <f t="shared" si="133"/>
        <v>0</v>
      </c>
      <c r="Q429" s="373">
        <f>'موازنة 2029-2030'!O429</f>
        <v>0</v>
      </c>
      <c r="R429" s="508">
        <f t="shared" si="127"/>
        <v>0</v>
      </c>
      <c r="S429" s="373"/>
      <c r="T429" s="373" t="str">
        <f t="shared" si="128"/>
        <v xml:space="preserve"> </v>
      </c>
      <c r="U429" s="373" t="str">
        <f t="shared" si="129"/>
        <v xml:space="preserve"> </v>
      </c>
      <c r="V429" s="509">
        <f t="shared" si="132"/>
        <v>0</v>
      </c>
      <c r="W429" s="461">
        <f t="shared" si="130"/>
        <v>0</v>
      </c>
    </row>
    <row r="430" spans="1:23" s="2" customFormat="1" ht="120" hidden="1" customHeight="1" thickBot="1" x14ac:dyDescent="0.25">
      <c r="A430" s="376">
        <f t="shared" ref="A430:F430" si="134">SUM(A427:A429)</f>
        <v>0</v>
      </c>
      <c r="B430" s="377">
        <f t="shared" si="134"/>
        <v>0</v>
      </c>
      <c r="C430" s="377">
        <f t="shared" si="134"/>
        <v>0</v>
      </c>
      <c r="D430" s="377">
        <f t="shared" si="134"/>
        <v>0</v>
      </c>
      <c r="E430" s="377">
        <f t="shared" si="134"/>
        <v>0</v>
      </c>
      <c r="F430" s="377">
        <f t="shared" si="134"/>
        <v>0</v>
      </c>
      <c r="G430" s="57"/>
      <c r="H430" s="514" t="s">
        <v>323</v>
      </c>
      <c r="I430" s="377">
        <f>'الاطار الموازنى  راي الجهه عام'!I430</f>
        <v>0</v>
      </c>
      <c r="J430" s="377">
        <f>'موازنة 2026-2027'!O430</f>
        <v>0</v>
      </c>
      <c r="K430" s="377">
        <f>'الاطار الموازنى  راي الجهه عام'!J430</f>
        <v>0</v>
      </c>
      <c r="L430" s="377">
        <f>'الاطار الموازنى  راي الجهه عام'!K430</f>
        <v>0</v>
      </c>
      <c r="M430" s="377">
        <f>'الاطار الموازنى  راي الجهه عام'!M430</f>
        <v>0</v>
      </c>
      <c r="N430" s="377">
        <f>'موازنة 2027-2028 '!O430</f>
        <v>0</v>
      </c>
      <c r="O430" s="377">
        <f>'موازنة 2028 -2029'!O430</f>
        <v>0</v>
      </c>
      <c r="P430" s="377">
        <f t="shared" ref="P430:S430" si="135">SUM(P427:P429)</f>
        <v>0</v>
      </c>
      <c r="Q430" s="377">
        <f>'موازنة 2029-2030'!O430</f>
        <v>0</v>
      </c>
      <c r="R430" s="515">
        <f t="shared" si="127"/>
        <v>0</v>
      </c>
      <c r="S430" s="377">
        <f t="shared" si="135"/>
        <v>0</v>
      </c>
      <c r="T430" s="377" t="str">
        <f t="shared" si="128"/>
        <v xml:space="preserve"> </v>
      </c>
      <c r="U430" s="377" t="str">
        <f t="shared" si="129"/>
        <v xml:space="preserve"> </v>
      </c>
      <c r="V430" s="516">
        <f t="shared" si="132"/>
        <v>0</v>
      </c>
      <c r="W430" s="461">
        <f t="shared" si="130"/>
        <v>0</v>
      </c>
    </row>
    <row r="431" spans="1:23" s="2" customFormat="1" ht="121.5" customHeight="1" thickBot="1" x14ac:dyDescent="0.25">
      <c r="A431" s="390">
        <f>'موازنة 2026-2027'!A431</f>
        <v>55000</v>
      </c>
      <c r="B431" s="390">
        <f>'موازنة 2026-2027'!B431</f>
        <v>55000</v>
      </c>
      <c r="C431" s="390">
        <f>'موازنة 2026-2027'!C431</f>
        <v>65000</v>
      </c>
      <c r="D431" s="390">
        <f>'موازنة 2026-2027'!D431</f>
        <v>65000</v>
      </c>
      <c r="E431" s="390">
        <f>'موازنة 2026-2027'!E431</f>
        <v>100000</v>
      </c>
      <c r="F431" s="390">
        <f>'موازنة 2026-2027'!F431</f>
        <v>0</v>
      </c>
      <c r="G431" s="68">
        <v>3115100101</v>
      </c>
      <c r="H431" s="593" t="s">
        <v>613</v>
      </c>
      <c r="I431" s="390">
        <f>'الاطار الموازنى  راي الجهه عام'!I431</f>
        <v>122000</v>
      </c>
      <c r="J431" s="390">
        <f>'موازنة 2026-2027'!O431</f>
        <v>122000</v>
      </c>
      <c r="K431" s="390">
        <f>'الاطار الموازنى  راي الجهه عام'!J431</f>
        <v>137000</v>
      </c>
      <c r="L431" s="390">
        <f>'الاطار الموازنى  راي الجهه عام'!K431</f>
        <v>160000</v>
      </c>
      <c r="M431" s="390">
        <f>'الاطار الموازنى  راي الجهه عام'!M431</f>
        <v>0</v>
      </c>
      <c r="N431" s="390">
        <f>'موازنة 2027-2028 '!O431</f>
        <v>137000</v>
      </c>
      <c r="O431" s="390">
        <f>'موازنة 2028 -2029'!O431</f>
        <v>160000</v>
      </c>
      <c r="P431" s="390">
        <f t="shared" si="133"/>
        <v>320000</v>
      </c>
      <c r="Q431" s="390">
        <f>'موازنة 2029-2030'!O431</f>
        <v>0</v>
      </c>
      <c r="R431" s="544">
        <f t="shared" si="127"/>
        <v>-122000</v>
      </c>
      <c r="S431" s="390"/>
      <c r="T431" s="390" t="str">
        <f t="shared" si="128"/>
        <v xml:space="preserve"> </v>
      </c>
      <c r="U431" s="390">
        <f t="shared" si="129"/>
        <v>122000</v>
      </c>
      <c r="V431" s="545">
        <f t="shared" si="132"/>
        <v>0</v>
      </c>
      <c r="W431" s="461">
        <f t="shared" si="130"/>
        <v>1079000</v>
      </c>
    </row>
    <row r="432" spans="1:23" s="3" customFormat="1" ht="102.75" customHeight="1" thickBot="1" x14ac:dyDescent="0.25">
      <c r="A432" s="382">
        <f t="shared" ref="A432:S432" si="136">A430+A425+A424+A423+A419+A418+A405+A404+A403+A431</f>
        <v>230000</v>
      </c>
      <c r="B432" s="383">
        <f t="shared" si="136"/>
        <v>221325</v>
      </c>
      <c r="C432" s="383">
        <f t="shared" si="136"/>
        <v>120000</v>
      </c>
      <c r="D432" s="383">
        <f t="shared" si="136"/>
        <v>315152</v>
      </c>
      <c r="E432" s="383">
        <f t="shared" si="136"/>
        <v>155000</v>
      </c>
      <c r="F432" s="383">
        <f t="shared" si="136"/>
        <v>0</v>
      </c>
      <c r="G432" s="58"/>
      <c r="H432" s="525" t="s">
        <v>324</v>
      </c>
      <c r="I432" s="383">
        <f>'الاطار الموازنى  راي الجهه عام'!I432</f>
        <v>182000</v>
      </c>
      <c r="J432" s="383">
        <f>'موازنة 2026-2027'!O432</f>
        <v>182000</v>
      </c>
      <c r="K432" s="383">
        <f>'الاطار الموازنى  راي الجهه عام'!J432</f>
        <v>207000</v>
      </c>
      <c r="L432" s="383">
        <f>'الاطار الموازنى  راي الجهه عام'!K432</f>
        <v>243000</v>
      </c>
      <c r="M432" s="383">
        <f>'الاطار الموازنى  راي الجهه عام'!M432</f>
        <v>0</v>
      </c>
      <c r="N432" s="383">
        <f>'موازنة 2027-2028 '!O432</f>
        <v>207000</v>
      </c>
      <c r="O432" s="383">
        <f>'موازنة 2028 -2029'!O432</f>
        <v>243000</v>
      </c>
      <c r="P432" s="383">
        <f t="shared" si="133"/>
        <v>486000</v>
      </c>
      <c r="Q432" s="383">
        <f>'موازنة 2029-2030'!O432</f>
        <v>0</v>
      </c>
      <c r="R432" s="526">
        <f t="shared" si="127"/>
        <v>-182000</v>
      </c>
      <c r="S432" s="383">
        <f t="shared" si="136"/>
        <v>0</v>
      </c>
      <c r="T432" s="383" t="str">
        <f t="shared" si="128"/>
        <v xml:space="preserve"> </v>
      </c>
      <c r="U432" s="383">
        <f t="shared" si="129"/>
        <v>182000</v>
      </c>
      <c r="V432" s="527">
        <f t="shared" si="132"/>
        <v>0</v>
      </c>
      <c r="W432" s="461">
        <f t="shared" si="130"/>
        <v>2159477</v>
      </c>
    </row>
    <row r="433" spans="1:23" s="3" customFormat="1" ht="123" hidden="1" customHeight="1" thickBot="1" x14ac:dyDescent="0.25">
      <c r="A433" s="400">
        <f>'موازنة 2026-2027'!A433</f>
        <v>0</v>
      </c>
      <c r="B433" s="401">
        <f>'موازنة 2026-2027'!B433</f>
        <v>0</v>
      </c>
      <c r="C433" s="401">
        <f>'موازنة 2026-2027'!C433</f>
        <v>0</v>
      </c>
      <c r="D433" s="401">
        <f>'موازنة 2026-2027'!D433</f>
        <v>0</v>
      </c>
      <c r="E433" s="401">
        <f>'موازنة 2026-2027'!E433</f>
        <v>0</v>
      </c>
      <c r="F433" s="401">
        <f>'موازنة 2026-2027'!F433</f>
        <v>0</v>
      </c>
      <c r="G433" s="42">
        <v>3115990101</v>
      </c>
      <c r="H433" s="525" t="s">
        <v>51</v>
      </c>
      <c r="I433" s="401">
        <f>'الاطار الموازنى  راي الجهه عام'!I433</f>
        <v>0</v>
      </c>
      <c r="J433" s="401">
        <f>'موازنة 2026-2027'!O433</f>
        <v>0</v>
      </c>
      <c r="K433" s="401">
        <f>'الاطار الموازنى  راي الجهه عام'!J433</f>
        <v>0</v>
      </c>
      <c r="L433" s="401">
        <f>'الاطار الموازنى  راي الجهه عام'!K433</f>
        <v>0</v>
      </c>
      <c r="M433" s="401">
        <f>'الاطار الموازنى  راي الجهه عام'!M433</f>
        <v>0</v>
      </c>
      <c r="N433" s="401">
        <f>'موازنة 2027-2028 '!O433</f>
        <v>0</v>
      </c>
      <c r="O433" s="401">
        <f>'موازنة 2028 -2029'!O433</f>
        <v>0</v>
      </c>
      <c r="P433" s="401">
        <f t="shared" si="133"/>
        <v>0</v>
      </c>
      <c r="Q433" s="401">
        <f>'موازنة 2029-2030'!O433</f>
        <v>0</v>
      </c>
      <c r="R433" s="528">
        <f t="shared" si="127"/>
        <v>0</v>
      </c>
      <c r="S433" s="401"/>
      <c r="T433" s="401" t="str">
        <f t="shared" si="128"/>
        <v xml:space="preserve"> </v>
      </c>
      <c r="U433" s="401" t="str">
        <f t="shared" si="129"/>
        <v xml:space="preserve"> </v>
      </c>
      <c r="V433" s="529">
        <f t="shared" si="132"/>
        <v>0</v>
      </c>
      <c r="W433" s="461">
        <f t="shared" si="130"/>
        <v>0</v>
      </c>
    </row>
    <row r="434" spans="1:23" s="3" customFormat="1" ht="112.5" customHeight="1" thickBot="1" x14ac:dyDescent="0.25">
      <c r="A434" s="382">
        <f t="shared" ref="A434:S434" si="137">A432-A433</f>
        <v>230000</v>
      </c>
      <c r="B434" s="383">
        <f t="shared" si="137"/>
        <v>221325</v>
      </c>
      <c r="C434" s="383">
        <f t="shared" si="137"/>
        <v>120000</v>
      </c>
      <c r="D434" s="383">
        <f t="shared" si="137"/>
        <v>315152</v>
      </c>
      <c r="E434" s="383">
        <f t="shared" si="137"/>
        <v>155000</v>
      </c>
      <c r="F434" s="383">
        <f t="shared" si="137"/>
        <v>0</v>
      </c>
      <c r="G434" s="58"/>
      <c r="H434" s="525" t="s">
        <v>325</v>
      </c>
      <c r="I434" s="383">
        <f>'الاطار الموازنى  راي الجهه عام'!I434</f>
        <v>182000</v>
      </c>
      <c r="J434" s="383">
        <f>'موازنة 2026-2027'!O434</f>
        <v>182000</v>
      </c>
      <c r="K434" s="383">
        <f>'الاطار الموازنى  راي الجهه عام'!J434</f>
        <v>207000</v>
      </c>
      <c r="L434" s="383">
        <f>'الاطار الموازنى  راي الجهه عام'!K434</f>
        <v>243000</v>
      </c>
      <c r="M434" s="383">
        <f>'الاطار الموازنى  راي الجهه عام'!M434</f>
        <v>0</v>
      </c>
      <c r="N434" s="383">
        <f>'موازنة 2027-2028 '!O434</f>
        <v>207000</v>
      </c>
      <c r="O434" s="383">
        <f>'موازنة 2028 -2029'!O434</f>
        <v>243000</v>
      </c>
      <c r="P434" s="383">
        <f t="shared" si="137"/>
        <v>486000</v>
      </c>
      <c r="Q434" s="383">
        <f>'موازنة 2029-2030'!O434</f>
        <v>0</v>
      </c>
      <c r="R434" s="526">
        <f t="shared" si="127"/>
        <v>-182000</v>
      </c>
      <c r="S434" s="383">
        <f t="shared" si="137"/>
        <v>0</v>
      </c>
      <c r="T434" s="383" t="str">
        <f t="shared" si="128"/>
        <v xml:space="preserve"> </v>
      </c>
      <c r="U434" s="383">
        <f t="shared" si="129"/>
        <v>182000</v>
      </c>
      <c r="V434" s="527">
        <f t="shared" si="132"/>
        <v>0</v>
      </c>
      <c r="W434" s="461">
        <f t="shared" si="130"/>
        <v>2159477</v>
      </c>
    </row>
    <row r="435" spans="1:23" s="277" customFormat="1" ht="121.5" customHeight="1" thickBot="1" x14ac:dyDescent="0.25">
      <c r="A435" s="421"/>
      <c r="B435" s="422"/>
      <c r="C435" s="423">
        <f>(C434-A434)/A434</f>
        <v>-0.47826086956521741</v>
      </c>
      <c r="D435" s="423">
        <f>(D434-B434)/B434</f>
        <v>0.42393313001242516</v>
      </c>
      <c r="E435" s="423">
        <f>(E434-C434)/C434</f>
        <v>0.29166666666666669</v>
      </c>
      <c r="F435" s="423">
        <f>(F434-D434)/D434</f>
        <v>-1</v>
      </c>
      <c r="G435" s="280"/>
      <c r="H435" s="536" t="s">
        <v>1137</v>
      </c>
      <c r="I435" s="386" t="e">
        <f>'الاطار الموازنى  راي الجهه عام'!I435</f>
        <v>#DIV/0!</v>
      </c>
      <c r="J435" s="386">
        <f>'موازنة 2026-2027'!O435</f>
        <v>5.2023121387283239E-2</v>
      </c>
      <c r="K435" s="386" t="e">
        <f>'الاطار الموازنى  راي الجهه عام'!J435</f>
        <v>#DIV/0!</v>
      </c>
      <c r="L435" s="386" t="e">
        <f>'الاطار الموازنى  راي الجهه عام'!K435</f>
        <v>#VALUE!</v>
      </c>
      <c r="M435" s="386">
        <f>'الاطار الموازنى  راي الجهه عام'!M435</f>
        <v>-1</v>
      </c>
      <c r="N435" s="422" t="e">
        <f>'موازنة 2027-2028 '!O435</f>
        <v>#DIV/0!</v>
      </c>
      <c r="O435" s="422" t="e">
        <f>'موازنة 2028 -2029'!O435</f>
        <v>#DIV/0!</v>
      </c>
      <c r="P435" s="422"/>
      <c r="Q435" s="423" t="e">
        <f>'موازنة 2029-2030'!O435</f>
        <v>#DIV/0!</v>
      </c>
      <c r="R435" s="590"/>
      <c r="S435" s="423">
        <f>(S434-N434)/N434</f>
        <v>-1</v>
      </c>
      <c r="T435" s="422"/>
      <c r="U435" s="422"/>
      <c r="V435" s="591"/>
      <c r="W435" s="539">
        <v>1</v>
      </c>
    </row>
    <row r="436" spans="1:23" s="3" customFormat="1" ht="105.75" hidden="1" customHeight="1" thickBot="1" x14ac:dyDescent="0.25">
      <c r="A436" s="387">
        <f>'موازنة 2026-2027'!A436</f>
        <v>0</v>
      </c>
      <c r="B436" s="388">
        <f>'موازنة 2026-2027'!B436</f>
        <v>0</v>
      </c>
      <c r="C436" s="388">
        <f>'موازنة 2026-2027'!C436</f>
        <v>0</v>
      </c>
      <c r="D436" s="388">
        <f>'موازنة 2026-2027'!D436</f>
        <v>0</v>
      </c>
      <c r="E436" s="388">
        <f>'موازنة 2026-2027'!E436</f>
        <v>0</v>
      </c>
      <c r="F436" s="388">
        <f>'موازنة 2026-2027'!F436</f>
        <v>0</v>
      </c>
      <c r="G436" s="42" t="s">
        <v>1010</v>
      </c>
      <c r="H436" s="525" t="s">
        <v>326</v>
      </c>
      <c r="I436" s="388">
        <f>'الاطار الموازنى  راي الجهه عام'!I436</f>
        <v>0</v>
      </c>
      <c r="J436" s="388">
        <f>'موازنة 2026-2027'!O436</f>
        <v>0</v>
      </c>
      <c r="K436" s="388">
        <f>'الاطار الموازنى  راي الجهه عام'!J436</f>
        <v>0</v>
      </c>
      <c r="L436" s="388">
        <f>'الاطار الموازنى  راي الجهه عام'!K436</f>
        <v>0</v>
      </c>
      <c r="M436" s="388">
        <f>'الاطار الموازنى  راي الجهه عام'!M436</f>
        <v>0</v>
      </c>
      <c r="N436" s="388">
        <f>'موازنة 2027-2028 '!O436</f>
        <v>0</v>
      </c>
      <c r="O436" s="388">
        <f>'موازنة 2028 -2029'!O436</f>
        <v>0</v>
      </c>
      <c r="P436" s="388">
        <f t="shared" si="133"/>
        <v>0</v>
      </c>
      <c r="Q436" s="388">
        <f>'موازنة 2029-2030'!O436</f>
        <v>0</v>
      </c>
      <c r="R436" s="541">
        <f t="shared" si="127"/>
        <v>0</v>
      </c>
      <c r="S436" s="388"/>
      <c r="T436" s="388" t="str">
        <f t="shared" si="128"/>
        <v xml:space="preserve"> </v>
      </c>
      <c r="U436" s="388" t="str">
        <f t="shared" si="129"/>
        <v xml:space="preserve"> </v>
      </c>
      <c r="V436" s="542">
        <f t="shared" si="132"/>
        <v>0</v>
      </c>
      <c r="W436" s="461">
        <f t="shared" si="130"/>
        <v>0</v>
      </c>
    </row>
    <row r="437" spans="1:23" s="3" customFormat="1" ht="102.75" customHeight="1" thickBot="1" x14ac:dyDescent="0.25">
      <c r="A437" s="382">
        <f t="shared" ref="A437:F437" si="138">A436+A432+A388+A380+A189+A68</f>
        <v>22000000</v>
      </c>
      <c r="B437" s="383">
        <f t="shared" si="138"/>
        <v>17669312</v>
      </c>
      <c r="C437" s="383">
        <f t="shared" si="138"/>
        <v>24790000</v>
      </c>
      <c r="D437" s="383">
        <f t="shared" si="138"/>
        <v>20340371</v>
      </c>
      <c r="E437" s="383">
        <f t="shared" si="138"/>
        <v>29484000</v>
      </c>
      <c r="F437" s="383">
        <f t="shared" si="138"/>
        <v>0</v>
      </c>
      <c r="G437" s="58"/>
      <c r="H437" s="525" t="s">
        <v>327</v>
      </c>
      <c r="I437" s="383">
        <f>'الاطار الموازنى  راي الجهه عام'!I437</f>
        <v>34702000</v>
      </c>
      <c r="J437" s="383">
        <f>'موازنة 2026-2027'!O437</f>
        <v>34702000</v>
      </c>
      <c r="K437" s="383">
        <f>'الاطار الموازنى  راي الجهه عام'!J437</f>
        <v>37061000</v>
      </c>
      <c r="L437" s="383">
        <f>'الاطار الموازنى  راي الجهه عام'!K437</f>
        <v>40256000</v>
      </c>
      <c r="M437" s="383">
        <f>'الاطار الموازنى  راي الجهه عام'!M437</f>
        <v>0</v>
      </c>
      <c r="N437" s="383">
        <f>'موازنة 2027-2028 '!O437</f>
        <v>37061000</v>
      </c>
      <c r="O437" s="383">
        <f>'موازنة 2028 -2029'!O437</f>
        <v>40256000</v>
      </c>
      <c r="P437" s="383">
        <f>P436+P432+P388+P380+P189+P68</f>
        <v>80467000</v>
      </c>
      <c r="Q437" s="383">
        <f>'موازنة 2029-2030'!O437</f>
        <v>0</v>
      </c>
      <c r="R437" s="526">
        <f t="shared" si="127"/>
        <v>-34702000</v>
      </c>
      <c r="S437" s="383">
        <f>S436+S432+S388+S380+S189+S68</f>
        <v>0</v>
      </c>
      <c r="T437" s="383" t="str">
        <f t="shared" si="128"/>
        <v xml:space="preserve"> </v>
      </c>
      <c r="U437" s="383">
        <f t="shared" si="129"/>
        <v>34702000</v>
      </c>
      <c r="V437" s="527">
        <f t="shared" si="132"/>
        <v>0</v>
      </c>
      <c r="W437" s="461">
        <f t="shared" si="130"/>
        <v>306769683</v>
      </c>
    </row>
    <row r="438" spans="1:23" s="3" customFormat="1" ht="105.75" hidden="1" customHeight="1" thickBot="1" x14ac:dyDescent="0.25">
      <c r="A438" s="400">
        <f>'موازنة 2026-2027'!A438</f>
        <v>0</v>
      </c>
      <c r="B438" s="401">
        <f>'موازنة 2026-2027'!B438</f>
        <v>0</v>
      </c>
      <c r="C438" s="401">
        <f>'موازنة 2026-2027'!C438</f>
        <v>0</v>
      </c>
      <c r="D438" s="401">
        <f>'موازنة 2026-2027'!D438</f>
        <v>0</v>
      </c>
      <c r="E438" s="401">
        <f>'موازنة 2026-2027'!E438</f>
        <v>0</v>
      </c>
      <c r="F438" s="401">
        <f>'موازنة 2026-2027'!F438</f>
        <v>0</v>
      </c>
      <c r="G438" s="42" t="s">
        <v>1011</v>
      </c>
      <c r="H438" s="603" t="s">
        <v>328</v>
      </c>
      <c r="I438" s="401">
        <f>'الاطار الموازنى  راي الجهه عام'!I438</f>
        <v>0</v>
      </c>
      <c r="J438" s="401">
        <f>'موازنة 2026-2027'!O438</f>
        <v>0</v>
      </c>
      <c r="K438" s="401">
        <f>'الاطار الموازنى  راي الجهه عام'!J438</f>
        <v>0</v>
      </c>
      <c r="L438" s="401">
        <f>'الاطار الموازنى  راي الجهه عام'!K438</f>
        <v>0</v>
      </c>
      <c r="M438" s="401">
        <f>'الاطار الموازنى  راي الجهه عام'!M438</f>
        <v>0</v>
      </c>
      <c r="N438" s="401">
        <f>'موازنة 2027-2028 '!O438</f>
        <v>0</v>
      </c>
      <c r="O438" s="401">
        <f>'موازنة 2028 -2029'!O438</f>
        <v>0</v>
      </c>
      <c r="P438" s="401">
        <f t="shared" si="133"/>
        <v>0</v>
      </c>
      <c r="Q438" s="401">
        <f>'موازنة 2029-2030'!O438</f>
        <v>0</v>
      </c>
      <c r="R438" s="528">
        <f t="shared" si="127"/>
        <v>0</v>
      </c>
      <c r="S438" s="401"/>
      <c r="T438" s="401" t="str">
        <f t="shared" si="128"/>
        <v xml:space="preserve"> </v>
      </c>
      <c r="U438" s="401" t="str">
        <f t="shared" si="129"/>
        <v xml:space="preserve"> </v>
      </c>
      <c r="V438" s="529">
        <f t="shared" si="132"/>
        <v>0</v>
      </c>
      <c r="W438" s="461">
        <f t="shared" si="130"/>
        <v>0</v>
      </c>
    </row>
    <row r="439" spans="1:23" s="3" customFormat="1" ht="114.75" customHeight="1" thickBot="1" x14ac:dyDescent="0.25">
      <c r="A439" s="382">
        <f t="shared" ref="A439:S439" si="139">A437-A438</f>
        <v>22000000</v>
      </c>
      <c r="B439" s="383">
        <f t="shared" si="139"/>
        <v>17669312</v>
      </c>
      <c r="C439" s="383">
        <f t="shared" si="139"/>
        <v>24790000</v>
      </c>
      <c r="D439" s="383">
        <f t="shared" si="139"/>
        <v>20340371</v>
      </c>
      <c r="E439" s="383">
        <f t="shared" si="139"/>
        <v>29484000</v>
      </c>
      <c r="F439" s="383">
        <f t="shared" si="139"/>
        <v>0</v>
      </c>
      <c r="G439" s="58"/>
      <c r="H439" s="525" t="s">
        <v>329</v>
      </c>
      <c r="I439" s="383">
        <f>'الاطار الموازنى  راي الجهه عام'!I439</f>
        <v>34702000</v>
      </c>
      <c r="J439" s="383">
        <f>'موازنة 2026-2027'!O439</f>
        <v>34702000</v>
      </c>
      <c r="K439" s="383">
        <f>'الاطار الموازنى  راي الجهه عام'!J439</f>
        <v>37061000</v>
      </c>
      <c r="L439" s="383">
        <f>'الاطار الموازنى  راي الجهه عام'!K439</f>
        <v>40256000</v>
      </c>
      <c r="M439" s="383">
        <f>'الاطار الموازنى  راي الجهه عام'!M439</f>
        <v>0</v>
      </c>
      <c r="N439" s="383">
        <f>'موازنة 2027-2028 '!O439</f>
        <v>37061000</v>
      </c>
      <c r="O439" s="383">
        <f>'موازنة 2028 -2029'!O439</f>
        <v>40256000</v>
      </c>
      <c r="P439" s="383">
        <f t="shared" si="139"/>
        <v>80467000</v>
      </c>
      <c r="Q439" s="383">
        <f>'موازنة 2029-2030'!O439</f>
        <v>0</v>
      </c>
      <c r="R439" s="526">
        <f t="shared" si="127"/>
        <v>-34702000</v>
      </c>
      <c r="S439" s="383">
        <f t="shared" si="139"/>
        <v>0</v>
      </c>
      <c r="T439" s="383" t="str">
        <f t="shared" si="128"/>
        <v xml:space="preserve"> </v>
      </c>
      <c r="U439" s="383">
        <f t="shared" si="129"/>
        <v>34702000</v>
      </c>
      <c r="V439" s="527">
        <f t="shared" si="132"/>
        <v>0</v>
      </c>
      <c r="W439" s="461">
        <f t="shared" si="130"/>
        <v>306769683</v>
      </c>
    </row>
    <row r="440" spans="1:23" s="277" customFormat="1" ht="121.5" customHeight="1" x14ac:dyDescent="0.2">
      <c r="A440" s="421"/>
      <c r="B440" s="422"/>
      <c r="C440" s="423">
        <f>(C439-A439)/A439</f>
        <v>0.12681818181818183</v>
      </c>
      <c r="D440" s="423">
        <f>(D439-B439)/B439</f>
        <v>0.15116938339195096</v>
      </c>
      <c r="E440" s="423">
        <f>(E439-C439)/C439</f>
        <v>0.18935054457442518</v>
      </c>
      <c r="F440" s="423">
        <f>(F439-D439)/D439</f>
        <v>-1</v>
      </c>
      <c r="G440" s="280"/>
      <c r="H440" s="536" t="s">
        <v>1137</v>
      </c>
      <c r="I440" s="386" t="e">
        <f>'الاطار الموازنى  راي الجهه عام'!I440</f>
        <v>#DIV/0!</v>
      </c>
      <c r="J440" s="386">
        <f>'موازنة 2026-2027'!O440</f>
        <v>4.9229699988416545E-3</v>
      </c>
      <c r="K440" s="386" t="e">
        <f>'الاطار الموازنى  راي الجهه عام'!J440</f>
        <v>#DIV/0!</v>
      </c>
      <c r="L440" s="386" t="e">
        <f>'الاطار الموازنى  راي الجهه عام'!K440</f>
        <v>#VALUE!</v>
      </c>
      <c r="M440" s="386">
        <f>'الاطار الموازنى  راي الجهه عام'!M440</f>
        <v>-1</v>
      </c>
      <c r="N440" s="422" t="e">
        <f>'موازنة 2027-2028 '!O440</f>
        <v>#DIV/0!</v>
      </c>
      <c r="O440" s="422" t="e">
        <f>'موازنة 2028 -2029'!O440</f>
        <v>#DIV/0!</v>
      </c>
      <c r="P440" s="422"/>
      <c r="Q440" s="423" t="e">
        <f>'موازنة 2029-2030'!O440</f>
        <v>#DIV/0!</v>
      </c>
      <c r="R440" s="590"/>
      <c r="S440" s="423">
        <f>(S439-N439)/N439</f>
        <v>-1</v>
      </c>
      <c r="T440" s="422"/>
      <c r="U440" s="422"/>
      <c r="V440" s="591"/>
      <c r="W440" s="539">
        <v>1</v>
      </c>
    </row>
    <row r="441" spans="1:23" s="3" customFormat="1" ht="121.5" customHeight="1" x14ac:dyDescent="0.2">
      <c r="A441" s="387"/>
      <c r="B441" s="388"/>
      <c r="C441" s="388"/>
      <c r="D441" s="388"/>
      <c r="E441" s="388"/>
      <c r="F441" s="388"/>
      <c r="G441" s="59" t="s">
        <v>985</v>
      </c>
      <c r="H441" s="540" t="s">
        <v>330</v>
      </c>
      <c r="I441" s="388">
        <f>'الاطار الموازنى  راي الجهه عام'!I441</f>
        <v>0</v>
      </c>
      <c r="J441" s="388"/>
      <c r="K441" s="388">
        <f>'الاطار الموازنى  راي الجهه عام'!J441</f>
        <v>0</v>
      </c>
      <c r="L441" s="388">
        <f>'الاطار الموازنى  راي الجهه عام'!K441</f>
        <v>0</v>
      </c>
      <c r="M441" s="388">
        <f>'الاطار الموازنى  راي الجهه عام'!M441</f>
        <v>0</v>
      </c>
      <c r="N441" s="388"/>
      <c r="O441" s="388"/>
      <c r="P441" s="388"/>
      <c r="Q441" s="388"/>
      <c r="R441" s="541">
        <f t="shared" si="127"/>
        <v>0</v>
      </c>
      <c r="S441" s="388"/>
      <c r="T441" s="388" t="str">
        <f t="shared" si="128"/>
        <v xml:space="preserve"> </v>
      </c>
      <c r="U441" s="388" t="str">
        <f t="shared" si="129"/>
        <v xml:space="preserve"> </v>
      </c>
      <c r="V441" s="542"/>
      <c r="W441" s="461">
        <f>W474</f>
        <v>152099223</v>
      </c>
    </row>
    <row r="442" spans="1:23" s="2" customFormat="1" ht="105.75" hidden="1" customHeight="1" x14ac:dyDescent="0.2">
      <c r="A442" s="389">
        <f>'موازنة 2026-2027'!A442</f>
        <v>0</v>
      </c>
      <c r="B442" s="390">
        <f>'موازنة 2026-2027'!B442</f>
        <v>0</v>
      </c>
      <c r="C442" s="390">
        <f>'موازنة 2026-2027'!C442</f>
        <v>0</v>
      </c>
      <c r="D442" s="390">
        <f>'موازنة 2026-2027'!D442</f>
        <v>0</v>
      </c>
      <c r="E442" s="390">
        <f>'موازنة 2026-2027'!E442</f>
        <v>0</v>
      </c>
      <c r="F442" s="390">
        <f>'موازنة 2026-2027'!F442</f>
        <v>0</v>
      </c>
      <c r="G442" s="60">
        <v>5111010101</v>
      </c>
      <c r="H442" s="474" t="s">
        <v>563</v>
      </c>
      <c r="I442" s="390">
        <f>'الاطار الموازنى  راي الجهه عام'!I442</f>
        <v>0</v>
      </c>
      <c r="J442" s="390">
        <f>'موازنة 2026-2027'!O442</f>
        <v>0</v>
      </c>
      <c r="K442" s="390">
        <f>'الاطار الموازنى  راي الجهه عام'!J442</f>
        <v>0</v>
      </c>
      <c r="L442" s="390">
        <f>'الاطار الموازنى  راي الجهه عام'!K442</f>
        <v>0</v>
      </c>
      <c r="M442" s="390">
        <f>'الاطار الموازنى  راي الجهه عام'!M442</f>
        <v>0</v>
      </c>
      <c r="N442" s="390">
        <f>'موازنة 2027-2028 '!O442</f>
        <v>0</v>
      </c>
      <c r="O442" s="390">
        <f>'موازنة 2028 -2029'!O442</f>
        <v>0</v>
      </c>
      <c r="P442" s="390">
        <f t="shared" si="133"/>
        <v>0</v>
      </c>
      <c r="Q442" s="390">
        <f>'موازنة 2029-2030'!O442</f>
        <v>0</v>
      </c>
      <c r="R442" s="544">
        <f t="shared" si="127"/>
        <v>0</v>
      </c>
      <c r="S442" s="390"/>
      <c r="T442" s="390" t="str">
        <f t="shared" si="128"/>
        <v xml:space="preserve"> </v>
      </c>
      <c r="U442" s="390" t="str">
        <f t="shared" si="129"/>
        <v xml:space="preserve"> </v>
      </c>
      <c r="V442" s="545">
        <f t="shared" si="132"/>
        <v>0</v>
      </c>
      <c r="W442" s="461">
        <f t="shared" si="130"/>
        <v>0</v>
      </c>
    </row>
    <row r="443" spans="1:23" s="2" customFormat="1" ht="121.5" customHeight="1" thickBot="1" x14ac:dyDescent="0.25">
      <c r="A443" s="389"/>
      <c r="B443" s="390"/>
      <c r="C443" s="390"/>
      <c r="D443" s="390"/>
      <c r="E443" s="390"/>
      <c r="F443" s="390"/>
      <c r="G443" s="60" t="s">
        <v>986</v>
      </c>
      <c r="H443" s="474" t="s">
        <v>562</v>
      </c>
      <c r="I443" s="390">
        <f>'الاطار الموازنى  راي الجهه عام'!I443</f>
        <v>0</v>
      </c>
      <c r="J443" s="390"/>
      <c r="K443" s="390">
        <f>'الاطار الموازنى  راي الجهه عام'!J443</f>
        <v>0</v>
      </c>
      <c r="L443" s="390">
        <f>'الاطار الموازنى  راي الجهه عام'!K443</f>
        <v>0</v>
      </c>
      <c r="M443" s="390">
        <f>'الاطار الموازنى  راي الجهه عام'!M443</f>
        <v>0</v>
      </c>
      <c r="N443" s="390"/>
      <c r="O443" s="390"/>
      <c r="P443" s="390"/>
      <c r="Q443" s="390"/>
      <c r="R443" s="544"/>
      <c r="S443" s="390"/>
      <c r="T443" s="390" t="str">
        <f t="shared" si="128"/>
        <v xml:space="preserve"> </v>
      </c>
      <c r="U443" s="390" t="str">
        <f t="shared" si="129"/>
        <v xml:space="preserve"> </v>
      </c>
      <c r="V443" s="545"/>
      <c r="W443" s="461">
        <f>W455</f>
        <v>152099223</v>
      </c>
    </row>
    <row r="444" spans="1:23" s="1" customFormat="1" ht="105.75" hidden="1" customHeight="1" x14ac:dyDescent="0.2">
      <c r="A444" s="357"/>
      <c r="B444" s="373"/>
      <c r="C444" s="373"/>
      <c r="D444" s="373"/>
      <c r="E444" s="373"/>
      <c r="F444" s="373"/>
      <c r="G444" s="54" t="s">
        <v>987</v>
      </c>
      <c r="H444" s="477" t="s">
        <v>331</v>
      </c>
      <c r="I444" s="373">
        <f>'الاطار الموازنى  راي الجهه عام'!I444</f>
        <v>0</v>
      </c>
      <c r="J444" s="373"/>
      <c r="K444" s="373">
        <f>'الاطار الموازنى  راي الجهه عام'!J444</f>
        <v>0</v>
      </c>
      <c r="L444" s="373">
        <f>'الاطار الموازنى  راي الجهه عام'!K444</f>
        <v>0</v>
      </c>
      <c r="M444" s="373">
        <f>'الاطار الموازنى  راي الجهه عام'!M444</f>
        <v>0</v>
      </c>
      <c r="N444" s="373"/>
      <c r="O444" s="373"/>
      <c r="P444" s="373"/>
      <c r="Q444" s="373"/>
      <c r="R444" s="508"/>
      <c r="S444" s="373"/>
      <c r="T444" s="373" t="str">
        <f t="shared" si="128"/>
        <v xml:space="preserve"> </v>
      </c>
      <c r="U444" s="373" t="str">
        <f t="shared" si="129"/>
        <v xml:space="preserve"> </v>
      </c>
      <c r="V444" s="509"/>
      <c r="W444" s="461">
        <f>W453</f>
        <v>0</v>
      </c>
    </row>
    <row r="445" spans="1:23" ht="105.75" hidden="1" customHeight="1" x14ac:dyDescent="0.2">
      <c r="A445" s="364">
        <f>'موازنة 2026-2027'!A445</f>
        <v>0</v>
      </c>
      <c r="B445" s="365">
        <f>'موازنة 2026-2027'!B445</f>
        <v>0</v>
      </c>
      <c r="C445" s="365">
        <f>'موازنة 2026-2027'!C445</f>
        <v>0</v>
      </c>
      <c r="D445" s="365">
        <f>'موازنة 2026-2027'!D445</f>
        <v>0</v>
      </c>
      <c r="E445" s="365">
        <f>'موازنة 2026-2027'!E445</f>
        <v>0</v>
      </c>
      <c r="F445" s="365">
        <f>'موازنة 2026-2027'!F445</f>
        <v>0</v>
      </c>
      <c r="G445" s="49" t="s">
        <v>988</v>
      </c>
      <c r="H445" s="480" t="s">
        <v>332</v>
      </c>
      <c r="I445" s="365">
        <f>'الاطار الموازنى  راي الجهه عام'!I445</f>
        <v>0</v>
      </c>
      <c r="J445" s="365">
        <f>'موازنة 2026-2027'!O445</f>
        <v>0</v>
      </c>
      <c r="K445" s="365">
        <f>'الاطار الموازنى  راي الجهه عام'!J445</f>
        <v>0</v>
      </c>
      <c r="L445" s="365">
        <f>'الاطار الموازنى  راي الجهه عام'!K445</f>
        <v>0</v>
      </c>
      <c r="M445" s="365">
        <f>'الاطار الموازنى  راي الجهه عام'!M445</f>
        <v>0</v>
      </c>
      <c r="N445" s="365">
        <f>'موازنة 2027-2028 '!O445</f>
        <v>0</v>
      </c>
      <c r="O445" s="365">
        <f>'موازنة 2028 -2029'!O445</f>
        <v>0</v>
      </c>
      <c r="P445" s="365">
        <f t="shared" si="133"/>
        <v>0</v>
      </c>
      <c r="Q445" s="365">
        <f>'موازنة 2029-2030'!O445</f>
        <v>0</v>
      </c>
      <c r="R445" s="496">
        <f t="shared" si="127"/>
        <v>0</v>
      </c>
      <c r="S445" s="365"/>
      <c r="T445" s="365" t="str">
        <f t="shared" si="128"/>
        <v xml:space="preserve"> </v>
      </c>
      <c r="U445" s="365" t="str">
        <f t="shared" si="129"/>
        <v xml:space="preserve"> </v>
      </c>
      <c r="V445" s="497">
        <f t="shared" si="132"/>
        <v>0</v>
      </c>
      <c r="W445" s="461">
        <f t="shared" si="130"/>
        <v>0</v>
      </c>
    </row>
    <row r="446" spans="1:23" ht="105.75" hidden="1" customHeight="1" x14ac:dyDescent="0.2">
      <c r="A446" s="364">
        <f>'موازنة 2026-2027'!A446</f>
        <v>0</v>
      </c>
      <c r="B446" s="365">
        <f>'موازنة 2026-2027'!B446</f>
        <v>0</v>
      </c>
      <c r="C446" s="365">
        <f>'موازنة 2026-2027'!C446</f>
        <v>0</v>
      </c>
      <c r="D446" s="365">
        <f>'موازنة 2026-2027'!D446</f>
        <v>0</v>
      </c>
      <c r="E446" s="365">
        <f>'موازنة 2026-2027'!E446</f>
        <v>0</v>
      </c>
      <c r="F446" s="365">
        <f>'موازنة 2026-2027'!F446</f>
        <v>0</v>
      </c>
      <c r="G446" s="49" t="s">
        <v>989</v>
      </c>
      <c r="H446" s="480" t="s">
        <v>333</v>
      </c>
      <c r="I446" s="365">
        <f>'الاطار الموازنى  راي الجهه عام'!I446</f>
        <v>0</v>
      </c>
      <c r="J446" s="365">
        <f>'موازنة 2026-2027'!O446</f>
        <v>0</v>
      </c>
      <c r="K446" s="365">
        <f>'الاطار الموازنى  راي الجهه عام'!J446</f>
        <v>0</v>
      </c>
      <c r="L446" s="365">
        <f>'الاطار الموازنى  راي الجهه عام'!K446</f>
        <v>0</v>
      </c>
      <c r="M446" s="365">
        <f>'الاطار الموازنى  راي الجهه عام'!M446</f>
        <v>0</v>
      </c>
      <c r="N446" s="365">
        <f>'موازنة 2027-2028 '!O446</f>
        <v>0</v>
      </c>
      <c r="O446" s="365">
        <f>'موازنة 2028 -2029'!O446</f>
        <v>0</v>
      </c>
      <c r="P446" s="365">
        <f t="shared" si="133"/>
        <v>0</v>
      </c>
      <c r="Q446" s="365">
        <f>'موازنة 2029-2030'!O446</f>
        <v>0</v>
      </c>
      <c r="R446" s="496">
        <f t="shared" si="127"/>
        <v>0</v>
      </c>
      <c r="S446" s="365"/>
      <c r="T446" s="365" t="str">
        <f t="shared" si="128"/>
        <v xml:space="preserve"> </v>
      </c>
      <c r="U446" s="365" t="str">
        <f t="shared" si="129"/>
        <v xml:space="preserve"> </v>
      </c>
      <c r="V446" s="497">
        <f t="shared" si="132"/>
        <v>0</v>
      </c>
      <c r="W446" s="461">
        <f t="shared" si="130"/>
        <v>0</v>
      </c>
    </row>
    <row r="447" spans="1:23" ht="105.75" hidden="1" customHeight="1" x14ac:dyDescent="0.2">
      <c r="A447" s="364">
        <f>'موازنة 2026-2027'!A447</f>
        <v>0</v>
      </c>
      <c r="B447" s="365">
        <f>'موازنة 2026-2027'!B447</f>
        <v>0</v>
      </c>
      <c r="C447" s="365">
        <f>'موازنة 2026-2027'!C447</f>
        <v>0</v>
      </c>
      <c r="D447" s="365">
        <f>'موازنة 2026-2027'!D447</f>
        <v>0</v>
      </c>
      <c r="E447" s="365">
        <f>'موازنة 2026-2027'!E447</f>
        <v>0</v>
      </c>
      <c r="F447" s="365">
        <f>'موازنة 2026-2027'!F447</f>
        <v>0</v>
      </c>
      <c r="G447" s="49" t="s">
        <v>990</v>
      </c>
      <c r="H447" s="480" t="s">
        <v>334</v>
      </c>
      <c r="I447" s="365">
        <f>'الاطار الموازنى  راي الجهه عام'!I447</f>
        <v>0</v>
      </c>
      <c r="J447" s="365">
        <f>'موازنة 2026-2027'!O447</f>
        <v>0</v>
      </c>
      <c r="K447" s="365">
        <f>'الاطار الموازنى  راي الجهه عام'!J447</f>
        <v>0</v>
      </c>
      <c r="L447" s="365">
        <f>'الاطار الموازنى  راي الجهه عام'!K447</f>
        <v>0</v>
      </c>
      <c r="M447" s="365">
        <f>'الاطار الموازنى  راي الجهه عام'!M447</f>
        <v>0</v>
      </c>
      <c r="N447" s="365">
        <f>'موازنة 2027-2028 '!O447</f>
        <v>0</v>
      </c>
      <c r="O447" s="365">
        <f>'موازنة 2028 -2029'!O447</f>
        <v>0</v>
      </c>
      <c r="P447" s="365">
        <f t="shared" si="133"/>
        <v>0</v>
      </c>
      <c r="Q447" s="365">
        <f>'موازنة 2029-2030'!O447</f>
        <v>0</v>
      </c>
      <c r="R447" s="496">
        <f t="shared" si="127"/>
        <v>0</v>
      </c>
      <c r="S447" s="365"/>
      <c r="T447" s="365" t="str">
        <f t="shared" si="128"/>
        <v xml:space="preserve"> </v>
      </c>
      <c r="U447" s="365" t="str">
        <f t="shared" si="129"/>
        <v xml:space="preserve"> </v>
      </c>
      <c r="V447" s="497">
        <f t="shared" si="132"/>
        <v>0</v>
      </c>
      <c r="W447" s="461">
        <f t="shared" si="130"/>
        <v>0</v>
      </c>
    </row>
    <row r="448" spans="1:23" ht="105.75" hidden="1" customHeight="1" x14ac:dyDescent="0.2">
      <c r="A448" s="364">
        <f>'موازنة 2026-2027'!A448</f>
        <v>0</v>
      </c>
      <c r="B448" s="365">
        <f>'موازنة 2026-2027'!B448</f>
        <v>0</v>
      </c>
      <c r="C448" s="365">
        <f>'موازنة 2026-2027'!C448</f>
        <v>0</v>
      </c>
      <c r="D448" s="365">
        <f>'موازنة 2026-2027'!D448</f>
        <v>0</v>
      </c>
      <c r="E448" s="365">
        <f>'موازنة 2026-2027'!E448</f>
        <v>0</v>
      </c>
      <c r="F448" s="365">
        <f>'موازنة 2026-2027'!F448</f>
        <v>0</v>
      </c>
      <c r="G448" s="49" t="s">
        <v>991</v>
      </c>
      <c r="H448" s="480" t="s">
        <v>335</v>
      </c>
      <c r="I448" s="365">
        <f>'الاطار الموازنى  راي الجهه عام'!I448</f>
        <v>0</v>
      </c>
      <c r="J448" s="365">
        <f>'موازنة 2026-2027'!O448</f>
        <v>0</v>
      </c>
      <c r="K448" s="365">
        <f>'الاطار الموازنى  راي الجهه عام'!J448</f>
        <v>0</v>
      </c>
      <c r="L448" s="365">
        <f>'الاطار الموازنى  راي الجهه عام'!K448</f>
        <v>0</v>
      </c>
      <c r="M448" s="365">
        <f>'الاطار الموازنى  راي الجهه عام'!M448</f>
        <v>0</v>
      </c>
      <c r="N448" s="365">
        <f>'موازنة 2027-2028 '!O448</f>
        <v>0</v>
      </c>
      <c r="O448" s="365">
        <f>'موازنة 2028 -2029'!O448</f>
        <v>0</v>
      </c>
      <c r="P448" s="365">
        <f t="shared" si="133"/>
        <v>0</v>
      </c>
      <c r="Q448" s="365">
        <f>'موازنة 2029-2030'!O448</f>
        <v>0</v>
      </c>
      <c r="R448" s="496">
        <f t="shared" si="127"/>
        <v>0</v>
      </c>
      <c r="S448" s="365"/>
      <c r="T448" s="365" t="str">
        <f t="shared" si="128"/>
        <v xml:space="preserve"> </v>
      </c>
      <c r="U448" s="365" t="str">
        <f t="shared" si="129"/>
        <v xml:space="preserve"> </v>
      </c>
      <c r="V448" s="497">
        <f t="shared" si="132"/>
        <v>0</v>
      </c>
      <c r="W448" s="461">
        <f t="shared" si="130"/>
        <v>0</v>
      </c>
    </row>
    <row r="449" spans="1:23" ht="105.75" hidden="1" customHeight="1" x14ac:dyDescent="0.2">
      <c r="A449" s="364">
        <f>'موازنة 2026-2027'!A449</f>
        <v>0</v>
      </c>
      <c r="B449" s="365">
        <f>'موازنة 2026-2027'!B449</f>
        <v>0</v>
      </c>
      <c r="C449" s="365">
        <f>'موازنة 2026-2027'!C449</f>
        <v>0</v>
      </c>
      <c r="D449" s="365">
        <f>'موازنة 2026-2027'!D449</f>
        <v>0</v>
      </c>
      <c r="E449" s="365">
        <f>'موازنة 2026-2027'!E449</f>
        <v>0</v>
      </c>
      <c r="F449" s="365">
        <f>'موازنة 2026-2027'!F449</f>
        <v>0</v>
      </c>
      <c r="G449" s="49" t="s">
        <v>992</v>
      </c>
      <c r="H449" s="480" t="s">
        <v>336</v>
      </c>
      <c r="I449" s="365">
        <f>'الاطار الموازنى  راي الجهه عام'!I449</f>
        <v>0</v>
      </c>
      <c r="J449" s="365">
        <f>'موازنة 2026-2027'!O449</f>
        <v>0</v>
      </c>
      <c r="K449" s="365">
        <f>'الاطار الموازنى  راي الجهه عام'!J449</f>
        <v>0</v>
      </c>
      <c r="L449" s="365">
        <f>'الاطار الموازنى  راي الجهه عام'!K449</f>
        <v>0</v>
      </c>
      <c r="M449" s="365">
        <f>'الاطار الموازنى  راي الجهه عام'!M449</f>
        <v>0</v>
      </c>
      <c r="N449" s="365">
        <f>'موازنة 2027-2028 '!O449</f>
        <v>0</v>
      </c>
      <c r="O449" s="365">
        <f>'موازنة 2028 -2029'!O449</f>
        <v>0</v>
      </c>
      <c r="P449" s="365">
        <f t="shared" si="133"/>
        <v>0</v>
      </c>
      <c r="Q449" s="365">
        <f>'موازنة 2029-2030'!O449</f>
        <v>0</v>
      </c>
      <c r="R449" s="496">
        <f t="shared" si="127"/>
        <v>0</v>
      </c>
      <c r="S449" s="365"/>
      <c r="T449" s="365" t="str">
        <f t="shared" si="128"/>
        <v xml:space="preserve"> </v>
      </c>
      <c r="U449" s="365" t="str">
        <f t="shared" si="129"/>
        <v xml:space="preserve"> </v>
      </c>
      <c r="V449" s="497">
        <f t="shared" si="132"/>
        <v>0</v>
      </c>
      <c r="W449" s="461">
        <f t="shared" si="130"/>
        <v>0</v>
      </c>
    </row>
    <row r="450" spans="1:23" ht="105.75" hidden="1" customHeight="1" x14ac:dyDescent="0.2">
      <c r="A450" s="364">
        <f>'موازنة 2026-2027'!A450</f>
        <v>0</v>
      </c>
      <c r="B450" s="365">
        <f>'موازنة 2026-2027'!B450</f>
        <v>0</v>
      </c>
      <c r="C450" s="365">
        <f>'موازنة 2026-2027'!C450</f>
        <v>0</v>
      </c>
      <c r="D450" s="365">
        <f>'موازنة 2026-2027'!D450</f>
        <v>0</v>
      </c>
      <c r="E450" s="365">
        <f>'موازنة 2026-2027'!E450</f>
        <v>0</v>
      </c>
      <c r="F450" s="365">
        <f>'موازنة 2026-2027'!F450</f>
        <v>0</v>
      </c>
      <c r="G450" s="49" t="s">
        <v>993</v>
      </c>
      <c r="H450" s="480" t="s">
        <v>570</v>
      </c>
      <c r="I450" s="365">
        <f>'الاطار الموازنى  راي الجهه عام'!I450</f>
        <v>0</v>
      </c>
      <c r="J450" s="365">
        <f>'موازنة 2026-2027'!O450</f>
        <v>0</v>
      </c>
      <c r="K450" s="365">
        <f>'الاطار الموازنى  راي الجهه عام'!J450</f>
        <v>0</v>
      </c>
      <c r="L450" s="365">
        <f>'الاطار الموازنى  راي الجهه عام'!K450</f>
        <v>0</v>
      </c>
      <c r="M450" s="365">
        <f>'الاطار الموازنى  راي الجهه عام'!M450</f>
        <v>0</v>
      </c>
      <c r="N450" s="365">
        <f>'موازنة 2027-2028 '!O450</f>
        <v>0</v>
      </c>
      <c r="O450" s="365">
        <f>'موازنة 2028 -2029'!O450</f>
        <v>0</v>
      </c>
      <c r="P450" s="365">
        <f t="shared" si="133"/>
        <v>0</v>
      </c>
      <c r="Q450" s="365">
        <f>'موازنة 2029-2030'!O450</f>
        <v>0</v>
      </c>
      <c r="R450" s="496">
        <f t="shared" si="127"/>
        <v>0</v>
      </c>
      <c r="S450" s="365"/>
      <c r="T450" s="365" t="str">
        <f t="shared" si="128"/>
        <v xml:space="preserve"> </v>
      </c>
      <c r="U450" s="365" t="str">
        <f t="shared" si="129"/>
        <v xml:space="preserve"> </v>
      </c>
      <c r="V450" s="497">
        <f t="shared" si="132"/>
        <v>0</v>
      </c>
      <c r="W450" s="461">
        <f t="shared" si="130"/>
        <v>0</v>
      </c>
    </row>
    <row r="451" spans="1:23" ht="105.75" hidden="1" customHeight="1" x14ac:dyDescent="0.2">
      <c r="A451" s="364">
        <f>'موازنة 2026-2027'!A451</f>
        <v>0</v>
      </c>
      <c r="B451" s="365">
        <f>'موازنة 2026-2027'!B451</f>
        <v>0</v>
      </c>
      <c r="C451" s="365">
        <f>'موازنة 2026-2027'!C451</f>
        <v>0</v>
      </c>
      <c r="D451" s="365">
        <f>'موازنة 2026-2027'!D451</f>
        <v>0</v>
      </c>
      <c r="E451" s="365">
        <f>'موازنة 2026-2027'!E451</f>
        <v>0</v>
      </c>
      <c r="F451" s="365">
        <f>'موازنة 2026-2027'!F451</f>
        <v>0</v>
      </c>
      <c r="G451" s="49" t="s">
        <v>994</v>
      </c>
      <c r="H451" s="480" t="s">
        <v>571</v>
      </c>
      <c r="I451" s="365">
        <f>'الاطار الموازنى  راي الجهه عام'!I451</f>
        <v>0</v>
      </c>
      <c r="J451" s="365">
        <f>'موازنة 2026-2027'!O451</f>
        <v>0</v>
      </c>
      <c r="K451" s="365">
        <f>'الاطار الموازنى  راي الجهه عام'!J451</f>
        <v>0</v>
      </c>
      <c r="L451" s="365">
        <f>'الاطار الموازنى  راي الجهه عام'!K451</f>
        <v>0</v>
      </c>
      <c r="M451" s="365">
        <f>'الاطار الموازنى  راي الجهه عام'!M451</f>
        <v>0</v>
      </c>
      <c r="N451" s="365">
        <f>'موازنة 2027-2028 '!O451</f>
        <v>0</v>
      </c>
      <c r="O451" s="365">
        <f>'موازنة 2028 -2029'!O451</f>
        <v>0</v>
      </c>
      <c r="P451" s="365">
        <f t="shared" si="133"/>
        <v>0</v>
      </c>
      <c r="Q451" s="365">
        <f>'موازنة 2029-2030'!O451</f>
        <v>0</v>
      </c>
      <c r="R451" s="496">
        <f t="shared" si="127"/>
        <v>0</v>
      </c>
      <c r="S451" s="365"/>
      <c r="T451" s="365" t="str">
        <f t="shared" si="128"/>
        <v xml:space="preserve"> </v>
      </c>
      <c r="U451" s="365" t="str">
        <f t="shared" si="129"/>
        <v xml:space="preserve"> </v>
      </c>
      <c r="V451" s="497">
        <f t="shared" si="132"/>
        <v>0</v>
      </c>
      <c r="W451" s="461">
        <f t="shared" si="130"/>
        <v>0</v>
      </c>
    </row>
    <row r="452" spans="1:23" ht="105.75" hidden="1" customHeight="1" thickBot="1" x14ac:dyDescent="0.25">
      <c r="A452" s="364">
        <f>'موازنة 2026-2027'!A452</f>
        <v>0</v>
      </c>
      <c r="B452" s="365">
        <f>'موازنة 2026-2027'!B452</f>
        <v>0</v>
      </c>
      <c r="C452" s="365">
        <f>'موازنة 2026-2027'!C452</f>
        <v>0</v>
      </c>
      <c r="D452" s="365">
        <f>'موازنة 2026-2027'!D452</f>
        <v>0</v>
      </c>
      <c r="E452" s="365">
        <f>'موازنة 2026-2027'!E452</f>
        <v>0</v>
      </c>
      <c r="F452" s="365">
        <f>'موازنة 2026-2027'!F452</f>
        <v>0</v>
      </c>
      <c r="G452" s="50" t="s">
        <v>995</v>
      </c>
      <c r="H452" s="519" t="s">
        <v>569</v>
      </c>
      <c r="I452" s="365">
        <f>'الاطار الموازنى  راي الجهه عام'!I452</f>
        <v>0</v>
      </c>
      <c r="J452" s="365">
        <f>'موازنة 2026-2027'!O452</f>
        <v>0</v>
      </c>
      <c r="K452" s="365">
        <f>'الاطار الموازنى  راي الجهه عام'!J452</f>
        <v>0</v>
      </c>
      <c r="L452" s="365">
        <f>'الاطار الموازنى  راي الجهه عام'!K452</f>
        <v>0</v>
      </c>
      <c r="M452" s="365">
        <f>'الاطار الموازنى  راي الجهه عام'!M452</f>
        <v>0</v>
      </c>
      <c r="N452" s="365">
        <f>'موازنة 2027-2028 '!O452</f>
        <v>0</v>
      </c>
      <c r="O452" s="365">
        <f>'موازنة 2028 -2029'!O452</f>
        <v>0</v>
      </c>
      <c r="P452" s="365">
        <f t="shared" si="133"/>
        <v>0</v>
      </c>
      <c r="Q452" s="365">
        <f>'موازنة 2029-2030'!O452</f>
        <v>0</v>
      </c>
      <c r="R452" s="496">
        <f t="shared" si="127"/>
        <v>0</v>
      </c>
      <c r="S452" s="365"/>
      <c r="T452" s="365" t="str">
        <f t="shared" si="128"/>
        <v xml:space="preserve"> </v>
      </c>
      <c r="U452" s="365" t="str">
        <f t="shared" si="129"/>
        <v xml:space="preserve"> </v>
      </c>
      <c r="V452" s="497">
        <f t="shared" si="132"/>
        <v>0</v>
      </c>
      <c r="W452" s="461">
        <f t="shared" si="130"/>
        <v>0</v>
      </c>
    </row>
    <row r="453" spans="1:23" s="1" customFormat="1" ht="127.5" hidden="1" customHeight="1" thickBot="1" x14ac:dyDescent="0.25">
      <c r="A453" s="360">
        <f t="shared" ref="A453:F453" si="140">SUM(A445:A452)</f>
        <v>0</v>
      </c>
      <c r="B453" s="368">
        <f t="shared" si="140"/>
        <v>0</v>
      </c>
      <c r="C453" s="368">
        <f t="shared" si="140"/>
        <v>0</v>
      </c>
      <c r="D453" s="368">
        <f t="shared" si="140"/>
        <v>0</v>
      </c>
      <c r="E453" s="368">
        <f t="shared" si="140"/>
        <v>0</v>
      </c>
      <c r="F453" s="368">
        <f t="shared" si="140"/>
        <v>0</v>
      </c>
      <c r="G453" s="51"/>
      <c r="H453" s="486" t="s">
        <v>167</v>
      </c>
      <c r="I453" s="368">
        <f>'الاطار الموازنى  راي الجهه عام'!I453</f>
        <v>0</v>
      </c>
      <c r="J453" s="368">
        <f>'موازنة 2026-2027'!O453</f>
        <v>0</v>
      </c>
      <c r="K453" s="368">
        <f>'الاطار الموازنى  راي الجهه عام'!J453</f>
        <v>0</v>
      </c>
      <c r="L453" s="368">
        <f>'الاطار الموازنى  راي الجهه عام'!K453</f>
        <v>0</v>
      </c>
      <c r="M453" s="368">
        <f>'الاطار الموازنى  راي الجهه عام'!M453</f>
        <v>0</v>
      </c>
      <c r="N453" s="368">
        <f>'موازنة 2027-2028 '!O453</f>
        <v>0</v>
      </c>
      <c r="O453" s="368">
        <f>'موازنة 2028 -2029'!O453</f>
        <v>0</v>
      </c>
      <c r="P453" s="368">
        <f t="shared" ref="P453:S453" si="141">SUM(P445:P452)</f>
        <v>0</v>
      </c>
      <c r="Q453" s="368">
        <f>'موازنة 2029-2030'!O453</f>
        <v>0</v>
      </c>
      <c r="R453" s="500">
        <f t="shared" si="127"/>
        <v>0</v>
      </c>
      <c r="S453" s="368">
        <f t="shared" si="141"/>
        <v>0</v>
      </c>
      <c r="T453" s="368" t="str">
        <f t="shared" si="128"/>
        <v xml:space="preserve"> </v>
      </c>
      <c r="U453" s="368" t="str">
        <f t="shared" si="129"/>
        <v xml:space="preserve"> </v>
      </c>
      <c r="V453" s="501">
        <f t="shared" si="132"/>
        <v>0</v>
      </c>
      <c r="W453" s="461">
        <f t="shared" si="130"/>
        <v>0</v>
      </c>
    </row>
    <row r="454" spans="1:23" s="1" customFormat="1" ht="121.5" customHeight="1" thickBot="1" x14ac:dyDescent="0.25">
      <c r="A454" s="373">
        <f>'موازنة 2026-2027'!A454</f>
        <v>0</v>
      </c>
      <c r="B454" s="373">
        <f>'موازنة 2026-2027'!B454</f>
        <v>17916154</v>
      </c>
      <c r="C454" s="373">
        <f>'موازنة 2026-2027'!C454</f>
        <v>3210000</v>
      </c>
      <c r="D454" s="373">
        <f>'موازنة 2026-2027'!D454</f>
        <v>18263069</v>
      </c>
      <c r="E454" s="373">
        <f>'موازنة 2026-2027'!E454</f>
        <v>10516000</v>
      </c>
      <c r="F454" s="373">
        <f>'موازنة 2026-2027'!F454</f>
        <v>0</v>
      </c>
      <c r="G454" s="56">
        <v>5111020201</v>
      </c>
      <c r="H454" s="604" t="s">
        <v>337</v>
      </c>
      <c r="I454" s="373">
        <f>'الاطار الموازنى  راي الجهه عام'!I454</f>
        <v>13903000</v>
      </c>
      <c r="J454" s="373">
        <f>'موازنة 2026-2027'!O454</f>
        <v>13903000</v>
      </c>
      <c r="K454" s="373">
        <f>'الاطار الموازنى  راي الجهه عام'!J454</f>
        <v>17644000</v>
      </c>
      <c r="L454" s="373">
        <f>'الاطار الموازنى  راي الجهه عام'!K454</f>
        <v>23549000</v>
      </c>
      <c r="M454" s="373">
        <f>'الاطار الموازنى  راي الجهه عام'!M454</f>
        <v>0</v>
      </c>
      <c r="N454" s="373">
        <f>'موازنة 2027-2028 '!O454</f>
        <v>17644000</v>
      </c>
      <c r="O454" s="373">
        <f>'موازنة 2028 -2029'!O454</f>
        <v>23549000</v>
      </c>
      <c r="P454" s="373">
        <f t="shared" si="133"/>
        <v>47098000</v>
      </c>
      <c r="Q454" s="373">
        <f>'موازنة 2029-2030'!O454</f>
        <v>0</v>
      </c>
      <c r="R454" s="508">
        <f t="shared" si="127"/>
        <v>-13903000</v>
      </c>
      <c r="S454" s="373"/>
      <c r="T454" s="373" t="str">
        <f t="shared" si="128"/>
        <v xml:space="preserve"> </v>
      </c>
      <c r="U454" s="373">
        <f t="shared" si="129"/>
        <v>13903000</v>
      </c>
      <c r="V454" s="509">
        <f t="shared" si="132"/>
        <v>0</v>
      </c>
      <c r="W454" s="461">
        <f t="shared" si="130"/>
        <v>152099223</v>
      </c>
    </row>
    <row r="455" spans="1:23" s="2" customFormat="1" ht="110.25" customHeight="1" thickBot="1" x14ac:dyDescent="0.25">
      <c r="A455" s="376">
        <f t="shared" ref="A455:S455" si="142">SUM(A453:A454)</f>
        <v>0</v>
      </c>
      <c r="B455" s="377">
        <f t="shared" si="142"/>
        <v>17916154</v>
      </c>
      <c r="C455" s="377">
        <f t="shared" si="142"/>
        <v>3210000</v>
      </c>
      <c r="D455" s="377">
        <f t="shared" si="142"/>
        <v>18263069</v>
      </c>
      <c r="E455" s="377">
        <f t="shared" si="142"/>
        <v>10516000</v>
      </c>
      <c r="F455" s="377">
        <f t="shared" si="142"/>
        <v>0</v>
      </c>
      <c r="G455" s="57"/>
      <c r="H455" s="514" t="s">
        <v>256</v>
      </c>
      <c r="I455" s="377">
        <f>'الاطار الموازنى  راي الجهه عام'!I455</f>
        <v>13903000</v>
      </c>
      <c r="J455" s="377">
        <f>'موازنة 2026-2027'!O455</f>
        <v>13903000</v>
      </c>
      <c r="K455" s="377">
        <f>'الاطار الموازنى  راي الجهه عام'!J455</f>
        <v>17644000</v>
      </c>
      <c r="L455" s="377">
        <f>'الاطار الموازنى  راي الجهه عام'!K455</f>
        <v>23549000</v>
      </c>
      <c r="M455" s="377">
        <f>'الاطار الموازنى  راي الجهه عام'!M455</f>
        <v>0</v>
      </c>
      <c r="N455" s="377">
        <f>'موازنة 2027-2028 '!O455</f>
        <v>17644000</v>
      </c>
      <c r="O455" s="377">
        <f>'موازنة 2028 -2029'!O455</f>
        <v>23549000</v>
      </c>
      <c r="P455" s="377">
        <f t="shared" si="142"/>
        <v>47098000</v>
      </c>
      <c r="Q455" s="377">
        <f>'موازنة 2029-2030'!O455</f>
        <v>0</v>
      </c>
      <c r="R455" s="515">
        <f t="shared" si="127"/>
        <v>-13903000</v>
      </c>
      <c r="S455" s="377">
        <f t="shared" si="142"/>
        <v>0</v>
      </c>
      <c r="T455" s="377" t="str">
        <f t="shared" si="128"/>
        <v xml:space="preserve"> </v>
      </c>
      <c r="U455" s="377">
        <f t="shared" si="129"/>
        <v>13903000</v>
      </c>
      <c r="V455" s="516">
        <f t="shared" si="132"/>
        <v>0</v>
      </c>
      <c r="W455" s="461">
        <f t="shared" si="130"/>
        <v>152099223</v>
      </c>
    </row>
    <row r="456" spans="1:23" s="2" customFormat="1" ht="105.75" hidden="1" customHeight="1" x14ac:dyDescent="0.2">
      <c r="A456" s="389"/>
      <c r="B456" s="390"/>
      <c r="C456" s="390"/>
      <c r="D456" s="390"/>
      <c r="E456" s="390"/>
      <c r="F456" s="390"/>
      <c r="G456" s="53" t="s">
        <v>996</v>
      </c>
      <c r="H456" s="556" t="s">
        <v>564</v>
      </c>
      <c r="I456" s="390">
        <f>'الاطار الموازنى  راي الجهه عام'!I456</f>
        <v>0</v>
      </c>
      <c r="J456" s="390"/>
      <c r="K456" s="390">
        <f>'الاطار الموازنى  راي الجهه عام'!J456</f>
        <v>0</v>
      </c>
      <c r="L456" s="390">
        <f>'الاطار الموازنى  راي الجهه عام'!K456</f>
        <v>0</v>
      </c>
      <c r="M456" s="390">
        <f>'الاطار الموازنى  راي الجهه عام'!M456</f>
        <v>0</v>
      </c>
      <c r="N456" s="390"/>
      <c r="O456" s="390"/>
      <c r="P456" s="390"/>
      <c r="Q456" s="390"/>
      <c r="R456" s="544"/>
      <c r="S456" s="390"/>
      <c r="T456" s="390" t="str">
        <f t="shared" si="128"/>
        <v xml:space="preserve"> </v>
      </c>
      <c r="U456" s="390" t="str">
        <f t="shared" si="129"/>
        <v xml:space="preserve"> </v>
      </c>
      <c r="V456" s="545"/>
      <c r="W456" s="461">
        <f>W473</f>
        <v>0</v>
      </c>
    </row>
    <row r="457" spans="1:23" s="1" customFormat="1" ht="105.75" hidden="1" customHeight="1" x14ac:dyDescent="0.2">
      <c r="A457" s="357"/>
      <c r="B457" s="373"/>
      <c r="C457" s="373"/>
      <c r="D457" s="373"/>
      <c r="E457" s="373"/>
      <c r="F457" s="373"/>
      <c r="G457" s="54" t="s">
        <v>997</v>
      </c>
      <c r="H457" s="477" t="s">
        <v>338</v>
      </c>
      <c r="I457" s="373">
        <f>'الاطار الموازنى  راي الجهه عام'!I457</f>
        <v>0</v>
      </c>
      <c r="J457" s="373"/>
      <c r="K457" s="373">
        <f>'الاطار الموازنى  راي الجهه عام'!J457</f>
        <v>0</v>
      </c>
      <c r="L457" s="373">
        <f>'الاطار الموازنى  راي الجهه عام'!K457</f>
        <v>0</v>
      </c>
      <c r="M457" s="373">
        <f>'الاطار الموازنى  راي الجهه عام'!M457</f>
        <v>0</v>
      </c>
      <c r="N457" s="373"/>
      <c r="O457" s="373"/>
      <c r="P457" s="373"/>
      <c r="Q457" s="373"/>
      <c r="R457" s="508"/>
      <c r="S457" s="373"/>
      <c r="T457" s="373" t="str">
        <f t="shared" si="128"/>
        <v xml:space="preserve"> </v>
      </c>
      <c r="U457" s="373" t="str">
        <f t="shared" si="129"/>
        <v xml:space="preserve"> </v>
      </c>
      <c r="V457" s="509"/>
      <c r="W457" s="461">
        <f>W461</f>
        <v>0</v>
      </c>
    </row>
    <row r="458" spans="1:23" ht="105.75" hidden="1" customHeight="1" x14ac:dyDescent="0.2">
      <c r="A458" s="364">
        <f>'موازنة 2026-2027'!A458</f>
        <v>0</v>
      </c>
      <c r="B458" s="365">
        <f>'موازنة 2026-2027'!B458</f>
        <v>0</v>
      </c>
      <c r="C458" s="365">
        <f>'موازنة 2026-2027'!C458</f>
        <v>0</v>
      </c>
      <c r="D458" s="365">
        <f>'موازنة 2026-2027'!D458</f>
        <v>0</v>
      </c>
      <c r="E458" s="365">
        <f>'موازنة 2026-2027'!E458</f>
        <v>0</v>
      </c>
      <c r="F458" s="365">
        <f>'موازنة 2026-2027'!F458</f>
        <v>0</v>
      </c>
      <c r="G458" s="49" t="s">
        <v>998</v>
      </c>
      <c r="H458" s="480" t="s">
        <v>339</v>
      </c>
      <c r="I458" s="365">
        <f>'الاطار الموازنى  راي الجهه عام'!I458</f>
        <v>0</v>
      </c>
      <c r="J458" s="365">
        <f>'موازنة 2026-2027'!O458</f>
        <v>0</v>
      </c>
      <c r="K458" s="365">
        <f>'الاطار الموازنى  راي الجهه عام'!J458</f>
        <v>0</v>
      </c>
      <c r="L458" s="365">
        <f>'الاطار الموازنى  راي الجهه عام'!K458</f>
        <v>0</v>
      </c>
      <c r="M458" s="365">
        <f>'الاطار الموازنى  راي الجهه عام'!M458</f>
        <v>0</v>
      </c>
      <c r="N458" s="365">
        <f>'موازنة 2027-2028 '!O458</f>
        <v>0</v>
      </c>
      <c r="O458" s="365">
        <f>'موازنة 2028 -2029'!O458</f>
        <v>0</v>
      </c>
      <c r="P458" s="365">
        <f t="shared" si="133"/>
        <v>0</v>
      </c>
      <c r="Q458" s="365">
        <f>'موازنة 2029-2030'!O458</f>
        <v>0</v>
      </c>
      <c r="R458" s="496">
        <f t="shared" si="127"/>
        <v>0</v>
      </c>
      <c r="S458" s="365"/>
      <c r="T458" s="365" t="str">
        <f t="shared" si="128"/>
        <v xml:space="preserve"> </v>
      </c>
      <c r="U458" s="365" t="str">
        <f t="shared" si="129"/>
        <v xml:space="preserve"> </v>
      </c>
      <c r="V458" s="497">
        <f t="shared" si="132"/>
        <v>0</v>
      </c>
      <c r="W458" s="461">
        <f t="shared" si="130"/>
        <v>0</v>
      </c>
    </row>
    <row r="459" spans="1:23" ht="105.75" hidden="1" customHeight="1" x14ac:dyDescent="0.2">
      <c r="A459" s="364">
        <f>'موازنة 2026-2027'!A459</f>
        <v>0</v>
      </c>
      <c r="B459" s="365">
        <f>'موازنة 2026-2027'!B459</f>
        <v>0</v>
      </c>
      <c r="C459" s="365">
        <f>'موازنة 2026-2027'!C459</f>
        <v>0</v>
      </c>
      <c r="D459" s="365">
        <f>'موازنة 2026-2027'!D459</f>
        <v>0</v>
      </c>
      <c r="E459" s="365">
        <f>'موازنة 2026-2027'!E459</f>
        <v>0</v>
      </c>
      <c r="F459" s="365">
        <f>'موازنة 2026-2027'!F459</f>
        <v>0</v>
      </c>
      <c r="G459" s="49" t="s">
        <v>999</v>
      </c>
      <c r="H459" s="480" t="s">
        <v>340</v>
      </c>
      <c r="I459" s="365">
        <f>'الاطار الموازنى  راي الجهه عام'!I459</f>
        <v>0</v>
      </c>
      <c r="J459" s="365">
        <f>'موازنة 2026-2027'!O459</f>
        <v>0</v>
      </c>
      <c r="K459" s="365">
        <f>'الاطار الموازنى  راي الجهه عام'!J459</f>
        <v>0</v>
      </c>
      <c r="L459" s="365">
        <f>'الاطار الموازنى  راي الجهه عام'!K459</f>
        <v>0</v>
      </c>
      <c r="M459" s="365">
        <f>'الاطار الموازنى  راي الجهه عام'!M459</f>
        <v>0</v>
      </c>
      <c r="N459" s="365">
        <f>'موازنة 2027-2028 '!O459</f>
        <v>0</v>
      </c>
      <c r="O459" s="365">
        <f>'موازنة 2028 -2029'!O459</f>
        <v>0</v>
      </c>
      <c r="P459" s="365">
        <f t="shared" si="133"/>
        <v>0</v>
      </c>
      <c r="Q459" s="365">
        <f>'موازنة 2029-2030'!O459</f>
        <v>0</v>
      </c>
      <c r="R459" s="496">
        <f t="shared" si="127"/>
        <v>0</v>
      </c>
      <c r="S459" s="365"/>
      <c r="T459" s="365" t="str">
        <f t="shared" si="128"/>
        <v xml:space="preserve"> </v>
      </c>
      <c r="U459" s="365" t="str">
        <f t="shared" si="129"/>
        <v xml:space="preserve"> </v>
      </c>
      <c r="V459" s="497">
        <f t="shared" si="132"/>
        <v>0</v>
      </c>
      <c r="W459" s="461">
        <f t="shared" si="130"/>
        <v>0</v>
      </c>
    </row>
    <row r="460" spans="1:23" ht="105.75" hidden="1" customHeight="1" thickBot="1" x14ac:dyDescent="0.25">
      <c r="A460" s="364">
        <f>'موازنة 2026-2027'!A460</f>
        <v>0</v>
      </c>
      <c r="B460" s="365">
        <f>'موازنة 2026-2027'!B460</f>
        <v>0</v>
      </c>
      <c r="C460" s="365">
        <f>'موازنة 2026-2027'!C460</f>
        <v>0</v>
      </c>
      <c r="D460" s="365">
        <f>'موازنة 2026-2027'!D460</f>
        <v>0</v>
      </c>
      <c r="E460" s="365">
        <f>'موازنة 2026-2027'!E460</f>
        <v>0</v>
      </c>
      <c r="F460" s="365">
        <f>'موازنة 2026-2027'!F460</f>
        <v>0</v>
      </c>
      <c r="G460" s="50" t="s">
        <v>1000</v>
      </c>
      <c r="H460" s="519" t="s">
        <v>341</v>
      </c>
      <c r="I460" s="365">
        <f>'الاطار الموازنى  راي الجهه عام'!I460</f>
        <v>0</v>
      </c>
      <c r="J460" s="365">
        <f>'موازنة 2026-2027'!O460</f>
        <v>0</v>
      </c>
      <c r="K460" s="365">
        <f>'الاطار الموازنى  راي الجهه عام'!J460</f>
        <v>0</v>
      </c>
      <c r="L460" s="365">
        <f>'الاطار الموازنى  راي الجهه عام'!K460</f>
        <v>0</v>
      </c>
      <c r="M460" s="365">
        <f>'الاطار الموازنى  راي الجهه عام'!M460</f>
        <v>0</v>
      </c>
      <c r="N460" s="365">
        <f>'موازنة 2027-2028 '!O460</f>
        <v>0</v>
      </c>
      <c r="O460" s="365">
        <f>'موازنة 2028 -2029'!O460</f>
        <v>0</v>
      </c>
      <c r="P460" s="365">
        <f t="shared" si="133"/>
        <v>0</v>
      </c>
      <c r="Q460" s="365">
        <f>'موازنة 2029-2030'!O460</f>
        <v>0</v>
      </c>
      <c r="R460" s="496">
        <f t="shared" si="127"/>
        <v>0</v>
      </c>
      <c r="S460" s="365"/>
      <c r="T460" s="365" t="str">
        <f t="shared" si="128"/>
        <v xml:space="preserve"> </v>
      </c>
      <c r="U460" s="365" t="str">
        <f t="shared" si="129"/>
        <v xml:space="preserve"> </v>
      </c>
      <c r="V460" s="497">
        <f t="shared" si="132"/>
        <v>0</v>
      </c>
      <c r="W460" s="461">
        <f t="shared" si="130"/>
        <v>0</v>
      </c>
    </row>
    <row r="461" spans="1:23" s="1" customFormat="1" ht="102.75" hidden="1" customHeight="1" thickBot="1" x14ac:dyDescent="0.25">
      <c r="A461" s="360">
        <f t="shared" ref="A461:S461" si="143">SUM(A458:A460)</f>
        <v>0</v>
      </c>
      <c r="B461" s="368">
        <f t="shared" si="143"/>
        <v>0</v>
      </c>
      <c r="C461" s="368">
        <f t="shared" si="143"/>
        <v>0</v>
      </c>
      <c r="D461" s="368">
        <f t="shared" si="143"/>
        <v>0</v>
      </c>
      <c r="E461" s="368">
        <f t="shared" si="143"/>
        <v>0</v>
      </c>
      <c r="F461" s="368">
        <f t="shared" si="143"/>
        <v>0</v>
      </c>
      <c r="G461" s="51"/>
      <c r="H461" s="486" t="s">
        <v>167</v>
      </c>
      <c r="I461" s="368">
        <f>'الاطار الموازنى  راي الجهه عام'!I461</f>
        <v>0</v>
      </c>
      <c r="J461" s="368">
        <f>'موازنة 2026-2027'!O461</f>
        <v>0</v>
      </c>
      <c r="K461" s="368">
        <f>'الاطار الموازنى  راي الجهه عام'!J461</f>
        <v>0</v>
      </c>
      <c r="L461" s="368">
        <f>'الاطار الموازنى  راي الجهه عام'!K461</f>
        <v>0</v>
      </c>
      <c r="M461" s="368">
        <f>'الاطار الموازنى  راي الجهه عام'!M461</f>
        <v>0</v>
      </c>
      <c r="N461" s="368">
        <f>'موازنة 2027-2028 '!O461</f>
        <v>0</v>
      </c>
      <c r="O461" s="368">
        <f>'موازنة 2028 -2029'!O461</f>
        <v>0</v>
      </c>
      <c r="P461" s="368">
        <f t="shared" si="143"/>
        <v>0</v>
      </c>
      <c r="Q461" s="368">
        <f>'موازنة 2029-2030'!O461</f>
        <v>0</v>
      </c>
      <c r="R461" s="500">
        <f t="shared" si="127"/>
        <v>0</v>
      </c>
      <c r="S461" s="368">
        <f t="shared" si="143"/>
        <v>0</v>
      </c>
      <c r="T461" s="368" t="str">
        <f t="shared" si="128"/>
        <v xml:space="preserve"> </v>
      </c>
      <c r="U461" s="368" t="str">
        <f t="shared" si="129"/>
        <v xml:space="preserve"> </v>
      </c>
      <c r="V461" s="501">
        <f t="shared" si="132"/>
        <v>0</v>
      </c>
      <c r="W461" s="461">
        <f t="shared" si="130"/>
        <v>0</v>
      </c>
    </row>
    <row r="462" spans="1:23" s="1" customFormat="1" ht="105.75" hidden="1" customHeight="1" x14ac:dyDescent="0.2">
      <c r="A462" s="357"/>
      <c r="B462" s="373"/>
      <c r="C462" s="373"/>
      <c r="D462" s="373"/>
      <c r="E462" s="373"/>
      <c r="F462" s="373"/>
      <c r="G462" s="48" t="s">
        <v>1001</v>
      </c>
      <c r="H462" s="513" t="s">
        <v>342</v>
      </c>
      <c r="I462" s="373">
        <f>'الاطار الموازنى  راي الجهه عام'!I462</f>
        <v>0</v>
      </c>
      <c r="J462" s="373"/>
      <c r="K462" s="373">
        <f>'الاطار الموازنى  راي الجهه عام'!J462</f>
        <v>0</v>
      </c>
      <c r="L462" s="373">
        <f>'الاطار الموازنى  راي الجهه عام'!K462</f>
        <v>0</v>
      </c>
      <c r="M462" s="373">
        <f>'الاطار الموازنى  راي الجهه عام'!M462</f>
        <v>0</v>
      </c>
      <c r="N462" s="373"/>
      <c r="O462" s="373"/>
      <c r="P462" s="373"/>
      <c r="Q462" s="373"/>
      <c r="R462" s="508"/>
      <c r="S462" s="373"/>
      <c r="T462" s="373" t="str">
        <f t="shared" si="128"/>
        <v xml:space="preserve"> </v>
      </c>
      <c r="U462" s="373" t="str">
        <f t="shared" si="129"/>
        <v xml:space="preserve"> </v>
      </c>
      <c r="V462" s="509"/>
      <c r="W462" s="461">
        <f>W466</f>
        <v>0</v>
      </c>
    </row>
    <row r="463" spans="1:23" ht="105.75" hidden="1" customHeight="1" x14ac:dyDescent="0.2">
      <c r="A463" s="364">
        <f>'موازنة 2026-2027'!A463</f>
        <v>0</v>
      </c>
      <c r="B463" s="365">
        <f>'موازنة 2026-2027'!B463</f>
        <v>0</v>
      </c>
      <c r="C463" s="365">
        <f>'موازنة 2026-2027'!C463</f>
        <v>0</v>
      </c>
      <c r="D463" s="365">
        <f>'موازنة 2026-2027'!D463</f>
        <v>0</v>
      </c>
      <c r="E463" s="365">
        <f>'موازنة 2026-2027'!E463</f>
        <v>0</v>
      </c>
      <c r="F463" s="365">
        <f>'موازنة 2026-2027'!F463</f>
        <v>0</v>
      </c>
      <c r="G463" s="49" t="s">
        <v>1002</v>
      </c>
      <c r="H463" s="480" t="s">
        <v>343</v>
      </c>
      <c r="I463" s="365">
        <f>'الاطار الموازنى  راي الجهه عام'!I463</f>
        <v>0</v>
      </c>
      <c r="J463" s="365">
        <f>'موازنة 2026-2027'!O463</f>
        <v>0</v>
      </c>
      <c r="K463" s="365">
        <f>'الاطار الموازنى  راي الجهه عام'!J463</f>
        <v>0</v>
      </c>
      <c r="L463" s="365">
        <f>'الاطار الموازنى  راي الجهه عام'!K463</f>
        <v>0</v>
      </c>
      <c r="M463" s="365">
        <f>'الاطار الموازنى  راي الجهه عام'!M463</f>
        <v>0</v>
      </c>
      <c r="N463" s="365">
        <f>'موازنة 2027-2028 '!O463</f>
        <v>0</v>
      </c>
      <c r="O463" s="365">
        <f>'موازنة 2028 -2029'!O463</f>
        <v>0</v>
      </c>
      <c r="P463" s="365">
        <f t="shared" si="133"/>
        <v>0</v>
      </c>
      <c r="Q463" s="365">
        <f>'موازنة 2029-2030'!O463</f>
        <v>0</v>
      </c>
      <c r="R463" s="496">
        <f t="shared" si="127"/>
        <v>0</v>
      </c>
      <c r="S463" s="365"/>
      <c r="T463" s="365" t="str">
        <f t="shared" si="128"/>
        <v xml:space="preserve"> </v>
      </c>
      <c r="U463" s="365" t="str">
        <f t="shared" si="129"/>
        <v xml:space="preserve"> </v>
      </c>
      <c r="V463" s="497">
        <f t="shared" si="132"/>
        <v>0</v>
      </c>
      <c r="W463" s="461">
        <f t="shared" si="130"/>
        <v>0</v>
      </c>
    </row>
    <row r="464" spans="1:23" ht="105.75" hidden="1" customHeight="1" x14ac:dyDescent="0.2">
      <c r="A464" s="364">
        <f>'موازنة 2026-2027'!A464</f>
        <v>0</v>
      </c>
      <c r="B464" s="365">
        <f>'موازنة 2026-2027'!B464</f>
        <v>0</v>
      </c>
      <c r="C464" s="365">
        <f>'موازنة 2026-2027'!C464</f>
        <v>0</v>
      </c>
      <c r="D464" s="365">
        <f>'موازنة 2026-2027'!D464</f>
        <v>0</v>
      </c>
      <c r="E464" s="365">
        <f>'موازنة 2026-2027'!E464</f>
        <v>0</v>
      </c>
      <c r="F464" s="365">
        <f>'موازنة 2026-2027'!F464</f>
        <v>0</v>
      </c>
      <c r="G464" s="49" t="s">
        <v>1003</v>
      </c>
      <c r="H464" s="480" t="s">
        <v>344</v>
      </c>
      <c r="I464" s="365">
        <f>'الاطار الموازنى  راي الجهه عام'!I464</f>
        <v>0</v>
      </c>
      <c r="J464" s="365">
        <f>'موازنة 2026-2027'!O464</f>
        <v>0</v>
      </c>
      <c r="K464" s="365">
        <f>'الاطار الموازنى  راي الجهه عام'!J464</f>
        <v>0</v>
      </c>
      <c r="L464" s="365">
        <f>'الاطار الموازنى  راي الجهه عام'!K464</f>
        <v>0</v>
      </c>
      <c r="M464" s="365">
        <f>'الاطار الموازنى  راي الجهه عام'!M464</f>
        <v>0</v>
      </c>
      <c r="N464" s="365">
        <f>'موازنة 2027-2028 '!O464</f>
        <v>0</v>
      </c>
      <c r="O464" s="365">
        <f>'موازنة 2028 -2029'!O464</f>
        <v>0</v>
      </c>
      <c r="P464" s="365">
        <f t="shared" si="133"/>
        <v>0</v>
      </c>
      <c r="Q464" s="365">
        <f>'موازنة 2029-2030'!O464</f>
        <v>0</v>
      </c>
      <c r="R464" s="496">
        <f t="shared" si="127"/>
        <v>0</v>
      </c>
      <c r="S464" s="365"/>
      <c r="T464" s="365" t="str">
        <f t="shared" si="128"/>
        <v xml:space="preserve"> </v>
      </c>
      <c r="U464" s="365" t="str">
        <f t="shared" si="129"/>
        <v xml:space="preserve"> </v>
      </c>
      <c r="V464" s="497">
        <f t="shared" si="132"/>
        <v>0</v>
      </c>
      <c r="W464" s="461">
        <f t="shared" si="130"/>
        <v>0</v>
      </c>
    </row>
    <row r="465" spans="1:23" ht="105.75" hidden="1" customHeight="1" thickBot="1" x14ac:dyDescent="0.25">
      <c r="A465" s="364">
        <f>'موازنة 2026-2027'!A465</f>
        <v>0</v>
      </c>
      <c r="B465" s="365">
        <f>'موازنة 2026-2027'!B465</f>
        <v>0</v>
      </c>
      <c r="C465" s="365">
        <f>'موازنة 2026-2027'!C465</f>
        <v>0</v>
      </c>
      <c r="D465" s="365">
        <f>'موازنة 2026-2027'!D465</f>
        <v>0</v>
      </c>
      <c r="E465" s="365">
        <f>'موازنة 2026-2027'!E465</f>
        <v>0</v>
      </c>
      <c r="F465" s="365">
        <f>'موازنة 2026-2027'!F465</f>
        <v>0</v>
      </c>
      <c r="G465" s="50" t="s">
        <v>1004</v>
      </c>
      <c r="H465" s="519" t="s">
        <v>345</v>
      </c>
      <c r="I465" s="365">
        <f>'الاطار الموازنى  راي الجهه عام'!I465</f>
        <v>0</v>
      </c>
      <c r="J465" s="365">
        <f>'موازنة 2026-2027'!O465</f>
        <v>0</v>
      </c>
      <c r="K465" s="365">
        <f>'الاطار الموازنى  راي الجهه عام'!J465</f>
        <v>0</v>
      </c>
      <c r="L465" s="365">
        <f>'الاطار الموازنى  راي الجهه عام'!K465</f>
        <v>0</v>
      </c>
      <c r="M465" s="365">
        <f>'الاطار الموازنى  راي الجهه عام'!M465</f>
        <v>0</v>
      </c>
      <c r="N465" s="365">
        <f>'موازنة 2027-2028 '!O465</f>
        <v>0</v>
      </c>
      <c r="O465" s="365">
        <f>'موازنة 2028 -2029'!O465</f>
        <v>0</v>
      </c>
      <c r="P465" s="365">
        <f t="shared" si="133"/>
        <v>0</v>
      </c>
      <c r="Q465" s="365">
        <f>'موازنة 2029-2030'!O465</f>
        <v>0</v>
      </c>
      <c r="R465" s="496">
        <f t="shared" si="127"/>
        <v>0</v>
      </c>
      <c r="S465" s="365"/>
      <c r="T465" s="365" t="str">
        <f t="shared" si="128"/>
        <v xml:space="preserve"> </v>
      </c>
      <c r="U465" s="365" t="str">
        <f t="shared" si="129"/>
        <v xml:space="preserve"> </v>
      </c>
      <c r="V465" s="497">
        <f t="shared" si="132"/>
        <v>0</v>
      </c>
      <c r="W465" s="461">
        <f t="shared" si="130"/>
        <v>0</v>
      </c>
    </row>
    <row r="466" spans="1:23" s="1" customFormat="1" ht="110.25" hidden="1" customHeight="1" thickBot="1" x14ac:dyDescent="0.25">
      <c r="A466" s="360">
        <f t="shared" ref="A466:S466" si="144">SUM(A463:A465)</f>
        <v>0</v>
      </c>
      <c r="B466" s="368">
        <f t="shared" si="144"/>
        <v>0</v>
      </c>
      <c r="C466" s="368">
        <f t="shared" si="144"/>
        <v>0</v>
      </c>
      <c r="D466" s="368">
        <f t="shared" si="144"/>
        <v>0</v>
      </c>
      <c r="E466" s="368">
        <f t="shared" si="144"/>
        <v>0</v>
      </c>
      <c r="F466" s="368">
        <f t="shared" si="144"/>
        <v>0</v>
      </c>
      <c r="G466" s="51"/>
      <c r="H466" s="486" t="s">
        <v>171</v>
      </c>
      <c r="I466" s="368">
        <f>'الاطار الموازنى  راي الجهه عام'!I466</f>
        <v>0</v>
      </c>
      <c r="J466" s="368">
        <f>'موازنة 2026-2027'!O466</f>
        <v>0</v>
      </c>
      <c r="K466" s="368">
        <f>'الاطار الموازنى  راي الجهه عام'!J466</f>
        <v>0</v>
      </c>
      <c r="L466" s="368">
        <f>'الاطار الموازنى  راي الجهه عام'!K466</f>
        <v>0</v>
      </c>
      <c r="M466" s="368">
        <f>'الاطار الموازنى  راي الجهه عام'!M466</f>
        <v>0</v>
      </c>
      <c r="N466" s="368">
        <f>'موازنة 2027-2028 '!O466</f>
        <v>0</v>
      </c>
      <c r="O466" s="368">
        <f>'موازنة 2028 -2029'!O466</f>
        <v>0</v>
      </c>
      <c r="P466" s="368">
        <f t="shared" si="144"/>
        <v>0</v>
      </c>
      <c r="Q466" s="368">
        <f>'موازنة 2029-2030'!O466</f>
        <v>0</v>
      </c>
      <c r="R466" s="500">
        <f t="shared" si="127"/>
        <v>0</v>
      </c>
      <c r="S466" s="368">
        <f t="shared" si="144"/>
        <v>0</v>
      </c>
      <c r="T466" s="368" t="str">
        <f t="shared" si="128"/>
        <v xml:space="preserve"> </v>
      </c>
      <c r="U466" s="368" t="str">
        <f t="shared" si="129"/>
        <v xml:space="preserve"> </v>
      </c>
      <c r="V466" s="501">
        <f t="shared" si="132"/>
        <v>0</v>
      </c>
      <c r="W466" s="461">
        <f t="shared" si="130"/>
        <v>0</v>
      </c>
    </row>
    <row r="467" spans="1:23" s="1" customFormat="1" ht="105.75" hidden="1" customHeight="1" x14ac:dyDescent="0.2">
      <c r="A467" s="357">
        <f>'موازنة 2026-2027'!A467</f>
        <v>0</v>
      </c>
      <c r="B467" s="373">
        <f>'موازنة 2026-2027'!B467</f>
        <v>0</v>
      </c>
      <c r="C467" s="373">
        <f>'موازنة 2026-2027'!C467</f>
        <v>0</v>
      </c>
      <c r="D467" s="373">
        <f>'موازنة 2026-2027'!D467</f>
        <v>0</v>
      </c>
      <c r="E467" s="373">
        <f>'موازنة 2026-2027'!E467</f>
        <v>0</v>
      </c>
      <c r="F467" s="373">
        <f>'موازنة 2026-2027'!F467</f>
        <v>0</v>
      </c>
      <c r="G467" s="48">
        <v>5111030301</v>
      </c>
      <c r="H467" s="513" t="s">
        <v>346</v>
      </c>
      <c r="I467" s="373">
        <f>'الاطار الموازنى  راي الجهه عام'!I467</f>
        <v>0</v>
      </c>
      <c r="J467" s="373">
        <f>'موازنة 2026-2027'!O467</f>
        <v>0</v>
      </c>
      <c r="K467" s="373">
        <f>'الاطار الموازنى  راي الجهه عام'!J467</f>
        <v>0</v>
      </c>
      <c r="L467" s="373">
        <f>'الاطار الموازنى  راي الجهه عام'!K467</f>
        <v>0</v>
      </c>
      <c r="M467" s="373">
        <f>'الاطار الموازنى  راي الجهه عام'!M467</f>
        <v>0</v>
      </c>
      <c r="N467" s="373">
        <f>'موازنة 2027-2028 '!O467</f>
        <v>0</v>
      </c>
      <c r="O467" s="373">
        <f>'موازنة 2028 -2029'!O467</f>
        <v>0</v>
      </c>
      <c r="P467" s="373">
        <f t="shared" si="133"/>
        <v>0</v>
      </c>
      <c r="Q467" s="373">
        <f>'موازنة 2029-2030'!O467</f>
        <v>0</v>
      </c>
      <c r="R467" s="508">
        <f t="shared" si="127"/>
        <v>0</v>
      </c>
      <c r="S467" s="373"/>
      <c r="T467" s="373" t="str">
        <f t="shared" si="128"/>
        <v xml:space="preserve"> </v>
      </c>
      <c r="U467" s="373" t="str">
        <f t="shared" si="129"/>
        <v xml:space="preserve"> </v>
      </c>
      <c r="V467" s="509">
        <f t="shared" si="132"/>
        <v>0</v>
      </c>
      <c r="W467" s="461">
        <f t="shared" si="130"/>
        <v>0</v>
      </c>
    </row>
    <row r="468" spans="1:23" s="1" customFormat="1" ht="105.75" hidden="1" customHeight="1" x14ac:dyDescent="0.2">
      <c r="A468" s="357"/>
      <c r="B468" s="373"/>
      <c r="C468" s="373"/>
      <c r="D468" s="373"/>
      <c r="E468" s="373"/>
      <c r="F468" s="373"/>
      <c r="G468" s="54" t="s">
        <v>1005</v>
      </c>
      <c r="H468" s="477" t="s">
        <v>347</v>
      </c>
      <c r="I468" s="373">
        <f>'الاطار الموازنى  راي الجهه عام'!I468</f>
        <v>0</v>
      </c>
      <c r="J468" s="373"/>
      <c r="K468" s="373">
        <f>'الاطار الموازنى  راي الجهه عام'!J468</f>
        <v>0</v>
      </c>
      <c r="L468" s="373">
        <f>'الاطار الموازنى  راي الجهه عام'!K468</f>
        <v>0</v>
      </c>
      <c r="M468" s="373">
        <f>'الاطار الموازنى  راي الجهه عام'!M468</f>
        <v>0</v>
      </c>
      <c r="N468" s="373"/>
      <c r="O468" s="373"/>
      <c r="P468" s="373"/>
      <c r="Q468" s="373"/>
      <c r="R468" s="508"/>
      <c r="S468" s="373"/>
      <c r="T468" s="373" t="str">
        <f t="shared" si="128"/>
        <v xml:space="preserve"> </v>
      </c>
      <c r="U468" s="373" t="str">
        <f t="shared" si="129"/>
        <v xml:space="preserve"> </v>
      </c>
      <c r="V468" s="509"/>
      <c r="W468" s="461">
        <f>W472</f>
        <v>0</v>
      </c>
    </row>
    <row r="469" spans="1:23" ht="105.75" hidden="1" customHeight="1" x14ac:dyDescent="0.2">
      <c r="A469" s="364">
        <f>'موازنة 2026-2027'!A469</f>
        <v>0</v>
      </c>
      <c r="B469" s="365">
        <f>'موازنة 2026-2027'!B469</f>
        <v>0</v>
      </c>
      <c r="C469" s="365">
        <f>'موازنة 2026-2027'!C469</f>
        <v>0</v>
      </c>
      <c r="D469" s="365">
        <f>'موازنة 2026-2027'!D469</f>
        <v>0</v>
      </c>
      <c r="E469" s="365">
        <f>'موازنة 2026-2027'!E469</f>
        <v>0</v>
      </c>
      <c r="F469" s="365">
        <f>'موازنة 2026-2027'!F469</f>
        <v>0</v>
      </c>
      <c r="G469" s="49" t="s">
        <v>1006</v>
      </c>
      <c r="H469" s="480" t="s">
        <v>348</v>
      </c>
      <c r="I469" s="365">
        <f>'الاطار الموازنى  راي الجهه عام'!I469</f>
        <v>0</v>
      </c>
      <c r="J469" s="365">
        <f>'موازنة 2026-2027'!O469</f>
        <v>0</v>
      </c>
      <c r="K469" s="365">
        <f>'الاطار الموازنى  راي الجهه عام'!J469</f>
        <v>0</v>
      </c>
      <c r="L469" s="365">
        <f>'الاطار الموازنى  راي الجهه عام'!K469</f>
        <v>0</v>
      </c>
      <c r="M469" s="365">
        <f>'الاطار الموازنى  راي الجهه عام'!M469</f>
        <v>0</v>
      </c>
      <c r="N469" s="365">
        <f>'موازنة 2027-2028 '!O469</f>
        <v>0</v>
      </c>
      <c r="O469" s="365">
        <f>'موازنة 2028 -2029'!O469</f>
        <v>0</v>
      </c>
      <c r="P469" s="365">
        <f t="shared" si="133"/>
        <v>0</v>
      </c>
      <c r="Q469" s="365">
        <f>'موازنة 2029-2030'!O469</f>
        <v>0</v>
      </c>
      <c r="R469" s="496">
        <f t="shared" si="127"/>
        <v>0</v>
      </c>
      <c r="S469" s="365"/>
      <c r="T469" s="365" t="str">
        <f t="shared" si="128"/>
        <v xml:space="preserve"> </v>
      </c>
      <c r="U469" s="365" t="str">
        <f t="shared" si="129"/>
        <v xml:space="preserve"> </v>
      </c>
      <c r="V469" s="497">
        <f t="shared" si="132"/>
        <v>0</v>
      </c>
      <c r="W469" s="461">
        <f t="shared" si="130"/>
        <v>0</v>
      </c>
    </row>
    <row r="470" spans="1:23" ht="105.75" hidden="1" customHeight="1" x14ac:dyDescent="0.2">
      <c r="A470" s="364">
        <f>'موازنة 2026-2027'!A470</f>
        <v>0</v>
      </c>
      <c r="B470" s="365">
        <f>'موازنة 2026-2027'!B470</f>
        <v>0</v>
      </c>
      <c r="C470" s="365">
        <f>'موازنة 2026-2027'!C470</f>
        <v>0</v>
      </c>
      <c r="D470" s="365">
        <f>'موازنة 2026-2027'!D470</f>
        <v>0</v>
      </c>
      <c r="E470" s="365">
        <f>'موازنة 2026-2027'!E470</f>
        <v>0</v>
      </c>
      <c r="F470" s="365">
        <f>'موازنة 2026-2027'!F470</f>
        <v>0</v>
      </c>
      <c r="G470" s="49" t="s">
        <v>1007</v>
      </c>
      <c r="H470" s="480" t="s">
        <v>349</v>
      </c>
      <c r="I470" s="365">
        <f>'الاطار الموازنى  راي الجهه عام'!I470</f>
        <v>0</v>
      </c>
      <c r="J470" s="365">
        <f>'موازنة 2026-2027'!O470</f>
        <v>0</v>
      </c>
      <c r="K470" s="365">
        <f>'الاطار الموازنى  راي الجهه عام'!J470</f>
        <v>0</v>
      </c>
      <c r="L470" s="365">
        <f>'الاطار الموازنى  راي الجهه عام'!K470</f>
        <v>0</v>
      </c>
      <c r="M470" s="365">
        <f>'الاطار الموازنى  راي الجهه عام'!M470</f>
        <v>0</v>
      </c>
      <c r="N470" s="365">
        <f>'موازنة 2027-2028 '!O470</f>
        <v>0</v>
      </c>
      <c r="O470" s="365">
        <f>'موازنة 2028 -2029'!O470</f>
        <v>0</v>
      </c>
      <c r="P470" s="365">
        <f t="shared" si="133"/>
        <v>0</v>
      </c>
      <c r="Q470" s="365">
        <f>'موازنة 2029-2030'!O470</f>
        <v>0</v>
      </c>
      <c r="R470" s="496">
        <f t="shared" si="127"/>
        <v>0</v>
      </c>
      <c r="S470" s="365"/>
      <c r="T470" s="365" t="str">
        <f t="shared" si="128"/>
        <v xml:space="preserve"> </v>
      </c>
      <c r="U470" s="365" t="str">
        <f t="shared" si="129"/>
        <v xml:space="preserve"> </v>
      </c>
      <c r="V470" s="497">
        <f t="shared" si="132"/>
        <v>0</v>
      </c>
      <c r="W470" s="461">
        <f t="shared" si="130"/>
        <v>0</v>
      </c>
    </row>
    <row r="471" spans="1:23" ht="105.75" hidden="1" customHeight="1" thickBot="1" x14ac:dyDescent="0.25">
      <c r="A471" s="364">
        <f>'موازنة 2026-2027'!A471</f>
        <v>0</v>
      </c>
      <c r="B471" s="365">
        <f>'موازنة 2026-2027'!B471</f>
        <v>0</v>
      </c>
      <c r="C471" s="365">
        <f>'موازنة 2026-2027'!C471</f>
        <v>0</v>
      </c>
      <c r="D471" s="365">
        <f>'موازنة 2026-2027'!D471</f>
        <v>0</v>
      </c>
      <c r="E471" s="365">
        <f>'موازنة 2026-2027'!E471</f>
        <v>0</v>
      </c>
      <c r="F471" s="365">
        <f>'موازنة 2026-2027'!F471</f>
        <v>0</v>
      </c>
      <c r="G471" s="50" t="s">
        <v>1008</v>
      </c>
      <c r="H471" s="519" t="s">
        <v>350</v>
      </c>
      <c r="I471" s="365">
        <f>'الاطار الموازنى  راي الجهه عام'!I471</f>
        <v>0</v>
      </c>
      <c r="J471" s="365">
        <f>'موازنة 2026-2027'!O471</f>
        <v>0</v>
      </c>
      <c r="K471" s="365">
        <f>'الاطار الموازنى  راي الجهه عام'!J471</f>
        <v>0</v>
      </c>
      <c r="L471" s="365">
        <f>'الاطار الموازنى  راي الجهه عام'!K471</f>
        <v>0</v>
      </c>
      <c r="M471" s="365">
        <f>'الاطار الموازنى  راي الجهه عام'!M471</f>
        <v>0</v>
      </c>
      <c r="N471" s="365">
        <f>'موازنة 2027-2028 '!O471</f>
        <v>0</v>
      </c>
      <c r="O471" s="365">
        <f>'موازنة 2028 -2029'!O471</f>
        <v>0</v>
      </c>
      <c r="P471" s="365">
        <f t="shared" si="133"/>
        <v>0</v>
      </c>
      <c r="Q471" s="365">
        <f>'موازنة 2029-2030'!O471</f>
        <v>0</v>
      </c>
      <c r="R471" s="496">
        <f t="shared" si="127"/>
        <v>0</v>
      </c>
      <c r="S471" s="365"/>
      <c r="T471" s="365" t="str">
        <f t="shared" si="128"/>
        <v xml:space="preserve"> </v>
      </c>
      <c r="U471" s="365" t="str">
        <f t="shared" si="129"/>
        <v xml:space="preserve"> </v>
      </c>
      <c r="V471" s="497">
        <f t="shared" si="132"/>
        <v>0</v>
      </c>
      <c r="W471" s="461">
        <f t="shared" si="130"/>
        <v>0</v>
      </c>
    </row>
    <row r="472" spans="1:23" s="1" customFormat="1" ht="140.25" hidden="1" customHeight="1" thickBot="1" x14ac:dyDescent="0.25">
      <c r="A472" s="360">
        <f t="shared" ref="A472:S472" si="145">SUM(A469:A471)</f>
        <v>0</v>
      </c>
      <c r="B472" s="368">
        <f t="shared" si="145"/>
        <v>0</v>
      </c>
      <c r="C472" s="368">
        <f t="shared" si="145"/>
        <v>0</v>
      </c>
      <c r="D472" s="368">
        <f t="shared" si="145"/>
        <v>0</v>
      </c>
      <c r="E472" s="368">
        <f t="shared" si="145"/>
        <v>0</v>
      </c>
      <c r="F472" s="368">
        <f t="shared" si="145"/>
        <v>0</v>
      </c>
      <c r="G472" s="51"/>
      <c r="H472" s="486" t="s">
        <v>183</v>
      </c>
      <c r="I472" s="368">
        <f>'الاطار الموازنى  راي الجهه عام'!I472</f>
        <v>0</v>
      </c>
      <c r="J472" s="368">
        <f>'موازنة 2026-2027'!O472</f>
        <v>0</v>
      </c>
      <c r="K472" s="368">
        <f>'الاطار الموازنى  راي الجهه عام'!J472</f>
        <v>0</v>
      </c>
      <c r="L472" s="368">
        <f>'الاطار الموازنى  راي الجهه عام'!K472</f>
        <v>0</v>
      </c>
      <c r="M472" s="368">
        <f>'الاطار الموازنى  راي الجهه عام'!M472</f>
        <v>0</v>
      </c>
      <c r="N472" s="368">
        <f>'موازنة 2027-2028 '!O472</f>
        <v>0</v>
      </c>
      <c r="O472" s="368">
        <f>'موازنة 2028 -2029'!O472</f>
        <v>0</v>
      </c>
      <c r="P472" s="368">
        <f t="shared" si="145"/>
        <v>0</v>
      </c>
      <c r="Q472" s="368">
        <f>'موازنة 2029-2030'!O472</f>
        <v>0</v>
      </c>
      <c r="R472" s="500">
        <f t="shared" si="127"/>
        <v>0</v>
      </c>
      <c r="S472" s="368">
        <f t="shared" si="145"/>
        <v>0</v>
      </c>
      <c r="T472" s="368" t="str">
        <f t="shared" si="128"/>
        <v xml:space="preserve"> </v>
      </c>
      <c r="U472" s="368" t="str">
        <f t="shared" si="129"/>
        <v xml:space="preserve"> </v>
      </c>
      <c r="V472" s="501">
        <f t="shared" si="132"/>
        <v>0</v>
      </c>
      <c r="W472" s="461">
        <f t="shared" si="130"/>
        <v>0</v>
      </c>
    </row>
    <row r="473" spans="1:23" s="2" customFormat="1" ht="137.25" hidden="1" customHeight="1" thickBot="1" x14ac:dyDescent="0.25">
      <c r="A473" s="376">
        <f t="shared" ref="A473:S473" si="146">A472+A467+A466+A461</f>
        <v>0</v>
      </c>
      <c r="B473" s="377">
        <f t="shared" si="146"/>
        <v>0</v>
      </c>
      <c r="C473" s="377">
        <f t="shared" si="146"/>
        <v>0</v>
      </c>
      <c r="D473" s="377">
        <f t="shared" si="146"/>
        <v>0</v>
      </c>
      <c r="E473" s="377">
        <f t="shared" si="146"/>
        <v>0</v>
      </c>
      <c r="F473" s="377">
        <f t="shared" si="146"/>
        <v>0</v>
      </c>
      <c r="G473" s="57"/>
      <c r="H473" s="514" t="s">
        <v>266</v>
      </c>
      <c r="I473" s="377">
        <f>'الاطار الموازنى  راي الجهه عام'!I473</f>
        <v>0</v>
      </c>
      <c r="J473" s="377">
        <f>'موازنة 2026-2027'!O473</f>
        <v>0</v>
      </c>
      <c r="K473" s="377">
        <f>'الاطار الموازنى  راي الجهه عام'!J473</f>
        <v>0</v>
      </c>
      <c r="L473" s="377">
        <f>'الاطار الموازنى  راي الجهه عام'!K473</f>
        <v>0</v>
      </c>
      <c r="M473" s="377">
        <f>'الاطار الموازنى  راي الجهه عام'!M473</f>
        <v>0</v>
      </c>
      <c r="N473" s="377">
        <f>'موازنة 2027-2028 '!O473</f>
        <v>0</v>
      </c>
      <c r="O473" s="377">
        <f>'موازنة 2028 -2029'!O473</f>
        <v>0</v>
      </c>
      <c r="P473" s="377">
        <f t="shared" si="146"/>
        <v>0</v>
      </c>
      <c r="Q473" s="377">
        <f>'موازنة 2029-2030'!O473</f>
        <v>0</v>
      </c>
      <c r="R473" s="515">
        <f t="shared" si="127"/>
        <v>0</v>
      </c>
      <c r="S473" s="377">
        <f t="shared" si="146"/>
        <v>0</v>
      </c>
      <c r="T473" s="377" t="str">
        <f t="shared" si="128"/>
        <v xml:space="preserve"> </v>
      </c>
      <c r="U473" s="377" t="str">
        <f t="shared" si="129"/>
        <v xml:space="preserve"> </v>
      </c>
      <c r="V473" s="516">
        <f t="shared" si="132"/>
        <v>0</v>
      </c>
      <c r="W473" s="461">
        <f t="shared" si="130"/>
        <v>0</v>
      </c>
    </row>
    <row r="474" spans="1:23" s="3" customFormat="1" ht="127.5" customHeight="1" thickBot="1" x14ac:dyDescent="0.25">
      <c r="A474" s="402">
        <f t="shared" ref="A474:F474" si="147">A473+A455+A442</f>
        <v>0</v>
      </c>
      <c r="B474" s="403">
        <f t="shared" si="147"/>
        <v>17916154</v>
      </c>
      <c r="C474" s="403">
        <f t="shared" si="147"/>
        <v>3210000</v>
      </c>
      <c r="D474" s="403">
        <f t="shared" si="147"/>
        <v>18263069</v>
      </c>
      <c r="E474" s="403">
        <f t="shared" si="147"/>
        <v>10516000</v>
      </c>
      <c r="F474" s="403">
        <f t="shared" si="147"/>
        <v>0</v>
      </c>
      <c r="G474" s="63"/>
      <c r="H474" s="525" t="s">
        <v>351</v>
      </c>
      <c r="I474" s="403">
        <f>'الاطار الموازنى  راي الجهه عام'!I474</f>
        <v>13903000</v>
      </c>
      <c r="J474" s="403">
        <f>'موازنة 2026-2027'!O474</f>
        <v>13903000</v>
      </c>
      <c r="K474" s="403">
        <f>'الاطار الموازنى  راي الجهه عام'!J474</f>
        <v>17644000</v>
      </c>
      <c r="L474" s="403">
        <f>'الاطار الموازنى  راي الجهه عام'!K474</f>
        <v>23549000</v>
      </c>
      <c r="M474" s="403">
        <f>'الاطار الموازنى  راي الجهه عام'!M474</f>
        <v>0</v>
      </c>
      <c r="N474" s="403">
        <f>'موازنة 2027-2028 '!O474</f>
        <v>17644000</v>
      </c>
      <c r="O474" s="403">
        <f>'موازنة 2028 -2029'!O474</f>
        <v>23549000</v>
      </c>
      <c r="P474" s="403">
        <f t="shared" si="133"/>
        <v>47098000</v>
      </c>
      <c r="Q474" s="403">
        <f>'موازنة 2029-2030'!O474</f>
        <v>0</v>
      </c>
      <c r="R474" s="565">
        <f t="shared" si="127"/>
        <v>-13903000</v>
      </c>
      <c r="S474" s="403">
        <f>S473+S455+S442</f>
        <v>0</v>
      </c>
      <c r="T474" s="403" t="str">
        <f t="shared" si="128"/>
        <v xml:space="preserve"> </v>
      </c>
      <c r="U474" s="403">
        <f t="shared" si="129"/>
        <v>13903000</v>
      </c>
      <c r="V474" s="566">
        <f t="shared" si="132"/>
        <v>0</v>
      </c>
      <c r="W474" s="461">
        <f t="shared" si="130"/>
        <v>152099223</v>
      </c>
    </row>
    <row r="475" spans="1:23" s="277" customFormat="1" ht="121.5" customHeight="1" thickBot="1" x14ac:dyDescent="0.25">
      <c r="A475" s="421"/>
      <c r="B475" s="422"/>
      <c r="C475" s="423" t="e">
        <f>(C474-A474)/A474</f>
        <v>#DIV/0!</v>
      </c>
      <c r="D475" s="423">
        <f>(D474-B474)/B474</f>
        <v>1.9363251733603093E-2</v>
      </c>
      <c r="E475" s="423">
        <f>(E474-C474)/C474</f>
        <v>2.2760124610591901</v>
      </c>
      <c r="F475" s="423">
        <f>(F474-D474)/D474</f>
        <v>-1</v>
      </c>
      <c r="G475" s="280"/>
      <c r="H475" s="536" t="s">
        <v>1137</v>
      </c>
      <c r="I475" s="386" t="e">
        <f>'الاطار الموازنى  راي الجهه عام'!I475</f>
        <v>#DIV/0!</v>
      </c>
      <c r="J475" s="386">
        <f>'موازنة 2026-2027'!O475</f>
        <v>-1.2079869253179849E-2</v>
      </c>
      <c r="K475" s="386" t="e">
        <f>'الاطار الموازنى  راي الجهه عام'!J475</f>
        <v>#DIV/0!</v>
      </c>
      <c r="L475" s="386" t="e">
        <f>'الاطار الموازنى  راي الجهه عام'!K475</f>
        <v>#VALUE!</v>
      </c>
      <c r="M475" s="386">
        <f>'الاطار الموازنى  راي الجهه عام'!M475</f>
        <v>-1</v>
      </c>
      <c r="N475" s="422" t="e">
        <f>'موازنة 2027-2028 '!O475</f>
        <v>#DIV/0!</v>
      </c>
      <c r="O475" s="422" t="e">
        <f>'موازنة 2028 -2029'!O475</f>
        <v>#DIV/0!</v>
      </c>
      <c r="P475" s="422"/>
      <c r="Q475" s="423" t="e">
        <f>'موازنة 2029-2030'!O475</f>
        <v>#DIV/0!</v>
      </c>
      <c r="R475" s="590"/>
      <c r="S475" s="423">
        <f>(S474-N474)/N474</f>
        <v>-1</v>
      </c>
      <c r="T475" s="422"/>
      <c r="U475" s="422"/>
      <c r="V475" s="591"/>
      <c r="W475" s="539">
        <v>1</v>
      </c>
    </row>
    <row r="476" spans="1:23" s="3" customFormat="1" ht="122.25" customHeight="1" x14ac:dyDescent="0.2">
      <c r="A476" s="429">
        <f t="shared" ref="A476:S476" si="148">A474+A439</f>
        <v>22000000</v>
      </c>
      <c r="B476" s="430">
        <f t="shared" si="148"/>
        <v>35585466</v>
      </c>
      <c r="C476" s="430">
        <f t="shared" si="148"/>
        <v>28000000</v>
      </c>
      <c r="D476" s="430">
        <f t="shared" si="148"/>
        <v>38603440</v>
      </c>
      <c r="E476" s="430">
        <f t="shared" si="148"/>
        <v>40000000</v>
      </c>
      <c r="F476" s="430">
        <f t="shared" si="148"/>
        <v>0</v>
      </c>
      <c r="G476" s="328"/>
      <c r="H476" s="605" t="s">
        <v>352</v>
      </c>
      <c r="I476" s="430">
        <f>'الاطار الموازنى  راي الجهه عام'!I476</f>
        <v>48605000</v>
      </c>
      <c r="J476" s="430">
        <f>'موازنة 2026-2027'!O476</f>
        <v>48605000</v>
      </c>
      <c r="K476" s="430">
        <f>'الاطار الموازنى  راي الجهه عام'!J476</f>
        <v>54705000</v>
      </c>
      <c r="L476" s="430">
        <f>'الاطار الموازنى  راي الجهه عام'!K476</f>
        <v>63805000</v>
      </c>
      <c r="M476" s="430">
        <f>'الاطار الموازنى  راي الجهه عام'!M476</f>
        <v>0</v>
      </c>
      <c r="N476" s="430">
        <f>'موازنة 2027-2028 '!O476</f>
        <v>54705000</v>
      </c>
      <c r="O476" s="430">
        <f>'موازنة 2028 -2029'!O476</f>
        <v>63805000</v>
      </c>
      <c r="P476" s="430">
        <f t="shared" si="148"/>
        <v>127565000</v>
      </c>
      <c r="Q476" s="430">
        <f>'موازنة 2029-2030'!O476</f>
        <v>0</v>
      </c>
      <c r="R476" s="606">
        <f t="shared" si="127"/>
        <v>-48605000</v>
      </c>
      <c r="S476" s="430">
        <f t="shared" si="148"/>
        <v>0</v>
      </c>
      <c r="T476" s="430" t="str">
        <f t="shared" si="128"/>
        <v xml:space="preserve"> </v>
      </c>
      <c r="U476" s="430">
        <f t="shared" si="129"/>
        <v>48605000</v>
      </c>
      <c r="V476" s="607">
        <f t="shared" si="132"/>
        <v>0</v>
      </c>
      <c r="W476" s="461">
        <f t="shared" si="130"/>
        <v>458868906</v>
      </c>
    </row>
    <row r="477" spans="1:23" s="3" customFormat="1" ht="117" customHeight="1" x14ac:dyDescent="0.2">
      <c r="A477" s="387"/>
      <c r="B477" s="388"/>
      <c r="C477" s="388"/>
      <c r="D477" s="388"/>
      <c r="E477" s="388"/>
      <c r="F477" s="388"/>
      <c r="G477" s="59" t="s">
        <v>942</v>
      </c>
      <c r="H477" s="540" t="s">
        <v>353</v>
      </c>
      <c r="I477" s="388">
        <f>'الاطار الموازنى  راي الجهه عام'!I477</f>
        <v>0</v>
      </c>
      <c r="J477" s="388"/>
      <c r="K477" s="388">
        <f>'الاطار الموازنى  راي الجهه عام'!J477</f>
        <v>0</v>
      </c>
      <c r="L477" s="388">
        <f>'الاطار الموازنى  راي الجهه عام'!K477</f>
        <v>0</v>
      </c>
      <c r="M477" s="388">
        <f>'الاطار الموازنى  راي الجهه عام'!M477</f>
        <v>0</v>
      </c>
      <c r="N477" s="388"/>
      <c r="O477" s="388"/>
      <c r="P477" s="388"/>
      <c r="Q477" s="388"/>
      <c r="R477" s="541"/>
      <c r="S477" s="388"/>
      <c r="T477" s="388" t="str">
        <f t="shared" si="128"/>
        <v xml:space="preserve"> </v>
      </c>
      <c r="U477" s="388" t="str">
        <f t="shared" si="129"/>
        <v xml:space="preserve"> </v>
      </c>
      <c r="V477" s="542"/>
      <c r="W477" s="461">
        <f>W567</f>
        <v>458913906</v>
      </c>
    </row>
    <row r="478" spans="1:23" s="3" customFormat="1" ht="117" customHeight="1" x14ac:dyDescent="0.2">
      <c r="A478" s="355"/>
      <c r="B478" s="425"/>
      <c r="C478" s="425"/>
      <c r="D478" s="425"/>
      <c r="E478" s="425"/>
      <c r="F478" s="425"/>
      <c r="G478" s="69" t="s">
        <v>943</v>
      </c>
      <c r="H478" s="471" t="s">
        <v>354</v>
      </c>
      <c r="I478" s="425">
        <f>'الاطار الموازنى  راي الجهه عام'!I478</f>
        <v>0</v>
      </c>
      <c r="J478" s="425"/>
      <c r="K478" s="425">
        <f>'الاطار الموازنى  راي الجهه عام'!J478</f>
        <v>0</v>
      </c>
      <c r="L478" s="425">
        <f>'الاطار الموازنى  راي الجهه عام'!K478</f>
        <v>0</v>
      </c>
      <c r="M478" s="425">
        <f>'الاطار الموازنى  راي الجهه عام'!M478</f>
        <v>0</v>
      </c>
      <c r="N478" s="425"/>
      <c r="O478" s="425"/>
      <c r="P478" s="425"/>
      <c r="Q478" s="425"/>
      <c r="R478" s="594"/>
      <c r="S478" s="425"/>
      <c r="T478" s="425" t="str">
        <f t="shared" si="128"/>
        <v xml:space="preserve"> </v>
      </c>
      <c r="U478" s="425" t="str">
        <f t="shared" si="129"/>
        <v xml:space="preserve"> </v>
      </c>
      <c r="V478" s="595"/>
      <c r="W478" s="461">
        <f>W521</f>
        <v>377565214</v>
      </c>
    </row>
    <row r="479" spans="1:23" s="2" customFormat="1" ht="117" hidden="1" customHeight="1" x14ac:dyDescent="0.2">
      <c r="A479" s="389"/>
      <c r="B479" s="390"/>
      <c r="C479" s="390"/>
      <c r="D479" s="390"/>
      <c r="E479" s="390"/>
      <c r="F479" s="390"/>
      <c r="G479" s="60" t="s">
        <v>944</v>
      </c>
      <c r="H479" s="474" t="s">
        <v>355</v>
      </c>
      <c r="I479" s="390">
        <f>'الاطار الموازنى  راي الجهه عام'!I479</f>
        <v>0</v>
      </c>
      <c r="J479" s="390"/>
      <c r="K479" s="390">
        <f>'الاطار الموازنى  راي الجهه عام'!J479</f>
        <v>0</v>
      </c>
      <c r="L479" s="390">
        <f>'الاطار الموازنى  راي الجهه عام'!K479</f>
        <v>0</v>
      </c>
      <c r="M479" s="390">
        <f>'الاطار الموازنى  راي الجهه عام'!M479</f>
        <v>0</v>
      </c>
      <c r="N479" s="390"/>
      <c r="O479" s="390"/>
      <c r="P479" s="390"/>
      <c r="Q479" s="390"/>
      <c r="R479" s="544"/>
      <c r="S479" s="390"/>
      <c r="T479" s="390" t="str">
        <f t="shared" si="128"/>
        <v xml:space="preserve"> </v>
      </c>
      <c r="U479" s="390" t="str">
        <f t="shared" si="129"/>
        <v xml:space="preserve"> </v>
      </c>
      <c r="V479" s="545"/>
      <c r="W479" s="461">
        <f>W485</f>
        <v>0</v>
      </c>
    </row>
    <row r="480" spans="1:23" s="1" customFormat="1" ht="105.75" hidden="1" customHeight="1" x14ac:dyDescent="0.2">
      <c r="A480" s="357">
        <f>'موازنة 2026-2027'!A480</f>
        <v>0</v>
      </c>
      <c r="B480" s="373">
        <f>'موازنة 2026-2027'!B480</f>
        <v>0</v>
      </c>
      <c r="C480" s="373">
        <f>'موازنة 2026-2027'!C480</f>
        <v>0</v>
      </c>
      <c r="D480" s="373">
        <f>'موازنة 2026-2027'!D480</f>
        <v>0</v>
      </c>
      <c r="E480" s="373">
        <f>'موازنة 2026-2027'!E480</f>
        <v>0</v>
      </c>
      <c r="F480" s="373">
        <f>'موازنة 2026-2027'!F480</f>
        <v>0</v>
      </c>
      <c r="G480" s="54">
        <v>4111010101</v>
      </c>
      <c r="H480" s="477" t="s">
        <v>356</v>
      </c>
      <c r="I480" s="373">
        <f>'الاطار الموازنى  راي الجهه عام'!I480</f>
        <v>0</v>
      </c>
      <c r="J480" s="373">
        <f>'موازنة 2026-2027'!O480</f>
        <v>0</v>
      </c>
      <c r="K480" s="373">
        <f>'الاطار الموازنى  راي الجهه عام'!J480</f>
        <v>0</v>
      </c>
      <c r="L480" s="373">
        <f>'الاطار الموازنى  راي الجهه عام'!K480</f>
        <v>0</v>
      </c>
      <c r="M480" s="373">
        <f>'الاطار الموازنى  راي الجهه عام'!M480</f>
        <v>0</v>
      </c>
      <c r="N480" s="373">
        <f>'موازنة 2027-2028 '!O480</f>
        <v>0</v>
      </c>
      <c r="O480" s="373">
        <f>'موازنة 2028 -2029'!O480</f>
        <v>0</v>
      </c>
      <c r="P480" s="373">
        <f t="shared" si="133"/>
        <v>0</v>
      </c>
      <c r="Q480" s="373">
        <f>'موازنة 2029-2030'!O480</f>
        <v>0</v>
      </c>
      <c r="R480" s="508">
        <f t="shared" si="127"/>
        <v>0</v>
      </c>
      <c r="S480" s="373"/>
      <c r="T480" s="373" t="str">
        <f t="shared" si="128"/>
        <v xml:space="preserve"> </v>
      </c>
      <c r="U480" s="373" t="str">
        <f t="shared" si="129"/>
        <v xml:space="preserve"> </v>
      </c>
      <c r="V480" s="509">
        <f t="shared" si="132"/>
        <v>0</v>
      </c>
      <c r="W480" s="461">
        <f t="shared" si="130"/>
        <v>0</v>
      </c>
    </row>
    <row r="481" spans="1:23" s="1" customFormat="1" ht="105.75" hidden="1" customHeight="1" x14ac:dyDescent="0.2">
      <c r="A481" s="357">
        <f>'موازنة 2026-2027'!A481</f>
        <v>0</v>
      </c>
      <c r="B481" s="373">
        <f>'موازنة 2026-2027'!B481</f>
        <v>0</v>
      </c>
      <c r="C481" s="373">
        <f>'موازنة 2026-2027'!C481</f>
        <v>0</v>
      </c>
      <c r="D481" s="373">
        <f>'موازنة 2026-2027'!D481</f>
        <v>0</v>
      </c>
      <c r="E481" s="373">
        <f>'موازنة 2026-2027'!E481</f>
        <v>0</v>
      </c>
      <c r="F481" s="373">
        <f>'موازنة 2026-2027'!F481</f>
        <v>0</v>
      </c>
      <c r="G481" s="54">
        <v>4111010201</v>
      </c>
      <c r="H481" s="477" t="s">
        <v>357</v>
      </c>
      <c r="I481" s="373">
        <f>'الاطار الموازنى  راي الجهه عام'!I481</f>
        <v>0</v>
      </c>
      <c r="J481" s="373">
        <f>'موازنة 2026-2027'!O481</f>
        <v>0</v>
      </c>
      <c r="K481" s="373">
        <f>'الاطار الموازنى  راي الجهه عام'!J481</f>
        <v>0</v>
      </c>
      <c r="L481" s="373">
        <f>'الاطار الموازنى  راي الجهه عام'!K481</f>
        <v>0</v>
      </c>
      <c r="M481" s="373">
        <f>'الاطار الموازنى  راي الجهه عام'!M481</f>
        <v>0</v>
      </c>
      <c r="N481" s="373">
        <f>'موازنة 2027-2028 '!O481</f>
        <v>0</v>
      </c>
      <c r="O481" s="373">
        <f>'موازنة 2028 -2029'!O481</f>
        <v>0</v>
      </c>
      <c r="P481" s="373">
        <f t="shared" si="133"/>
        <v>0</v>
      </c>
      <c r="Q481" s="373">
        <f>'موازنة 2029-2030'!O481</f>
        <v>0</v>
      </c>
      <c r="R481" s="508">
        <f t="shared" si="127"/>
        <v>0</v>
      </c>
      <c r="S481" s="373"/>
      <c r="T481" s="373" t="str">
        <f t="shared" si="128"/>
        <v xml:space="preserve"> </v>
      </c>
      <c r="U481" s="373" t="str">
        <f t="shared" si="129"/>
        <v xml:space="preserve"> </v>
      </c>
      <c r="V481" s="509">
        <f t="shared" si="132"/>
        <v>0</v>
      </c>
      <c r="W481" s="461">
        <f t="shared" si="130"/>
        <v>0</v>
      </c>
    </row>
    <row r="482" spans="1:23" s="1" customFormat="1" ht="105.75" hidden="1" customHeight="1" x14ac:dyDescent="0.2">
      <c r="A482" s="357">
        <f>'موازنة 2026-2027'!A482</f>
        <v>0</v>
      </c>
      <c r="B482" s="373">
        <f>'موازنة 2026-2027'!B482</f>
        <v>0</v>
      </c>
      <c r="C482" s="373">
        <f>'موازنة 2026-2027'!C482</f>
        <v>0</v>
      </c>
      <c r="D482" s="373">
        <f>'موازنة 2026-2027'!D482</f>
        <v>0</v>
      </c>
      <c r="E482" s="373">
        <f>'موازنة 2026-2027'!E482</f>
        <v>0</v>
      </c>
      <c r="F482" s="373">
        <f>'موازنة 2026-2027'!F482</f>
        <v>0</v>
      </c>
      <c r="G482" s="54">
        <v>4111010301</v>
      </c>
      <c r="H482" s="477" t="s">
        <v>358</v>
      </c>
      <c r="I482" s="373">
        <f>'الاطار الموازنى  راي الجهه عام'!I482</f>
        <v>0</v>
      </c>
      <c r="J482" s="373">
        <f>'موازنة 2026-2027'!O482</f>
        <v>0</v>
      </c>
      <c r="K482" s="373">
        <f>'الاطار الموازنى  راي الجهه عام'!J482</f>
        <v>0</v>
      </c>
      <c r="L482" s="373">
        <f>'الاطار الموازنى  راي الجهه عام'!K482</f>
        <v>0</v>
      </c>
      <c r="M482" s="373">
        <f>'الاطار الموازنى  راي الجهه عام'!M482</f>
        <v>0</v>
      </c>
      <c r="N482" s="373">
        <f>'موازنة 2027-2028 '!O482</f>
        <v>0</v>
      </c>
      <c r="O482" s="373">
        <f>'موازنة 2028 -2029'!O482</f>
        <v>0</v>
      </c>
      <c r="P482" s="373">
        <f t="shared" si="133"/>
        <v>0</v>
      </c>
      <c r="Q482" s="373">
        <f>'موازنة 2029-2030'!O482</f>
        <v>0</v>
      </c>
      <c r="R482" s="508">
        <f t="shared" si="127"/>
        <v>0</v>
      </c>
      <c r="S482" s="373"/>
      <c r="T482" s="373" t="str">
        <f t="shared" si="128"/>
        <v xml:space="preserve"> </v>
      </c>
      <c r="U482" s="373" t="str">
        <f t="shared" si="129"/>
        <v xml:space="preserve"> </v>
      </c>
      <c r="V482" s="509">
        <f t="shared" si="132"/>
        <v>0</v>
      </c>
      <c r="W482" s="461">
        <f t="shared" si="130"/>
        <v>0</v>
      </c>
    </row>
    <row r="483" spans="1:23" s="1" customFormat="1" ht="105.75" hidden="1" customHeight="1" x14ac:dyDescent="0.2">
      <c r="A483" s="357">
        <f>'موازنة 2026-2027'!A483</f>
        <v>0</v>
      </c>
      <c r="B483" s="373">
        <f>'موازنة 2026-2027'!B483</f>
        <v>0</v>
      </c>
      <c r="C483" s="373">
        <f>'موازنة 2026-2027'!C483</f>
        <v>0</v>
      </c>
      <c r="D483" s="373">
        <f>'موازنة 2026-2027'!D483</f>
        <v>0</v>
      </c>
      <c r="E483" s="373">
        <f>'موازنة 2026-2027'!E483</f>
        <v>0</v>
      </c>
      <c r="F483" s="373">
        <f>'موازنة 2026-2027'!F483</f>
        <v>0</v>
      </c>
      <c r="G483" s="54">
        <v>4111010401</v>
      </c>
      <c r="H483" s="477" t="s">
        <v>359</v>
      </c>
      <c r="I483" s="373">
        <f>'الاطار الموازنى  راي الجهه عام'!I483</f>
        <v>0</v>
      </c>
      <c r="J483" s="373">
        <f>'موازنة 2026-2027'!O483</f>
        <v>0</v>
      </c>
      <c r="K483" s="373">
        <f>'الاطار الموازنى  راي الجهه عام'!J483</f>
        <v>0</v>
      </c>
      <c r="L483" s="373">
        <f>'الاطار الموازنى  راي الجهه عام'!K483</f>
        <v>0</v>
      </c>
      <c r="M483" s="373">
        <f>'الاطار الموازنى  راي الجهه عام'!M483</f>
        <v>0</v>
      </c>
      <c r="N483" s="373">
        <f>'موازنة 2027-2028 '!O483</f>
        <v>0</v>
      </c>
      <c r="O483" s="373">
        <f>'موازنة 2028 -2029'!O483</f>
        <v>0</v>
      </c>
      <c r="P483" s="373">
        <f t="shared" si="133"/>
        <v>0</v>
      </c>
      <c r="Q483" s="373">
        <f>'موازنة 2029-2030'!O483</f>
        <v>0</v>
      </c>
      <c r="R483" s="508">
        <f t="shared" si="127"/>
        <v>0</v>
      </c>
      <c r="S483" s="373"/>
      <c r="T483" s="373" t="str">
        <f t="shared" si="128"/>
        <v xml:space="preserve"> </v>
      </c>
      <c r="U483" s="373" t="str">
        <f t="shared" si="129"/>
        <v xml:space="preserve"> </v>
      </c>
      <c r="V483" s="509">
        <f t="shared" si="132"/>
        <v>0</v>
      </c>
      <c r="W483" s="461">
        <f t="shared" si="130"/>
        <v>0</v>
      </c>
    </row>
    <row r="484" spans="1:23" s="1" customFormat="1" ht="117" hidden="1" customHeight="1" thickBot="1" x14ac:dyDescent="0.25">
      <c r="A484" s="357">
        <f>'موازنة 2026-2027'!A484</f>
        <v>0</v>
      </c>
      <c r="B484" s="373">
        <f>'موازنة 2026-2027'!B484</f>
        <v>0</v>
      </c>
      <c r="C484" s="373">
        <f>'موازنة 2026-2027'!C484</f>
        <v>0</v>
      </c>
      <c r="D484" s="373">
        <f>'موازنة 2026-2027'!D484</f>
        <v>0</v>
      </c>
      <c r="E484" s="373">
        <f>'موازنة 2026-2027'!E484</f>
        <v>0</v>
      </c>
      <c r="F484" s="373">
        <f>'موازنة 2026-2027'!F484</f>
        <v>0</v>
      </c>
      <c r="G484" s="55">
        <v>4111010501</v>
      </c>
      <c r="H484" s="510" t="s">
        <v>360</v>
      </c>
      <c r="I484" s="373">
        <f>'الاطار الموازنى  راي الجهه عام'!I484</f>
        <v>0</v>
      </c>
      <c r="J484" s="373">
        <f>'موازنة 2026-2027'!O484</f>
        <v>0</v>
      </c>
      <c r="K484" s="373">
        <f>'الاطار الموازنى  راي الجهه عام'!J484</f>
        <v>0</v>
      </c>
      <c r="L484" s="373">
        <f>'الاطار الموازنى  راي الجهه عام'!K484</f>
        <v>0</v>
      </c>
      <c r="M484" s="373">
        <f>'الاطار الموازنى  راي الجهه عام'!M484</f>
        <v>0</v>
      </c>
      <c r="N484" s="373">
        <f>'موازنة 2027-2028 '!O484</f>
        <v>0</v>
      </c>
      <c r="O484" s="373">
        <f>'موازنة 2028 -2029'!O484</f>
        <v>0</v>
      </c>
      <c r="P484" s="373">
        <f t="shared" si="133"/>
        <v>0</v>
      </c>
      <c r="Q484" s="373">
        <f>'موازنة 2029-2030'!O484</f>
        <v>0</v>
      </c>
      <c r="R484" s="508">
        <f t="shared" si="127"/>
        <v>0</v>
      </c>
      <c r="S484" s="373"/>
      <c r="T484" s="373" t="str">
        <f t="shared" si="128"/>
        <v xml:space="preserve"> </v>
      </c>
      <c r="U484" s="373" t="str">
        <f t="shared" si="129"/>
        <v xml:space="preserve"> </v>
      </c>
      <c r="V484" s="509">
        <f t="shared" si="132"/>
        <v>0</v>
      </c>
      <c r="W484" s="461">
        <f t="shared" si="130"/>
        <v>0</v>
      </c>
    </row>
    <row r="485" spans="1:23" s="2" customFormat="1" ht="112.5" hidden="1" customHeight="1" thickBot="1" x14ac:dyDescent="0.25">
      <c r="A485" s="376">
        <f t="shared" ref="A485:F485" si="149">SUM(A480:A484)</f>
        <v>0</v>
      </c>
      <c r="B485" s="377">
        <f t="shared" si="149"/>
        <v>0</v>
      </c>
      <c r="C485" s="377">
        <f t="shared" si="149"/>
        <v>0</v>
      </c>
      <c r="D485" s="377">
        <f t="shared" si="149"/>
        <v>0</v>
      </c>
      <c r="E485" s="377">
        <f t="shared" si="149"/>
        <v>0</v>
      </c>
      <c r="F485" s="377">
        <f t="shared" si="149"/>
        <v>0</v>
      </c>
      <c r="G485" s="57"/>
      <c r="H485" s="514" t="s">
        <v>237</v>
      </c>
      <c r="I485" s="377">
        <f>'الاطار الموازنى  راي الجهه عام'!I485</f>
        <v>0</v>
      </c>
      <c r="J485" s="377">
        <f>'موازنة 2026-2027'!O485</f>
        <v>0</v>
      </c>
      <c r="K485" s="377">
        <f>'الاطار الموازنى  راي الجهه عام'!J485</f>
        <v>0</v>
      </c>
      <c r="L485" s="377">
        <f>'الاطار الموازنى  راي الجهه عام'!K485</f>
        <v>0</v>
      </c>
      <c r="M485" s="377">
        <f>'الاطار الموازنى  راي الجهه عام'!M485</f>
        <v>0</v>
      </c>
      <c r="N485" s="377">
        <f>'موازنة 2027-2028 '!O485</f>
        <v>0</v>
      </c>
      <c r="O485" s="377">
        <f>'موازنة 2028 -2029'!O485</f>
        <v>0</v>
      </c>
      <c r="P485" s="377">
        <f t="shared" ref="P485:S485" si="150">SUM(P480:P484)</f>
        <v>0</v>
      </c>
      <c r="Q485" s="377">
        <f>'موازنة 2029-2030'!O485</f>
        <v>0</v>
      </c>
      <c r="R485" s="515">
        <f t="shared" ref="R485:R552" si="151">Q485-J485</f>
        <v>0</v>
      </c>
      <c r="S485" s="377">
        <f t="shared" si="150"/>
        <v>0</v>
      </c>
      <c r="T485" s="377" t="str">
        <f t="shared" ref="T485:T552" si="152">IF(S485&gt;J485,S485-J485," ")</f>
        <v xml:space="preserve"> </v>
      </c>
      <c r="U485" s="377" t="str">
        <f t="shared" ref="U485:U552" si="153">IF(J485&gt;S485,J485-S485," ")</f>
        <v xml:space="preserve"> </v>
      </c>
      <c r="V485" s="516">
        <f t="shared" si="132"/>
        <v>0</v>
      </c>
      <c r="W485" s="461">
        <f t="shared" ref="W485:W552" si="154">SUM(A485+B485+C485+D485+E485+F485+J485+N485+O485+P485+Q485+S485)</f>
        <v>0</v>
      </c>
    </row>
    <row r="486" spans="1:23" s="2" customFormat="1" ht="117" hidden="1" customHeight="1" x14ac:dyDescent="0.2">
      <c r="A486" s="389"/>
      <c r="B486" s="390"/>
      <c r="C486" s="390"/>
      <c r="D486" s="390"/>
      <c r="E486" s="390"/>
      <c r="F486" s="390"/>
      <c r="G486" s="53" t="s">
        <v>945</v>
      </c>
      <c r="H486" s="505" t="s">
        <v>361</v>
      </c>
      <c r="I486" s="390">
        <f>'الاطار الموازنى  راي الجهه عام'!I486</f>
        <v>0</v>
      </c>
      <c r="J486" s="390"/>
      <c r="K486" s="390">
        <f>'الاطار الموازنى  راي الجهه عام'!J486</f>
        <v>0</v>
      </c>
      <c r="L486" s="390">
        <f>'الاطار الموازنى  راي الجهه عام'!K486</f>
        <v>0</v>
      </c>
      <c r="M486" s="390">
        <f>'الاطار الموازنى  راي الجهه عام'!M486</f>
        <v>0</v>
      </c>
      <c r="N486" s="390"/>
      <c r="O486" s="390"/>
      <c r="P486" s="390"/>
      <c r="Q486" s="390"/>
      <c r="R486" s="544"/>
      <c r="S486" s="390"/>
      <c r="T486" s="390" t="str">
        <f t="shared" si="152"/>
        <v xml:space="preserve"> </v>
      </c>
      <c r="U486" s="390" t="str">
        <f t="shared" si="153"/>
        <v xml:space="preserve"> </v>
      </c>
      <c r="V486" s="545"/>
      <c r="W486" s="461">
        <f>W492</f>
        <v>0</v>
      </c>
    </row>
    <row r="487" spans="1:23" s="1" customFormat="1" ht="105.75" hidden="1" customHeight="1" x14ac:dyDescent="0.2">
      <c r="A487" s="357">
        <f>'موازنة 2026-2027'!A487</f>
        <v>0</v>
      </c>
      <c r="B487" s="373">
        <f>'موازنة 2026-2027'!B487</f>
        <v>0</v>
      </c>
      <c r="C487" s="373">
        <f>'موازنة 2026-2027'!C487</f>
        <v>0</v>
      </c>
      <c r="D487" s="373">
        <f>'موازنة 2026-2027'!D487</f>
        <v>0</v>
      </c>
      <c r="E487" s="373">
        <f>'موازنة 2026-2027'!E487</f>
        <v>0</v>
      </c>
      <c r="F487" s="373">
        <f>'موازنة 2026-2027'!F487</f>
        <v>0</v>
      </c>
      <c r="G487" s="54">
        <v>4111020101</v>
      </c>
      <c r="H487" s="477" t="s">
        <v>356</v>
      </c>
      <c r="I487" s="373">
        <f>'الاطار الموازنى  راي الجهه عام'!I487</f>
        <v>0</v>
      </c>
      <c r="J487" s="373">
        <f>'موازنة 2026-2027'!O487</f>
        <v>0</v>
      </c>
      <c r="K487" s="373">
        <f>'الاطار الموازنى  راي الجهه عام'!J487</f>
        <v>0</v>
      </c>
      <c r="L487" s="373">
        <f>'الاطار الموازنى  راي الجهه عام'!K487</f>
        <v>0</v>
      </c>
      <c r="M487" s="373">
        <f>'الاطار الموازنى  راي الجهه عام'!M487</f>
        <v>0</v>
      </c>
      <c r="N487" s="373">
        <f>'موازنة 2027-2028 '!O487</f>
        <v>0</v>
      </c>
      <c r="O487" s="373">
        <f>'موازنة 2028 -2029'!O487</f>
        <v>0</v>
      </c>
      <c r="P487" s="373">
        <f t="shared" si="133"/>
        <v>0</v>
      </c>
      <c r="Q487" s="373">
        <f>'موازنة 2029-2030'!O487</f>
        <v>0</v>
      </c>
      <c r="R487" s="508">
        <f t="shared" si="151"/>
        <v>0</v>
      </c>
      <c r="S487" s="373"/>
      <c r="T487" s="373" t="str">
        <f t="shared" si="152"/>
        <v xml:space="preserve"> </v>
      </c>
      <c r="U487" s="373" t="str">
        <f t="shared" si="153"/>
        <v xml:space="preserve"> </v>
      </c>
      <c r="V487" s="509">
        <f t="shared" si="132"/>
        <v>0</v>
      </c>
      <c r="W487" s="461">
        <f t="shared" si="154"/>
        <v>0</v>
      </c>
    </row>
    <row r="488" spans="1:23" s="1" customFormat="1" ht="105.75" hidden="1" customHeight="1" x14ac:dyDescent="0.2">
      <c r="A488" s="357">
        <f>'موازنة 2026-2027'!A488</f>
        <v>0</v>
      </c>
      <c r="B488" s="373">
        <f>'موازنة 2026-2027'!B488</f>
        <v>0</v>
      </c>
      <c r="C488" s="373">
        <f>'موازنة 2026-2027'!C488</f>
        <v>0</v>
      </c>
      <c r="D488" s="373">
        <f>'موازنة 2026-2027'!D488</f>
        <v>0</v>
      </c>
      <c r="E488" s="373">
        <f>'موازنة 2026-2027'!E488</f>
        <v>0</v>
      </c>
      <c r="F488" s="373">
        <f>'موازنة 2026-2027'!F488</f>
        <v>0</v>
      </c>
      <c r="G488" s="54">
        <v>4111020201</v>
      </c>
      <c r="H488" s="477" t="s">
        <v>357</v>
      </c>
      <c r="I488" s="373">
        <f>'الاطار الموازنى  راي الجهه عام'!I488</f>
        <v>0</v>
      </c>
      <c r="J488" s="373">
        <f>'موازنة 2026-2027'!O488</f>
        <v>0</v>
      </c>
      <c r="K488" s="373">
        <f>'الاطار الموازنى  راي الجهه عام'!J488</f>
        <v>0</v>
      </c>
      <c r="L488" s="373">
        <f>'الاطار الموازنى  راي الجهه عام'!K488</f>
        <v>0</v>
      </c>
      <c r="M488" s="373">
        <f>'الاطار الموازنى  راي الجهه عام'!M488</f>
        <v>0</v>
      </c>
      <c r="N488" s="373">
        <f>'موازنة 2027-2028 '!O488</f>
        <v>0</v>
      </c>
      <c r="O488" s="373">
        <f>'موازنة 2028 -2029'!O488</f>
        <v>0</v>
      </c>
      <c r="P488" s="373">
        <f t="shared" si="133"/>
        <v>0</v>
      </c>
      <c r="Q488" s="373">
        <f>'موازنة 2029-2030'!O488</f>
        <v>0</v>
      </c>
      <c r="R488" s="508">
        <f t="shared" si="151"/>
        <v>0</v>
      </c>
      <c r="S488" s="373"/>
      <c r="T488" s="373" t="str">
        <f t="shared" si="152"/>
        <v xml:space="preserve"> </v>
      </c>
      <c r="U488" s="373" t="str">
        <f t="shared" si="153"/>
        <v xml:space="preserve"> </v>
      </c>
      <c r="V488" s="509">
        <f t="shared" si="132"/>
        <v>0</v>
      </c>
      <c r="W488" s="461">
        <f t="shared" si="154"/>
        <v>0</v>
      </c>
    </row>
    <row r="489" spans="1:23" s="1" customFormat="1" ht="105.75" hidden="1" customHeight="1" x14ac:dyDescent="0.2">
      <c r="A489" s="357">
        <f>'موازنة 2026-2027'!A489</f>
        <v>0</v>
      </c>
      <c r="B489" s="373">
        <f>'موازنة 2026-2027'!B489</f>
        <v>0</v>
      </c>
      <c r="C489" s="373">
        <f>'موازنة 2026-2027'!C489</f>
        <v>0</v>
      </c>
      <c r="D489" s="373">
        <f>'موازنة 2026-2027'!D489</f>
        <v>0</v>
      </c>
      <c r="E489" s="373">
        <f>'موازنة 2026-2027'!E489</f>
        <v>0</v>
      </c>
      <c r="F489" s="373">
        <f>'موازنة 2026-2027'!F489</f>
        <v>0</v>
      </c>
      <c r="G489" s="54">
        <v>4111020301</v>
      </c>
      <c r="H489" s="477" t="s">
        <v>358</v>
      </c>
      <c r="I489" s="373">
        <f>'الاطار الموازنى  راي الجهه عام'!I489</f>
        <v>0</v>
      </c>
      <c r="J489" s="373">
        <f>'موازنة 2026-2027'!O489</f>
        <v>0</v>
      </c>
      <c r="K489" s="373">
        <f>'الاطار الموازنى  راي الجهه عام'!J489</f>
        <v>0</v>
      </c>
      <c r="L489" s="373">
        <f>'الاطار الموازنى  راي الجهه عام'!K489</f>
        <v>0</v>
      </c>
      <c r="M489" s="373">
        <f>'الاطار الموازنى  راي الجهه عام'!M489</f>
        <v>0</v>
      </c>
      <c r="N489" s="373">
        <f>'موازنة 2027-2028 '!O489</f>
        <v>0</v>
      </c>
      <c r="O489" s="373">
        <f>'موازنة 2028 -2029'!O489</f>
        <v>0</v>
      </c>
      <c r="P489" s="373">
        <f t="shared" si="133"/>
        <v>0</v>
      </c>
      <c r="Q489" s="373">
        <f>'موازنة 2029-2030'!O489</f>
        <v>0</v>
      </c>
      <c r="R489" s="508">
        <f t="shared" si="151"/>
        <v>0</v>
      </c>
      <c r="S489" s="373"/>
      <c r="T489" s="373" t="str">
        <f t="shared" si="152"/>
        <v xml:space="preserve"> </v>
      </c>
      <c r="U489" s="373" t="str">
        <f t="shared" si="153"/>
        <v xml:space="preserve"> </v>
      </c>
      <c r="V489" s="509">
        <f t="shared" si="132"/>
        <v>0</v>
      </c>
      <c r="W489" s="461">
        <f t="shared" si="154"/>
        <v>0</v>
      </c>
    </row>
    <row r="490" spans="1:23" s="1" customFormat="1" ht="105.75" hidden="1" customHeight="1" x14ac:dyDescent="0.2">
      <c r="A490" s="357">
        <f>'موازنة 2026-2027'!A490</f>
        <v>0</v>
      </c>
      <c r="B490" s="373">
        <f>'موازنة 2026-2027'!B490</f>
        <v>0</v>
      </c>
      <c r="C490" s="373">
        <f>'موازنة 2026-2027'!C490</f>
        <v>0</v>
      </c>
      <c r="D490" s="373">
        <f>'موازنة 2026-2027'!D490</f>
        <v>0</v>
      </c>
      <c r="E490" s="373">
        <f>'موازنة 2026-2027'!E490</f>
        <v>0</v>
      </c>
      <c r="F490" s="373">
        <f>'موازنة 2026-2027'!F490</f>
        <v>0</v>
      </c>
      <c r="G490" s="54">
        <v>4111020401</v>
      </c>
      <c r="H490" s="477" t="s">
        <v>359</v>
      </c>
      <c r="I490" s="373">
        <f>'الاطار الموازنى  راي الجهه عام'!I490</f>
        <v>0</v>
      </c>
      <c r="J490" s="373">
        <f>'موازنة 2026-2027'!O490</f>
        <v>0</v>
      </c>
      <c r="K490" s="373">
        <f>'الاطار الموازنى  راي الجهه عام'!J490</f>
        <v>0</v>
      </c>
      <c r="L490" s="373">
        <f>'الاطار الموازنى  راي الجهه عام'!K490</f>
        <v>0</v>
      </c>
      <c r="M490" s="373">
        <f>'الاطار الموازنى  راي الجهه عام'!M490</f>
        <v>0</v>
      </c>
      <c r="N490" s="373">
        <f>'موازنة 2027-2028 '!O490</f>
        <v>0</v>
      </c>
      <c r="O490" s="373">
        <f>'موازنة 2028 -2029'!O490</f>
        <v>0</v>
      </c>
      <c r="P490" s="373">
        <f t="shared" si="133"/>
        <v>0</v>
      </c>
      <c r="Q490" s="373">
        <f>'موازنة 2029-2030'!O490</f>
        <v>0</v>
      </c>
      <c r="R490" s="508">
        <f t="shared" si="151"/>
        <v>0</v>
      </c>
      <c r="S490" s="373"/>
      <c r="T490" s="373" t="str">
        <f t="shared" si="152"/>
        <v xml:space="preserve"> </v>
      </c>
      <c r="U490" s="373" t="str">
        <f t="shared" si="153"/>
        <v xml:space="preserve"> </v>
      </c>
      <c r="V490" s="509">
        <f t="shared" ref="V490:V557" si="155">IF(S490=0,,S490/J490)</f>
        <v>0</v>
      </c>
      <c r="W490" s="461">
        <f t="shared" si="154"/>
        <v>0</v>
      </c>
    </row>
    <row r="491" spans="1:23" s="1" customFormat="1" ht="117" hidden="1" customHeight="1" thickBot="1" x14ac:dyDescent="0.25">
      <c r="A491" s="357">
        <f>'موازنة 2026-2027'!A491</f>
        <v>0</v>
      </c>
      <c r="B491" s="373">
        <f>'موازنة 2026-2027'!B491</f>
        <v>0</v>
      </c>
      <c r="C491" s="373">
        <f>'موازنة 2026-2027'!C491</f>
        <v>0</v>
      </c>
      <c r="D491" s="373">
        <f>'موازنة 2026-2027'!D491</f>
        <v>0</v>
      </c>
      <c r="E491" s="373">
        <f>'موازنة 2026-2027'!E491</f>
        <v>0</v>
      </c>
      <c r="F491" s="373">
        <f>'موازنة 2026-2027'!F491</f>
        <v>0</v>
      </c>
      <c r="G491" s="55">
        <v>4111020501</v>
      </c>
      <c r="H491" s="510" t="s">
        <v>1106</v>
      </c>
      <c r="I491" s="373">
        <f>'الاطار الموازنى  راي الجهه عام'!I491</f>
        <v>0</v>
      </c>
      <c r="J491" s="373">
        <f>'موازنة 2026-2027'!O491</f>
        <v>0</v>
      </c>
      <c r="K491" s="373">
        <f>'الاطار الموازنى  راي الجهه عام'!J491</f>
        <v>0</v>
      </c>
      <c r="L491" s="373">
        <f>'الاطار الموازنى  راي الجهه عام'!K491</f>
        <v>0</v>
      </c>
      <c r="M491" s="373">
        <f>'الاطار الموازنى  راي الجهه عام'!M491</f>
        <v>0</v>
      </c>
      <c r="N491" s="373">
        <f>'موازنة 2027-2028 '!O491</f>
        <v>0</v>
      </c>
      <c r="O491" s="373">
        <f>'موازنة 2028 -2029'!O491</f>
        <v>0</v>
      </c>
      <c r="P491" s="373">
        <f t="shared" si="133"/>
        <v>0</v>
      </c>
      <c r="Q491" s="373">
        <f>'موازنة 2029-2030'!O491</f>
        <v>0</v>
      </c>
      <c r="R491" s="508">
        <f t="shared" si="151"/>
        <v>0</v>
      </c>
      <c r="S491" s="373"/>
      <c r="T491" s="373" t="str">
        <f t="shared" si="152"/>
        <v xml:space="preserve"> </v>
      </c>
      <c r="U491" s="373" t="str">
        <f t="shared" si="153"/>
        <v xml:space="preserve"> </v>
      </c>
      <c r="V491" s="509">
        <f t="shared" si="155"/>
        <v>0</v>
      </c>
      <c r="W491" s="461">
        <f t="shared" si="154"/>
        <v>0</v>
      </c>
    </row>
    <row r="492" spans="1:23" s="2" customFormat="1" ht="102.75" hidden="1" customHeight="1" thickBot="1" x14ac:dyDescent="0.25">
      <c r="A492" s="376">
        <f t="shared" ref="A492:F492" si="156">SUM(A487:A491)</f>
        <v>0</v>
      </c>
      <c r="B492" s="377">
        <f t="shared" si="156"/>
        <v>0</v>
      </c>
      <c r="C492" s="377">
        <f t="shared" si="156"/>
        <v>0</v>
      </c>
      <c r="D492" s="377">
        <f t="shared" si="156"/>
        <v>0</v>
      </c>
      <c r="E492" s="377">
        <f t="shared" si="156"/>
        <v>0</v>
      </c>
      <c r="F492" s="377">
        <f t="shared" si="156"/>
        <v>0</v>
      </c>
      <c r="G492" s="57"/>
      <c r="H492" s="514" t="s">
        <v>256</v>
      </c>
      <c r="I492" s="377">
        <f>'الاطار الموازنى  راي الجهه عام'!I492</f>
        <v>0</v>
      </c>
      <c r="J492" s="377">
        <f>'موازنة 2026-2027'!O492</f>
        <v>0</v>
      </c>
      <c r="K492" s="377">
        <f>'الاطار الموازنى  راي الجهه عام'!J492</f>
        <v>0</v>
      </c>
      <c r="L492" s="377">
        <f>'الاطار الموازنى  راي الجهه عام'!K492</f>
        <v>0</v>
      </c>
      <c r="M492" s="377">
        <f>'الاطار الموازنى  راي الجهه عام'!M492</f>
        <v>0</v>
      </c>
      <c r="N492" s="377">
        <f>'موازنة 2027-2028 '!O492</f>
        <v>0</v>
      </c>
      <c r="O492" s="377">
        <f>'موازنة 2028 -2029'!O492</f>
        <v>0</v>
      </c>
      <c r="P492" s="377">
        <f t="shared" ref="P492:S492" si="157">SUM(P487:P491)</f>
        <v>0</v>
      </c>
      <c r="Q492" s="377">
        <f>'موازنة 2029-2030'!O492</f>
        <v>0</v>
      </c>
      <c r="R492" s="515">
        <f t="shared" si="151"/>
        <v>0</v>
      </c>
      <c r="S492" s="377">
        <f t="shared" si="157"/>
        <v>0</v>
      </c>
      <c r="T492" s="377" t="str">
        <f t="shared" si="152"/>
        <v xml:space="preserve"> </v>
      </c>
      <c r="U492" s="377" t="str">
        <f t="shared" si="153"/>
        <v xml:space="preserve"> </v>
      </c>
      <c r="V492" s="516">
        <f t="shared" si="155"/>
        <v>0</v>
      </c>
      <c r="W492" s="461">
        <f t="shared" si="154"/>
        <v>0</v>
      </c>
    </row>
    <row r="493" spans="1:23" s="2" customFormat="1" ht="105.75" hidden="1" customHeight="1" x14ac:dyDescent="0.2">
      <c r="A493" s="389"/>
      <c r="B493" s="390"/>
      <c r="C493" s="390"/>
      <c r="D493" s="390"/>
      <c r="E493" s="390"/>
      <c r="F493" s="390"/>
      <c r="G493" s="53" t="s">
        <v>946</v>
      </c>
      <c r="H493" s="505" t="s">
        <v>362</v>
      </c>
      <c r="I493" s="390">
        <f>'الاطار الموازنى  راي الجهه عام'!I493</f>
        <v>0</v>
      </c>
      <c r="J493" s="390"/>
      <c r="K493" s="390">
        <f>'الاطار الموازنى  راي الجهه عام'!J493</f>
        <v>0</v>
      </c>
      <c r="L493" s="390">
        <f>'الاطار الموازنى  راي الجهه عام'!K493</f>
        <v>0</v>
      </c>
      <c r="M493" s="390">
        <f>'الاطار الموازنى  راي الجهه عام'!M493</f>
        <v>0</v>
      </c>
      <c r="N493" s="390"/>
      <c r="O493" s="390"/>
      <c r="P493" s="390"/>
      <c r="Q493" s="390"/>
      <c r="R493" s="544"/>
      <c r="S493" s="390"/>
      <c r="T493" s="390" t="str">
        <f t="shared" si="152"/>
        <v xml:space="preserve"> </v>
      </c>
      <c r="U493" s="390" t="str">
        <f t="shared" si="153"/>
        <v xml:space="preserve"> </v>
      </c>
      <c r="V493" s="545"/>
      <c r="W493" s="461">
        <f>W496</f>
        <v>0</v>
      </c>
    </row>
    <row r="494" spans="1:23" s="1" customFormat="1" ht="105.75" hidden="1" customHeight="1" x14ac:dyDescent="0.2">
      <c r="A494" s="357">
        <f>'موازنة 2026-2027'!A494</f>
        <v>0</v>
      </c>
      <c r="B494" s="373">
        <f>'موازنة 2026-2027'!B494</f>
        <v>0</v>
      </c>
      <c r="C494" s="373">
        <f>'موازنة 2026-2027'!C494</f>
        <v>0</v>
      </c>
      <c r="D494" s="373">
        <f>'موازنة 2026-2027'!D494</f>
        <v>0</v>
      </c>
      <c r="E494" s="373">
        <f>'موازنة 2026-2027'!E494</f>
        <v>0</v>
      </c>
      <c r="F494" s="373">
        <f>'موازنة 2026-2027'!F494</f>
        <v>0</v>
      </c>
      <c r="G494" s="54">
        <v>4111030101</v>
      </c>
      <c r="H494" s="477" t="s">
        <v>363</v>
      </c>
      <c r="I494" s="373">
        <f>'الاطار الموازنى  راي الجهه عام'!I494</f>
        <v>0</v>
      </c>
      <c r="J494" s="373">
        <f>'موازنة 2026-2027'!O494</f>
        <v>0</v>
      </c>
      <c r="K494" s="373">
        <f>'الاطار الموازنى  راي الجهه عام'!J494</f>
        <v>0</v>
      </c>
      <c r="L494" s="373">
        <f>'الاطار الموازنى  راي الجهه عام'!K494</f>
        <v>0</v>
      </c>
      <c r="M494" s="373">
        <f>'الاطار الموازنى  راي الجهه عام'!M494</f>
        <v>0</v>
      </c>
      <c r="N494" s="373">
        <f>'موازنة 2027-2028 '!O494</f>
        <v>0</v>
      </c>
      <c r="O494" s="373">
        <f>'موازنة 2028 -2029'!O494</f>
        <v>0</v>
      </c>
      <c r="P494" s="373">
        <f t="shared" ref="P494:P559" si="158">O494*2</f>
        <v>0</v>
      </c>
      <c r="Q494" s="373">
        <f>'موازنة 2029-2030'!O494</f>
        <v>0</v>
      </c>
      <c r="R494" s="508">
        <f t="shared" si="151"/>
        <v>0</v>
      </c>
      <c r="S494" s="373"/>
      <c r="T494" s="373" t="str">
        <f t="shared" si="152"/>
        <v xml:space="preserve"> </v>
      </c>
      <c r="U494" s="373" t="str">
        <f t="shared" si="153"/>
        <v xml:space="preserve"> </v>
      </c>
      <c r="V494" s="509">
        <f t="shared" si="155"/>
        <v>0</v>
      </c>
      <c r="W494" s="461">
        <f t="shared" si="154"/>
        <v>0</v>
      </c>
    </row>
    <row r="495" spans="1:23" s="1" customFormat="1" ht="105.75" hidden="1" customHeight="1" thickBot="1" x14ac:dyDescent="0.25">
      <c r="A495" s="357">
        <f>'موازنة 2026-2027'!A495</f>
        <v>0</v>
      </c>
      <c r="B495" s="373">
        <f>'موازنة 2026-2027'!B495</f>
        <v>0</v>
      </c>
      <c r="C495" s="373">
        <f>'موازنة 2026-2027'!C495</f>
        <v>0</v>
      </c>
      <c r="D495" s="373">
        <f>'موازنة 2026-2027'!D495</f>
        <v>0</v>
      </c>
      <c r="E495" s="373">
        <f>'موازنة 2026-2027'!E495</f>
        <v>0</v>
      </c>
      <c r="F495" s="373">
        <f>'موازنة 2026-2027'!F495</f>
        <v>0</v>
      </c>
      <c r="G495" s="55">
        <v>4111030201</v>
      </c>
      <c r="H495" s="510" t="s">
        <v>364</v>
      </c>
      <c r="I495" s="373">
        <f>'الاطار الموازنى  راي الجهه عام'!I495</f>
        <v>0</v>
      </c>
      <c r="J495" s="373">
        <f>'موازنة 2026-2027'!O495</f>
        <v>0</v>
      </c>
      <c r="K495" s="373">
        <f>'الاطار الموازنى  راي الجهه عام'!J495</f>
        <v>0</v>
      </c>
      <c r="L495" s="373">
        <f>'الاطار الموازنى  راي الجهه عام'!K495</f>
        <v>0</v>
      </c>
      <c r="M495" s="373">
        <f>'الاطار الموازنى  راي الجهه عام'!M495</f>
        <v>0</v>
      </c>
      <c r="N495" s="373">
        <f>'موازنة 2027-2028 '!O495</f>
        <v>0</v>
      </c>
      <c r="O495" s="373">
        <f>'موازنة 2028 -2029'!O495</f>
        <v>0</v>
      </c>
      <c r="P495" s="373">
        <f t="shared" si="158"/>
        <v>0</v>
      </c>
      <c r="Q495" s="373">
        <f>'موازنة 2029-2030'!O495</f>
        <v>0</v>
      </c>
      <c r="R495" s="508">
        <f t="shared" si="151"/>
        <v>0</v>
      </c>
      <c r="S495" s="373"/>
      <c r="T495" s="373" t="str">
        <f t="shared" si="152"/>
        <v xml:space="preserve"> </v>
      </c>
      <c r="U495" s="373" t="str">
        <f t="shared" si="153"/>
        <v xml:space="preserve"> </v>
      </c>
      <c r="V495" s="509">
        <f t="shared" si="155"/>
        <v>0</v>
      </c>
      <c r="W495" s="461">
        <f t="shared" si="154"/>
        <v>0</v>
      </c>
    </row>
    <row r="496" spans="1:23" s="2" customFormat="1" ht="105" hidden="1" customHeight="1" thickBot="1" x14ac:dyDescent="0.25">
      <c r="A496" s="376">
        <f t="shared" ref="A496:S496" si="159">SUM(A494:A495)</f>
        <v>0</v>
      </c>
      <c r="B496" s="377">
        <f t="shared" si="159"/>
        <v>0</v>
      </c>
      <c r="C496" s="377">
        <f t="shared" si="159"/>
        <v>0</v>
      </c>
      <c r="D496" s="377">
        <f t="shared" si="159"/>
        <v>0</v>
      </c>
      <c r="E496" s="377">
        <f t="shared" si="159"/>
        <v>0</v>
      </c>
      <c r="F496" s="377">
        <f t="shared" si="159"/>
        <v>0</v>
      </c>
      <c r="G496" s="57"/>
      <c r="H496" s="514" t="s">
        <v>266</v>
      </c>
      <c r="I496" s="377">
        <f>'الاطار الموازنى  راي الجهه عام'!I496</f>
        <v>0</v>
      </c>
      <c r="J496" s="377">
        <f>'موازنة 2026-2027'!O496</f>
        <v>0</v>
      </c>
      <c r="K496" s="377">
        <f>'الاطار الموازنى  راي الجهه عام'!J496</f>
        <v>0</v>
      </c>
      <c r="L496" s="377">
        <f>'الاطار الموازنى  راي الجهه عام'!K496</f>
        <v>0</v>
      </c>
      <c r="M496" s="377">
        <f>'الاطار الموازنى  راي الجهه عام'!M496</f>
        <v>0</v>
      </c>
      <c r="N496" s="377">
        <f>'موازنة 2027-2028 '!O496</f>
        <v>0</v>
      </c>
      <c r="O496" s="377">
        <f>'موازنة 2028 -2029'!O496</f>
        <v>0</v>
      </c>
      <c r="P496" s="377">
        <f t="shared" si="159"/>
        <v>0</v>
      </c>
      <c r="Q496" s="377">
        <f>'موازنة 2029-2030'!O496</f>
        <v>0</v>
      </c>
      <c r="R496" s="515">
        <f t="shared" si="151"/>
        <v>0</v>
      </c>
      <c r="S496" s="377">
        <f t="shared" si="159"/>
        <v>0</v>
      </c>
      <c r="T496" s="377" t="str">
        <f t="shared" si="152"/>
        <v xml:space="preserve"> </v>
      </c>
      <c r="U496" s="377" t="str">
        <f t="shared" si="153"/>
        <v xml:space="preserve"> </v>
      </c>
      <c r="V496" s="516">
        <f t="shared" si="155"/>
        <v>0</v>
      </c>
      <c r="W496" s="461">
        <f t="shared" si="154"/>
        <v>0</v>
      </c>
    </row>
    <row r="497" spans="1:23" s="2" customFormat="1" ht="105.75" customHeight="1" x14ac:dyDescent="0.2">
      <c r="A497" s="389"/>
      <c r="B497" s="390"/>
      <c r="C497" s="390"/>
      <c r="D497" s="390"/>
      <c r="E497" s="390"/>
      <c r="F497" s="390"/>
      <c r="G497" s="53" t="s">
        <v>947</v>
      </c>
      <c r="H497" s="505" t="s">
        <v>365</v>
      </c>
      <c r="I497" s="390">
        <f>'الاطار الموازنى  راي الجهه عام'!I497</f>
        <v>0</v>
      </c>
      <c r="J497" s="390"/>
      <c r="K497" s="390">
        <f>'الاطار الموازنى  راي الجهه عام'!J497</f>
        <v>0</v>
      </c>
      <c r="L497" s="390">
        <f>'الاطار الموازنى  راي الجهه عام'!K497</f>
        <v>0</v>
      </c>
      <c r="M497" s="390">
        <f>'الاطار الموازنى  راي الجهه عام'!M497</f>
        <v>0</v>
      </c>
      <c r="N497" s="390"/>
      <c r="O497" s="390"/>
      <c r="P497" s="390"/>
      <c r="Q497" s="390"/>
      <c r="R497" s="544"/>
      <c r="S497" s="390"/>
      <c r="T497" s="390" t="str">
        <f t="shared" si="152"/>
        <v xml:space="preserve"> </v>
      </c>
      <c r="U497" s="390" t="str">
        <f t="shared" si="153"/>
        <v xml:space="preserve"> </v>
      </c>
      <c r="V497" s="545"/>
      <c r="W497" s="461">
        <f>W504</f>
        <v>377306244</v>
      </c>
    </row>
    <row r="498" spans="1:23" s="1" customFormat="1" ht="105.75" customHeight="1" x14ac:dyDescent="0.2">
      <c r="A498" s="357"/>
      <c r="B498" s="373"/>
      <c r="C498" s="373"/>
      <c r="D498" s="373"/>
      <c r="E498" s="373"/>
      <c r="F498" s="373"/>
      <c r="G498" s="54" t="s">
        <v>948</v>
      </c>
      <c r="H498" s="477" t="s">
        <v>622</v>
      </c>
      <c r="I498" s="373">
        <f>'الاطار الموازنى  راي الجهه عام'!I498</f>
        <v>0</v>
      </c>
      <c r="J498" s="373"/>
      <c r="K498" s="373">
        <f>'الاطار الموازنى  راي الجهه عام'!J498</f>
        <v>0</v>
      </c>
      <c r="L498" s="373">
        <f>'الاطار الموازنى  راي الجهه عام'!K498</f>
        <v>0</v>
      </c>
      <c r="M498" s="373">
        <f>'الاطار الموازنى  راي الجهه عام'!M498</f>
        <v>0</v>
      </c>
      <c r="N498" s="373"/>
      <c r="O498" s="373"/>
      <c r="P498" s="373"/>
      <c r="Q498" s="373"/>
      <c r="R498" s="508"/>
      <c r="S498" s="373"/>
      <c r="T498" s="373" t="str">
        <f t="shared" si="152"/>
        <v xml:space="preserve"> </v>
      </c>
      <c r="U498" s="373" t="str">
        <f t="shared" si="153"/>
        <v xml:space="preserve"> </v>
      </c>
      <c r="V498" s="509"/>
      <c r="W498" s="461">
        <f>W503</f>
        <v>377306244</v>
      </c>
    </row>
    <row r="499" spans="1:23" s="1" customFormat="1" ht="105" customHeight="1" x14ac:dyDescent="0.2">
      <c r="A499" s="365">
        <f>'موازنة 2026-2027'!A499</f>
        <v>22000000</v>
      </c>
      <c r="B499" s="365">
        <f>'موازنة 2026-2027'!B499</f>
        <v>24961299</v>
      </c>
      <c r="C499" s="365">
        <f>'موازنة 2026-2027'!C499</f>
        <v>18795000</v>
      </c>
      <c r="D499" s="365">
        <f>'موازنة 2026-2027'!D499</f>
        <v>32054945</v>
      </c>
      <c r="E499" s="365">
        <f>'موازنة 2026-2027'!E499</f>
        <v>30795000</v>
      </c>
      <c r="F499" s="365">
        <f>'موازنة 2026-2027'!F499</f>
        <v>0</v>
      </c>
      <c r="G499" s="49" t="s">
        <v>949</v>
      </c>
      <c r="H499" s="608" t="s">
        <v>623</v>
      </c>
      <c r="I499" s="365">
        <f>'الاطار الموازنى  راي الجهه عام'!I499</f>
        <v>39400000</v>
      </c>
      <c r="J499" s="365">
        <f>'موازنة 2026-2027'!O499</f>
        <v>39400000</v>
      </c>
      <c r="K499" s="365">
        <f>'الاطار الموازنى  راي الجهه عام'!J499</f>
        <v>45500000</v>
      </c>
      <c r="L499" s="365">
        <f>'الاطار الموازنى  راي الجهه عام'!K499</f>
        <v>54600000</v>
      </c>
      <c r="M499" s="365">
        <f>'الاطار الموازنى  راي الجهه عام'!M499</f>
        <v>0</v>
      </c>
      <c r="N499" s="365">
        <f>'موازنة 2027-2028 '!O499</f>
        <v>45500000</v>
      </c>
      <c r="O499" s="365">
        <f>'موازنة 2028 -2029'!O499</f>
        <v>54600000</v>
      </c>
      <c r="P499" s="365">
        <f t="shared" si="158"/>
        <v>109200000</v>
      </c>
      <c r="Q499" s="365">
        <f>'موازنة 2029-2030'!O499</f>
        <v>0</v>
      </c>
      <c r="R499" s="496">
        <f t="shared" si="151"/>
        <v>-39400000</v>
      </c>
      <c r="S499" s="365"/>
      <c r="T499" s="365" t="str">
        <f t="shared" si="152"/>
        <v xml:space="preserve"> </v>
      </c>
      <c r="U499" s="365">
        <f t="shared" si="153"/>
        <v>39400000</v>
      </c>
      <c r="V499" s="497">
        <f t="shared" si="155"/>
        <v>0</v>
      </c>
      <c r="W499" s="461">
        <f t="shared" si="154"/>
        <v>377306244</v>
      </c>
    </row>
    <row r="500" spans="1:23" s="1" customFormat="1" ht="105.75" hidden="1" customHeight="1" x14ac:dyDescent="0.2">
      <c r="A500" s="364">
        <f>'موازنة 2026-2027'!A500</f>
        <v>0</v>
      </c>
      <c r="B500" s="365">
        <f>'موازنة 2026-2027'!B500</f>
        <v>0</v>
      </c>
      <c r="C500" s="365">
        <f>'موازنة 2026-2027'!C500</f>
        <v>0</v>
      </c>
      <c r="D500" s="365">
        <f>'موازنة 2026-2027'!D500</f>
        <v>0</v>
      </c>
      <c r="E500" s="365">
        <f>'موازنة 2026-2027'!E500</f>
        <v>0</v>
      </c>
      <c r="F500" s="365">
        <f>'موازنة 2026-2027'!F500</f>
        <v>0</v>
      </c>
      <c r="G500" s="49">
        <v>4111040102</v>
      </c>
      <c r="H500" s="608" t="s">
        <v>624</v>
      </c>
      <c r="I500" s="365">
        <f>'الاطار الموازنى  راي الجهه عام'!I500</f>
        <v>0</v>
      </c>
      <c r="J500" s="365">
        <f>'موازنة 2026-2027'!O500</f>
        <v>0</v>
      </c>
      <c r="K500" s="365">
        <f>'الاطار الموازنى  راي الجهه عام'!J500</f>
        <v>0</v>
      </c>
      <c r="L500" s="365">
        <f>'الاطار الموازنى  راي الجهه عام'!K500</f>
        <v>0</v>
      </c>
      <c r="M500" s="365">
        <f>'الاطار الموازنى  راي الجهه عام'!M500</f>
        <v>0</v>
      </c>
      <c r="N500" s="365">
        <f>'موازنة 2027-2028 '!O500</f>
        <v>0</v>
      </c>
      <c r="O500" s="365">
        <f>'موازنة 2028 -2029'!O500</f>
        <v>0</v>
      </c>
      <c r="P500" s="365">
        <f t="shared" si="158"/>
        <v>0</v>
      </c>
      <c r="Q500" s="365">
        <f>'موازنة 2029-2030'!O500</f>
        <v>0</v>
      </c>
      <c r="R500" s="496">
        <f t="shared" si="151"/>
        <v>0</v>
      </c>
      <c r="S500" s="365"/>
      <c r="T500" s="365" t="str">
        <f t="shared" si="152"/>
        <v xml:space="preserve"> </v>
      </c>
      <c r="U500" s="365" t="str">
        <f t="shared" si="153"/>
        <v xml:space="preserve"> </v>
      </c>
      <c r="V500" s="497">
        <f t="shared" si="155"/>
        <v>0</v>
      </c>
      <c r="W500" s="461">
        <f t="shared" si="154"/>
        <v>0</v>
      </c>
    </row>
    <row r="501" spans="1:23" s="1" customFormat="1" ht="105.75" hidden="1" customHeight="1" x14ac:dyDescent="0.2">
      <c r="A501" s="364">
        <f>'موازنة 2026-2027'!A501</f>
        <v>0</v>
      </c>
      <c r="B501" s="365">
        <f>'موازنة 2026-2027'!B501</f>
        <v>0</v>
      </c>
      <c r="C501" s="365">
        <f>'موازنة 2026-2027'!C501</f>
        <v>0</v>
      </c>
      <c r="D501" s="365">
        <f>'موازنة 2026-2027'!D501</f>
        <v>0</v>
      </c>
      <c r="E501" s="365">
        <f>'موازنة 2026-2027'!E501</f>
        <v>0</v>
      </c>
      <c r="F501" s="365">
        <f>'موازنة 2026-2027'!F501</f>
        <v>0</v>
      </c>
      <c r="G501" s="50">
        <v>4111040103</v>
      </c>
      <c r="H501" s="609" t="s">
        <v>625</v>
      </c>
      <c r="I501" s="365">
        <f>'الاطار الموازنى  راي الجهه عام'!I501</f>
        <v>0</v>
      </c>
      <c r="J501" s="365">
        <f>'موازنة 2026-2027'!O501</f>
        <v>0</v>
      </c>
      <c r="K501" s="365">
        <f>'الاطار الموازنى  راي الجهه عام'!J501</f>
        <v>0</v>
      </c>
      <c r="L501" s="365">
        <f>'الاطار الموازنى  راي الجهه عام'!K501</f>
        <v>0</v>
      </c>
      <c r="M501" s="365">
        <f>'الاطار الموازنى  راي الجهه عام'!M501</f>
        <v>0</v>
      </c>
      <c r="N501" s="365">
        <f>'موازنة 2027-2028 '!O501</f>
        <v>0</v>
      </c>
      <c r="O501" s="365">
        <f>'موازنة 2028 -2029'!O501</f>
        <v>0</v>
      </c>
      <c r="P501" s="365">
        <f t="shared" si="158"/>
        <v>0</v>
      </c>
      <c r="Q501" s="365">
        <f>'موازنة 2029-2030'!O501</f>
        <v>0</v>
      </c>
      <c r="R501" s="496">
        <f t="shared" si="151"/>
        <v>0</v>
      </c>
      <c r="S501" s="365"/>
      <c r="T501" s="365" t="str">
        <f t="shared" si="152"/>
        <v xml:space="preserve"> </v>
      </c>
      <c r="U501" s="365" t="str">
        <f t="shared" si="153"/>
        <v xml:space="preserve"> </v>
      </c>
      <c r="V501" s="497">
        <f t="shared" si="155"/>
        <v>0</v>
      </c>
      <c r="W501" s="461">
        <f t="shared" si="154"/>
        <v>0</v>
      </c>
    </row>
    <row r="502" spans="1:23" s="1" customFormat="1" ht="105.75" customHeight="1" thickBot="1" x14ac:dyDescent="0.25">
      <c r="A502" s="364">
        <f>'موازنة 2026-2027'!A502</f>
        <v>0</v>
      </c>
      <c r="B502" s="365">
        <f>'موازنة 2026-2027'!B502</f>
        <v>0</v>
      </c>
      <c r="C502" s="365">
        <f>'موازنة 2026-2027'!C502</f>
        <v>0</v>
      </c>
      <c r="D502" s="365">
        <f>'موازنة 2026-2027'!D502</f>
        <v>0</v>
      </c>
      <c r="E502" s="365">
        <f>'موازنة 2026-2027'!E502</f>
        <v>0</v>
      </c>
      <c r="F502" s="365">
        <f>'موازنة 2026-2027'!F502</f>
        <v>0</v>
      </c>
      <c r="G502" s="61">
        <v>4111040104</v>
      </c>
      <c r="H502" s="712" t="s">
        <v>1185</v>
      </c>
      <c r="I502" s="365">
        <f>'الاطار الموازنى  راي الجهه عام'!I502</f>
        <v>0</v>
      </c>
      <c r="J502" s="365">
        <f>'موازنة 2026-2027'!O502</f>
        <v>0</v>
      </c>
      <c r="K502" s="365">
        <f>'الاطار الموازنى  راي الجهه عام'!J502</f>
        <v>0</v>
      </c>
      <c r="L502" s="365">
        <f>'الاطار الموازنى  راي الجهه عام'!K502</f>
        <v>0</v>
      </c>
      <c r="M502" s="365">
        <f>'الاطار الموازنى  راي الجهه عام'!M502</f>
        <v>0</v>
      </c>
      <c r="N502" s="365">
        <f>'موازنة 2027-2028 '!O502</f>
        <v>0</v>
      </c>
      <c r="O502" s="365">
        <f>'موازنة 2028 -2029'!O502</f>
        <v>0</v>
      </c>
      <c r="P502" s="398"/>
      <c r="Q502" s="365">
        <f>'موازنة 2029-2030'!O502</f>
        <v>0</v>
      </c>
      <c r="R502" s="554"/>
      <c r="S502" s="398"/>
      <c r="T502" s="398"/>
      <c r="U502" s="398"/>
      <c r="V502" s="555"/>
      <c r="W502" s="461"/>
    </row>
    <row r="503" spans="1:23" s="1" customFormat="1" ht="102.75" customHeight="1" thickBot="1" x14ac:dyDescent="0.25">
      <c r="A503" s="360">
        <f>SUM(A499:A502)</f>
        <v>22000000</v>
      </c>
      <c r="B503" s="360">
        <f t="shared" ref="B503:F503" si="160">SUM(B499:B502)</f>
        <v>24961299</v>
      </c>
      <c r="C503" s="360">
        <f t="shared" si="160"/>
        <v>18795000</v>
      </c>
      <c r="D503" s="360">
        <f t="shared" si="160"/>
        <v>32054945</v>
      </c>
      <c r="E503" s="360">
        <f t="shared" si="160"/>
        <v>30795000</v>
      </c>
      <c r="F503" s="360">
        <f t="shared" si="160"/>
        <v>0</v>
      </c>
      <c r="G503" s="51"/>
      <c r="H503" s="486" t="s">
        <v>167</v>
      </c>
      <c r="I503" s="368">
        <f>'الاطار الموازنى  راي الجهه عام'!I503</f>
        <v>39400000</v>
      </c>
      <c r="J503" s="368">
        <f t="shared" ref="J503:Q503" si="161">SUM(J499:J502)</f>
        <v>39400000</v>
      </c>
      <c r="K503" s="368">
        <f>'الاطار الموازنى  راي الجهه عام'!J503</f>
        <v>45500000</v>
      </c>
      <c r="L503" s="368">
        <f>'الاطار الموازنى  راي الجهه عام'!K503</f>
        <v>54600000</v>
      </c>
      <c r="M503" s="368">
        <f>'الاطار الموازنى  راي الجهه عام'!M503</f>
        <v>0</v>
      </c>
      <c r="N503" s="368">
        <f t="shared" si="161"/>
        <v>45500000</v>
      </c>
      <c r="O503" s="368">
        <f t="shared" si="161"/>
        <v>54600000</v>
      </c>
      <c r="P503" s="368">
        <f t="shared" si="161"/>
        <v>109200000</v>
      </c>
      <c r="Q503" s="368">
        <f t="shared" si="161"/>
        <v>0</v>
      </c>
      <c r="R503" s="500">
        <f t="shared" si="151"/>
        <v>-39400000</v>
      </c>
      <c r="S503" s="368">
        <f t="shared" ref="S503" si="162">S499+S500+S501</f>
        <v>0</v>
      </c>
      <c r="T503" s="368" t="str">
        <f t="shared" si="152"/>
        <v xml:space="preserve"> </v>
      </c>
      <c r="U503" s="368">
        <f t="shared" si="153"/>
        <v>39400000</v>
      </c>
      <c r="V503" s="501">
        <f t="shared" si="155"/>
        <v>0</v>
      </c>
      <c r="W503" s="461">
        <f t="shared" si="154"/>
        <v>377306244</v>
      </c>
    </row>
    <row r="504" spans="1:23" s="2" customFormat="1" ht="105" customHeight="1" thickBot="1" x14ac:dyDescent="0.25">
      <c r="A504" s="376">
        <f t="shared" ref="A504:S504" si="163">A503</f>
        <v>22000000</v>
      </c>
      <c r="B504" s="377">
        <f t="shared" si="163"/>
        <v>24961299</v>
      </c>
      <c r="C504" s="377">
        <f t="shared" si="163"/>
        <v>18795000</v>
      </c>
      <c r="D504" s="377">
        <f t="shared" si="163"/>
        <v>32054945</v>
      </c>
      <c r="E504" s="377">
        <f t="shared" si="163"/>
        <v>30795000</v>
      </c>
      <c r="F504" s="377">
        <f t="shared" si="163"/>
        <v>0</v>
      </c>
      <c r="G504" s="57"/>
      <c r="H504" s="514" t="s">
        <v>274</v>
      </c>
      <c r="I504" s="377">
        <f>'الاطار الموازنى  راي الجهه عام'!I504</f>
        <v>39400000</v>
      </c>
      <c r="J504" s="377">
        <f>'موازنة 2026-2027'!O504</f>
        <v>39400000</v>
      </c>
      <c r="K504" s="377">
        <f>'الاطار الموازنى  راي الجهه عام'!J504</f>
        <v>45500000</v>
      </c>
      <c r="L504" s="377">
        <f>'الاطار الموازنى  راي الجهه عام'!K504</f>
        <v>54600000</v>
      </c>
      <c r="M504" s="377">
        <f>'الاطار الموازنى  راي الجهه عام'!M504</f>
        <v>0</v>
      </c>
      <c r="N504" s="377">
        <f>'موازنة 2027-2028 '!O504</f>
        <v>45500000</v>
      </c>
      <c r="O504" s="377">
        <f>'موازنة 2028 -2029'!O504</f>
        <v>54600000</v>
      </c>
      <c r="P504" s="377">
        <f t="shared" si="163"/>
        <v>109200000</v>
      </c>
      <c r="Q504" s="377">
        <f>'موازنة 2029-2030'!O504</f>
        <v>0</v>
      </c>
      <c r="R504" s="515">
        <f t="shared" si="151"/>
        <v>-39400000</v>
      </c>
      <c r="S504" s="377">
        <f t="shared" si="163"/>
        <v>0</v>
      </c>
      <c r="T504" s="377" t="str">
        <f t="shared" si="152"/>
        <v xml:space="preserve"> </v>
      </c>
      <c r="U504" s="377">
        <f t="shared" si="153"/>
        <v>39400000</v>
      </c>
      <c r="V504" s="516">
        <f t="shared" si="155"/>
        <v>0</v>
      </c>
      <c r="W504" s="461">
        <f t="shared" si="154"/>
        <v>377306244</v>
      </c>
    </row>
    <row r="505" spans="1:23" s="2" customFormat="1" ht="105.75" hidden="1" customHeight="1" x14ac:dyDescent="0.2">
      <c r="A505" s="389">
        <f>'موازنة 2026-2027'!A505</f>
        <v>0</v>
      </c>
      <c r="B505" s="390">
        <f>'موازنة 2026-2027'!B505</f>
        <v>0</v>
      </c>
      <c r="C505" s="390">
        <f>'موازنة 2026-2027'!C505</f>
        <v>0</v>
      </c>
      <c r="D505" s="390">
        <f>'موازنة 2026-2027'!D505</f>
        <v>0</v>
      </c>
      <c r="E505" s="390">
        <f>'موازنة 2026-2027'!E505</f>
        <v>0</v>
      </c>
      <c r="F505" s="390">
        <f>'موازنة 2026-2027'!F505</f>
        <v>0</v>
      </c>
      <c r="G505" s="60">
        <v>4111050101</v>
      </c>
      <c r="H505" s="474" t="s">
        <v>366</v>
      </c>
      <c r="I505" s="390">
        <f>'الاطار الموازنى  راي الجهه عام'!I505</f>
        <v>0</v>
      </c>
      <c r="J505" s="390">
        <f>'موازنة 2026-2027'!O505</f>
        <v>0</v>
      </c>
      <c r="K505" s="390">
        <f>'الاطار الموازنى  راي الجهه عام'!J505</f>
        <v>0</v>
      </c>
      <c r="L505" s="390">
        <f>'الاطار الموازنى  راي الجهه عام'!K505</f>
        <v>0</v>
      </c>
      <c r="M505" s="390">
        <f>'الاطار الموازنى  راي الجهه عام'!M505</f>
        <v>0</v>
      </c>
      <c r="N505" s="390">
        <f>'موازنة 2027-2028 '!O505</f>
        <v>0</v>
      </c>
      <c r="O505" s="390">
        <f>'موازنة 2028 -2029'!O505</f>
        <v>0</v>
      </c>
      <c r="P505" s="390">
        <f t="shared" si="158"/>
        <v>0</v>
      </c>
      <c r="Q505" s="390">
        <f>'موازنة 2029-2030'!O505</f>
        <v>0</v>
      </c>
      <c r="R505" s="544">
        <f t="shared" si="151"/>
        <v>0</v>
      </c>
      <c r="S505" s="390"/>
      <c r="T505" s="390" t="str">
        <f t="shared" si="152"/>
        <v xml:space="preserve"> </v>
      </c>
      <c r="U505" s="390" t="str">
        <f t="shared" si="153"/>
        <v xml:space="preserve"> </v>
      </c>
      <c r="V505" s="545">
        <f t="shared" si="155"/>
        <v>0</v>
      </c>
      <c r="W505" s="461">
        <f t="shared" si="154"/>
        <v>0</v>
      </c>
    </row>
    <row r="506" spans="1:23" s="2" customFormat="1" ht="105.75" hidden="1" customHeight="1" x14ac:dyDescent="0.2">
      <c r="A506" s="389">
        <f>'موازنة 2026-2027'!A506</f>
        <v>0</v>
      </c>
      <c r="B506" s="390">
        <f>'موازنة 2026-2027'!B506</f>
        <v>0</v>
      </c>
      <c r="C506" s="390">
        <f>'موازنة 2026-2027'!C506</f>
        <v>0</v>
      </c>
      <c r="D506" s="390">
        <f>'موازنة 2026-2027'!D506</f>
        <v>0</v>
      </c>
      <c r="E506" s="390">
        <f>'موازنة 2026-2027'!E506</f>
        <v>0</v>
      </c>
      <c r="F506" s="390">
        <f>'موازنة 2026-2027'!F506</f>
        <v>0</v>
      </c>
      <c r="G506" s="60">
        <v>4111060101</v>
      </c>
      <c r="H506" s="474" t="s">
        <v>367</v>
      </c>
      <c r="I506" s="390">
        <f>'الاطار الموازنى  راي الجهه عام'!I506</f>
        <v>0</v>
      </c>
      <c r="J506" s="390">
        <f>'موازنة 2026-2027'!O506</f>
        <v>0</v>
      </c>
      <c r="K506" s="390">
        <f>'الاطار الموازنى  راي الجهه عام'!J506</f>
        <v>0</v>
      </c>
      <c r="L506" s="390">
        <f>'الاطار الموازنى  راي الجهه عام'!K506</f>
        <v>0</v>
      </c>
      <c r="M506" s="390">
        <f>'الاطار الموازنى  راي الجهه عام'!M506</f>
        <v>0</v>
      </c>
      <c r="N506" s="390">
        <f>'موازنة 2027-2028 '!O506</f>
        <v>0</v>
      </c>
      <c r="O506" s="390">
        <f>'موازنة 2028 -2029'!O506</f>
        <v>0</v>
      </c>
      <c r="P506" s="390">
        <f t="shared" si="158"/>
        <v>0</v>
      </c>
      <c r="Q506" s="390">
        <f>'موازنة 2029-2030'!O506</f>
        <v>0</v>
      </c>
      <c r="R506" s="544">
        <f t="shared" si="151"/>
        <v>0</v>
      </c>
      <c r="S506" s="390"/>
      <c r="T506" s="390" t="str">
        <f t="shared" si="152"/>
        <v xml:space="preserve"> </v>
      </c>
      <c r="U506" s="390" t="str">
        <f t="shared" si="153"/>
        <v xml:space="preserve"> </v>
      </c>
      <c r="V506" s="545">
        <f t="shared" si="155"/>
        <v>0</v>
      </c>
      <c r="W506" s="461">
        <f t="shared" si="154"/>
        <v>0</v>
      </c>
    </row>
    <row r="507" spans="1:23" s="2" customFormat="1" ht="105.75" customHeight="1" x14ac:dyDescent="0.2">
      <c r="A507" s="389"/>
      <c r="B507" s="390"/>
      <c r="C507" s="390"/>
      <c r="D507" s="390"/>
      <c r="E507" s="390"/>
      <c r="F507" s="390"/>
      <c r="G507" s="60">
        <v>4111070101</v>
      </c>
      <c r="H507" s="474" t="s">
        <v>368</v>
      </c>
      <c r="I507" s="390">
        <f>'الاطار الموازنى  راي الجهه عام'!I507</f>
        <v>0</v>
      </c>
      <c r="J507" s="390"/>
      <c r="K507" s="390">
        <f>'الاطار الموازنى  راي الجهه عام'!J507</f>
        <v>0</v>
      </c>
      <c r="L507" s="390">
        <f>'الاطار الموازنى  راي الجهه عام'!K507</f>
        <v>0</v>
      </c>
      <c r="M507" s="390">
        <f>'الاطار الموازنى  راي الجهه عام'!M507</f>
        <v>0</v>
      </c>
      <c r="N507" s="390"/>
      <c r="O507" s="390"/>
      <c r="P507" s="390"/>
      <c r="Q507" s="390"/>
      <c r="R507" s="544"/>
      <c r="S507" s="390"/>
      <c r="T507" s="390" t="str">
        <f t="shared" si="152"/>
        <v xml:space="preserve"> </v>
      </c>
      <c r="U507" s="390" t="str">
        <f t="shared" si="153"/>
        <v xml:space="preserve"> </v>
      </c>
      <c r="V507" s="545"/>
      <c r="W507" s="461">
        <f>W520</f>
        <v>258970</v>
      </c>
    </row>
    <row r="508" spans="1:23" s="1" customFormat="1" ht="105.75" hidden="1" customHeight="1" x14ac:dyDescent="0.2">
      <c r="A508" s="357"/>
      <c r="B508" s="373"/>
      <c r="C508" s="373"/>
      <c r="D508" s="373"/>
      <c r="E508" s="373"/>
      <c r="F508" s="373"/>
      <c r="G508" s="54" t="s">
        <v>950</v>
      </c>
      <c r="H508" s="477" t="s">
        <v>369</v>
      </c>
      <c r="I508" s="373">
        <f>'الاطار الموازنى  راي الجهه عام'!I508</f>
        <v>0</v>
      </c>
      <c r="J508" s="373"/>
      <c r="K508" s="373">
        <f>'الاطار الموازنى  راي الجهه عام'!J508</f>
        <v>0</v>
      </c>
      <c r="L508" s="373">
        <f>'الاطار الموازنى  راي الجهه عام'!K508</f>
        <v>0</v>
      </c>
      <c r="M508" s="373">
        <f>'الاطار الموازنى  راي الجهه عام'!M508</f>
        <v>0</v>
      </c>
      <c r="N508" s="373"/>
      <c r="O508" s="373"/>
      <c r="P508" s="373"/>
      <c r="Q508" s="373"/>
      <c r="R508" s="508"/>
      <c r="S508" s="373"/>
      <c r="T508" s="373" t="str">
        <f t="shared" si="152"/>
        <v xml:space="preserve"> </v>
      </c>
      <c r="U508" s="373" t="str">
        <f t="shared" si="153"/>
        <v xml:space="preserve"> </v>
      </c>
      <c r="V508" s="509"/>
      <c r="W508" s="461">
        <f>W512</f>
        <v>0</v>
      </c>
    </row>
    <row r="509" spans="1:23" ht="105.75" hidden="1" customHeight="1" x14ac:dyDescent="0.2">
      <c r="A509" s="364">
        <f>'موازنة 2026-2027'!A509</f>
        <v>0</v>
      </c>
      <c r="B509" s="365">
        <f>'موازنة 2026-2027'!B509</f>
        <v>0</v>
      </c>
      <c r="C509" s="365">
        <f>'موازنة 2026-2027'!C509</f>
        <v>0</v>
      </c>
      <c r="D509" s="365">
        <f>'موازنة 2026-2027'!D509</f>
        <v>0</v>
      </c>
      <c r="E509" s="365">
        <f>'موازنة 2026-2027'!E509</f>
        <v>0</v>
      </c>
      <c r="F509" s="365">
        <f>'موازنة 2026-2027'!F509</f>
        <v>0</v>
      </c>
      <c r="G509" s="49" t="s">
        <v>951</v>
      </c>
      <c r="H509" s="480" t="s">
        <v>370</v>
      </c>
      <c r="I509" s="365">
        <f>'الاطار الموازنى  راي الجهه عام'!I509</f>
        <v>0</v>
      </c>
      <c r="J509" s="365">
        <f>'موازنة 2026-2027'!O509</f>
        <v>0</v>
      </c>
      <c r="K509" s="365">
        <f>'الاطار الموازنى  راي الجهه عام'!J509</f>
        <v>0</v>
      </c>
      <c r="L509" s="365">
        <f>'الاطار الموازنى  راي الجهه عام'!K509</f>
        <v>0</v>
      </c>
      <c r="M509" s="365">
        <f>'الاطار الموازنى  راي الجهه عام'!M509</f>
        <v>0</v>
      </c>
      <c r="N509" s="365">
        <f>'موازنة 2027-2028 '!O509</f>
        <v>0</v>
      </c>
      <c r="O509" s="365">
        <f>'موازنة 2028 -2029'!O509</f>
        <v>0</v>
      </c>
      <c r="P509" s="365">
        <f t="shared" si="158"/>
        <v>0</v>
      </c>
      <c r="Q509" s="365">
        <f>'موازنة 2029-2030'!O509</f>
        <v>0</v>
      </c>
      <c r="R509" s="496">
        <f t="shared" si="151"/>
        <v>0</v>
      </c>
      <c r="S509" s="365"/>
      <c r="T509" s="365" t="str">
        <f t="shared" si="152"/>
        <v xml:space="preserve"> </v>
      </c>
      <c r="U509" s="365" t="str">
        <f t="shared" si="153"/>
        <v xml:space="preserve"> </v>
      </c>
      <c r="V509" s="497">
        <f t="shared" si="155"/>
        <v>0</v>
      </c>
      <c r="W509" s="461">
        <f t="shared" si="154"/>
        <v>0</v>
      </c>
    </row>
    <row r="510" spans="1:23" ht="105.75" hidden="1" customHeight="1" x14ac:dyDescent="0.2">
      <c r="A510" s="364">
        <f>'موازنة 2026-2027'!A510</f>
        <v>0</v>
      </c>
      <c r="B510" s="365">
        <f>'موازنة 2026-2027'!B510</f>
        <v>0</v>
      </c>
      <c r="C510" s="365">
        <f>'موازنة 2026-2027'!C510</f>
        <v>0</v>
      </c>
      <c r="D510" s="365">
        <f>'موازنة 2026-2027'!D510</f>
        <v>0</v>
      </c>
      <c r="E510" s="365">
        <f>'موازنة 2026-2027'!E510</f>
        <v>0</v>
      </c>
      <c r="F510" s="365">
        <f>'موازنة 2026-2027'!F510</f>
        <v>0</v>
      </c>
      <c r="G510" s="49" t="s">
        <v>952</v>
      </c>
      <c r="H510" s="480" t="s">
        <v>371</v>
      </c>
      <c r="I510" s="365">
        <f>'الاطار الموازنى  راي الجهه عام'!I510</f>
        <v>0</v>
      </c>
      <c r="J510" s="365">
        <f>'موازنة 2026-2027'!O510</f>
        <v>0</v>
      </c>
      <c r="K510" s="365">
        <f>'الاطار الموازنى  راي الجهه عام'!J510</f>
        <v>0</v>
      </c>
      <c r="L510" s="365">
        <f>'الاطار الموازنى  راي الجهه عام'!K510</f>
        <v>0</v>
      </c>
      <c r="M510" s="365">
        <f>'الاطار الموازنى  راي الجهه عام'!M510</f>
        <v>0</v>
      </c>
      <c r="N510" s="365">
        <f>'موازنة 2027-2028 '!O510</f>
        <v>0</v>
      </c>
      <c r="O510" s="365">
        <f>'موازنة 2028 -2029'!O510</f>
        <v>0</v>
      </c>
      <c r="P510" s="365">
        <f t="shared" si="158"/>
        <v>0</v>
      </c>
      <c r="Q510" s="365">
        <f>'موازنة 2029-2030'!O510</f>
        <v>0</v>
      </c>
      <c r="R510" s="496">
        <f t="shared" si="151"/>
        <v>0</v>
      </c>
      <c r="S510" s="365"/>
      <c r="T510" s="365" t="str">
        <f t="shared" si="152"/>
        <v xml:space="preserve"> </v>
      </c>
      <c r="U510" s="365" t="str">
        <f t="shared" si="153"/>
        <v xml:space="preserve"> </v>
      </c>
      <c r="V510" s="497">
        <f t="shared" si="155"/>
        <v>0</v>
      </c>
      <c r="W510" s="461">
        <f t="shared" si="154"/>
        <v>0</v>
      </c>
    </row>
    <row r="511" spans="1:23" ht="105.75" hidden="1" customHeight="1" thickBot="1" x14ac:dyDescent="0.25">
      <c r="A511" s="364">
        <f>'موازنة 2026-2027'!A511</f>
        <v>0</v>
      </c>
      <c r="B511" s="365">
        <f>'موازنة 2026-2027'!B511</f>
        <v>0</v>
      </c>
      <c r="C511" s="365">
        <f>'موازنة 2026-2027'!C511</f>
        <v>0</v>
      </c>
      <c r="D511" s="365">
        <f>'موازنة 2026-2027'!D511</f>
        <v>0</v>
      </c>
      <c r="E511" s="365">
        <f>'موازنة 2026-2027'!E511</f>
        <v>0</v>
      </c>
      <c r="F511" s="365">
        <f>'موازنة 2026-2027'!F511</f>
        <v>0</v>
      </c>
      <c r="G511" s="50" t="s">
        <v>953</v>
      </c>
      <c r="H511" s="519" t="s">
        <v>372</v>
      </c>
      <c r="I511" s="365">
        <f>'الاطار الموازنى  راي الجهه عام'!I511</f>
        <v>0</v>
      </c>
      <c r="J511" s="365">
        <f>'موازنة 2026-2027'!O511</f>
        <v>0</v>
      </c>
      <c r="K511" s="365">
        <f>'الاطار الموازنى  راي الجهه عام'!J511</f>
        <v>0</v>
      </c>
      <c r="L511" s="365">
        <f>'الاطار الموازنى  راي الجهه عام'!K511</f>
        <v>0</v>
      </c>
      <c r="M511" s="365">
        <f>'الاطار الموازنى  راي الجهه عام'!M511</f>
        <v>0</v>
      </c>
      <c r="N511" s="365">
        <f>'موازنة 2027-2028 '!O511</f>
        <v>0</v>
      </c>
      <c r="O511" s="365">
        <f>'موازنة 2028 -2029'!O511</f>
        <v>0</v>
      </c>
      <c r="P511" s="365">
        <f t="shared" si="158"/>
        <v>0</v>
      </c>
      <c r="Q511" s="365">
        <f>'موازنة 2029-2030'!O511</f>
        <v>0</v>
      </c>
      <c r="R511" s="496">
        <f t="shared" si="151"/>
        <v>0</v>
      </c>
      <c r="S511" s="365"/>
      <c r="T511" s="365" t="str">
        <f t="shared" si="152"/>
        <v xml:space="preserve"> </v>
      </c>
      <c r="U511" s="365" t="str">
        <f t="shared" si="153"/>
        <v xml:space="preserve"> </v>
      </c>
      <c r="V511" s="497">
        <f t="shared" si="155"/>
        <v>0</v>
      </c>
      <c r="W511" s="461">
        <f t="shared" si="154"/>
        <v>0</v>
      </c>
    </row>
    <row r="512" spans="1:23" s="1" customFormat="1" ht="102.75" hidden="1" customHeight="1" thickBot="1" x14ac:dyDescent="0.25">
      <c r="A512" s="360">
        <f t="shared" ref="A512:S512" si="164">SUM(A509:A511)</f>
        <v>0</v>
      </c>
      <c r="B512" s="368">
        <f t="shared" si="164"/>
        <v>0</v>
      </c>
      <c r="C512" s="368">
        <f t="shared" si="164"/>
        <v>0</v>
      </c>
      <c r="D512" s="368">
        <f t="shared" si="164"/>
        <v>0</v>
      </c>
      <c r="E512" s="368">
        <f t="shared" si="164"/>
        <v>0</v>
      </c>
      <c r="F512" s="368">
        <f t="shared" si="164"/>
        <v>0</v>
      </c>
      <c r="G512" s="51"/>
      <c r="H512" s="486" t="s">
        <v>167</v>
      </c>
      <c r="I512" s="368">
        <f>'الاطار الموازنى  راي الجهه عام'!I512</f>
        <v>0</v>
      </c>
      <c r="J512" s="368">
        <f>'موازنة 2026-2027'!O512</f>
        <v>0</v>
      </c>
      <c r="K512" s="368">
        <f>'الاطار الموازنى  راي الجهه عام'!J512</f>
        <v>0</v>
      </c>
      <c r="L512" s="368">
        <f>'الاطار الموازنى  راي الجهه عام'!K512</f>
        <v>0</v>
      </c>
      <c r="M512" s="368">
        <f>'الاطار الموازنى  راي الجهه عام'!M512</f>
        <v>0</v>
      </c>
      <c r="N512" s="368">
        <f>'موازنة 2027-2028 '!O512</f>
        <v>0</v>
      </c>
      <c r="O512" s="368">
        <f>'موازنة 2028 -2029'!O512</f>
        <v>0</v>
      </c>
      <c r="P512" s="368">
        <f t="shared" si="164"/>
        <v>0</v>
      </c>
      <c r="Q512" s="368">
        <f>'موازنة 2029-2030'!O512</f>
        <v>0</v>
      </c>
      <c r="R512" s="500">
        <f t="shared" si="151"/>
        <v>0</v>
      </c>
      <c r="S512" s="368">
        <f t="shared" si="164"/>
        <v>0</v>
      </c>
      <c r="T512" s="368" t="str">
        <f t="shared" si="152"/>
        <v xml:space="preserve"> </v>
      </c>
      <c r="U512" s="368" t="str">
        <f t="shared" si="153"/>
        <v xml:space="preserve"> </v>
      </c>
      <c r="V512" s="501">
        <f t="shared" si="155"/>
        <v>0</v>
      </c>
      <c r="W512" s="461">
        <f t="shared" si="154"/>
        <v>0</v>
      </c>
    </row>
    <row r="513" spans="1:23" s="1" customFormat="1" ht="105.75" hidden="1" customHeight="1" x14ac:dyDescent="0.2">
      <c r="A513" s="357">
        <f>'موازنة 2026-2027'!A513</f>
        <v>0</v>
      </c>
      <c r="B513" s="373">
        <f>'موازنة 2026-2027'!B513</f>
        <v>0</v>
      </c>
      <c r="C513" s="373">
        <f>'موازنة 2026-2027'!C513</f>
        <v>0</v>
      </c>
      <c r="D513" s="373">
        <f>'موازنة 2026-2027'!D513</f>
        <v>0</v>
      </c>
      <c r="E513" s="373">
        <f>'موازنة 2026-2027'!E513</f>
        <v>0</v>
      </c>
      <c r="F513" s="373">
        <f>'موازنة 2026-2027'!F513</f>
        <v>0</v>
      </c>
      <c r="G513" s="48">
        <v>4111070201</v>
      </c>
      <c r="H513" s="513" t="s">
        <v>373</v>
      </c>
      <c r="I513" s="373">
        <f>'الاطار الموازنى  راي الجهه عام'!I513</f>
        <v>0</v>
      </c>
      <c r="J513" s="373">
        <f>'موازنة 2026-2027'!O513</f>
        <v>0</v>
      </c>
      <c r="K513" s="373">
        <f>'الاطار الموازنى  راي الجهه عام'!J513</f>
        <v>0</v>
      </c>
      <c r="L513" s="373">
        <f>'الاطار الموازنى  راي الجهه عام'!K513</f>
        <v>0</v>
      </c>
      <c r="M513" s="373">
        <f>'الاطار الموازنى  راي الجهه عام'!M513</f>
        <v>0</v>
      </c>
      <c r="N513" s="373">
        <f>'موازنة 2027-2028 '!O513</f>
        <v>0</v>
      </c>
      <c r="O513" s="373">
        <f>'موازنة 2028 -2029'!O513</f>
        <v>0</v>
      </c>
      <c r="P513" s="373">
        <f t="shared" si="158"/>
        <v>0</v>
      </c>
      <c r="Q513" s="373">
        <f>'موازنة 2029-2030'!O513</f>
        <v>0</v>
      </c>
      <c r="R513" s="508">
        <f t="shared" si="151"/>
        <v>0</v>
      </c>
      <c r="S513" s="373"/>
      <c r="T513" s="373" t="str">
        <f t="shared" si="152"/>
        <v xml:space="preserve"> </v>
      </c>
      <c r="U513" s="373" t="str">
        <f t="shared" si="153"/>
        <v xml:space="preserve"> </v>
      </c>
      <c r="V513" s="509">
        <f t="shared" si="155"/>
        <v>0</v>
      </c>
      <c r="W513" s="461">
        <f t="shared" si="154"/>
        <v>0</v>
      </c>
    </row>
    <row r="514" spans="1:23" s="1" customFormat="1" ht="105.75" hidden="1" customHeight="1" x14ac:dyDescent="0.2">
      <c r="A514" s="357">
        <f>'موازنة 2026-2027'!A514</f>
        <v>0</v>
      </c>
      <c r="B514" s="373">
        <f>'موازنة 2026-2027'!B514</f>
        <v>0</v>
      </c>
      <c r="C514" s="373">
        <f>'موازنة 2026-2027'!C514</f>
        <v>0</v>
      </c>
      <c r="D514" s="373">
        <f>'موازنة 2026-2027'!D514</f>
        <v>0</v>
      </c>
      <c r="E514" s="373">
        <f>'موازنة 2026-2027'!E514</f>
        <v>0</v>
      </c>
      <c r="F514" s="373">
        <f>'موازنة 2026-2027'!F514</f>
        <v>0</v>
      </c>
      <c r="G514" s="54">
        <v>4111070301</v>
      </c>
      <c r="H514" s="477" t="s">
        <v>374</v>
      </c>
      <c r="I514" s="373">
        <f>'الاطار الموازنى  راي الجهه عام'!I514</f>
        <v>0</v>
      </c>
      <c r="J514" s="373">
        <f>'موازنة 2026-2027'!O514</f>
        <v>0</v>
      </c>
      <c r="K514" s="373">
        <f>'الاطار الموازنى  راي الجهه عام'!J514</f>
        <v>0</v>
      </c>
      <c r="L514" s="373">
        <f>'الاطار الموازنى  راي الجهه عام'!K514</f>
        <v>0</v>
      </c>
      <c r="M514" s="373">
        <f>'الاطار الموازنى  راي الجهه عام'!M514</f>
        <v>0</v>
      </c>
      <c r="N514" s="373">
        <f>'موازنة 2027-2028 '!O514</f>
        <v>0</v>
      </c>
      <c r="O514" s="373">
        <f>'موازنة 2028 -2029'!O514</f>
        <v>0</v>
      </c>
      <c r="P514" s="373">
        <f t="shared" si="158"/>
        <v>0</v>
      </c>
      <c r="Q514" s="373">
        <f>'موازنة 2029-2030'!O514</f>
        <v>0</v>
      </c>
      <c r="R514" s="508">
        <f t="shared" si="151"/>
        <v>0</v>
      </c>
      <c r="S514" s="373"/>
      <c r="T514" s="373" t="str">
        <f t="shared" si="152"/>
        <v xml:space="preserve"> </v>
      </c>
      <c r="U514" s="373" t="str">
        <f t="shared" si="153"/>
        <v xml:space="preserve"> </v>
      </c>
      <c r="V514" s="509">
        <f t="shared" si="155"/>
        <v>0</v>
      </c>
      <c r="W514" s="461">
        <f t="shared" si="154"/>
        <v>0</v>
      </c>
    </row>
    <row r="515" spans="1:23" s="1" customFormat="1" ht="105.75" hidden="1" customHeight="1" x14ac:dyDescent="0.2">
      <c r="A515" s="357">
        <f>'موازنة 2026-2027'!A515</f>
        <v>0</v>
      </c>
      <c r="B515" s="373">
        <f>'موازنة 2026-2027'!B515</f>
        <v>0</v>
      </c>
      <c r="C515" s="373">
        <f>'موازنة 2026-2027'!C515</f>
        <v>0</v>
      </c>
      <c r="D515" s="373">
        <f>'موازنة 2026-2027'!D515</f>
        <v>0</v>
      </c>
      <c r="E515" s="373">
        <f>'موازنة 2026-2027'!E515</f>
        <v>0</v>
      </c>
      <c r="F515" s="373">
        <f>'موازنة 2026-2027'!F515</f>
        <v>0</v>
      </c>
      <c r="G515" s="54">
        <v>4111070401</v>
      </c>
      <c r="H515" s="477" t="s">
        <v>375</v>
      </c>
      <c r="I515" s="373">
        <f>'الاطار الموازنى  راي الجهه عام'!I515</f>
        <v>0</v>
      </c>
      <c r="J515" s="373">
        <f>'موازنة 2026-2027'!O515</f>
        <v>0</v>
      </c>
      <c r="K515" s="373">
        <f>'الاطار الموازنى  راي الجهه عام'!J515</f>
        <v>0</v>
      </c>
      <c r="L515" s="373">
        <f>'الاطار الموازنى  راي الجهه عام'!K515</f>
        <v>0</v>
      </c>
      <c r="M515" s="373">
        <f>'الاطار الموازنى  راي الجهه عام'!M515</f>
        <v>0</v>
      </c>
      <c r="N515" s="373">
        <f>'موازنة 2027-2028 '!O515</f>
        <v>0</v>
      </c>
      <c r="O515" s="373">
        <f>'موازنة 2028 -2029'!O515</f>
        <v>0</v>
      </c>
      <c r="P515" s="373">
        <f t="shared" si="158"/>
        <v>0</v>
      </c>
      <c r="Q515" s="373">
        <f>'موازنة 2029-2030'!O515</f>
        <v>0</v>
      </c>
      <c r="R515" s="508">
        <f t="shared" si="151"/>
        <v>0</v>
      </c>
      <c r="S515" s="373"/>
      <c r="T515" s="373" t="str">
        <f t="shared" si="152"/>
        <v xml:space="preserve"> </v>
      </c>
      <c r="U515" s="373" t="str">
        <f t="shared" si="153"/>
        <v xml:space="preserve"> </v>
      </c>
      <c r="V515" s="509">
        <f t="shared" si="155"/>
        <v>0</v>
      </c>
      <c r="W515" s="461">
        <f t="shared" si="154"/>
        <v>0</v>
      </c>
    </row>
    <row r="516" spans="1:23" s="1" customFormat="1" ht="105.75" customHeight="1" thickBot="1" x14ac:dyDescent="0.25">
      <c r="A516" s="374"/>
      <c r="B516" s="375"/>
      <c r="C516" s="375"/>
      <c r="D516" s="375"/>
      <c r="E516" s="375"/>
      <c r="F516" s="375"/>
      <c r="G516" s="55">
        <v>4111070500</v>
      </c>
      <c r="H516" s="510" t="s">
        <v>376</v>
      </c>
      <c r="I516" s="375">
        <f>'الاطار الموازنى  راي الجهه عام'!I516</f>
        <v>0</v>
      </c>
      <c r="J516" s="375"/>
      <c r="K516" s="375">
        <f>'الاطار الموازنى  راي الجهه عام'!J516</f>
        <v>0</v>
      </c>
      <c r="L516" s="375">
        <f>'الاطار الموازنى  راي الجهه عام'!K516</f>
        <v>0</v>
      </c>
      <c r="M516" s="375">
        <f>'الاطار الموازنى  راي الجهه عام'!M516</f>
        <v>0</v>
      </c>
      <c r="N516" s="375"/>
      <c r="O516" s="375"/>
      <c r="P516" s="375"/>
      <c r="Q516" s="375"/>
      <c r="R516" s="511"/>
      <c r="S516" s="375"/>
      <c r="T516" s="375" t="str">
        <f t="shared" si="152"/>
        <v xml:space="preserve"> </v>
      </c>
      <c r="U516" s="375" t="str">
        <f t="shared" si="153"/>
        <v xml:space="preserve"> </v>
      </c>
      <c r="V516" s="512"/>
      <c r="W516" s="461">
        <f>W519</f>
        <v>258970</v>
      </c>
    </row>
    <row r="517" spans="1:23" ht="105.75" customHeight="1" thickBot="1" x14ac:dyDescent="0.25">
      <c r="A517" s="353">
        <f>'موازنة 2026-2027'!A517</f>
        <v>0</v>
      </c>
      <c r="B517" s="354">
        <f>'موازنة 2026-2027'!B517</f>
        <v>67536</v>
      </c>
      <c r="C517" s="354">
        <f>'موازنة 2026-2027'!C517</f>
        <v>23000</v>
      </c>
      <c r="D517" s="354">
        <f>'موازنة 2026-2027'!D517</f>
        <v>30434</v>
      </c>
      <c r="E517" s="354">
        <f>'موازنة 2026-2027'!E517</f>
        <v>23000</v>
      </c>
      <c r="F517" s="354">
        <f>'موازنة 2026-2027'!F517</f>
        <v>0</v>
      </c>
      <c r="G517" s="79" t="s">
        <v>954</v>
      </c>
      <c r="H517" s="495" t="s">
        <v>626</v>
      </c>
      <c r="I517" s="354">
        <f>'الاطار الموازنى  راي الجهه عام'!I517</f>
        <v>23000</v>
      </c>
      <c r="J517" s="354">
        <f>'موازنة 2026-2027'!O517</f>
        <v>23000</v>
      </c>
      <c r="K517" s="354">
        <f>'الاطار الموازنى  راي الجهه عام'!J517</f>
        <v>23000</v>
      </c>
      <c r="L517" s="354">
        <f>'الاطار الموازنى  راي الجهه عام'!K517</f>
        <v>23000</v>
      </c>
      <c r="M517" s="354">
        <f>'الاطار الموازنى  راي الجهه عام'!M517</f>
        <v>0</v>
      </c>
      <c r="N517" s="354">
        <f>'موازنة 2027-2028 '!O517</f>
        <v>23000</v>
      </c>
      <c r="O517" s="354">
        <f>'موازنة 2028 -2029'!O517</f>
        <v>23000</v>
      </c>
      <c r="P517" s="354">
        <f t="shared" si="158"/>
        <v>46000</v>
      </c>
      <c r="Q517" s="354">
        <f>'موازنة 2029-2030'!O517</f>
        <v>0</v>
      </c>
      <c r="R517" s="469">
        <f t="shared" si="151"/>
        <v>-23000</v>
      </c>
      <c r="S517" s="354"/>
      <c r="T517" s="354" t="str">
        <f t="shared" si="152"/>
        <v xml:space="preserve"> </v>
      </c>
      <c r="U517" s="354">
        <f t="shared" si="153"/>
        <v>23000</v>
      </c>
      <c r="V517" s="470">
        <f t="shared" si="155"/>
        <v>0</v>
      </c>
      <c r="W517" s="461">
        <f t="shared" si="154"/>
        <v>258970</v>
      </c>
    </row>
    <row r="518" spans="1:23" ht="105.75" hidden="1" customHeight="1" thickBot="1" x14ac:dyDescent="0.25">
      <c r="A518" s="366">
        <f>'موازنة 2026-2027'!A518</f>
        <v>0</v>
      </c>
      <c r="B518" s="367">
        <f>'موازنة 2026-2027'!B518</f>
        <v>0</v>
      </c>
      <c r="C518" s="367">
        <f>'موازنة 2026-2027'!C518</f>
        <v>0</v>
      </c>
      <c r="D518" s="367">
        <f>'موازنة 2026-2027'!D518</f>
        <v>0</v>
      </c>
      <c r="E518" s="367">
        <f>'موازنة 2026-2027'!E518</f>
        <v>0</v>
      </c>
      <c r="F518" s="367">
        <f>'موازنة 2026-2027'!F518</f>
        <v>0</v>
      </c>
      <c r="G518" s="81">
        <v>4111070502</v>
      </c>
      <c r="H518" s="483" t="s">
        <v>627</v>
      </c>
      <c r="I518" s="367">
        <f>'الاطار الموازنى  راي الجهه عام'!I518</f>
        <v>0</v>
      </c>
      <c r="J518" s="367">
        <f>'موازنة 2026-2027'!O518</f>
        <v>0</v>
      </c>
      <c r="K518" s="367">
        <f>'الاطار الموازنى  راي الجهه عام'!J518</f>
        <v>0</v>
      </c>
      <c r="L518" s="367">
        <f>'الاطار الموازنى  راي الجهه عام'!K518</f>
        <v>0</v>
      </c>
      <c r="M518" s="367">
        <f>'الاطار الموازنى  راي الجهه عام'!M518</f>
        <v>0</v>
      </c>
      <c r="N518" s="367">
        <f>'موازنة 2027-2028 '!O518</f>
        <v>0</v>
      </c>
      <c r="O518" s="367">
        <f>'موازنة 2028 -2029'!O518</f>
        <v>0</v>
      </c>
      <c r="P518" s="367">
        <f t="shared" si="158"/>
        <v>0</v>
      </c>
      <c r="Q518" s="367">
        <f>'موازنة 2029-2030'!O518</f>
        <v>0</v>
      </c>
      <c r="R518" s="498">
        <f t="shared" si="151"/>
        <v>0</v>
      </c>
      <c r="S518" s="367"/>
      <c r="T518" s="367" t="str">
        <f t="shared" si="152"/>
        <v xml:space="preserve"> </v>
      </c>
      <c r="U518" s="367" t="str">
        <f t="shared" si="153"/>
        <v xml:space="preserve"> </v>
      </c>
      <c r="V518" s="499">
        <f t="shared" si="155"/>
        <v>0</v>
      </c>
      <c r="W518" s="461">
        <f t="shared" si="154"/>
        <v>0</v>
      </c>
    </row>
    <row r="519" spans="1:23" s="1" customFormat="1" ht="110.25" customHeight="1" thickBot="1" x14ac:dyDescent="0.25">
      <c r="A519" s="360">
        <f t="shared" ref="A519:S519" si="165">A517+A518</f>
        <v>0</v>
      </c>
      <c r="B519" s="368">
        <f t="shared" si="165"/>
        <v>67536</v>
      </c>
      <c r="C519" s="368">
        <f t="shared" si="165"/>
        <v>23000</v>
      </c>
      <c r="D519" s="368">
        <f t="shared" si="165"/>
        <v>30434</v>
      </c>
      <c r="E519" s="368">
        <f t="shared" si="165"/>
        <v>23000</v>
      </c>
      <c r="F519" s="368">
        <f t="shared" si="165"/>
        <v>0</v>
      </c>
      <c r="G519" s="51"/>
      <c r="H519" s="486" t="s">
        <v>197</v>
      </c>
      <c r="I519" s="368">
        <f>'الاطار الموازنى  راي الجهه عام'!I519</f>
        <v>23000</v>
      </c>
      <c r="J519" s="368">
        <f>'موازنة 2026-2027'!O519</f>
        <v>23000</v>
      </c>
      <c r="K519" s="368">
        <f>'الاطار الموازنى  راي الجهه عام'!J519</f>
        <v>23000</v>
      </c>
      <c r="L519" s="368">
        <f>'الاطار الموازنى  راي الجهه عام'!K519</f>
        <v>23000</v>
      </c>
      <c r="M519" s="368">
        <f>'الاطار الموازنى  راي الجهه عام'!M519</f>
        <v>0</v>
      </c>
      <c r="N519" s="368">
        <f>'موازنة 2027-2028 '!O519</f>
        <v>23000</v>
      </c>
      <c r="O519" s="368">
        <f>'موازنة 2028 -2029'!O519</f>
        <v>23000</v>
      </c>
      <c r="P519" s="368">
        <f t="shared" si="165"/>
        <v>46000</v>
      </c>
      <c r="Q519" s="368">
        <f>'موازنة 2029-2030'!O519</f>
        <v>0</v>
      </c>
      <c r="R519" s="500">
        <f t="shared" si="151"/>
        <v>-23000</v>
      </c>
      <c r="S519" s="368">
        <f t="shared" si="165"/>
        <v>0</v>
      </c>
      <c r="T519" s="368" t="str">
        <f t="shared" si="152"/>
        <v xml:space="preserve"> </v>
      </c>
      <c r="U519" s="368">
        <f t="shared" si="153"/>
        <v>23000</v>
      </c>
      <c r="V519" s="501">
        <f t="shared" si="155"/>
        <v>0</v>
      </c>
      <c r="W519" s="461">
        <f t="shared" si="154"/>
        <v>258970</v>
      </c>
    </row>
    <row r="520" spans="1:23" s="2" customFormat="1" ht="112.5" customHeight="1" thickBot="1" x14ac:dyDescent="0.25">
      <c r="A520" s="431">
        <f t="shared" ref="A520:S520" si="166">A512+A513+A514+A515+A519</f>
        <v>0</v>
      </c>
      <c r="B520" s="432">
        <f t="shared" si="166"/>
        <v>67536</v>
      </c>
      <c r="C520" s="432">
        <f t="shared" si="166"/>
        <v>23000</v>
      </c>
      <c r="D520" s="432">
        <f t="shared" si="166"/>
        <v>30434</v>
      </c>
      <c r="E520" s="432">
        <f t="shared" si="166"/>
        <v>23000</v>
      </c>
      <c r="F520" s="432">
        <f t="shared" si="166"/>
        <v>0</v>
      </c>
      <c r="G520" s="70"/>
      <c r="H520" s="514" t="s">
        <v>377</v>
      </c>
      <c r="I520" s="432">
        <f>'الاطار الموازنى  راي الجهه عام'!I520</f>
        <v>23000</v>
      </c>
      <c r="J520" s="432">
        <f>'موازنة 2026-2027'!O520</f>
        <v>23000</v>
      </c>
      <c r="K520" s="432">
        <f>'الاطار الموازنى  راي الجهه عام'!J520</f>
        <v>23000</v>
      </c>
      <c r="L520" s="432">
        <f>'الاطار الموازنى  راي الجهه عام'!K520</f>
        <v>23000</v>
      </c>
      <c r="M520" s="432">
        <f>'الاطار الموازنى  راي الجهه عام'!M520</f>
        <v>0</v>
      </c>
      <c r="N520" s="432">
        <f>'موازنة 2027-2028 '!O520</f>
        <v>23000</v>
      </c>
      <c r="O520" s="432">
        <f>'موازنة 2028 -2029'!O520</f>
        <v>23000</v>
      </c>
      <c r="P520" s="432">
        <f t="shared" si="166"/>
        <v>46000</v>
      </c>
      <c r="Q520" s="432">
        <f>'موازنة 2029-2030'!O520</f>
        <v>0</v>
      </c>
      <c r="R520" s="610">
        <f t="shared" si="151"/>
        <v>-23000</v>
      </c>
      <c r="S520" s="432">
        <f t="shared" si="166"/>
        <v>0</v>
      </c>
      <c r="T520" s="432" t="str">
        <f t="shared" si="152"/>
        <v xml:space="preserve"> </v>
      </c>
      <c r="U520" s="432">
        <f t="shared" si="153"/>
        <v>23000</v>
      </c>
      <c r="V520" s="611">
        <f t="shared" si="155"/>
        <v>0</v>
      </c>
      <c r="W520" s="461">
        <f t="shared" si="154"/>
        <v>258970</v>
      </c>
    </row>
    <row r="521" spans="1:23" s="3" customFormat="1" ht="112.5" customHeight="1" thickBot="1" x14ac:dyDescent="0.25">
      <c r="A521" s="382">
        <f t="shared" ref="A521:S521" si="167">A520+A506+A505+A504+A496+A492+A485</f>
        <v>22000000</v>
      </c>
      <c r="B521" s="383">
        <f t="shared" si="167"/>
        <v>25028835</v>
      </c>
      <c r="C521" s="383">
        <f t="shared" si="167"/>
        <v>18818000</v>
      </c>
      <c r="D521" s="383">
        <f t="shared" si="167"/>
        <v>32085379</v>
      </c>
      <c r="E521" s="383">
        <f t="shared" si="167"/>
        <v>30818000</v>
      </c>
      <c r="F521" s="383">
        <f t="shared" si="167"/>
        <v>0</v>
      </c>
      <c r="G521" s="58"/>
      <c r="H521" s="525" t="s">
        <v>378</v>
      </c>
      <c r="I521" s="383">
        <f>'الاطار الموازنى  راي الجهه عام'!I521</f>
        <v>39423000</v>
      </c>
      <c r="J521" s="383">
        <f>'موازنة 2026-2027'!O521</f>
        <v>39423000</v>
      </c>
      <c r="K521" s="383">
        <f>'الاطار الموازنى  راي الجهه عام'!J521</f>
        <v>45523000</v>
      </c>
      <c r="L521" s="383">
        <f>'الاطار الموازنى  راي الجهه عام'!K521</f>
        <v>54623000</v>
      </c>
      <c r="M521" s="383">
        <f>'الاطار الموازنى  راي الجهه عام'!M521</f>
        <v>0</v>
      </c>
      <c r="N521" s="383">
        <f>'موازنة 2027-2028 '!O521</f>
        <v>45523000</v>
      </c>
      <c r="O521" s="383">
        <f>'موازنة 2028 -2029'!O521</f>
        <v>54623000</v>
      </c>
      <c r="P521" s="383">
        <f t="shared" si="167"/>
        <v>109246000</v>
      </c>
      <c r="Q521" s="383">
        <f>'موازنة 2029-2030'!O521</f>
        <v>0</v>
      </c>
      <c r="R521" s="526">
        <f t="shared" si="151"/>
        <v>-39423000</v>
      </c>
      <c r="S521" s="383">
        <f t="shared" si="167"/>
        <v>0</v>
      </c>
      <c r="T521" s="383" t="str">
        <f t="shared" si="152"/>
        <v xml:space="preserve"> </v>
      </c>
      <c r="U521" s="383">
        <f t="shared" si="153"/>
        <v>39423000</v>
      </c>
      <c r="V521" s="527">
        <f t="shared" si="155"/>
        <v>0</v>
      </c>
      <c r="W521" s="461">
        <f t="shared" si="154"/>
        <v>377565214</v>
      </c>
    </row>
    <row r="522" spans="1:23" s="277" customFormat="1" ht="117" customHeight="1" x14ac:dyDescent="0.2">
      <c r="A522" s="421"/>
      <c r="B522" s="422"/>
      <c r="C522" s="423">
        <f>(C521-A521)/A521</f>
        <v>-0.14463636363636365</v>
      </c>
      <c r="D522" s="423">
        <f>(D521-B521)/B521</f>
        <v>0.2819365743551388</v>
      </c>
      <c r="E522" s="423">
        <f>(E521-C521)/C521</f>
        <v>0.63768732065044109</v>
      </c>
      <c r="F522" s="423">
        <f>(F521-D521)/D521</f>
        <v>-1</v>
      </c>
      <c r="G522" s="280"/>
      <c r="H522" s="536" t="s">
        <v>1137</v>
      </c>
      <c r="I522" s="386" t="e">
        <f>'الاطار الموازنى  راي الجهه عام'!I522</f>
        <v>#DIV/0!</v>
      </c>
      <c r="J522" s="386">
        <f>'موازنة 2026-2027'!O522</f>
        <v>0</v>
      </c>
      <c r="K522" s="386" t="e">
        <f>'الاطار الموازنى  راي الجهه عام'!J522</f>
        <v>#DIV/0!</v>
      </c>
      <c r="L522" s="386" t="e">
        <f>'الاطار الموازنى  راي الجهه عام'!K522</f>
        <v>#VALUE!</v>
      </c>
      <c r="M522" s="386">
        <f>'الاطار الموازنى  راي الجهه عام'!M522</f>
        <v>-1</v>
      </c>
      <c r="N522" s="422" t="e">
        <f>'موازنة 2027-2028 '!O522</f>
        <v>#DIV/0!</v>
      </c>
      <c r="O522" s="422" t="e">
        <f>'موازنة 2028 -2029'!O522</f>
        <v>#DIV/0!</v>
      </c>
      <c r="P522" s="422"/>
      <c r="Q522" s="423" t="e">
        <f>'موازنة 2029-2030'!O522</f>
        <v>#DIV/0!</v>
      </c>
      <c r="R522" s="590"/>
      <c r="S522" s="423">
        <f>(S521-N521)/N521</f>
        <v>-1</v>
      </c>
      <c r="T522" s="422"/>
      <c r="U522" s="422"/>
      <c r="V522" s="591"/>
      <c r="W522" s="539">
        <v>1</v>
      </c>
    </row>
    <row r="523" spans="1:23" s="3" customFormat="1" ht="105.75" customHeight="1" x14ac:dyDescent="0.2">
      <c r="A523" s="387"/>
      <c r="B523" s="388"/>
      <c r="C523" s="388"/>
      <c r="D523" s="388"/>
      <c r="E523" s="388"/>
      <c r="F523" s="388"/>
      <c r="G523" s="59" t="s">
        <v>955</v>
      </c>
      <c r="H523" s="540" t="s">
        <v>379</v>
      </c>
      <c r="I523" s="388">
        <f>'الاطار الموازنى  راي الجهه عام'!I523</f>
        <v>0</v>
      </c>
      <c r="J523" s="388"/>
      <c r="K523" s="388">
        <f>'الاطار الموازنى  راي الجهه عام'!J523</f>
        <v>0</v>
      </c>
      <c r="L523" s="388">
        <f>'الاطار الموازنى  راي الجهه عام'!K523</f>
        <v>0</v>
      </c>
      <c r="M523" s="388">
        <f>'الاطار الموازنى  راي الجهه عام'!M523</f>
        <v>0</v>
      </c>
      <c r="N523" s="388"/>
      <c r="O523" s="388"/>
      <c r="P523" s="388"/>
      <c r="Q523" s="388"/>
      <c r="R523" s="541"/>
      <c r="S523" s="388"/>
      <c r="T523" s="388" t="str">
        <f t="shared" si="152"/>
        <v xml:space="preserve"> </v>
      </c>
      <c r="U523" s="388" t="str">
        <f t="shared" si="153"/>
        <v xml:space="preserve"> </v>
      </c>
      <c r="V523" s="542"/>
      <c r="W523" s="461">
        <f>W534</f>
        <v>3034060</v>
      </c>
    </row>
    <row r="524" spans="1:23" s="2" customFormat="1" ht="105.75" customHeight="1" x14ac:dyDescent="0.2">
      <c r="A524" s="389"/>
      <c r="B524" s="390"/>
      <c r="C524" s="390"/>
      <c r="D524" s="390"/>
      <c r="E524" s="390"/>
      <c r="F524" s="390"/>
      <c r="G524" s="60" t="s">
        <v>956</v>
      </c>
      <c r="H524" s="543" t="s">
        <v>380</v>
      </c>
      <c r="I524" s="390">
        <f>'الاطار الموازنى  راي الجهه عام'!I524</f>
        <v>0</v>
      </c>
      <c r="J524" s="390"/>
      <c r="K524" s="390">
        <f>'الاطار الموازنى  راي الجهه عام'!J524</f>
        <v>0</v>
      </c>
      <c r="L524" s="390">
        <f>'الاطار الموازنى  راي الجهه عام'!K524</f>
        <v>0</v>
      </c>
      <c r="M524" s="390">
        <f>'الاطار الموازنى  راي الجهه عام'!M524</f>
        <v>0</v>
      </c>
      <c r="N524" s="390"/>
      <c r="O524" s="390"/>
      <c r="P524" s="390"/>
      <c r="Q524" s="390"/>
      <c r="R524" s="544"/>
      <c r="S524" s="390"/>
      <c r="T524" s="390" t="str">
        <f t="shared" si="152"/>
        <v xml:space="preserve"> </v>
      </c>
      <c r="U524" s="390" t="str">
        <f t="shared" si="153"/>
        <v xml:space="preserve"> </v>
      </c>
      <c r="V524" s="545"/>
      <c r="W524" s="461">
        <f>W528</f>
        <v>3034060</v>
      </c>
    </row>
    <row r="525" spans="1:23" s="1" customFormat="1" ht="105.75" hidden="1" customHeight="1" x14ac:dyDescent="0.2">
      <c r="A525" s="357">
        <f>'موازنة 2026-2027'!A525</f>
        <v>0</v>
      </c>
      <c r="B525" s="373">
        <f>'موازنة 2026-2027'!B525</f>
        <v>0</v>
      </c>
      <c r="C525" s="373">
        <f>'موازنة 2026-2027'!C525</f>
        <v>0</v>
      </c>
      <c r="D525" s="373">
        <f>'موازنة 2026-2027'!D525</f>
        <v>0</v>
      </c>
      <c r="E525" s="373">
        <f>'موازنة 2026-2027'!E525</f>
        <v>0</v>
      </c>
      <c r="F525" s="373">
        <f>'موازنة 2026-2027'!F525</f>
        <v>0</v>
      </c>
      <c r="G525" s="54">
        <v>4112010101</v>
      </c>
      <c r="H525" s="477" t="s">
        <v>381</v>
      </c>
      <c r="I525" s="373">
        <f>'الاطار الموازنى  راي الجهه عام'!I525</f>
        <v>0</v>
      </c>
      <c r="J525" s="373">
        <f>'موازنة 2026-2027'!O525</f>
        <v>0</v>
      </c>
      <c r="K525" s="373">
        <f>'الاطار الموازنى  راي الجهه عام'!J525</f>
        <v>0</v>
      </c>
      <c r="L525" s="373">
        <f>'الاطار الموازنى  راي الجهه عام'!K525</f>
        <v>0</v>
      </c>
      <c r="M525" s="373">
        <f>'الاطار الموازنى  راي الجهه عام'!M525</f>
        <v>0</v>
      </c>
      <c r="N525" s="373">
        <f>'موازنة 2027-2028 '!O525</f>
        <v>0</v>
      </c>
      <c r="O525" s="373">
        <f>'موازنة 2028 -2029'!O525</f>
        <v>0</v>
      </c>
      <c r="P525" s="373">
        <f t="shared" si="158"/>
        <v>0</v>
      </c>
      <c r="Q525" s="373">
        <f>'موازنة 2029-2030'!O525</f>
        <v>0</v>
      </c>
      <c r="R525" s="508">
        <f t="shared" si="151"/>
        <v>0</v>
      </c>
      <c r="S525" s="373"/>
      <c r="T525" s="373" t="str">
        <f t="shared" si="152"/>
        <v xml:space="preserve"> </v>
      </c>
      <c r="U525" s="373" t="str">
        <f t="shared" si="153"/>
        <v xml:space="preserve"> </v>
      </c>
      <c r="V525" s="509">
        <f t="shared" si="155"/>
        <v>0</v>
      </c>
      <c r="W525" s="461">
        <f t="shared" si="154"/>
        <v>0</v>
      </c>
    </row>
    <row r="526" spans="1:23" s="1" customFormat="1" ht="105.75" customHeight="1" thickBot="1" x14ac:dyDescent="0.25">
      <c r="A526" s="357">
        <f>'موازنة 2026-2027'!A526</f>
        <v>0</v>
      </c>
      <c r="B526" s="373">
        <f>'موازنة 2026-2027'!B526</f>
        <v>337530</v>
      </c>
      <c r="C526" s="373">
        <f>'موازنة 2026-2027'!C526</f>
        <v>337000</v>
      </c>
      <c r="D526" s="373">
        <f>'موازنة 2026-2027'!D526</f>
        <v>337530</v>
      </c>
      <c r="E526" s="373">
        <f>'موازنة 2026-2027'!E526</f>
        <v>337000</v>
      </c>
      <c r="F526" s="373">
        <f>'موازنة 2026-2027'!F526</f>
        <v>0</v>
      </c>
      <c r="G526" s="54">
        <v>4112010201</v>
      </c>
      <c r="H526" s="477" t="s">
        <v>382</v>
      </c>
      <c r="I526" s="373">
        <f>'الاطار الموازنى  راي الجهه عام'!I526</f>
        <v>337000</v>
      </c>
      <c r="J526" s="373">
        <f>'موازنة 2026-2027'!O526</f>
        <v>337000</v>
      </c>
      <c r="K526" s="373">
        <f>'الاطار الموازنى  راي الجهه عام'!J526</f>
        <v>337000</v>
      </c>
      <c r="L526" s="373">
        <f>'الاطار الموازنى  راي الجهه عام'!K526</f>
        <v>337000</v>
      </c>
      <c r="M526" s="373">
        <f>'الاطار الموازنى  راي الجهه عام'!M526</f>
        <v>0</v>
      </c>
      <c r="N526" s="373">
        <f>'موازنة 2027-2028 '!O526</f>
        <v>337000</v>
      </c>
      <c r="O526" s="373">
        <f>'موازنة 2028 -2029'!O526</f>
        <v>337000</v>
      </c>
      <c r="P526" s="373">
        <f t="shared" si="158"/>
        <v>674000</v>
      </c>
      <c r="Q526" s="373">
        <f>'موازنة 2029-2030'!O526</f>
        <v>0</v>
      </c>
      <c r="R526" s="508">
        <f t="shared" si="151"/>
        <v>-337000</v>
      </c>
      <c r="S526" s="373"/>
      <c r="T526" s="373" t="str">
        <f t="shared" si="152"/>
        <v xml:space="preserve"> </v>
      </c>
      <c r="U526" s="373">
        <f t="shared" si="153"/>
        <v>337000</v>
      </c>
      <c r="V526" s="509">
        <f t="shared" si="155"/>
        <v>0</v>
      </c>
      <c r="W526" s="461">
        <f t="shared" si="154"/>
        <v>3034060</v>
      </c>
    </row>
    <row r="527" spans="1:23" s="1" customFormat="1" ht="105.75" hidden="1" customHeight="1" thickBot="1" x14ac:dyDescent="0.25">
      <c r="A527" s="357">
        <f>'موازنة 2026-2027'!A527</f>
        <v>0</v>
      </c>
      <c r="B527" s="373">
        <f>'موازنة 2026-2027'!B527</f>
        <v>0</v>
      </c>
      <c r="C527" s="373">
        <f>'موازنة 2026-2027'!C527</f>
        <v>0</v>
      </c>
      <c r="D527" s="373">
        <f>'موازنة 2026-2027'!D527</f>
        <v>0</v>
      </c>
      <c r="E527" s="373">
        <f>'موازنة 2026-2027'!E527</f>
        <v>0</v>
      </c>
      <c r="F527" s="373">
        <f>'موازنة 2026-2027'!F527</f>
        <v>0</v>
      </c>
      <c r="G527" s="55">
        <v>4112010301</v>
      </c>
      <c r="H527" s="510" t="s">
        <v>383</v>
      </c>
      <c r="I527" s="373">
        <f>'الاطار الموازنى  راي الجهه عام'!I527</f>
        <v>0</v>
      </c>
      <c r="J527" s="373">
        <f>'موازنة 2026-2027'!O527</f>
        <v>0</v>
      </c>
      <c r="K527" s="373">
        <f>'الاطار الموازنى  راي الجهه عام'!J527</f>
        <v>0</v>
      </c>
      <c r="L527" s="373">
        <f>'الاطار الموازنى  راي الجهه عام'!K527</f>
        <v>0</v>
      </c>
      <c r="M527" s="373">
        <f>'الاطار الموازنى  راي الجهه عام'!M527</f>
        <v>0</v>
      </c>
      <c r="N527" s="373">
        <f>'موازنة 2027-2028 '!O527</f>
        <v>0</v>
      </c>
      <c r="O527" s="373">
        <f>'موازنة 2028 -2029'!O527</f>
        <v>0</v>
      </c>
      <c r="P527" s="373">
        <f t="shared" si="158"/>
        <v>0</v>
      </c>
      <c r="Q527" s="373">
        <f>'موازنة 2029-2030'!O527</f>
        <v>0</v>
      </c>
      <c r="R527" s="508">
        <f t="shared" si="151"/>
        <v>0</v>
      </c>
      <c r="S527" s="373"/>
      <c r="T527" s="373" t="str">
        <f t="shared" si="152"/>
        <v xml:space="preserve"> </v>
      </c>
      <c r="U527" s="373" t="str">
        <f t="shared" si="153"/>
        <v xml:space="preserve"> </v>
      </c>
      <c r="V527" s="509">
        <f t="shared" si="155"/>
        <v>0</v>
      </c>
      <c r="W527" s="461">
        <f t="shared" si="154"/>
        <v>0</v>
      </c>
    </row>
    <row r="528" spans="1:23" s="2" customFormat="1" ht="99.75" customHeight="1" thickBot="1" x14ac:dyDescent="0.25">
      <c r="A528" s="376">
        <f t="shared" ref="A528:F528" si="168">SUM(A525:A527)</f>
        <v>0</v>
      </c>
      <c r="B528" s="377">
        <f t="shared" si="168"/>
        <v>337530</v>
      </c>
      <c r="C528" s="377">
        <f t="shared" si="168"/>
        <v>337000</v>
      </c>
      <c r="D528" s="377">
        <f t="shared" si="168"/>
        <v>337530</v>
      </c>
      <c r="E528" s="377">
        <f t="shared" si="168"/>
        <v>337000</v>
      </c>
      <c r="F528" s="377">
        <f t="shared" si="168"/>
        <v>0</v>
      </c>
      <c r="G528" s="57"/>
      <c r="H528" s="514" t="s">
        <v>237</v>
      </c>
      <c r="I528" s="377">
        <f>'الاطار الموازنى  راي الجهه عام'!I528</f>
        <v>337000</v>
      </c>
      <c r="J528" s="377">
        <f>'موازنة 2026-2027'!O528</f>
        <v>337000</v>
      </c>
      <c r="K528" s="377">
        <f>'الاطار الموازنى  راي الجهه عام'!J528</f>
        <v>337000</v>
      </c>
      <c r="L528" s="377">
        <f>'الاطار الموازنى  راي الجهه عام'!K528</f>
        <v>337000</v>
      </c>
      <c r="M528" s="377">
        <f>'الاطار الموازنى  راي الجهه عام'!M528</f>
        <v>0</v>
      </c>
      <c r="N528" s="377">
        <f>'موازنة 2027-2028 '!O528</f>
        <v>337000</v>
      </c>
      <c r="O528" s="377">
        <f>'موازنة 2028 -2029'!O528</f>
        <v>337000</v>
      </c>
      <c r="P528" s="377">
        <f t="shared" ref="P528:S528" si="169">SUM(P525:P527)</f>
        <v>674000</v>
      </c>
      <c r="Q528" s="377">
        <f>'موازنة 2029-2030'!O528</f>
        <v>0</v>
      </c>
      <c r="R528" s="515">
        <f t="shared" si="151"/>
        <v>-337000</v>
      </c>
      <c r="S528" s="377">
        <f t="shared" si="169"/>
        <v>0</v>
      </c>
      <c r="T528" s="377" t="str">
        <f t="shared" si="152"/>
        <v xml:space="preserve"> </v>
      </c>
      <c r="U528" s="377">
        <f t="shared" si="153"/>
        <v>337000</v>
      </c>
      <c r="V528" s="516">
        <f t="shared" si="155"/>
        <v>0</v>
      </c>
      <c r="W528" s="461">
        <f t="shared" si="154"/>
        <v>3034060</v>
      </c>
    </row>
    <row r="529" spans="1:23" s="2" customFormat="1" ht="105.75" hidden="1" customHeight="1" x14ac:dyDescent="0.2">
      <c r="A529" s="389"/>
      <c r="B529" s="390"/>
      <c r="C529" s="390"/>
      <c r="D529" s="390"/>
      <c r="E529" s="390"/>
      <c r="F529" s="390"/>
      <c r="G529" s="53" t="s">
        <v>957</v>
      </c>
      <c r="H529" s="556" t="s">
        <v>384</v>
      </c>
      <c r="I529" s="390">
        <f>'الاطار الموازنى  راي الجهه عام'!I529</f>
        <v>0</v>
      </c>
      <c r="J529" s="390"/>
      <c r="K529" s="390">
        <f>'الاطار الموازنى  راي الجهه عام'!J529</f>
        <v>0</v>
      </c>
      <c r="L529" s="390">
        <f>'الاطار الموازنى  راي الجهه عام'!K529</f>
        <v>0</v>
      </c>
      <c r="M529" s="390">
        <f>'الاطار الموازنى  راي الجهه عام'!M529</f>
        <v>0</v>
      </c>
      <c r="N529" s="390"/>
      <c r="O529" s="390"/>
      <c r="P529" s="390"/>
      <c r="Q529" s="390"/>
      <c r="R529" s="544"/>
      <c r="S529" s="390"/>
      <c r="T529" s="390" t="str">
        <f t="shared" si="152"/>
        <v xml:space="preserve"> </v>
      </c>
      <c r="U529" s="390" t="str">
        <f t="shared" si="153"/>
        <v xml:space="preserve"> </v>
      </c>
      <c r="V529" s="545"/>
      <c r="W529" s="461">
        <f>W533</f>
        <v>0</v>
      </c>
    </row>
    <row r="530" spans="1:23" s="1" customFormat="1" ht="105.75" hidden="1" customHeight="1" x14ac:dyDescent="0.2">
      <c r="A530" s="357">
        <f>'موازنة 2026-2027'!A530</f>
        <v>0</v>
      </c>
      <c r="B530" s="373">
        <f>'موازنة 2026-2027'!B530</f>
        <v>0</v>
      </c>
      <c r="C530" s="373">
        <f>'موازنة 2026-2027'!C530</f>
        <v>0</v>
      </c>
      <c r="D530" s="373">
        <f>'موازنة 2026-2027'!D530</f>
        <v>0</v>
      </c>
      <c r="E530" s="373">
        <f>'موازنة 2026-2027'!E530</f>
        <v>0</v>
      </c>
      <c r="F530" s="373">
        <f>'موازنة 2026-2027'!F530</f>
        <v>0</v>
      </c>
      <c r="G530" s="54">
        <v>4112020101</v>
      </c>
      <c r="H530" s="477" t="s">
        <v>385</v>
      </c>
      <c r="I530" s="373">
        <f>'الاطار الموازنى  راي الجهه عام'!I530</f>
        <v>0</v>
      </c>
      <c r="J530" s="373">
        <f>'موازنة 2026-2027'!O530</f>
        <v>0</v>
      </c>
      <c r="K530" s="373">
        <f>'الاطار الموازنى  راي الجهه عام'!J530</f>
        <v>0</v>
      </c>
      <c r="L530" s="373">
        <f>'الاطار الموازنى  راي الجهه عام'!K530</f>
        <v>0</v>
      </c>
      <c r="M530" s="373">
        <f>'الاطار الموازنى  راي الجهه عام'!M530</f>
        <v>0</v>
      </c>
      <c r="N530" s="373">
        <f>'موازنة 2027-2028 '!O530</f>
        <v>0</v>
      </c>
      <c r="O530" s="373">
        <f>'موازنة 2028 -2029'!O530</f>
        <v>0</v>
      </c>
      <c r="P530" s="373">
        <f t="shared" si="158"/>
        <v>0</v>
      </c>
      <c r="Q530" s="373">
        <f>'موازنة 2029-2030'!O530</f>
        <v>0</v>
      </c>
      <c r="R530" s="508">
        <f t="shared" si="151"/>
        <v>0</v>
      </c>
      <c r="S530" s="373"/>
      <c r="T530" s="373" t="str">
        <f t="shared" si="152"/>
        <v xml:space="preserve"> </v>
      </c>
      <c r="U530" s="373" t="str">
        <f t="shared" si="153"/>
        <v xml:space="preserve"> </v>
      </c>
      <c r="V530" s="509">
        <f t="shared" si="155"/>
        <v>0</v>
      </c>
      <c r="W530" s="461">
        <f t="shared" si="154"/>
        <v>0</v>
      </c>
    </row>
    <row r="531" spans="1:23" s="1" customFormat="1" ht="105.75" hidden="1" customHeight="1" x14ac:dyDescent="0.2">
      <c r="A531" s="357">
        <f>'موازنة 2026-2027'!A531</f>
        <v>0</v>
      </c>
      <c r="B531" s="373">
        <f>'موازنة 2026-2027'!B531</f>
        <v>0</v>
      </c>
      <c r="C531" s="373">
        <f>'موازنة 2026-2027'!C531</f>
        <v>0</v>
      </c>
      <c r="D531" s="373">
        <f>'موازنة 2026-2027'!D531</f>
        <v>0</v>
      </c>
      <c r="E531" s="373">
        <f>'موازنة 2026-2027'!E531</f>
        <v>0</v>
      </c>
      <c r="F531" s="373">
        <f>'موازنة 2026-2027'!F531</f>
        <v>0</v>
      </c>
      <c r="G531" s="54">
        <v>4112020201</v>
      </c>
      <c r="H531" s="477" t="s">
        <v>386</v>
      </c>
      <c r="I531" s="373">
        <f>'الاطار الموازنى  راي الجهه عام'!I531</f>
        <v>0</v>
      </c>
      <c r="J531" s="373">
        <f>'موازنة 2026-2027'!O531</f>
        <v>0</v>
      </c>
      <c r="K531" s="373">
        <f>'الاطار الموازنى  راي الجهه عام'!J531</f>
        <v>0</v>
      </c>
      <c r="L531" s="373">
        <f>'الاطار الموازنى  راي الجهه عام'!K531</f>
        <v>0</v>
      </c>
      <c r="M531" s="373">
        <f>'الاطار الموازنى  راي الجهه عام'!M531</f>
        <v>0</v>
      </c>
      <c r="N531" s="373">
        <f>'موازنة 2027-2028 '!O531</f>
        <v>0</v>
      </c>
      <c r="O531" s="373">
        <f>'موازنة 2028 -2029'!O531</f>
        <v>0</v>
      </c>
      <c r="P531" s="373">
        <f t="shared" si="158"/>
        <v>0</v>
      </c>
      <c r="Q531" s="373">
        <f>'موازنة 2029-2030'!O531</f>
        <v>0</v>
      </c>
      <c r="R531" s="508">
        <f t="shared" si="151"/>
        <v>0</v>
      </c>
      <c r="S531" s="373"/>
      <c r="T531" s="373" t="str">
        <f t="shared" si="152"/>
        <v xml:space="preserve"> </v>
      </c>
      <c r="U531" s="373" t="str">
        <f t="shared" si="153"/>
        <v xml:space="preserve"> </v>
      </c>
      <c r="V531" s="509">
        <f t="shared" si="155"/>
        <v>0</v>
      </c>
      <c r="W531" s="461">
        <f t="shared" si="154"/>
        <v>0</v>
      </c>
    </row>
    <row r="532" spans="1:23" s="1" customFormat="1" ht="105.75" hidden="1" customHeight="1" thickBot="1" x14ac:dyDescent="0.25">
      <c r="A532" s="357">
        <f>'موازنة 2026-2027'!A532</f>
        <v>0</v>
      </c>
      <c r="B532" s="373">
        <f>'موازنة 2026-2027'!B532</f>
        <v>0</v>
      </c>
      <c r="C532" s="373">
        <f>'موازنة 2026-2027'!C532</f>
        <v>0</v>
      </c>
      <c r="D532" s="373">
        <f>'موازنة 2026-2027'!D532</f>
        <v>0</v>
      </c>
      <c r="E532" s="373">
        <f>'موازنة 2026-2027'!E532</f>
        <v>0</v>
      </c>
      <c r="F532" s="373">
        <f>'موازنة 2026-2027'!F532</f>
        <v>0</v>
      </c>
      <c r="G532" s="55">
        <v>4112020301</v>
      </c>
      <c r="H532" s="510" t="s">
        <v>387</v>
      </c>
      <c r="I532" s="373">
        <f>'الاطار الموازنى  راي الجهه عام'!I532</f>
        <v>0</v>
      </c>
      <c r="J532" s="373">
        <f>'موازنة 2026-2027'!O532</f>
        <v>0</v>
      </c>
      <c r="K532" s="373">
        <f>'الاطار الموازنى  راي الجهه عام'!J532</f>
        <v>0</v>
      </c>
      <c r="L532" s="373">
        <f>'الاطار الموازنى  راي الجهه عام'!K532</f>
        <v>0</v>
      </c>
      <c r="M532" s="373">
        <f>'الاطار الموازنى  راي الجهه عام'!M532</f>
        <v>0</v>
      </c>
      <c r="N532" s="373">
        <f>'موازنة 2027-2028 '!O532</f>
        <v>0</v>
      </c>
      <c r="O532" s="373">
        <f>'موازنة 2028 -2029'!O532</f>
        <v>0</v>
      </c>
      <c r="P532" s="373">
        <f t="shared" si="158"/>
        <v>0</v>
      </c>
      <c r="Q532" s="373">
        <f>'موازنة 2029-2030'!O532</f>
        <v>0</v>
      </c>
      <c r="R532" s="508">
        <f t="shared" si="151"/>
        <v>0</v>
      </c>
      <c r="S532" s="373"/>
      <c r="T532" s="373" t="str">
        <f t="shared" si="152"/>
        <v xml:space="preserve"> </v>
      </c>
      <c r="U532" s="373" t="str">
        <f t="shared" si="153"/>
        <v xml:space="preserve"> </v>
      </c>
      <c r="V532" s="509">
        <f t="shared" si="155"/>
        <v>0</v>
      </c>
      <c r="W532" s="461">
        <f t="shared" si="154"/>
        <v>0</v>
      </c>
    </row>
    <row r="533" spans="1:23" s="2" customFormat="1" ht="114.75" hidden="1" customHeight="1" thickBot="1" x14ac:dyDescent="0.25">
      <c r="A533" s="376">
        <f t="shared" ref="A533:S533" si="170">SUM(A530:A532)</f>
        <v>0</v>
      </c>
      <c r="B533" s="377">
        <f t="shared" si="170"/>
        <v>0</v>
      </c>
      <c r="C533" s="377">
        <f t="shared" si="170"/>
        <v>0</v>
      </c>
      <c r="D533" s="377">
        <f t="shared" si="170"/>
        <v>0</v>
      </c>
      <c r="E533" s="377">
        <f t="shared" si="170"/>
        <v>0</v>
      </c>
      <c r="F533" s="377">
        <f t="shared" si="170"/>
        <v>0</v>
      </c>
      <c r="G533" s="57"/>
      <c r="H533" s="514" t="s">
        <v>256</v>
      </c>
      <c r="I533" s="377">
        <f>'الاطار الموازنى  راي الجهه عام'!I533</f>
        <v>0</v>
      </c>
      <c r="J533" s="377">
        <f>'موازنة 2026-2027'!O533</f>
        <v>0</v>
      </c>
      <c r="K533" s="377">
        <f>'الاطار الموازنى  راي الجهه عام'!J533</f>
        <v>0</v>
      </c>
      <c r="L533" s="377">
        <f>'الاطار الموازنى  راي الجهه عام'!K533</f>
        <v>0</v>
      </c>
      <c r="M533" s="377">
        <f>'الاطار الموازنى  راي الجهه عام'!M533</f>
        <v>0</v>
      </c>
      <c r="N533" s="377">
        <f>'موازنة 2027-2028 '!O533</f>
        <v>0</v>
      </c>
      <c r="O533" s="377">
        <f>'موازنة 2028 -2029'!O533</f>
        <v>0</v>
      </c>
      <c r="P533" s="377">
        <f t="shared" si="170"/>
        <v>0</v>
      </c>
      <c r="Q533" s="377">
        <f>'موازنة 2029-2030'!O533</f>
        <v>0</v>
      </c>
      <c r="R533" s="515">
        <f t="shared" si="151"/>
        <v>0</v>
      </c>
      <c r="S533" s="377">
        <f t="shared" si="170"/>
        <v>0</v>
      </c>
      <c r="T533" s="377" t="str">
        <f t="shared" si="152"/>
        <v xml:space="preserve"> </v>
      </c>
      <c r="U533" s="377" t="str">
        <f t="shared" si="153"/>
        <v xml:space="preserve"> </v>
      </c>
      <c r="V533" s="516">
        <f t="shared" si="155"/>
        <v>0</v>
      </c>
      <c r="W533" s="461">
        <f t="shared" si="154"/>
        <v>0</v>
      </c>
    </row>
    <row r="534" spans="1:23" s="3" customFormat="1" ht="114.75" customHeight="1" thickBot="1" x14ac:dyDescent="0.25">
      <c r="A534" s="382">
        <f t="shared" ref="A534:S534" si="171">A533+A528</f>
        <v>0</v>
      </c>
      <c r="B534" s="383">
        <f t="shared" si="171"/>
        <v>337530</v>
      </c>
      <c r="C534" s="383">
        <f t="shared" si="171"/>
        <v>337000</v>
      </c>
      <c r="D534" s="383">
        <f t="shared" si="171"/>
        <v>337530</v>
      </c>
      <c r="E534" s="383">
        <f t="shared" si="171"/>
        <v>337000</v>
      </c>
      <c r="F534" s="383">
        <f t="shared" si="171"/>
        <v>0</v>
      </c>
      <c r="G534" s="58"/>
      <c r="H534" s="525" t="s">
        <v>388</v>
      </c>
      <c r="I534" s="383">
        <f>'الاطار الموازنى  راي الجهه عام'!I534</f>
        <v>337000</v>
      </c>
      <c r="J534" s="383">
        <f>'موازنة 2026-2027'!O534</f>
        <v>337000</v>
      </c>
      <c r="K534" s="383">
        <f>'الاطار الموازنى  راي الجهه عام'!J534</f>
        <v>337000</v>
      </c>
      <c r="L534" s="383">
        <f>'الاطار الموازنى  راي الجهه عام'!K534</f>
        <v>337000</v>
      </c>
      <c r="M534" s="383">
        <f>'الاطار الموازنى  راي الجهه عام'!M534</f>
        <v>0</v>
      </c>
      <c r="N534" s="383">
        <f>'موازنة 2027-2028 '!O534</f>
        <v>337000</v>
      </c>
      <c r="O534" s="383">
        <f>'موازنة 2028 -2029'!O534</f>
        <v>337000</v>
      </c>
      <c r="P534" s="383">
        <f t="shared" si="171"/>
        <v>674000</v>
      </c>
      <c r="Q534" s="383">
        <f>'موازنة 2029-2030'!O534</f>
        <v>0</v>
      </c>
      <c r="R534" s="526">
        <f t="shared" si="151"/>
        <v>-337000</v>
      </c>
      <c r="S534" s="383">
        <f t="shared" si="171"/>
        <v>0</v>
      </c>
      <c r="T534" s="383" t="str">
        <f t="shared" si="152"/>
        <v xml:space="preserve"> </v>
      </c>
      <c r="U534" s="383">
        <f t="shared" si="153"/>
        <v>337000</v>
      </c>
      <c r="V534" s="527">
        <f t="shared" si="155"/>
        <v>0</v>
      </c>
      <c r="W534" s="461">
        <f t="shared" si="154"/>
        <v>3034060</v>
      </c>
    </row>
    <row r="535" spans="1:23" s="277" customFormat="1" ht="117" customHeight="1" x14ac:dyDescent="0.2">
      <c r="A535" s="433"/>
      <c r="B535" s="434"/>
      <c r="C535" s="435" t="e">
        <f>(C534-A534)/A534</f>
        <v>#DIV/0!</v>
      </c>
      <c r="D535" s="435">
        <f>(D534-B534)/B534</f>
        <v>0</v>
      </c>
      <c r="E535" s="435">
        <f>(E534-C534)/C534</f>
        <v>0</v>
      </c>
      <c r="F535" s="435">
        <f>(F534-D534)/D534</f>
        <v>-1</v>
      </c>
      <c r="G535" s="311"/>
      <c r="H535" s="567" t="s">
        <v>1137</v>
      </c>
      <c r="I535" s="435" t="e">
        <f>'الاطار الموازنى  راي الجهه عام'!I535</f>
        <v>#DIV/0!</v>
      </c>
      <c r="J535" s="435">
        <f>'موازنة 2026-2027'!O535</f>
        <v>0</v>
      </c>
      <c r="K535" s="435" t="e">
        <f>'الاطار الموازنى  راي الجهه عام'!J535</f>
        <v>#DIV/0!</v>
      </c>
      <c r="L535" s="435" t="e">
        <f>'الاطار الموازنى  راي الجهه عام'!K535</f>
        <v>#VALUE!</v>
      </c>
      <c r="M535" s="435">
        <f>'الاطار الموازنى  راي الجهه عام'!M535</f>
        <v>-1</v>
      </c>
      <c r="N535" s="434" t="e">
        <f>'موازنة 2027-2028 '!O535</f>
        <v>#DIV/0!</v>
      </c>
      <c r="O535" s="434" t="e">
        <f>'موازنة 2028 -2029'!O535</f>
        <v>#DIV/0!</v>
      </c>
      <c r="P535" s="434"/>
      <c r="Q535" s="435" t="e">
        <f>'موازنة 2029-2030'!O535</f>
        <v>#DIV/0!</v>
      </c>
      <c r="R535" s="612"/>
      <c r="S535" s="435">
        <f>(S534-N534)/N534</f>
        <v>-1</v>
      </c>
      <c r="T535" s="434"/>
      <c r="U535" s="434"/>
      <c r="V535" s="518"/>
      <c r="W535" s="539">
        <v>1</v>
      </c>
    </row>
    <row r="536" spans="1:23" s="3" customFormat="1" ht="105.75" customHeight="1" x14ac:dyDescent="0.2">
      <c r="A536" s="387"/>
      <c r="B536" s="388"/>
      <c r="C536" s="388"/>
      <c r="D536" s="388"/>
      <c r="E536" s="388"/>
      <c r="F536" s="388"/>
      <c r="G536" s="59" t="s">
        <v>958</v>
      </c>
      <c r="H536" s="540" t="s">
        <v>389</v>
      </c>
      <c r="I536" s="388">
        <f>'الاطار الموازنى  راي الجهه عام'!I536</f>
        <v>0</v>
      </c>
      <c r="J536" s="388"/>
      <c r="K536" s="388">
        <f>'الاطار الموازنى  راي الجهه عام'!J536</f>
        <v>0</v>
      </c>
      <c r="L536" s="388">
        <f>'الاطار الموازنى  راي الجهه عام'!K536</f>
        <v>0</v>
      </c>
      <c r="M536" s="388">
        <f>'الاطار الموازنى  راي الجهه عام'!M536</f>
        <v>0</v>
      </c>
      <c r="N536" s="388"/>
      <c r="O536" s="388"/>
      <c r="P536" s="388"/>
      <c r="Q536" s="388"/>
      <c r="R536" s="541"/>
      <c r="S536" s="388"/>
      <c r="T536" s="388" t="str">
        <f t="shared" si="152"/>
        <v xml:space="preserve"> </v>
      </c>
      <c r="U536" s="388" t="str">
        <f t="shared" si="153"/>
        <v xml:space="preserve"> </v>
      </c>
      <c r="V536" s="542"/>
      <c r="W536" s="461">
        <f>W547</f>
        <v>29750000</v>
      </c>
    </row>
    <row r="537" spans="1:23" s="2" customFormat="1" ht="105.75" hidden="1" customHeight="1" x14ac:dyDescent="0.2">
      <c r="A537" s="389">
        <f>'موازنة 2026-2027'!A537</f>
        <v>0</v>
      </c>
      <c r="B537" s="390">
        <f>'موازنة 2026-2027'!B537</f>
        <v>0</v>
      </c>
      <c r="C537" s="390">
        <f>'موازنة 2026-2027'!C537</f>
        <v>0</v>
      </c>
      <c r="D537" s="390">
        <f>'موازنة 2026-2027'!D537</f>
        <v>0</v>
      </c>
      <c r="E537" s="390">
        <f>'موازنة 2026-2027'!E537</f>
        <v>0</v>
      </c>
      <c r="F537" s="390">
        <f>'موازنة 2026-2027'!F537</f>
        <v>0</v>
      </c>
      <c r="G537" s="60">
        <v>4113010101</v>
      </c>
      <c r="H537" s="474" t="s">
        <v>390</v>
      </c>
      <c r="I537" s="390">
        <f>'الاطار الموازنى  راي الجهه عام'!I537</f>
        <v>0</v>
      </c>
      <c r="J537" s="390">
        <f>'موازنة 2026-2027'!O537</f>
        <v>0</v>
      </c>
      <c r="K537" s="390">
        <f>'الاطار الموازنى  راي الجهه عام'!J537</f>
        <v>0</v>
      </c>
      <c r="L537" s="390">
        <f>'الاطار الموازنى  راي الجهه عام'!K537</f>
        <v>0</v>
      </c>
      <c r="M537" s="390">
        <f>'الاطار الموازنى  راي الجهه عام'!M537</f>
        <v>0</v>
      </c>
      <c r="N537" s="390">
        <f>'موازنة 2027-2028 '!O537</f>
        <v>0</v>
      </c>
      <c r="O537" s="390">
        <f>'موازنة 2028 -2029'!O537</f>
        <v>0</v>
      </c>
      <c r="P537" s="390">
        <f t="shared" si="158"/>
        <v>0</v>
      </c>
      <c r="Q537" s="390">
        <f>'موازنة 2029-2030'!O537</f>
        <v>0</v>
      </c>
      <c r="R537" s="544">
        <f t="shared" si="151"/>
        <v>0</v>
      </c>
      <c r="S537" s="390"/>
      <c r="T537" s="390" t="str">
        <f t="shared" si="152"/>
        <v xml:space="preserve"> </v>
      </c>
      <c r="U537" s="390" t="str">
        <f t="shared" si="153"/>
        <v xml:space="preserve"> </v>
      </c>
      <c r="V537" s="545">
        <f t="shared" si="155"/>
        <v>0</v>
      </c>
      <c r="W537" s="461">
        <f t="shared" si="154"/>
        <v>0</v>
      </c>
    </row>
    <row r="538" spans="1:23" s="2" customFormat="1" ht="105.75" hidden="1" customHeight="1" x14ac:dyDescent="0.2">
      <c r="A538" s="389">
        <f>'موازنة 2026-2027'!A538</f>
        <v>0</v>
      </c>
      <c r="B538" s="390">
        <f>'موازنة 2026-2027'!B538</f>
        <v>0</v>
      </c>
      <c r="C538" s="390">
        <f>'موازنة 2026-2027'!C538</f>
        <v>0</v>
      </c>
      <c r="D538" s="390">
        <f>'موازنة 2026-2027'!D538</f>
        <v>0</v>
      </c>
      <c r="E538" s="390">
        <f>'موازنة 2026-2027'!E538</f>
        <v>0</v>
      </c>
      <c r="F538" s="390">
        <f>'موازنة 2026-2027'!F538</f>
        <v>0</v>
      </c>
      <c r="G538" s="60">
        <v>4113020101</v>
      </c>
      <c r="H538" s="474" t="s">
        <v>391</v>
      </c>
      <c r="I538" s="390">
        <f>'الاطار الموازنى  راي الجهه عام'!I538</f>
        <v>0</v>
      </c>
      <c r="J538" s="390">
        <f>'موازنة 2026-2027'!O538</f>
        <v>0</v>
      </c>
      <c r="K538" s="390">
        <f>'الاطار الموازنى  راي الجهه عام'!J538</f>
        <v>0</v>
      </c>
      <c r="L538" s="390">
        <f>'الاطار الموازنى  راي الجهه عام'!K538</f>
        <v>0</v>
      </c>
      <c r="M538" s="390">
        <f>'الاطار الموازنى  راي الجهه عام'!M538</f>
        <v>0</v>
      </c>
      <c r="N538" s="390">
        <f>'موازنة 2027-2028 '!O538</f>
        <v>0</v>
      </c>
      <c r="O538" s="390">
        <f>'موازنة 2028 -2029'!O538</f>
        <v>0</v>
      </c>
      <c r="P538" s="390">
        <f t="shared" si="158"/>
        <v>0</v>
      </c>
      <c r="Q538" s="390">
        <f>'موازنة 2029-2030'!O538</f>
        <v>0</v>
      </c>
      <c r="R538" s="544">
        <f t="shared" si="151"/>
        <v>0</v>
      </c>
      <c r="S538" s="390"/>
      <c r="T538" s="390" t="str">
        <f t="shared" si="152"/>
        <v xml:space="preserve"> </v>
      </c>
      <c r="U538" s="390" t="str">
        <f t="shared" si="153"/>
        <v xml:space="preserve"> </v>
      </c>
      <c r="V538" s="545">
        <f t="shared" si="155"/>
        <v>0</v>
      </c>
      <c r="W538" s="461">
        <f t="shared" si="154"/>
        <v>0</v>
      </c>
    </row>
    <row r="539" spans="1:23" s="2" customFormat="1" ht="105.75" customHeight="1" x14ac:dyDescent="0.2">
      <c r="A539" s="389"/>
      <c r="B539" s="390"/>
      <c r="C539" s="390"/>
      <c r="D539" s="390"/>
      <c r="E539" s="390"/>
      <c r="F539" s="390"/>
      <c r="G539" s="60" t="s">
        <v>959</v>
      </c>
      <c r="H539" s="474" t="s">
        <v>392</v>
      </c>
      <c r="I539" s="390">
        <f>'الاطار الموازنى  راي الجهه عام'!I539</f>
        <v>0</v>
      </c>
      <c r="J539" s="390"/>
      <c r="K539" s="390">
        <f>'الاطار الموازنى  راي الجهه عام'!J539</f>
        <v>0</v>
      </c>
      <c r="L539" s="390">
        <f>'الاطار الموازنى  راي الجهه عام'!K539</f>
        <v>0</v>
      </c>
      <c r="M539" s="390">
        <f>'الاطار الموازنى  راي الجهه عام'!M539</f>
        <v>0</v>
      </c>
      <c r="N539" s="390"/>
      <c r="O539" s="390"/>
      <c r="P539" s="390"/>
      <c r="Q539" s="390"/>
      <c r="R539" s="544"/>
      <c r="S539" s="390"/>
      <c r="T539" s="390" t="str">
        <f t="shared" si="152"/>
        <v xml:space="preserve"> </v>
      </c>
      <c r="U539" s="390" t="str">
        <f t="shared" si="153"/>
        <v xml:space="preserve"> </v>
      </c>
      <c r="V539" s="545"/>
      <c r="W539" s="461">
        <f>W544</f>
        <v>29750000</v>
      </c>
    </row>
    <row r="540" spans="1:23" s="1" customFormat="1" ht="105.75" hidden="1" customHeight="1" x14ac:dyDescent="0.2">
      <c r="A540" s="357">
        <f>'موازنة 2026-2027'!A540</f>
        <v>0</v>
      </c>
      <c r="B540" s="373">
        <f>'موازنة 2026-2027'!B540</f>
        <v>0</v>
      </c>
      <c r="C540" s="373">
        <f>'موازنة 2026-2027'!C540</f>
        <v>0</v>
      </c>
      <c r="D540" s="373">
        <f>'موازنة 2026-2027'!D540</f>
        <v>0</v>
      </c>
      <c r="E540" s="373">
        <f>'موازنة 2026-2027'!E540</f>
        <v>0</v>
      </c>
      <c r="F540" s="373">
        <f>'موازنة 2026-2027'!F540</f>
        <v>0</v>
      </c>
      <c r="G540" s="54">
        <v>4113030101</v>
      </c>
      <c r="H540" s="477" t="s">
        <v>393</v>
      </c>
      <c r="I540" s="373">
        <f>'الاطار الموازنى  راي الجهه عام'!I540</f>
        <v>0</v>
      </c>
      <c r="J540" s="373">
        <f>'موازنة 2026-2027'!O540</f>
        <v>0</v>
      </c>
      <c r="K540" s="373">
        <f>'الاطار الموازنى  راي الجهه عام'!J540</f>
        <v>0</v>
      </c>
      <c r="L540" s="373">
        <f>'الاطار الموازنى  راي الجهه عام'!K540</f>
        <v>0</v>
      </c>
      <c r="M540" s="373">
        <f>'الاطار الموازنى  راي الجهه عام'!M540</f>
        <v>0</v>
      </c>
      <c r="N540" s="373">
        <f>'موازنة 2027-2028 '!O540</f>
        <v>0</v>
      </c>
      <c r="O540" s="373">
        <f>'موازنة 2028 -2029'!O540</f>
        <v>0</v>
      </c>
      <c r="P540" s="373">
        <f t="shared" si="158"/>
        <v>0</v>
      </c>
      <c r="Q540" s="373">
        <f>'موازنة 2029-2030'!O540</f>
        <v>0</v>
      </c>
      <c r="R540" s="508">
        <f t="shared" si="151"/>
        <v>0</v>
      </c>
      <c r="S540" s="373"/>
      <c r="T540" s="373" t="str">
        <f t="shared" si="152"/>
        <v xml:space="preserve"> </v>
      </c>
      <c r="U540" s="373" t="str">
        <f t="shared" si="153"/>
        <v xml:space="preserve"> </v>
      </c>
      <c r="V540" s="509">
        <f t="shared" si="155"/>
        <v>0</v>
      </c>
      <c r="W540" s="461">
        <f t="shared" si="154"/>
        <v>0</v>
      </c>
    </row>
    <row r="541" spans="1:23" s="1" customFormat="1" ht="105.75" hidden="1" customHeight="1" x14ac:dyDescent="0.2">
      <c r="A541" s="357">
        <f>'موازنة 2026-2027'!A541</f>
        <v>0</v>
      </c>
      <c r="B541" s="373">
        <f>'موازنة 2026-2027'!B541</f>
        <v>0</v>
      </c>
      <c r="C541" s="373">
        <f>'موازنة 2026-2027'!C541</f>
        <v>0</v>
      </c>
      <c r="D541" s="373">
        <f>'موازنة 2026-2027'!D541</f>
        <v>0</v>
      </c>
      <c r="E541" s="373">
        <f>'موازنة 2026-2027'!E541</f>
        <v>0</v>
      </c>
      <c r="F541" s="373">
        <f>'موازنة 2026-2027'!F541</f>
        <v>0</v>
      </c>
      <c r="G541" s="54">
        <v>4113030201</v>
      </c>
      <c r="H541" s="477" t="s">
        <v>394</v>
      </c>
      <c r="I541" s="373">
        <f>'الاطار الموازنى  راي الجهه عام'!I541</f>
        <v>0</v>
      </c>
      <c r="J541" s="373">
        <f>'موازنة 2026-2027'!O541</f>
        <v>0</v>
      </c>
      <c r="K541" s="373">
        <f>'الاطار الموازنى  راي الجهه عام'!J541</f>
        <v>0</v>
      </c>
      <c r="L541" s="373">
        <f>'الاطار الموازنى  راي الجهه عام'!K541</f>
        <v>0</v>
      </c>
      <c r="M541" s="373">
        <f>'الاطار الموازنى  راي الجهه عام'!M541</f>
        <v>0</v>
      </c>
      <c r="N541" s="373">
        <f>'موازنة 2027-2028 '!O541</f>
        <v>0</v>
      </c>
      <c r="O541" s="373">
        <f>'موازنة 2028 -2029'!O541</f>
        <v>0</v>
      </c>
      <c r="P541" s="373">
        <f t="shared" si="158"/>
        <v>0</v>
      </c>
      <c r="Q541" s="373">
        <f>'موازنة 2029-2030'!O541</f>
        <v>0</v>
      </c>
      <c r="R541" s="508">
        <f t="shared" si="151"/>
        <v>0</v>
      </c>
      <c r="S541" s="373"/>
      <c r="T541" s="373" t="str">
        <f t="shared" si="152"/>
        <v xml:space="preserve"> </v>
      </c>
      <c r="U541" s="373" t="str">
        <f t="shared" si="153"/>
        <v xml:space="preserve"> </v>
      </c>
      <c r="V541" s="509">
        <f t="shared" si="155"/>
        <v>0</v>
      </c>
      <c r="W541" s="461">
        <f t="shared" si="154"/>
        <v>0</v>
      </c>
    </row>
    <row r="542" spans="1:23" s="1" customFormat="1" ht="105.75" hidden="1" customHeight="1" x14ac:dyDescent="0.2">
      <c r="A542" s="357">
        <f>'موازنة 2026-2027'!A542</f>
        <v>0</v>
      </c>
      <c r="B542" s="373">
        <f>'موازنة 2026-2027'!B542</f>
        <v>0</v>
      </c>
      <c r="C542" s="373">
        <f>'موازنة 2026-2027'!C542</f>
        <v>0</v>
      </c>
      <c r="D542" s="373">
        <f>'موازنة 2026-2027'!D542</f>
        <v>0</v>
      </c>
      <c r="E542" s="373">
        <f>'موازنة 2026-2027'!E542</f>
        <v>0</v>
      </c>
      <c r="F542" s="373">
        <f>'موازنة 2026-2027'!F542</f>
        <v>0</v>
      </c>
      <c r="G542" s="54">
        <v>4113030301</v>
      </c>
      <c r="H542" s="477" t="s">
        <v>395</v>
      </c>
      <c r="I542" s="373">
        <f>'الاطار الموازنى  راي الجهه عام'!I542</f>
        <v>0</v>
      </c>
      <c r="J542" s="373">
        <f>'موازنة 2026-2027'!O542</f>
        <v>0</v>
      </c>
      <c r="K542" s="373">
        <f>'الاطار الموازنى  راي الجهه عام'!J542</f>
        <v>0</v>
      </c>
      <c r="L542" s="373">
        <f>'الاطار الموازنى  راي الجهه عام'!K542</f>
        <v>0</v>
      </c>
      <c r="M542" s="373">
        <f>'الاطار الموازنى  راي الجهه عام'!M542</f>
        <v>0</v>
      </c>
      <c r="N542" s="373">
        <f>'موازنة 2027-2028 '!O542</f>
        <v>0</v>
      </c>
      <c r="O542" s="373">
        <f>'موازنة 2028 -2029'!O542</f>
        <v>0</v>
      </c>
      <c r="P542" s="373">
        <f t="shared" si="158"/>
        <v>0</v>
      </c>
      <c r="Q542" s="373">
        <f>'موازنة 2029-2030'!O542</f>
        <v>0</v>
      </c>
      <c r="R542" s="508">
        <f t="shared" si="151"/>
        <v>0</v>
      </c>
      <c r="S542" s="373"/>
      <c r="T542" s="373" t="str">
        <f t="shared" si="152"/>
        <v xml:space="preserve"> </v>
      </c>
      <c r="U542" s="373" t="str">
        <f t="shared" si="153"/>
        <v xml:space="preserve"> </v>
      </c>
      <c r="V542" s="509">
        <f t="shared" si="155"/>
        <v>0</v>
      </c>
      <c r="W542" s="461">
        <f t="shared" si="154"/>
        <v>0</v>
      </c>
    </row>
    <row r="543" spans="1:23" s="1" customFormat="1" ht="105.75" customHeight="1" thickBot="1" x14ac:dyDescent="0.25">
      <c r="A543" s="357">
        <f>'موازنة 2026-2027'!A543</f>
        <v>0</v>
      </c>
      <c r="B543" s="373">
        <f>'موازنة 2026-2027'!B543</f>
        <v>0</v>
      </c>
      <c r="C543" s="373">
        <f>'موازنة 2026-2027'!C543</f>
        <v>4250000</v>
      </c>
      <c r="D543" s="373">
        <f>'موازنة 2026-2027'!D543</f>
        <v>0</v>
      </c>
      <c r="E543" s="373">
        <f>'موازنة 2026-2027'!E543</f>
        <v>4250000</v>
      </c>
      <c r="F543" s="373">
        <f>'موازنة 2026-2027'!F543</f>
        <v>0</v>
      </c>
      <c r="G543" s="55">
        <v>4113030401</v>
      </c>
      <c r="H543" s="510" t="s">
        <v>396</v>
      </c>
      <c r="I543" s="373">
        <f>'الاطار الموازنى  راي الجهه عام'!I543</f>
        <v>4250000</v>
      </c>
      <c r="J543" s="373">
        <f>'موازنة 2026-2027'!O543</f>
        <v>4250000</v>
      </c>
      <c r="K543" s="373">
        <f>'الاطار الموازنى  راي الجهه عام'!J543</f>
        <v>4250000</v>
      </c>
      <c r="L543" s="373">
        <f>'الاطار الموازنى  راي الجهه عام'!K543</f>
        <v>4250000</v>
      </c>
      <c r="M543" s="373">
        <f>'الاطار الموازنى  راي الجهه عام'!M543</f>
        <v>0</v>
      </c>
      <c r="N543" s="373">
        <f>'موازنة 2027-2028 '!O543</f>
        <v>4250000</v>
      </c>
      <c r="O543" s="373">
        <f>'موازنة 2028 -2029'!O543</f>
        <v>4250000</v>
      </c>
      <c r="P543" s="373">
        <f t="shared" si="158"/>
        <v>8500000</v>
      </c>
      <c r="Q543" s="373">
        <f>'موازنة 2029-2030'!O543</f>
        <v>0</v>
      </c>
      <c r="R543" s="508">
        <f t="shared" si="151"/>
        <v>-4250000</v>
      </c>
      <c r="S543" s="373"/>
      <c r="T543" s="373" t="str">
        <f t="shared" si="152"/>
        <v xml:space="preserve"> </v>
      </c>
      <c r="U543" s="373">
        <f t="shared" si="153"/>
        <v>4250000</v>
      </c>
      <c r="V543" s="509">
        <f t="shared" si="155"/>
        <v>0</v>
      </c>
      <c r="W543" s="461">
        <f t="shared" si="154"/>
        <v>29750000</v>
      </c>
    </row>
    <row r="544" spans="1:23" s="2" customFormat="1" ht="107.25" customHeight="1" thickBot="1" x14ac:dyDescent="0.25">
      <c r="A544" s="376">
        <f t="shared" ref="A544:F544" si="172">SUM(A540:A543)</f>
        <v>0</v>
      </c>
      <c r="B544" s="377">
        <f t="shared" si="172"/>
        <v>0</v>
      </c>
      <c r="C544" s="377">
        <f t="shared" si="172"/>
        <v>4250000</v>
      </c>
      <c r="D544" s="377">
        <f t="shared" si="172"/>
        <v>0</v>
      </c>
      <c r="E544" s="377">
        <f t="shared" si="172"/>
        <v>4250000</v>
      </c>
      <c r="F544" s="377">
        <f t="shared" si="172"/>
        <v>0</v>
      </c>
      <c r="G544" s="57"/>
      <c r="H544" s="514" t="s">
        <v>266</v>
      </c>
      <c r="I544" s="377">
        <f>'الاطار الموازنى  راي الجهه عام'!I544</f>
        <v>4250000</v>
      </c>
      <c r="J544" s="377">
        <f>'موازنة 2026-2027'!O544</f>
        <v>4250000</v>
      </c>
      <c r="K544" s="377">
        <f>'الاطار الموازنى  راي الجهه عام'!J544</f>
        <v>4250000</v>
      </c>
      <c r="L544" s="377">
        <f>'الاطار الموازنى  راي الجهه عام'!K544</f>
        <v>4250000</v>
      </c>
      <c r="M544" s="377">
        <f>'الاطار الموازنى  راي الجهه عام'!M544</f>
        <v>0</v>
      </c>
      <c r="N544" s="377">
        <f>'موازنة 2027-2028 '!O544</f>
        <v>4250000</v>
      </c>
      <c r="O544" s="377">
        <f>'موازنة 2028 -2029'!O544</f>
        <v>4250000</v>
      </c>
      <c r="P544" s="377">
        <f t="shared" ref="P544:S544" si="173">SUM(P540:P543)</f>
        <v>8500000</v>
      </c>
      <c r="Q544" s="377">
        <f>'موازنة 2029-2030'!O544</f>
        <v>0</v>
      </c>
      <c r="R544" s="515">
        <f t="shared" si="151"/>
        <v>-4250000</v>
      </c>
      <c r="S544" s="377">
        <f t="shared" si="173"/>
        <v>0</v>
      </c>
      <c r="T544" s="377" t="str">
        <f t="shared" si="152"/>
        <v xml:space="preserve"> </v>
      </c>
      <c r="U544" s="377">
        <f t="shared" si="153"/>
        <v>4250000</v>
      </c>
      <c r="V544" s="516">
        <f t="shared" si="155"/>
        <v>0</v>
      </c>
      <c r="W544" s="461">
        <f t="shared" si="154"/>
        <v>29750000</v>
      </c>
    </row>
    <row r="545" spans="1:23" s="2" customFormat="1" ht="105.75" hidden="1" customHeight="1" x14ac:dyDescent="0.2">
      <c r="A545" s="389">
        <f>'موازنة 2026-2027'!A545</f>
        <v>0</v>
      </c>
      <c r="B545" s="390">
        <f>'موازنة 2026-2027'!B545</f>
        <v>0</v>
      </c>
      <c r="C545" s="390">
        <f>'موازنة 2026-2027'!C545</f>
        <v>0</v>
      </c>
      <c r="D545" s="390">
        <f>'موازنة 2026-2027'!D545</f>
        <v>0</v>
      </c>
      <c r="E545" s="390">
        <f>'موازنة 2026-2027'!E545</f>
        <v>0</v>
      </c>
      <c r="F545" s="390">
        <f>'موازنة 2026-2027'!F545</f>
        <v>0</v>
      </c>
      <c r="G545" s="53">
        <v>4113040101</v>
      </c>
      <c r="H545" s="505" t="s">
        <v>397</v>
      </c>
      <c r="I545" s="390">
        <f>'الاطار الموازنى  راي الجهه عام'!I545</f>
        <v>0</v>
      </c>
      <c r="J545" s="390">
        <f>'موازنة 2026-2027'!O545</f>
        <v>0</v>
      </c>
      <c r="K545" s="390">
        <f>'الاطار الموازنى  راي الجهه عام'!J545</f>
        <v>0</v>
      </c>
      <c r="L545" s="390">
        <f>'الاطار الموازنى  راي الجهه عام'!K545</f>
        <v>0</v>
      </c>
      <c r="M545" s="390">
        <f>'الاطار الموازنى  راي الجهه عام'!M545</f>
        <v>0</v>
      </c>
      <c r="N545" s="390">
        <f>'موازنة 2027-2028 '!O545</f>
        <v>0</v>
      </c>
      <c r="O545" s="390">
        <f>'موازنة 2028 -2029'!O545</f>
        <v>0</v>
      </c>
      <c r="P545" s="390">
        <f t="shared" si="158"/>
        <v>0</v>
      </c>
      <c r="Q545" s="390">
        <f>'موازنة 2029-2030'!O545</f>
        <v>0</v>
      </c>
      <c r="R545" s="544">
        <f t="shared" si="151"/>
        <v>0</v>
      </c>
      <c r="S545" s="390"/>
      <c r="T545" s="390" t="str">
        <f t="shared" si="152"/>
        <v xml:space="preserve"> </v>
      </c>
      <c r="U545" s="390" t="str">
        <f t="shared" si="153"/>
        <v xml:space="preserve"> </v>
      </c>
      <c r="V545" s="545">
        <f t="shared" si="155"/>
        <v>0</v>
      </c>
      <c r="W545" s="461">
        <f t="shared" si="154"/>
        <v>0</v>
      </c>
    </row>
    <row r="546" spans="1:23" s="2" customFormat="1" ht="105.75" hidden="1" customHeight="1" thickBot="1" x14ac:dyDescent="0.25">
      <c r="A546" s="436">
        <f>'موازنة 2026-2027'!A546</f>
        <v>0</v>
      </c>
      <c r="B546" s="437">
        <f>'موازنة 2026-2027'!B546</f>
        <v>0</v>
      </c>
      <c r="C546" s="437">
        <f>'موازنة 2026-2027'!C546</f>
        <v>0</v>
      </c>
      <c r="D546" s="437">
        <f>'موازنة 2026-2027'!D546</f>
        <v>0</v>
      </c>
      <c r="E546" s="437">
        <f>'موازنة 2026-2027'!E546</f>
        <v>0</v>
      </c>
      <c r="F546" s="437">
        <f>'موازنة 2026-2027'!F546</f>
        <v>0</v>
      </c>
      <c r="G546" s="68">
        <v>4113050101</v>
      </c>
      <c r="H546" s="593" t="s">
        <v>398</v>
      </c>
      <c r="I546" s="437">
        <f>'الاطار الموازنى  راي الجهه عام'!I546</f>
        <v>0</v>
      </c>
      <c r="J546" s="437">
        <f>'موازنة 2026-2027'!O546</f>
        <v>0</v>
      </c>
      <c r="K546" s="437">
        <f>'الاطار الموازنى  راي الجهه عام'!J546</f>
        <v>0</v>
      </c>
      <c r="L546" s="437">
        <f>'الاطار الموازنى  راي الجهه عام'!K546</f>
        <v>0</v>
      </c>
      <c r="M546" s="437">
        <f>'الاطار الموازنى  راي الجهه عام'!M546</f>
        <v>0</v>
      </c>
      <c r="N546" s="437">
        <f>'موازنة 2027-2028 '!O546</f>
        <v>0</v>
      </c>
      <c r="O546" s="437">
        <f>'موازنة 2028 -2029'!O546</f>
        <v>0</v>
      </c>
      <c r="P546" s="437">
        <f t="shared" si="158"/>
        <v>0</v>
      </c>
      <c r="Q546" s="437">
        <f>'موازنة 2029-2030'!O546</f>
        <v>0</v>
      </c>
      <c r="R546" s="613">
        <f t="shared" si="151"/>
        <v>0</v>
      </c>
      <c r="S546" s="437"/>
      <c r="T546" s="437" t="str">
        <f t="shared" si="152"/>
        <v xml:space="preserve"> </v>
      </c>
      <c r="U546" s="437" t="str">
        <f t="shared" si="153"/>
        <v xml:space="preserve"> </v>
      </c>
      <c r="V546" s="614">
        <f t="shared" si="155"/>
        <v>0</v>
      </c>
      <c r="W546" s="461">
        <f t="shared" si="154"/>
        <v>0</v>
      </c>
    </row>
    <row r="547" spans="1:23" s="3" customFormat="1" ht="114.75" customHeight="1" thickBot="1" x14ac:dyDescent="0.25">
      <c r="A547" s="382">
        <f t="shared" ref="A547:S547" si="174">A546+A545+A544+A538+A537</f>
        <v>0</v>
      </c>
      <c r="B547" s="383">
        <f t="shared" si="174"/>
        <v>0</v>
      </c>
      <c r="C547" s="383">
        <f t="shared" si="174"/>
        <v>4250000</v>
      </c>
      <c r="D547" s="383">
        <f t="shared" si="174"/>
        <v>0</v>
      </c>
      <c r="E547" s="383">
        <f t="shared" si="174"/>
        <v>4250000</v>
      </c>
      <c r="F547" s="383">
        <f t="shared" si="174"/>
        <v>0</v>
      </c>
      <c r="G547" s="58"/>
      <c r="H547" s="525" t="s">
        <v>399</v>
      </c>
      <c r="I547" s="383">
        <f>'الاطار الموازنى  راي الجهه عام'!I547</f>
        <v>4250000</v>
      </c>
      <c r="J547" s="383">
        <f>'موازنة 2026-2027'!O547</f>
        <v>4250000</v>
      </c>
      <c r="K547" s="383">
        <f>'الاطار الموازنى  راي الجهه عام'!J547</f>
        <v>4250000</v>
      </c>
      <c r="L547" s="383">
        <f>'الاطار الموازنى  راي الجهه عام'!K547</f>
        <v>4250000</v>
      </c>
      <c r="M547" s="383">
        <f>'الاطار الموازنى  راي الجهه عام'!M547</f>
        <v>0</v>
      </c>
      <c r="N547" s="383">
        <f>'موازنة 2027-2028 '!O547</f>
        <v>4250000</v>
      </c>
      <c r="O547" s="383">
        <f>'موازنة 2028 -2029'!O547</f>
        <v>4250000</v>
      </c>
      <c r="P547" s="383">
        <f t="shared" si="174"/>
        <v>8500000</v>
      </c>
      <c r="Q547" s="383">
        <f>'موازنة 2029-2030'!O547</f>
        <v>0</v>
      </c>
      <c r="R547" s="526">
        <f t="shared" si="151"/>
        <v>-4250000</v>
      </c>
      <c r="S547" s="383">
        <f t="shared" si="174"/>
        <v>0</v>
      </c>
      <c r="T547" s="383" t="str">
        <f t="shared" si="152"/>
        <v xml:space="preserve"> </v>
      </c>
      <c r="U547" s="383">
        <f t="shared" si="153"/>
        <v>4250000</v>
      </c>
      <c r="V547" s="527">
        <f t="shared" si="155"/>
        <v>0</v>
      </c>
      <c r="W547" s="461">
        <f t="shared" si="154"/>
        <v>29750000</v>
      </c>
    </row>
    <row r="548" spans="1:23" s="277" customFormat="1" ht="117" customHeight="1" x14ac:dyDescent="0.2">
      <c r="A548" s="421"/>
      <c r="B548" s="422"/>
      <c r="C548" s="423" t="e">
        <f>(C547-A547)/A547</f>
        <v>#DIV/0!</v>
      </c>
      <c r="D548" s="423" t="e">
        <f>(D547-B547)/B547</f>
        <v>#DIV/0!</v>
      </c>
      <c r="E548" s="423">
        <f>(E547-C547)/C547</f>
        <v>0</v>
      </c>
      <c r="F548" s="423" t="e">
        <f>(F547-D547)/D547</f>
        <v>#DIV/0!</v>
      </c>
      <c r="G548" s="280"/>
      <c r="H548" s="536" t="s">
        <v>1137</v>
      </c>
      <c r="I548" s="386" t="e">
        <f>'الاطار الموازنى  راي الجهه عام'!I548</f>
        <v>#DIV/0!</v>
      </c>
      <c r="J548" s="386">
        <f>'موازنة 2026-2027'!O548</f>
        <v>0</v>
      </c>
      <c r="K548" s="386" t="e">
        <f>'الاطار الموازنى  راي الجهه عام'!J548</f>
        <v>#DIV/0!</v>
      </c>
      <c r="L548" s="386" t="e">
        <f>'الاطار الموازنى  راي الجهه عام'!K548</f>
        <v>#VALUE!</v>
      </c>
      <c r="M548" s="386">
        <f>'الاطار الموازنى  راي الجهه عام'!M548</f>
        <v>-1</v>
      </c>
      <c r="N548" s="422" t="e">
        <f>'موازنة 2027-2028 '!O548</f>
        <v>#DIV/0!</v>
      </c>
      <c r="O548" s="422" t="e">
        <f>'موازنة 2028 -2029'!O548</f>
        <v>#DIV/0!</v>
      </c>
      <c r="P548" s="422"/>
      <c r="Q548" s="423" t="e">
        <f>'موازنة 2029-2030'!O548</f>
        <v>#DIV/0!</v>
      </c>
      <c r="R548" s="590"/>
      <c r="S548" s="423">
        <f>(S547-N547)/N547</f>
        <v>-1</v>
      </c>
      <c r="T548" s="422"/>
      <c r="U548" s="422"/>
      <c r="V548" s="591"/>
      <c r="W548" s="539">
        <v>1</v>
      </c>
    </row>
    <row r="549" spans="1:23" s="3" customFormat="1" ht="105.75" customHeight="1" x14ac:dyDescent="0.2">
      <c r="A549" s="387"/>
      <c r="B549" s="388"/>
      <c r="C549" s="388"/>
      <c r="D549" s="388"/>
      <c r="E549" s="388"/>
      <c r="F549" s="388"/>
      <c r="G549" s="59" t="s">
        <v>960</v>
      </c>
      <c r="H549" s="540" t="s">
        <v>400</v>
      </c>
      <c r="I549" s="388">
        <f>'الاطار الموازنى  راي الجهه عام'!I549</f>
        <v>0</v>
      </c>
      <c r="J549" s="388"/>
      <c r="K549" s="388">
        <f>'الاطار الموازنى  راي الجهه عام'!J549</f>
        <v>0</v>
      </c>
      <c r="L549" s="388">
        <f>'الاطار الموازنى  راي الجهه عام'!K549</f>
        <v>0</v>
      </c>
      <c r="M549" s="388">
        <f>'الاطار الموازنى  راي الجهه عام'!M549</f>
        <v>0</v>
      </c>
      <c r="N549" s="388"/>
      <c r="O549" s="388"/>
      <c r="P549" s="388"/>
      <c r="Q549" s="388"/>
      <c r="R549" s="541"/>
      <c r="S549" s="388"/>
      <c r="T549" s="388" t="str">
        <f t="shared" si="152"/>
        <v xml:space="preserve"> </v>
      </c>
      <c r="U549" s="388" t="str">
        <f t="shared" si="153"/>
        <v xml:space="preserve"> </v>
      </c>
      <c r="V549" s="542"/>
      <c r="W549" s="461">
        <f>W565</f>
        <v>48564632</v>
      </c>
    </row>
    <row r="550" spans="1:23" s="2" customFormat="1" ht="105.75" hidden="1" customHeight="1" x14ac:dyDescent="0.2">
      <c r="A550" s="389">
        <f>'موازنة 2026-2027'!A550</f>
        <v>0</v>
      </c>
      <c r="B550" s="390">
        <f>'موازنة 2026-2027'!B550</f>
        <v>0</v>
      </c>
      <c r="C550" s="390">
        <f>'موازنة 2026-2027'!C550</f>
        <v>0</v>
      </c>
      <c r="D550" s="390">
        <f>'موازنة 2026-2027'!D550</f>
        <v>0</v>
      </c>
      <c r="E550" s="390">
        <f>'موازنة 2026-2027'!E550</f>
        <v>0</v>
      </c>
      <c r="F550" s="390">
        <f>'موازنة 2026-2027'!F550</f>
        <v>0</v>
      </c>
      <c r="G550" s="60">
        <v>4114010101</v>
      </c>
      <c r="H550" s="474" t="s">
        <v>401</v>
      </c>
      <c r="I550" s="390">
        <f>'الاطار الموازنى  راي الجهه عام'!I550</f>
        <v>0</v>
      </c>
      <c r="J550" s="390">
        <f>'موازنة 2026-2027'!O550</f>
        <v>0</v>
      </c>
      <c r="K550" s="390">
        <f>'الاطار الموازنى  راي الجهه عام'!J550</f>
        <v>0</v>
      </c>
      <c r="L550" s="390">
        <f>'الاطار الموازنى  راي الجهه عام'!K550</f>
        <v>0</v>
      </c>
      <c r="M550" s="390">
        <f>'الاطار الموازنى  راي الجهه عام'!M550</f>
        <v>0</v>
      </c>
      <c r="N550" s="390">
        <f>'موازنة 2027-2028 '!O550</f>
        <v>0</v>
      </c>
      <c r="O550" s="390">
        <f>'موازنة 2028 -2029'!O550</f>
        <v>0</v>
      </c>
      <c r="P550" s="390">
        <f t="shared" si="158"/>
        <v>0</v>
      </c>
      <c r="Q550" s="390">
        <f>'موازنة 2029-2030'!O550</f>
        <v>0</v>
      </c>
      <c r="R550" s="544">
        <f t="shared" si="151"/>
        <v>0</v>
      </c>
      <c r="S550" s="390"/>
      <c r="T550" s="390" t="str">
        <f t="shared" si="152"/>
        <v xml:space="preserve"> </v>
      </c>
      <c r="U550" s="390" t="str">
        <f t="shared" si="153"/>
        <v xml:space="preserve"> </v>
      </c>
      <c r="V550" s="545">
        <f t="shared" si="155"/>
        <v>0</v>
      </c>
      <c r="W550" s="461">
        <f t="shared" si="154"/>
        <v>0</v>
      </c>
    </row>
    <row r="551" spans="1:23" s="2" customFormat="1" ht="105.75" hidden="1" customHeight="1" x14ac:dyDescent="0.2">
      <c r="A551" s="389">
        <f>'موازنة 2026-2027'!A551</f>
        <v>0</v>
      </c>
      <c r="B551" s="390">
        <f>'موازنة 2026-2027'!B551</f>
        <v>0</v>
      </c>
      <c r="C551" s="390">
        <f>'موازنة 2026-2027'!C551</f>
        <v>0</v>
      </c>
      <c r="D551" s="390">
        <f>'موازنة 2026-2027'!D551</f>
        <v>0</v>
      </c>
      <c r="E551" s="390">
        <f>'موازنة 2026-2027'!E551</f>
        <v>0</v>
      </c>
      <c r="F551" s="390">
        <f>'موازنة 2026-2027'!F551</f>
        <v>0</v>
      </c>
      <c r="G551" s="60">
        <v>4114020101</v>
      </c>
      <c r="H551" s="474" t="s">
        <v>402</v>
      </c>
      <c r="I551" s="390">
        <f>'الاطار الموازنى  راي الجهه عام'!I551</f>
        <v>0</v>
      </c>
      <c r="J551" s="390">
        <f>'موازنة 2026-2027'!O551</f>
        <v>0</v>
      </c>
      <c r="K551" s="390">
        <f>'الاطار الموازنى  راي الجهه عام'!J551</f>
        <v>0</v>
      </c>
      <c r="L551" s="390">
        <f>'الاطار الموازنى  راي الجهه عام'!K551</f>
        <v>0</v>
      </c>
      <c r="M551" s="390">
        <f>'الاطار الموازنى  راي الجهه عام'!M551</f>
        <v>0</v>
      </c>
      <c r="N551" s="390">
        <f>'موازنة 2027-2028 '!O551</f>
        <v>0</v>
      </c>
      <c r="O551" s="390">
        <f>'موازنة 2028 -2029'!O551</f>
        <v>0</v>
      </c>
      <c r="P551" s="390">
        <f t="shared" si="158"/>
        <v>0</v>
      </c>
      <c r="Q551" s="390">
        <f>'موازنة 2029-2030'!O551</f>
        <v>0</v>
      </c>
      <c r="R551" s="544">
        <f t="shared" si="151"/>
        <v>0</v>
      </c>
      <c r="S551" s="390"/>
      <c r="T551" s="390" t="str">
        <f t="shared" si="152"/>
        <v xml:space="preserve"> </v>
      </c>
      <c r="U551" s="390" t="str">
        <f t="shared" si="153"/>
        <v xml:space="preserve"> </v>
      </c>
      <c r="V551" s="545">
        <f t="shared" si="155"/>
        <v>0</v>
      </c>
      <c r="W551" s="461">
        <f t="shared" si="154"/>
        <v>0</v>
      </c>
    </row>
    <row r="552" spans="1:23" s="2" customFormat="1" ht="105.75" hidden="1" customHeight="1" x14ac:dyDescent="0.2">
      <c r="A552" s="389">
        <f>'موازنة 2026-2027'!A552</f>
        <v>0</v>
      </c>
      <c r="B552" s="390">
        <f>'موازنة 2026-2027'!B552</f>
        <v>0</v>
      </c>
      <c r="C552" s="390">
        <f>'موازنة 2026-2027'!C552</f>
        <v>0</v>
      </c>
      <c r="D552" s="390">
        <f>'موازنة 2026-2027'!D552</f>
        <v>0</v>
      </c>
      <c r="E552" s="390">
        <f>'موازنة 2026-2027'!E552</f>
        <v>0</v>
      </c>
      <c r="F552" s="390">
        <f>'موازنة 2026-2027'!F552</f>
        <v>0</v>
      </c>
      <c r="G552" s="60">
        <v>4114030101</v>
      </c>
      <c r="H552" s="474" t="s">
        <v>403</v>
      </c>
      <c r="I552" s="390">
        <f>'الاطار الموازنى  راي الجهه عام'!I552</f>
        <v>0</v>
      </c>
      <c r="J552" s="390">
        <f>'موازنة 2026-2027'!O552</f>
        <v>0</v>
      </c>
      <c r="K552" s="390">
        <f>'الاطار الموازنى  راي الجهه عام'!J552</f>
        <v>0</v>
      </c>
      <c r="L552" s="390">
        <f>'الاطار الموازنى  راي الجهه عام'!K552</f>
        <v>0</v>
      </c>
      <c r="M552" s="390">
        <f>'الاطار الموازنى  راي الجهه عام'!M552</f>
        <v>0</v>
      </c>
      <c r="N552" s="390">
        <f>'موازنة 2027-2028 '!O552</f>
        <v>0</v>
      </c>
      <c r="O552" s="390">
        <f>'موازنة 2028 -2029'!O552</f>
        <v>0</v>
      </c>
      <c r="P552" s="390">
        <f t="shared" si="158"/>
        <v>0</v>
      </c>
      <c r="Q552" s="390">
        <f>'موازنة 2029-2030'!O552</f>
        <v>0</v>
      </c>
      <c r="R552" s="544">
        <f t="shared" si="151"/>
        <v>0</v>
      </c>
      <c r="S552" s="390"/>
      <c r="T552" s="390" t="str">
        <f t="shared" si="152"/>
        <v xml:space="preserve"> </v>
      </c>
      <c r="U552" s="390" t="str">
        <f t="shared" si="153"/>
        <v xml:space="preserve"> </v>
      </c>
      <c r="V552" s="545">
        <f t="shared" si="155"/>
        <v>0</v>
      </c>
      <c r="W552" s="461">
        <f t="shared" si="154"/>
        <v>0</v>
      </c>
    </row>
    <row r="553" spans="1:23" s="2" customFormat="1" ht="105.75" customHeight="1" x14ac:dyDescent="0.2">
      <c r="A553" s="389"/>
      <c r="B553" s="390"/>
      <c r="C553" s="390"/>
      <c r="D553" s="390"/>
      <c r="E553" s="390"/>
      <c r="F553" s="390"/>
      <c r="G553" s="60" t="s">
        <v>961</v>
      </c>
      <c r="H553" s="474" t="s">
        <v>404</v>
      </c>
      <c r="I553" s="390">
        <f>'الاطار الموازنى  راي الجهه عام'!I553</f>
        <v>0</v>
      </c>
      <c r="J553" s="390">
        <f>'موازنة 2026-2027'!O553</f>
        <v>0</v>
      </c>
      <c r="K553" s="390">
        <f>'الاطار الموازنى  راي الجهه عام'!J553</f>
        <v>0</v>
      </c>
      <c r="L553" s="390">
        <f>'الاطار الموازنى  راي الجهه عام'!K553</f>
        <v>0</v>
      </c>
      <c r="M553" s="390">
        <f>'الاطار الموازنى  راي الجهه عام'!M553</f>
        <v>0</v>
      </c>
      <c r="N553" s="390">
        <f>'موازنة 2027-2028 '!O553</f>
        <v>0</v>
      </c>
      <c r="O553" s="390">
        <f>'موازنة 2028 -2029'!O553</f>
        <v>0</v>
      </c>
      <c r="P553" s="390"/>
      <c r="Q553" s="390">
        <f>'موازنة 2029-2030'!O553</f>
        <v>0</v>
      </c>
      <c r="R553" s="544"/>
      <c r="S553" s="390"/>
      <c r="T553" s="390" t="str">
        <f t="shared" ref="T553:T618" si="175">IF(S553&gt;J553,S553-J553," ")</f>
        <v xml:space="preserve"> </v>
      </c>
      <c r="U553" s="390" t="str">
        <f t="shared" ref="U553:U618" si="176">IF(J553&gt;S553,J553-S553," ")</f>
        <v xml:space="preserve"> </v>
      </c>
      <c r="V553" s="545"/>
      <c r="W553" s="461">
        <f>W560</f>
        <v>1818661</v>
      </c>
    </row>
    <row r="554" spans="1:23" s="1" customFormat="1" ht="105.75" hidden="1" customHeight="1" x14ac:dyDescent="0.2">
      <c r="A554" s="357">
        <f>'موازنة 2026-2027'!A554</f>
        <v>0</v>
      </c>
      <c r="B554" s="373">
        <f>'موازنة 2026-2027'!B554</f>
        <v>0</v>
      </c>
      <c r="C554" s="373">
        <f>'موازنة 2026-2027'!C554</f>
        <v>0</v>
      </c>
      <c r="D554" s="373">
        <f>'موازنة 2026-2027'!D554</f>
        <v>0</v>
      </c>
      <c r="E554" s="373">
        <f>'موازنة 2026-2027'!E554</f>
        <v>0</v>
      </c>
      <c r="F554" s="373">
        <f>'موازنة 2026-2027'!F554</f>
        <v>0</v>
      </c>
      <c r="G554" s="54">
        <v>4114040101</v>
      </c>
      <c r="H554" s="477" t="s">
        <v>405</v>
      </c>
      <c r="I554" s="373">
        <f>'الاطار الموازنى  راي الجهه عام'!I554</f>
        <v>0</v>
      </c>
      <c r="J554" s="373">
        <f>'موازنة 2026-2027'!O554</f>
        <v>0</v>
      </c>
      <c r="K554" s="373">
        <f>'الاطار الموازنى  راي الجهه عام'!J554</f>
        <v>0</v>
      </c>
      <c r="L554" s="373">
        <f>'الاطار الموازنى  راي الجهه عام'!K554</f>
        <v>0</v>
      </c>
      <c r="M554" s="373">
        <f>'الاطار الموازنى  راي الجهه عام'!M554</f>
        <v>0</v>
      </c>
      <c r="N554" s="373">
        <f>'موازنة 2027-2028 '!O554</f>
        <v>0</v>
      </c>
      <c r="O554" s="373">
        <f>'موازنة 2028 -2029'!O554</f>
        <v>0</v>
      </c>
      <c r="P554" s="373">
        <f t="shared" si="158"/>
        <v>0</v>
      </c>
      <c r="Q554" s="373">
        <f>'موازنة 2029-2030'!O554</f>
        <v>0</v>
      </c>
      <c r="R554" s="508">
        <f t="shared" ref="R554:R618" si="177">Q554-J554</f>
        <v>0</v>
      </c>
      <c r="S554" s="373"/>
      <c r="T554" s="373" t="str">
        <f t="shared" si="175"/>
        <v xml:space="preserve"> </v>
      </c>
      <c r="U554" s="373" t="str">
        <f t="shared" si="176"/>
        <v xml:space="preserve"> </v>
      </c>
      <c r="V554" s="509">
        <f t="shared" si="155"/>
        <v>0</v>
      </c>
      <c r="W554" s="461">
        <f t="shared" ref="W554:W618" si="178">SUM(A554+B554+C554+D554+E554+F554+J554+N554+O554+P554+Q554+S554)</f>
        <v>0</v>
      </c>
    </row>
    <row r="555" spans="1:23" s="1" customFormat="1" ht="105.75" hidden="1" customHeight="1" x14ac:dyDescent="0.2">
      <c r="A555" s="357">
        <f>'موازنة 2026-2027'!A555</f>
        <v>0</v>
      </c>
      <c r="B555" s="373">
        <f>'موازنة 2026-2027'!B555</f>
        <v>0</v>
      </c>
      <c r="C555" s="373">
        <f>'موازنة 2026-2027'!C555</f>
        <v>0</v>
      </c>
      <c r="D555" s="373">
        <f>'موازنة 2026-2027'!D555</f>
        <v>0</v>
      </c>
      <c r="E555" s="373">
        <f>'موازنة 2026-2027'!E555</f>
        <v>0</v>
      </c>
      <c r="F555" s="373">
        <f>'موازنة 2026-2027'!F555</f>
        <v>0</v>
      </c>
      <c r="G555" s="54">
        <v>4114040201</v>
      </c>
      <c r="H555" s="477" t="s">
        <v>1124</v>
      </c>
      <c r="I555" s="373">
        <f>'الاطار الموازنى  راي الجهه عام'!I555</f>
        <v>0</v>
      </c>
      <c r="J555" s="373">
        <f>'موازنة 2026-2027'!O555</f>
        <v>0</v>
      </c>
      <c r="K555" s="373">
        <f>'الاطار الموازنى  راي الجهه عام'!J555</f>
        <v>0</v>
      </c>
      <c r="L555" s="373">
        <f>'الاطار الموازنى  راي الجهه عام'!K555</f>
        <v>0</v>
      </c>
      <c r="M555" s="373">
        <f>'الاطار الموازنى  راي الجهه عام'!M555</f>
        <v>0</v>
      </c>
      <c r="N555" s="373">
        <f>'موازنة 2027-2028 '!O555</f>
        <v>0</v>
      </c>
      <c r="O555" s="373">
        <f>'موازنة 2028 -2029'!O555</f>
        <v>0</v>
      </c>
      <c r="P555" s="373">
        <f t="shared" si="158"/>
        <v>0</v>
      </c>
      <c r="Q555" s="373">
        <f>'موازنة 2029-2030'!O555</f>
        <v>0</v>
      </c>
      <c r="R555" s="508">
        <f t="shared" si="177"/>
        <v>0</v>
      </c>
      <c r="S555" s="373"/>
      <c r="T555" s="373" t="str">
        <f t="shared" si="175"/>
        <v xml:space="preserve"> </v>
      </c>
      <c r="U555" s="373" t="str">
        <f t="shared" si="176"/>
        <v xml:space="preserve"> </v>
      </c>
      <c r="V555" s="509">
        <f t="shared" si="155"/>
        <v>0</v>
      </c>
      <c r="W555" s="461">
        <f t="shared" si="178"/>
        <v>0</v>
      </c>
    </row>
    <row r="556" spans="1:23" s="1" customFormat="1" ht="105.75" customHeight="1" x14ac:dyDescent="0.2">
      <c r="A556" s="357">
        <f>'موازنة 2026-2027'!A556</f>
        <v>0</v>
      </c>
      <c r="B556" s="373">
        <f>'موازنة 2026-2027'!B556</f>
        <v>10520</v>
      </c>
      <c r="C556" s="373">
        <f>'موازنة 2026-2027'!C556</f>
        <v>0</v>
      </c>
      <c r="D556" s="373">
        <f>'موازنة 2026-2027'!D556</f>
        <v>107968</v>
      </c>
      <c r="E556" s="373">
        <f>'موازنة 2026-2027'!E556</f>
        <v>0</v>
      </c>
      <c r="F556" s="373">
        <f>'موازنة 2026-2027'!F556</f>
        <v>0</v>
      </c>
      <c r="G556" s="54">
        <v>4114040301</v>
      </c>
      <c r="H556" s="477" t="s">
        <v>406</v>
      </c>
      <c r="I556" s="373">
        <f>'الاطار الموازنى  راي الجهه عام'!I556</f>
        <v>0</v>
      </c>
      <c r="J556" s="373">
        <f>'موازنة 2026-2027'!O556</f>
        <v>0</v>
      </c>
      <c r="K556" s="373">
        <f>'الاطار الموازنى  راي الجهه عام'!J556</f>
        <v>0</v>
      </c>
      <c r="L556" s="373">
        <f>'الاطار الموازنى  راي الجهه عام'!K556</f>
        <v>0</v>
      </c>
      <c r="M556" s="373">
        <f>'الاطار الموازنى  راي الجهه عام'!M556</f>
        <v>0</v>
      </c>
      <c r="N556" s="373">
        <f>'موازنة 2027-2028 '!O556</f>
        <v>0</v>
      </c>
      <c r="O556" s="373">
        <f>'موازنة 2028 -2029'!O556</f>
        <v>0</v>
      </c>
      <c r="P556" s="373">
        <f t="shared" si="158"/>
        <v>0</v>
      </c>
      <c r="Q556" s="373">
        <f>'موازنة 2029-2030'!O556</f>
        <v>0</v>
      </c>
      <c r="R556" s="508">
        <f t="shared" si="177"/>
        <v>0</v>
      </c>
      <c r="S556" s="373"/>
      <c r="T556" s="373" t="str">
        <f t="shared" si="175"/>
        <v xml:space="preserve"> </v>
      </c>
      <c r="U556" s="373" t="str">
        <f t="shared" si="176"/>
        <v xml:space="preserve"> </v>
      </c>
      <c r="V556" s="509">
        <f t="shared" si="155"/>
        <v>0</v>
      </c>
      <c r="W556" s="461">
        <f t="shared" si="178"/>
        <v>118488</v>
      </c>
    </row>
    <row r="557" spans="1:23" s="1" customFormat="1" ht="105.75" hidden="1" customHeight="1" x14ac:dyDescent="0.2">
      <c r="A557" s="357">
        <f>'موازنة 2026-2027'!A557</f>
        <v>0</v>
      </c>
      <c r="B557" s="373">
        <f>'موازنة 2026-2027'!B557</f>
        <v>0</v>
      </c>
      <c r="C557" s="373">
        <f>'موازنة 2026-2027'!C557</f>
        <v>0</v>
      </c>
      <c r="D557" s="373">
        <f>'موازنة 2026-2027'!D557</f>
        <v>0</v>
      </c>
      <c r="E557" s="373">
        <f>'موازنة 2026-2027'!E557</f>
        <v>0</v>
      </c>
      <c r="F557" s="373">
        <f>'موازنة 2026-2027'!F557</f>
        <v>0</v>
      </c>
      <c r="G557" s="54">
        <v>4114040401</v>
      </c>
      <c r="H557" s="477" t="s">
        <v>407</v>
      </c>
      <c r="I557" s="373">
        <f>'الاطار الموازنى  راي الجهه عام'!I557</f>
        <v>0</v>
      </c>
      <c r="J557" s="373">
        <f>'موازنة 2026-2027'!O557</f>
        <v>0</v>
      </c>
      <c r="K557" s="373">
        <f>'الاطار الموازنى  راي الجهه عام'!J557</f>
        <v>0</v>
      </c>
      <c r="L557" s="373">
        <f>'الاطار الموازنى  راي الجهه عام'!K557</f>
        <v>0</v>
      </c>
      <c r="M557" s="373">
        <f>'الاطار الموازنى  راي الجهه عام'!M557</f>
        <v>0</v>
      </c>
      <c r="N557" s="373">
        <f>'موازنة 2027-2028 '!O557</f>
        <v>0</v>
      </c>
      <c r="O557" s="373">
        <f>'موازنة 2028 -2029'!O557</f>
        <v>0</v>
      </c>
      <c r="P557" s="373">
        <f t="shared" si="158"/>
        <v>0</v>
      </c>
      <c r="Q557" s="373">
        <f>'موازنة 2029-2030'!O557</f>
        <v>0</v>
      </c>
      <c r="R557" s="508">
        <f t="shared" si="177"/>
        <v>0</v>
      </c>
      <c r="S557" s="373"/>
      <c r="T557" s="373" t="str">
        <f t="shared" si="175"/>
        <v xml:space="preserve"> </v>
      </c>
      <c r="U557" s="373" t="str">
        <f t="shared" si="176"/>
        <v xml:space="preserve"> </v>
      </c>
      <c r="V557" s="509">
        <f t="shared" si="155"/>
        <v>0</v>
      </c>
      <c r="W557" s="461">
        <f t="shared" si="178"/>
        <v>0</v>
      </c>
    </row>
    <row r="558" spans="1:23" s="1" customFormat="1" ht="105.75" customHeight="1" thickBot="1" x14ac:dyDescent="0.25">
      <c r="A558" s="357">
        <f>'موازنة 2026-2027'!A558</f>
        <v>0</v>
      </c>
      <c r="B558" s="373">
        <f>'موازنة 2026-2027'!B558</f>
        <v>161296</v>
      </c>
      <c r="C558" s="373">
        <f>'موازنة 2026-2027'!C558</f>
        <v>195000</v>
      </c>
      <c r="D558" s="373">
        <f>'موازنة 2026-2027'!D558</f>
        <v>173877</v>
      </c>
      <c r="E558" s="373">
        <f>'موازنة 2026-2027'!E558</f>
        <v>195000</v>
      </c>
      <c r="F558" s="373">
        <f>'موازنة 2026-2027'!F558</f>
        <v>0</v>
      </c>
      <c r="G558" s="54">
        <v>4114040501</v>
      </c>
      <c r="H558" s="477" t="s">
        <v>408</v>
      </c>
      <c r="I558" s="373">
        <f>'الاطار الموازنى  راي الجهه عام'!I558</f>
        <v>195000</v>
      </c>
      <c r="J558" s="373">
        <f>'موازنة 2026-2027'!O558</f>
        <v>195000</v>
      </c>
      <c r="K558" s="373">
        <f>'الاطار الموازنى  راي الجهه عام'!J558</f>
        <v>195000</v>
      </c>
      <c r="L558" s="373">
        <f>'الاطار الموازنى  راي الجهه عام'!K558</f>
        <v>195000</v>
      </c>
      <c r="M558" s="373">
        <f>'الاطار الموازنى  راي الجهه عام'!M558</f>
        <v>0</v>
      </c>
      <c r="N558" s="373">
        <f>'موازنة 2027-2028 '!O558</f>
        <v>195000</v>
      </c>
      <c r="O558" s="373">
        <f>'موازنة 2028 -2029'!O558</f>
        <v>195000</v>
      </c>
      <c r="P558" s="373">
        <f>O558*2</f>
        <v>390000</v>
      </c>
      <c r="Q558" s="373">
        <f>'موازنة 2029-2030'!O558</f>
        <v>0</v>
      </c>
      <c r="R558" s="508">
        <f t="shared" si="177"/>
        <v>-195000</v>
      </c>
      <c r="S558" s="373"/>
      <c r="T558" s="373" t="str">
        <f t="shared" si="175"/>
        <v xml:space="preserve"> </v>
      </c>
      <c r="U558" s="373">
        <f t="shared" si="176"/>
        <v>195000</v>
      </c>
      <c r="V558" s="509">
        <f t="shared" ref="V558:V622" si="179">IF(S558=0,,S558/J558)</f>
        <v>0</v>
      </c>
      <c r="W558" s="461">
        <f t="shared" si="178"/>
        <v>1700173</v>
      </c>
    </row>
    <row r="559" spans="1:23" s="1" customFormat="1" ht="105.75" hidden="1" customHeight="1" thickBot="1" x14ac:dyDescent="0.25">
      <c r="A559" s="357">
        <f>'موازنة 2026-2027'!A559</f>
        <v>0</v>
      </c>
      <c r="B559" s="373">
        <f>'موازنة 2026-2027'!B559</f>
        <v>0</v>
      </c>
      <c r="C559" s="373">
        <f>'موازنة 2026-2027'!C559</f>
        <v>0</v>
      </c>
      <c r="D559" s="373">
        <f>'موازنة 2026-2027'!D559</f>
        <v>0</v>
      </c>
      <c r="E559" s="373">
        <f>'موازنة 2026-2027'!E559</f>
        <v>0</v>
      </c>
      <c r="F559" s="373">
        <f>'موازنة 2026-2027'!F559</f>
        <v>0</v>
      </c>
      <c r="G559" s="55">
        <v>4114040601</v>
      </c>
      <c r="H559" s="510" t="s">
        <v>409</v>
      </c>
      <c r="I559" s="373">
        <f>'الاطار الموازنى  راي الجهه عام'!I559</f>
        <v>0</v>
      </c>
      <c r="J559" s="373">
        <f>'موازنة 2026-2027'!O559</f>
        <v>0</v>
      </c>
      <c r="K559" s="373">
        <f>'الاطار الموازنى  راي الجهه عام'!J559</f>
        <v>0</v>
      </c>
      <c r="L559" s="373">
        <f>'الاطار الموازنى  راي الجهه عام'!K559</f>
        <v>0</v>
      </c>
      <c r="M559" s="373">
        <f>'الاطار الموازنى  راي الجهه عام'!M559</f>
        <v>0</v>
      </c>
      <c r="N559" s="373">
        <f>'موازنة 2027-2028 '!O559</f>
        <v>0</v>
      </c>
      <c r="O559" s="373">
        <f>'موازنة 2028 -2029'!O559</f>
        <v>0</v>
      </c>
      <c r="P559" s="373">
        <f t="shared" si="158"/>
        <v>0</v>
      </c>
      <c r="Q559" s="373">
        <f>'موازنة 2029-2030'!O559</f>
        <v>0</v>
      </c>
      <c r="R559" s="508">
        <f t="shared" si="177"/>
        <v>0</v>
      </c>
      <c r="S559" s="373"/>
      <c r="T559" s="373" t="str">
        <f t="shared" si="175"/>
        <v xml:space="preserve"> </v>
      </c>
      <c r="U559" s="373" t="str">
        <f t="shared" si="176"/>
        <v xml:space="preserve"> </v>
      </c>
      <c r="V559" s="509">
        <f t="shared" si="179"/>
        <v>0</v>
      </c>
      <c r="W559" s="461">
        <f t="shared" si="178"/>
        <v>0</v>
      </c>
    </row>
    <row r="560" spans="1:23" s="2" customFormat="1" ht="110.25" customHeight="1" thickBot="1" x14ac:dyDescent="0.25">
      <c r="A560" s="376">
        <f t="shared" ref="A560:F560" si="180">SUM(A554:A559)</f>
        <v>0</v>
      </c>
      <c r="B560" s="377">
        <f t="shared" si="180"/>
        <v>171816</v>
      </c>
      <c r="C560" s="377">
        <f t="shared" si="180"/>
        <v>195000</v>
      </c>
      <c r="D560" s="377">
        <f t="shared" si="180"/>
        <v>281845</v>
      </c>
      <c r="E560" s="377">
        <f t="shared" si="180"/>
        <v>195000</v>
      </c>
      <c r="F560" s="377">
        <f t="shared" si="180"/>
        <v>0</v>
      </c>
      <c r="G560" s="57"/>
      <c r="H560" s="514" t="s">
        <v>274</v>
      </c>
      <c r="I560" s="377">
        <f>'الاطار الموازنى  راي الجهه عام'!I560</f>
        <v>195000</v>
      </c>
      <c r="J560" s="377">
        <f>'موازنة 2026-2027'!O560</f>
        <v>195000</v>
      </c>
      <c r="K560" s="377">
        <f>'الاطار الموازنى  راي الجهه عام'!J560</f>
        <v>195000</v>
      </c>
      <c r="L560" s="377">
        <f>'الاطار الموازنى  راي الجهه عام'!K560</f>
        <v>195000</v>
      </c>
      <c r="M560" s="377">
        <f>'الاطار الموازنى  راي الجهه عام'!M560</f>
        <v>0</v>
      </c>
      <c r="N560" s="377">
        <f>'موازنة 2027-2028 '!O560</f>
        <v>195000</v>
      </c>
      <c r="O560" s="377">
        <f>'موازنة 2028 -2029'!O560</f>
        <v>195000</v>
      </c>
      <c r="P560" s="377">
        <f t="shared" ref="P560:S560" si="181">SUM(P554:P559)</f>
        <v>390000</v>
      </c>
      <c r="Q560" s="377">
        <f>'موازنة 2029-2030'!O560</f>
        <v>0</v>
      </c>
      <c r="R560" s="515">
        <f t="shared" si="177"/>
        <v>-195000</v>
      </c>
      <c r="S560" s="377">
        <f t="shared" si="181"/>
        <v>0</v>
      </c>
      <c r="T560" s="377" t="str">
        <f t="shared" si="175"/>
        <v xml:space="preserve"> </v>
      </c>
      <c r="U560" s="377">
        <f t="shared" si="176"/>
        <v>195000</v>
      </c>
      <c r="V560" s="516">
        <f t="shared" si="179"/>
        <v>0</v>
      </c>
      <c r="W560" s="461">
        <f t="shared" si="178"/>
        <v>1818661</v>
      </c>
    </row>
    <row r="561" spans="1:23" s="2" customFormat="1" ht="105.75" customHeight="1" x14ac:dyDescent="0.2">
      <c r="A561" s="389">
        <f>'موازنة 2026-2027'!A561</f>
        <v>0</v>
      </c>
      <c r="B561" s="390">
        <f>'موازنة 2026-2027'!B561</f>
        <v>0</v>
      </c>
      <c r="C561" s="390">
        <f>'موازنة 2026-2027'!C561</f>
        <v>150000</v>
      </c>
      <c r="D561" s="390">
        <f>'موازنة 2026-2027'!D561</f>
        <v>3990926</v>
      </c>
      <c r="E561" s="390">
        <f>'موازنة 2026-2027'!E561</f>
        <v>150000</v>
      </c>
      <c r="F561" s="390">
        <f>'موازنة 2026-2027'!F561</f>
        <v>0</v>
      </c>
      <c r="G561" s="53">
        <v>4114050101</v>
      </c>
      <c r="H561" s="505" t="s">
        <v>410</v>
      </c>
      <c r="I561" s="390">
        <f>'الاطار الموازنى  راي الجهه عام'!I561</f>
        <v>150000</v>
      </c>
      <c r="J561" s="390">
        <f>'موازنة 2026-2027'!O561</f>
        <v>150000</v>
      </c>
      <c r="K561" s="390">
        <f>'الاطار الموازنى  راي الجهه عام'!J561</f>
        <v>150000</v>
      </c>
      <c r="L561" s="390">
        <f>'الاطار الموازنى  راي الجهه عام'!K561</f>
        <v>150000</v>
      </c>
      <c r="M561" s="390">
        <f>'الاطار الموازنى  راي الجهه عام'!M561</f>
        <v>0</v>
      </c>
      <c r="N561" s="390">
        <f>'موازنة 2027-2028 '!O561</f>
        <v>150000</v>
      </c>
      <c r="O561" s="390">
        <f>'موازنة 2028 -2029'!O561</f>
        <v>150000</v>
      </c>
      <c r="P561" s="390">
        <f t="shared" ref="P561:P625" si="182">O561*2</f>
        <v>300000</v>
      </c>
      <c r="Q561" s="390">
        <f>'موازنة 2029-2030'!O561</f>
        <v>0</v>
      </c>
      <c r="R561" s="544">
        <f t="shared" si="177"/>
        <v>-150000</v>
      </c>
      <c r="S561" s="390"/>
      <c r="T561" s="390" t="str">
        <f t="shared" si="175"/>
        <v xml:space="preserve"> </v>
      </c>
      <c r="U561" s="390">
        <f t="shared" si="176"/>
        <v>150000</v>
      </c>
      <c r="V561" s="545">
        <f t="shared" si="179"/>
        <v>0</v>
      </c>
      <c r="W561" s="461">
        <f t="shared" si="178"/>
        <v>5040926</v>
      </c>
    </row>
    <row r="562" spans="1:23" s="2" customFormat="1" ht="105.75" customHeight="1" x14ac:dyDescent="0.2">
      <c r="A562" s="389">
        <f>'موازنة 2026-2027'!A562</f>
        <v>0</v>
      </c>
      <c r="B562" s="390">
        <f>'موازنة 2026-2027'!B562</f>
        <v>6014456</v>
      </c>
      <c r="C562" s="390">
        <f>'موازنة 2026-2027'!C562</f>
        <v>4250000</v>
      </c>
      <c r="D562" s="390">
        <f>'موازنة 2026-2027'!D562</f>
        <v>1836983</v>
      </c>
      <c r="E562" s="390">
        <f>'موازنة 2026-2027'!E562</f>
        <v>4250000</v>
      </c>
      <c r="F562" s="390">
        <f>'موازنة 2026-2027'!F562</f>
        <v>0</v>
      </c>
      <c r="G562" s="60">
        <v>4114060101</v>
      </c>
      <c r="H562" s="474" t="s">
        <v>411</v>
      </c>
      <c r="I562" s="390">
        <f>'الاطار الموازنى  راي الجهه عام'!I562</f>
        <v>4250000</v>
      </c>
      <c r="J562" s="390">
        <f>'موازنة 2026-2027'!O562</f>
        <v>4250000</v>
      </c>
      <c r="K562" s="390">
        <f>'الاطار الموازنى  راي الجهه عام'!J562</f>
        <v>4250000</v>
      </c>
      <c r="L562" s="390">
        <f>'الاطار الموازنى  راي الجهه عام'!K562</f>
        <v>4250000</v>
      </c>
      <c r="M562" s="390">
        <f>'الاطار الموازنى  راي الجهه عام'!M562</f>
        <v>0</v>
      </c>
      <c r="N562" s="390">
        <f>'موازنة 2027-2028 '!O562</f>
        <v>4250000</v>
      </c>
      <c r="O562" s="390">
        <f>'موازنة 2028 -2029'!O562</f>
        <v>4250000</v>
      </c>
      <c r="P562" s="390">
        <f t="shared" si="182"/>
        <v>8500000</v>
      </c>
      <c r="Q562" s="390">
        <f>'موازنة 2029-2030'!O562</f>
        <v>0</v>
      </c>
      <c r="R562" s="544">
        <f t="shared" si="177"/>
        <v>-4250000</v>
      </c>
      <c r="S562" s="390"/>
      <c r="T562" s="390" t="str">
        <f t="shared" si="175"/>
        <v xml:space="preserve"> </v>
      </c>
      <c r="U562" s="390">
        <f t="shared" si="176"/>
        <v>4250000</v>
      </c>
      <c r="V562" s="545">
        <f t="shared" si="179"/>
        <v>0</v>
      </c>
      <c r="W562" s="461">
        <f t="shared" si="178"/>
        <v>37601439</v>
      </c>
    </row>
    <row r="563" spans="1:23" s="2" customFormat="1" ht="105.75" customHeight="1" x14ac:dyDescent="0.2">
      <c r="A563" s="389">
        <f>'موازنة 2026-2027'!A563</f>
        <v>0</v>
      </c>
      <c r="B563" s="390">
        <f>'موازنة 2026-2027'!B563</f>
        <v>0</v>
      </c>
      <c r="C563" s="390">
        <f>'موازنة 2026-2027'!C563</f>
        <v>0</v>
      </c>
      <c r="D563" s="390">
        <f>'موازنة 2026-2027'!D563</f>
        <v>70094</v>
      </c>
      <c r="E563" s="390">
        <f>'موازنة 2026-2027'!E563</f>
        <v>0</v>
      </c>
      <c r="F563" s="390">
        <f>'موازنة 2026-2027'!F563</f>
        <v>0</v>
      </c>
      <c r="G563" s="60">
        <v>4114070101</v>
      </c>
      <c r="H563" s="474" t="s">
        <v>412</v>
      </c>
      <c r="I563" s="390">
        <f>'الاطار الموازنى  راي الجهه عام'!I563</f>
        <v>0</v>
      </c>
      <c r="J563" s="390">
        <f>'موازنة 2026-2027'!O563</f>
        <v>0</v>
      </c>
      <c r="K563" s="390">
        <f>'الاطار الموازنى  راي الجهه عام'!J563</f>
        <v>0</v>
      </c>
      <c r="L563" s="390">
        <f>'الاطار الموازنى  راي الجهه عام'!K563</f>
        <v>0</v>
      </c>
      <c r="M563" s="390">
        <f>'الاطار الموازنى  راي الجهه عام'!M563</f>
        <v>0</v>
      </c>
      <c r="N563" s="390">
        <f>'موازنة 2027-2028 '!O563</f>
        <v>0</v>
      </c>
      <c r="O563" s="390">
        <f>'موازنة 2028 -2029'!O563</f>
        <v>0</v>
      </c>
      <c r="P563" s="390">
        <f t="shared" si="182"/>
        <v>0</v>
      </c>
      <c r="Q563" s="390">
        <f>'موازنة 2029-2030'!O563</f>
        <v>0</v>
      </c>
      <c r="R563" s="544">
        <f t="shared" si="177"/>
        <v>0</v>
      </c>
      <c r="S563" s="390"/>
      <c r="T563" s="390" t="str">
        <f t="shared" si="175"/>
        <v xml:space="preserve"> </v>
      </c>
      <c r="U563" s="390" t="str">
        <f t="shared" si="176"/>
        <v xml:space="preserve"> </v>
      </c>
      <c r="V563" s="545">
        <f t="shared" si="179"/>
        <v>0</v>
      </c>
      <c r="W563" s="461">
        <f t="shared" si="178"/>
        <v>70094</v>
      </c>
    </row>
    <row r="564" spans="1:23" s="2" customFormat="1" ht="93" customHeight="1" thickBot="1" x14ac:dyDescent="0.25">
      <c r="A564" s="389">
        <f>'موازنة 2026-2027'!A564</f>
        <v>0</v>
      </c>
      <c r="B564" s="390">
        <f>'موازنة 2026-2027'!B564</f>
        <v>4032829</v>
      </c>
      <c r="C564" s="390">
        <f>'موازنة 2026-2027'!C564</f>
        <v>0</v>
      </c>
      <c r="D564" s="390">
        <f>'موازنة 2026-2027'!D564</f>
        <v>683</v>
      </c>
      <c r="E564" s="390">
        <f>'موازنة 2026-2027'!E564</f>
        <v>0</v>
      </c>
      <c r="F564" s="390">
        <f>'موازنة 2026-2027'!F564</f>
        <v>0</v>
      </c>
      <c r="G564" s="68">
        <v>4114080101</v>
      </c>
      <c r="H564" s="593" t="s">
        <v>413</v>
      </c>
      <c r="I564" s="390">
        <f>'الاطار الموازنى  راي الجهه عام'!I564</f>
        <v>0</v>
      </c>
      <c r="J564" s="390">
        <f>'موازنة 2026-2027'!O564</f>
        <v>0</v>
      </c>
      <c r="K564" s="390">
        <f>'الاطار الموازنى  راي الجهه عام'!J564</f>
        <v>0</v>
      </c>
      <c r="L564" s="390">
        <f>'الاطار الموازنى  راي الجهه عام'!K564</f>
        <v>0</v>
      </c>
      <c r="M564" s="390">
        <f>'الاطار الموازنى  راي الجهه عام'!M564</f>
        <v>0</v>
      </c>
      <c r="N564" s="390">
        <f>'موازنة 2027-2028 '!O564</f>
        <v>0</v>
      </c>
      <c r="O564" s="390">
        <f>'موازنة 2028 -2029'!O564</f>
        <v>0</v>
      </c>
      <c r="P564" s="390">
        <f t="shared" si="182"/>
        <v>0</v>
      </c>
      <c r="Q564" s="390">
        <f>'موازنة 2029-2030'!O564</f>
        <v>0</v>
      </c>
      <c r="R564" s="544">
        <f t="shared" si="177"/>
        <v>0</v>
      </c>
      <c r="S564" s="390"/>
      <c r="T564" s="390" t="str">
        <f t="shared" si="175"/>
        <v xml:space="preserve"> </v>
      </c>
      <c r="U564" s="390" t="str">
        <f t="shared" si="176"/>
        <v xml:space="preserve"> </v>
      </c>
      <c r="V564" s="545">
        <f t="shared" si="179"/>
        <v>0</v>
      </c>
      <c r="W564" s="461">
        <f t="shared" si="178"/>
        <v>4033512</v>
      </c>
    </row>
    <row r="565" spans="1:23" s="3" customFormat="1" ht="105" customHeight="1" thickBot="1" x14ac:dyDescent="0.25">
      <c r="A565" s="382">
        <f t="shared" ref="A565:S565" si="183">A564+A563+A562+A561+A560+A552+A551+A550</f>
        <v>0</v>
      </c>
      <c r="B565" s="383">
        <f t="shared" si="183"/>
        <v>10219101</v>
      </c>
      <c r="C565" s="383">
        <f t="shared" si="183"/>
        <v>4595000</v>
      </c>
      <c r="D565" s="383">
        <f t="shared" si="183"/>
        <v>6180531</v>
      </c>
      <c r="E565" s="383">
        <f t="shared" si="183"/>
        <v>4595000</v>
      </c>
      <c r="F565" s="383">
        <f t="shared" si="183"/>
        <v>0</v>
      </c>
      <c r="G565" s="58"/>
      <c r="H565" s="525" t="s">
        <v>414</v>
      </c>
      <c r="I565" s="383">
        <f>'الاطار الموازنى  راي الجهه عام'!I565</f>
        <v>4595000</v>
      </c>
      <c r="J565" s="383">
        <f>'موازنة 2026-2027'!O565</f>
        <v>4595000</v>
      </c>
      <c r="K565" s="383">
        <f>'الاطار الموازنى  راي الجهه عام'!J565</f>
        <v>4595000</v>
      </c>
      <c r="L565" s="383">
        <f>'الاطار الموازنى  راي الجهه عام'!K565</f>
        <v>4595000</v>
      </c>
      <c r="M565" s="383">
        <f>'الاطار الموازنى  راي الجهه عام'!M565</f>
        <v>0</v>
      </c>
      <c r="N565" s="383">
        <f>'موازنة 2027-2028 '!O565</f>
        <v>4595000</v>
      </c>
      <c r="O565" s="383">
        <f>'موازنة 2028 -2029'!O565</f>
        <v>4595000</v>
      </c>
      <c r="P565" s="383">
        <f t="shared" si="183"/>
        <v>9190000</v>
      </c>
      <c r="Q565" s="383">
        <f>'موازنة 2029-2030'!O565</f>
        <v>0</v>
      </c>
      <c r="R565" s="526">
        <f t="shared" si="177"/>
        <v>-4595000</v>
      </c>
      <c r="S565" s="383">
        <f t="shared" si="183"/>
        <v>0</v>
      </c>
      <c r="T565" s="383" t="str">
        <f t="shared" si="175"/>
        <v xml:space="preserve"> </v>
      </c>
      <c r="U565" s="383">
        <f t="shared" si="176"/>
        <v>4595000</v>
      </c>
      <c r="V565" s="527">
        <f t="shared" si="179"/>
        <v>0</v>
      </c>
      <c r="W565" s="461">
        <f t="shared" si="178"/>
        <v>48564632</v>
      </c>
    </row>
    <row r="566" spans="1:23" s="277" customFormat="1" ht="105.75" customHeight="1" thickBot="1" x14ac:dyDescent="0.25">
      <c r="A566" s="421"/>
      <c r="B566" s="422"/>
      <c r="C566" s="423" t="e">
        <f>(C565-A565)/A565</f>
        <v>#DIV/0!</v>
      </c>
      <c r="D566" s="423">
        <f>(D565-B565)/B565</f>
        <v>-0.39519816860602514</v>
      </c>
      <c r="E566" s="423">
        <f>(E565-C565)/C565</f>
        <v>0</v>
      </c>
      <c r="F566" s="423">
        <f>(F565-D565)/D565</f>
        <v>-1</v>
      </c>
      <c r="G566" s="280"/>
      <c r="H566" s="536" t="s">
        <v>1137</v>
      </c>
      <c r="I566" s="386" t="e">
        <f>'الاطار الموازنى  راي الجهه عام'!I566</f>
        <v>#DIV/0!</v>
      </c>
      <c r="J566" s="386">
        <f>'موازنة 2026-2027'!O566</f>
        <v>0</v>
      </c>
      <c r="K566" s="386" t="e">
        <f>'الاطار الموازنى  راي الجهه عام'!J566</f>
        <v>#DIV/0!</v>
      </c>
      <c r="L566" s="386" t="e">
        <f>'الاطار الموازنى  راي الجهه عام'!K566</f>
        <v>#VALUE!</v>
      </c>
      <c r="M566" s="386">
        <f>'الاطار الموازنى  راي الجهه عام'!M566</f>
        <v>-1</v>
      </c>
      <c r="N566" s="422" t="e">
        <f>'موازنة 2027-2028 '!O566</f>
        <v>#DIV/0!</v>
      </c>
      <c r="O566" s="422" t="e">
        <f>'موازنة 2028 -2029'!O566</f>
        <v>#DIV/0!</v>
      </c>
      <c r="P566" s="422"/>
      <c r="Q566" s="423" t="e">
        <f>'موازنة 2029-2030'!O566</f>
        <v>#DIV/0!</v>
      </c>
      <c r="R566" s="590"/>
      <c r="S566" s="423">
        <f>(S565-N565)/N565</f>
        <v>-1</v>
      </c>
      <c r="T566" s="422"/>
      <c r="U566" s="422"/>
      <c r="V566" s="591"/>
      <c r="W566" s="539">
        <v>1</v>
      </c>
    </row>
    <row r="567" spans="1:23" s="3" customFormat="1" ht="97.5" customHeight="1" thickBot="1" x14ac:dyDescent="0.25">
      <c r="A567" s="382">
        <f t="shared" ref="A567:S567" si="184">A565+A547+A534+A521</f>
        <v>22000000</v>
      </c>
      <c r="B567" s="383">
        <f t="shared" si="184"/>
        <v>35585466</v>
      </c>
      <c r="C567" s="383">
        <f t="shared" si="184"/>
        <v>28000000</v>
      </c>
      <c r="D567" s="383">
        <f t="shared" si="184"/>
        <v>38603440</v>
      </c>
      <c r="E567" s="383">
        <f t="shared" si="184"/>
        <v>40000000</v>
      </c>
      <c r="F567" s="383">
        <f t="shared" si="184"/>
        <v>0</v>
      </c>
      <c r="G567" s="58"/>
      <c r="H567" s="525" t="s">
        <v>415</v>
      </c>
      <c r="I567" s="383">
        <f>'الاطار الموازنى  راي الجهه عام'!I567</f>
        <v>48605000</v>
      </c>
      <c r="J567" s="383">
        <f>'موازنة 2026-2027'!O567</f>
        <v>48605000</v>
      </c>
      <c r="K567" s="383">
        <f>'الاطار الموازنى  راي الجهه عام'!J567</f>
        <v>54705000</v>
      </c>
      <c r="L567" s="383">
        <f>'الاطار الموازنى  راي الجهه عام'!K567</f>
        <v>63805000</v>
      </c>
      <c r="M567" s="383">
        <f>'الاطار الموازنى  راي الجهه عام'!M567</f>
        <v>0</v>
      </c>
      <c r="N567" s="383">
        <f>'موازنة 2027-2028 '!O567</f>
        <v>54705000</v>
      </c>
      <c r="O567" s="383">
        <f>'موازنة 2028 -2029'!O567</f>
        <v>63805000</v>
      </c>
      <c r="P567" s="383">
        <f t="shared" si="184"/>
        <v>127610000</v>
      </c>
      <c r="Q567" s="383">
        <f>'موازنة 2029-2030'!O567</f>
        <v>0</v>
      </c>
      <c r="R567" s="526">
        <f t="shared" si="177"/>
        <v>-48605000</v>
      </c>
      <c r="S567" s="383">
        <f t="shared" si="184"/>
        <v>0</v>
      </c>
      <c r="T567" s="383" t="str">
        <f t="shared" si="175"/>
        <v xml:space="preserve"> </v>
      </c>
      <c r="U567" s="383">
        <f t="shared" si="176"/>
        <v>48605000</v>
      </c>
      <c r="V567" s="527">
        <f t="shared" si="179"/>
        <v>0</v>
      </c>
      <c r="W567" s="461">
        <f t="shared" si="178"/>
        <v>458913906</v>
      </c>
    </row>
    <row r="568" spans="1:23" s="3" customFormat="1" ht="99.75" customHeight="1" thickBot="1" x14ac:dyDescent="0.25">
      <c r="A568" s="188">
        <f t="shared" ref="A568:F568" si="185">IF(A567-A439&lt;0,A439-A567,0)</f>
        <v>0</v>
      </c>
      <c r="B568" s="189">
        <f t="shared" si="185"/>
        <v>0</v>
      </c>
      <c r="C568" s="189">
        <f t="shared" si="185"/>
        <v>0</v>
      </c>
      <c r="D568" s="189">
        <f t="shared" si="185"/>
        <v>0</v>
      </c>
      <c r="E568" s="189">
        <f t="shared" si="185"/>
        <v>0</v>
      </c>
      <c r="F568" s="189">
        <f t="shared" si="185"/>
        <v>0</v>
      </c>
      <c r="G568" s="42" t="s">
        <v>1009</v>
      </c>
      <c r="H568" s="525" t="s">
        <v>416</v>
      </c>
      <c r="I568" s="189">
        <f>'الاطار الموازنى  راي الجهه عام'!I568</f>
        <v>0</v>
      </c>
      <c r="J568" s="189">
        <f>'موازنة 2026-2027'!O568</f>
        <v>0</v>
      </c>
      <c r="K568" s="189">
        <f>'الاطار الموازنى  راي الجهه عام'!J568</f>
        <v>0</v>
      </c>
      <c r="L568" s="189">
        <f>'الاطار الموازنى  راي الجهه عام'!K568</f>
        <v>0</v>
      </c>
      <c r="M568" s="189">
        <f>'الاطار الموازنى  راي الجهه عام'!M568</f>
        <v>0</v>
      </c>
      <c r="N568" s="189">
        <f>'موازنة 2027-2028 '!O568</f>
        <v>0</v>
      </c>
      <c r="O568" s="189">
        <f>'موازنة 2028 -2029'!O568</f>
        <v>0</v>
      </c>
      <c r="P568" s="189">
        <f>IF(P567-P439&lt;0,P439-P567,0)</f>
        <v>0</v>
      </c>
      <c r="Q568" s="189">
        <f>'موازنة 2029-2030'!O568</f>
        <v>0</v>
      </c>
      <c r="R568" s="251">
        <f t="shared" si="177"/>
        <v>0</v>
      </c>
      <c r="S568" s="189">
        <f>IF(S567-S439&lt;0,S439-S567,0)</f>
        <v>0</v>
      </c>
      <c r="T568" s="189" t="str">
        <f t="shared" si="175"/>
        <v xml:space="preserve"> </v>
      </c>
      <c r="U568" s="189" t="str">
        <f t="shared" si="176"/>
        <v xml:space="preserve"> </v>
      </c>
      <c r="V568" s="615">
        <f t="shared" si="179"/>
        <v>0</v>
      </c>
      <c r="W568" s="461">
        <f t="shared" si="178"/>
        <v>0</v>
      </c>
    </row>
    <row r="569" spans="1:23" s="3" customFormat="1" ht="99.75" customHeight="1" thickBot="1" x14ac:dyDescent="0.25">
      <c r="A569" s="382">
        <f t="shared" ref="A569:S569" si="186">SUM(A567:A568)</f>
        <v>22000000</v>
      </c>
      <c r="B569" s="383">
        <f t="shared" si="186"/>
        <v>35585466</v>
      </c>
      <c r="C569" s="383">
        <f t="shared" si="186"/>
        <v>28000000</v>
      </c>
      <c r="D569" s="383">
        <f t="shared" si="186"/>
        <v>38603440</v>
      </c>
      <c r="E569" s="383">
        <f t="shared" si="186"/>
        <v>40000000</v>
      </c>
      <c r="F569" s="383">
        <f t="shared" si="186"/>
        <v>0</v>
      </c>
      <c r="G569" s="58"/>
      <c r="H569" s="525" t="s">
        <v>352</v>
      </c>
      <c r="I569" s="383">
        <f>'الاطار الموازنى  راي الجهه عام'!I569</f>
        <v>48605000</v>
      </c>
      <c r="J569" s="383">
        <f>'موازنة 2026-2027'!O569</f>
        <v>48605000</v>
      </c>
      <c r="K569" s="383">
        <f>'الاطار الموازنى  راي الجهه عام'!J569</f>
        <v>54705000</v>
      </c>
      <c r="L569" s="383">
        <f>'الاطار الموازنى  راي الجهه عام'!K569</f>
        <v>63805000</v>
      </c>
      <c r="M569" s="383">
        <f>'الاطار الموازنى  راي الجهه عام'!M569</f>
        <v>0</v>
      </c>
      <c r="N569" s="383">
        <f>'موازنة 2027-2028 '!O569</f>
        <v>54705000</v>
      </c>
      <c r="O569" s="383">
        <f>'موازنة 2028 -2029'!O569</f>
        <v>63805000</v>
      </c>
      <c r="P569" s="383">
        <f t="shared" si="186"/>
        <v>127610000</v>
      </c>
      <c r="Q569" s="383">
        <f>'موازنة 2029-2030'!O569</f>
        <v>0</v>
      </c>
      <c r="R569" s="526">
        <f t="shared" si="177"/>
        <v>-48605000</v>
      </c>
      <c r="S569" s="383">
        <f t="shared" si="186"/>
        <v>0</v>
      </c>
      <c r="T569" s="383" t="str">
        <f t="shared" si="175"/>
        <v xml:space="preserve"> </v>
      </c>
      <c r="U569" s="383">
        <f t="shared" si="176"/>
        <v>48605000</v>
      </c>
      <c r="V569" s="527">
        <f t="shared" si="179"/>
        <v>0</v>
      </c>
      <c r="W569" s="461">
        <f t="shared" si="178"/>
        <v>458913906</v>
      </c>
    </row>
    <row r="570" spans="1:23" s="334" customFormat="1" ht="105.75" customHeight="1" x14ac:dyDescent="0.2">
      <c r="A570" s="421"/>
      <c r="B570" s="422"/>
      <c r="C570" s="423">
        <f>(C569-A569)/A569</f>
        <v>0.27272727272727271</v>
      </c>
      <c r="D570" s="423">
        <f>(D569-B569)/B569</f>
        <v>8.4809174622021255E-2</v>
      </c>
      <c r="E570" s="423">
        <f>(E569-C569)/C569</f>
        <v>0.42857142857142855</v>
      </c>
      <c r="F570" s="423">
        <f>(F569-D569)/D569</f>
        <v>-1</v>
      </c>
      <c r="G570" s="280"/>
      <c r="H570" s="536" t="s">
        <v>1137</v>
      </c>
      <c r="I570" s="423" t="e">
        <f>'الاطار الموازنى  راي الجهه عام'!I570</f>
        <v>#DIV/0!</v>
      </c>
      <c r="J570" s="423">
        <f>'موازنة 2026-2027'!O570</f>
        <v>0</v>
      </c>
      <c r="K570" s="423" t="e">
        <f>'الاطار الموازنى  راي الجهه عام'!J570</f>
        <v>#DIV/0!</v>
      </c>
      <c r="L570" s="423" t="e">
        <f>'الاطار الموازنى  راي الجهه عام'!K570</f>
        <v>#VALUE!</v>
      </c>
      <c r="M570" s="423">
        <f>'الاطار الموازنى  راي الجهه عام'!M570</f>
        <v>-1</v>
      </c>
      <c r="N570" s="422" t="e">
        <f>'موازنة 2027-2028 '!O570</f>
        <v>#DIV/0!</v>
      </c>
      <c r="O570" s="422" t="e">
        <f>'موازنة 2028 -2029'!O570</f>
        <v>#DIV/0!</v>
      </c>
      <c r="P570" s="422"/>
      <c r="Q570" s="423" t="e">
        <f>'موازنة 2029-2030'!O570</f>
        <v>#DIV/0!</v>
      </c>
      <c r="R570" s="590"/>
      <c r="S570" s="423">
        <f>(S569-N569)/N569</f>
        <v>-1</v>
      </c>
      <c r="T570" s="422"/>
      <c r="U570" s="422"/>
      <c r="V570" s="591"/>
      <c r="W570" s="616">
        <v>1</v>
      </c>
    </row>
    <row r="571" spans="1:23" s="3" customFormat="1" ht="105.75" customHeight="1" x14ac:dyDescent="0.2">
      <c r="A571" s="438"/>
      <c r="B571" s="439"/>
      <c r="C571" s="439"/>
      <c r="D571" s="439"/>
      <c r="E571" s="439"/>
      <c r="F571" s="439"/>
      <c r="G571" s="59" t="s">
        <v>891</v>
      </c>
      <c r="H571" s="540" t="s">
        <v>417</v>
      </c>
      <c r="I571" s="439">
        <f>'الاطار الموازنى  راي الجهه عام'!I571</f>
        <v>0</v>
      </c>
      <c r="J571" s="439"/>
      <c r="K571" s="439">
        <f>'الاطار الموازنى  راي الجهه عام'!J571</f>
        <v>0</v>
      </c>
      <c r="L571" s="439">
        <f>'الاطار الموازنى  راي الجهه عام'!K571</f>
        <v>0</v>
      </c>
      <c r="M571" s="439">
        <f>'الاطار الموازنى  راي الجهه عام'!M571</f>
        <v>0</v>
      </c>
      <c r="N571" s="439"/>
      <c r="O571" s="439"/>
      <c r="P571" s="439"/>
      <c r="Q571" s="439"/>
      <c r="R571" s="617"/>
      <c r="S571" s="439"/>
      <c r="T571" s="439"/>
      <c r="U571" s="439"/>
      <c r="V571" s="618"/>
      <c r="W571" s="461">
        <f>W633</f>
        <v>17054412</v>
      </c>
    </row>
    <row r="572" spans="1:23" s="3" customFormat="1" ht="105.75" customHeight="1" x14ac:dyDescent="0.2">
      <c r="A572" s="355"/>
      <c r="B572" s="425"/>
      <c r="C572" s="425"/>
      <c r="D572" s="425"/>
      <c r="E572" s="425"/>
      <c r="F572" s="425"/>
      <c r="G572" s="69" t="s">
        <v>892</v>
      </c>
      <c r="H572" s="471" t="s">
        <v>418</v>
      </c>
      <c r="I572" s="425">
        <f>'الاطار الموازنى  راي الجهه عام'!I572</f>
        <v>0</v>
      </c>
      <c r="J572" s="425"/>
      <c r="K572" s="425">
        <f>'الاطار الموازنى  راي الجهه عام'!J572</f>
        <v>0</v>
      </c>
      <c r="L572" s="425">
        <f>'الاطار الموازنى  راي الجهه عام'!K572</f>
        <v>0</v>
      </c>
      <c r="M572" s="425">
        <f>'الاطار الموازنى  راي الجهه عام'!M572</f>
        <v>0</v>
      </c>
      <c r="N572" s="425"/>
      <c r="O572" s="425"/>
      <c r="P572" s="425"/>
      <c r="Q572" s="425"/>
      <c r="R572" s="594"/>
      <c r="S572" s="425"/>
      <c r="T572" s="425" t="str">
        <f t="shared" si="175"/>
        <v xml:space="preserve"> </v>
      </c>
      <c r="U572" s="425" t="str">
        <f t="shared" si="176"/>
        <v xml:space="preserve"> </v>
      </c>
      <c r="V572" s="595"/>
      <c r="W572" s="461">
        <f>W615</f>
        <v>16054412</v>
      </c>
    </row>
    <row r="573" spans="1:23" s="2" customFormat="1" ht="105.75" customHeight="1" x14ac:dyDescent="0.2">
      <c r="A573" s="389"/>
      <c r="B573" s="390"/>
      <c r="C573" s="390"/>
      <c r="D573" s="390"/>
      <c r="E573" s="390"/>
      <c r="F573" s="390"/>
      <c r="G573" s="60" t="s">
        <v>893</v>
      </c>
      <c r="H573" s="474" t="s">
        <v>419</v>
      </c>
      <c r="I573" s="390">
        <f>'الاطار الموازنى  راي الجهه عام'!I573</f>
        <v>0</v>
      </c>
      <c r="J573" s="390"/>
      <c r="K573" s="390">
        <f>'الاطار الموازنى  راي الجهه عام'!J573</f>
        <v>0</v>
      </c>
      <c r="L573" s="390">
        <f>'الاطار الموازنى  راي الجهه عام'!K573</f>
        <v>0</v>
      </c>
      <c r="M573" s="390">
        <f>'الاطار الموازنى  راي الجهه عام'!M573</f>
        <v>0</v>
      </c>
      <c r="N573" s="390"/>
      <c r="O573" s="390"/>
      <c r="P573" s="390"/>
      <c r="Q573" s="390"/>
      <c r="R573" s="544"/>
      <c r="S573" s="390"/>
      <c r="T573" s="390" t="str">
        <f t="shared" si="175"/>
        <v xml:space="preserve"> </v>
      </c>
      <c r="U573" s="390" t="str">
        <f t="shared" si="176"/>
        <v xml:space="preserve"> </v>
      </c>
      <c r="V573" s="545"/>
      <c r="W573" s="461">
        <f>W586</f>
        <v>9778760</v>
      </c>
    </row>
    <row r="574" spans="1:23" s="1" customFormat="1" ht="105.75" customHeight="1" x14ac:dyDescent="0.2">
      <c r="A574" s="357"/>
      <c r="B574" s="373"/>
      <c r="C574" s="373"/>
      <c r="D574" s="373"/>
      <c r="E574" s="373"/>
      <c r="F574" s="373"/>
      <c r="G574" s="54" t="s">
        <v>894</v>
      </c>
      <c r="H574" s="477" t="s">
        <v>420</v>
      </c>
      <c r="I574" s="373">
        <f>'الاطار الموازنى  راي الجهه عام'!I574</f>
        <v>0</v>
      </c>
      <c r="J574" s="373"/>
      <c r="K574" s="373">
        <f>'الاطار الموازنى  راي الجهه عام'!J574</f>
        <v>0</v>
      </c>
      <c r="L574" s="373">
        <f>'الاطار الموازنى  راي الجهه عام'!K574</f>
        <v>0</v>
      </c>
      <c r="M574" s="373">
        <f>'الاطار الموازنى  راي الجهه عام'!M574</f>
        <v>0</v>
      </c>
      <c r="N574" s="373"/>
      <c r="O574" s="373"/>
      <c r="P574" s="373"/>
      <c r="Q574" s="373"/>
      <c r="R574" s="508"/>
      <c r="S574" s="373"/>
      <c r="T574" s="373" t="str">
        <f t="shared" si="175"/>
        <v xml:space="preserve"> </v>
      </c>
      <c r="U574" s="373" t="str">
        <f t="shared" si="176"/>
        <v xml:space="preserve"> </v>
      </c>
      <c r="V574" s="509"/>
      <c r="W574" s="461">
        <f>W577</f>
        <v>9650000</v>
      </c>
    </row>
    <row r="575" spans="1:23" ht="105.75" customHeight="1" thickBot="1" x14ac:dyDescent="0.25">
      <c r="A575" s="364">
        <f>'موازنة 2026-2027'!A575</f>
        <v>3000000</v>
      </c>
      <c r="B575" s="365">
        <f>'موازنة 2026-2027'!B575</f>
        <v>0</v>
      </c>
      <c r="C575" s="365">
        <f>'موازنة 2026-2027'!C575</f>
        <v>1000000</v>
      </c>
      <c r="D575" s="365">
        <f>'موازنة 2026-2027'!D575</f>
        <v>2650000</v>
      </c>
      <c r="E575" s="365">
        <f>'موازنة 2026-2027'!E575</f>
        <v>3000000</v>
      </c>
      <c r="F575" s="365">
        <f>'موازنة 2026-2027'!F575</f>
        <v>0</v>
      </c>
      <c r="G575" s="49" t="s">
        <v>895</v>
      </c>
      <c r="H575" s="619" t="s">
        <v>421</v>
      </c>
      <c r="I575" s="365">
        <f>'الاطار الموازنى  راي الجهه عام'!I575</f>
        <v>0</v>
      </c>
      <c r="J575" s="365">
        <f>'موازنة 2026-2027'!O575</f>
        <v>0</v>
      </c>
      <c r="K575" s="365">
        <f>'الاطار الموازنى  راي الجهه عام'!J575</f>
        <v>0</v>
      </c>
      <c r="L575" s="365">
        <f>'الاطار الموازنى  راي الجهه عام'!K575</f>
        <v>0</v>
      </c>
      <c r="M575" s="365">
        <f>'الاطار الموازنى  راي الجهه عام'!M575</f>
        <v>0</v>
      </c>
      <c r="N575" s="365">
        <f>'موازنة 2027-2028 '!O575</f>
        <v>0</v>
      </c>
      <c r="O575" s="365">
        <f>'موازنة 2028 -2029'!O575</f>
        <v>0</v>
      </c>
      <c r="P575" s="365">
        <f t="shared" si="182"/>
        <v>0</v>
      </c>
      <c r="Q575" s="365">
        <f>'موازنة 2029-2030'!O575</f>
        <v>0</v>
      </c>
      <c r="R575" s="496">
        <f t="shared" si="177"/>
        <v>0</v>
      </c>
      <c r="S575" s="365"/>
      <c r="T575" s="365" t="str">
        <f t="shared" si="175"/>
        <v xml:space="preserve"> </v>
      </c>
      <c r="U575" s="365" t="str">
        <f t="shared" si="176"/>
        <v xml:space="preserve"> </v>
      </c>
      <c r="V575" s="497">
        <f t="shared" si="179"/>
        <v>0</v>
      </c>
      <c r="W575" s="461">
        <f t="shared" si="178"/>
        <v>9650000</v>
      </c>
    </row>
    <row r="576" spans="1:23" ht="105.75" hidden="1" customHeight="1" thickBot="1" x14ac:dyDescent="0.25">
      <c r="A576" s="391">
        <f>'موازنة 2026-2027'!A576</f>
        <v>0</v>
      </c>
      <c r="B576" s="379">
        <f>'موازنة 2026-2027'!B576</f>
        <v>0</v>
      </c>
      <c r="C576" s="379">
        <f>'موازنة 2026-2027'!C576</f>
        <v>0</v>
      </c>
      <c r="D576" s="379">
        <f>'موازنة 2026-2027'!D576</f>
        <v>0</v>
      </c>
      <c r="E576" s="379">
        <f>'موازنة 2026-2027'!E576</f>
        <v>0</v>
      </c>
      <c r="F576" s="379">
        <f>'موازنة 2026-2027'!F576</f>
        <v>0</v>
      </c>
      <c r="G576" s="50" t="s">
        <v>896</v>
      </c>
      <c r="H576" s="620" t="s">
        <v>422</v>
      </c>
      <c r="I576" s="379">
        <f>'الاطار الموازنى  راي الجهه عام'!I576</f>
        <v>0</v>
      </c>
      <c r="J576" s="379">
        <f>'موازنة 2026-2027'!O576</f>
        <v>0</v>
      </c>
      <c r="K576" s="379">
        <f>'الاطار الموازنى  راي الجهه عام'!J576</f>
        <v>0</v>
      </c>
      <c r="L576" s="379">
        <f>'الاطار الموازنى  راي الجهه عام'!K576</f>
        <v>0</v>
      </c>
      <c r="M576" s="379">
        <f>'الاطار الموازنى  راي الجهه عام'!M576</f>
        <v>0</v>
      </c>
      <c r="N576" s="379">
        <f>'موازنة 2027-2028 '!O576</f>
        <v>0</v>
      </c>
      <c r="O576" s="379">
        <f>'موازنة 2028 -2029'!O576</f>
        <v>0</v>
      </c>
      <c r="P576" s="379">
        <f t="shared" si="182"/>
        <v>0</v>
      </c>
      <c r="Q576" s="379">
        <f>'موازنة 2029-2030'!O576</f>
        <v>0</v>
      </c>
      <c r="R576" s="520">
        <f t="shared" si="177"/>
        <v>0</v>
      </c>
      <c r="S576" s="379"/>
      <c r="T576" s="379" t="str">
        <f t="shared" si="175"/>
        <v xml:space="preserve"> </v>
      </c>
      <c r="U576" s="379" t="str">
        <f t="shared" si="176"/>
        <v xml:space="preserve"> </v>
      </c>
      <c r="V576" s="521">
        <f t="shared" si="179"/>
        <v>0</v>
      </c>
      <c r="W576" s="461">
        <f t="shared" si="178"/>
        <v>0</v>
      </c>
    </row>
    <row r="577" spans="1:23" s="1" customFormat="1" ht="110.25" customHeight="1" thickBot="1" x14ac:dyDescent="0.25">
      <c r="A577" s="360">
        <f t="shared" ref="A577:F577" si="187">SUM(A575:A576)</f>
        <v>3000000</v>
      </c>
      <c r="B577" s="368">
        <f t="shared" si="187"/>
        <v>0</v>
      </c>
      <c r="C577" s="368">
        <f t="shared" si="187"/>
        <v>1000000</v>
      </c>
      <c r="D577" s="368">
        <f t="shared" si="187"/>
        <v>2650000</v>
      </c>
      <c r="E577" s="368">
        <f t="shared" si="187"/>
        <v>3000000</v>
      </c>
      <c r="F577" s="368">
        <f t="shared" si="187"/>
        <v>0</v>
      </c>
      <c r="G577" s="51"/>
      <c r="H577" s="486" t="s">
        <v>167</v>
      </c>
      <c r="I577" s="368">
        <f>'الاطار الموازنى  راي الجهه عام'!I577</f>
        <v>0</v>
      </c>
      <c r="J577" s="368">
        <f>'موازنة 2026-2027'!O577</f>
        <v>0</v>
      </c>
      <c r="K577" s="368">
        <f>'الاطار الموازنى  راي الجهه عام'!J577</f>
        <v>0</v>
      </c>
      <c r="L577" s="368">
        <f>'الاطار الموازنى  راي الجهه عام'!K577</f>
        <v>0</v>
      </c>
      <c r="M577" s="368">
        <f>'الاطار الموازنى  راي الجهه عام'!M577</f>
        <v>0</v>
      </c>
      <c r="N577" s="368">
        <f>'موازنة 2027-2028 '!O577</f>
        <v>0</v>
      </c>
      <c r="O577" s="368">
        <f>'موازنة 2028 -2029'!O577</f>
        <v>0</v>
      </c>
      <c r="P577" s="368">
        <f t="shared" ref="P577:S577" si="188">SUM(P575:P576)</f>
        <v>0</v>
      </c>
      <c r="Q577" s="368">
        <f>'موازنة 2029-2030'!O577</f>
        <v>0</v>
      </c>
      <c r="R577" s="500">
        <f t="shared" si="177"/>
        <v>0</v>
      </c>
      <c r="S577" s="368">
        <f t="shared" si="188"/>
        <v>0</v>
      </c>
      <c r="T577" s="368" t="str">
        <f t="shared" si="175"/>
        <v xml:space="preserve"> </v>
      </c>
      <c r="U577" s="368" t="str">
        <f t="shared" si="176"/>
        <v xml:space="preserve"> </v>
      </c>
      <c r="V577" s="501">
        <f t="shared" si="179"/>
        <v>0</v>
      </c>
      <c r="W577" s="461">
        <f t="shared" si="178"/>
        <v>9650000</v>
      </c>
    </row>
    <row r="578" spans="1:23" s="1" customFormat="1" ht="105.75" customHeight="1" x14ac:dyDescent="0.2">
      <c r="A578" s="394"/>
      <c r="B578" s="395"/>
      <c r="C578" s="395"/>
      <c r="D578" s="395"/>
      <c r="E578" s="395"/>
      <c r="F578" s="395"/>
      <c r="G578" s="48" t="s">
        <v>897</v>
      </c>
      <c r="H578" s="513" t="s">
        <v>423</v>
      </c>
      <c r="I578" s="395">
        <f>'الاطار الموازنى  راي الجهه عام'!I578</f>
        <v>0</v>
      </c>
      <c r="J578" s="395"/>
      <c r="K578" s="395">
        <f>'الاطار الموازنى  راي الجهه عام'!J578</f>
        <v>0</v>
      </c>
      <c r="L578" s="395">
        <f>'الاطار الموازنى  راي الجهه عام'!K578</f>
        <v>0</v>
      </c>
      <c r="M578" s="395">
        <f>'الاطار الموازنى  راي الجهه عام'!M578</f>
        <v>0</v>
      </c>
      <c r="N578" s="395"/>
      <c r="O578" s="395"/>
      <c r="P578" s="395"/>
      <c r="Q578" s="395"/>
      <c r="R578" s="549"/>
      <c r="S578" s="395"/>
      <c r="T578" s="395" t="str">
        <f t="shared" si="175"/>
        <v xml:space="preserve"> </v>
      </c>
      <c r="U578" s="395" t="str">
        <f t="shared" si="176"/>
        <v xml:space="preserve"> </v>
      </c>
      <c r="V578" s="550"/>
      <c r="W578" s="461">
        <f>W581</f>
        <v>128760</v>
      </c>
    </row>
    <row r="579" spans="1:23" ht="105" customHeight="1" thickBot="1" x14ac:dyDescent="0.25">
      <c r="A579" s="365">
        <f>'موازنة 2026-2027'!A579</f>
        <v>0</v>
      </c>
      <c r="B579" s="365">
        <f>'موازنة 2026-2027'!B579</f>
        <v>60943</v>
      </c>
      <c r="C579" s="365">
        <f>'موازنة 2026-2027'!C579</f>
        <v>0</v>
      </c>
      <c r="D579" s="365">
        <f>'موازنة 2026-2027'!D579</f>
        <v>67817</v>
      </c>
      <c r="E579" s="365">
        <f>'موازنة 2026-2027'!E579</f>
        <v>0</v>
      </c>
      <c r="F579" s="365">
        <f>'موازنة 2026-2027'!F579</f>
        <v>0</v>
      </c>
      <c r="G579" s="49" t="s">
        <v>898</v>
      </c>
      <c r="H579" s="619" t="s">
        <v>421</v>
      </c>
      <c r="I579" s="365">
        <f>'الاطار الموازنى  راي الجهه عام'!I579</f>
        <v>0</v>
      </c>
      <c r="J579" s="365">
        <f>'موازنة 2026-2027'!O579</f>
        <v>0</v>
      </c>
      <c r="K579" s="365">
        <f>'الاطار الموازنى  راي الجهه عام'!J579</f>
        <v>0</v>
      </c>
      <c r="L579" s="365">
        <f>'الاطار الموازنى  راي الجهه عام'!K579</f>
        <v>0</v>
      </c>
      <c r="M579" s="365">
        <f>'الاطار الموازنى  راي الجهه عام'!M579</f>
        <v>0</v>
      </c>
      <c r="N579" s="365">
        <f>'موازنة 2027-2028 '!O579</f>
        <v>0</v>
      </c>
      <c r="O579" s="365">
        <f>'موازنة 2028 -2029'!O579</f>
        <v>0</v>
      </c>
      <c r="P579" s="365">
        <f t="shared" si="182"/>
        <v>0</v>
      </c>
      <c r="Q579" s="365">
        <f>'موازنة 2029-2030'!O579</f>
        <v>0</v>
      </c>
      <c r="R579" s="496">
        <f t="shared" si="177"/>
        <v>0</v>
      </c>
      <c r="S579" s="365"/>
      <c r="T579" s="365" t="str">
        <f t="shared" si="175"/>
        <v xml:space="preserve"> </v>
      </c>
      <c r="U579" s="365" t="str">
        <f t="shared" si="176"/>
        <v xml:space="preserve"> </v>
      </c>
      <c r="V579" s="497">
        <f t="shared" si="179"/>
        <v>0</v>
      </c>
      <c r="W579" s="461">
        <f t="shared" si="178"/>
        <v>128760</v>
      </c>
    </row>
    <row r="580" spans="1:23" ht="105.75" hidden="1" customHeight="1" thickBot="1" x14ac:dyDescent="0.25">
      <c r="A580" s="364">
        <f>'موازنة 2026-2027'!A580</f>
        <v>0</v>
      </c>
      <c r="B580" s="365">
        <f>'موازنة 2026-2027'!B580</f>
        <v>0</v>
      </c>
      <c r="C580" s="365">
        <f>'موازنة 2026-2027'!C580</f>
        <v>0</v>
      </c>
      <c r="D580" s="365">
        <f>'موازنة 2026-2027'!D580</f>
        <v>0</v>
      </c>
      <c r="E580" s="365">
        <f>'موازنة 2026-2027'!E580</f>
        <v>0</v>
      </c>
      <c r="F580" s="365">
        <f>'موازنة 2026-2027'!F580</f>
        <v>0</v>
      </c>
      <c r="G580" s="50" t="s">
        <v>899</v>
      </c>
      <c r="H580" s="620" t="s">
        <v>422</v>
      </c>
      <c r="I580" s="365">
        <f>'الاطار الموازنى  راي الجهه عام'!I580</f>
        <v>0</v>
      </c>
      <c r="J580" s="365">
        <f>'موازنة 2026-2027'!O580</f>
        <v>0</v>
      </c>
      <c r="K580" s="365">
        <f>'الاطار الموازنى  راي الجهه عام'!J580</f>
        <v>0</v>
      </c>
      <c r="L580" s="365">
        <f>'الاطار الموازنى  راي الجهه عام'!K580</f>
        <v>0</v>
      </c>
      <c r="M580" s="365">
        <f>'الاطار الموازنى  راي الجهه عام'!M580</f>
        <v>0</v>
      </c>
      <c r="N580" s="365">
        <f>'موازنة 2027-2028 '!O580</f>
        <v>0</v>
      </c>
      <c r="O580" s="365">
        <f>'موازنة 2028 -2029'!O580</f>
        <v>0</v>
      </c>
      <c r="P580" s="365">
        <f t="shared" si="182"/>
        <v>0</v>
      </c>
      <c r="Q580" s="365">
        <f>'موازنة 2029-2030'!O580</f>
        <v>0</v>
      </c>
      <c r="R580" s="496">
        <f t="shared" si="177"/>
        <v>0</v>
      </c>
      <c r="S580" s="365"/>
      <c r="T580" s="365" t="str">
        <f t="shared" si="175"/>
        <v xml:space="preserve"> </v>
      </c>
      <c r="U580" s="365" t="str">
        <f t="shared" si="176"/>
        <v xml:space="preserve"> </v>
      </c>
      <c r="V580" s="497">
        <f t="shared" si="179"/>
        <v>0</v>
      </c>
      <c r="W580" s="461">
        <f t="shared" si="178"/>
        <v>0</v>
      </c>
    </row>
    <row r="581" spans="1:23" s="1" customFormat="1" ht="102.75" customHeight="1" thickBot="1" x14ac:dyDescent="0.25">
      <c r="A581" s="360">
        <f t="shared" ref="A581:S581" si="189">SUM(A579:A580)</f>
        <v>0</v>
      </c>
      <c r="B581" s="368">
        <f t="shared" si="189"/>
        <v>60943</v>
      </c>
      <c r="C581" s="368">
        <f t="shared" si="189"/>
        <v>0</v>
      </c>
      <c r="D581" s="368">
        <f t="shared" si="189"/>
        <v>67817</v>
      </c>
      <c r="E581" s="368">
        <f t="shared" si="189"/>
        <v>0</v>
      </c>
      <c r="F581" s="368">
        <f t="shared" si="189"/>
        <v>0</v>
      </c>
      <c r="G581" s="51"/>
      <c r="H581" s="486" t="s">
        <v>171</v>
      </c>
      <c r="I581" s="368">
        <f>'الاطار الموازنى  راي الجهه عام'!I581</f>
        <v>0</v>
      </c>
      <c r="J581" s="368">
        <f>'موازنة 2026-2027'!O581</f>
        <v>0</v>
      </c>
      <c r="K581" s="368">
        <f>'الاطار الموازنى  راي الجهه عام'!J581</f>
        <v>0</v>
      </c>
      <c r="L581" s="368">
        <f>'الاطار الموازنى  راي الجهه عام'!K581</f>
        <v>0</v>
      </c>
      <c r="M581" s="368">
        <f>'الاطار الموازنى  راي الجهه عام'!M581</f>
        <v>0</v>
      </c>
      <c r="N581" s="368">
        <f>'موازنة 2027-2028 '!O581</f>
        <v>0</v>
      </c>
      <c r="O581" s="368">
        <f>'موازنة 2028 -2029'!O581</f>
        <v>0</v>
      </c>
      <c r="P581" s="368">
        <f t="shared" si="189"/>
        <v>0</v>
      </c>
      <c r="Q581" s="368">
        <f>'موازنة 2029-2030'!O581</f>
        <v>0</v>
      </c>
      <c r="R581" s="500">
        <f t="shared" si="177"/>
        <v>0</v>
      </c>
      <c r="S581" s="368">
        <f t="shared" si="189"/>
        <v>0</v>
      </c>
      <c r="T581" s="368" t="str">
        <f t="shared" si="175"/>
        <v xml:space="preserve"> </v>
      </c>
      <c r="U581" s="368" t="str">
        <f t="shared" si="176"/>
        <v xml:space="preserve"> </v>
      </c>
      <c r="V581" s="501">
        <f t="shared" si="179"/>
        <v>0</v>
      </c>
      <c r="W581" s="461">
        <f t="shared" si="178"/>
        <v>128760</v>
      </c>
    </row>
    <row r="582" spans="1:23" s="1" customFormat="1" ht="105.75" hidden="1" customHeight="1" x14ac:dyDescent="0.2">
      <c r="A582" s="357"/>
      <c r="B582" s="373"/>
      <c r="C582" s="373"/>
      <c r="D582" s="373"/>
      <c r="E582" s="373"/>
      <c r="F582" s="373"/>
      <c r="G582" s="48" t="s">
        <v>900</v>
      </c>
      <c r="H582" s="513" t="s">
        <v>424</v>
      </c>
      <c r="I582" s="373">
        <f>'الاطار الموازنى  راي الجهه عام'!I582</f>
        <v>0</v>
      </c>
      <c r="J582" s="373"/>
      <c r="K582" s="373">
        <f>'الاطار الموازنى  راي الجهه عام'!J582</f>
        <v>0</v>
      </c>
      <c r="L582" s="373">
        <f>'الاطار الموازنى  راي الجهه عام'!K582</f>
        <v>0</v>
      </c>
      <c r="M582" s="373">
        <f>'الاطار الموازنى  راي الجهه عام'!M582</f>
        <v>0</v>
      </c>
      <c r="N582" s="373"/>
      <c r="O582" s="373"/>
      <c r="P582" s="373"/>
      <c r="Q582" s="373"/>
      <c r="R582" s="508"/>
      <c r="S582" s="373"/>
      <c r="T582" s="373" t="str">
        <f t="shared" si="175"/>
        <v xml:space="preserve"> </v>
      </c>
      <c r="U582" s="373" t="str">
        <f t="shared" si="176"/>
        <v xml:space="preserve"> </v>
      </c>
      <c r="V582" s="509"/>
      <c r="W582" s="461">
        <f>W585</f>
        <v>0</v>
      </c>
    </row>
    <row r="583" spans="1:23" ht="105.75" hidden="1" customHeight="1" x14ac:dyDescent="0.2">
      <c r="A583" s="364">
        <f>'موازنة 2026-2027'!A583</f>
        <v>0</v>
      </c>
      <c r="B583" s="365">
        <f>'موازنة 2026-2027'!B583</f>
        <v>0</v>
      </c>
      <c r="C583" s="365">
        <f>'موازنة 2026-2027'!C583</f>
        <v>0</v>
      </c>
      <c r="D583" s="365">
        <f>'موازنة 2026-2027'!D583</f>
        <v>0</v>
      </c>
      <c r="E583" s="365">
        <f>'موازنة 2026-2027'!E583</f>
        <v>0</v>
      </c>
      <c r="F583" s="365">
        <f>'موازنة 2026-2027'!F583</f>
        <v>0</v>
      </c>
      <c r="G583" s="49" t="s">
        <v>901</v>
      </c>
      <c r="H583" s="619" t="s">
        <v>421</v>
      </c>
      <c r="I583" s="365">
        <f>'الاطار الموازنى  راي الجهه عام'!I583</f>
        <v>0</v>
      </c>
      <c r="J583" s="365">
        <f>'موازنة 2026-2027'!O583</f>
        <v>0</v>
      </c>
      <c r="K583" s="365">
        <f>'الاطار الموازنى  راي الجهه عام'!J583</f>
        <v>0</v>
      </c>
      <c r="L583" s="365">
        <f>'الاطار الموازنى  راي الجهه عام'!K583</f>
        <v>0</v>
      </c>
      <c r="M583" s="365">
        <f>'الاطار الموازنى  راي الجهه عام'!M583</f>
        <v>0</v>
      </c>
      <c r="N583" s="365">
        <f>'موازنة 2027-2028 '!O583</f>
        <v>0</v>
      </c>
      <c r="O583" s="365">
        <f>'موازنة 2028 -2029'!O583</f>
        <v>0</v>
      </c>
      <c r="P583" s="365">
        <f t="shared" si="182"/>
        <v>0</v>
      </c>
      <c r="Q583" s="365">
        <f>'موازنة 2029-2030'!O583</f>
        <v>0</v>
      </c>
      <c r="R583" s="496">
        <f t="shared" si="177"/>
        <v>0</v>
      </c>
      <c r="S583" s="365"/>
      <c r="T583" s="365" t="str">
        <f t="shared" si="175"/>
        <v xml:space="preserve"> </v>
      </c>
      <c r="U583" s="365" t="str">
        <f t="shared" si="176"/>
        <v xml:space="preserve"> </v>
      </c>
      <c r="V583" s="497">
        <f t="shared" si="179"/>
        <v>0</v>
      </c>
      <c r="W583" s="461">
        <f t="shared" si="178"/>
        <v>0</v>
      </c>
    </row>
    <row r="584" spans="1:23" ht="105.75" hidden="1" customHeight="1" thickBot="1" x14ac:dyDescent="0.25">
      <c r="A584" s="364">
        <f>'موازنة 2026-2027'!A584</f>
        <v>0</v>
      </c>
      <c r="B584" s="365">
        <f>'موازنة 2026-2027'!B584</f>
        <v>0</v>
      </c>
      <c r="C584" s="365">
        <f>'موازنة 2026-2027'!C584</f>
        <v>0</v>
      </c>
      <c r="D584" s="365">
        <f>'موازنة 2026-2027'!D584</f>
        <v>0</v>
      </c>
      <c r="E584" s="365">
        <f>'موازنة 2026-2027'!E584</f>
        <v>0</v>
      </c>
      <c r="F584" s="365">
        <f>'موازنة 2026-2027'!F584</f>
        <v>0</v>
      </c>
      <c r="G584" s="50" t="s">
        <v>902</v>
      </c>
      <c r="H584" s="620" t="s">
        <v>422</v>
      </c>
      <c r="I584" s="365">
        <f>'الاطار الموازنى  راي الجهه عام'!I584</f>
        <v>0</v>
      </c>
      <c r="J584" s="365">
        <f>'موازنة 2026-2027'!O584</f>
        <v>0</v>
      </c>
      <c r="K584" s="365">
        <f>'الاطار الموازنى  راي الجهه عام'!J584</f>
        <v>0</v>
      </c>
      <c r="L584" s="365">
        <f>'الاطار الموازنى  راي الجهه عام'!K584</f>
        <v>0</v>
      </c>
      <c r="M584" s="365">
        <f>'الاطار الموازنى  راي الجهه عام'!M584</f>
        <v>0</v>
      </c>
      <c r="N584" s="365">
        <f>'موازنة 2027-2028 '!O584</f>
        <v>0</v>
      </c>
      <c r="O584" s="365">
        <f>'موازنة 2028 -2029'!O584</f>
        <v>0</v>
      </c>
      <c r="P584" s="365">
        <f t="shared" si="182"/>
        <v>0</v>
      </c>
      <c r="Q584" s="365">
        <f>'موازنة 2029-2030'!O584</f>
        <v>0</v>
      </c>
      <c r="R584" s="496">
        <f t="shared" si="177"/>
        <v>0</v>
      </c>
      <c r="S584" s="365"/>
      <c r="T584" s="365" t="str">
        <f t="shared" si="175"/>
        <v xml:space="preserve"> </v>
      </c>
      <c r="U584" s="365" t="str">
        <f t="shared" si="176"/>
        <v xml:space="preserve"> </v>
      </c>
      <c r="V584" s="497">
        <f t="shared" si="179"/>
        <v>0</v>
      </c>
      <c r="W584" s="461">
        <f t="shared" si="178"/>
        <v>0</v>
      </c>
    </row>
    <row r="585" spans="1:23" s="1" customFormat="1" ht="97.5" hidden="1" customHeight="1" thickBot="1" x14ac:dyDescent="0.25">
      <c r="A585" s="360">
        <f t="shared" ref="A585:S585" si="190">SUM(A583:A584)</f>
        <v>0</v>
      </c>
      <c r="B585" s="368">
        <f t="shared" si="190"/>
        <v>0</v>
      </c>
      <c r="C585" s="368">
        <f t="shared" si="190"/>
        <v>0</v>
      </c>
      <c r="D585" s="368">
        <f t="shared" si="190"/>
        <v>0</v>
      </c>
      <c r="E585" s="368">
        <f t="shared" si="190"/>
        <v>0</v>
      </c>
      <c r="F585" s="368">
        <f t="shared" si="190"/>
        <v>0</v>
      </c>
      <c r="G585" s="51"/>
      <c r="H585" s="486" t="s">
        <v>294</v>
      </c>
      <c r="I585" s="368">
        <f>'الاطار الموازنى  راي الجهه عام'!I585</f>
        <v>0</v>
      </c>
      <c r="J585" s="368">
        <f>'موازنة 2026-2027'!O585</f>
        <v>0</v>
      </c>
      <c r="K585" s="368">
        <f>'الاطار الموازنى  راي الجهه عام'!J585</f>
        <v>0</v>
      </c>
      <c r="L585" s="368">
        <f>'الاطار الموازنى  راي الجهه عام'!K585</f>
        <v>0</v>
      </c>
      <c r="M585" s="368">
        <f>'الاطار الموازنى  راي الجهه عام'!M585</f>
        <v>0</v>
      </c>
      <c r="N585" s="368">
        <f>'موازنة 2027-2028 '!O585</f>
        <v>0</v>
      </c>
      <c r="O585" s="368">
        <f>'موازنة 2028 -2029'!O585</f>
        <v>0</v>
      </c>
      <c r="P585" s="368">
        <f t="shared" si="190"/>
        <v>0</v>
      </c>
      <c r="Q585" s="368">
        <f>'موازنة 2029-2030'!O585</f>
        <v>0</v>
      </c>
      <c r="R585" s="500">
        <f t="shared" si="177"/>
        <v>0</v>
      </c>
      <c r="S585" s="368">
        <f t="shared" si="190"/>
        <v>0</v>
      </c>
      <c r="T585" s="368" t="str">
        <f t="shared" si="175"/>
        <v xml:space="preserve"> </v>
      </c>
      <c r="U585" s="368" t="str">
        <f t="shared" si="176"/>
        <v xml:space="preserve"> </v>
      </c>
      <c r="V585" s="501">
        <f t="shared" si="179"/>
        <v>0</v>
      </c>
      <c r="W585" s="461">
        <f t="shared" si="178"/>
        <v>0</v>
      </c>
    </row>
    <row r="586" spans="1:23" s="2" customFormat="1" ht="97.5" customHeight="1" thickBot="1" x14ac:dyDescent="0.25">
      <c r="A586" s="376">
        <f t="shared" ref="A586:S586" si="191">A585+A581+A577</f>
        <v>3000000</v>
      </c>
      <c r="B586" s="377">
        <f t="shared" si="191"/>
        <v>60943</v>
      </c>
      <c r="C586" s="377">
        <f t="shared" si="191"/>
        <v>1000000</v>
      </c>
      <c r="D586" s="377">
        <f t="shared" si="191"/>
        <v>2717817</v>
      </c>
      <c r="E586" s="377">
        <f t="shared" si="191"/>
        <v>3000000</v>
      </c>
      <c r="F586" s="377">
        <f t="shared" si="191"/>
        <v>0</v>
      </c>
      <c r="G586" s="57"/>
      <c r="H586" s="514" t="s">
        <v>425</v>
      </c>
      <c r="I586" s="377">
        <f>'الاطار الموازنى  راي الجهه عام'!I586</f>
        <v>0</v>
      </c>
      <c r="J586" s="377">
        <f>'موازنة 2026-2027'!O586</f>
        <v>0</v>
      </c>
      <c r="K586" s="377">
        <f>'الاطار الموازنى  راي الجهه عام'!J586</f>
        <v>0</v>
      </c>
      <c r="L586" s="377">
        <f>'الاطار الموازنى  راي الجهه عام'!K586</f>
        <v>0</v>
      </c>
      <c r="M586" s="377">
        <f>'الاطار الموازنى  راي الجهه عام'!M586</f>
        <v>0</v>
      </c>
      <c r="N586" s="377">
        <f>'موازنة 2027-2028 '!O586</f>
        <v>0</v>
      </c>
      <c r="O586" s="377">
        <f>'موازنة 2028 -2029'!O586</f>
        <v>0</v>
      </c>
      <c r="P586" s="377">
        <f t="shared" si="191"/>
        <v>0</v>
      </c>
      <c r="Q586" s="377">
        <f>'موازنة 2029-2030'!O586</f>
        <v>0</v>
      </c>
      <c r="R586" s="515">
        <f t="shared" si="177"/>
        <v>0</v>
      </c>
      <c r="S586" s="377">
        <f t="shared" si="191"/>
        <v>0</v>
      </c>
      <c r="T586" s="377" t="str">
        <f t="shared" si="175"/>
        <v xml:space="preserve"> </v>
      </c>
      <c r="U586" s="377" t="str">
        <f t="shared" si="176"/>
        <v xml:space="preserve"> </v>
      </c>
      <c r="V586" s="516">
        <f t="shared" si="179"/>
        <v>0</v>
      </c>
      <c r="W586" s="461">
        <f t="shared" si="178"/>
        <v>9778760</v>
      </c>
    </row>
    <row r="587" spans="1:23" s="2" customFormat="1" ht="105.75" customHeight="1" x14ac:dyDescent="0.2">
      <c r="A587" s="371"/>
      <c r="B587" s="372"/>
      <c r="C587" s="372"/>
      <c r="D587" s="372"/>
      <c r="E587" s="372"/>
      <c r="F587" s="372"/>
      <c r="G587" s="53" t="s">
        <v>903</v>
      </c>
      <c r="H587" s="505" t="s">
        <v>426</v>
      </c>
      <c r="I587" s="372">
        <f>'الاطار الموازنى  راي الجهه عام'!I587</f>
        <v>0</v>
      </c>
      <c r="J587" s="372"/>
      <c r="K587" s="372">
        <f>'الاطار الموازنى  راي الجهه عام'!J587</f>
        <v>0</v>
      </c>
      <c r="L587" s="372">
        <f>'الاطار الموازنى  راي الجهه عام'!K587</f>
        <v>0</v>
      </c>
      <c r="M587" s="372">
        <f>'الاطار الموازنى  راي الجهه عام'!M587</f>
        <v>0</v>
      </c>
      <c r="N587" s="372"/>
      <c r="O587" s="372"/>
      <c r="P587" s="372"/>
      <c r="Q587" s="372"/>
      <c r="R587" s="506"/>
      <c r="S587" s="372"/>
      <c r="T587" s="372" t="str">
        <f t="shared" si="175"/>
        <v xml:space="preserve"> </v>
      </c>
      <c r="U587" s="372" t="str">
        <f t="shared" si="176"/>
        <v xml:space="preserve"> </v>
      </c>
      <c r="V587" s="507"/>
      <c r="W587" s="461">
        <f>W608</f>
        <v>6275652</v>
      </c>
    </row>
    <row r="588" spans="1:23" s="1" customFormat="1" ht="105.75" hidden="1" customHeight="1" x14ac:dyDescent="0.2">
      <c r="A588" s="394"/>
      <c r="B588" s="395"/>
      <c r="C588" s="395"/>
      <c r="D588" s="395"/>
      <c r="E588" s="395"/>
      <c r="F588" s="395"/>
      <c r="G588" s="48" t="s">
        <v>904</v>
      </c>
      <c r="H588" s="477" t="s">
        <v>427</v>
      </c>
      <c r="I588" s="395">
        <f>'الاطار الموازنى  راي الجهه عام'!I588</f>
        <v>0</v>
      </c>
      <c r="J588" s="395"/>
      <c r="K588" s="395">
        <f>'الاطار الموازنى  راي الجهه عام'!J588</f>
        <v>0</v>
      </c>
      <c r="L588" s="395">
        <f>'الاطار الموازنى  راي الجهه عام'!K588</f>
        <v>0</v>
      </c>
      <c r="M588" s="395">
        <f>'الاطار الموازنى  راي الجهه عام'!M588</f>
        <v>0</v>
      </c>
      <c r="N588" s="395"/>
      <c r="O588" s="395"/>
      <c r="P588" s="395"/>
      <c r="Q588" s="395"/>
      <c r="R588" s="549"/>
      <c r="S588" s="395"/>
      <c r="T588" s="395" t="str">
        <f t="shared" si="175"/>
        <v xml:space="preserve"> </v>
      </c>
      <c r="U588" s="395" t="str">
        <f t="shared" si="176"/>
        <v xml:space="preserve"> </v>
      </c>
      <c r="V588" s="550"/>
      <c r="W588" s="461">
        <f>W591</f>
        <v>0</v>
      </c>
    </row>
    <row r="589" spans="1:23" ht="105.75" hidden="1" customHeight="1" x14ac:dyDescent="0.2">
      <c r="A589" s="364">
        <f>'موازنة 2026-2027'!A589</f>
        <v>0</v>
      </c>
      <c r="B589" s="365">
        <f>'موازنة 2026-2027'!B589</f>
        <v>0</v>
      </c>
      <c r="C589" s="365">
        <f>'موازنة 2026-2027'!C589</f>
        <v>0</v>
      </c>
      <c r="D589" s="365">
        <f>'موازنة 2026-2027'!D589</f>
        <v>0</v>
      </c>
      <c r="E589" s="365">
        <f>'موازنة 2026-2027'!E589</f>
        <v>0</v>
      </c>
      <c r="F589" s="365">
        <f>'موازنة 2026-2027'!F589</f>
        <v>0</v>
      </c>
      <c r="G589" s="49" t="s">
        <v>905</v>
      </c>
      <c r="H589" s="619" t="s">
        <v>421</v>
      </c>
      <c r="I589" s="365">
        <f>'الاطار الموازنى  راي الجهه عام'!I589</f>
        <v>0</v>
      </c>
      <c r="J589" s="365">
        <f>'موازنة 2026-2027'!O589</f>
        <v>0</v>
      </c>
      <c r="K589" s="365">
        <f>'الاطار الموازنى  راي الجهه عام'!J589</f>
        <v>0</v>
      </c>
      <c r="L589" s="365">
        <f>'الاطار الموازنى  راي الجهه عام'!K589</f>
        <v>0</v>
      </c>
      <c r="M589" s="365">
        <f>'الاطار الموازنى  راي الجهه عام'!M589</f>
        <v>0</v>
      </c>
      <c r="N589" s="365">
        <f>'موازنة 2027-2028 '!O589</f>
        <v>0</v>
      </c>
      <c r="O589" s="365">
        <f>'موازنة 2028 -2029'!O589</f>
        <v>0</v>
      </c>
      <c r="P589" s="365">
        <f t="shared" si="182"/>
        <v>0</v>
      </c>
      <c r="Q589" s="365">
        <f>'موازنة 2029-2030'!O589</f>
        <v>0</v>
      </c>
      <c r="R589" s="496">
        <f t="shared" si="177"/>
        <v>0</v>
      </c>
      <c r="S589" s="365"/>
      <c r="T589" s="365" t="str">
        <f t="shared" si="175"/>
        <v xml:space="preserve"> </v>
      </c>
      <c r="U589" s="365" t="str">
        <f t="shared" si="176"/>
        <v xml:space="preserve"> </v>
      </c>
      <c r="V589" s="497">
        <f t="shared" si="179"/>
        <v>0</v>
      </c>
      <c r="W589" s="461">
        <f t="shared" si="178"/>
        <v>0</v>
      </c>
    </row>
    <row r="590" spans="1:23" ht="105.75" hidden="1" customHeight="1" thickBot="1" x14ac:dyDescent="0.25">
      <c r="A590" s="364">
        <f>'موازنة 2026-2027'!A590</f>
        <v>0</v>
      </c>
      <c r="B590" s="365">
        <f>'موازنة 2026-2027'!B590</f>
        <v>0</v>
      </c>
      <c r="C590" s="365">
        <f>'موازنة 2026-2027'!C590</f>
        <v>0</v>
      </c>
      <c r="D590" s="365">
        <f>'موازنة 2026-2027'!D590</f>
        <v>0</v>
      </c>
      <c r="E590" s="365">
        <f>'موازنة 2026-2027'!E590</f>
        <v>0</v>
      </c>
      <c r="F590" s="365">
        <f>'موازنة 2026-2027'!F590</f>
        <v>0</v>
      </c>
      <c r="G590" s="50" t="s">
        <v>906</v>
      </c>
      <c r="H590" s="620" t="s">
        <v>422</v>
      </c>
      <c r="I590" s="365">
        <f>'الاطار الموازنى  راي الجهه عام'!I590</f>
        <v>0</v>
      </c>
      <c r="J590" s="365">
        <f>'موازنة 2026-2027'!O590</f>
        <v>0</v>
      </c>
      <c r="K590" s="365">
        <f>'الاطار الموازنى  راي الجهه عام'!J590</f>
        <v>0</v>
      </c>
      <c r="L590" s="365">
        <f>'الاطار الموازنى  راي الجهه عام'!K590</f>
        <v>0</v>
      </c>
      <c r="M590" s="365">
        <f>'الاطار الموازنى  راي الجهه عام'!M590</f>
        <v>0</v>
      </c>
      <c r="N590" s="365">
        <f>'موازنة 2027-2028 '!O590</f>
        <v>0</v>
      </c>
      <c r="O590" s="365">
        <f>'موازنة 2028 -2029'!O590</f>
        <v>0</v>
      </c>
      <c r="P590" s="365">
        <f t="shared" si="182"/>
        <v>0</v>
      </c>
      <c r="Q590" s="365">
        <f>'موازنة 2029-2030'!O590</f>
        <v>0</v>
      </c>
      <c r="R590" s="496">
        <f t="shared" si="177"/>
        <v>0</v>
      </c>
      <c r="S590" s="365"/>
      <c r="T590" s="365" t="str">
        <f t="shared" si="175"/>
        <v xml:space="preserve"> </v>
      </c>
      <c r="U590" s="365" t="str">
        <f t="shared" si="176"/>
        <v xml:space="preserve"> </v>
      </c>
      <c r="V590" s="497">
        <f t="shared" si="179"/>
        <v>0</v>
      </c>
      <c r="W590" s="461">
        <f t="shared" si="178"/>
        <v>0</v>
      </c>
    </row>
    <row r="591" spans="1:23" s="1" customFormat="1" ht="105" hidden="1" customHeight="1" thickBot="1" x14ac:dyDescent="0.25">
      <c r="A591" s="360">
        <f t="shared" ref="A591:F591" si="192">SUM(A589:A590)</f>
        <v>0</v>
      </c>
      <c r="B591" s="368">
        <f t="shared" si="192"/>
        <v>0</v>
      </c>
      <c r="C591" s="368">
        <f t="shared" si="192"/>
        <v>0</v>
      </c>
      <c r="D591" s="368">
        <f t="shared" si="192"/>
        <v>0</v>
      </c>
      <c r="E591" s="368">
        <f t="shared" si="192"/>
        <v>0</v>
      </c>
      <c r="F591" s="368">
        <f t="shared" si="192"/>
        <v>0</v>
      </c>
      <c r="G591" s="51"/>
      <c r="H591" s="486" t="s">
        <v>167</v>
      </c>
      <c r="I591" s="368">
        <f>'الاطار الموازنى  راي الجهه عام'!I591</f>
        <v>0</v>
      </c>
      <c r="J591" s="368">
        <f>'موازنة 2026-2027'!O591</f>
        <v>0</v>
      </c>
      <c r="K591" s="368">
        <f>'الاطار الموازنى  راي الجهه عام'!J591</f>
        <v>0</v>
      </c>
      <c r="L591" s="368">
        <f>'الاطار الموازنى  راي الجهه عام'!K591</f>
        <v>0</v>
      </c>
      <c r="M591" s="368">
        <f>'الاطار الموازنى  راي الجهه عام'!M591</f>
        <v>0</v>
      </c>
      <c r="N591" s="368">
        <f>'موازنة 2027-2028 '!O591</f>
        <v>0</v>
      </c>
      <c r="O591" s="368">
        <f>'موازنة 2028 -2029'!O591</f>
        <v>0</v>
      </c>
      <c r="P591" s="368">
        <f t="shared" ref="P591:S591" si="193">SUM(P589:P590)</f>
        <v>0</v>
      </c>
      <c r="Q591" s="368">
        <f>'موازنة 2029-2030'!O591</f>
        <v>0</v>
      </c>
      <c r="R591" s="500">
        <f t="shared" si="177"/>
        <v>0</v>
      </c>
      <c r="S591" s="368">
        <f t="shared" si="193"/>
        <v>0</v>
      </c>
      <c r="T591" s="368" t="str">
        <f t="shared" si="175"/>
        <v xml:space="preserve"> </v>
      </c>
      <c r="U591" s="368" t="str">
        <f t="shared" si="176"/>
        <v xml:space="preserve"> </v>
      </c>
      <c r="V591" s="501">
        <f t="shared" si="179"/>
        <v>0</v>
      </c>
      <c r="W591" s="461">
        <f t="shared" si="178"/>
        <v>0</v>
      </c>
    </row>
    <row r="592" spans="1:23" s="1" customFormat="1" ht="105.75" customHeight="1" x14ac:dyDescent="0.2">
      <c r="A592" s="357"/>
      <c r="B592" s="373"/>
      <c r="C592" s="373"/>
      <c r="D592" s="373"/>
      <c r="E592" s="373"/>
      <c r="F592" s="373"/>
      <c r="G592" s="48" t="s">
        <v>907</v>
      </c>
      <c r="H592" s="513" t="s">
        <v>428</v>
      </c>
      <c r="I592" s="373">
        <f>'الاطار الموازنى  راي الجهه عام'!I592</f>
        <v>0</v>
      </c>
      <c r="J592" s="373"/>
      <c r="K592" s="373">
        <f>'الاطار الموازنى  راي الجهه عام'!J592</f>
        <v>0</v>
      </c>
      <c r="L592" s="373">
        <f>'الاطار الموازنى  راي الجهه عام'!K592</f>
        <v>0</v>
      </c>
      <c r="M592" s="373">
        <f>'الاطار الموازنى  راي الجهه عام'!M592</f>
        <v>0</v>
      </c>
      <c r="N592" s="373"/>
      <c r="O592" s="373"/>
      <c r="P592" s="373"/>
      <c r="Q592" s="373"/>
      <c r="R592" s="508"/>
      <c r="S592" s="373"/>
      <c r="T592" s="373" t="str">
        <f t="shared" si="175"/>
        <v xml:space="preserve"> </v>
      </c>
      <c r="U592" s="373" t="str">
        <f t="shared" si="176"/>
        <v xml:space="preserve"> </v>
      </c>
      <c r="V592" s="509"/>
      <c r="W592" s="461">
        <f>W595</f>
        <v>0</v>
      </c>
    </row>
    <row r="593" spans="1:23" ht="105.75" customHeight="1" thickBot="1" x14ac:dyDescent="0.25">
      <c r="A593" s="364">
        <f>'موازنة 2026-2027'!A593</f>
        <v>0</v>
      </c>
      <c r="B593" s="365">
        <f>'موازنة 2026-2027'!B593</f>
        <v>0</v>
      </c>
      <c r="C593" s="365">
        <f>'موازنة 2026-2027'!C593</f>
        <v>0</v>
      </c>
      <c r="D593" s="365">
        <f>'موازنة 2026-2027'!D593</f>
        <v>0</v>
      </c>
      <c r="E593" s="365">
        <f>'موازنة 2026-2027'!E593</f>
        <v>0</v>
      </c>
      <c r="F593" s="365">
        <f>'موازنة 2026-2027'!F593</f>
        <v>0</v>
      </c>
      <c r="G593" s="49" t="s">
        <v>908</v>
      </c>
      <c r="H593" s="619" t="s">
        <v>421</v>
      </c>
      <c r="I593" s="365">
        <f>'الاطار الموازنى  راي الجهه عام'!I593</f>
        <v>0</v>
      </c>
      <c r="J593" s="365">
        <f>'موازنة 2026-2027'!O593</f>
        <v>0</v>
      </c>
      <c r="K593" s="365">
        <f>'الاطار الموازنى  راي الجهه عام'!J593</f>
        <v>0</v>
      </c>
      <c r="L593" s="365">
        <f>'الاطار الموازنى  راي الجهه عام'!K593</f>
        <v>0</v>
      </c>
      <c r="M593" s="365">
        <f>'الاطار الموازنى  راي الجهه عام'!M593</f>
        <v>0</v>
      </c>
      <c r="N593" s="365">
        <f>'موازنة 2027-2028 '!O593</f>
        <v>0</v>
      </c>
      <c r="O593" s="365">
        <f>'موازنة 2028 -2029'!O593</f>
        <v>0</v>
      </c>
      <c r="P593" s="365">
        <f t="shared" si="182"/>
        <v>0</v>
      </c>
      <c r="Q593" s="365">
        <f>'موازنة 2029-2030'!O593</f>
        <v>0</v>
      </c>
      <c r="R593" s="496">
        <f t="shared" si="177"/>
        <v>0</v>
      </c>
      <c r="S593" s="365"/>
      <c r="T593" s="365" t="str">
        <f t="shared" si="175"/>
        <v xml:space="preserve"> </v>
      </c>
      <c r="U593" s="365" t="str">
        <f t="shared" si="176"/>
        <v xml:space="preserve"> </v>
      </c>
      <c r="V593" s="497">
        <f t="shared" si="179"/>
        <v>0</v>
      </c>
      <c r="W593" s="461">
        <f t="shared" si="178"/>
        <v>0</v>
      </c>
    </row>
    <row r="594" spans="1:23" ht="105.75" hidden="1" customHeight="1" thickBot="1" x14ac:dyDescent="0.25">
      <c r="A594" s="364">
        <f>'موازنة 2026-2027'!A594</f>
        <v>0</v>
      </c>
      <c r="B594" s="365">
        <f>'موازنة 2026-2027'!B594</f>
        <v>0</v>
      </c>
      <c r="C594" s="365">
        <f>'موازنة 2026-2027'!C594</f>
        <v>0</v>
      </c>
      <c r="D594" s="365">
        <f>'موازنة 2026-2027'!D594</f>
        <v>0</v>
      </c>
      <c r="E594" s="365">
        <f>'موازنة 2026-2027'!E594</f>
        <v>0</v>
      </c>
      <c r="F594" s="365">
        <f>'موازنة 2026-2027'!F594</f>
        <v>0</v>
      </c>
      <c r="G594" s="50" t="s">
        <v>909</v>
      </c>
      <c r="H594" s="620" t="s">
        <v>422</v>
      </c>
      <c r="I594" s="365">
        <f>'الاطار الموازنى  راي الجهه عام'!I594</f>
        <v>0</v>
      </c>
      <c r="J594" s="365">
        <f>'موازنة 2026-2027'!O594</f>
        <v>0</v>
      </c>
      <c r="K594" s="365">
        <f>'الاطار الموازنى  راي الجهه عام'!J594</f>
        <v>0</v>
      </c>
      <c r="L594" s="365">
        <f>'الاطار الموازنى  راي الجهه عام'!K594</f>
        <v>0</v>
      </c>
      <c r="M594" s="365">
        <f>'الاطار الموازنى  راي الجهه عام'!M594</f>
        <v>0</v>
      </c>
      <c r="N594" s="365">
        <f>'موازنة 2027-2028 '!O594</f>
        <v>0</v>
      </c>
      <c r="O594" s="365">
        <f>'موازنة 2028 -2029'!O594</f>
        <v>0</v>
      </c>
      <c r="P594" s="365">
        <f t="shared" si="182"/>
        <v>0</v>
      </c>
      <c r="Q594" s="365">
        <f>'موازنة 2029-2030'!O594</f>
        <v>0</v>
      </c>
      <c r="R594" s="496">
        <f t="shared" si="177"/>
        <v>0</v>
      </c>
      <c r="S594" s="365"/>
      <c r="T594" s="365" t="str">
        <f t="shared" si="175"/>
        <v xml:space="preserve"> </v>
      </c>
      <c r="U594" s="365" t="str">
        <f t="shared" si="176"/>
        <v xml:space="preserve"> </v>
      </c>
      <c r="V594" s="497">
        <f t="shared" si="179"/>
        <v>0</v>
      </c>
      <c r="W594" s="461">
        <f t="shared" si="178"/>
        <v>0</v>
      </c>
    </row>
    <row r="595" spans="1:23" s="1" customFormat="1" ht="107.25" customHeight="1" thickBot="1" x14ac:dyDescent="0.25">
      <c r="A595" s="360">
        <f t="shared" ref="A595:S595" si="194">SUM(A593:A594)</f>
        <v>0</v>
      </c>
      <c r="B595" s="368">
        <f t="shared" si="194"/>
        <v>0</v>
      </c>
      <c r="C595" s="368">
        <f t="shared" si="194"/>
        <v>0</v>
      </c>
      <c r="D595" s="368">
        <f t="shared" si="194"/>
        <v>0</v>
      </c>
      <c r="E595" s="368">
        <f t="shared" si="194"/>
        <v>0</v>
      </c>
      <c r="F595" s="368">
        <f t="shared" si="194"/>
        <v>0</v>
      </c>
      <c r="G595" s="51"/>
      <c r="H595" s="486" t="s">
        <v>171</v>
      </c>
      <c r="I595" s="368">
        <f>'الاطار الموازنى  راي الجهه عام'!I595</f>
        <v>0</v>
      </c>
      <c r="J595" s="368">
        <f>'موازنة 2026-2027'!O595</f>
        <v>0</v>
      </c>
      <c r="K595" s="368">
        <f>'الاطار الموازنى  راي الجهه عام'!J595</f>
        <v>0</v>
      </c>
      <c r="L595" s="368">
        <f>'الاطار الموازنى  راي الجهه عام'!K595</f>
        <v>0</v>
      </c>
      <c r="M595" s="368">
        <f>'الاطار الموازنى  راي الجهه عام'!M595</f>
        <v>0</v>
      </c>
      <c r="N595" s="368">
        <f>'موازنة 2027-2028 '!O595</f>
        <v>0</v>
      </c>
      <c r="O595" s="368">
        <f>'موازنة 2028 -2029'!O595</f>
        <v>0</v>
      </c>
      <c r="P595" s="368">
        <f t="shared" si="194"/>
        <v>0</v>
      </c>
      <c r="Q595" s="368">
        <f>'موازنة 2029-2030'!O595</f>
        <v>0</v>
      </c>
      <c r="R595" s="500">
        <f t="shared" si="177"/>
        <v>0</v>
      </c>
      <c r="S595" s="368">
        <f t="shared" si="194"/>
        <v>0</v>
      </c>
      <c r="T595" s="368" t="str">
        <f t="shared" si="175"/>
        <v xml:space="preserve"> </v>
      </c>
      <c r="U595" s="368" t="str">
        <f t="shared" si="176"/>
        <v xml:space="preserve"> </v>
      </c>
      <c r="V595" s="501">
        <f t="shared" si="179"/>
        <v>0</v>
      </c>
      <c r="W595" s="461">
        <f t="shared" si="178"/>
        <v>0</v>
      </c>
    </row>
    <row r="596" spans="1:23" s="1" customFormat="1" ht="105.75" hidden="1" customHeight="1" x14ac:dyDescent="0.2">
      <c r="A596" s="357"/>
      <c r="B596" s="373"/>
      <c r="C596" s="373"/>
      <c r="D596" s="373"/>
      <c r="E596" s="373"/>
      <c r="F596" s="373"/>
      <c r="G596" s="48" t="s">
        <v>910</v>
      </c>
      <c r="H596" s="513" t="s">
        <v>429</v>
      </c>
      <c r="I596" s="373">
        <f>'الاطار الموازنى  راي الجهه عام'!I596</f>
        <v>0</v>
      </c>
      <c r="J596" s="373"/>
      <c r="K596" s="373">
        <f>'الاطار الموازنى  راي الجهه عام'!J596</f>
        <v>0</v>
      </c>
      <c r="L596" s="373">
        <f>'الاطار الموازنى  راي الجهه عام'!K596</f>
        <v>0</v>
      </c>
      <c r="M596" s="373">
        <f>'الاطار الموازنى  راي الجهه عام'!M596</f>
        <v>0</v>
      </c>
      <c r="N596" s="373"/>
      <c r="O596" s="373"/>
      <c r="P596" s="373"/>
      <c r="Q596" s="373"/>
      <c r="R596" s="508"/>
      <c r="S596" s="373"/>
      <c r="T596" s="373" t="str">
        <f t="shared" si="175"/>
        <v xml:space="preserve"> </v>
      </c>
      <c r="U596" s="373" t="str">
        <f t="shared" si="176"/>
        <v xml:space="preserve"> </v>
      </c>
      <c r="V596" s="509"/>
      <c r="W596" s="461">
        <f>W599</f>
        <v>0</v>
      </c>
    </row>
    <row r="597" spans="1:23" ht="105.75" hidden="1" customHeight="1" x14ac:dyDescent="0.2">
      <c r="A597" s="364">
        <f>'موازنة 2026-2027'!A597</f>
        <v>0</v>
      </c>
      <c r="B597" s="365">
        <f>'موازنة 2026-2027'!B597</f>
        <v>0</v>
      </c>
      <c r="C597" s="365">
        <f>'موازنة 2026-2027'!C597</f>
        <v>0</v>
      </c>
      <c r="D597" s="365">
        <f>'موازنة 2026-2027'!D597</f>
        <v>0</v>
      </c>
      <c r="E597" s="365">
        <f>'موازنة 2026-2027'!E597</f>
        <v>0</v>
      </c>
      <c r="F597" s="365">
        <f>'موازنة 2026-2027'!F597</f>
        <v>0</v>
      </c>
      <c r="G597" s="49" t="s">
        <v>911</v>
      </c>
      <c r="H597" s="619" t="s">
        <v>421</v>
      </c>
      <c r="I597" s="365">
        <f>'الاطار الموازنى  راي الجهه عام'!I597</f>
        <v>0</v>
      </c>
      <c r="J597" s="365">
        <f>'موازنة 2026-2027'!O597</f>
        <v>0</v>
      </c>
      <c r="K597" s="365">
        <f>'الاطار الموازنى  راي الجهه عام'!J597</f>
        <v>0</v>
      </c>
      <c r="L597" s="365">
        <f>'الاطار الموازنى  راي الجهه عام'!K597</f>
        <v>0</v>
      </c>
      <c r="M597" s="365">
        <f>'الاطار الموازنى  راي الجهه عام'!M597</f>
        <v>0</v>
      </c>
      <c r="N597" s="365">
        <f>'موازنة 2027-2028 '!O597</f>
        <v>0</v>
      </c>
      <c r="O597" s="365">
        <f>'موازنة 2028 -2029'!O597</f>
        <v>0</v>
      </c>
      <c r="P597" s="365">
        <f t="shared" si="182"/>
        <v>0</v>
      </c>
      <c r="Q597" s="365">
        <f>'موازنة 2029-2030'!O597</f>
        <v>0</v>
      </c>
      <c r="R597" s="496">
        <f t="shared" si="177"/>
        <v>0</v>
      </c>
      <c r="S597" s="365"/>
      <c r="T597" s="365" t="str">
        <f t="shared" si="175"/>
        <v xml:space="preserve"> </v>
      </c>
      <c r="U597" s="365" t="str">
        <f t="shared" si="176"/>
        <v xml:space="preserve"> </v>
      </c>
      <c r="V597" s="497">
        <f t="shared" si="179"/>
        <v>0</v>
      </c>
      <c r="W597" s="461">
        <f t="shared" si="178"/>
        <v>0</v>
      </c>
    </row>
    <row r="598" spans="1:23" ht="105.75" hidden="1" customHeight="1" thickBot="1" x14ac:dyDescent="0.25">
      <c r="A598" s="364">
        <f>'موازنة 2026-2027'!A598</f>
        <v>0</v>
      </c>
      <c r="B598" s="365">
        <f>'موازنة 2026-2027'!B598</f>
        <v>0</v>
      </c>
      <c r="C598" s="365">
        <f>'موازنة 2026-2027'!C598</f>
        <v>0</v>
      </c>
      <c r="D598" s="365">
        <f>'موازنة 2026-2027'!D598</f>
        <v>0</v>
      </c>
      <c r="E598" s="365">
        <f>'موازنة 2026-2027'!E598</f>
        <v>0</v>
      </c>
      <c r="F598" s="365">
        <f>'موازنة 2026-2027'!F598</f>
        <v>0</v>
      </c>
      <c r="G598" s="50" t="s">
        <v>912</v>
      </c>
      <c r="H598" s="620" t="s">
        <v>422</v>
      </c>
      <c r="I598" s="365">
        <f>'الاطار الموازنى  راي الجهه عام'!I598</f>
        <v>0</v>
      </c>
      <c r="J598" s="365">
        <f>'موازنة 2026-2027'!O598</f>
        <v>0</v>
      </c>
      <c r="K598" s="365">
        <f>'الاطار الموازنى  راي الجهه عام'!J598</f>
        <v>0</v>
      </c>
      <c r="L598" s="365">
        <f>'الاطار الموازنى  راي الجهه عام'!K598</f>
        <v>0</v>
      </c>
      <c r="M598" s="365">
        <f>'الاطار الموازنى  راي الجهه عام'!M598</f>
        <v>0</v>
      </c>
      <c r="N598" s="365">
        <f>'موازنة 2027-2028 '!O598</f>
        <v>0</v>
      </c>
      <c r="O598" s="365">
        <f>'موازنة 2028 -2029'!O598</f>
        <v>0</v>
      </c>
      <c r="P598" s="365">
        <f t="shared" si="182"/>
        <v>0</v>
      </c>
      <c r="Q598" s="365">
        <f>'موازنة 2029-2030'!O598</f>
        <v>0</v>
      </c>
      <c r="R598" s="496">
        <f t="shared" si="177"/>
        <v>0</v>
      </c>
      <c r="S598" s="365"/>
      <c r="T598" s="365" t="str">
        <f t="shared" si="175"/>
        <v xml:space="preserve"> </v>
      </c>
      <c r="U598" s="365" t="str">
        <f t="shared" si="176"/>
        <v xml:space="preserve"> </v>
      </c>
      <c r="V598" s="497">
        <f t="shared" si="179"/>
        <v>0</v>
      </c>
      <c r="W598" s="461">
        <f t="shared" si="178"/>
        <v>0</v>
      </c>
    </row>
    <row r="599" spans="1:23" s="1" customFormat="1" ht="102.75" hidden="1" customHeight="1" thickBot="1" x14ac:dyDescent="0.25">
      <c r="A599" s="360">
        <f t="shared" ref="A599:S599" si="195">SUM(A597:A598)</f>
        <v>0</v>
      </c>
      <c r="B599" s="368">
        <f t="shared" si="195"/>
        <v>0</v>
      </c>
      <c r="C599" s="368">
        <f t="shared" si="195"/>
        <v>0</v>
      </c>
      <c r="D599" s="368">
        <f t="shared" si="195"/>
        <v>0</v>
      </c>
      <c r="E599" s="368">
        <f t="shared" si="195"/>
        <v>0</v>
      </c>
      <c r="F599" s="368">
        <f t="shared" si="195"/>
        <v>0</v>
      </c>
      <c r="G599" s="51"/>
      <c r="H599" s="486" t="s">
        <v>294</v>
      </c>
      <c r="I599" s="368">
        <f>'الاطار الموازنى  راي الجهه عام'!I599</f>
        <v>0</v>
      </c>
      <c r="J599" s="368">
        <f>'موازنة 2026-2027'!O599</f>
        <v>0</v>
      </c>
      <c r="K599" s="368">
        <f>'الاطار الموازنى  راي الجهه عام'!J599</f>
        <v>0</v>
      </c>
      <c r="L599" s="368">
        <f>'الاطار الموازنى  راي الجهه عام'!K599</f>
        <v>0</v>
      </c>
      <c r="M599" s="368">
        <f>'الاطار الموازنى  راي الجهه عام'!M599</f>
        <v>0</v>
      </c>
      <c r="N599" s="368">
        <f>'موازنة 2027-2028 '!O599</f>
        <v>0</v>
      </c>
      <c r="O599" s="368">
        <f>'موازنة 2028 -2029'!O599</f>
        <v>0</v>
      </c>
      <c r="P599" s="368">
        <f t="shared" si="195"/>
        <v>0</v>
      </c>
      <c r="Q599" s="368">
        <f>'موازنة 2029-2030'!O599</f>
        <v>0</v>
      </c>
      <c r="R599" s="500">
        <f t="shared" si="177"/>
        <v>0</v>
      </c>
      <c r="S599" s="368">
        <f t="shared" si="195"/>
        <v>0</v>
      </c>
      <c r="T599" s="368" t="str">
        <f t="shared" si="175"/>
        <v xml:space="preserve"> </v>
      </c>
      <c r="U599" s="368" t="str">
        <f t="shared" si="176"/>
        <v xml:space="preserve"> </v>
      </c>
      <c r="V599" s="501">
        <f t="shared" si="179"/>
        <v>0</v>
      </c>
      <c r="W599" s="461">
        <f t="shared" si="178"/>
        <v>0</v>
      </c>
    </row>
    <row r="600" spans="1:23" s="1" customFormat="1" ht="105.75" hidden="1" customHeight="1" x14ac:dyDescent="0.2">
      <c r="A600" s="357"/>
      <c r="B600" s="373"/>
      <c r="C600" s="373"/>
      <c r="D600" s="373"/>
      <c r="E600" s="373"/>
      <c r="F600" s="373"/>
      <c r="G600" s="48" t="s">
        <v>913</v>
      </c>
      <c r="H600" s="513" t="s">
        <v>430</v>
      </c>
      <c r="I600" s="373">
        <f>'الاطار الموازنى  راي الجهه عام'!I600</f>
        <v>0</v>
      </c>
      <c r="J600" s="373"/>
      <c r="K600" s="373">
        <f>'الاطار الموازنى  راي الجهه عام'!J600</f>
        <v>0</v>
      </c>
      <c r="L600" s="373">
        <f>'الاطار الموازنى  راي الجهه عام'!K600</f>
        <v>0</v>
      </c>
      <c r="M600" s="373">
        <f>'الاطار الموازنى  راي الجهه عام'!M600</f>
        <v>0</v>
      </c>
      <c r="N600" s="373"/>
      <c r="O600" s="373"/>
      <c r="P600" s="373"/>
      <c r="Q600" s="373"/>
      <c r="R600" s="508"/>
      <c r="S600" s="373"/>
      <c r="T600" s="373" t="str">
        <f t="shared" si="175"/>
        <v xml:space="preserve"> </v>
      </c>
      <c r="U600" s="373" t="str">
        <f t="shared" si="176"/>
        <v xml:space="preserve"> </v>
      </c>
      <c r="V600" s="509"/>
      <c r="W600" s="461">
        <f>W603</f>
        <v>0</v>
      </c>
    </row>
    <row r="601" spans="1:23" ht="105.75" hidden="1" customHeight="1" x14ac:dyDescent="0.2">
      <c r="A601" s="364">
        <f>'موازنة 2026-2027'!A601</f>
        <v>0</v>
      </c>
      <c r="B601" s="365">
        <f>'موازنة 2026-2027'!B601</f>
        <v>0</v>
      </c>
      <c r="C601" s="365">
        <f>'موازنة 2026-2027'!C601</f>
        <v>0</v>
      </c>
      <c r="D601" s="365">
        <f>'موازنة 2026-2027'!D601</f>
        <v>0</v>
      </c>
      <c r="E601" s="365">
        <f>'موازنة 2026-2027'!E601</f>
        <v>0</v>
      </c>
      <c r="F601" s="365">
        <f>'موازنة 2026-2027'!F601</f>
        <v>0</v>
      </c>
      <c r="G601" s="49" t="s">
        <v>914</v>
      </c>
      <c r="H601" s="619" t="s">
        <v>421</v>
      </c>
      <c r="I601" s="365">
        <f>'الاطار الموازنى  راي الجهه عام'!I601</f>
        <v>0</v>
      </c>
      <c r="J601" s="365">
        <f>'موازنة 2026-2027'!O601</f>
        <v>0</v>
      </c>
      <c r="K601" s="365">
        <f>'الاطار الموازنى  راي الجهه عام'!J601</f>
        <v>0</v>
      </c>
      <c r="L601" s="365">
        <f>'الاطار الموازنى  راي الجهه عام'!K601</f>
        <v>0</v>
      </c>
      <c r="M601" s="365">
        <f>'الاطار الموازنى  راي الجهه عام'!M601</f>
        <v>0</v>
      </c>
      <c r="N601" s="365">
        <f>'موازنة 2027-2028 '!O601</f>
        <v>0</v>
      </c>
      <c r="O601" s="365">
        <f>'موازنة 2028 -2029'!O601</f>
        <v>0</v>
      </c>
      <c r="P601" s="365">
        <f t="shared" si="182"/>
        <v>0</v>
      </c>
      <c r="Q601" s="365">
        <f>'موازنة 2029-2030'!O601</f>
        <v>0</v>
      </c>
      <c r="R601" s="496">
        <f t="shared" si="177"/>
        <v>0</v>
      </c>
      <c r="S601" s="365"/>
      <c r="T601" s="365" t="str">
        <f t="shared" si="175"/>
        <v xml:space="preserve"> </v>
      </c>
      <c r="U601" s="365" t="str">
        <f t="shared" si="176"/>
        <v xml:space="preserve"> </v>
      </c>
      <c r="V601" s="497">
        <f t="shared" si="179"/>
        <v>0</v>
      </c>
      <c r="W601" s="461">
        <f t="shared" si="178"/>
        <v>0</v>
      </c>
    </row>
    <row r="602" spans="1:23" ht="105.75" hidden="1" customHeight="1" thickBot="1" x14ac:dyDescent="0.25">
      <c r="A602" s="364">
        <f>'موازنة 2026-2027'!A602</f>
        <v>0</v>
      </c>
      <c r="B602" s="365">
        <f>'موازنة 2026-2027'!B602</f>
        <v>0</v>
      </c>
      <c r="C602" s="365">
        <f>'موازنة 2026-2027'!C602</f>
        <v>0</v>
      </c>
      <c r="D602" s="365">
        <f>'موازنة 2026-2027'!D602</f>
        <v>0</v>
      </c>
      <c r="E602" s="365">
        <f>'موازنة 2026-2027'!E602</f>
        <v>0</v>
      </c>
      <c r="F602" s="365">
        <f>'موازنة 2026-2027'!F602</f>
        <v>0</v>
      </c>
      <c r="G602" s="50" t="s">
        <v>915</v>
      </c>
      <c r="H602" s="620" t="s">
        <v>422</v>
      </c>
      <c r="I602" s="365">
        <f>'الاطار الموازنى  راي الجهه عام'!I602</f>
        <v>0</v>
      </c>
      <c r="J602" s="365">
        <f>'موازنة 2026-2027'!O602</f>
        <v>0</v>
      </c>
      <c r="K602" s="365">
        <f>'الاطار الموازنى  راي الجهه عام'!J602</f>
        <v>0</v>
      </c>
      <c r="L602" s="365">
        <f>'الاطار الموازنى  راي الجهه عام'!K602</f>
        <v>0</v>
      </c>
      <c r="M602" s="365">
        <f>'الاطار الموازنى  راي الجهه عام'!M602</f>
        <v>0</v>
      </c>
      <c r="N602" s="365">
        <f>'موازنة 2027-2028 '!O602</f>
        <v>0</v>
      </c>
      <c r="O602" s="365">
        <f>'موازنة 2028 -2029'!O602</f>
        <v>0</v>
      </c>
      <c r="P602" s="365">
        <f t="shared" si="182"/>
        <v>0</v>
      </c>
      <c r="Q602" s="365">
        <f>'موازنة 2029-2030'!O602</f>
        <v>0</v>
      </c>
      <c r="R602" s="496">
        <f t="shared" si="177"/>
        <v>0</v>
      </c>
      <c r="S602" s="365"/>
      <c r="T602" s="365" t="str">
        <f t="shared" si="175"/>
        <v xml:space="preserve"> </v>
      </c>
      <c r="U602" s="365" t="str">
        <f t="shared" si="176"/>
        <v xml:space="preserve"> </v>
      </c>
      <c r="V602" s="497">
        <f t="shared" si="179"/>
        <v>0</v>
      </c>
      <c r="W602" s="461">
        <f t="shared" si="178"/>
        <v>0</v>
      </c>
    </row>
    <row r="603" spans="1:23" s="1" customFormat="1" ht="117.75" hidden="1" customHeight="1" thickBot="1" x14ac:dyDescent="0.25">
      <c r="A603" s="360">
        <f t="shared" ref="A603:S603" si="196">SUM(A601:A602)</f>
        <v>0</v>
      </c>
      <c r="B603" s="368">
        <f t="shared" si="196"/>
        <v>0</v>
      </c>
      <c r="C603" s="368">
        <f t="shared" si="196"/>
        <v>0</v>
      </c>
      <c r="D603" s="368">
        <f t="shared" si="196"/>
        <v>0</v>
      </c>
      <c r="E603" s="368">
        <f t="shared" si="196"/>
        <v>0</v>
      </c>
      <c r="F603" s="368">
        <f t="shared" si="196"/>
        <v>0</v>
      </c>
      <c r="G603" s="51"/>
      <c r="H603" s="486" t="s">
        <v>183</v>
      </c>
      <c r="I603" s="368">
        <f>'الاطار الموازنى  راي الجهه عام'!I603</f>
        <v>0</v>
      </c>
      <c r="J603" s="368">
        <f>'موازنة 2026-2027'!O603</f>
        <v>0</v>
      </c>
      <c r="K603" s="368">
        <f>'الاطار الموازنى  راي الجهه عام'!J603</f>
        <v>0</v>
      </c>
      <c r="L603" s="368">
        <f>'الاطار الموازنى  راي الجهه عام'!K603</f>
        <v>0</v>
      </c>
      <c r="M603" s="368">
        <f>'الاطار الموازنى  راي الجهه عام'!M603</f>
        <v>0</v>
      </c>
      <c r="N603" s="368">
        <f>'موازنة 2027-2028 '!O603</f>
        <v>0</v>
      </c>
      <c r="O603" s="368">
        <f>'موازنة 2028 -2029'!O603</f>
        <v>0</v>
      </c>
      <c r="P603" s="368">
        <f t="shared" si="196"/>
        <v>0</v>
      </c>
      <c r="Q603" s="368">
        <f>'موازنة 2029-2030'!O603</f>
        <v>0</v>
      </c>
      <c r="R603" s="500">
        <f t="shared" si="177"/>
        <v>0</v>
      </c>
      <c r="S603" s="368">
        <f t="shared" si="196"/>
        <v>0</v>
      </c>
      <c r="T603" s="368" t="str">
        <f t="shared" si="175"/>
        <v xml:space="preserve"> </v>
      </c>
      <c r="U603" s="368" t="str">
        <f t="shared" si="176"/>
        <v xml:space="preserve"> </v>
      </c>
      <c r="V603" s="501">
        <f t="shared" si="179"/>
        <v>0</v>
      </c>
      <c r="W603" s="461">
        <f t="shared" si="178"/>
        <v>0</v>
      </c>
    </row>
    <row r="604" spans="1:23" s="1" customFormat="1" ht="105.75" customHeight="1" x14ac:dyDescent="0.2">
      <c r="A604" s="357"/>
      <c r="B604" s="373"/>
      <c r="C604" s="373"/>
      <c r="D604" s="373"/>
      <c r="E604" s="373"/>
      <c r="F604" s="373"/>
      <c r="G604" s="48" t="s">
        <v>916</v>
      </c>
      <c r="H604" s="513" t="s">
        <v>431</v>
      </c>
      <c r="I604" s="373">
        <f>'الاطار الموازنى  راي الجهه عام'!I604</f>
        <v>0</v>
      </c>
      <c r="J604" s="373"/>
      <c r="K604" s="373">
        <f>'الاطار الموازنى  راي الجهه عام'!J604</f>
        <v>0</v>
      </c>
      <c r="L604" s="373">
        <f>'الاطار الموازنى  راي الجهه عام'!K604</f>
        <v>0</v>
      </c>
      <c r="M604" s="373">
        <f>'الاطار الموازنى  راي الجهه عام'!M604</f>
        <v>0</v>
      </c>
      <c r="N604" s="373"/>
      <c r="O604" s="373"/>
      <c r="P604" s="373"/>
      <c r="Q604" s="373"/>
      <c r="R604" s="508"/>
      <c r="S604" s="373"/>
      <c r="T604" s="373" t="str">
        <f t="shared" si="175"/>
        <v xml:space="preserve"> </v>
      </c>
      <c r="U604" s="373" t="str">
        <f t="shared" si="176"/>
        <v xml:space="preserve"> </v>
      </c>
      <c r="V604" s="509"/>
      <c r="W604" s="461">
        <f>W607</f>
        <v>6275652</v>
      </c>
    </row>
    <row r="605" spans="1:23" ht="105.75" customHeight="1" thickBot="1" x14ac:dyDescent="0.25">
      <c r="A605" s="364">
        <f>'موازنة 2026-2027'!A605</f>
        <v>0</v>
      </c>
      <c r="B605" s="365">
        <f>'موازنة 2026-2027'!B605</f>
        <v>0</v>
      </c>
      <c r="C605" s="365">
        <f>'موازنة 2026-2027'!C605</f>
        <v>1000000</v>
      </c>
      <c r="D605" s="365">
        <f>'موازنة 2026-2027'!D605</f>
        <v>275652</v>
      </c>
      <c r="E605" s="365">
        <f>'موازنة 2026-2027'!E605</f>
        <v>0</v>
      </c>
      <c r="F605" s="365">
        <f>'موازنة 2026-2027'!F605</f>
        <v>0</v>
      </c>
      <c r="G605" s="49" t="s">
        <v>917</v>
      </c>
      <c r="H605" s="619" t="s">
        <v>421</v>
      </c>
      <c r="I605" s="365">
        <f>'الاطار الموازنى  راي الجهه عام'!I605</f>
        <v>1000000</v>
      </c>
      <c r="J605" s="365">
        <f>'موازنة 2026-2027'!O605</f>
        <v>1000000</v>
      </c>
      <c r="K605" s="365">
        <f>'الاطار الموازنى  راي الجهه عام'!J605</f>
        <v>1000000</v>
      </c>
      <c r="L605" s="365">
        <f>'الاطار الموازنى  راي الجهه عام'!K605</f>
        <v>1000000</v>
      </c>
      <c r="M605" s="365">
        <f>'الاطار الموازنى  راي الجهه عام'!M605</f>
        <v>0</v>
      </c>
      <c r="N605" s="365">
        <f>'موازنة 2027-2028 '!O605</f>
        <v>1000000</v>
      </c>
      <c r="O605" s="365">
        <f>'موازنة 2028 -2029'!O605</f>
        <v>1000000</v>
      </c>
      <c r="P605" s="365">
        <f t="shared" si="182"/>
        <v>2000000</v>
      </c>
      <c r="Q605" s="365">
        <f>'موازنة 2029-2030'!O605</f>
        <v>0</v>
      </c>
      <c r="R605" s="496">
        <f t="shared" si="177"/>
        <v>-1000000</v>
      </c>
      <c r="S605" s="365"/>
      <c r="T605" s="365" t="str">
        <f t="shared" si="175"/>
        <v xml:space="preserve"> </v>
      </c>
      <c r="U605" s="365">
        <f t="shared" si="176"/>
        <v>1000000</v>
      </c>
      <c r="V605" s="497">
        <f t="shared" si="179"/>
        <v>0</v>
      </c>
      <c r="W605" s="461">
        <f t="shared" si="178"/>
        <v>6275652</v>
      </c>
    </row>
    <row r="606" spans="1:23" ht="105.75" hidden="1" customHeight="1" thickBot="1" x14ac:dyDescent="0.25">
      <c r="A606" s="364">
        <f>'موازنة 2026-2027'!A606</f>
        <v>0</v>
      </c>
      <c r="B606" s="365">
        <f>'موازنة 2026-2027'!B606</f>
        <v>0</v>
      </c>
      <c r="C606" s="365">
        <f>'موازنة 2026-2027'!C606</f>
        <v>0</v>
      </c>
      <c r="D606" s="365">
        <f>'موازنة 2026-2027'!D606</f>
        <v>0</v>
      </c>
      <c r="E606" s="365">
        <f>'موازنة 2026-2027'!E606</f>
        <v>0</v>
      </c>
      <c r="F606" s="365">
        <f>'موازنة 2026-2027'!F606</f>
        <v>0</v>
      </c>
      <c r="G606" s="50" t="s">
        <v>918</v>
      </c>
      <c r="H606" s="620" t="s">
        <v>422</v>
      </c>
      <c r="I606" s="365">
        <f>'الاطار الموازنى  راي الجهه عام'!I606</f>
        <v>0</v>
      </c>
      <c r="J606" s="365">
        <f>'موازنة 2026-2027'!O606</f>
        <v>0</v>
      </c>
      <c r="K606" s="365">
        <f>'الاطار الموازنى  راي الجهه عام'!J606</f>
        <v>0</v>
      </c>
      <c r="L606" s="365">
        <f>'الاطار الموازنى  راي الجهه عام'!K606</f>
        <v>0</v>
      </c>
      <c r="M606" s="365">
        <f>'الاطار الموازنى  راي الجهه عام'!M606</f>
        <v>0</v>
      </c>
      <c r="N606" s="365">
        <f>'موازنة 2027-2028 '!O606</f>
        <v>0</v>
      </c>
      <c r="O606" s="365">
        <f>'موازنة 2028 -2029'!O606</f>
        <v>0</v>
      </c>
      <c r="P606" s="365">
        <f t="shared" si="182"/>
        <v>0</v>
      </c>
      <c r="Q606" s="365">
        <f>'موازنة 2029-2030'!O606</f>
        <v>0</v>
      </c>
      <c r="R606" s="496">
        <f t="shared" si="177"/>
        <v>0</v>
      </c>
      <c r="S606" s="365"/>
      <c r="T606" s="365" t="str">
        <f t="shared" si="175"/>
        <v xml:space="preserve"> </v>
      </c>
      <c r="U606" s="365" t="str">
        <f t="shared" si="176"/>
        <v xml:space="preserve"> </v>
      </c>
      <c r="V606" s="497">
        <f t="shared" si="179"/>
        <v>0</v>
      </c>
      <c r="W606" s="461">
        <f t="shared" si="178"/>
        <v>0</v>
      </c>
    </row>
    <row r="607" spans="1:23" s="1" customFormat="1" ht="122.25" customHeight="1" x14ac:dyDescent="0.2">
      <c r="A607" s="392">
        <f t="shared" ref="A607:S607" si="197">SUM(A605:A606)</f>
        <v>0</v>
      </c>
      <c r="B607" s="393">
        <f t="shared" si="197"/>
        <v>0</v>
      </c>
      <c r="C607" s="393">
        <f t="shared" si="197"/>
        <v>1000000</v>
      </c>
      <c r="D607" s="393">
        <f t="shared" si="197"/>
        <v>275652</v>
      </c>
      <c r="E607" s="393">
        <f t="shared" si="197"/>
        <v>0</v>
      </c>
      <c r="F607" s="393">
        <f t="shared" si="197"/>
        <v>0</v>
      </c>
      <c r="G607" s="317"/>
      <c r="H607" s="546" t="s">
        <v>197</v>
      </c>
      <c r="I607" s="393">
        <f>'الاطار الموازنى  راي الجهه عام'!I607</f>
        <v>1000000</v>
      </c>
      <c r="J607" s="393">
        <f>'موازنة 2026-2027'!O607</f>
        <v>1000000</v>
      </c>
      <c r="K607" s="393">
        <f>'الاطار الموازنى  راي الجهه عام'!J607</f>
        <v>1000000</v>
      </c>
      <c r="L607" s="393">
        <f>'الاطار الموازنى  راي الجهه عام'!K607</f>
        <v>1000000</v>
      </c>
      <c r="M607" s="393">
        <f>'الاطار الموازنى  راي الجهه عام'!M607</f>
        <v>0</v>
      </c>
      <c r="N607" s="393">
        <f>'موازنة 2027-2028 '!O607</f>
        <v>1000000</v>
      </c>
      <c r="O607" s="393">
        <f>'موازنة 2028 -2029'!O607</f>
        <v>1000000</v>
      </c>
      <c r="P607" s="393">
        <f t="shared" si="197"/>
        <v>2000000</v>
      </c>
      <c r="Q607" s="393">
        <f>'موازنة 2029-2030'!O607</f>
        <v>0</v>
      </c>
      <c r="R607" s="547">
        <f t="shared" si="177"/>
        <v>-1000000</v>
      </c>
      <c r="S607" s="393">
        <f t="shared" si="197"/>
        <v>0</v>
      </c>
      <c r="T607" s="393" t="str">
        <f t="shared" si="175"/>
        <v xml:space="preserve"> </v>
      </c>
      <c r="U607" s="393">
        <f t="shared" si="176"/>
        <v>1000000</v>
      </c>
      <c r="V607" s="548">
        <f t="shared" si="179"/>
        <v>0</v>
      </c>
      <c r="W607" s="461">
        <f t="shared" si="178"/>
        <v>6275652</v>
      </c>
    </row>
    <row r="608" spans="1:23" s="2" customFormat="1" ht="135" customHeight="1" thickBot="1" x14ac:dyDescent="0.25">
      <c r="A608" s="440">
        <f t="shared" ref="A608:S608" si="198">A607+A603+A599+A595+A591</f>
        <v>0</v>
      </c>
      <c r="B608" s="441">
        <f t="shared" si="198"/>
        <v>0</v>
      </c>
      <c r="C608" s="441">
        <f t="shared" si="198"/>
        <v>1000000</v>
      </c>
      <c r="D608" s="441">
        <f t="shared" si="198"/>
        <v>275652</v>
      </c>
      <c r="E608" s="441">
        <f t="shared" si="198"/>
        <v>0</v>
      </c>
      <c r="F608" s="441">
        <f t="shared" si="198"/>
        <v>0</v>
      </c>
      <c r="G608" s="52"/>
      <c r="H608" s="502" t="s">
        <v>432</v>
      </c>
      <c r="I608" s="441">
        <f>'الاطار الموازنى  راي الجهه عام'!I608</f>
        <v>1000000</v>
      </c>
      <c r="J608" s="441">
        <f>'موازنة 2026-2027'!O608</f>
        <v>1000000</v>
      </c>
      <c r="K608" s="441">
        <f>'الاطار الموازنى  راي الجهه عام'!J608</f>
        <v>1000000</v>
      </c>
      <c r="L608" s="441">
        <f>'الاطار الموازنى  راي الجهه عام'!K608</f>
        <v>1000000</v>
      </c>
      <c r="M608" s="441">
        <f>'الاطار الموازنى  راي الجهه عام'!M608</f>
        <v>0</v>
      </c>
      <c r="N608" s="441">
        <f>'موازنة 2027-2028 '!O608</f>
        <v>1000000</v>
      </c>
      <c r="O608" s="441">
        <f>'موازنة 2028 -2029'!O608</f>
        <v>1000000</v>
      </c>
      <c r="P608" s="441">
        <f t="shared" si="198"/>
        <v>2000000</v>
      </c>
      <c r="Q608" s="441">
        <f>'موازنة 2029-2030'!O608</f>
        <v>0</v>
      </c>
      <c r="R608" s="621">
        <f t="shared" si="177"/>
        <v>-1000000</v>
      </c>
      <c r="S608" s="441">
        <f t="shared" si="198"/>
        <v>0</v>
      </c>
      <c r="T608" s="441" t="str">
        <f t="shared" si="175"/>
        <v xml:space="preserve"> </v>
      </c>
      <c r="U608" s="441">
        <f t="shared" si="176"/>
        <v>1000000</v>
      </c>
      <c r="V608" s="622">
        <f t="shared" si="179"/>
        <v>0</v>
      </c>
      <c r="W608" s="461">
        <f t="shared" si="178"/>
        <v>6275652</v>
      </c>
    </row>
    <row r="609" spans="1:23" s="2" customFormat="1" ht="125.25" hidden="1" customHeight="1" x14ac:dyDescent="0.2">
      <c r="A609" s="371"/>
      <c r="B609" s="372"/>
      <c r="C609" s="372"/>
      <c r="D609" s="372"/>
      <c r="E609" s="372"/>
      <c r="F609" s="372"/>
      <c r="G609" s="53" t="s">
        <v>919</v>
      </c>
      <c r="H609" s="505" t="s">
        <v>433</v>
      </c>
      <c r="I609" s="372">
        <f>'الاطار الموازنى  راي الجهه عام'!I609</f>
        <v>0</v>
      </c>
      <c r="J609" s="372"/>
      <c r="K609" s="372">
        <f>'الاطار الموازنى  راي الجهه عام'!J609</f>
        <v>0</v>
      </c>
      <c r="L609" s="372">
        <f>'الاطار الموازنى  راي الجهه عام'!K609</f>
        <v>0</v>
      </c>
      <c r="M609" s="372">
        <f>'الاطار الموازنى  راي الجهه عام'!M609</f>
        <v>0</v>
      </c>
      <c r="N609" s="372"/>
      <c r="O609" s="372"/>
      <c r="P609" s="372"/>
      <c r="Q609" s="372"/>
      <c r="R609" s="506"/>
      <c r="S609" s="372"/>
      <c r="T609" s="372" t="str">
        <f t="shared" si="175"/>
        <v xml:space="preserve"> </v>
      </c>
      <c r="U609" s="372" t="str">
        <f t="shared" si="176"/>
        <v xml:space="preserve"> </v>
      </c>
      <c r="V609" s="507"/>
      <c r="W609" s="461">
        <f t="shared" si="178"/>
        <v>0</v>
      </c>
    </row>
    <row r="610" spans="1:23" s="1" customFormat="1" ht="114.75" hidden="1" customHeight="1" x14ac:dyDescent="0.2">
      <c r="A610" s="357"/>
      <c r="B610" s="373"/>
      <c r="C610" s="373"/>
      <c r="D610" s="373"/>
      <c r="E610" s="373"/>
      <c r="F610" s="373"/>
      <c r="G610" s="54" t="s">
        <v>920</v>
      </c>
      <c r="H610" s="477" t="s">
        <v>434</v>
      </c>
      <c r="I610" s="373">
        <f>'الاطار الموازنى  راي الجهه عام'!I610</f>
        <v>0</v>
      </c>
      <c r="J610" s="373"/>
      <c r="K610" s="373">
        <f>'الاطار الموازنى  راي الجهه عام'!J610</f>
        <v>0</v>
      </c>
      <c r="L610" s="373">
        <f>'الاطار الموازنى  راي الجهه عام'!K610</f>
        <v>0</v>
      </c>
      <c r="M610" s="373">
        <f>'الاطار الموازنى  راي الجهه عام'!M610</f>
        <v>0</v>
      </c>
      <c r="N610" s="373"/>
      <c r="O610" s="373"/>
      <c r="P610" s="373"/>
      <c r="Q610" s="373"/>
      <c r="R610" s="508"/>
      <c r="S610" s="373"/>
      <c r="T610" s="373" t="str">
        <f t="shared" si="175"/>
        <v xml:space="preserve"> </v>
      </c>
      <c r="U610" s="373" t="str">
        <f t="shared" si="176"/>
        <v xml:space="preserve"> </v>
      </c>
      <c r="V610" s="509"/>
      <c r="W610" s="461">
        <f>W613</f>
        <v>0</v>
      </c>
    </row>
    <row r="611" spans="1:23" ht="95.25" hidden="1" customHeight="1" x14ac:dyDescent="0.2">
      <c r="A611" s="364">
        <f>'موازنة 2026-2027'!A611</f>
        <v>0</v>
      </c>
      <c r="B611" s="365">
        <f>'موازنة 2026-2027'!B611</f>
        <v>0</v>
      </c>
      <c r="C611" s="365">
        <f>'موازنة 2026-2027'!C611</f>
        <v>0</v>
      </c>
      <c r="D611" s="365">
        <f>'موازنة 2026-2027'!D611</f>
        <v>0</v>
      </c>
      <c r="E611" s="365">
        <f>'موازنة 2026-2027'!E611</f>
        <v>0</v>
      </c>
      <c r="F611" s="365">
        <f>'موازنة 2026-2027'!F611</f>
        <v>0</v>
      </c>
      <c r="G611" s="49" t="s">
        <v>921</v>
      </c>
      <c r="H611" s="619" t="s">
        <v>421</v>
      </c>
      <c r="I611" s="365">
        <f>'الاطار الموازنى  راي الجهه عام'!I611</f>
        <v>0</v>
      </c>
      <c r="J611" s="365">
        <f>'موازنة 2026-2027'!O611</f>
        <v>0</v>
      </c>
      <c r="K611" s="365">
        <f>'الاطار الموازنى  راي الجهه عام'!J611</f>
        <v>0</v>
      </c>
      <c r="L611" s="365">
        <f>'الاطار الموازنى  راي الجهه عام'!K611</f>
        <v>0</v>
      </c>
      <c r="M611" s="365">
        <f>'الاطار الموازنى  راي الجهه عام'!M611</f>
        <v>0</v>
      </c>
      <c r="N611" s="365">
        <f>'موازنة 2027-2028 '!O611</f>
        <v>0</v>
      </c>
      <c r="O611" s="365">
        <f>'موازنة 2028 -2029'!O611</f>
        <v>0</v>
      </c>
      <c r="P611" s="365">
        <f t="shared" si="182"/>
        <v>0</v>
      </c>
      <c r="Q611" s="365">
        <f>'موازنة 2029-2030'!O611</f>
        <v>0</v>
      </c>
      <c r="R611" s="496">
        <f t="shared" si="177"/>
        <v>0</v>
      </c>
      <c r="S611" s="365"/>
      <c r="T611" s="365" t="str">
        <f t="shared" si="175"/>
        <v xml:space="preserve"> </v>
      </c>
      <c r="U611" s="365" t="str">
        <f t="shared" si="176"/>
        <v xml:space="preserve"> </v>
      </c>
      <c r="V611" s="497">
        <f t="shared" si="179"/>
        <v>0</v>
      </c>
      <c r="W611" s="461">
        <f t="shared" si="178"/>
        <v>0</v>
      </c>
    </row>
    <row r="612" spans="1:23" ht="105" hidden="1" customHeight="1" thickBot="1" x14ac:dyDescent="0.25">
      <c r="A612" s="364">
        <f>'موازنة 2026-2027'!A612</f>
        <v>0</v>
      </c>
      <c r="B612" s="365">
        <f>'موازنة 2026-2027'!B612</f>
        <v>0</v>
      </c>
      <c r="C612" s="365">
        <f>'موازنة 2026-2027'!C612</f>
        <v>0</v>
      </c>
      <c r="D612" s="365">
        <f>'موازنة 2026-2027'!D612</f>
        <v>0</v>
      </c>
      <c r="E612" s="365">
        <f>'موازنة 2026-2027'!E612</f>
        <v>0</v>
      </c>
      <c r="F612" s="365">
        <f>'موازنة 2026-2027'!F612</f>
        <v>0</v>
      </c>
      <c r="G612" s="50" t="s">
        <v>922</v>
      </c>
      <c r="H612" s="620" t="s">
        <v>422</v>
      </c>
      <c r="I612" s="365">
        <f>'الاطار الموازنى  راي الجهه عام'!I612</f>
        <v>0</v>
      </c>
      <c r="J612" s="365">
        <f>'موازنة 2026-2027'!O612</f>
        <v>0</v>
      </c>
      <c r="K612" s="365">
        <f>'الاطار الموازنى  راي الجهه عام'!J612</f>
        <v>0</v>
      </c>
      <c r="L612" s="365">
        <f>'الاطار الموازنى  راي الجهه عام'!K612</f>
        <v>0</v>
      </c>
      <c r="M612" s="365">
        <f>'الاطار الموازنى  راي الجهه عام'!M612</f>
        <v>0</v>
      </c>
      <c r="N612" s="365">
        <f>'موازنة 2027-2028 '!O612</f>
        <v>0</v>
      </c>
      <c r="O612" s="365">
        <f>'موازنة 2028 -2029'!O612</f>
        <v>0</v>
      </c>
      <c r="P612" s="365">
        <f t="shared" si="182"/>
        <v>0</v>
      </c>
      <c r="Q612" s="365">
        <f>'موازنة 2029-2030'!O612</f>
        <v>0</v>
      </c>
      <c r="R612" s="496">
        <f t="shared" si="177"/>
        <v>0</v>
      </c>
      <c r="S612" s="365"/>
      <c r="T612" s="365" t="str">
        <f t="shared" si="175"/>
        <v xml:space="preserve"> </v>
      </c>
      <c r="U612" s="365" t="str">
        <f t="shared" si="176"/>
        <v xml:space="preserve"> </v>
      </c>
      <c r="V612" s="497">
        <f t="shared" si="179"/>
        <v>0</v>
      </c>
      <c r="W612" s="461">
        <f t="shared" si="178"/>
        <v>0</v>
      </c>
    </row>
    <row r="613" spans="1:23" s="1" customFormat="1" ht="97.5" hidden="1" customHeight="1" thickBot="1" x14ac:dyDescent="0.25">
      <c r="A613" s="360">
        <f t="shared" ref="A613:F613" si="199">SUM(A611:A612)</f>
        <v>0</v>
      </c>
      <c r="B613" s="368">
        <f t="shared" si="199"/>
        <v>0</v>
      </c>
      <c r="C613" s="368">
        <f t="shared" si="199"/>
        <v>0</v>
      </c>
      <c r="D613" s="368">
        <f t="shared" si="199"/>
        <v>0</v>
      </c>
      <c r="E613" s="368">
        <f t="shared" si="199"/>
        <v>0</v>
      </c>
      <c r="F613" s="368">
        <f t="shared" si="199"/>
        <v>0</v>
      </c>
      <c r="G613" s="51"/>
      <c r="H613" s="486" t="s">
        <v>167</v>
      </c>
      <c r="I613" s="368">
        <f>'الاطار الموازنى  راي الجهه عام'!I613</f>
        <v>0</v>
      </c>
      <c r="J613" s="368">
        <f>'موازنة 2026-2027'!O613</f>
        <v>0</v>
      </c>
      <c r="K613" s="368">
        <f>'الاطار الموازنى  راي الجهه عام'!J613</f>
        <v>0</v>
      </c>
      <c r="L613" s="368">
        <f>'الاطار الموازنى  راي الجهه عام'!K613</f>
        <v>0</v>
      </c>
      <c r="M613" s="368">
        <f>'الاطار الموازنى  راي الجهه عام'!M613</f>
        <v>0</v>
      </c>
      <c r="N613" s="368">
        <f>'موازنة 2027-2028 '!O613</f>
        <v>0</v>
      </c>
      <c r="O613" s="368">
        <f>'موازنة 2028 -2029'!O613</f>
        <v>0</v>
      </c>
      <c r="P613" s="368">
        <f t="shared" ref="P613:S613" si="200">SUM(P611:P612)</f>
        <v>0</v>
      </c>
      <c r="Q613" s="368">
        <f>'موازنة 2029-2030'!O613</f>
        <v>0</v>
      </c>
      <c r="R613" s="500">
        <f t="shared" si="177"/>
        <v>0</v>
      </c>
      <c r="S613" s="368">
        <f t="shared" si="200"/>
        <v>0</v>
      </c>
      <c r="T613" s="368" t="str">
        <f t="shared" si="175"/>
        <v xml:space="preserve"> </v>
      </c>
      <c r="U613" s="368" t="str">
        <f t="shared" si="176"/>
        <v xml:space="preserve"> </v>
      </c>
      <c r="V613" s="501">
        <f t="shared" si="179"/>
        <v>0</v>
      </c>
      <c r="W613" s="461">
        <f t="shared" si="178"/>
        <v>0</v>
      </c>
    </row>
    <row r="614" spans="1:23" s="2" customFormat="1" ht="102.75" hidden="1" customHeight="1" thickBot="1" x14ac:dyDescent="0.25">
      <c r="A614" s="376">
        <f t="shared" ref="A614:S614" si="201">A613</f>
        <v>0</v>
      </c>
      <c r="B614" s="377">
        <f t="shared" si="201"/>
        <v>0</v>
      </c>
      <c r="C614" s="377">
        <f t="shared" si="201"/>
        <v>0</v>
      </c>
      <c r="D614" s="377">
        <f t="shared" si="201"/>
        <v>0</v>
      </c>
      <c r="E614" s="377">
        <f t="shared" si="201"/>
        <v>0</v>
      </c>
      <c r="F614" s="377">
        <f t="shared" si="201"/>
        <v>0</v>
      </c>
      <c r="G614" s="57"/>
      <c r="H614" s="514" t="s">
        <v>435</v>
      </c>
      <c r="I614" s="377">
        <f>'الاطار الموازنى  راي الجهه عام'!I614</f>
        <v>0</v>
      </c>
      <c r="J614" s="377">
        <f>'موازنة 2026-2027'!O614</f>
        <v>0</v>
      </c>
      <c r="K614" s="377">
        <f>'الاطار الموازنى  راي الجهه عام'!J614</f>
        <v>0</v>
      </c>
      <c r="L614" s="377">
        <f>'الاطار الموازنى  راي الجهه عام'!K614</f>
        <v>0</v>
      </c>
      <c r="M614" s="377">
        <f>'الاطار الموازنى  راي الجهه عام'!M614</f>
        <v>0</v>
      </c>
      <c r="N614" s="377">
        <f>'موازنة 2027-2028 '!O614</f>
        <v>0</v>
      </c>
      <c r="O614" s="377">
        <f>'موازنة 2028 -2029'!O614</f>
        <v>0</v>
      </c>
      <c r="P614" s="377">
        <f t="shared" si="182"/>
        <v>0</v>
      </c>
      <c r="Q614" s="377">
        <f>'موازنة 2029-2030'!O614</f>
        <v>0</v>
      </c>
      <c r="R614" s="515">
        <f t="shared" si="177"/>
        <v>0</v>
      </c>
      <c r="S614" s="377">
        <f t="shared" si="201"/>
        <v>0</v>
      </c>
      <c r="T614" s="377" t="str">
        <f t="shared" si="175"/>
        <v xml:space="preserve"> </v>
      </c>
      <c r="U614" s="377" t="str">
        <f t="shared" si="176"/>
        <v xml:space="preserve"> </v>
      </c>
      <c r="V614" s="516">
        <f t="shared" si="179"/>
        <v>0</v>
      </c>
      <c r="W614" s="461">
        <f t="shared" si="178"/>
        <v>0</v>
      </c>
    </row>
    <row r="615" spans="1:23" s="3" customFormat="1" ht="102.75" customHeight="1" thickBot="1" x14ac:dyDescent="0.25">
      <c r="A615" s="382">
        <f t="shared" ref="A615:S615" si="202">A614+A608+A586</f>
        <v>3000000</v>
      </c>
      <c r="B615" s="383">
        <f t="shared" si="202"/>
        <v>60943</v>
      </c>
      <c r="C615" s="383">
        <f t="shared" si="202"/>
        <v>2000000</v>
      </c>
      <c r="D615" s="383">
        <f t="shared" si="202"/>
        <v>2993469</v>
      </c>
      <c r="E615" s="383">
        <f t="shared" si="202"/>
        <v>3000000</v>
      </c>
      <c r="F615" s="383">
        <f t="shared" si="202"/>
        <v>0</v>
      </c>
      <c r="G615" s="58"/>
      <c r="H615" s="525" t="s">
        <v>436</v>
      </c>
      <c r="I615" s="383">
        <f>'الاطار الموازنى  راي الجهه عام'!I615</f>
        <v>1000000</v>
      </c>
      <c r="J615" s="383">
        <f>'موازنة 2026-2027'!O615</f>
        <v>1000000</v>
      </c>
      <c r="K615" s="383">
        <f>'الاطار الموازنى  راي الجهه عام'!J615</f>
        <v>1000000</v>
      </c>
      <c r="L615" s="383">
        <f>'الاطار الموازنى  راي الجهه عام'!K615</f>
        <v>1000000</v>
      </c>
      <c r="M615" s="383">
        <f>'الاطار الموازنى  راي الجهه عام'!M615</f>
        <v>0</v>
      </c>
      <c r="N615" s="383">
        <f>'موازنة 2027-2028 '!O615</f>
        <v>1000000</v>
      </c>
      <c r="O615" s="383">
        <f>'موازنة 2028 -2029'!O615</f>
        <v>1000000</v>
      </c>
      <c r="P615" s="383">
        <f t="shared" si="202"/>
        <v>2000000</v>
      </c>
      <c r="Q615" s="383">
        <f>'موازنة 2029-2030'!O615</f>
        <v>0</v>
      </c>
      <c r="R615" s="526">
        <f t="shared" si="177"/>
        <v>-1000000</v>
      </c>
      <c r="S615" s="383">
        <f t="shared" si="202"/>
        <v>0</v>
      </c>
      <c r="T615" s="383" t="str">
        <f t="shared" si="175"/>
        <v xml:space="preserve"> </v>
      </c>
      <c r="U615" s="383">
        <f t="shared" si="176"/>
        <v>1000000</v>
      </c>
      <c r="V615" s="527">
        <f t="shared" si="179"/>
        <v>0</v>
      </c>
      <c r="W615" s="461">
        <f t="shared" si="178"/>
        <v>16054412</v>
      </c>
    </row>
    <row r="616" spans="1:23" s="3" customFormat="1" ht="105.75" hidden="1" customHeight="1" x14ac:dyDescent="0.2">
      <c r="A616" s="387"/>
      <c r="B616" s="388"/>
      <c r="C616" s="388"/>
      <c r="D616" s="388"/>
      <c r="E616" s="388"/>
      <c r="F616" s="388"/>
      <c r="G616" s="59" t="s">
        <v>923</v>
      </c>
      <c r="H616" s="540" t="s">
        <v>437</v>
      </c>
      <c r="I616" s="388">
        <f>'الاطار الموازنى  راي الجهه عام'!I616</f>
        <v>0</v>
      </c>
      <c r="J616" s="388"/>
      <c r="K616" s="388">
        <f>'الاطار الموازنى  راي الجهه عام'!J616</f>
        <v>0</v>
      </c>
      <c r="L616" s="388">
        <f>'الاطار الموازنى  راي الجهه عام'!K616</f>
        <v>0</v>
      </c>
      <c r="M616" s="388">
        <f>'الاطار الموازنى  راي الجهه عام'!M616</f>
        <v>0</v>
      </c>
      <c r="N616" s="388"/>
      <c r="O616" s="388"/>
      <c r="P616" s="388"/>
      <c r="Q616" s="388"/>
      <c r="R616" s="541"/>
      <c r="S616" s="388"/>
      <c r="T616" s="388" t="str">
        <f t="shared" si="175"/>
        <v xml:space="preserve"> </v>
      </c>
      <c r="U616" s="388" t="str">
        <f t="shared" si="176"/>
        <v xml:space="preserve"> </v>
      </c>
      <c r="V616" s="542"/>
      <c r="W616" s="461">
        <f>W620</f>
        <v>0</v>
      </c>
    </row>
    <row r="617" spans="1:23" s="2" customFormat="1" ht="105.75" hidden="1" customHeight="1" x14ac:dyDescent="0.2">
      <c r="A617" s="389">
        <f>'موازنة 2026-2027'!A617</f>
        <v>0</v>
      </c>
      <c r="B617" s="390">
        <f>'موازنة 2026-2027'!B617</f>
        <v>0</v>
      </c>
      <c r="C617" s="390">
        <f>'موازنة 2026-2027'!C617</f>
        <v>0</v>
      </c>
      <c r="D617" s="390">
        <f>'موازنة 2026-2027'!D617</f>
        <v>0</v>
      </c>
      <c r="E617" s="390">
        <f>'موازنة 2026-2027'!E617</f>
        <v>0</v>
      </c>
      <c r="F617" s="390">
        <f>'موازنة 2026-2027'!F617</f>
        <v>0</v>
      </c>
      <c r="G617" s="60" t="s">
        <v>1012</v>
      </c>
      <c r="H617" s="474" t="s">
        <v>438</v>
      </c>
      <c r="I617" s="390">
        <f>'الاطار الموازنى  راي الجهه عام'!I617</f>
        <v>0</v>
      </c>
      <c r="J617" s="390">
        <f>'موازنة 2026-2027'!O617</f>
        <v>0</v>
      </c>
      <c r="K617" s="390">
        <f>'الاطار الموازنى  راي الجهه عام'!J617</f>
        <v>0</v>
      </c>
      <c r="L617" s="390">
        <f>'الاطار الموازنى  راي الجهه عام'!K617</f>
        <v>0</v>
      </c>
      <c r="M617" s="390">
        <f>'الاطار الموازنى  راي الجهه عام'!M617</f>
        <v>0</v>
      </c>
      <c r="N617" s="390">
        <f>'موازنة 2027-2028 '!O617</f>
        <v>0</v>
      </c>
      <c r="O617" s="390">
        <f>'موازنة 2028 -2029'!O617</f>
        <v>0</v>
      </c>
      <c r="P617" s="390">
        <f t="shared" si="182"/>
        <v>0</v>
      </c>
      <c r="Q617" s="390">
        <f>'موازنة 2029-2030'!O617</f>
        <v>0</v>
      </c>
      <c r="R617" s="544">
        <f t="shared" si="177"/>
        <v>0</v>
      </c>
      <c r="S617" s="390"/>
      <c r="T617" s="390" t="str">
        <f t="shared" si="175"/>
        <v xml:space="preserve"> </v>
      </c>
      <c r="U617" s="390" t="str">
        <f t="shared" si="176"/>
        <v xml:space="preserve"> </v>
      </c>
      <c r="V617" s="545">
        <f t="shared" si="179"/>
        <v>0</v>
      </c>
      <c r="W617" s="461">
        <f t="shared" si="178"/>
        <v>0</v>
      </c>
    </row>
    <row r="618" spans="1:23" s="2" customFormat="1" ht="105.75" hidden="1" customHeight="1" x14ac:dyDescent="0.2">
      <c r="A618" s="389">
        <f>'موازنة 2026-2027'!A618</f>
        <v>0</v>
      </c>
      <c r="B618" s="390">
        <f>'موازنة 2026-2027'!B618</f>
        <v>0</v>
      </c>
      <c r="C618" s="390">
        <f>'موازنة 2026-2027'!C618</f>
        <v>0</v>
      </c>
      <c r="D618" s="390">
        <f>'موازنة 2026-2027'!D618</f>
        <v>0</v>
      </c>
      <c r="E618" s="390">
        <f>'موازنة 2026-2027'!E618</f>
        <v>0</v>
      </c>
      <c r="F618" s="390">
        <f>'موازنة 2026-2027'!F618</f>
        <v>0</v>
      </c>
      <c r="G618" s="60" t="s">
        <v>1013</v>
      </c>
      <c r="H618" s="474" t="s">
        <v>439</v>
      </c>
      <c r="I618" s="390">
        <f>'الاطار الموازنى  راي الجهه عام'!I618</f>
        <v>0</v>
      </c>
      <c r="J618" s="390">
        <f>'موازنة 2026-2027'!O618</f>
        <v>0</v>
      </c>
      <c r="K618" s="390">
        <f>'الاطار الموازنى  راي الجهه عام'!J618</f>
        <v>0</v>
      </c>
      <c r="L618" s="390">
        <f>'الاطار الموازنى  راي الجهه عام'!K618</f>
        <v>0</v>
      </c>
      <c r="M618" s="390">
        <f>'الاطار الموازنى  راي الجهه عام'!M618</f>
        <v>0</v>
      </c>
      <c r="N618" s="390">
        <f>'موازنة 2027-2028 '!O618</f>
        <v>0</v>
      </c>
      <c r="O618" s="390">
        <f>'موازنة 2028 -2029'!O618</f>
        <v>0</v>
      </c>
      <c r="P618" s="390">
        <f t="shared" si="182"/>
        <v>0</v>
      </c>
      <c r="Q618" s="390">
        <f>'موازنة 2029-2030'!O618</f>
        <v>0</v>
      </c>
      <c r="R618" s="544">
        <f t="shared" si="177"/>
        <v>0</v>
      </c>
      <c r="S618" s="390"/>
      <c r="T618" s="390" t="str">
        <f t="shared" si="175"/>
        <v xml:space="preserve"> </v>
      </c>
      <c r="U618" s="390" t="str">
        <f t="shared" si="176"/>
        <v xml:space="preserve"> </v>
      </c>
      <c r="V618" s="545">
        <f t="shared" si="179"/>
        <v>0</v>
      </c>
      <c r="W618" s="461">
        <f t="shared" si="178"/>
        <v>0</v>
      </c>
    </row>
    <row r="619" spans="1:23" s="2" customFormat="1" ht="105.75" hidden="1" customHeight="1" thickBot="1" x14ac:dyDescent="0.25">
      <c r="A619" s="389">
        <f>'موازنة 2026-2027'!A619</f>
        <v>0</v>
      </c>
      <c r="B619" s="390">
        <f>'موازنة 2026-2027'!B619</f>
        <v>0</v>
      </c>
      <c r="C619" s="390">
        <f>'موازنة 2026-2027'!C619</f>
        <v>0</v>
      </c>
      <c r="D619" s="390">
        <f>'موازنة 2026-2027'!D619</f>
        <v>0</v>
      </c>
      <c r="E619" s="390">
        <f>'موازنة 2026-2027'!E619</f>
        <v>0</v>
      </c>
      <c r="F619" s="390">
        <f>'موازنة 2026-2027'!F619</f>
        <v>0</v>
      </c>
      <c r="G619" s="68" t="s">
        <v>1014</v>
      </c>
      <c r="H619" s="593" t="s">
        <v>440</v>
      </c>
      <c r="I619" s="390">
        <f>'الاطار الموازنى  راي الجهه عام'!I619</f>
        <v>0</v>
      </c>
      <c r="J619" s="390">
        <f>'موازنة 2026-2027'!O619</f>
        <v>0</v>
      </c>
      <c r="K619" s="390">
        <f>'الاطار الموازنى  راي الجهه عام'!J619</f>
        <v>0</v>
      </c>
      <c r="L619" s="390">
        <f>'الاطار الموازنى  راي الجهه عام'!K619</f>
        <v>0</v>
      </c>
      <c r="M619" s="390">
        <f>'الاطار الموازنى  راي الجهه عام'!M619</f>
        <v>0</v>
      </c>
      <c r="N619" s="390">
        <f>'موازنة 2027-2028 '!O619</f>
        <v>0</v>
      </c>
      <c r="O619" s="390">
        <f>'موازنة 2028 -2029'!O619</f>
        <v>0</v>
      </c>
      <c r="P619" s="390">
        <f t="shared" si="182"/>
        <v>0</v>
      </c>
      <c r="Q619" s="390">
        <f>'موازنة 2029-2030'!O619</f>
        <v>0</v>
      </c>
      <c r="R619" s="544">
        <f t="shared" ref="R619:R682" si="203">Q619-J619</f>
        <v>0</v>
      </c>
      <c r="S619" s="390"/>
      <c r="T619" s="390" t="str">
        <f t="shared" ref="T619:T682" si="204">IF(S619&gt;J619,S619-J619," ")</f>
        <v xml:space="preserve"> </v>
      </c>
      <c r="U619" s="390" t="str">
        <f t="shared" ref="U619:U682" si="205">IF(J619&gt;S619,J619-S619," ")</f>
        <v xml:space="preserve"> </v>
      </c>
      <c r="V619" s="545">
        <f t="shared" si="179"/>
        <v>0</v>
      </c>
      <c r="W619" s="461">
        <f t="shared" ref="W619:W682" si="206">SUM(A619+B619+C619+D619+E619+F619+J619+N619+O619+P619+Q619+S619)</f>
        <v>0</v>
      </c>
    </row>
    <row r="620" spans="1:23" s="3" customFormat="1" ht="110.25" hidden="1" customHeight="1" thickBot="1" x14ac:dyDescent="0.25">
      <c r="A620" s="382">
        <f t="shared" ref="A620:S620" si="207">SUM(A617:A619)</f>
        <v>0</v>
      </c>
      <c r="B620" s="383">
        <f t="shared" si="207"/>
        <v>0</v>
      </c>
      <c r="C620" s="383">
        <f t="shared" si="207"/>
        <v>0</v>
      </c>
      <c r="D620" s="383">
        <f t="shared" si="207"/>
        <v>0</v>
      </c>
      <c r="E620" s="383">
        <f t="shared" si="207"/>
        <v>0</v>
      </c>
      <c r="F620" s="383">
        <f t="shared" si="207"/>
        <v>0</v>
      </c>
      <c r="G620" s="71"/>
      <c r="H620" s="525" t="s">
        <v>441</v>
      </c>
      <c r="I620" s="383">
        <f>'الاطار الموازنى  راي الجهه عام'!I620</f>
        <v>0</v>
      </c>
      <c r="J620" s="383">
        <f>'موازنة 2026-2027'!O620</f>
        <v>0</v>
      </c>
      <c r="K620" s="383">
        <f>'الاطار الموازنى  راي الجهه عام'!J620</f>
        <v>0</v>
      </c>
      <c r="L620" s="383">
        <f>'الاطار الموازنى  راي الجهه عام'!K620</f>
        <v>0</v>
      </c>
      <c r="M620" s="383">
        <f>'الاطار الموازنى  راي الجهه عام'!M620</f>
        <v>0</v>
      </c>
      <c r="N620" s="383">
        <f>'موازنة 2027-2028 '!O620</f>
        <v>0</v>
      </c>
      <c r="O620" s="383">
        <f>'موازنة 2028 -2029'!O620</f>
        <v>0</v>
      </c>
      <c r="P620" s="383">
        <f t="shared" si="207"/>
        <v>0</v>
      </c>
      <c r="Q620" s="383">
        <f>'موازنة 2029-2030'!O620</f>
        <v>0</v>
      </c>
      <c r="R620" s="526">
        <f t="shared" si="203"/>
        <v>0</v>
      </c>
      <c r="S620" s="383">
        <f t="shared" si="207"/>
        <v>0</v>
      </c>
      <c r="T620" s="383" t="str">
        <f t="shared" si="204"/>
        <v xml:space="preserve"> </v>
      </c>
      <c r="U620" s="383" t="str">
        <f t="shared" si="205"/>
        <v xml:space="preserve"> </v>
      </c>
      <c r="V620" s="527">
        <f t="shared" si="179"/>
        <v>0</v>
      </c>
      <c r="W620" s="461">
        <f t="shared" si="206"/>
        <v>0</v>
      </c>
    </row>
    <row r="621" spans="1:23" s="3" customFormat="1" ht="112.5" customHeight="1" x14ac:dyDescent="0.2">
      <c r="A621" s="355"/>
      <c r="B621" s="425"/>
      <c r="C621" s="425"/>
      <c r="D621" s="425"/>
      <c r="E621" s="425"/>
      <c r="F621" s="425"/>
      <c r="G621" s="59" t="s">
        <v>924</v>
      </c>
      <c r="H621" s="540" t="s">
        <v>442</v>
      </c>
      <c r="I621" s="425">
        <f>'الاطار الموازنى  راي الجهه عام'!I621</f>
        <v>0</v>
      </c>
      <c r="J621" s="425"/>
      <c r="K621" s="425">
        <f>'الاطار الموازنى  راي الجهه عام'!J621</f>
        <v>0</v>
      </c>
      <c r="L621" s="425">
        <f>'الاطار الموازنى  راي الجهه عام'!K621</f>
        <v>0</v>
      </c>
      <c r="M621" s="425">
        <f>'الاطار الموازنى  راي الجهه عام'!M621</f>
        <v>0</v>
      </c>
      <c r="N621" s="425"/>
      <c r="O621" s="425"/>
      <c r="P621" s="425"/>
      <c r="Q621" s="425"/>
      <c r="R621" s="594"/>
      <c r="S621" s="425"/>
      <c r="T621" s="425" t="str">
        <f t="shared" si="204"/>
        <v xml:space="preserve"> </v>
      </c>
      <c r="U621" s="425" t="str">
        <f t="shared" si="205"/>
        <v xml:space="preserve"> </v>
      </c>
      <c r="V621" s="595"/>
      <c r="W621" s="461">
        <f>W632</f>
        <v>1000000</v>
      </c>
    </row>
    <row r="622" spans="1:23" s="2" customFormat="1" ht="105.75" hidden="1" customHeight="1" x14ac:dyDescent="0.2">
      <c r="A622" s="389">
        <f>'موازنة 2026-2027'!A622</f>
        <v>0</v>
      </c>
      <c r="B622" s="390">
        <f>'موازنة 2026-2027'!B622</f>
        <v>0</v>
      </c>
      <c r="C622" s="390">
        <f>'موازنة 2026-2027'!C622</f>
        <v>0</v>
      </c>
      <c r="D622" s="390">
        <f>'موازنة 2026-2027'!D622</f>
        <v>0</v>
      </c>
      <c r="E622" s="390">
        <f>'موازنة 2026-2027'!E622</f>
        <v>0</v>
      </c>
      <c r="F622" s="390">
        <f>'موازنة 2026-2027'!F622</f>
        <v>0</v>
      </c>
      <c r="G622" s="60" t="s">
        <v>1015</v>
      </c>
      <c r="H622" s="474" t="s">
        <v>443</v>
      </c>
      <c r="I622" s="390">
        <f>'الاطار الموازنى  راي الجهه عام'!I622</f>
        <v>0</v>
      </c>
      <c r="J622" s="390">
        <f>'موازنة 2026-2027'!O622</f>
        <v>0</v>
      </c>
      <c r="K622" s="390">
        <f>'الاطار الموازنى  راي الجهه عام'!J622</f>
        <v>0</v>
      </c>
      <c r="L622" s="390">
        <f>'الاطار الموازنى  راي الجهه عام'!K622</f>
        <v>0</v>
      </c>
      <c r="M622" s="390">
        <f>'الاطار الموازنى  راي الجهه عام'!M622</f>
        <v>0</v>
      </c>
      <c r="N622" s="390">
        <f>'موازنة 2027-2028 '!O622</f>
        <v>0</v>
      </c>
      <c r="O622" s="390">
        <f>'موازنة 2028 -2029'!O622</f>
        <v>0</v>
      </c>
      <c r="P622" s="390">
        <f t="shared" si="182"/>
        <v>0</v>
      </c>
      <c r="Q622" s="390">
        <f>'موازنة 2029-2030'!O622</f>
        <v>0</v>
      </c>
      <c r="R622" s="544">
        <f t="shared" si="203"/>
        <v>0</v>
      </c>
      <c r="S622" s="390"/>
      <c r="T622" s="390" t="str">
        <f t="shared" si="204"/>
        <v xml:space="preserve"> </v>
      </c>
      <c r="U622" s="390" t="str">
        <f t="shared" si="205"/>
        <v xml:space="preserve"> </v>
      </c>
      <c r="V622" s="545">
        <f t="shared" si="179"/>
        <v>0</v>
      </c>
      <c r="W622" s="461">
        <f t="shared" si="206"/>
        <v>0</v>
      </c>
    </row>
    <row r="623" spans="1:23" s="2" customFormat="1" ht="105.75" hidden="1" customHeight="1" x14ac:dyDescent="0.2">
      <c r="A623" s="389"/>
      <c r="B623" s="390"/>
      <c r="C623" s="390"/>
      <c r="D623" s="390"/>
      <c r="E623" s="390"/>
      <c r="F623" s="390"/>
      <c r="G623" s="60" t="s">
        <v>925</v>
      </c>
      <c r="H623" s="474" t="s">
        <v>444</v>
      </c>
      <c r="I623" s="390">
        <f>'الاطار الموازنى  راي الجهه عام'!I623</f>
        <v>0</v>
      </c>
      <c r="J623" s="390"/>
      <c r="K623" s="390">
        <f>'الاطار الموازنى  راي الجهه عام'!J623</f>
        <v>0</v>
      </c>
      <c r="L623" s="390">
        <f>'الاطار الموازنى  راي الجهه عام'!K623</f>
        <v>0</v>
      </c>
      <c r="M623" s="390">
        <f>'الاطار الموازنى  راي الجهه عام'!M623</f>
        <v>0</v>
      </c>
      <c r="N623" s="390"/>
      <c r="O623" s="390"/>
      <c r="P623" s="390"/>
      <c r="Q623" s="390"/>
      <c r="R623" s="544"/>
      <c r="S623" s="390"/>
      <c r="T623" s="390" t="str">
        <f t="shared" si="204"/>
        <v xml:space="preserve"> </v>
      </c>
      <c r="U623" s="390" t="str">
        <f t="shared" si="205"/>
        <v xml:space="preserve"> </v>
      </c>
      <c r="V623" s="545"/>
      <c r="W623" s="461">
        <f>W626</f>
        <v>0</v>
      </c>
    </row>
    <row r="624" spans="1:23" s="1" customFormat="1" ht="105.75" hidden="1" customHeight="1" x14ac:dyDescent="0.2">
      <c r="A624" s="357">
        <f>'موازنة 2026-2027'!A624</f>
        <v>0</v>
      </c>
      <c r="B624" s="373">
        <f>'موازنة 2026-2027'!B624</f>
        <v>0</v>
      </c>
      <c r="C624" s="373">
        <f>'موازنة 2026-2027'!C624</f>
        <v>0</v>
      </c>
      <c r="D624" s="373">
        <f>'موازنة 2026-2027'!D624</f>
        <v>0</v>
      </c>
      <c r="E624" s="373">
        <f>'موازنة 2026-2027'!E624</f>
        <v>0</v>
      </c>
      <c r="F624" s="373">
        <f>'موازنة 2026-2027'!F624</f>
        <v>0</v>
      </c>
      <c r="G624" s="54" t="s">
        <v>1016</v>
      </c>
      <c r="H624" s="477" t="s">
        <v>445</v>
      </c>
      <c r="I624" s="373">
        <f>'الاطار الموازنى  راي الجهه عام'!I624</f>
        <v>0</v>
      </c>
      <c r="J624" s="373">
        <f>'موازنة 2026-2027'!O624</f>
        <v>0</v>
      </c>
      <c r="K624" s="373">
        <f>'الاطار الموازنى  راي الجهه عام'!J624</f>
        <v>0</v>
      </c>
      <c r="L624" s="373">
        <f>'الاطار الموازنى  راي الجهه عام'!K624</f>
        <v>0</v>
      </c>
      <c r="M624" s="373">
        <f>'الاطار الموازنى  راي الجهه عام'!M624</f>
        <v>0</v>
      </c>
      <c r="N624" s="373">
        <f>'موازنة 2027-2028 '!O624</f>
        <v>0</v>
      </c>
      <c r="O624" s="373">
        <f>'موازنة 2028 -2029'!O624</f>
        <v>0</v>
      </c>
      <c r="P624" s="373">
        <f t="shared" si="182"/>
        <v>0</v>
      </c>
      <c r="Q624" s="373">
        <f>'موازنة 2029-2030'!O624</f>
        <v>0</v>
      </c>
      <c r="R624" s="508">
        <f t="shared" si="203"/>
        <v>0</v>
      </c>
      <c r="S624" s="373"/>
      <c r="T624" s="373" t="str">
        <f t="shared" si="204"/>
        <v xml:space="preserve"> </v>
      </c>
      <c r="U624" s="373" t="str">
        <f t="shared" si="205"/>
        <v xml:space="preserve"> </v>
      </c>
      <c r="V624" s="509">
        <f t="shared" ref="V624:V686" si="208">IF(S624=0,,S624/J624)</f>
        <v>0</v>
      </c>
      <c r="W624" s="461">
        <f t="shared" si="206"/>
        <v>0</v>
      </c>
    </row>
    <row r="625" spans="1:23" s="1" customFormat="1" ht="105.75" hidden="1" customHeight="1" thickBot="1" x14ac:dyDescent="0.25">
      <c r="A625" s="357">
        <f>'موازنة 2026-2027'!A625</f>
        <v>0</v>
      </c>
      <c r="B625" s="373">
        <f>'موازنة 2026-2027'!B625</f>
        <v>0</v>
      </c>
      <c r="C625" s="373">
        <f>'موازنة 2026-2027'!C625</f>
        <v>0</v>
      </c>
      <c r="D625" s="373">
        <f>'موازنة 2026-2027'!D625</f>
        <v>0</v>
      </c>
      <c r="E625" s="373">
        <f>'موازنة 2026-2027'!E625</f>
        <v>0</v>
      </c>
      <c r="F625" s="373">
        <f>'موازنة 2026-2027'!F625</f>
        <v>0</v>
      </c>
      <c r="G625" s="55" t="s">
        <v>1017</v>
      </c>
      <c r="H625" s="510" t="s">
        <v>446</v>
      </c>
      <c r="I625" s="373">
        <f>'الاطار الموازنى  راي الجهه عام'!I625</f>
        <v>0</v>
      </c>
      <c r="J625" s="373">
        <f>'موازنة 2026-2027'!O625</f>
        <v>0</v>
      </c>
      <c r="K625" s="373">
        <f>'الاطار الموازنى  راي الجهه عام'!J625</f>
        <v>0</v>
      </c>
      <c r="L625" s="373">
        <f>'الاطار الموازنى  راي الجهه عام'!K625</f>
        <v>0</v>
      </c>
      <c r="M625" s="373">
        <f>'الاطار الموازنى  راي الجهه عام'!M625</f>
        <v>0</v>
      </c>
      <c r="N625" s="373">
        <f>'موازنة 2027-2028 '!O625</f>
        <v>0</v>
      </c>
      <c r="O625" s="373">
        <f>'موازنة 2028 -2029'!O625</f>
        <v>0</v>
      </c>
      <c r="P625" s="373">
        <f t="shared" si="182"/>
        <v>0</v>
      </c>
      <c r="Q625" s="373">
        <f>'موازنة 2029-2030'!O625</f>
        <v>0</v>
      </c>
      <c r="R625" s="508">
        <f t="shared" si="203"/>
        <v>0</v>
      </c>
      <c r="S625" s="373"/>
      <c r="T625" s="373" t="str">
        <f t="shared" si="204"/>
        <v xml:space="preserve"> </v>
      </c>
      <c r="U625" s="373" t="str">
        <f t="shared" si="205"/>
        <v xml:space="preserve"> </v>
      </c>
      <c r="V625" s="509">
        <f t="shared" si="208"/>
        <v>0</v>
      </c>
      <c r="W625" s="461">
        <f t="shared" si="206"/>
        <v>0</v>
      </c>
    </row>
    <row r="626" spans="1:23" s="2" customFormat="1" ht="110.25" hidden="1" customHeight="1" thickBot="1" x14ac:dyDescent="0.25">
      <c r="A626" s="376">
        <f t="shared" ref="A626:F626" si="209">SUM(A624:A625)</f>
        <v>0</v>
      </c>
      <c r="B626" s="377">
        <f t="shared" si="209"/>
        <v>0</v>
      </c>
      <c r="C626" s="377">
        <f t="shared" si="209"/>
        <v>0</v>
      </c>
      <c r="D626" s="377">
        <f t="shared" si="209"/>
        <v>0</v>
      </c>
      <c r="E626" s="377">
        <f t="shared" si="209"/>
        <v>0</v>
      </c>
      <c r="F626" s="377">
        <f t="shared" si="209"/>
        <v>0</v>
      </c>
      <c r="G626" s="57"/>
      <c r="H626" s="514" t="s">
        <v>256</v>
      </c>
      <c r="I626" s="377">
        <f>'الاطار الموازنى  راي الجهه عام'!I626</f>
        <v>0</v>
      </c>
      <c r="J626" s="377">
        <f>'موازنة 2026-2027'!O626</f>
        <v>0</v>
      </c>
      <c r="K626" s="377">
        <f>'الاطار الموازنى  راي الجهه عام'!J626</f>
        <v>0</v>
      </c>
      <c r="L626" s="377">
        <f>'الاطار الموازنى  راي الجهه عام'!K626</f>
        <v>0</v>
      </c>
      <c r="M626" s="377">
        <f>'الاطار الموازنى  راي الجهه عام'!M626</f>
        <v>0</v>
      </c>
      <c r="N626" s="377">
        <f>'موازنة 2027-2028 '!O626</f>
        <v>0</v>
      </c>
      <c r="O626" s="377">
        <f>'موازنة 2028 -2029'!O626</f>
        <v>0</v>
      </c>
      <c r="P626" s="377">
        <f t="shared" ref="P626:S626" si="210">SUM(P624:P625)</f>
        <v>0</v>
      </c>
      <c r="Q626" s="377">
        <f>'موازنة 2029-2030'!O626</f>
        <v>0</v>
      </c>
      <c r="R626" s="515">
        <f t="shared" si="203"/>
        <v>0</v>
      </c>
      <c r="S626" s="377">
        <f t="shared" si="210"/>
        <v>0</v>
      </c>
      <c r="T626" s="377" t="str">
        <f t="shared" si="204"/>
        <v xml:space="preserve"> </v>
      </c>
      <c r="U626" s="377" t="str">
        <f t="shared" si="205"/>
        <v xml:space="preserve"> </v>
      </c>
      <c r="V626" s="516">
        <f t="shared" si="208"/>
        <v>0</v>
      </c>
      <c r="W626" s="461">
        <f t="shared" si="206"/>
        <v>0</v>
      </c>
    </row>
    <row r="627" spans="1:23" s="2" customFormat="1" ht="102.75" customHeight="1" thickBot="1" x14ac:dyDescent="0.25">
      <c r="A627" s="390">
        <f>'موازنة 2026-2027'!A627</f>
        <v>0</v>
      </c>
      <c r="B627" s="390">
        <f>'موازنة 2026-2027'!B627</f>
        <v>0</v>
      </c>
      <c r="C627" s="390">
        <f>'موازنة 2026-2027'!C627</f>
        <v>1000000</v>
      </c>
      <c r="D627" s="390">
        <f>'موازنة 2026-2027'!D627</f>
        <v>0</v>
      </c>
      <c r="E627" s="390">
        <f>'موازنة 2026-2027'!E627</f>
        <v>0</v>
      </c>
      <c r="F627" s="390">
        <f>'موازنة 2026-2027'!F627</f>
        <v>0</v>
      </c>
      <c r="G627" s="53" t="s">
        <v>1018</v>
      </c>
      <c r="H627" s="505" t="s">
        <v>447</v>
      </c>
      <c r="I627" s="390">
        <f>'الاطار الموازنى  راي الجهه عام'!I627</f>
        <v>0</v>
      </c>
      <c r="J627" s="390">
        <f>'موازنة 2026-2027'!O627</f>
        <v>0</v>
      </c>
      <c r="K627" s="390">
        <f>'الاطار الموازنى  راي الجهه عام'!J627</f>
        <v>0</v>
      </c>
      <c r="L627" s="390">
        <f>'الاطار الموازنى  راي الجهه عام'!K627</f>
        <v>0</v>
      </c>
      <c r="M627" s="390">
        <f>'الاطار الموازنى  راي الجهه عام'!M627</f>
        <v>0</v>
      </c>
      <c r="N627" s="390">
        <f>'موازنة 2027-2028 '!O627</f>
        <v>0</v>
      </c>
      <c r="O627" s="390">
        <f>'موازنة 2028 -2029'!O627</f>
        <v>0</v>
      </c>
      <c r="P627" s="390">
        <f t="shared" ref="P627:P690" si="211">O627*2</f>
        <v>0</v>
      </c>
      <c r="Q627" s="390">
        <f>'موازنة 2029-2030'!O627</f>
        <v>0</v>
      </c>
      <c r="R627" s="544">
        <f t="shared" si="203"/>
        <v>0</v>
      </c>
      <c r="S627" s="390"/>
      <c r="T627" s="390" t="str">
        <f t="shared" si="204"/>
        <v xml:space="preserve"> </v>
      </c>
      <c r="U627" s="390" t="str">
        <f t="shared" si="205"/>
        <v xml:space="preserve"> </v>
      </c>
      <c r="V627" s="545">
        <f t="shared" si="208"/>
        <v>0</v>
      </c>
      <c r="W627" s="461">
        <f t="shared" si="206"/>
        <v>1000000</v>
      </c>
    </row>
    <row r="628" spans="1:23" s="2" customFormat="1" ht="105.75" hidden="1" customHeight="1" x14ac:dyDescent="0.2">
      <c r="A628" s="389">
        <f>'موازنة 2026-2027'!A628</f>
        <v>0</v>
      </c>
      <c r="B628" s="390">
        <f>'موازنة 2026-2027'!B628</f>
        <v>0</v>
      </c>
      <c r="C628" s="390">
        <f>'موازنة 2026-2027'!C628</f>
        <v>0</v>
      </c>
      <c r="D628" s="390">
        <f>'موازنة 2026-2027'!D628</f>
        <v>0</v>
      </c>
      <c r="E628" s="390">
        <f>'موازنة 2026-2027'!E628</f>
        <v>0</v>
      </c>
      <c r="F628" s="390">
        <f>'موازنة 2026-2027'!F628</f>
        <v>0</v>
      </c>
      <c r="G628" s="60" t="s">
        <v>1019</v>
      </c>
      <c r="H628" s="474" t="s">
        <v>448</v>
      </c>
      <c r="I628" s="390">
        <f>'الاطار الموازنى  راي الجهه عام'!I628</f>
        <v>0</v>
      </c>
      <c r="J628" s="390">
        <f>'موازنة 2026-2027'!O628</f>
        <v>0</v>
      </c>
      <c r="K628" s="390">
        <f>'الاطار الموازنى  راي الجهه عام'!J628</f>
        <v>0</v>
      </c>
      <c r="L628" s="390">
        <f>'الاطار الموازنى  راي الجهه عام'!K628</f>
        <v>0</v>
      </c>
      <c r="M628" s="390">
        <f>'الاطار الموازنى  راي الجهه عام'!M628</f>
        <v>0</v>
      </c>
      <c r="N628" s="390">
        <f>'موازنة 2027-2028 '!O628</f>
        <v>0</v>
      </c>
      <c r="O628" s="390">
        <f>'موازنة 2028 -2029'!O628</f>
        <v>0</v>
      </c>
      <c r="P628" s="390">
        <f t="shared" si="211"/>
        <v>0</v>
      </c>
      <c r="Q628" s="390">
        <f>'موازنة 2029-2030'!O628</f>
        <v>0</v>
      </c>
      <c r="R628" s="544">
        <f t="shared" si="203"/>
        <v>0</v>
      </c>
      <c r="S628" s="390"/>
      <c r="T628" s="390" t="str">
        <f t="shared" si="204"/>
        <v xml:space="preserve"> </v>
      </c>
      <c r="U628" s="390" t="str">
        <f t="shared" si="205"/>
        <v xml:space="preserve"> </v>
      </c>
      <c r="V628" s="545">
        <f t="shared" si="208"/>
        <v>0</v>
      </c>
      <c r="W628" s="461">
        <f t="shared" si="206"/>
        <v>0</v>
      </c>
    </row>
    <row r="629" spans="1:23" s="2" customFormat="1" ht="105.75" hidden="1" customHeight="1" x14ac:dyDescent="0.2">
      <c r="A629" s="389">
        <f>'موازنة 2026-2027'!A629</f>
        <v>0</v>
      </c>
      <c r="B629" s="390">
        <f>'موازنة 2026-2027'!B629</f>
        <v>0</v>
      </c>
      <c r="C629" s="390">
        <f>'موازنة 2026-2027'!C629</f>
        <v>0</v>
      </c>
      <c r="D629" s="390">
        <f>'موازنة 2026-2027'!D629</f>
        <v>0</v>
      </c>
      <c r="E629" s="390">
        <f>'موازنة 2026-2027'!E629</f>
        <v>0</v>
      </c>
      <c r="F629" s="390">
        <f>'موازنة 2026-2027'!F629</f>
        <v>0</v>
      </c>
      <c r="G629" s="60" t="s">
        <v>1020</v>
      </c>
      <c r="H629" s="474" t="s">
        <v>449</v>
      </c>
      <c r="I629" s="390">
        <f>'الاطار الموازنى  راي الجهه عام'!I629</f>
        <v>0</v>
      </c>
      <c r="J629" s="390">
        <f>'موازنة 2026-2027'!O629</f>
        <v>0</v>
      </c>
      <c r="K629" s="390">
        <f>'الاطار الموازنى  راي الجهه عام'!J629</f>
        <v>0</v>
      </c>
      <c r="L629" s="390">
        <f>'الاطار الموازنى  راي الجهه عام'!K629</f>
        <v>0</v>
      </c>
      <c r="M629" s="390">
        <f>'الاطار الموازنى  راي الجهه عام'!M629</f>
        <v>0</v>
      </c>
      <c r="N629" s="390">
        <f>'موازنة 2027-2028 '!O629</f>
        <v>0</v>
      </c>
      <c r="O629" s="390">
        <f>'موازنة 2028 -2029'!O629</f>
        <v>0</v>
      </c>
      <c r="P629" s="390">
        <f t="shared" si="211"/>
        <v>0</v>
      </c>
      <c r="Q629" s="390">
        <f>'موازنة 2029-2030'!O629</f>
        <v>0</v>
      </c>
      <c r="R629" s="544">
        <f t="shared" si="203"/>
        <v>0</v>
      </c>
      <c r="S629" s="390"/>
      <c r="T629" s="390" t="str">
        <f t="shared" si="204"/>
        <v xml:space="preserve"> </v>
      </c>
      <c r="U629" s="390" t="str">
        <f t="shared" si="205"/>
        <v xml:space="preserve"> </v>
      </c>
      <c r="V629" s="545">
        <f t="shared" si="208"/>
        <v>0</v>
      </c>
      <c r="W629" s="461">
        <f t="shared" si="206"/>
        <v>0</v>
      </c>
    </row>
    <row r="630" spans="1:23" s="2" customFormat="1" ht="105.75" hidden="1" customHeight="1" x14ac:dyDescent="0.2">
      <c r="A630" s="389">
        <f>'موازنة 2026-2027'!A630</f>
        <v>0</v>
      </c>
      <c r="B630" s="390">
        <f>'موازنة 2026-2027'!B630</f>
        <v>0</v>
      </c>
      <c r="C630" s="390">
        <f>'موازنة 2026-2027'!C630</f>
        <v>0</v>
      </c>
      <c r="D630" s="390">
        <f>'موازنة 2026-2027'!D630</f>
        <v>0</v>
      </c>
      <c r="E630" s="390">
        <f>'موازنة 2026-2027'!E630</f>
        <v>0</v>
      </c>
      <c r="F630" s="390">
        <f>'موازنة 2026-2027'!F630</f>
        <v>0</v>
      </c>
      <c r="G630" s="60" t="s">
        <v>1021</v>
      </c>
      <c r="H630" s="474" t="s">
        <v>450</v>
      </c>
      <c r="I630" s="390">
        <f>'الاطار الموازنى  راي الجهه عام'!I630</f>
        <v>0</v>
      </c>
      <c r="J630" s="390">
        <f>'موازنة 2026-2027'!O630</f>
        <v>0</v>
      </c>
      <c r="K630" s="390">
        <f>'الاطار الموازنى  راي الجهه عام'!J630</f>
        <v>0</v>
      </c>
      <c r="L630" s="390">
        <f>'الاطار الموازنى  راي الجهه عام'!K630</f>
        <v>0</v>
      </c>
      <c r="M630" s="390">
        <f>'الاطار الموازنى  راي الجهه عام'!M630</f>
        <v>0</v>
      </c>
      <c r="N630" s="390">
        <f>'موازنة 2027-2028 '!O630</f>
        <v>0</v>
      </c>
      <c r="O630" s="390">
        <f>'موازنة 2028 -2029'!O630</f>
        <v>0</v>
      </c>
      <c r="P630" s="390">
        <f t="shared" si="211"/>
        <v>0</v>
      </c>
      <c r="Q630" s="390">
        <f>'موازنة 2029-2030'!O630</f>
        <v>0</v>
      </c>
      <c r="R630" s="544">
        <f t="shared" si="203"/>
        <v>0</v>
      </c>
      <c r="S630" s="390"/>
      <c r="T630" s="390" t="str">
        <f t="shared" si="204"/>
        <v xml:space="preserve"> </v>
      </c>
      <c r="U630" s="390" t="str">
        <f t="shared" si="205"/>
        <v xml:space="preserve"> </v>
      </c>
      <c r="V630" s="545">
        <f t="shared" si="208"/>
        <v>0</v>
      </c>
      <c r="W630" s="461">
        <f t="shared" si="206"/>
        <v>0</v>
      </c>
    </row>
    <row r="631" spans="1:23" s="2" customFormat="1" ht="112.5" hidden="1" customHeight="1" thickBot="1" x14ac:dyDescent="0.25">
      <c r="A631" s="389">
        <f>'موازنة 2026-2027'!A631</f>
        <v>0</v>
      </c>
      <c r="B631" s="390">
        <f>'موازنة 2026-2027'!B631</f>
        <v>0</v>
      </c>
      <c r="C631" s="390">
        <f>'موازنة 2026-2027'!C631</f>
        <v>0</v>
      </c>
      <c r="D631" s="390">
        <f>'موازنة 2026-2027'!D631</f>
        <v>0</v>
      </c>
      <c r="E631" s="390">
        <f>'موازنة 2026-2027'!E631</f>
        <v>0</v>
      </c>
      <c r="F631" s="390">
        <f>'موازنة 2026-2027'!F631</f>
        <v>0</v>
      </c>
      <c r="G631" s="68" t="s">
        <v>1022</v>
      </c>
      <c r="H631" s="593" t="s">
        <v>451</v>
      </c>
      <c r="I631" s="390">
        <f>'الاطار الموازنى  راي الجهه عام'!I631</f>
        <v>0</v>
      </c>
      <c r="J631" s="390">
        <f>'موازنة 2026-2027'!O631</f>
        <v>0</v>
      </c>
      <c r="K631" s="390">
        <f>'الاطار الموازنى  راي الجهه عام'!J631</f>
        <v>0</v>
      </c>
      <c r="L631" s="390">
        <f>'الاطار الموازنى  راي الجهه عام'!K631</f>
        <v>0</v>
      </c>
      <c r="M631" s="390">
        <f>'الاطار الموازنى  راي الجهه عام'!M631</f>
        <v>0</v>
      </c>
      <c r="N631" s="390">
        <f>'موازنة 2027-2028 '!O631</f>
        <v>0</v>
      </c>
      <c r="O631" s="390">
        <f>'موازنة 2028 -2029'!O631</f>
        <v>0</v>
      </c>
      <c r="P631" s="390">
        <f t="shared" si="211"/>
        <v>0</v>
      </c>
      <c r="Q631" s="390">
        <f>'موازنة 2029-2030'!O631</f>
        <v>0</v>
      </c>
      <c r="R631" s="544">
        <f t="shared" si="203"/>
        <v>0</v>
      </c>
      <c r="S631" s="390"/>
      <c r="T631" s="390" t="str">
        <f t="shared" si="204"/>
        <v xml:space="preserve"> </v>
      </c>
      <c r="U631" s="390" t="str">
        <f t="shared" si="205"/>
        <v xml:space="preserve"> </v>
      </c>
      <c r="V631" s="545">
        <f t="shared" si="208"/>
        <v>0</v>
      </c>
      <c r="W631" s="461">
        <f t="shared" si="206"/>
        <v>0</v>
      </c>
    </row>
    <row r="632" spans="1:23" s="3" customFormat="1" ht="117.75" customHeight="1" thickBot="1" x14ac:dyDescent="0.25">
      <c r="A632" s="382">
        <f t="shared" ref="A632:S632" si="212">A631+A630+A629+A628+A627+A626+A622</f>
        <v>0</v>
      </c>
      <c r="B632" s="383">
        <f t="shared" si="212"/>
        <v>0</v>
      </c>
      <c r="C632" s="383">
        <f t="shared" si="212"/>
        <v>1000000</v>
      </c>
      <c r="D632" s="383">
        <f t="shared" si="212"/>
        <v>0</v>
      </c>
      <c r="E632" s="383">
        <f t="shared" si="212"/>
        <v>0</v>
      </c>
      <c r="F632" s="383">
        <f t="shared" si="212"/>
        <v>0</v>
      </c>
      <c r="G632" s="58"/>
      <c r="H632" s="525" t="s">
        <v>452</v>
      </c>
      <c r="I632" s="383">
        <f>'الاطار الموازنى  راي الجهه عام'!I632</f>
        <v>0</v>
      </c>
      <c r="J632" s="383">
        <f>'موازنة 2026-2027'!O632</f>
        <v>0</v>
      </c>
      <c r="K632" s="383">
        <f>'الاطار الموازنى  راي الجهه عام'!J632</f>
        <v>0</v>
      </c>
      <c r="L632" s="383">
        <f>'الاطار الموازنى  راي الجهه عام'!K632</f>
        <v>0</v>
      </c>
      <c r="M632" s="383">
        <f>'الاطار الموازنى  راي الجهه عام'!M632</f>
        <v>0</v>
      </c>
      <c r="N632" s="383">
        <f>'موازنة 2027-2028 '!O632</f>
        <v>0</v>
      </c>
      <c r="O632" s="383">
        <f>'موازنة 2028 -2029'!O632</f>
        <v>0</v>
      </c>
      <c r="P632" s="383">
        <f t="shared" si="212"/>
        <v>0</v>
      </c>
      <c r="Q632" s="383">
        <f>'موازنة 2029-2030'!O632</f>
        <v>0</v>
      </c>
      <c r="R632" s="526">
        <f t="shared" si="203"/>
        <v>0</v>
      </c>
      <c r="S632" s="383">
        <f t="shared" si="212"/>
        <v>0</v>
      </c>
      <c r="T632" s="383" t="str">
        <f t="shared" si="204"/>
        <v xml:space="preserve"> </v>
      </c>
      <c r="U632" s="383" t="str">
        <f t="shared" si="205"/>
        <v xml:space="preserve"> </v>
      </c>
      <c r="V632" s="527">
        <f t="shared" si="208"/>
        <v>0</v>
      </c>
      <c r="W632" s="461">
        <f t="shared" si="206"/>
        <v>1000000</v>
      </c>
    </row>
    <row r="633" spans="1:23" s="3" customFormat="1" ht="117.75" customHeight="1" thickBot="1" x14ac:dyDescent="0.25">
      <c r="A633" s="382">
        <f t="shared" ref="A633:S633" si="213">A632+A620+A615</f>
        <v>3000000</v>
      </c>
      <c r="B633" s="383">
        <f t="shared" si="213"/>
        <v>60943</v>
      </c>
      <c r="C633" s="383">
        <f t="shared" si="213"/>
        <v>3000000</v>
      </c>
      <c r="D633" s="383">
        <f t="shared" si="213"/>
        <v>2993469</v>
      </c>
      <c r="E633" s="383">
        <f t="shared" si="213"/>
        <v>3000000</v>
      </c>
      <c r="F633" s="383">
        <f t="shared" si="213"/>
        <v>0</v>
      </c>
      <c r="G633" s="58"/>
      <c r="H633" s="525" t="s">
        <v>453</v>
      </c>
      <c r="I633" s="383">
        <f>'الاطار الموازنى  راي الجهه عام'!I633</f>
        <v>1000000</v>
      </c>
      <c r="J633" s="383">
        <f>'موازنة 2026-2027'!O633</f>
        <v>1000000</v>
      </c>
      <c r="K633" s="383">
        <f>'الاطار الموازنى  راي الجهه عام'!J633</f>
        <v>1000000</v>
      </c>
      <c r="L633" s="383">
        <f>'الاطار الموازنى  راي الجهه عام'!K633</f>
        <v>1000000</v>
      </c>
      <c r="M633" s="383">
        <f>'الاطار الموازنى  راي الجهه عام'!M633</f>
        <v>0</v>
      </c>
      <c r="N633" s="383">
        <f>'موازنة 2027-2028 '!O633</f>
        <v>1000000</v>
      </c>
      <c r="O633" s="383">
        <f>'موازنة 2028 -2029'!O633</f>
        <v>1000000</v>
      </c>
      <c r="P633" s="383">
        <f t="shared" si="213"/>
        <v>2000000</v>
      </c>
      <c r="Q633" s="383">
        <f>'موازنة 2029-2030'!O633</f>
        <v>0</v>
      </c>
      <c r="R633" s="526">
        <f t="shared" si="203"/>
        <v>-1000000</v>
      </c>
      <c r="S633" s="383">
        <f t="shared" si="213"/>
        <v>0</v>
      </c>
      <c r="T633" s="383" t="str">
        <f t="shared" si="204"/>
        <v xml:space="preserve"> </v>
      </c>
      <c r="U633" s="383">
        <f t="shared" si="205"/>
        <v>1000000</v>
      </c>
      <c r="V633" s="527">
        <f t="shared" si="208"/>
        <v>0</v>
      </c>
      <c r="W633" s="461">
        <f t="shared" si="206"/>
        <v>17054412</v>
      </c>
    </row>
    <row r="634" spans="1:23" s="3" customFormat="1" ht="112.5" customHeight="1" x14ac:dyDescent="0.2">
      <c r="A634" s="387"/>
      <c r="B634" s="388"/>
      <c r="C634" s="388"/>
      <c r="D634" s="388"/>
      <c r="E634" s="388"/>
      <c r="F634" s="388"/>
      <c r="G634" s="59" t="s">
        <v>962</v>
      </c>
      <c r="H634" s="540" t="s">
        <v>454</v>
      </c>
      <c r="I634" s="388">
        <f>'الاطار الموازنى  راي الجهه عام'!I634</f>
        <v>0</v>
      </c>
      <c r="J634" s="388"/>
      <c r="K634" s="388">
        <f>'الاطار الموازنى  راي الجهه عام'!J634</f>
        <v>0</v>
      </c>
      <c r="L634" s="388">
        <f>'الاطار الموازنى  راي الجهه عام'!K634</f>
        <v>0</v>
      </c>
      <c r="M634" s="388">
        <f>'الاطار الموازنى  راي الجهه عام'!M634</f>
        <v>0</v>
      </c>
      <c r="N634" s="388"/>
      <c r="O634" s="388"/>
      <c r="P634" s="388"/>
      <c r="Q634" s="388"/>
      <c r="R634" s="541"/>
      <c r="S634" s="388"/>
      <c r="T634" s="388" t="str">
        <f t="shared" si="204"/>
        <v xml:space="preserve"> </v>
      </c>
      <c r="U634" s="388" t="str">
        <f t="shared" si="205"/>
        <v xml:space="preserve"> </v>
      </c>
      <c r="V634" s="542"/>
      <c r="W634" s="461">
        <f>W686</f>
        <v>17054412</v>
      </c>
    </row>
    <row r="635" spans="1:23" s="3" customFormat="1" ht="112.5" customHeight="1" x14ac:dyDescent="0.2">
      <c r="A635" s="355"/>
      <c r="B635" s="425"/>
      <c r="C635" s="425"/>
      <c r="D635" s="425"/>
      <c r="E635" s="425"/>
      <c r="F635" s="425"/>
      <c r="G635" s="69" t="s">
        <v>963</v>
      </c>
      <c r="H635" s="471" t="s">
        <v>455</v>
      </c>
      <c r="I635" s="425">
        <f>'الاطار الموازنى  راي الجهه عام'!I635</f>
        <v>0</v>
      </c>
      <c r="J635" s="425"/>
      <c r="K635" s="425">
        <f>'الاطار الموازنى  راي الجهه عام'!J635</f>
        <v>0</v>
      </c>
      <c r="L635" s="425">
        <f>'الاطار الموازنى  راي الجهه عام'!K635</f>
        <v>0</v>
      </c>
      <c r="M635" s="425">
        <f>'الاطار الموازنى  راي الجهه عام'!M635</f>
        <v>0</v>
      </c>
      <c r="N635" s="425"/>
      <c r="O635" s="425"/>
      <c r="P635" s="425"/>
      <c r="Q635" s="425"/>
      <c r="R635" s="594"/>
      <c r="S635" s="425"/>
      <c r="T635" s="425" t="str">
        <f t="shared" si="204"/>
        <v xml:space="preserve"> </v>
      </c>
      <c r="U635" s="425" t="str">
        <f t="shared" si="205"/>
        <v xml:space="preserve"> </v>
      </c>
      <c r="V635" s="595"/>
      <c r="W635" s="461">
        <f>W652</f>
        <v>17054412</v>
      </c>
    </row>
    <row r="636" spans="1:23" s="2" customFormat="1" ht="105.75" hidden="1" customHeight="1" x14ac:dyDescent="0.2">
      <c r="A636" s="389">
        <f>'موازنة 2026-2027'!A636</f>
        <v>0</v>
      </c>
      <c r="B636" s="390">
        <f>'موازنة 2026-2027'!B636</f>
        <v>0</v>
      </c>
      <c r="C636" s="390">
        <f>'موازنة 2026-2027'!C636</f>
        <v>0</v>
      </c>
      <c r="D636" s="390">
        <f>'موازنة 2026-2027'!D636</f>
        <v>0</v>
      </c>
      <c r="E636" s="390">
        <f>'موازنة 2026-2027'!E636</f>
        <v>0</v>
      </c>
      <c r="F636" s="390">
        <f>'موازنة 2026-2027'!F636</f>
        <v>0</v>
      </c>
      <c r="G636" s="60" t="s">
        <v>1023</v>
      </c>
      <c r="H636" s="474" t="s">
        <v>590</v>
      </c>
      <c r="I636" s="390">
        <f>'الاطار الموازنى  راي الجهه عام'!I636</f>
        <v>0</v>
      </c>
      <c r="J636" s="390">
        <f>'موازنة 2026-2027'!O636</f>
        <v>0</v>
      </c>
      <c r="K636" s="390">
        <f>'الاطار الموازنى  راي الجهه عام'!J636</f>
        <v>0</v>
      </c>
      <c r="L636" s="390">
        <f>'الاطار الموازنى  راي الجهه عام'!K636</f>
        <v>0</v>
      </c>
      <c r="M636" s="390">
        <f>'الاطار الموازنى  راي الجهه عام'!M636</f>
        <v>0</v>
      </c>
      <c r="N636" s="390">
        <f>'موازنة 2027-2028 '!O636</f>
        <v>0</v>
      </c>
      <c r="O636" s="390">
        <f>'موازنة 2028 -2029'!O636</f>
        <v>0</v>
      </c>
      <c r="P636" s="390">
        <f t="shared" si="211"/>
        <v>0</v>
      </c>
      <c r="Q636" s="390">
        <f>'موازنة 2029-2030'!O636</f>
        <v>0</v>
      </c>
      <c r="R636" s="544">
        <f t="shared" si="203"/>
        <v>0</v>
      </c>
      <c r="S636" s="390"/>
      <c r="T636" s="390" t="str">
        <f t="shared" si="204"/>
        <v xml:space="preserve"> </v>
      </c>
      <c r="U636" s="390" t="str">
        <f t="shared" si="205"/>
        <v xml:space="preserve"> </v>
      </c>
      <c r="V636" s="545">
        <f t="shared" si="208"/>
        <v>0</v>
      </c>
      <c r="W636" s="461">
        <f t="shared" si="206"/>
        <v>0</v>
      </c>
    </row>
    <row r="637" spans="1:23" s="2" customFormat="1" ht="105.75" hidden="1" customHeight="1" x14ac:dyDescent="0.2">
      <c r="A637" s="389">
        <f>'موازنة 2026-2027'!A637</f>
        <v>0</v>
      </c>
      <c r="B637" s="390">
        <f>'موازنة 2026-2027'!B637</f>
        <v>0</v>
      </c>
      <c r="C637" s="390">
        <f>'موازنة 2026-2027'!C637</f>
        <v>0</v>
      </c>
      <c r="D637" s="390">
        <f>'موازنة 2026-2027'!D637</f>
        <v>0</v>
      </c>
      <c r="E637" s="390">
        <f>'موازنة 2026-2027'!E637</f>
        <v>0</v>
      </c>
      <c r="F637" s="390">
        <f>'موازنة 2026-2027'!F637</f>
        <v>0</v>
      </c>
      <c r="G637" s="60" t="s">
        <v>1024</v>
      </c>
      <c r="H637" s="474" t="s">
        <v>591</v>
      </c>
      <c r="I637" s="390">
        <f>'الاطار الموازنى  راي الجهه عام'!I637</f>
        <v>0</v>
      </c>
      <c r="J637" s="390">
        <f>'موازنة 2026-2027'!O637</f>
        <v>0</v>
      </c>
      <c r="K637" s="390">
        <f>'الاطار الموازنى  راي الجهه عام'!J637</f>
        <v>0</v>
      </c>
      <c r="L637" s="390">
        <f>'الاطار الموازنى  راي الجهه عام'!K637</f>
        <v>0</v>
      </c>
      <c r="M637" s="390">
        <f>'الاطار الموازنى  راي الجهه عام'!M637</f>
        <v>0</v>
      </c>
      <c r="N637" s="390">
        <f>'موازنة 2027-2028 '!O637</f>
        <v>0</v>
      </c>
      <c r="O637" s="390">
        <f>'موازنة 2028 -2029'!O637</f>
        <v>0</v>
      </c>
      <c r="P637" s="390">
        <f t="shared" si="211"/>
        <v>0</v>
      </c>
      <c r="Q637" s="390">
        <f>'موازنة 2029-2030'!O637</f>
        <v>0</v>
      </c>
      <c r="R637" s="544">
        <f t="shared" si="203"/>
        <v>0</v>
      </c>
      <c r="S637" s="390"/>
      <c r="T637" s="390" t="str">
        <f t="shared" si="204"/>
        <v xml:space="preserve"> </v>
      </c>
      <c r="U637" s="390" t="str">
        <f t="shared" si="205"/>
        <v xml:space="preserve"> </v>
      </c>
      <c r="V637" s="545">
        <f t="shared" si="208"/>
        <v>0</v>
      </c>
      <c r="W637" s="461">
        <f t="shared" si="206"/>
        <v>0</v>
      </c>
    </row>
    <row r="638" spans="1:23" s="2" customFormat="1" ht="105.75" hidden="1" customHeight="1" x14ac:dyDescent="0.2">
      <c r="A638" s="389">
        <f>'موازنة 2026-2027'!A638</f>
        <v>0</v>
      </c>
      <c r="B638" s="390">
        <f>'موازنة 2026-2027'!B638</f>
        <v>0</v>
      </c>
      <c r="C638" s="390">
        <f>'موازنة 2026-2027'!C638</f>
        <v>0</v>
      </c>
      <c r="D638" s="390">
        <f>'موازنة 2026-2027'!D638</f>
        <v>0</v>
      </c>
      <c r="E638" s="390">
        <f>'موازنة 2026-2027'!E638</f>
        <v>0</v>
      </c>
      <c r="F638" s="390">
        <f>'موازنة 2026-2027'!F638</f>
        <v>0</v>
      </c>
      <c r="G638" s="60" t="s">
        <v>1025</v>
      </c>
      <c r="H638" s="474" t="s">
        <v>592</v>
      </c>
      <c r="I638" s="390">
        <f>'الاطار الموازنى  راي الجهه عام'!I638</f>
        <v>0</v>
      </c>
      <c r="J638" s="390">
        <f>'موازنة 2026-2027'!O638</f>
        <v>0</v>
      </c>
      <c r="K638" s="390">
        <f>'الاطار الموازنى  راي الجهه عام'!J638</f>
        <v>0</v>
      </c>
      <c r="L638" s="390">
        <f>'الاطار الموازنى  راي الجهه عام'!K638</f>
        <v>0</v>
      </c>
      <c r="M638" s="390">
        <f>'الاطار الموازنى  راي الجهه عام'!M638</f>
        <v>0</v>
      </c>
      <c r="N638" s="390">
        <f>'موازنة 2027-2028 '!O638</f>
        <v>0</v>
      </c>
      <c r="O638" s="390">
        <f>'موازنة 2028 -2029'!O638</f>
        <v>0</v>
      </c>
      <c r="P638" s="390">
        <f t="shared" si="211"/>
        <v>0</v>
      </c>
      <c r="Q638" s="390">
        <f>'موازنة 2029-2030'!O638</f>
        <v>0</v>
      </c>
      <c r="R638" s="544">
        <f t="shared" si="203"/>
        <v>0</v>
      </c>
      <c r="S638" s="390"/>
      <c r="T638" s="390" t="str">
        <f t="shared" si="204"/>
        <v xml:space="preserve"> </v>
      </c>
      <c r="U638" s="390" t="str">
        <f t="shared" si="205"/>
        <v xml:space="preserve"> </v>
      </c>
      <c r="V638" s="545">
        <f t="shared" si="208"/>
        <v>0</v>
      </c>
      <c r="W638" s="461">
        <f t="shared" si="206"/>
        <v>0</v>
      </c>
    </row>
    <row r="639" spans="1:23" s="2" customFormat="1" ht="105.75" hidden="1" customHeight="1" x14ac:dyDescent="0.2">
      <c r="A639" s="389">
        <f>'موازنة 2026-2027'!A639</f>
        <v>0</v>
      </c>
      <c r="B639" s="390">
        <f>'موازنة 2026-2027'!B639</f>
        <v>0</v>
      </c>
      <c r="C639" s="390">
        <f>'موازنة 2026-2027'!C639</f>
        <v>0</v>
      </c>
      <c r="D639" s="390">
        <f>'موازنة 2026-2027'!D639</f>
        <v>0</v>
      </c>
      <c r="E639" s="390">
        <f>'موازنة 2026-2027'!E639</f>
        <v>0</v>
      </c>
      <c r="F639" s="390">
        <f>'موازنة 2026-2027'!F639</f>
        <v>0</v>
      </c>
      <c r="G639" s="60" t="s">
        <v>1026</v>
      </c>
      <c r="H639" s="474" t="s">
        <v>593</v>
      </c>
      <c r="I639" s="390">
        <f>'الاطار الموازنى  راي الجهه عام'!I639</f>
        <v>0</v>
      </c>
      <c r="J639" s="390">
        <f>'موازنة 2026-2027'!O639</f>
        <v>0</v>
      </c>
      <c r="K639" s="390">
        <f>'الاطار الموازنى  راي الجهه عام'!J639</f>
        <v>0</v>
      </c>
      <c r="L639" s="390">
        <f>'الاطار الموازنى  راي الجهه عام'!K639</f>
        <v>0</v>
      </c>
      <c r="M639" s="390">
        <f>'الاطار الموازنى  راي الجهه عام'!M639</f>
        <v>0</v>
      </c>
      <c r="N639" s="390">
        <f>'موازنة 2027-2028 '!O639</f>
        <v>0</v>
      </c>
      <c r="O639" s="390">
        <f>'موازنة 2028 -2029'!O639</f>
        <v>0</v>
      </c>
      <c r="P639" s="390">
        <f t="shared" si="211"/>
        <v>0</v>
      </c>
      <c r="Q639" s="390">
        <f>'موازنة 2029-2030'!O639</f>
        <v>0</v>
      </c>
      <c r="R639" s="544">
        <f t="shared" si="203"/>
        <v>0</v>
      </c>
      <c r="S639" s="390"/>
      <c r="T639" s="390" t="str">
        <f t="shared" si="204"/>
        <v xml:space="preserve"> </v>
      </c>
      <c r="U639" s="390" t="str">
        <f t="shared" si="205"/>
        <v xml:space="preserve"> </v>
      </c>
      <c r="V639" s="545">
        <f t="shared" si="208"/>
        <v>0</v>
      </c>
      <c r="W639" s="461">
        <f t="shared" si="206"/>
        <v>0</v>
      </c>
    </row>
    <row r="640" spans="1:23" s="2" customFormat="1" ht="105.75" hidden="1" customHeight="1" x14ac:dyDescent="0.2">
      <c r="A640" s="389">
        <f>'موازنة 2026-2027'!A640</f>
        <v>0</v>
      </c>
      <c r="B640" s="390">
        <f>'موازنة 2026-2027'!B640</f>
        <v>0</v>
      </c>
      <c r="C640" s="390">
        <f>'موازنة 2026-2027'!C640</f>
        <v>0</v>
      </c>
      <c r="D640" s="390">
        <f>'موازنة 2026-2027'!D640</f>
        <v>0</v>
      </c>
      <c r="E640" s="390">
        <f>'موازنة 2026-2027'!E640</f>
        <v>0</v>
      </c>
      <c r="F640" s="390">
        <f>'موازنة 2026-2027'!F640</f>
        <v>0</v>
      </c>
      <c r="G640" s="60" t="s">
        <v>1027</v>
      </c>
      <c r="H640" s="474" t="s">
        <v>594</v>
      </c>
      <c r="I640" s="390">
        <f>'الاطار الموازنى  راي الجهه عام'!I640</f>
        <v>0</v>
      </c>
      <c r="J640" s="390">
        <f>'موازنة 2026-2027'!O640</f>
        <v>0</v>
      </c>
      <c r="K640" s="390">
        <f>'الاطار الموازنى  راي الجهه عام'!J640</f>
        <v>0</v>
      </c>
      <c r="L640" s="390">
        <f>'الاطار الموازنى  راي الجهه عام'!K640</f>
        <v>0</v>
      </c>
      <c r="M640" s="390">
        <f>'الاطار الموازنى  راي الجهه عام'!M640</f>
        <v>0</v>
      </c>
      <c r="N640" s="390">
        <f>'موازنة 2027-2028 '!O640</f>
        <v>0</v>
      </c>
      <c r="O640" s="390">
        <f>'موازنة 2028 -2029'!O640</f>
        <v>0</v>
      </c>
      <c r="P640" s="390">
        <f t="shared" si="211"/>
        <v>0</v>
      </c>
      <c r="Q640" s="390">
        <f>'موازنة 2029-2030'!O640</f>
        <v>0</v>
      </c>
      <c r="R640" s="544">
        <f t="shared" si="203"/>
        <v>0</v>
      </c>
      <c r="S640" s="390"/>
      <c r="T640" s="390" t="str">
        <f t="shared" si="204"/>
        <v xml:space="preserve"> </v>
      </c>
      <c r="U640" s="390" t="str">
        <f t="shared" si="205"/>
        <v xml:space="preserve"> </v>
      </c>
      <c r="V640" s="545">
        <f t="shared" si="208"/>
        <v>0</v>
      </c>
      <c r="W640" s="461">
        <f t="shared" si="206"/>
        <v>0</v>
      </c>
    </row>
    <row r="641" spans="1:23" s="2" customFormat="1" ht="105.75" hidden="1" customHeight="1" x14ac:dyDescent="0.2">
      <c r="A641" s="389">
        <f>'موازنة 2026-2027'!A641</f>
        <v>0</v>
      </c>
      <c r="B641" s="390">
        <f>'موازنة 2026-2027'!B641</f>
        <v>0</v>
      </c>
      <c r="C641" s="390">
        <f>'موازنة 2026-2027'!C641</f>
        <v>0</v>
      </c>
      <c r="D641" s="390">
        <f>'موازنة 2026-2027'!D641</f>
        <v>0</v>
      </c>
      <c r="E641" s="390">
        <f>'موازنة 2026-2027'!E641</f>
        <v>0</v>
      </c>
      <c r="F641" s="390">
        <f>'موازنة 2026-2027'!F641</f>
        <v>0</v>
      </c>
      <c r="G641" s="60" t="s">
        <v>1028</v>
      </c>
      <c r="H641" s="474" t="s">
        <v>595</v>
      </c>
      <c r="I641" s="390">
        <f>'الاطار الموازنى  راي الجهه عام'!I641</f>
        <v>0</v>
      </c>
      <c r="J641" s="390">
        <f>'موازنة 2026-2027'!O641</f>
        <v>0</v>
      </c>
      <c r="K641" s="390">
        <f>'الاطار الموازنى  راي الجهه عام'!J641</f>
        <v>0</v>
      </c>
      <c r="L641" s="390">
        <f>'الاطار الموازنى  راي الجهه عام'!K641</f>
        <v>0</v>
      </c>
      <c r="M641" s="390">
        <f>'الاطار الموازنى  راي الجهه عام'!M641</f>
        <v>0</v>
      </c>
      <c r="N641" s="390">
        <f>'موازنة 2027-2028 '!O641</f>
        <v>0</v>
      </c>
      <c r="O641" s="390">
        <f>'موازنة 2028 -2029'!O641</f>
        <v>0</v>
      </c>
      <c r="P641" s="390">
        <f t="shared" si="211"/>
        <v>0</v>
      </c>
      <c r="Q641" s="390">
        <f>'موازنة 2029-2030'!O641</f>
        <v>0</v>
      </c>
      <c r="R641" s="544">
        <f t="shared" si="203"/>
        <v>0</v>
      </c>
      <c r="S641" s="390"/>
      <c r="T641" s="390" t="str">
        <f t="shared" si="204"/>
        <v xml:space="preserve"> </v>
      </c>
      <c r="U641" s="390" t="str">
        <f t="shared" si="205"/>
        <v xml:space="preserve"> </v>
      </c>
      <c r="V641" s="545">
        <f t="shared" si="208"/>
        <v>0</v>
      </c>
      <c r="W641" s="461">
        <f t="shared" si="206"/>
        <v>0</v>
      </c>
    </row>
    <row r="642" spans="1:23" s="2" customFormat="1" ht="105.75" hidden="1" customHeight="1" x14ac:dyDescent="0.2">
      <c r="A642" s="389">
        <f>'موازنة 2026-2027'!A642</f>
        <v>0</v>
      </c>
      <c r="B642" s="390">
        <f>'موازنة 2026-2027'!B642</f>
        <v>0</v>
      </c>
      <c r="C642" s="390">
        <f>'موازنة 2026-2027'!C642</f>
        <v>0</v>
      </c>
      <c r="D642" s="390">
        <f>'موازنة 2026-2027'!D642</f>
        <v>0</v>
      </c>
      <c r="E642" s="390">
        <f>'موازنة 2026-2027'!E642</f>
        <v>0</v>
      </c>
      <c r="F642" s="390">
        <f>'موازنة 2026-2027'!F642</f>
        <v>0</v>
      </c>
      <c r="G642" s="60" t="s">
        <v>1029</v>
      </c>
      <c r="H642" s="474" t="s">
        <v>596</v>
      </c>
      <c r="I642" s="390">
        <f>'الاطار الموازنى  راي الجهه عام'!I642</f>
        <v>0</v>
      </c>
      <c r="J642" s="390">
        <f>'موازنة 2026-2027'!O642</f>
        <v>0</v>
      </c>
      <c r="K642" s="390">
        <f>'الاطار الموازنى  راي الجهه عام'!J642</f>
        <v>0</v>
      </c>
      <c r="L642" s="390">
        <f>'الاطار الموازنى  راي الجهه عام'!K642</f>
        <v>0</v>
      </c>
      <c r="M642" s="390">
        <f>'الاطار الموازنى  راي الجهه عام'!M642</f>
        <v>0</v>
      </c>
      <c r="N642" s="390">
        <f>'موازنة 2027-2028 '!O642</f>
        <v>0</v>
      </c>
      <c r="O642" s="390">
        <f>'موازنة 2028 -2029'!O642</f>
        <v>0</v>
      </c>
      <c r="P642" s="390">
        <f t="shared" si="211"/>
        <v>0</v>
      </c>
      <c r="Q642" s="390">
        <f>'موازنة 2029-2030'!O642</f>
        <v>0</v>
      </c>
      <c r="R642" s="544">
        <f t="shared" si="203"/>
        <v>0</v>
      </c>
      <c r="S642" s="390"/>
      <c r="T642" s="390" t="str">
        <f t="shared" si="204"/>
        <v xml:space="preserve"> </v>
      </c>
      <c r="U642" s="390" t="str">
        <f t="shared" si="205"/>
        <v xml:space="preserve"> </v>
      </c>
      <c r="V642" s="545">
        <f t="shared" si="208"/>
        <v>0</v>
      </c>
      <c r="W642" s="461">
        <f t="shared" si="206"/>
        <v>0</v>
      </c>
    </row>
    <row r="643" spans="1:23" s="2" customFormat="1" ht="105.75" hidden="1" customHeight="1" x14ac:dyDescent="0.2">
      <c r="A643" s="389">
        <f>'موازنة 2026-2027'!A643</f>
        <v>0</v>
      </c>
      <c r="B643" s="390">
        <f>'موازنة 2026-2027'!B643</f>
        <v>0</v>
      </c>
      <c r="C643" s="390">
        <f>'موازنة 2026-2027'!C643</f>
        <v>0</v>
      </c>
      <c r="D643" s="390">
        <f>'موازنة 2026-2027'!D643</f>
        <v>0</v>
      </c>
      <c r="E643" s="390">
        <f>'موازنة 2026-2027'!E643</f>
        <v>0</v>
      </c>
      <c r="F643" s="390">
        <f>'موازنة 2026-2027'!F643</f>
        <v>0</v>
      </c>
      <c r="G643" s="60" t="s">
        <v>1030</v>
      </c>
      <c r="H643" s="474" t="s">
        <v>597</v>
      </c>
      <c r="I643" s="390">
        <f>'الاطار الموازنى  راي الجهه عام'!I643</f>
        <v>0</v>
      </c>
      <c r="J643" s="390">
        <f>'موازنة 2026-2027'!O643</f>
        <v>0</v>
      </c>
      <c r="K643" s="390">
        <f>'الاطار الموازنى  راي الجهه عام'!J643</f>
        <v>0</v>
      </c>
      <c r="L643" s="390">
        <f>'الاطار الموازنى  راي الجهه عام'!K643</f>
        <v>0</v>
      </c>
      <c r="M643" s="390">
        <f>'الاطار الموازنى  راي الجهه عام'!M643</f>
        <v>0</v>
      </c>
      <c r="N643" s="390">
        <f>'موازنة 2027-2028 '!O643</f>
        <v>0</v>
      </c>
      <c r="O643" s="390">
        <f>'موازنة 2028 -2029'!O643</f>
        <v>0</v>
      </c>
      <c r="P643" s="390">
        <f t="shared" si="211"/>
        <v>0</v>
      </c>
      <c r="Q643" s="390">
        <f>'موازنة 2029-2030'!O643</f>
        <v>0</v>
      </c>
      <c r="R643" s="544">
        <f t="shared" si="203"/>
        <v>0</v>
      </c>
      <c r="S643" s="390"/>
      <c r="T643" s="390" t="str">
        <f t="shared" si="204"/>
        <v xml:space="preserve"> </v>
      </c>
      <c r="U643" s="390" t="str">
        <f t="shared" si="205"/>
        <v xml:space="preserve"> </v>
      </c>
      <c r="V643" s="545">
        <f t="shared" si="208"/>
        <v>0</v>
      </c>
      <c r="W643" s="461">
        <f t="shared" si="206"/>
        <v>0</v>
      </c>
    </row>
    <row r="644" spans="1:23" s="2" customFormat="1" ht="112.5" hidden="1" customHeight="1" x14ac:dyDescent="0.2">
      <c r="A644" s="389">
        <f>'موازنة 2026-2027'!A644</f>
        <v>0</v>
      </c>
      <c r="B644" s="390">
        <f>'موازنة 2026-2027'!B644</f>
        <v>0</v>
      </c>
      <c r="C644" s="390">
        <f>'موازنة 2026-2027'!C644</f>
        <v>0</v>
      </c>
      <c r="D644" s="390">
        <f>'موازنة 2026-2027'!D644</f>
        <v>0</v>
      </c>
      <c r="E644" s="390">
        <f>'موازنة 2026-2027'!E644</f>
        <v>0</v>
      </c>
      <c r="F644" s="390">
        <f>'موازنة 2026-2027'!F644</f>
        <v>0</v>
      </c>
      <c r="G644" s="60" t="s">
        <v>1031</v>
      </c>
      <c r="H644" s="474" t="s">
        <v>585</v>
      </c>
      <c r="I644" s="390">
        <f>'الاطار الموازنى  راي الجهه عام'!I644</f>
        <v>0</v>
      </c>
      <c r="J644" s="390">
        <f>'موازنة 2026-2027'!O644</f>
        <v>0</v>
      </c>
      <c r="K644" s="390">
        <f>'الاطار الموازنى  راي الجهه عام'!J644</f>
        <v>0</v>
      </c>
      <c r="L644" s="390">
        <f>'الاطار الموازنى  راي الجهه عام'!K644</f>
        <v>0</v>
      </c>
      <c r="M644" s="390">
        <f>'الاطار الموازنى  راي الجهه عام'!M644</f>
        <v>0</v>
      </c>
      <c r="N644" s="390">
        <f>'موازنة 2027-2028 '!O644</f>
        <v>0</v>
      </c>
      <c r="O644" s="390">
        <f>'موازنة 2028 -2029'!O644</f>
        <v>0</v>
      </c>
      <c r="P644" s="390">
        <f t="shared" si="211"/>
        <v>0</v>
      </c>
      <c r="Q644" s="390">
        <f>'موازنة 2029-2030'!O644</f>
        <v>0</v>
      </c>
      <c r="R644" s="544">
        <f t="shared" si="203"/>
        <v>0</v>
      </c>
      <c r="S644" s="390"/>
      <c r="T644" s="390" t="str">
        <f t="shared" si="204"/>
        <v xml:space="preserve"> </v>
      </c>
      <c r="U644" s="390" t="str">
        <f t="shared" si="205"/>
        <v xml:space="preserve"> </v>
      </c>
      <c r="V644" s="545">
        <f t="shared" si="208"/>
        <v>0</v>
      </c>
      <c r="W644" s="461">
        <f t="shared" si="206"/>
        <v>0</v>
      </c>
    </row>
    <row r="645" spans="1:23" s="2" customFormat="1" ht="112.5" customHeight="1" thickBot="1" x14ac:dyDescent="0.25">
      <c r="A645" s="389">
        <f>'موازنة 2026-2027'!A645</f>
        <v>3000000</v>
      </c>
      <c r="B645" s="390">
        <f>'موازنة 2026-2027'!B645</f>
        <v>60943</v>
      </c>
      <c r="C645" s="390">
        <f>'موازنة 2026-2027'!C645</f>
        <v>3000000</v>
      </c>
      <c r="D645" s="390">
        <f>'موازنة 2026-2027'!D645</f>
        <v>2993469</v>
      </c>
      <c r="E645" s="390">
        <f>'موازنة 2026-2027'!E645</f>
        <v>3000000</v>
      </c>
      <c r="F645" s="390">
        <f>'موازنة 2026-2027'!F645</f>
        <v>0</v>
      </c>
      <c r="G645" s="60" t="s">
        <v>1032</v>
      </c>
      <c r="H645" s="474" t="s">
        <v>586</v>
      </c>
      <c r="I645" s="390">
        <f>'الاطار الموازنى  راي الجهه عام'!I645</f>
        <v>1000000</v>
      </c>
      <c r="J645" s="390">
        <f>'موازنة 2026-2027'!O645</f>
        <v>1000000</v>
      </c>
      <c r="K645" s="390">
        <f>'الاطار الموازنى  راي الجهه عام'!J645</f>
        <v>1000000</v>
      </c>
      <c r="L645" s="390">
        <f>'الاطار الموازنى  راي الجهه عام'!K645</f>
        <v>1000000</v>
      </c>
      <c r="M645" s="390">
        <f>'الاطار الموازنى  راي الجهه عام'!M645</f>
        <v>0</v>
      </c>
      <c r="N645" s="390">
        <f>'موازنة 2027-2028 '!O645</f>
        <v>1000000</v>
      </c>
      <c r="O645" s="390">
        <f>'موازنة 2028 -2029'!O645</f>
        <v>1000000</v>
      </c>
      <c r="P645" s="390">
        <f t="shared" si="211"/>
        <v>2000000</v>
      </c>
      <c r="Q645" s="390">
        <f>'موازنة 2029-2030'!O645</f>
        <v>0</v>
      </c>
      <c r="R645" s="544">
        <f t="shared" si="203"/>
        <v>-1000000</v>
      </c>
      <c r="S645" s="390"/>
      <c r="T645" s="390" t="str">
        <f t="shared" si="204"/>
        <v xml:space="preserve"> </v>
      </c>
      <c r="U645" s="390">
        <f t="shared" si="205"/>
        <v>1000000</v>
      </c>
      <c r="V645" s="545">
        <f t="shared" si="208"/>
        <v>0</v>
      </c>
      <c r="W645" s="461">
        <f t="shared" si="206"/>
        <v>17054412</v>
      </c>
    </row>
    <row r="646" spans="1:23" s="2" customFormat="1" ht="105.75" hidden="1" customHeight="1" x14ac:dyDescent="0.2">
      <c r="A646" s="389">
        <f>'موازنة 2026-2027'!A646</f>
        <v>0</v>
      </c>
      <c r="B646" s="390">
        <f>'موازنة 2026-2027'!B646</f>
        <v>0</v>
      </c>
      <c r="C646" s="390">
        <f>'موازنة 2026-2027'!C646</f>
        <v>0</v>
      </c>
      <c r="D646" s="390">
        <f>'موازنة 2026-2027'!D646</f>
        <v>0</v>
      </c>
      <c r="E646" s="390">
        <f>'موازنة 2026-2027'!E646</f>
        <v>0</v>
      </c>
      <c r="F646" s="390">
        <f>'موازنة 2026-2027'!F646</f>
        <v>0</v>
      </c>
      <c r="G646" s="60" t="s">
        <v>1033</v>
      </c>
      <c r="H646" s="474" t="s">
        <v>587</v>
      </c>
      <c r="I646" s="390">
        <f>'الاطار الموازنى  راي الجهه عام'!I646</f>
        <v>0</v>
      </c>
      <c r="J646" s="390">
        <f>'موازنة 2026-2027'!O646</f>
        <v>0</v>
      </c>
      <c r="K646" s="390">
        <f>'الاطار الموازنى  راي الجهه عام'!J646</f>
        <v>0</v>
      </c>
      <c r="L646" s="390">
        <f>'الاطار الموازنى  راي الجهه عام'!K646</f>
        <v>0</v>
      </c>
      <c r="M646" s="390">
        <f>'الاطار الموازنى  راي الجهه عام'!M646</f>
        <v>0</v>
      </c>
      <c r="N646" s="390">
        <f>'موازنة 2027-2028 '!O646</f>
        <v>0</v>
      </c>
      <c r="O646" s="390">
        <f>'موازنة 2028 -2029'!O646</f>
        <v>0</v>
      </c>
      <c r="P646" s="390">
        <f t="shared" si="211"/>
        <v>0</v>
      </c>
      <c r="Q646" s="390">
        <f>'موازنة 2029-2030'!O646</f>
        <v>0</v>
      </c>
      <c r="R646" s="544">
        <f t="shared" si="203"/>
        <v>0</v>
      </c>
      <c r="S646" s="390"/>
      <c r="T646" s="390" t="str">
        <f t="shared" si="204"/>
        <v xml:space="preserve"> </v>
      </c>
      <c r="U646" s="390" t="str">
        <f t="shared" si="205"/>
        <v xml:space="preserve"> </v>
      </c>
      <c r="V646" s="545">
        <f t="shared" si="208"/>
        <v>0</v>
      </c>
      <c r="W646" s="461">
        <f t="shared" si="206"/>
        <v>0</v>
      </c>
    </row>
    <row r="647" spans="1:23" s="2" customFormat="1" ht="105.75" hidden="1" customHeight="1" x14ac:dyDescent="0.2">
      <c r="A647" s="389"/>
      <c r="B647" s="390"/>
      <c r="C647" s="390"/>
      <c r="D647" s="390"/>
      <c r="E647" s="390"/>
      <c r="F647" s="390"/>
      <c r="G647" s="60" t="s">
        <v>964</v>
      </c>
      <c r="H647" s="474" t="s">
        <v>604</v>
      </c>
      <c r="I647" s="390">
        <f>'الاطار الموازنى  راي الجهه عام'!I647</f>
        <v>0</v>
      </c>
      <c r="J647" s="390"/>
      <c r="K647" s="390">
        <f>'الاطار الموازنى  راي الجهه عام'!J647</f>
        <v>0</v>
      </c>
      <c r="L647" s="390">
        <f>'الاطار الموازنى  راي الجهه عام'!K647</f>
        <v>0</v>
      </c>
      <c r="M647" s="390">
        <f>'الاطار الموازنى  راي الجهه عام'!M647</f>
        <v>0</v>
      </c>
      <c r="N647" s="390"/>
      <c r="O647" s="390"/>
      <c r="P647" s="390"/>
      <c r="Q647" s="390"/>
      <c r="R647" s="544">
        <f t="shared" si="203"/>
        <v>0</v>
      </c>
      <c r="S647" s="390"/>
      <c r="T647" s="390" t="str">
        <f t="shared" si="204"/>
        <v xml:space="preserve"> </v>
      </c>
      <c r="U647" s="390" t="str">
        <f t="shared" si="205"/>
        <v xml:space="preserve"> </v>
      </c>
      <c r="V647" s="545"/>
      <c r="W647" s="461">
        <f>W650</f>
        <v>0</v>
      </c>
    </row>
    <row r="648" spans="1:23" s="1" customFormat="1" ht="105.75" hidden="1" customHeight="1" x14ac:dyDescent="0.2">
      <c r="A648" s="357">
        <f>'موازنة 2026-2027'!A648</f>
        <v>0</v>
      </c>
      <c r="B648" s="373">
        <f>'موازنة 2026-2027'!B648</f>
        <v>0</v>
      </c>
      <c r="C648" s="373">
        <f>'موازنة 2026-2027'!C648</f>
        <v>0</v>
      </c>
      <c r="D648" s="373">
        <f>'موازنة 2026-2027'!D648</f>
        <v>0</v>
      </c>
      <c r="E648" s="373">
        <f>'موازنة 2026-2027'!E648</f>
        <v>0</v>
      </c>
      <c r="F648" s="373">
        <f>'موازنة 2026-2027'!F648</f>
        <v>0</v>
      </c>
      <c r="G648" s="54">
        <v>4211120101</v>
      </c>
      <c r="H648" s="477" t="s">
        <v>605</v>
      </c>
      <c r="I648" s="373">
        <f>'الاطار الموازنى  راي الجهه عام'!I648</f>
        <v>0</v>
      </c>
      <c r="J648" s="373">
        <f>'موازنة 2026-2027'!O648</f>
        <v>0</v>
      </c>
      <c r="K648" s="373">
        <f>'الاطار الموازنى  راي الجهه عام'!J648</f>
        <v>0</v>
      </c>
      <c r="L648" s="373">
        <f>'الاطار الموازنى  راي الجهه عام'!K648</f>
        <v>0</v>
      </c>
      <c r="M648" s="373">
        <f>'الاطار الموازنى  راي الجهه عام'!M648</f>
        <v>0</v>
      </c>
      <c r="N648" s="373">
        <f>'موازنة 2027-2028 '!O648</f>
        <v>0</v>
      </c>
      <c r="O648" s="373">
        <f>'موازنة 2028 -2029'!O648</f>
        <v>0</v>
      </c>
      <c r="P648" s="373">
        <f t="shared" si="211"/>
        <v>0</v>
      </c>
      <c r="Q648" s="373">
        <f>'موازنة 2029-2030'!O648</f>
        <v>0</v>
      </c>
      <c r="R648" s="508">
        <f t="shared" si="203"/>
        <v>0</v>
      </c>
      <c r="S648" s="373"/>
      <c r="T648" s="373" t="str">
        <f t="shared" si="204"/>
        <v xml:space="preserve"> </v>
      </c>
      <c r="U648" s="373" t="str">
        <f t="shared" si="205"/>
        <v xml:space="preserve"> </v>
      </c>
      <c r="V648" s="509">
        <f t="shared" si="208"/>
        <v>0</v>
      </c>
      <c r="W648" s="461">
        <f t="shared" si="206"/>
        <v>0</v>
      </c>
    </row>
    <row r="649" spans="1:23" s="1" customFormat="1" ht="105.75" hidden="1" customHeight="1" thickBot="1" x14ac:dyDescent="0.25">
      <c r="A649" s="357">
        <f>'موازنة 2026-2027'!A649</f>
        <v>0</v>
      </c>
      <c r="B649" s="373">
        <f>'موازنة 2026-2027'!B649</f>
        <v>0</v>
      </c>
      <c r="C649" s="373">
        <f>'موازنة 2026-2027'!C649</f>
        <v>0</v>
      </c>
      <c r="D649" s="373">
        <f>'موازنة 2026-2027'!D649</f>
        <v>0</v>
      </c>
      <c r="E649" s="373">
        <f>'موازنة 2026-2027'!E649</f>
        <v>0</v>
      </c>
      <c r="F649" s="373">
        <f>'موازنة 2026-2027'!F649</f>
        <v>0</v>
      </c>
      <c r="G649" s="55">
        <v>4211120201</v>
      </c>
      <c r="H649" s="510" t="s">
        <v>606</v>
      </c>
      <c r="I649" s="373">
        <f>'الاطار الموازنى  راي الجهه عام'!I649</f>
        <v>0</v>
      </c>
      <c r="J649" s="373">
        <f>'موازنة 2026-2027'!O649</f>
        <v>0</v>
      </c>
      <c r="K649" s="373">
        <f>'الاطار الموازنى  راي الجهه عام'!J649</f>
        <v>0</v>
      </c>
      <c r="L649" s="373">
        <f>'الاطار الموازنى  راي الجهه عام'!K649</f>
        <v>0</v>
      </c>
      <c r="M649" s="373">
        <f>'الاطار الموازنى  راي الجهه عام'!M649</f>
        <v>0</v>
      </c>
      <c r="N649" s="373">
        <f>'موازنة 2027-2028 '!O649</f>
        <v>0</v>
      </c>
      <c r="O649" s="373">
        <f>'موازنة 2028 -2029'!O649</f>
        <v>0</v>
      </c>
      <c r="P649" s="373">
        <f t="shared" si="211"/>
        <v>0</v>
      </c>
      <c r="Q649" s="373">
        <f>'موازنة 2029-2030'!O649</f>
        <v>0</v>
      </c>
      <c r="R649" s="508">
        <f t="shared" si="203"/>
        <v>0</v>
      </c>
      <c r="S649" s="373"/>
      <c r="T649" s="373" t="str">
        <f t="shared" si="204"/>
        <v xml:space="preserve"> </v>
      </c>
      <c r="U649" s="373" t="str">
        <f t="shared" si="205"/>
        <v xml:space="preserve"> </v>
      </c>
      <c r="V649" s="509">
        <f t="shared" si="208"/>
        <v>0</v>
      </c>
      <c r="W649" s="461">
        <f t="shared" si="206"/>
        <v>0</v>
      </c>
    </row>
    <row r="650" spans="1:23" s="2" customFormat="1" ht="95.25" hidden="1" customHeight="1" thickBot="1" x14ac:dyDescent="0.25">
      <c r="A650" s="376">
        <f t="shared" ref="A650:F650" si="214">SUM(A648:A649)</f>
        <v>0</v>
      </c>
      <c r="B650" s="377">
        <f t="shared" si="214"/>
        <v>0</v>
      </c>
      <c r="C650" s="377">
        <f t="shared" si="214"/>
        <v>0</v>
      </c>
      <c r="D650" s="377">
        <f t="shared" si="214"/>
        <v>0</v>
      </c>
      <c r="E650" s="377">
        <f t="shared" si="214"/>
        <v>0</v>
      </c>
      <c r="F650" s="377">
        <f t="shared" si="214"/>
        <v>0</v>
      </c>
      <c r="G650" s="57"/>
      <c r="H650" s="514" t="s">
        <v>588</v>
      </c>
      <c r="I650" s="377">
        <f>'الاطار الموازنى  راي الجهه عام'!I650</f>
        <v>0</v>
      </c>
      <c r="J650" s="377">
        <f>'موازنة 2026-2027'!O650</f>
        <v>0</v>
      </c>
      <c r="K650" s="377">
        <f>'الاطار الموازنى  راي الجهه عام'!J650</f>
        <v>0</v>
      </c>
      <c r="L650" s="377">
        <f>'الاطار الموازنى  راي الجهه عام'!K650</f>
        <v>0</v>
      </c>
      <c r="M650" s="377">
        <f>'الاطار الموازنى  راي الجهه عام'!M650</f>
        <v>0</v>
      </c>
      <c r="N650" s="377">
        <f>'موازنة 2027-2028 '!O650</f>
        <v>0</v>
      </c>
      <c r="O650" s="377">
        <f>'موازنة 2028 -2029'!O650</f>
        <v>0</v>
      </c>
      <c r="P650" s="377">
        <f t="shared" ref="P650:S650" si="215">SUM(P648:P649)</f>
        <v>0</v>
      </c>
      <c r="Q650" s="377">
        <f>'موازنة 2029-2030'!O650</f>
        <v>0</v>
      </c>
      <c r="R650" s="515">
        <f t="shared" si="203"/>
        <v>0</v>
      </c>
      <c r="S650" s="377">
        <f t="shared" si="215"/>
        <v>0</v>
      </c>
      <c r="T650" s="377" t="str">
        <f t="shared" si="204"/>
        <v xml:space="preserve"> </v>
      </c>
      <c r="U650" s="377" t="str">
        <f t="shared" si="205"/>
        <v xml:space="preserve"> </v>
      </c>
      <c r="V650" s="516">
        <f t="shared" si="208"/>
        <v>0</v>
      </c>
      <c r="W650" s="461">
        <f t="shared" si="206"/>
        <v>0</v>
      </c>
    </row>
    <row r="651" spans="1:23" s="2" customFormat="1" ht="105.75" hidden="1" customHeight="1" thickBot="1" x14ac:dyDescent="0.25">
      <c r="A651" s="389">
        <f>'موازنة 2026-2027'!A651</f>
        <v>0</v>
      </c>
      <c r="B651" s="390">
        <f>'موازنة 2026-2027'!B651</f>
        <v>0</v>
      </c>
      <c r="C651" s="390">
        <f>'موازنة 2026-2027'!C651</f>
        <v>0</v>
      </c>
      <c r="D651" s="390">
        <f>'موازنة 2026-2027'!D651</f>
        <v>0</v>
      </c>
      <c r="E651" s="390">
        <f>'موازنة 2026-2027'!E651</f>
        <v>0</v>
      </c>
      <c r="F651" s="390">
        <f>'موازنة 2026-2027'!F651</f>
        <v>0</v>
      </c>
      <c r="G651" s="66" t="s">
        <v>1034</v>
      </c>
      <c r="H651" s="623" t="s">
        <v>589</v>
      </c>
      <c r="I651" s="390">
        <f>'الاطار الموازنى  راي الجهه عام'!I651</f>
        <v>0</v>
      </c>
      <c r="J651" s="390">
        <f>'موازنة 2026-2027'!O651</f>
        <v>0</v>
      </c>
      <c r="K651" s="390">
        <f>'الاطار الموازنى  راي الجهه عام'!J651</f>
        <v>0</v>
      </c>
      <c r="L651" s="390">
        <f>'الاطار الموازنى  راي الجهه عام'!K651</f>
        <v>0</v>
      </c>
      <c r="M651" s="390">
        <f>'الاطار الموازنى  راي الجهه عام'!M651</f>
        <v>0</v>
      </c>
      <c r="N651" s="390">
        <f>'موازنة 2027-2028 '!O651</f>
        <v>0</v>
      </c>
      <c r="O651" s="390">
        <f>'موازنة 2028 -2029'!O651</f>
        <v>0</v>
      </c>
      <c r="P651" s="390">
        <f t="shared" si="211"/>
        <v>0</v>
      </c>
      <c r="Q651" s="390">
        <f>'موازنة 2029-2030'!O651</f>
        <v>0</v>
      </c>
      <c r="R651" s="544">
        <f t="shared" si="203"/>
        <v>0</v>
      </c>
      <c r="S651" s="390"/>
      <c r="T651" s="390" t="str">
        <f t="shared" si="204"/>
        <v xml:space="preserve"> </v>
      </c>
      <c r="U651" s="390" t="str">
        <f t="shared" si="205"/>
        <v xml:space="preserve"> </v>
      </c>
      <c r="V651" s="545">
        <f t="shared" si="208"/>
        <v>0</v>
      </c>
      <c r="W651" s="461">
        <f t="shared" si="206"/>
        <v>0</v>
      </c>
    </row>
    <row r="652" spans="1:23" s="3" customFormat="1" ht="110.25" customHeight="1" thickBot="1" x14ac:dyDescent="0.25">
      <c r="A652" s="382">
        <f t="shared" ref="A652:S652" si="216">A636+A637+A638+A639+A640+A641+A642+A643+A644+A645+A646+A650+A651</f>
        <v>3000000</v>
      </c>
      <c r="B652" s="383">
        <f t="shared" si="216"/>
        <v>60943</v>
      </c>
      <c r="C652" s="383">
        <f t="shared" si="216"/>
        <v>3000000</v>
      </c>
      <c r="D652" s="383">
        <f t="shared" si="216"/>
        <v>2993469</v>
      </c>
      <c r="E652" s="383">
        <f t="shared" si="216"/>
        <v>3000000</v>
      </c>
      <c r="F652" s="383">
        <f t="shared" si="216"/>
        <v>0</v>
      </c>
      <c r="G652" s="58"/>
      <c r="H652" s="525" t="s">
        <v>456</v>
      </c>
      <c r="I652" s="383">
        <f>'الاطار الموازنى  راي الجهه عام'!I652</f>
        <v>1000000</v>
      </c>
      <c r="J652" s="383">
        <f>'موازنة 2026-2027'!O652</f>
        <v>1000000</v>
      </c>
      <c r="K652" s="383">
        <f>'الاطار الموازنى  راي الجهه عام'!J652</f>
        <v>1000000</v>
      </c>
      <c r="L652" s="383">
        <f>'الاطار الموازنى  راي الجهه عام'!K652</f>
        <v>1000000</v>
      </c>
      <c r="M652" s="383">
        <f>'الاطار الموازنى  راي الجهه عام'!M652</f>
        <v>0</v>
      </c>
      <c r="N652" s="383">
        <f>'موازنة 2027-2028 '!O652</f>
        <v>1000000</v>
      </c>
      <c r="O652" s="383">
        <f>'موازنة 2028 -2029'!O652</f>
        <v>1000000</v>
      </c>
      <c r="P652" s="383">
        <f t="shared" si="216"/>
        <v>2000000</v>
      </c>
      <c r="Q652" s="383">
        <f>'موازنة 2029-2030'!O652</f>
        <v>0</v>
      </c>
      <c r="R652" s="526">
        <f t="shared" si="203"/>
        <v>-1000000</v>
      </c>
      <c r="S652" s="383">
        <f t="shared" si="216"/>
        <v>0</v>
      </c>
      <c r="T652" s="383" t="str">
        <f t="shared" si="204"/>
        <v xml:space="preserve"> </v>
      </c>
      <c r="U652" s="383">
        <f t="shared" si="205"/>
        <v>1000000</v>
      </c>
      <c r="V652" s="527">
        <f t="shared" si="208"/>
        <v>0</v>
      </c>
      <c r="W652" s="461">
        <f t="shared" si="206"/>
        <v>17054412</v>
      </c>
    </row>
    <row r="653" spans="1:23" s="3" customFormat="1" ht="112.5" customHeight="1" x14ac:dyDescent="0.2">
      <c r="A653" s="355"/>
      <c r="B653" s="425"/>
      <c r="C653" s="425"/>
      <c r="D653" s="425"/>
      <c r="E653" s="425"/>
      <c r="F653" s="425"/>
      <c r="G653" s="59" t="s">
        <v>965</v>
      </c>
      <c r="H653" s="540" t="s">
        <v>457</v>
      </c>
      <c r="I653" s="425">
        <f>'الاطار الموازنى  راي الجهه عام'!I653</f>
        <v>0</v>
      </c>
      <c r="J653" s="425"/>
      <c r="K653" s="425">
        <f>'الاطار الموازنى  راي الجهه عام'!J653</f>
        <v>0</v>
      </c>
      <c r="L653" s="425">
        <f>'الاطار الموازنى  راي الجهه عام'!K653</f>
        <v>0</v>
      </c>
      <c r="M653" s="425">
        <f>'الاطار الموازنى  راي الجهه عام'!M653</f>
        <v>0</v>
      </c>
      <c r="N653" s="425"/>
      <c r="O653" s="425"/>
      <c r="P653" s="425"/>
      <c r="Q653" s="425"/>
      <c r="R653" s="594"/>
      <c r="S653" s="425"/>
      <c r="T653" s="425" t="str">
        <f t="shared" si="204"/>
        <v xml:space="preserve"> </v>
      </c>
      <c r="U653" s="425" t="str">
        <f t="shared" si="205"/>
        <v xml:space="preserve"> </v>
      </c>
      <c r="V653" s="595"/>
      <c r="W653" s="461">
        <f>W685</f>
        <v>0</v>
      </c>
    </row>
    <row r="654" spans="1:23" s="2" customFormat="1" ht="105.75" hidden="1" customHeight="1" x14ac:dyDescent="0.2">
      <c r="A654" s="389">
        <f>'موازنة 2026-2027'!A654</f>
        <v>0</v>
      </c>
      <c r="B654" s="390">
        <f>'موازنة 2026-2027'!B654</f>
        <v>0</v>
      </c>
      <c r="C654" s="390">
        <f>'موازنة 2026-2027'!C654</f>
        <v>0</v>
      </c>
      <c r="D654" s="390">
        <f>'موازنة 2026-2027'!D654</f>
        <v>0</v>
      </c>
      <c r="E654" s="390">
        <f>'موازنة 2026-2027'!E654</f>
        <v>0</v>
      </c>
      <c r="F654" s="390">
        <f>'موازنة 2026-2027'!F654</f>
        <v>0</v>
      </c>
      <c r="G654" s="60" t="s">
        <v>1035</v>
      </c>
      <c r="H654" s="474" t="s">
        <v>458</v>
      </c>
      <c r="I654" s="390">
        <f>'الاطار الموازنى  راي الجهه عام'!I654</f>
        <v>0</v>
      </c>
      <c r="J654" s="390">
        <f>'موازنة 2026-2027'!O654</f>
        <v>0</v>
      </c>
      <c r="K654" s="390">
        <f>'الاطار الموازنى  راي الجهه عام'!J654</f>
        <v>0</v>
      </c>
      <c r="L654" s="390">
        <f>'الاطار الموازنى  راي الجهه عام'!K654</f>
        <v>0</v>
      </c>
      <c r="M654" s="390">
        <f>'الاطار الموازنى  راي الجهه عام'!M654</f>
        <v>0</v>
      </c>
      <c r="N654" s="390">
        <f>'موازنة 2027-2028 '!O654</f>
        <v>0</v>
      </c>
      <c r="O654" s="390">
        <f>'موازنة 2028 -2029'!O654</f>
        <v>0</v>
      </c>
      <c r="P654" s="390">
        <f t="shared" si="211"/>
        <v>0</v>
      </c>
      <c r="Q654" s="390">
        <f>'موازنة 2029-2030'!O654</f>
        <v>0</v>
      </c>
      <c r="R654" s="544">
        <f t="shared" si="203"/>
        <v>0</v>
      </c>
      <c r="S654" s="390"/>
      <c r="T654" s="390" t="str">
        <f t="shared" si="204"/>
        <v xml:space="preserve"> </v>
      </c>
      <c r="U654" s="390" t="str">
        <f t="shared" si="205"/>
        <v xml:space="preserve"> </v>
      </c>
      <c r="V654" s="545">
        <f t="shared" si="208"/>
        <v>0</v>
      </c>
      <c r="W654" s="461">
        <f t="shared" si="206"/>
        <v>0</v>
      </c>
    </row>
    <row r="655" spans="1:23" s="2" customFormat="1" ht="105.75" hidden="1" customHeight="1" x14ac:dyDescent="0.2">
      <c r="A655" s="389"/>
      <c r="B655" s="390"/>
      <c r="C655" s="390"/>
      <c r="D655" s="390"/>
      <c r="E655" s="390"/>
      <c r="F655" s="390"/>
      <c r="G655" s="60" t="s">
        <v>966</v>
      </c>
      <c r="H655" s="474" t="s">
        <v>459</v>
      </c>
      <c r="I655" s="390">
        <f>'الاطار الموازنى  راي الجهه عام'!I655</f>
        <v>0</v>
      </c>
      <c r="J655" s="390"/>
      <c r="K655" s="390">
        <f>'الاطار الموازنى  راي الجهه عام'!J655</f>
        <v>0</v>
      </c>
      <c r="L655" s="390">
        <f>'الاطار الموازنى  راي الجهه عام'!K655</f>
        <v>0</v>
      </c>
      <c r="M655" s="390">
        <f>'الاطار الموازنى  راي الجهه عام'!M655</f>
        <v>0</v>
      </c>
      <c r="N655" s="390"/>
      <c r="O655" s="390"/>
      <c r="P655" s="390"/>
      <c r="Q655" s="390"/>
      <c r="R655" s="544"/>
      <c r="S655" s="390"/>
      <c r="T655" s="390" t="str">
        <f t="shared" si="204"/>
        <v xml:space="preserve"> </v>
      </c>
      <c r="U655" s="390" t="str">
        <f t="shared" si="205"/>
        <v xml:space="preserve"> </v>
      </c>
      <c r="V655" s="545"/>
      <c r="W655" s="461">
        <f>W658</f>
        <v>0</v>
      </c>
    </row>
    <row r="656" spans="1:23" s="1" customFormat="1" ht="105.75" hidden="1" customHeight="1" x14ac:dyDescent="0.2">
      <c r="A656" s="357">
        <f>'موازنة 2026-2027'!A656</f>
        <v>0</v>
      </c>
      <c r="B656" s="373">
        <f>'موازنة 2026-2027'!B656</f>
        <v>0</v>
      </c>
      <c r="C656" s="373">
        <f>'موازنة 2026-2027'!C656</f>
        <v>0</v>
      </c>
      <c r="D656" s="373">
        <f>'موازنة 2026-2027'!D656</f>
        <v>0</v>
      </c>
      <c r="E656" s="373">
        <f>'موازنة 2026-2027'!E656</f>
        <v>0</v>
      </c>
      <c r="F656" s="373">
        <f>'موازنة 2026-2027'!F656</f>
        <v>0</v>
      </c>
      <c r="G656" s="54">
        <v>4212020101</v>
      </c>
      <c r="H656" s="477" t="s">
        <v>460</v>
      </c>
      <c r="I656" s="373">
        <f>'الاطار الموازنى  راي الجهه عام'!I656</f>
        <v>0</v>
      </c>
      <c r="J656" s="373">
        <f>'موازنة 2026-2027'!O656</f>
        <v>0</v>
      </c>
      <c r="K656" s="373">
        <f>'الاطار الموازنى  راي الجهه عام'!J656</f>
        <v>0</v>
      </c>
      <c r="L656" s="373">
        <f>'الاطار الموازنى  راي الجهه عام'!K656</f>
        <v>0</v>
      </c>
      <c r="M656" s="373">
        <f>'الاطار الموازنى  راي الجهه عام'!M656</f>
        <v>0</v>
      </c>
      <c r="N656" s="373">
        <f>'موازنة 2027-2028 '!O656</f>
        <v>0</v>
      </c>
      <c r="O656" s="373">
        <f>'موازنة 2028 -2029'!O656</f>
        <v>0</v>
      </c>
      <c r="P656" s="373">
        <f t="shared" si="211"/>
        <v>0</v>
      </c>
      <c r="Q656" s="373">
        <f>'موازنة 2029-2030'!O656</f>
        <v>0</v>
      </c>
      <c r="R656" s="508">
        <f t="shared" si="203"/>
        <v>0</v>
      </c>
      <c r="S656" s="373"/>
      <c r="T656" s="373" t="str">
        <f t="shared" si="204"/>
        <v xml:space="preserve"> </v>
      </c>
      <c r="U656" s="373" t="str">
        <f t="shared" si="205"/>
        <v xml:space="preserve"> </v>
      </c>
      <c r="V656" s="509">
        <f t="shared" si="208"/>
        <v>0</v>
      </c>
      <c r="W656" s="461">
        <f t="shared" si="206"/>
        <v>0</v>
      </c>
    </row>
    <row r="657" spans="1:23" s="1" customFormat="1" ht="105.75" hidden="1" customHeight="1" thickBot="1" x14ac:dyDescent="0.25">
      <c r="A657" s="357">
        <f>'موازنة 2026-2027'!A657</f>
        <v>0</v>
      </c>
      <c r="B657" s="373">
        <f>'موازنة 2026-2027'!B657</f>
        <v>0</v>
      </c>
      <c r="C657" s="373">
        <f>'موازنة 2026-2027'!C657</f>
        <v>0</v>
      </c>
      <c r="D657" s="373">
        <f>'موازنة 2026-2027'!D657</f>
        <v>0</v>
      </c>
      <c r="E657" s="373">
        <f>'موازنة 2026-2027'!E657</f>
        <v>0</v>
      </c>
      <c r="F657" s="373">
        <f>'موازنة 2026-2027'!F657</f>
        <v>0</v>
      </c>
      <c r="G657" s="55">
        <v>4212020201</v>
      </c>
      <c r="H657" s="510" t="s">
        <v>461</v>
      </c>
      <c r="I657" s="373">
        <f>'الاطار الموازنى  راي الجهه عام'!I657</f>
        <v>0</v>
      </c>
      <c r="J657" s="373">
        <f>'موازنة 2026-2027'!O657</f>
        <v>0</v>
      </c>
      <c r="K657" s="373">
        <f>'الاطار الموازنى  راي الجهه عام'!J657</f>
        <v>0</v>
      </c>
      <c r="L657" s="373">
        <f>'الاطار الموازنى  راي الجهه عام'!K657</f>
        <v>0</v>
      </c>
      <c r="M657" s="373">
        <f>'الاطار الموازنى  راي الجهه عام'!M657</f>
        <v>0</v>
      </c>
      <c r="N657" s="373">
        <f>'موازنة 2027-2028 '!O657</f>
        <v>0</v>
      </c>
      <c r="O657" s="373">
        <f>'موازنة 2028 -2029'!O657</f>
        <v>0</v>
      </c>
      <c r="P657" s="373">
        <f t="shared" si="211"/>
        <v>0</v>
      </c>
      <c r="Q657" s="373">
        <f>'موازنة 2029-2030'!O657</f>
        <v>0</v>
      </c>
      <c r="R657" s="508">
        <f t="shared" si="203"/>
        <v>0</v>
      </c>
      <c r="S657" s="373"/>
      <c r="T657" s="373" t="str">
        <f t="shared" si="204"/>
        <v xml:space="preserve"> </v>
      </c>
      <c r="U657" s="373" t="str">
        <f t="shared" si="205"/>
        <v xml:space="preserve"> </v>
      </c>
      <c r="V657" s="509">
        <f t="shared" si="208"/>
        <v>0</v>
      </c>
      <c r="W657" s="461">
        <f t="shared" si="206"/>
        <v>0</v>
      </c>
    </row>
    <row r="658" spans="1:23" s="2" customFormat="1" ht="107.25" hidden="1" customHeight="1" thickBot="1" x14ac:dyDescent="0.25">
      <c r="A658" s="376">
        <f t="shared" ref="A658:F658" si="217">SUM(A656:A657)</f>
        <v>0</v>
      </c>
      <c r="B658" s="377">
        <f t="shared" si="217"/>
        <v>0</v>
      </c>
      <c r="C658" s="377">
        <f t="shared" si="217"/>
        <v>0</v>
      </c>
      <c r="D658" s="377">
        <f t="shared" si="217"/>
        <v>0</v>
      </c>
      <c r="E658" s="377">
        <f t="shared" si="217"/>
        <v>0</v>
      </c>
      <c r="F658" s="377">
        <f t="shared" si="217"/>
        <v>0</v>
      </c>
      <c r="G658" s="57"/>
      <c r="H658" s="514" t="s">
        <v>256</v>
      </c>
      <c r="I658" s="377">
        <f>'الاطار الموازنى  راي الجهه عام'!I658</f>
        <v>0</v>
      </c>
      <c r="J658" s="377">
        <f>'موازنة 2026-2027'!O658</f>
        <v>0</v>
      </c>
      <c r="K658" s="377">
        <f>'الاطار الموازنى  راي الجهه عام'!J658</f>
        <v>0</v>
      </c>
      <c r="L658" s="377">
        <f>'الاطار الموازنى  راي الجهه عام'!K658</f>
        <v>0</v>
      </c>
      <c r="M658" s="377">
        <f>'الاطار الموازنى  راي الجهه عام'!M658</f>
        <v>0</v>
      </c>
      <c r="N658" s="377">
        <f>'موازنة 2027-2028 '!O658</f>
        <v>0</v>
      </c>
      <c r="O658" s="377">
        <f>'موازنة 2028 -2029'!O658</f>
        <v>0</v>
      </c>
      <c r="P658" s="377">
        <f t="shared" ref="P658:S658" si="218">SUM(P656:P657)</f>
        <v>0</v>
      </c>
      <c r="Q658" s="377">
        <f>'موازنة 2029-2030'!O658</f>
        <v>0</v>
      </c>
      <c r="R658" s="515">
        <f t="shared" si="203"/>
        <v>0</v>
      </c>
      <c r="S658" s="377">
        <f t="shared" si="218"/>
        <v>0</v>
      </c>
      <c r="T658" s="377" t="str">
        <f t="shared" si="204"/>
        <v xml:space="preserve"> </v>
      </c>
      <c r="U658" s="377" t="str">
        <f t="shared" si="205"/>
        <v xml:space="preserve"> </v>
      </c>
      <c r="V658" s="516">
        <f t="shared" si="208"/>
        <v>0</v>
      </c>
      <c r="W658" s="461">
        <f t="shared" si="206"/>
        <v>0</v>
      </c>
    </row>
    <row r="659" spans="1:23" s="2" customFormat="1" ht="112.5" customHeight="1" x14ac:dyDescent="0.2">
      <c r="A659" s="389"/>
      <c r="B659" s="390"/>
      <c r="C659" s="390"/>
      <c r="D659" s="390"/>
      <c r="E659" s="390"/>
      <c r="F659" s="390"/>
      <c r="G659" s="53" t="s">
        <v>967</v>
      </c>
      <c r="H659" s="505" t="s">
        <v>462</v>
      </c>
      <c r="I659" s="390">
        <f>'الاطار الموازنى  راي الجهه عام'!I659</f>
        <v>0</v>
      </c>
      <c r="J659" s="390"/>
      <c r="K659" s="390">
        <f>'الاطار الموازنى  راي الجهه عام'!J659</f>
        <v>0</v>
      </c>
      <c r="L659" s="390">
        <f>'الاطار الموازنى  راي الجهه عام'!K659</f>
        <v>0</v>
      </c>
      <c r="M659" s="390">
        <f>'الاطار الموازنى  راي الجهه عام'!M659</f>
        <v>0</v>
      </c>
      <c r="N659" s="390"/>
      <c r="O659" s="390"/>
      <c r="P659" s="390"/>
      <c r="Q659" s="390"/>
      <c r="R659" s="544"/>
      <c r="S659" s="390"/>
      <c r="T659" s="390" t="str">
        <f t="shared" si="204"/>
        <v xml:space="preserve"> </v>
      </c>
      <c r="U659" s="390" t="str">
        <f t="shared" si="205"/>
        <v xml:space="preserve"> </v>
      </c>
      <c r="V659" s="545"/>
      <c r="W659" s="461">
        <f>W662</f>
        <v>0</v>
      </c>
    </row>
    <row r="660" spans="1:23" s="1" customFormat="1" ht="97.5" customHeight="1" thickBot="1" x14ac:dyDescent="0.25">
      <c r="A660" s="373">
        <f>'موازنة 2026-2027'!A660</f>
        <v>0</v>
      </c>
      <c r="B660" s="373">
        <f>'موازنة 2026-2027'!B660</f>
        <v>0</v>
      </c>
      <c r="C660" s="373">
        <f>'موازنة 2026-2027'!C660</f>
        <v>0</v>
      </c>
      <c r="D660" s="373">
        <f>'موازنة 2026-2027'!D660</f>
        <v>0</v>
      </c>
      <c r="E660" s="373">
        <f>'موازنة 2026-2027'!E660</f>
        <v>0</v>
      </c>
      <c r="F660" s="373">
        <f>'موازنة 2026-2027'!F660</f>
        <v>0</v>
      </c>
      <c r="G660" s="54">
        <v>4212030101</v>
      </c>
      <c r="H660" s="477" t="s">
        <v>463</v>
      </c>
      <c r="I660" s="373">
        <f>'الاطار الموازنى  راي الجهه عام'!I660</f>
        <v>0</v>
      </c>
      <c r="J660" s="373">
        <f>'موازنة 2026-2027'!O660</f>
        <v>0</v>
      </c>
      <c r="K660" s="373">
        <f>'الاطار الموازنى  راي الجهه عام'!J660</f>
        <v>0</v>
      </c>
      <c r="L660" s="373">
        <f>'الاطار الموازنى  راي الجهه عام'!K660</f>
        <v>0</v>
      </c>
      <c r="M660" s="373">
        <f>'الاطار الموازنى  راي الجهه عام'!M660</f>
        <v>0</v>
      </c>
      <c r="N660" s="373">
        <f>'موازنة 2027-2028 '!O660</f>
        <v>0</v>
      </c>
      <c r="O660" s="373">
        <f>'موازنة 2028 -2029'!O660</f>
        <v>0</v>
      </c>
      <c r="P660" s="373">
        <f t="shared" si="211"/>
        <v>0</v>
      </c>
      <c r="Q660" s="373">
        <f>'موازنة 2029-2030'!O660</f>
        <v>0</v>
      </c>
      <c r="R660" s="508">
        <f t="shared" si="203"/>
        <v>0</v>
      </c>
      <c r="S660" s="373"/>
      <c r="T660" s="373" t="str">
        <f t="shared" si="204"/>
        <v xml:space="preserve"> </v>
      </c>
      <c r="U660" s="373" t="str">
        <f t="shared" si="205"/>
        <v xml:space="preserve"> </v>
      </c>
      <c r="V660" s="509">
        <f t="shared" si="208"/>
        <v>0</v>
      </c>
      <c r="W660" s="461">
        <f t="shared" si="206"/>
        <v>0</v>
      </c>
    </row>
    <row r="661" spans="1:23" s="1" customFormat="1" ht="105.75" hidden="1" customHeight="1" thickBot="1" x14ac:dyDescent="0.25">
      <c r="A661" s="374">
        <f>'موازنة 2026-2027'!A661</f>
        <v>0</v>
      </c>
      <c r="B661" s="375">
        <f>'موازنة 2026-2027'!B661</f>
        <v>0</v>
      </c>
      <c r="C661" s="375">
        <f>'موازنة 2026-2027'!C661</f>
        <v>0</v>
      </c>
      <c r="D661" s="375">
        <f>'موازنة 2026-2027'!D661</f>
        <v>0</v>
      </c>
      <c r="E661" s="375">
        <f>'موازنة 2026-2027'!E661</f>
        <v>0</v>
      </c>
      <c r="F661" s="375">
        <f>'موازنة 2026-2027'!F661</f>
        <v>0</v>
      </c>
      <c r="G661" s="55">
        <v>4212030201</v>
      </c>
      <c r="H661" s="510" t="s">
        <v>464</v>
      </c>
      <c r="I661" s="375">
        <f>'الاطار الموازنى  راي الجهه عام'!I661</f>
        <v>0</v>
      </c>
      <c r="J661" s="375">
        <f>'موازنة 2026-2027'!O661</f>
        <v>0</v>
      </c>
      <c r="K661" s="375">
        <f>'الاطار الموازنى  راي الجهه عام'!J661</f>
        <v>0</v>
      </c>
      <c r="L661" s="375">
        <f>'الاطار الموازنى  راي الجهه عام'!K661</f>
        <v>0</v>
      </c>
      <c r="M661" s="375">
        <f>'الاطار الموازنى  راي الجهه عام'!M661</f>
        <v>0</v>
      </c>
      <c r="N661" s="375">
        <f>'موازنة 2027-2028 '!O661</f>
        <v>0</v>
      </c>
      <c r="O661" s="375">
        <f>'موازنة 2028 -2029'!O661</f>
        <v>0</v>
      </c>
      <c r="P661" s="375">
        <f t="shared" si="211"/>
        <v>0</v>
      </c>
      <c r="Q661" s="375">
        <f>'موازنة 2029-2030'!O661</f>
        <v>0</v>
      </c>
      <c r="R661" s="511">
        <f t="shared" si="203"/>
        <v>0</v>
      </c>
      <c r="S661" s="375"/>
      <c r="T661" s="375" t="str">
        <f t="shared" si="204"/>
        <v xml:space="preserve"> </v>
      </c>
      <c r="U661" s="375" t="str">
        <f t="shared" si="205"/>
        <v xml:space="preserve"> </v>
      </c>
      <c r="V661" s="512">
        <f t="shared" si="208"/>
        <v>0</v>
      </c>
      <c r="W661" s="461">
        <f t="shared" si="206"/>
        <v>0</v>
      </c>
    </row>
    <row r="662" spans="1:23" s="2" customFormat="1" ht="99.75" customHeight="1" thickBot="1" x14ac:dyDescent="0.25">
      <c r="A662" s="376">
        <f t="shared" ref="A662:S662" si="219">SUM(A660:A661)</f>
        <v>0</v>
      </c>
      <c r="B662" s="377">
        <f t="shared" si="219"/>
        <v>0</v>
      </c>
      <c r="C662" s="377">
        <f t="shared" si="219"/>
        <v>0</v>
      </c>
      <c r="D662" s="377">
        <f t="shared" si="219"/>
        <v>0</v>
      </c>
      <c r="E662" s="377">
        <f t="shared" si="219"/>
        <v>0</v>
      </c>
      <c r="F662" s="377">
        <f t="shared" si="219"/>
        <v>0</v>
      </c>
      <c r="G662" s="57"/>
      <c r="H662" s="514" t="s">
        <v>266</v>
      </c>
      <c r="I662" s="377">
        <f>'الاطار الموازنى  راي الجهه عام'!I662</f>
        <v>0</v>
      </c>
      <c r="J662" s="377">
        <f>'موازنة 2026-2027'!O662</f>
        <v>0</v>
      </c>
      <c r="K662" s="377">
        <f>'الاطار الموازنى  راي الجهه عام'!J662</f>
        <v>0</v>
      </c>
      <c r="L662" s="377">
        <f>'الاطار الموازنى  راي الجهه عام'!K662</f>
        <v>0</v>
      </c>
      <c r="M662" s="377">
        <f>'الاطار الموازنى  راي الجهه عام'!M662</f>
        <v>0</v>
      </c>
      <c r="N662" s="377">
        <f>'موازنة 2027-2028 '!O662</f>
        <v>0</v>
      </c>
      <c r="O662" s="377">
        <f>'موازنة 2028 -2029'!O662</f>
        <v>0</v>
      </c>
      <c r="P662" s="377">
        <f t="shared" si="219"/>
        <v>0</v>
      </c>
      <c r="Q662" s="377">
        <f>'موازنة 2029-2030'!O662</f>
        <v>0</v>
      </c>
      <c r="R662" s="515">
        <f t="shared" si="203"/>
        <v>0</v>
      </c>
      <c r="S662" s="377">
        <f t="shared" si="219"/>
        <v>0</v>
      </c>
      <c r="T662" s="377" t="str">
        <f t="shared" si="204"/>
        <v xml:space="preserve"> </v>
      </c>
      <c r="U662" s="377" t="str">
        <f t="shared" si="205"/>
        <v xml:space="preserve"> </v>
      </c>
      <c r="V662" s="516">
        <f t="shared" si="208"/>
        <v>0</v>
      </c>
      <c r="W662" s="461">
        <f t="shared" si="206"/>
        <v>0</v>
      </c>
    </row>
    <row r="663" spans="1:23" s="2" customFormat="1" ht="105.75" hidden="1" customHeight="1" x14ac:dyDescent="0.2">
      <c r="A663" s="371">
        <f>'موازنة 2026-2027'!A663</f>
        <v>0</v>
      </c>
      <c r="B663" s="372">
        <f>'موازنة 2026-2027'!B663</f>
        <v>0</v>
      </c>
      <c r="C663" s="372">
        <f>'موازنة 2026-2027'!C663</f>
        <v>0</v>
      </c>
      <c r="D663" s="372">
        <f>'موازنة 2026-2027'!D663</f>
        <v>0</v>
      </c>
      <c r="E663" s="372">
        <f>'موازنة 2026-2027'!E663</f>
        <v>0</v>
      </c>
      <c r="F663" s="372">
        <f>'موازنة 2026-2027'!F663</f>
        <v>0</v>
      </c>
      <c r="G663" s="53" t="s">
        <v>1036</v>
      </c>
      <c r="H663" s="505" t="s">
        <v>568</v>
      </c>
      <c r="I663" s="372">
        <f>'الاطار الموازنى  راي الجهه عام'!I663</f>
        <v>0</v>
      </c>
      <c r="J663" s="372">
        <f>'موازنة 2026-2027'!O663</f>
        <v>0</v>
      </c>
      <c r="K663" s="372">
        <f>'الاطار الموازنى  راي الجهه عام'!J663</f>
        <v>0</v>
      </c>
      <c r="L663" s="372">
        <f>'الاطار الموازنى  راي الجهه عام'!K663</f>
        <v>0</v>
      </c>
      <c r="M663" s="372">
        <f>'الاطار الموازنى  راي الجهه عام'!M663</f>
        <v>0</v>
      </c>
      <c r="N663" s="372">
        <f>'موازنة 2027-2028 '!O663</f>
        <v>0</v>
      </c>
      <c r="O663" s="372">
        <f>'موازنة 2028 -2029'!O663</f>
        <v>0</v>
      </c>
      <c r="P663" s="372">
        <f t="shared" si="211"/>
        <v>0</v>
      </c>
      <c r="Q663" s="372">
        <f>'موازنة 2029-2030'!O663</f>
        <v>0</v>
      </c>
      <c r="R663" s="506">
        <f t="shared" si="203"/>
        <v>0</v>
      </c>
      <c r="S663" s="372"/>
      <c r="T663" s="372" t="str">
        <f t="shared" si="204"/>
        <v xml:space="preserve"> </v>
      </c>
      <c r="U663" s="372" t="str">
        <f t="shared" si="205"/>
        <v xml:space="preserve"> </v>
      </c>
      <c r="V663" s="507">
        <f t="shared" si="208"/>
        <v>0</v>
      </c>
      <c r="W663" s="461">
        <f t="shared" si="206"/>
        <v>0</v>
      </c>
    </row>
    <row r="664" spans="1:23" s="2" customFormat="1" ht="105.75" hidden="1" customHeight="1" x14ac:dyDescent="0.2">
      <c r="A664" s="389">
        <f>'موازنة 2026-2027'!A664</f>
        <v>0</v>
      </c>
      <c r="B664" s="390">
        <f>'موازنة 2026-2027'!B664</f>
        <v>0</v>
      </c>
      <c r="C664" s="390">
        <f>'موازنة 2026-2027'!C664</f>
        <v>0</v>
      </c>
      <c r="D664" s="390">
        <f>'موازنة 2026-2027'!D664</f>
        <v>0</v>
      </c>
      <c r="E664" s="390">
        <f>'موازنة 2026-2027'!E664</f>
        <v>0</v>
      </c>
      <c r="F664" s="390">
        <f>'موازنة 2026-2027'!F664</f>
        <v>0</v>
      </c>
      <c r="G664" s="60" t="s">
        <v>1037</v>
      </c>
      <c r="H664" s="474" t="s">
        <v>465</v>
      </c>
      <c r="I664" s="390">
        <f>'الاطار الموازنى  راي الجهه عام'!I664</f>
        <v>0</v>
      </c>
      <c r="J664" s="390">
        <f>'موازنة 2026-2027'!O664</f>
        <v>0</v>
      </c>
      <c r="K664" s="390">
        <f>'الاطار الموازنى  راي الجهه عام'!J664</f>
        <v>0</v>
      </c>
      <c r="L664" s="390">
        <f>'الاطار الموازنى  راي الجهه عام'!K664</f>
        <v>0</v>
      </c>
      <c r="M664" s="390">
        <f>'الاطار الموازنى  راي الجهه عام'!M664</f>
        <v>0</v>
      </c>
      <c r="N664" s="390">
        <f>'موازنة 2027-2028 '!O664</f>
        <v>0</v>
      </c>
      <c r="O664" s="390">
        <f>'موازنة 2028 -2029'!O664</f>
        <v>0</v>
      </c>
      <c r="P664" s="390">
        <f t="shared" si="211"/>
        <v>0</v>
      </c>
      <c r="Q664" s="390">
        <f>'موازنة 2029-2030'!O664</f>
        <v>0</v>
      </c>
      <c r="R664" s="544">
        <f t="shared" si="203"/>
        <v>0</v>
      </c>
      <c r="S664" s="390"/>
      <c r="T664" s="390" t="str">
        <f t="shared" si="204"/>
        <v xml:space="preserve"> </v>
      </c>
      <c r="U664" s="390" t="str">
        <f t="shared" si="205"/>
        <v xml:space="preserve"> </v>
      </c>
      <c r="V664" s="545">
        <f t="shared" si="208"/>
        <v>0</v>
      </c>
      <c r="W664" s="461">
        <f t="shared" si="206"/>
        <v>0</v>
      </c>
    </row>
    <row r="665" spans="1:23" s="2" customFormat="1" ht="105.75" hidden="1" customHeight="1" x14ac:dyDescent="0.2">
      <c r="A665" s="389">
        <f>'موازنة 2026-2027'!A665</f>
        <v>0</v>
      </c>
      <c r="B665" s="390">
        <f>'موازنة 2026-2027'!B665</f>
        <v>0</v>
      </c>
      <c r="C665" s="390">
        <f>'موازنة 2026-2027'!C665</f>
        <v>0</v>
      </c>
      <c r="D665" s="390">
        <f>'موازنة 2026-2027'!D665</f>
        <v>0</v>
      </c>
      <c r="E665" s="390">
        <f>'موازنة 2026-2027'!E665</f>
        <v>0</v>
      </c>
      <c r="F665" s="390">
        <f>'موازنة 2026-2027'!F665</f>
        <v>0</v>
      </c>
      <c r="G665" s="60" t="s">
        <v>1038</v>
      </c>
      <c r="H665" s="474" t="s">
        <v>466</v>
      </c>
      <c r="I665" s="390">
        <f>'الاطار الموازنى  راي الجهه عام'!I665</f>
        <v>0</v>
      </c>
      <c r="J665" s="390">
        <f>'موازنة 2026-2027'!O665</f>
        <v>0</v>
      </c>
      <c r="K665" s="390">
        <f>'الاطار الموازنى  راي الجهه عام'!J665</f>
        <v>0</v>
      </c>
      <c r="L665" s="390">
        <f>'الاطار الموازنى  راي الجهه عام'!K665</f>
        <v>0</v>
      </c>
      <c r="M665" s="390">
        <f>'الاطار الموازنى  راي الجهه عام'!M665</f>
        <v>0</v>
      </c>
      <c r="N665" s="390">
        <f>'موازنة 2027-2028 '!O665</f>
        <v>0</v>
      </c>
      <c r="O665" s="390">
        <f>'موازنة 2028 -2029'!O665</f>
        <v>0</v>
      </c>
      <c r="P665" s="390">
        <f t="shared" si="211"/>
        <v>0</v>
      </c>
      <c r="Q665" s="390">
        <f>'موازنة 2029-2030'!O665</f>
        <v>0</v>
      </c>
      <c r="R665" s="544">
        <f t="shared" si="203"/>
        <v>0</v>
      </c>
      <c r="S665" s="390"/>
      <c r="T665" s="390" t="str">
        <f t="shared" si="204"/>
        <v xml:space="preserve"> </v>
      </c>
      <c r="U665" s="390" t="str">
        <f t="shared" si="205"/>
        <v xml:space="preserve"> </v>
      </c>
      <c r="V665" s="545">
        <f t="shared" si="208"/>
        <v>0</v>
      </c>
      <c r="W665" s="461">
        <f t="shared" si="206"/>
        <v>0</v>
      </c>
    </row>
    <row r="666" spans="1:23" s="2" customFormat="1" ht="105.75" hidden="1" customHeight="1" x14ac:dyDescent="0.2">
      <c r="A666" s="389"/>
      <c r="B666" s="390"/>
      <c r="C666" s="390"/>
      <c r="D666" s="390"/>
      <c r="E666" s="390"/>
      <c r="F666" s="390"/>
      <c r="G666" s="60" t="s">
        <v>968</v>
      </c>
      <c r="H666" s="474" t="s">
        <v>467</v>
      </c>
      <c r="I666" s="390">
        <f>'الاطار الموازنى  راي الجهه عام'!I666</f>
        <v>0</v>
      </c>
      <c r="J666" s="390"/>
      <c r="K666" s="390">
        <f>'الاطار الموازنى  راي الجهه عام'!J666</f>
        <v>0</v>
      </c>
      <c r="L666" s="390">
        <f>'الاطار الموازنى  راي الجهه عام'!K666</f>
        <v>0</v>
      </c>
      <c r="M666" s="390">
        <f>'الاطار الموازنى  راي الجهه عام'!M666</f>
        <v>0</v>
      </c>
      <c r="N666" s="390"/>
      <c r="O666" s="390"/>
      <c r="P666" s="390"/>
      <c r="Q666" s="390"/>
      <c r="R666" s="544"/>
      <c r="S666" s="390"/>
      <c r="T666" s="390" t="str">
        <f t="shared" si="204"/>
        <v xml:space="preserve"> </v>
      </c>
      <c r="U666" s="390" t="str">
        <f t="shared" si="205"/>
        <v xml:space="preserve"> </v>
      </c>
      <c r="V666" s="545"/>
      <c r="W666" s="461">
        <f>W674</f>
        <v>0</v>
      </c>
    </row>
    <row r="667" spans="1:23" s="1" customFormat="1" ht="105.75" hidden="1" customHeight="1" x14ac:dyDescent="0.2">
      <c r="A667" s="357">
        <f>'موازنة 2026-2027'!A667</f>
        <v>0</v>
      </c>
      <c r="B667" s="373">
        <f>'موازنة 2026-2027'!B667</f>
        <v>0</v>
      </c>
      <c r="C667" s="373">
        <f>'موازنة 2026-2027'!C667</f>
        <v>0</v>
      </c>
      <c r="D667" s="373">
        <f>'موازنة 2026-2027'!D667</f>
        <v>0</v>
      </c>
      <c r="E667" s="373">
        <f>'موازنة 2026-2027'!E667</f>
        <v>0</v>
      </c>
      <c r="F667" s="373">
        <f>'موازنة 2026-2027'!F667</f>
        <v>0</v>
      </c>
      <c r="G667" s="54">
        <v>4212070101</v>
      </c>
      <c r="H667" s="477" t="s">
        <v>468</v>
      </c>
      <c r="I667" s="373">
        <f>'الاطار الموازنى  راي الجهه عام'!I667</f>
        <v>0</v>
      </c>
      <c r="J667" s="373">
        <f>'موازنة 2026-2027'!O667</f>
        <v>0</v>
      </c>
      <c r="K667" s="373">
        <f>'الاطار الموازنى  راي الجهه عام'!J667</f>
        <v>0</v>
      </c>
      <c r="L667" s="373">
        <f>'الاطار الموازنى  راي الجهه عام'!K667</f>
        <v>0</v>
      </c>
      <c r="M667" s="373">
        <f>'الاطار الموازنى  راي الجهه عام'!M667</f>
        <v>0</v>
      </c>
      <c r="N667" s="373">
        <f>'موازنة 2027-2028 '!O667</f>
        <v>0</v>
      </c>
      <c r="O667" s="373">
        <f>'موازنة 2028 -2029'!O667</f>
        <v>0</v>
      </c>
      <c r="P667" s="373">
        <f t="shared" si="211"/>
        <v>0</v>
      </c>
      <c r="Q667" s="373">
        <f>'موازنة 2029-2030'!O667</f>
        <v>0</v>
      </c>
      <c r="R667" s="508">
        <f t="shared" si="203"/>
        <v>0</v>
      </c>
      <c r="S667" s="373"/>
      <c r="T667" s="373" t="str">
        <f t="shared" si="204"/>
        <v xml:space="preserve"> </v>
      </c>
      <c r="U667" s="373" t="str">
        <f t="shared" si="205"/>
        <v xml:space="preserve"> </v>
      </c>
      <c r="V667" s="509">
        <f t="shared" si="208"/>
        <v>0</v>
      </c>
      <c r="W667" s="461">
        <f t="shared" si="206"/>
        <v>0</v>
      </c>
    </row>
    <row r="668" spans="1:23" s="1" customFormat="1" ht="105.75" hidden="1" customHeight="1" x14ac:dyDescent="0.2">
      <c r="A668" s="357">
        <f>'موازنة 2026-2027'!A668</f>
        <v>0</v>
      </c>
      <c r="B668" s="373">
        <f>'موازنة 2026-2027'!B668</f>
        <v>0</v>
      </c>
      <c r="C668" s="373">
        <f>'موازنة 2026-2027'!C668</f>
        <v>0</v>
      </c>
      <c r="D668" s="373">
        <f>'موازنة 2026-2027'!D668</f>
        <v>0</v>
      </c>
      <c r="E668" s="373">
        <f>'موازنة 2026-2027'!E668</f>
        <v>0</v>
      </c>
      <c r="F668" s="373">
        <f>'موازنة 2026-2027'!F668</f>
        <v>0</v>
      </c>
      <c r="G668" s="54">
        <v>4212070201</v>
      </c>
      <c r="H668" s="477" t="s">
        <v>469</v>
      </c>
      <c r="I668" s="373">
        <f>'الاطار الموازنى  راي الجهه عام'!I668</f>
        <v>0</v>
      </c>
      <c r="J668" s="373">
        <f>'موازنة 2026-2027'!O668</f>
        <v>0</v>
      </c>
      <c r="K668" s="373">
        <f>'الاطار الموازنى  راي الجهه عام'!J668</f>
        <v>0</v>
      </c>
      <c r="L668" s="373">
        <f>'الاطار الموازنى  راي الجهه عام'!K668</f>
        <v>0</v>
      </c>
      <c r="M668" s="373">
        <f>'الاطار الموازنى  راي الجهه عام'!M668</f>
        <v>0</v>
      </c>
      <c r="N668" s="373">
        <f>'موازنة 2027-2028 '!O668</f>
        <v>0</v>
      </c>
      <c r="O668" s="373">
        <f>'موازنة 2028 -2029'!O668</f>
        <v>0</v>
      </c>
      <c r="P668" s="373">
        <f t="shared" si="211"/>
        <v>0</v>
      </c>
      <c r="Q668" s="373">
        <f>'موازنة 2029-2030'!O668</f>
        <v>0</v>
      </c>
      <c r="R668" s="508">
        <f t="shared" si="203"/>
        <v>0</v>
      </c>
      <c r="S668" s="373"/>
      <c r="T668" s="373" t="str">
        <f t="shared" si="204"/>
        <v xml:space="preserve"> </v>
      </c>
      <c r="U668" s="373" t="str">
        <f t="shared" si="205"/>
        <v xml:space="preserve"> </v>
      </c>
      <c r="V668" s="509">
        <f t="shared" si="208"/>
        <v>0</v>
      </c>
      <c r="W668" s="461">
        <f t="shared" si="206"/>
        <v>0</v>
      </c>
    </row>
    <row r="669" spans="1:23" s="1" customFormat="1" ht="105.75" hidden="1" customHeight="1" x14ac:dyDescent="0.2">
      <c r="A669" s="357">
        <f>'موازنة 2026-2027'!A669</f>
        <v>0</v>
      </c>
      <c r="B669" s="373">
        <f>'موازنة 2026-2027'!B669</f>
        <v>0</v>
      </c>
      <c r="C669" s="373">
        <f>'موازنة 2026-2027'!C669</f>
        <v>0</v>
      </c>
      <c r="D669" s="373">
        <f>'موازنة 2026-2027'!D669</f>
        <v>0</v>
      </c>
      <c r="E669" s="373">
        <f>'موازنة 2026-2027'!E669</f>
        <v>0</v>
      </c>
      <c r="F669" s="373">
        <f>'موازنة 2026-2027'!F669</f>
        <v>0</v>
      </c>
      <c r="G669" s="54">
        <v>4212070301</v>
      </c>
      <c r="H669" s="477" t="s">
        <v>470</v>
      </c>
      <c r="I669" s="373">
        <f>'الاطار الموازنى  راي الجهه عام'!I669</f>
        <v>0</v>
      </c>
      <c r="J669" s="373">
        <f>'موازنة 2026-2027'!O669</f>
        <v>0</v>
      </c>
      <c r="K669" s="373">
        <f>'الاطار الموازنى  راي الجهه عام'!J669</f>
        <v>0</v>
      </c>
      <c r="L669" s="373">
        <f>'الاطار الموازنى  راي الجهه عام'!K669</f>
        <v>0</v>
      </c>
      <c r="M669" s="373">
        <f>'الاطار الموازنى  راي الجهه عام'!M669</f>
        <v>0</v>
      </c>
      <c r="N669" s="373">
        <f>'موازنة 2027-2028 '!O669</f>
        <v>0</v>
      </c>
      <c r="O669" s="373">
        <f>'موازنة 2028 -2029'!O669</f>
        <v>0</v>
      </c>
      <c r="P669" s="373">
        <f t="shared" si="211"/>
        <v>0</v>
      </c>
      <c r="Q669" s="373">
        <f>'موازنة 2029-2030'!O669</f>
        <v>0</v>
      </c>
      <c r="R669" s="508">
        <f t="shared" si="203"/>
        <v>0</v>
      </c>
      <c r="S669" s="373"/>
      <c r="T669" s="373" t="str">
        <f t="shared" si="204"/>
        <v xml:space="preserve"> </v>
      </c>
      <c r="U669" s="373" t="str">
        <f t="shared" si="205"/>
        <v xml:space="preserve"> </v>
      </c>
      <c r="V669" s="509">
        <f t="shared" si="208"/>
        <v>0</v>
      </c>
      <c r="W669" s="461">
        <f t="shared" si="206"/>
        <v>0</v>
      </c>
    </row>
    <row r="670" spans="1:23" s="1" customFormat="1" ht="105.75" hidden="1" customHeight="1" x14ac:dyDescent="0.2">
      <c r="A670" s="357">
        <f>'موازنة 2026-2027'!A670</f>
        <v>0</v>
      </c>
      <c r="B670" s="373">
        <f>'موازنة 2026-2027'!B670</f>
        <v>0</v>
      </c>
      <c r="C670" s="373">
        <f>'موازنة 2026-2027'!C670</f>
        <v>0</v>
      </c>
      <c r="D670" s="373">
        <f>'موازنة 2026-2027'!D670</f>
        <v>0</v>
      </c>
      <c r="E670" s="373">
        <f>'موازنة 2026-2027'!E670</f>
        <v>0</v>
      </c>
      <c r="F670" s="373">
        <f>'موازنة 2026-2027'!F670</f>
        <v>0</v>
      </c>
      <c r="G670" s="54">
        <v>4212070401</v>
      </c>
      <c r="H670" s="477" t="s">
        <v>471</v>
      </c>
      <c r="I670" s="373">
        <f>'الاطار الموازنى  راي الجهه عام'!I670</f>
        <v>0</v>
      </c>
      <c r="J670" s="373">
        <f>'موازنة 2026-2027'!O670</f>
        <v>0</v>
      </c>
      <c r="K670" s="373">
        <f>'الاطار الموازنى  راي الجهه عام'!J670</f>
        <v>0</v>
      </c>
      <c r="L670" s="373">
        <f>'الاطار الموازنى  راي الجهه عام'!K670</f>
        <v>0</v>
      </c>
      <c r="M670" s="373">
        <f>'الاطار الموازنى  راي الجهه عام'!M670</f>
        <v>0</v>
      </c>
      <c r="N670" s="373">
        <f>'موازنة 2027-2028 '!O670</f>
        <v>0</v>
      </c>
      <c r="O670" s="373">
        <f>'موازنة 2028 -2029'!O670</f>
        <v>0</v>
      </c>
      <c r="P670" s="373">
        <f t="shared" si="211"/>
        <v>0</v>
      </c>
      <c r="Q670" s="373">
        <f>'موازنة 2029-2030'!O670</f>
        <v>0</v>
      </c>
      <c r="R670" s="508">
        <f t="shared" si="203"/>
        <v>0</v>
      </c>
      <c r="S670" s="373"/>
      <c r="T670" s="373" t="str">
        <f t="shared" si="204"/>
        <v xml:space="preserve"> </v>
      </c>
      <c r="U670" s="373" t="str">
        <f t="shared" si="205"/>
        <v xml:space="preserve"> </v>
      </c>
      <c r="V670" s="509">
        <f t="shared" si="208"/>
        <v>0</v>
      </c>
      <c r="W670" s="461">
        <f t="shared" si="206"/>
        <v>0</v>
      </c>
    </row>
    <row r="671" spans="1:23" s="1" customFormat="1" ht="105.75" hidden="1" customHeight="1" x14ac:dyDescent="0.2">
      <c r="A671" s="357">
        <f>'موازنة 2026-2027'!A671</f>
        <v>0</v>
      </c>
      <c r="B671" s="373">
        <f>'موازنة 2026-2027'!B671</f>
        <v>0</v>
      </c>
      <c r="C671" s="373">
        <f>'موازنة 2026-2027'!C671</f>
        <v>0</v>
      </c>
      <c r="D671" s="373">
        <f>'موازنة 2026-2027'!D671</f>
        <v>0</v>
      </c>
      <c r="E671" s="373">
        <f>'موازنة 2026-2027'!E671</f>
        <v>0</v>
      </c>
      <c r="F671" s="373">
        <f>'موازنة 2026-2027'!F671</f>
        <v>0</v>
      </c>
      <c r="G671" s="54">
        <v>4212070501</v>
      </c>
      <c r="H671" s="477" t="s">
        <v>472</v>
      </c>
      <c r="I671" s="373">
        <f>'الاطار الموازنى  راي الجهه عام'!I671</f>
        <v>0</v>
      </c>
      <c r="J671" s="373">
        <f>'موازنة 2026-2027'!O671</f>
        <v>0</v>
      </c>
      <c r="K671" s="373">
        <f>'الاطار الموازنى  راي الجهه عام'!J671</f>
        <v>0</v>
      </c>
      <c r="L671" s="373">
        <f>'الاطار الموازنى  راي الجهه عام'!K671</f>
        <v>0</v>
      </c>
      <c r="M671" s="373">
        <f>'الاطار الموازنى  راي الجهه عام'!M671</f>
        <v>0</v>
      </c>
      <c r="N671" s="373">
        <f>'موازنة 2027-2028 '!O671</f>
        <v>0</v>
      </c>
      <c r="O671" s="373">
        <f>'موازنة 2028 -2029'!O671</f>
        <v>0</v>
      </c>
      <c r="P671" s="373">
        <f t="shared" si="211"/>
        <v>0</v>
      </c>
      <c r="Q671" s="373">
        <f>'موازنة 2029-2030'!O671</f>
        <v>0</v>
      </c>
      <c r="R671" s="508">
        <f t="shared" si="203"/>
        <v>0</v>
      </c>
      <c r="S671" s="373"/>
      <c r="T671" s="373" t="str">
        <f t="shared" si="204"/>
        <v xml:space="preserve"> </v>
      </c>
      <c r="U671" s="373" t="str">
        <f t="shared" si="205"/>
        <v xml:space="preserve"> </v>
      </c>
      <c r="V671" s="509">
        <f t="shared" si="208"/>
        <v>0</v>
      </c>
      <c r="W671" s="461">
        <f t="shared" si="206"/>
        <v>0</v>
      </c>
    </row>
    <row r="672" spans="1:23" s="1" customFormat="1" ht="105.75" hidden="1" customHeight="1" x14ac:dyDescent="0.2">
      <c r="A672" s="357">
        <f>'موازنة 2026-2027'!A672</f>
        <v>0</v>
      </c>
      <c r="B672" s="373">
        <f>'موازنة 2026-2027'!B672</f>
        <v>0</v>
      </c>
      <c r="C672" s="373">
        <f>'موازنة 2026-2027'!C672</f>
        <v>0</v>
      </c>
      <c r="D672" s="373">
        <f>'موازنة 2026-2027'!D672</f>
        <v>0</v>
      </c>
      <c r="E672" s="373">
        <f>'موازنة 2026-2027'!E672</f>
        <v>0</v>
      </c>
      <c r="F672" s="373">
        <f>'موازنة 2026-2027'!F672</f>
        <v>0</v>
      </c>
      <c r="G672" s="55">
        <v>4212070601</v>
      </c>
      <c r="H672" s="510" t="s">
        <v>473</v>
      </c>
      <c r="I672" s="373">
        <f>'الاطار الموازنى  راي الجهه عام'!I672</f>
        <v>0</v>
      </c>
      <c r="J672" s="373">
        <f>'موازنة 2026-2027'!O672</f>
        <v>0</v>
      </c>
      <c r="K672" s="373">
        <f>'الاطار الموازنى  راي الجهه عام'!J672</f>
        <v>0</v>
      </c>
      <c r="L672" s="373">
        <f>'الاطار الموازنى  راي الجهه عام'!K672</f>
        <v>0</v>
      </c>
      <c r="M672" s="373">
        <f>'الاطار الموازنى  راي الجهه عام'!M672</f>
        <v>0</v>
      </c>
      <c r="N672" s="373">
        <f>'موازنة 2027-2028 '!O672</f>
        <v>0</v>
      </c>
      <c r="O672" s="373">
        <f>'موازنة 2028 -2029'!O672</f>
        <v>0</v>
      </c>
      <c r="P672" s="373">
        <f t="shared" si="211"/>
        <v>0</v>
      </c>
      <c r="Q672" s="373">
        <f>'موازنة 2029-2030'!O672</f>
        <v>0</v>
      </c>
      <c r="R672" s="508">
        <f t="shared" si="203"/>
        <v>0</v>
      </c>
      <c r="S672" s="373"/>
      <c r="T672" s="373" t="str">
        <f t="shared" si="204"/>
        <v xml:space="preserve"> </v>
      </c>
      <c r="U672" s="373" t="str">
        <f t="shared" si="205"/>
        <v xml:space="preserve"> </v>
      </c>
      <c r="V672" s="509">
        <f t="shared" si="208"/>
        <v>0</v>
      </c>
      <c r="W672" s="461">
        <f t="shared" si="206"/>
        <v>0</v>
      </c>
    </row>
    <row r="673" spans="1:23" s="1" customFormat="1" ht="105.75" hidden="1" customHeight="1" thickBot="1" x14ac:dyDescent="0.25">
      <c r="A673" s="357">
        <f>'موازنة 2026-2027'!A673</f>
        <v>0</v>
      </c>
      <c r="B673" s="373">
        <f>'موازنة 2026-2027'!B673</f>
        <v>0</v>
      </c>
      <c r="C673" s="373">
        <f>'موازنة 2026-2027'!C673</f>
        <v>0</v>
      </c>
      <c r="D673" s="373">
        <f>'موازنة 2026-2027'!D673</f>
        <v>0</v>
      </c>
      <c r="E673" s="373">
        <f>'موازنة 2026-2027'!E673</f>
        <v>0</v>
      </c>
      <c r="F673" s="373">
        <f>'موازنة 2026-2027'!F673</f>
        <v>0</v>
      </c>
      <c r="G673" s="55">
        <v>4212070701</v>
      </c>
      <c r="H673" s="510" t="s">
        <v>598</v>
      </c>
      <c r="I673" s="373">
        <f>'الاطار الموازنى  راي الجهه عام'!I673</f>
        <v>0</v>
      </c>
      <c r="J673" s="373">
        <f>'موازنة 2026-2027'!O673</f>
        <v>0</v>
      </c>
      <c r="K673" s="373">
        <f>'الاطار الموازنى  راي الجهه عام'!J673</f>
        <v>0</v>
      </c>
      <c r="L673" s="373">
        <f>'الاطار الموازنى  راي الجهه عام'!K673</f>
        <v>0</v>
      </c>
      <c r="M673" s="373">
        <f>'الاطار الموازنى  راي الجهه عام'!M673</f>
        <v>0</v>
      </c>
      <c r="N673" s="373">
        <f>'موازنة 2027-2028 '!O673</f>
        <v>0</v>
      </c>
      <c r="O673" s="373">
        <f>'موازنة 2028 -2029'!O673</f>
        <v>0</v>
      </c>
      <c r="P673" s="373">
        <f t="shared" si="211"/>
        <v>0</v>
      </c>
      <c r="Q673" s="373">
        <f>'موازنة 2029-2030'!O673</f>
        <v>0</v>
      </c>
      <c r="R673" s="508">
        <f t="shared" si="203"/>
        <v>0</v>
      </c>
      <c r="S673" s="373"/>
      <c r="T673" s="373" t="str">
        <f t="shared" si="204"/>
        <v xml:space="preserve"> </v>
      </c>
      <c r="U673" s="373" t="str">
        <f t="shared" si="205"/>
        <v xml:space="preserve"> </v>
      </c>
      <c r="V673" s="509">
        <f t="shared" si="208"/>
        <v>0</v>
      </c>
      <c r="W673" s="461">
        <f t="shared" si="206"/>
        <v>0</v>
      </c>
    </row>
    <row r="674" spans="1:23" s="2" customFormat="1" ht="105" hidden="1" customHeight="1" thickBot="1" x14ac:dyDescent="0.25">
      <c r="A674" s="376">
        <f t="shared" ref="A674:S674" si="220">SUM(A667:A673)</f>
        <v>0</v>
      </c>
      <c r="B674" s="377">
        <f t="shared" si="220"/>
        <v>0</v>
      </c>
      <c r="C674" s="377">
        <f t="shared" si="220"/>
        <v>0</v>
      </c>
      <c r="D674" s="377">
        <f t="shared" si="220"/>
        <v>0</v>
      </c>
      <c r="E674" s="377">
        <f t="shared" si="220"/>
        <v>0</v>
      </c>
      <c r="F674" s="377">
        <f t="shared" si="220"/>
        <v>0</v>
      </c>
      <c r="G674" s="57"/>
      <c r="H674" s="514" t="s">
        <v>377</v>
      </c>
      <c r="I674" s="377">
        <f>'الاطار الموازنى  راي الجهه عام'!I674</f>
        <v>0</v>
      </c>
      <c r="J674" s="377">
        <f>'موازنة 2026-2027'!O674</f>
        <v>0</v>
      </c>
      <c r="K674" s="377">
        <f>'الاطار الموازنى  راي الجهه عام'!J674</f>
        <v>0</v>
      </c>
      <c r="L674" s="377">
        <f>'الاطار الموازنى  راي الجهه عام'!K674</f>
        <v>0</v>
      </c>
      <c r="M674" s="377">
        <f>'الاطار الموازنى  راي الجهه عام'!M674</f>
        <v>0</v>
      </c>
      <c r="N674" s="377">
        <f>'موازنة 2027-2028 '!O674</f>
        <v>0</v>
      </c>
      <c r="O674" s="377">
        <f>'موازنة 2028 -2029'!O674</f>
        <v>0</v>
      </c>
      <c r="P674" s="377">
        <f t="shared" si="220"/>
        <v>0</v>
      </c>
      <c r="Q674" s="377">
        <f>'موازنة 2029-2030'!O674</f>
        <v>0</v>
      </c>
      <c r="R674" s="515">
        <f t="shared" si="203"/>
        <v>0</v>
      </c>
      <c r="S674" s="377">
        <f t="shared" si="220"/>
        <v>0</v>
      </c>
      <c r="T674" s="377" t="str">
        <f t="shared" si="204"/>
        <v xml:space="preserve"> </v>
      </c>
      <c r="U674" s="377" t="str">
        <f t="shared" si="205"/>
        <v xml:space="preserve"> </v>
      </c>
      <c r="V674" s="516">
        <f t="shared" si="208"/>
        <v>0</v>
      </c>
      <c r="W674" s="461">
        <f t="shared" si="206"/>
        <v>0</v>
      </c>
    </row>
    <row r="675" spans="1:23" s="2" customFormat="1" ht="105.75" hidden="1" customHeight="1" x14ac:dyDescent="0.2">
      <c r="A675" s="389"/>
      <c r="B675" s="390"/>
      <c r="C675" s="390"/>
      <c r="D675" s="390"/>
      <c r="E675" s="390"/>
      <c r="F675" s="390"/>
      <c r="G675" s="53" t="s">
        <v>969</v>
      </c>
      <c r="H675" s="505" t="s">
        <v>474</v>
      </c>
      <c r="I675" s="390">
        <f>'الاطار الموازنى  راي الجهه عام'!I675</f>
        <v>0</v>
      </c>
      <c r="J675" s="390"/>
      <c r="K675" s="390">
        <f>'الاطار الموازنى  راي الجهه عام'!J675</f>
        <v>0</v>
      </c>
      <c r="L675" s="390">
        <f>'الاطار الموازنى  راي الجهه عام'!K675</f>
        <v>0</v>
      </c>
      <c r="M675" s="390">
        <f>'الاطار الموازنى  راي الجهه عام'!M675</f>
        <v>0</v>
      </c>
      <c r="N675" s="390"/>
      <c r="O675" s="390"/>
      <c r="P675" s="390"/>
      <c r="Q675" s="390"/>
      <c r="R675" s="544"/>
      <c r="S675" s="390"/>
      <c r="T675" s="390" t="str">
        <f t="shared" si="204"/>
        <v xml:space="preserve"> </v>
      </c>
      <c r="U675" s="390" t="str">
        <f t="shared" si="205"/>
        <v xml:space="preserve"> </v>
      </c>
      <c r="V675" s="545"/>
      <c r="W675" s="461">
        <f>W681</f>
        <v>0</v>
      </c>
    </row>
    <row r="676" spans="1:23" s="1" customFormat="1" ht="105.75" hidden="1" customHeight="1" x14ac:dyDescent="0.2">
      <c r="A676" s="357">
        <f>'موازنة 2026-2027'!A676</f>
        <v>0</v>
      </c>
      <c r="B676" s="373">
        <f>'موازنة 2026-2027'!B676</f>
        <v>0</v>
      </c>
      <c r="C676" s="373">
        <f>'موازنة 2026-2027'!C676</f>
        <v>0</v>
      </c>
      <c r="D676" s="373">
        <f>'موازنة 2026-2027'!D676</f>
        <v>0</v>
      </c>
      <c r="E676" s="373">
        <f>'موازنة 2026-2027'!E676</f>
        <v>0</v>
      </c>
      <c r="F676" s="373">
        <f>'موازنة 2026-2027'!F676</f>
        <v>0</v>
      </c>
      <c r="G676" s="54">
        <v>4212080101</v>
      </c>
      <c r="H676" s="477" t="s">
        <v>475</v>
      </c>
      <c r="I676" s="373">
        <f>'الاطار الموازنى  راي الجهه عام'!I676</f>
        <v>0</v>
      </c>
      <c r="J676" s="373">
        <f>'موازنة 2026-2027'!O676</f>
        <v>0</v>
      </c>
      <c r="K676" s="373">
        <f>'الاطار الموازنى  راي الجهه عام'!J676</f>
        <v>0</v>
      </c>
      <c r="L676" s="373">
        <f>'الاطار الموازنى  راي الجهه عام'!K676</f>
        <v>0</v>
      </c>
      <c r="M676" s="373">
        <f>'الاطار الموازنى  راي الجهه عام'!M676</f>
        <v>0</v>
      </c>
      <c r="N676" s="373">
        <f>'موازنة 2027-2028 '!O676</f>
        <v>0</v>
      </c>
      <c r="O676" s="373">
        <f>'موازنة 2028 -2029'!O676</f>
        <v>0</v>
      </c>
      <c r="P676" s="373">
        <f t="shared" si="211"/>
        <v>0</v>
      </c>
      <c r="Q676" s="373">
        <f>'موازنة 2029-2030'!O676</f>
        <v>0</v>
      </c>
      <c r="R676" s="508">
        <f t="shared" si="203"/>
        <v>0</v>
      </c>
      <c r="S676" s="373"/>
      <c r="T676" s="373" t="str">
        <f t="shared" si="204"/>
        <v xml:space="preserve"> </v>
      </c>
      <c r="U676" s="373" t="str">
        <f t="shared" si="205"/>
        <v xml:space="preserve"> </v>
      </c>
      <c r="V676" s="509">
        <f t="shared" si="208"/>
        <v>0</v>
      </c>
      <c r="W676" s="461">
        <f t="shared" si="206"/>
        <v>0</v>
      </c>
    </row>
    <row r="677" spans="1:23" s="1" customFormat="1" ht="105.75" hidden="1" customHeight="1" x14ac:dyDescent="0.2">
      <c r="A677" s="357">
        <f>'موازنة 2026-2027'!A677</f>
        <v>0</v>
      </c>
      <c r="B677" s="373">
        <f>'موازنة 2026-2027'!B677</f>
        <v>0</v>
      </c>
      <c r="C677" s="373">
        <f>'موازنة 2026-2027'!C677</f>
        <v>0</v>
      </c>
      <c r="D677" s="373">
        <f>'موازنة 2026-2027'!D677</f>
        <v>0</v>
      </c>
      <c r="E677" s="373">
        <f>'موازنة 2026-2027'!E677</f>
        <v>0</v>
      </c>
      <c r="F677" s="373">
        <f>'موازنة 2026-2027'!F677</f>
        <v>0</v>
      </c>
      <c r="G677" s="54">
        <v>4212080201</v>
      </c>
      <c r="H677" s="477" t="s">
        <v>476</v>
      </c>
      <c r="I677" s="373">
        <f>'الاطار الموازنى  راي الجهه عام'!I677</f>
        <v>0</v>
      </c>
      <c r="J677" s="373">
        <f>'موازنة 2026-2027'!O677</f>
        <v>0</v>
      </c>
      <c r="K677" s="373">
        <f>'الاطار الموازنى  راي الجهه عام'!J677</f>
        <v>0</v>
      </c>
      <c r="L677" s="373">
        <f>'الاطار الموازنى  راي الجهه عام'!K677</f>
        <v>0</v>
      </c>
      <c r="M677" s="373">
        <f>'الاطار الموازنى  راي الجهه عام'!M677</f>
        <v>0</v>
      </c>
      <c r="N677" s="373">
        <f>'موازنة 2027-2028 '!O677</f>
        <v>0</v>
      </c>
      <c r="O677" s="373">
        <f>'موازنة 2028 -2029'!O677</f>
        <v>0</v>
      </c>
      <c r="P677" s="373">
        <f t="shared" si="211"/>
        <v>0</v>
      </c>
      <c r="Q677" s="373">
        <f>'موازنة 2029-2030'!O677</f>
        <v>0</v>
      </c>
      <c r="R677" s="508">
        <f t="shared" si="203"/>
        <v>0</v>
      </c>
      <c r="S677" s="373"/>
      <c r="T677" s="373" t="str">
        <f t="shared" si="204"/>
        <v xml:space="preserve"> </v>
      </c>
      <c r="U677" s="373" t="str">
        <f t="shared" si="205"/>
        <v xml:space="preserve"> </v>
      </c>
      <c r="V677" s="509">
        <f t="shared" si="208"/>
        <v>0</v>
      </c>
      <c r="W677" s="461">
        <f t="shared" si="206"/>
        <v>0</v>
      </c>
    </row>
    <row r="678" spans="1:23" s="1" customFormat="1" ht="105.75" hidden="1" customHeight="1" x14ac:dyDescent="0.2">
      <c r="A678" s="357">
        <f>'موازنة 2026-2027'!A678</f>
        <v>0</v>
      </c>
      <c r="B678" s="373">
        <f>'موازنة 2026-2027'!B678</f>
        <v>0</v>
      </c>
      <c r="C678" s="373">
        <f>'موازنة 2026-2027'!C678</f>
        <v>0</v>
      </c>
      <c r="D678" s="373">
        <f>'موازنة 2026-2027'!D678</f>
        <v>0</v>
      </c>
      <c r="E678" s="373">
        <f>'موازنة 2026-2027'!E678</f>
        <v>0</v>
      </c>
      <c r="F678" s="373">
        <f>'موازنة 2026-2027'!F678</f>
        <v>0</v>
      </c>
      <c r="G678" s="54">
        <v>4212080301</v>
      </c>
      <c r="H678" s="477" t="s">
        <v>477</v>
      </c>
      <c r="I678" s="373">
        <f>'الاطار الموازنى  راي الجهه عام'!I678</f>
        <v>0</v>
      </c>
      <c r="J678" s="373">
        <f>'موازنة 2026-2027'!O678</f>
        <v>0</v>
      </c>
      <c r="K678" s="373">
        <f>'الاطار الموازنى  راي الجهه عام'!J678</f>
        <v>0</v>
      </c>
      <c r="L678" s="373">
        <f>'الاطار الموازنى  راي الجهه عام'!K678</f>
        <v>0</v>
      </c>
      <c r="M678" s="373">
        <f>'الاطار الموازنى  راي الجهه عام'!M678</f>
        <v>0</v>
      </c>
      <c r="N678" s="373">
        <f>'موازنة 2027-2028 '!O678</f>
        <v>0</v>
      </c>
      <c r="O678" s="373">
        <f>'موازنة 2028 -2029'!O678</f>
        <v>0</v>
      </c>
      <c r="P678" s="373">
        <f t="shared" si="211"/>
        <v>0</v>
      </c>
      <c r="Q678" s="373">
        <f>'موازنة 2029-2030'!O678</f>
        <v>0</v>
      </c>
      <c r="R678" s="508">
        <f t="shared" si="203"/>
        <v>0</v>
      </c>
      <c r="S678" s="373"/>
      <c r="T678" s="373" t="str">
        <f t="shared" si="204"/>
        <v xml:space="preserve"> </v>
      </c>
      <c r="U678" s="373" t="str">
        <f t="shared" si="205"/>
        <v xml:space="preserve"> </v>
      </c>
      <c r="V678" s="509">
        <f t="shared" si="208"/>
        <v>0</v>
      </c>
      <c r="W678" s="461">
        <f t="shared" si="206"/>
        <v>0</v>
      </c>
    </row>
    <row r="679" spans="1:23" s="1" customFormat="1" ht="105.75" hidden="1" customHeight="1" x14ac:dyDescent="0.2">
      <c r="A679" s="357">
        <f>'موازنة 2026-2027'!A679</f>
        <v>0</v>
      </c>
      <c r="B679" s="373">
        <f>'موازنة 2026-2027'!B679</f>
        <v>0</v>
      </c>
      <c r="C679" s="373">
        <f>'موازنة 2026-2027'!C679</f>
        <v>0</v>
      </c>
      <c r="D679" s="373">
        <f>'موازنة 2026-2027'!D679</f>
        <v>0</v>
      </c>
      <c r="E679" s="373">
        <f>'موازنة 2026-2027'!E679</f>
        <v>0</v>
      </c>
      <c r="F679" s="373">
        <f>'موازنة 2026-2027'!F679</f>
        <v>0</v>
      </c>
      <c r="G679" s="54">
        <v>4212080401</v>
      </c>
      <c r="H679" s="477" t="s">
        <v>478</v>
      </c>
      <c r="I679" s="373">
        <f>'الاطار الموازنى  راي الجهه عام'!I679</f>
        <v>0</v>
      </c>
      <c r="J679" s="373">
        <f>'موازنة 2026-2027'!O679</f>
        <v>0</v>
      </c>
      <c r="K679" s="373">
        <f>'الاطار الموازنى  راي الجهه عام'!J679</f>
        <v>0</v>
      </c>
      <c r="L679" s="373">
        <f>'الاطار الموازنى  راي الجهه عام'!K679</f>
        <v>0</v>
      </c>
      <c r="M679" s="373">
        <f>'الاطار الموازنى  راي الجهه عام'!M679</f>
        <v>0</v>
      </c>
      <c r="N679" s="373">
        <f>'موازنة 2027-2028 '!O679</f>
        <v>0</v>
      </c>
      <c r="O679" s="373">
        <f>'موازنة 2028 -2029'!O679</f>
        <v>0</v>
      </c>
      <c r="P679" s="373">
        <f t="shared" si="211"/>
        <v>0</v>
      </c>
      <c r="Q679" s="373">
        <f>'موازنة 2029-2030'!O679</f>
        <v>0</v>
      </c>
      <c r="R679" s="508">
        <f t="shared" si="203"/>
        <v>0</v>
      </c>
      <c r="S679" s="373"/>
      <c r="T679" s="373" t="str">
        <f t="shared" si="204"/>
        <v xml:space="preserve"> </v>
      </c>
      <c r="U679" s="373" t="str">
        <f t="shared" si="205"/>
        <v xml:space="preserve"> </v>
      </c>
      <c r="V679" s="509">
        <f t="shared" si="208"/>
        <v>0</v>
      </c>
      <c r="W679" s="461">
        <f t="shared" si="206"/>
        <v>0</v>
      </c>
    </row>
    <row r="680" spans="1:23" s="1" customFormat="1" ht="105.75" hidden="1" customHeight="1" thickBot="1" x14ac:dyDescent="0.25">
      <c r="A680" s="357">
        <f>'موازنة 2026-2027'!A680</f>
        <v>0</v>
      </c>
      <c r="B680" s="373">
        <f>'موازنة 2026-2027'!B680</f>
        <v>0</v>
      </c>
      <c r="C680" s="373">
        <f>'موازنة 2026-2027'!C680</f>
        <v>0</v>
      </c>
      <c r="D680" s="373">
        <f>'موازنة 2026-2027'!D680</f>
        <v>0</v>
      </c>
      <c r="E680" s="373">
        <f>'موازنة 2026-2027'!E680</f>
        <v>0</v>
      </c>
      <c r="F680" s="373">
        <f>'موازنة 2026-2027'!F680</f>
        <v>0</v>
      </c>
      <c r="G680" s="54">
        <v>4212080501</v>
      </c>
      <c r="H680" s="477" t="s">
        <v>479</v>
      </c>
      <c r="I680" s="373">
        <f>'الاطار الموازنى  راي الجهه عام'!I680</f>
        <v>0</v>
      </c>
      <c r="J680" s="373">
        <f>'موازنة 2026-2027'!O680</f>
        <v>0</v>
      </c>
      <c r="K680" s="373">
        <f>'الاطار الموازنى  راي الجهه عام'!J680</f>
        <v>0</v>
      </c>
      <c r="L680" s="373">
        <f>'الاطار الموازنى  راي الجهه عام'!K680</f>
        <v>0</v>
      </c>
      <c r="M680" s="373">
        <f>'الاطار الموازنى  راي الجهه عام'!M680</f>
        <v>0</v>
      </c>
      <c r="N680" s="373">
        <f>'موازنة 2027-2028 '!O680</f>
        <v>0</v>
      </c>
      <c r="O680" s="373">
        <f>'موازنة 2028 -2029'!O680</f>
        <v>0</v>
      </c>
      <c r="P680" s="373">
        <f t="shared" si="211"/>
        <v>0</v>
      </c>
      <c r="Q680" s="373">
        <f>'موازنة 2029-2030'!O680</f>
        <v>0</v>
      </c>
      <c r="R680" s="508">
        <f t="shared" si="203"/>
        <v>0</v>
      </c>
      <c r="S680" s="373"/>
      <c r="T680" s="373" t="str">
        <f t="shared" si="204"/>
        <v xml:space="preserve"> </v>
      </c>
      <c r="U680" s="373" t="str">
        <f t="shared" si="205"/>
        <v xml:space="preserve"> </v>
      </c>
      <c r="V680" s="509">
        <f t="shared" si="208"/>
        <v>0</v>
      </c>
      <c r="W680" s="461">
        <f t="shared" si="206"/>
        <v>0</v>
      </c>
    </row>
    <row r="681" spans="1:23" s="2" customFormat="1" ht="112.5" hidden="1" customHeight="1" thickBot="1" x14ac:dyDescent="0.25">
      <c r="A681" s="376">
        <f t="shared" ref="A681:S681" si="221">SUM(A676:A680)</f>
        <v>0</v>
      </c>
      <c r="B681" s="377">
        <f t="shared" si="221"/>
        <v>0</v>
      </c>
      <c r="C681" s="377">
        <f t="shared" si="221"/>
        <v>0</v>
      </c>
      <c r="D681" s="377">
        <f t="shared" si="221"/>
        <v>0</v>
      </c>
      <c r="E681" s="377">
        <f t="shared" si="221"/>
        <v>0</v>
      </c>
      <c r="F681" s="377">
        <f t="shared" si="221"/>
        <v>0</v>
      </c>
      <c r="G681" s="57"/>
      <c r="H681" s="514" t="s">
        <v>480</v>
      </c>
      <c r="I681" s="377">
        <f>'الاطار الموازنى  راي الجهه عام'!I681</f>
        <v>0</v>
      </c>
      <c r="J681" s="377">
        <f>'موازنة 2026-2027'!O681</f>
        <v>0</v>
      </c>
      <c r="K681" s="377">
        <f>'الاطار الموازنى  راي الجهه عام'!J681</f>
        <v>0</v>
      </c>
      <c r="L681" s="377">
        <f>'الاطار الموازنى  راي الجهه عام'!K681</f>
        <v>0</v>
      </c>
      <c r="M681" s="377">
        <f>'الاطار الموازنى  راي الجهه عام'!M681</f>
        <v>0</v>
      </c>
      <c r="N681" s="377">
        <f>'موازنة 2027-2028 '!O681</f>
        <v>0</v>
      </c>
      <c r="O681" s="377">
        <f>'موازنة 2028 -2029'!O681</f>
        <v>0</v>
      </c>
      <c r="P681" s="377">
        <f t="shared" si="221"/>
        <v>0</v>
      </c>
      <c r="Q681" s="377">
        <f>'موازنة 2029-2030'!O681</f>
        <v>0</v>
      </c>
      <c r="R681" s="515">
        <f t="shared" si="203"/>
        <v>0</v>
      </c>
      <c r="S681" s="377">
        <f t="shared" si="221"/>
        <v>0</v>
      </c>
      <c r="T681" s="377" t="str">
        <f t="shared" si="204"/>
        <v xml:space="preserve"> </v>
      </c>
      <c r="U681" s="377" t="str">
        <f t="shared" si="205"/>
        <v xml:space="preserve"> </v>
      </c>
      <c r="V681" s="516">
        <f t="shared" si="208"/>
        <v>0</v>
      </c>
      <c r="W681" s="461">
        <f t="shared" si="206"/>
        <v>0</v>
      </c>
    </row>
    <row r="682" spans="1:23" s="2" customFormat="1" ht="105.75" hidden="1" customHeight="1" x14ac:dyDescent="0.2">
      <c r="A682" s="389">
        <f>'موازنة 2026-2027'!A682</f>
        <v>0</v>
      </c>
      <c r="B682" s="390">
        <f>'موازنة 2026-2027'!B682</f>
        <v>0</v>
      </c>
      <c r="C682" s="390">
        <f>'موازنة 2026-2027'!C682</f>
        <v>0</v>
      </c>
      <c r="D682" s="390">
        <f>'موازنة 2026-2027'!D682</f>
        <v>0</v>
      </c>
      <c r="E682" s="390">
        <f>'موازنة 2026-2027'!E682</f>
        <v>0</v>
      </c>
      <c r="F682" s="390">
        <f>'موازنة 2026-2027'!F682</f>
        <v>0</v>
      </c>
      <c r="G682" s="60" t="s">
        <v>1039</v>
      </c>
      <c r="H682" s="474" t="s">
        <v>481</v>
      </c>
      <c r="I682" s="390">
        <f>'الاطار الموازنى  راي الجهه عام'!I682</f>
        <v>0</v>
      </c>
      <c r="J682" s="390">
        <f>'موازنة 2026-2027'!O682</f>
        <v>0</v>
      </c>
      <c r="K682" s="390">
        <f>'الاطار الموازنى  راي الجهه عام'!J682</f>
        <v>0</v>
      </c>
      <c r="L682" s="390">
        <f>'الاطار الموازنى  راي الجهه عام'!K682</f>
        <v>0</v>
      </c>
      <c r="M682" s="390">
        <f>'الاطار الموازنى  راي الجهه عام'!M682</f>
        <v>0</v>
      </c>
      <c r="N682" s="390">
        <f>'موازنة 2027-2028 '!O682</f>
        <v>0</v>
      </c>
      <c r="O682" s="390">
        <f>'موازنة 2028 -2029'!O682</f>
        <v>0</v>
      </c>
      <c r="P682" s="390">
        <f t="shared" si="211"/>
        <v>0</v>
      </c>
      <c r="Q682" s="390">
        <f>'موازنة 2029-2030'!O682</f>
        <v>0</v>
      </c>
      <c r="R682" s="544">
        <f t="shared" si="203"/>
        <v>0</v>
      </c>
      <c r="S682" s="390"/>
      <c r="T682" s="390" t="str">
        <f t="shared" si="204"/>
        <v xml:space="preserve"> </v>
      </c>
      <c r="U682" s="390" t="str">
        <f t="shared" si="205"/>
        <v xml:space="preserve"> </v>
      </c>
      <c r="V682" s="545">
        <f t="shared" si="208"/>
        <v>0</v>
      </c>
      <c r="W682" s="461">
        <f t="shared" si="206"/>
        <v>0</v>
      </c>
    </row>
    <row r="683" spans="1:23" s="2" customFormat="1" ht="105.75" hidden="1" customHeight="1" x14ac:dyDescent="0.2">
      <c r="A683" s="389">
        <f>'موازنة 2026-2027'!A683</f>
        <v>0</v>
      </c>
      <c r="B683" s="390">
        <f>'موازنة 2026-2027'!B683</f>
        <v>0</v>
      </c>
      <c r="C683" s="390">
        <f>'موازنة 2026-2027'!C683</f>
        <v>0</v>
      </c>
      <c r="D683" s="390">
        <f>'موازنة 2026-2027'!D683</f>
        <v>0</v>
      </c>
      <c r="E683" s="390">
        <f>'موازنة 2026-2027'!E683</f>
        <v>0</v>
      </c>
      <c r="F683" s="390">
        <f>'موازنة 2026-2027'!F683</f>
        <v>0</v>
      </c>
      <c r="G683" s="60" t="s">
        <v>1040</v>
      </c>
      <c r="H683" s="474" t="s">
        <v>567</v>
      </c>
      <c r="I683" s="390">
        <f>'الاطار الموازنى  راي الجهه عام'!I683</f>
        <v>0</v>
      </c>
      <c r="J683" s="390">
        <f>'موازنة 2026-2027'!O683</f>
        <v>0</v>
      </c>
      <c r="K683" s="390">
        <f>'الاطار الموازنى  راي الجهه عام'!J683</f>
        <v>0</v>
      </c>
      <c r="L683" s="390">
        <f>'الاطار الموازنى  راي الجهه عام'!K683</f>
        <v>0</v>
      </c>
      <c r="M683" s="390">
        <f>'الاطار الموازنى  راي الجهه عام'!M683</f>
        <v>0</v>
      </c>
      <c r="N683" s="390">
        <f>'موازنة 2027-2028 '!O683</f>
        <v>0</v>
      </c>
      <c r="O683" s="390">
        <f>'موازنة 2028 -2029'!O683</f>
        <v>0</v>
      </c>
      <c r="P683" s="390">
        <f t="shared" si="211"/>
        <v>0</v>
      </c>
      <c r="Q683" s="390">
        <f>'موازنة 2029-2030'!O683</f>
        <v>0</v>
      </c>
      <c r="R683" s="544">
        <f t="shared" ref="R683:R745" si="222">Q683-J683</f>
        <v>0</v>
      </c>
      <c r="S683" s="390"/>
      <c r="T683" s="390" t="str">
        <f t="shared" ref="T683:T746" si="223">IF(S683&gt;J683,S683-J683," ")</f>
        <v xml:space="preserve"> </v>
      </c>
      <c r="U683" s="390" t="str">
        <f t="shared" ref="U683:U746" si="224">IF(J683&gt;S683,J683-S683," ")</f>
        <v xml:space="preserve"> </v>
      </c>
      <c r="V683" s="545">
        <f t="shared" si="208"/>
        <v>0</v>
      </c>
      <c r="W683" s="461">
        <f t="shared" ref="W683:W745" si="225">SUM(A683+B683+C683+D683+E683+F683+J683+N683+O683+P683+Q683+S683)</f>
        <v>0</v>
      </c>
    </row>
    <row r="684" spans="1:23" s="2" customFormat="1" ht="105.75" hidden="1" customHeight="1" thickBot="1" x14ac:dyDescent="0.25">
      <c r="A684" s="389">
        <f>'موازنة 2026-2027'!A684</f>
        <v>0</v>
      </c>
      <c r="B684" s="390">
        <f>'موازنة 2026-2027'!B684</f>
        <v>0</v>
      </c>
      <c r="C684" s="390">
        <f>'موازنة 2026-2027'!C684</f>
        <v>0</v>
      </c>
      <c r="D684" s="390">
        <f>'موازنة 2026-2027'!D684</f>
        <v>0</v>
      </c>
      <c r="E684" s="390">
        <f>'موازنة 2026-2027'!E684</f>
        <v>0</v>
      </c>
      <c r="F684" s="390">
        <f>'موازنة 2026-2027'!F684</f>
        <v>0</v>
      </c>
      <c r="G684" s="68" t="s">
        <v>1041</v>
      </c>
      <c r="H684" s="593" t="s">
        <v>482</v>
      </c>
      <c r="I684" s="390">
        <f>'الاطار الموازنى  راي الجهه عام'!I684</f>
        <v>0</v>
      </c>
      <c r="J684" s="390">
        <f>'موازنة 2026-2027'!O684</f>
        <v>0</v>
      </c>
      <c r="K684" s="390">
        <f>'الاطار الموازنى  راي الجهه عام'!J684</f>
        <v>0</v>
      </c>
      <c r="L684" s="390">
        <f>'الاطار الموازنى  راي الجهه عام'!K684</f>
        <v>0</v>
      </c>
      <c r="M684" s="390">
        <f>'الاطار الموازنى  راي الجهه عام'!M684</f>
        <v>0</v>
      </c>
      <c r="N684" s="390">
        <f>'موازنة 2027-2028 '!O684</f>
        <v>0</v>
      </c>
      <c r="O684" s="390">
        <f>'موازنة 2028 -2029'!O684</f>
        <v>0</v>
      </c>
      <c r="P684" s="390">
        <f t="shared" si="211"/>
        <v>0</v>
      </c>
      <c r="Q684" s="390">
        <f>'موازنة 2029-2030'!O684</f>
        <v>0</v>
      </c>
      <c r="R684" s="544">
        <f t="shared" si="222"/>
        <v>0</v>
      </c>
      <c r="S684" s="390"/>
      <c r="T684" s="390" t="str">
        <f t="shared" si="223"/>
        <v xml:space="preserve"> </v>
      </c>
      <c r="U684" s="390" t="str">
        <f t="shared" si="224"/>
        <v xml:space="preserve"> </v>
      </c>
      <c r="V684" s="545">
        <f t="shared" si="208"/>
        <v>0</v>
      </c>
      <c r="W684" s="461">
        <f t="shared" si="225"/>
        <v>0</v>
      </c>
    </row>
    <row r="685" spans="1:23" s="3" customFormat="1" ht="112.5" customHeight="1" thickBot="1" x14ac:dyDescent="0.25">
      <c r="A685" s="382">
        <f t="shared" ref="A685:S685" si="226">A684+A683+A682+A681+A674+A665+A664+A663+A662+A658+A654</f>
        <v>0</v>
      </c>
      <c r="B685" s="383">
        <f t="shared" si="226"/>
        <v>0</v>
      </c>
      <c r="C685" s="383">
        <f t="shared" si="226"/>
        <v>0</v>
      </c>
      <c r="D685" s="383">
        <f t="shared" si="226"/>
        <v>0</v>
      </c>
      <c r="E685" s="383">
        <f t="shared" si="226"/>
        <v>0</v>
      </c>
      <c r="F685" s="383">
        <f t="shared" si="226"/>
        <v>0</v>
      </c>
      <c r="G685" s="58"/>
      <c r="H685" s="525" t="s">
        <v>483</v>
      </c>
      <c r="I685" s="383">
        <f>'الاطار الموازنى  راي الجهه عام'!I685</f>
        <v>0</v>
      </c>
      <c r="J685" s="383">
        <f>'موازنة 2026-2027'!O685</f>
        <v>0</v>
      </c>
      <c r="K685" s="383">
        <f>'الاطار الموازنى  راي الجهه عام'!J685</f>
        <v>0</v>
      </c>
      <c r="L685" s="383">
        <f>'الاطار الموازنى  راي الجهه عام'!K685</f>
        <v>0</v>
      </c>
      <c r="M685" s="383">
        <f>'الاطار الموازنى  راي الجهه عام'!M685</f>
        <v>0</v>
      </c>
      <c r="N685" s="383">
        <f>'موازنة 2027-2028 '!O685</f>
        <v>0</v>
      </c>
      <c r="O685" s="383">
        <f>'موازنة 2028 -2029'!O685</f>
        <v>0</v>
      </c>
      <c r="P685" s="383">
        <f t="shared" si="226"/>
        <v>0</v>
      </c>
      <c r="Q685" s="383">
        <f>'موازنة 2029-2030'!O685</f>
        <v>0</v>
      </c>
      <c r="R685" s="526">
        <f t="shared" si="222"/>
        <v>0</v>
      </c>
      <c r="S685" s="383">
        <f t="shared" si="226"/>
        <v>0</v>
      </c>
      <c r="T685" s="383" t="str">
        <f t="shared" si="223"/>
        <v xml:space="preserve"> </v>
      </c>
      <c r="U685" s="383" t="str">
        <f t="shared" si="224"/>
        <v xml:space="preserve"> </v>
      </c>
      <c r="V685" s="527">
        <f t="shared" si="208"/>
        <v>0</v>
      </c>
      <c r="W685" s="461">
        <f t="shared" si="225"/>
        <v>0</v>
      </c>
    </row>
    <row r="686" spans="1:23" s="3" customFormat="1" ht="110.25" customHeight="1" thickBot="1" x14ac:dyDescent="0.25">
      <c r="A686" s="382">
        <f t="shared" ref="A686:S686" si="227">A685+A652</f>
        <v>3000000</v>
      </c>
      <c r="B686" s="383">
        <f t="shared" si="227"/>
        <v>60943</v>
      </c>
      <c r="C686" s="383">
        <f t="shared" si="227"/>
        <v>3000000</v>
      </c>
      <c r="D686" s="383">
        <f t="shared" si="227"/>
        <v>2993469</v>
      </c>
      <c r="E686" s="383">
        <f t="shared" si="227"/>
        <v>3000000</v>
      </c>
      <c r="F686" s="383">
        <f t="shared" si="227"/>
        <v>0</v>
      </c>
      <c r="G686" s="58"/>
      <c r="H686" s="525" t="s">
        <v>484</v>
      </c>
      <c r="I686" s="383">
        <f>'الاطار الموازنى  راي الجهه عام'!I686</f>
        <v>1000000</v>
      </c>
      <c r="J686" s="383">
        <f>'موازنة 2026-2027'!O686</f>
        <v>1000000</v>
      </c>
      <c r="K686" s="383">
        <f>'الاطار الموازنى  راي الجهه عام'!J686</f>
        <v>1000000</v>
      </c>
      <c r="L686" s="383">
        <f>'الاطار الموازنى  راي الجهه عام'!K686</f>
        <v>1000000</v>
      </c>
      <c r="M686" s="383">
        <f>'الاطار الموازنى  راي الجهه عام'!M686</f>
        <v>0</v>
      </c>
      <c r="N686" s="383">
        <f>'موازنة 2027-2028 '!O686</f>
        <v>1000000</v>
      </c>
      <c r="O686" s="383">
        <f>'موازنة 2028 -2029'!O686</f>
        <v>1000000</v>
      </c>
      <c r="P686" s="383">
        <f t="shared" si="227"/>
        <v>2000000</v>
      </c>
      <c r="Q686" s="383">
        <f>'موازنة 2029-2030'!O686</f>
        <v>0</v>
      </c>
      <c r="R686" s="526">
        <f t="shared" si="222"/>
        <v>-1000000</v>
      </c>
      <c r="S686" s="383">
        <f t="shared" si="227"/>
        <v>0</v>
      </c>
      <c r="T686" s="383" t="str">
        <f t="shared" si="223"/>
        <v xml:space="preserve"> </v>
      </c>
      <c r="U686" s="383">
        <f t="shared" si="224"/>
        <v>1000000</v>
      </c>
      <c r="V686" s="527">
        <f t="shared" si="208"/>
        <v>0</v>
      </c>
      <c r="W686" s="461">
        <f t="shared" si="225"/>
        <v>17054412</v>
      </c>
    </row>
    <row r="687" spans="1:23" s="3" customFormat="1" ht="105.75" hidden="1" customHeight="1" x14ac:dyDescent="0.2">
      <c r="A687" s="442"/>
      <c r="B687" s="443"/>
      <c r="C687" s="443"/>
      <c r="D687" s="443"/>
      <c r="E687" s="443"/>
      <c r="F687" s="443"/>
      <c r="G687" s="42" t="s">
        <v>970</v>
      </c>
      <c r="H687" s="540" t="s">
        <v>485</v>
      </c>
      <c r="I687" s="443">
        <f>'الاطار الموازنى  راي الجهه عام'!I687</f>
        <v>0</v>
      </c>
      <c r="J687" s="443"/>
      <c r="K687" s="443">
        <f>'الاطار الموازنى  راي الجهه عام'!J687</f>
        <v>0</v>
      </c>
      <c r="L687" s="443">
        <f>'الاطار الموازنى  راي الجهه عام'!K687</f>
        <v>0</v>
      </c>
      <c r="M687" s="443">
        <f>'الاطار الموازنى  راي الجهه عام'!M687</f>
        <v>0</v>
      </c>
      <c r="N687" s="443"/>
      <c r="O687" s="443"/>
      <c r="P687" s="443"/>
      <c r="Q687" s="443"/>
      <c r="R687" s="624"/>
      <c r="S687" s="443"/>
      <c r="T687" s="443"/>
      <c r="U687" s="443"/>
      <c r="V687" s="625"/>
      <c r="W687" s="461">
        <f>W688</f>
        <v>0</v>
      </c>
    </row>
    <row r="688" spans="1:23" s="3" customFormat="1" ht="105.75" hidden="1" customHeight="1" x14ac:dyDescent="0.2">
      <c r="A688" s="355"/>
      <c r="B688" s="425"/>
      <c r="C688" s="425"/>
      <c r="D688" s="425"/>
      <c r="E688" s="425"/>
      <c r="F688" s="425"/>
      <c r="G688" s="69" t="s">
        <v>971</v>
      </c>
      <c r="H688" s="471" t="s">
        <v>486</v>
      </c>
      <c r="I688" s="425">
        <f>'الاطار الموازنى  راي الجهه عام'!I688</f>
        <v>0</v>
      </c>
      <c r="J688" s="425"/>
      <c r="K688" s="425">
        <f>'الاطار الموازنى  راي الجهه عام'!J688</f>
        <v>0</v>
      </c>
      <c r="L688" s="425">
        <f>'الاطار الموازنى  راي الجهه عام'!K688</f>
        <v>0</v>
      </c>
      <c r="M688" s="425">
        <f>'الاطار الموازنى  راي الجهه عام'!M688</f>
        <v>0</v>
      </c>
      <c r="N688" s="425"/>
      <c r="O688" s="425"/>
      <c r="P688" s="425"/>
      <c r="Q688" s="425"/>
      <c r="R688" s="594"/>
      <c r="S688" s="425"/>
      <c r="T688" s="425" t="str">
        <f t="shared" si="223"/>
        <v xml:space="preserve"> </v>
      </c>
      <c r="U688" s="425" t="str">
        <f t="shared" si="224"/>
        <v xml:space="preserve"> </v>
      </c>
      <c r="V688" s="595"/>
      <c r="W688" s="461">
        <f t="shared" si="225"/>
        <v>0</v>
      </c>
    </row>
    <row r="689" spans="1:23" s="2" customFormat="1" ht="105.75" hidden="1" customHeight="1" x14ac:dyDescent="0.2">
      <c r="A689" s="389">
        <f>'موازنة 2026-2027'!A689</f>
        <v>0</v>
      </c>
      <c r="B689" s="390">
        <f>'موازنة 2026-2027'!B689</f>
        <v>0</v>
      </c>
      <c r="C689" s="390">
        <f>'موازنة 2026-2027'!C689</f>
        <v>0</v>
      </c>
      <c r="D689" s="390">
        <f>'موازنة 2026-2027'!D689</f>
        <v>0</v>
      </c>
      <c r="E689" s="390">
        <f>'موازنة 2026-2027'!E689</f>
        <v>0</v>
      </c>
      <c r="F689" s="390">
        <f>'موازنة 2026-2027'!F689</f>
        <v>0</v>
      </c>
      <c r="G689" s="60" t="s">
        <v>1042</v>
      </c>
      <c r="H689" s="474" t="s">
        <v>487</v>
      </c>
      <c r="I689" s="390">
        <f>'الاطار الموازنى  راي الجهه عام'!I689</f>
        <v>0</v>
      </c>
      <c r="J689" s="390">
        <f>'موازنة 2026-2027'!O689</f>
        <v>0</v>
      </c>
      <c r="K689" s="390">
        <f>'الاطار الموازنى  راي الجهه عام'!J689</f>
        <v>0</v>
      </c>
      <c r="L689" s="390">
        <f>'الاطار الموازنى  راي الجهه عام'!K689</f>
        <v>0</v>
      </c>
      <c r="M689" s="390">
        <f>'الاطار الموازنى  راي الجهه عام'!M689</f>
        <v>0</v>
      </c>
      <c r="N689" s="390">
        <f>'موازنة 2027-2028 '!O689</f>
        <v>0</v>
      </c>
      <c r="O689" s="390">
        <f>'موازنة 2028 -2029'!O689</f>
        <v>0</v>
      </c>
      <c r="P689" s="390">
        <f t="shared" si="211"/>
        <v>0</v>
      </c>
      <c r="Q689" s="390">
        <f>'موازنة 2029-2030'!O689</f>
        <v>0</v>
      </c>
      <c r="R689" s="544">
        <f t="shared" si="222"/>
        <v>0</v>
      </c>
      <c r="S689" s="390"/>
      <c r="T689" s="390" t="str">
        <f t="shared" si="223"/>
        <v xml:space="preserve"> </v>
      </c>
      <c r="U689" s="390" t="str">
        <f t="shared" si="224"/>
        <v xml:space="preserve"> </v>
      </c>
      <c r="V689" s="545">
        <f t="shared" ref="V689:V752" si="228">IF(S689=0,,S689/J689)</f>
        <v>0</v>
      </c>
      <c r="W689" s="461">
        <f t="shared" si="225"/>
        <v>0</v>
      </c>
    </row>
    <row r="690" spans="1:23" s="2" customFormat="1" ht="105.75" hidden="1" customHeight="1" x14ac:dyDescent="0.2">
      <c r="A690" s="389">
        <f>'موازنة 2026-2027'!A690</f>
        <v>0</v>
      </c>
      <c r="B690" s="390">
        <f>'موازنة 2026-2027'!B690</f>
        <v>0</v>
      </c>
      <c r="C690" s="390">
        <f>'موازنة 2026-2027'!C690</f>
        <v>0</v>
      </c>
      <c r="D690" s="390">
        <f>'موازنة 2026-2027'!D690</f>
        <v>0</v>
      </c>
      <c r="E690" s="390">
        <f>'موازنة 2026-2027'!E690</f>
        <v>0</v>
      </c>
      <c r="F690" s="390">
        <f>'موازنة 2026-2027'!F690</f>
        <v>0</v>
      </c>
      <c r="G690" s="60" t="s">
        <v>1043</v>
      </c>
      <c r="H690" s="474" t="s">
        <v>488</v>
      </c>
      <c r="I690" s="390">
        <f>'الاطار الموازنى  راي الجهه عام'!I690</f>
        <v>0</v>
      </c>
      <c r="J690" s="390">
        <f>'موازنة 2026-2027'!O690</f>
        <v>0</v>
      </c>
      <c r="K690" s="390">
        <f>'الاطار الموازنى  راي الجهه عام'!J690</f>
        <v>0</v>
      </c>
      <c r="L690" s="390">
        <f>'الاطار الموازنى  راي الجهه عام'!K690</f>
        <v>0</v>
      </c>
      <c r="M690" s="390">
        <f>'الاطار الموازنى  راي الجهه عام'!M690</f>
        <v>0</v>
      </c>
      <c r="N690" s="390">
        <f>'موازنة 2027-2028 '!O690</f>
        <v>0</v>
      </c>
      <c r="O690" s="390">
        <f>'موازنة 2028 -2029'!O690</f>
        <v>0</v>
      </c>
      <c r="P690" s="390">
        <f t="shared" si="211"/>
        <v>0</v>
      </c>
      <c r="Q690" s="390">
        <f>'موازنة 2029-2030'!O690</f>
        <v>0</v>
      </c>
      <c r="R690" s="544">
        <f t="shared" si="222"/>
        <v>0</v>
      </c>
      <c r="S690" s="390"/>
      <c r="T690" s="390" t="str">
        <f t="shared" si="223"/>
        <v xml:space="preserve"> </v>
      </c>
      <c r="U690" s="390" t="str">
        <f t="shared" si="224"/>
        <v xml:space="preserve"> </v>
      </c>
      <c r="V690" s="545">
        <f t="shared" si="228"/>
        <v>0</v>
      </c>
      <c r="W690" s="461">
        <f t="shared" si="225"/>
        <v>0</v>
      </c>
    </row>
    <row r="691" spans="1:23" s="2" customFormat="1" ht="105.75" hidden="1" customHeight="1" x14ac:dyDescent="0.2">
      <c r="A691" s="389">
        <f>'موازنة 2026-2027'!A691</f>
        <v>0</v>
      </c>
      <c r="B691" s="390">
        <f>'موازنة 2026-2027'!B691</f>
        <v>0</v>
      </c>
      <c r="C691" s="390">
        <f>'موازنة 2026-2027'!C691</f>
        <v>0</v>
      </c>
      <c r="D691" s="390">
        <f>'موازنة 2026-2027'!D691</f>
        <v>0</v>
      </c>
      <c r="E691" s="390">
        <f>'موازنة 2026-2027'!E691</f>
        <v>0</v>
      </c>
      <c r="F691" s="390">
        <f>'موازنة 2026-2027'!F691</f>
        <v>0</v>
      </c>
      <c r="G691" s="60" t="s">
        <v>1044</v>
      </c>
      <c r="H691" s="474" t="s">
        <v>489</v>
      </c>
      <c r="I691" s="390">
        <f>'الاطار الموازنى  راي الجهه عام'!I691</f>
        <v>0</v>
      </c>
      <c r="J691" s="390">
        <f>'موازنة 2026-2027'!O691</f>
        <v>0</v>
      </c>
      <c r="K691" s="390">
        <f>'الاطار الموازنى  راي الجهه عام'!J691</f>
        <v>0</v>
      </c>
      <c r="L691" s="390">
        <f>'الاطار الموازنى  راي الجهه عام'!K691</f>
        <v>0</v>
      </c>
      <c r="M691" s="390">
        <f>'الاطار الموازنى  راي الجهه عام'!M691</f>
        <v>0</v>
      </c>
      <c r="N691" s="390">
        <f>'موازنة 2027-2028 '!O691</f>
        <v>0</v>
      </c>
      <c r="O691" s="390">
        <f>'موازنة 2028 -2029'!O691</f>
        <v>0</v>
      </c>
      <c r="P691" s="390">
        <f t="shared" ref="P691:P752" si="229">O691*2</f>
        <v>0</v>
      </c>
      <c r="Q691" s="390">
        <f>'موازنة 2029-2030'!O691</f>
        <v>0</v>
      </c>
      <c r="R691" s="544">
        <f t="shared" si="222"/>
        <v>0</v>
      </c>
      <c r="S691" s="390"/>
      <c r="T691" s="390" t="str">
        <f t="shared" si="223"/>
        <v xml:space="preserve"> </v>
      </c>
      <c r="U691" s="390" t="str">
        <f t="shared" si="224"/>
        <v xml:space="preserve"> </v>
      </c>
      <c r="V691" s="545">
        <f t="shared" si="228"/>
        <v>0</v>
      </c>
      <c r="W691" s="461">
        <f t="shared" si="225"/>
        <v>0</v>
      </c>
    </row>
    <row r="692" spans="1:23" s="2" customFormat="1" ht="105.75" hidden="1" customHeight="1" thickBot="1" x14ac:dyDescent="0.25">
      <c r="A692" s="389">
        <f>'موازنة 2026-2027'!A692</f>
        <v>0</v>
      </c>
      <c r="B692" s="390">
        <f>'موازنة 2026-2027'!B692</f>
        <v>0</v>
      </c>
      <c r="C692" s="390">
        <f>'موازنة 2026-2027'!C692</f>
        <v>0</v>
      </c>
      <c r="D692" s="390">
        <f>'موازنة 2026-2027'!D692</f>
        <v>0</v>
      </c>
      <c r="E692" s="390">
        <f>'موازنة 2026-2027'!E692</f>
        <v>0</v>
      </c>
      <c r="F692" s="390">
        <f>'موازنة 2026-2027'!F692</f>
        <v>0</v>
      </c>
      <c r="G692" s="68" t="s">
        <v>1045</v>
      </c>
      <c r="H692" s="593" t="s">
        <v>490</v>
      </c>
      <c r="I692" s="390">
        <f>'الاطار الموازنى  راي الجهه عام'!I692</f>
        <v>0</v>
      </c>
      <c r="J692" s="390">
        <f>'موازنة 2026-2027'!O692</f>
        <v>0</v>
      </c>
      <c r="K692" s="390">
        <f>'الاطار الموازنى  راي الجهه عام'!J692</f>
        <v>0</v>
      </c>
      <c r="L692" s="390">
        <f>'الاطار الموازنى  راي الجهه عام'!K692</f>
        <v>0</v>
      </c>
      <c r="M692" s="390">
        <f>'الاطار الموازنى  راي الجهه عام'!M692</f>
        <v>0</v>
      </c>
      <c r="N692" s="390">
        <f>'موازنة 2027-2028 '!O692</f>
        <v>0</v>
      </c>
      <c r="O692" s="390">
        <f>'موازنة 2028 -2029'!O692</f>
        <v>0</v>
      </c>
      <c r="P692" s="390">
        <f t="shared" si="229"/>
        <v>0</v>
      </c>
      <c r="Q692" s="390">
        <f>'موازنة 2029-2030'!O692</f>
        <v>0</v>
      </c>
      <c r="R692" s="544">
        <f t="shared" si="222"/>
        <v>0</v>
      </c>
      <c r="S692" s="390"/>
      <c r="T692" s="390" t="str">
        <f t="shared" si="223"/>
        <v xml:space="preserve"> </v>
      </c>
      <c r="U692" s="390" t="str">
        <f t="shared" si="224"/>
        <v xml:space="preserve"> </v>
      </c>
      <c r="V692" s="545">
        <f t="shared" si="228"/>
        <v>0</v>
      </c>
      <c r="W692" s="461">
        <f t="shared" si="225"/>
        <v>0</v>
      </c>
    </row>
    <row r="693" spans="1:23" s="3" customFormat="1" ht="114.75" hidden="1" customHeight="1" thickBot="1" x14ac:dyDescent="0.25">
      <c r="A693" s="382">
        <f t="shared" ref="A693:F693" si="230">SUM(A689:A692)</f>
        <v>0</v>
      </c>
      <c r="B693" s="383">
        <f t="shared" si="230"/>
        <v>0</v>
      </c>
      <c r="C693" s="383">
        <f t="shared" si="230"/>
        <v>0</v>
      </c>
      <c r="D693" s="383">
        <f t="shared" si="230"/>
        <v>0</v>
      </c>
      <c r="E693" s="383">
        <f t="shared" si="230"/>
        <v>0</v>
      </c>
      <c r="F693" s="383">
        <f t="shared" si="230"/>
        <v>0</v>
      </c>
      <c r="G693" s="58"/>
      <c r="H693" s="525" t="s">
        <v>456</v>
      </c>
      <c r="I693" s="383">
        <f>'الاطار الموازنى  راي الجهه عام'!I693</f>
        <v>0</v>
      </c>
      <c r="J693" s="383">
        <f>'موازنة 2026-2027'!O693</f>
        <v>0</v>
      </c>
      <c r="K693" s="383">
        <f>'الاطار الموازنى  راي الجهه عام'!J693</f>
        <v>0</v>
      </c>
      <c r="L693" s="383">
        <f>'الاطار الموازنى  راي الجهه عام'!K693</f>
        <v>0</v>
      </c>
      <c r="M693" s="383">
        <f>'الاطار الموازنى  راي الجهه عام'!M693</f>
        <v>0</v>
      </c>
      <c r="N693" s="383">
        <f>'موازنة 2027-2028 '!O693</f>
        <v>0</v>
      </c>
      <c r="O693" s="383">
        <f>'موازنة 2028 -2029'!O693</f>
        <v>0</v>
      </c>
      <c r="P693" s="383">
        <f t="shared" ref="P693:S693" si="231">SUM(P689:P692)</f>
        <v>0</v>
      </c>
      <c r="Q693" s="383">
        <f>'موازنة 2029-2030'!O693</f>
        <v>0</v>
      </c>
      <c r="R693" s="526">
        <f t="shared" si="222"/>
        <v>0</v>
      </c>
      <c r="S693" s="383">
        <f t="shared" si="231"/>
        <v>0</v>
      </c>
      <c r="T693" s="383" t="str">
        <f t="shared" si="223"/>
        <v xml:space="preserve"> </v>
      </c>
      <c r="U693" s="383" t="str">
        <f t="shared" si="224"/>
        <v xml:space="preserve"> </v>
      </c>
      <c r="V693" s="527">
        <f t="shared" si="228"/>
        <v>0</v>
      </c>
      <c r="W693" s="461">
        <f t="shared" si="225"/>
        <v>0</v>
      </c>
    </row>
    <row r="694" spans="1:23" s="3" customFormat="1" ht="105.75" hidden="1" customHeight="1" x14ac:dyDescent="0.2">
      <c r="A694" s="355"/>
      <c r="B694" s="425"/>
      <c r="C694" s="425"/>
      <c r="D694" s="425"/>
      <c r="E694" s="425"/>
      <c r="F694" s="425"/>
      <c r="G694" s="59" t="s">
        <v>972</v>
      </c>
      <c r="H694" s="540" t="s">
        <v>491</v>
      </c>
      <c r="I694" s="425">
        <f>'الاطار الموازنى  راي الجهه عام'!I694</f>
        <v>0</v>
      </c>
      <c r="J694" s="425"/>
      <c r="K694" s="425">
        <f>'الاطار الموازنى  راي الجهه عام'!J694</f>
        <v>0</v>
      </c>
      <c r="L694" s="425">
        <f>'الاطار الموازنى  راي الجهه عام'!K694</f>
        <v>0</v>
      </c>
      <c r="M694" s="425">
        <f>'الاطار الموازنى  راي الجهه عام'!M694</f>
        <v>0</v>
      </c>
      <c r="N694" s="425"/>
      <c r="O694" s="425"/>
      <c r="P694" s="425"/>
      <c r="Q694" s="425"/>
      <c r="R694" s="594"/>
      <c r="S694" s="425"/>
      <c r="T694" s="425" t="str">
        <f t="shared" si="223"/>
        <v xml:space="preserve"> </v>
      </c>
      <c r="U694" s="425" t="str">
        <f t="shared" si="224"/>
        <v xml:space="preserve"> </v>
      </c>
      <c r="V694" s="595"/>
      <c r="W694" s="461">
        <f>W697</f>
        <v>0</v>
      </c>
    </row>
    <row r="695" spans="1:23" s="2" customFormat="1" ht="105.75" hidden="1" customHeight="1" x14ac:dyDescent="0.2">
      <c r="A695" s="389">
        <f>'موازنة 2026-2027'!A695</f>
        <v>0</v>
      </c>
      <c r="B695" s="390">
        <f>'موازنة 2026-2027'!B695</f>
        <v>0</v>
      </c>
      <c r="C695" s="390">
        <f>'موازنة 2026-2027'!C695</f>
        <v>0</v>
      </c>
      <c r="D695" s="390">
        <f>'موازنة 2026-2027'!D695</f>
        <v>0</v>
      </c>
      <c r="E695" s="390">
        <f>'موازنة 2026-2027'!E695</f>
        <v>0</v>
      </c>
      <c r="F695" s="390">
        <f>'موازنة 2026-2027'!F695</f>
        <v>0</v>
      </c>
      <c r="G695" s="60" t="s">
        <v>1046</v>
      </c>
      <c r="H695" s="474" t="s">
        <v>492</v>
      </c>
      <c r="I695" s="390">
        <f>'الاطار الموازنى  راي الجهه عام'!I695</f>
        <v>0</v>
      </c>
      <c r="J695" s="390">
        <f>'موازنة 2026-2027'!O695</f>
        <v>0</v>
      </c>
      <c r="K695" s="390">
        <f>'الاطار الموازنى  راي الجهه عام'!J695</f>
        <v>0</v>
      </c>
      <c r="L695" s="390">
        <f>'الاطار الموازنى  راي الجهه عام'!K695</f>
        <v>0</v>
      </c>
      <c r="M695" s="390">
        <f>'الاطار الموازنى  راي الجهه عام'!M695</f>
        <v>0</v>
      </c>
      <c r="N695" s="390">
        <f>'موازنة 2027-2028 '!O695</f>
        <v>0</v>
      </c>
      <c r="O695" s="390">
        <f>'موازنة 2028 -2029'!O695</f>
        <v>0</v>
      </c>
      <c r="P695" s="390">
        <f t="shared" si="229"/>
        <v>0</v>
      </c>
      <c r="Q695" s="390">
        <f>'موازنة 2029-2030'!O695</f>
        <v>0</v>
      </c>
      <c r="R695" s="544">
        <f t="shared" si="222"/>
        <v>0</v>
      </c>
      <c r="S695" s="390"/>
      <c r="T695" s="390" t="str">
        <f t="shared" si="223"/>
        <v xml:space="preserve"> </v>
      </c>
      <c r="U695" s="390" t="str">
        <f t="shared" si="224"/>
        <v xml:space="preserve"> </v>
      </c>
      <c r="V695" s="545">
        <f t="shared" si="228"/>
        <v>0</v>
      </c>
      <c r="W695" s="461">
        <f t="shared" si="225"/>
        <v>0</v>
      </c>
    </row>
    <row r="696" spans="1:23" s="2" customFormat="1" ht="105.75" hidden="1" customHeight="1" thickBot="1" x14ac:dyDescent="0.25">
      <c r="A696" s="389">
        <f>'موازنة 2026-2027'!A696</f>
        <v>0</v>
      </c>
      <c r="B696" s="390">
        <f>'موازنة 2026-2027'!B696</f>
        <v>0</v>
      </c>
      <c r="C696" s="390">
        <f>'موازنة 2026-2027'!C696</f>
        <v>0</v>
      </c>
      <c r="D696" s="390">
        <f>'موازنة 2026-2027'!D696</f>
        <v>0</v>
      </c>
      <c r="E696" s="390">
        <f>'موازنة 2026-2027'!E696</f>
        <v>0</v>
      </c>
      <c r="F696" s="390">
        <f>'موازنة 2026-2027'!F696</f>
        <v>0</v>
      </c>
      <c r="G696" s="68" t="s">
        <v>1047</v>
      </c>
      <c r="H696" s="593" t="s">
        <v>493</v>
      </c>
      <c r="I696" s="390">
        <f>'الاطار الموازنى  راي الجهه عام'!I696</f>
        <v>0</v>
      </c>
      <c r="J696" s="390">
        <f>'موازنة 2026-2027'!O696</f>
        <v>0</v>
      </c>
      <c r="K696" s="390">
        <f>'الاطار الموازنى  راي الجهه عام'!J696</f>
        <v>0</v>
      </c>
      <c r="L696" s="390">
        <f>'الاطار الموازنى  راي الجهه عام'!K696</f>
        <v>0</v>
      </c>
      <c r="M696" s="390">
        <f>'الاطار الموازنى  راي الجهه عام'!M696</f>
        <v>0</v>
      </c>
      <c r="N696" s="390">
        <f>'موازنة 2027-2028 '!O696</f>
        <v>0</v>
      </c>
      <c r="O696" s="390">
        <f>'موازنة 2028 -2029'!O696</f>
        <v>0</v>
      </c>
      <c r="P696" s="390">
        <f t="shared" si="229"/>
        <v>0</v>
      </c>
      <c r="Q696" s="390">
        <f>'موازنة 2029-2030'!O696</f>
        <v>0</v>
      </c>
      <c r="R696" s="544">
        <f t="shared" si="222"/>
        <v>0</v>
      </c>
      <c r="S696" s="390"/>
      <c r="T696" s="390" t="str">
        <f t="shared" si="223"/>
        <v xml:space="preserve"> </v>
      </c>
      <c r="U696" s="390" t="str">
        <f t="shared" si="224"/>
        <v xml:space="preserve"> </v>
      </c>
      <c r="V696" s="545">
        <f t="shared" si="228"/>
        <v>0</v>
      </c>
      <c r="W696" s="461">
        <f t="shared" si="225"/>
        <v>0</v>
      </c>
    </row>
    <row r="697" spans="1:23" s="3" customFormat="1" ht="102.75" hidden="1" customHeight="1" thickBot="1" x14ac:dyDescent="0.25">
      <c r="A697" s="382">
        <f t="shared" ref="A697:S697" si="232">SUM(A695:A696)</f>
        <v>0</v>
      </c>
      <c r="B697" s="383">
        <f t="shared" si="232"/>
        <v>0</v>
      </c>
      <c r="C697" s="383">
        <f t="shared" si="232"/>
        <v>0</v>
      </c>
      <c r="D697" s="383">
        <f t="shared" si="232"/>
        <v>0</v>
      </c>
      <c r="E697" s="383">
        <f t="shared" si="232"/>
        <v>0</v>
      </c>
      <c r="F697" s="383">
        <f t="shared" si="232"/>
        <v>0</v>
      </c>
      <c r="G697" s="58"/>
      <c r="H697" s="525" t="s">
        <v>483</v>
      </c>
      <c r="I697" s="383">
        <f>'الاطار الموازنى  راي الجهه عام'!I697</f>
        <v>0</v>
      </c>
      <c r="J697" s="383">
        <f>'موازنة 2026-2027'!O697</f>
        <v>0</v>
      </c>
      <c r="K697" s="383">
        <f>'الاطار الموازنى  راي الجهه عام'!J697</f>
        <v>0</v>
      </c>
      <c r="L697" s="383">
        <f>'الاطار الموازنى  راي الجهه عام'!K697</f>
        <v>0</v>
      </c>
      <c r="M697" s="383">
        <f>'الاطار الموازنى  راي الجهه عام'!M697</f>
        <v>0</v>
      </c>
      <c r="N697" s="383">
        <f>'موازنة 2027-2028 '!O697</f>
        <v>0</v>
      </c>
      <c r="O697" s="383">
        <f>'موازنة 2028 -2029'!O697</f>
        <v>0</v>
      </c>
      <c r="P697" s="383">
        <f t="shared" si="232"/>
        <v>0</v>
      </c>
      <c r="Q697" s="383">
        <f>'موازنة 2029-2030'!O697</f>
        <v>0</v>
      </c>
      <c r="R697" s="526">
        <f t="shared" si="222"/>
        <v>0</v>
      </c>
      <c r="S697" s="383">
        <f t="shared" si="232"/>
        <v>0</v>
      </c>
      <c r="T697" s="383" t="str">
        <f t="shared" si="223"/>
        <v xml:space="preserve"> </v>
      </c>
      <c r="U697" s="383" t="str">
        <f t="shared" si="224"/>
        <v xml:space="preserve"> </v>
      </c>
      <c r="V697" s="527">
        <f t="shared" si="228"/>
        <v>0</v>
      </c>
      <c r="W697" s="461">
        <f t="shared" si="225"/>
        <v>0</v>
      </c>
    </row>
    <row r="698" spans="1:23" s="3" customFormat="1" ht="105.75" hidden="1" customHeight="1" x14ac:dyDescent="0.2">
      <c r="A698" s="355"/>
      <c r="B698" s="425"/>
      <c r="C698" s="425"/>
      <c r="D698" s="425"/>
      <c r="E698" s="425"/>
      <c r="F698" s="425"/>
      <c r="G698" s="59" t="s">
        <v>973</v>
      </c>
      <c r="H698" s="540" t="s">
        <v>494</v>
      </c>
      <c r="I698" s="425">
        <f>'الاطار الموازنى  راي الجهه عام'!I698</f>
        <v>0</v>
      </c>
      <c r="J698" s="425"/>
      <c r="K698" s="425">
        <f>'الاطار الموازنى  راي الجهه عام'!J698</f>
        <v>0</v>
      </c>
      <c r="L698" s="425">
        <f>'الاطار الموازنى  راي الجهه عام'!K698</f>
        <v>0</v>
      </c>
      <c r="M698" s="425">
        <f>'الاطار الموازنى  راي الجهه عام'!M698</f>
        <v>0</v>
      </c>
      <c r="N698" s="425"/>
      <c r="O698" s="425"/>
      <c r="P698" s="425"/>
      <c r="Q698" s="425"/>
      <c r="R698" s="594"/>
      <c r="S698" s="425"/>
      <c r="T698" s="425" t="str">
        <f t="shared" si="223"/>
        <v xml:space="preserve"> </v>
      </c>
      <c r="U698" s="425" t="str">
        <f t="shared" si="224"/>
        <v xml:space="preserve"> </v>
      </c>
      <c r="V698" s="595"/>
      <c r="W698" s="461">
        <f>W701</f>
        <v>0</v>
      </c>
    </row>
    <row r="699" spans="1:23" s="2" customFormat="1" ht="105.75" hidden="1" customHeight="1" x14ac:dyDescent="0.2">
      <c r="A699" s="389">
        <f>'موازنة 2026-2027'!A699</f>
        <v>0</v>
      </c>
      <c r="B699" s="390">
        <f>'موازنة 2026-2027'!B699</f>
        <v>0</v>
      </c>
      <c r="C699" s="390">
        <f>'موازنة 2026-2027'!C699</f>
        <v>0</v>
      </c>
      <c r="D699" s="390">
        <f>'موازنة 2026-2027'!D699</f>
        <v>0</v>
      </c>
      <c r="E699" s="390">
        <f>'موازنة 2026-2027'!E699</f>
        <v>0</v>
      </c>
      <c r="F699" s="390">
        <f>'موازنة 2026-2027'!F699</f>
        <v>0</v>
      </c>
      <c r="G699" s="60" t="s">
        <v>1048</v>
      </c>
      <c r="H699" s="474" t="s">
        <v>495</v>
      </c>
      <c r="I699" s="390">
        <f>'الاطار الموازنى  راي الجهه عام'!I699</f>
        <v>0</v>
      </c>
      <c r="J699" s="390">
        <f>'موازنة 2026-2027'!O699</f>
        <v>0</v>
      </c>
      <c r="K699" s="390">
        <f>'الاطار الموازنى  راي الجهه عام'!J699</f>
        <v>0</v>
      </c>
      <c r="L699" s="390">
        <f>'الاطار الموازنى  راي الجهه عام'!K699</f>
        <v>0</v>
      </c>
      <c r="M699" s="390">
        <f>'الاطار الموازنى  راي الجهه عام'!M699</f>
        <v>0</v>
      </c>
      <c r="N699" s="390">
        <f>'موازنة 2027-2028 '!O699</f>
        <v>0</v>
      </c>
      <c r="O699" s="390">
        <f>'موازنة 2028 -2029'!O699</f>
        <v>0</v>
      </c>
      <c r="P699" s="390">
        <f t="shared" si="229"/>
        <v>0</v>
      </c>
      <c r="Q699" s="390">
        <f>'موازنة 2029-2030'!O699</f>
        <v>0</v>
      </c>
      <c r="R699" s="544">
        <f t="shared" si="222"/>
        <v>0</v>
      </c>
      <c r="S699" s="390"/>
      <c r="T699" s="390" t="str">
        <f t="shared" si="223"/>
        <v xml:space="preserve"> </v>
      </c>
      <c r="U699" s="390" t="str">
        <f t="shared" si="224"/>
        <v xml:space="preserve"> </v>
      </c>
      <c r="V699" s="545">
        <f t="shared" si="228"/>
        <v>0</v>
      </c>
      <c r="W699" s="461">
        <f t="shared" si="225"/>
        <v>0</v>
      </c>
    </row>
    <row r="700" spans="1:23" s="2" customFormat="1" ht="105.75" hidden="1" customHeight="1" thickBot="1" x14ac:dyDescent="0.25">
      <c r="A700" s="389">
        <f>'موازنة 2026-2027'!A700</f>
        <v>0</v>
      </c>
      <c r="B700" s="390">
        <f>'موازنة 2026-2027'!B700</f>
        <v>0</v>
      </c>
      <c r="C700" s="390">
        <f>'موازنة 2026-2027'!C700</f>
        <v>0</v>
      </c>
      <c r="D700" s="390">
        <f>'موازنة 2026-2027'!D700</f>
        <v>0</v>
      </c>
      <c r="E700" s="390">
        <f>'موازنة 2026-2027'!E700</f>
        <v>0</v>
      </c>
      <c r="F700" s="390">
        <f>'موازنة 2026-2027'!F700</f>
        <v>0</v>
      </c>
      <c r="G700" s="68" t="s">
        <v>1049</v>
      </c>
      <c r="H700" s="593" t="s">
        <v>496</v>
      </c>
      <c r="I700" s="390">
        <f>'الاطار الموازنى  راي الجهه عام'!I700</f>
        <v>0</v>
      </c>
      <c r="J700" s="390">
        <f>'موازنة 2026-2027'!O700</f>
        <v>0</v>
      </c>
      <c r="K700" s="390">
        <f>'الاطار الموازنى  راي الجهه عام'!J700</f>
        <v>0</v>
      </c>
      <c r="L700" s="390">
        <f>'الاطار الموازنى  راي الجهه عام'!K700</f>
        <v>0</v>
      </c>
      <c r="M700" s="390">
        <f>'الاطار الموازنى  راي الجهه عام'!M700</f>
        <v>0</v>
      </c>
      <c r="N700" s="390">
        <f>'موازنة 2027-2028 '!O700</f>
        <v>0</v>
      </c>
      <c r="O700" s="390">
        <f>'موازنة 2028 -2029'!O700</f>
        <v>0</v>
      </c>
      <c r="P700" s="390">
        <f t="shared" si="229"/>
        <v>0</v>
      </c>
      <c r="Q700" s="390">
        <f>'موازنة 2029-2030'!O700</f>
        <v>0</v>
      </c>
      <c r="R700" s="544">
        <f t="shared" si="222"/>
        <v>0</v>
      </c>
      <c r="S700" s="390"/>
      <c r="T700" s="390" t="str">
        <f t="shared" si="223"/>
        <v xml:space="preserve"> </v>
      </c>
      <c r="U700" s="390" t="str">
        <f t="shared" si="224"/>
        <v xml:space="preserve"> </v>
      </c>
      <c r="V700" s="545">
        <f t="shared" si="228"/>
        <v>0</v>
      </c>
      <c r="W700" s="461">
        <f t="shared" si="225"/>
        <v>0</v>
      </c>
    </row>
    <row r="701" spans="1:23" s="3" customFormat="1" ht="117.75" hidden="1" customHeight="1" thickBot="1" x14ac:dyDescent="0.25">
      <c r="A701" s="382">
        <f t="shared" ref="A701:S701" si="233">SUM(A699:A700)</f>
        <v>0</v>
      </c>
      <c r="B701" s="383">
        <f t="shared" si="233"/>
        <v>0</v>
      </c>
      <c r="C701" s="383">
        <f t="shared" si="233"/>
        <v>0</v>
      </c>
      <c r="D701" s="383">
        <f t="shared" si="233"/>
        <v>0</v>
      </c>
      <c r="E701" s="383">
        <f t="shared" si="233"/>
        <v>0</v>
      </c>
      <c r="F701" s="383">
        <f t="shared" si="233"/>
        <v>0</v>
      </c>
      <c r="G701" s="58"/>
      <c r="H701" s="525" t="s">
        <v>497</v>
      </c>
      <c r="I701" s="383">
        <f>'الاطار الموازنى  راي الجهه عام'!I701</f>
        <v>0</v>
      </c>
      <c r="J701" s="383">
        <f>'موازنة 2026-2027'!O701</f>
        <v>0</v>
      </c>
      <c r="K701" s="383">
        <f>'الاطار الموازنى  راي الجهه عام'!J701</f>
        <v>0</v>
      </c>
      <c r="L701" s="383">
        <f>'الاطار الموازنى  راي الجهه عام'!K701</f>
        <v>0</v>
      </c>
      <c r="M701" s="383">
        <f>'الاطار الموازنى  راي الجهه عام'!M701</f>
        <v>0</v>
      </c>
      <c r="N701" s="383">
        <f>'موازنة 2027-2028 '!O701</f>
        <v>0</v>
      </c>
      <c r="O701" s="383">
        <f>'موازنة 2028 -2029'!O701</f>
        <v>0</v>
      </c>
      <c r="P701" s="383">
        <f t="shared" si="233"/>
        <v>0</v>
      </c>
      <c r="Q701" s="383">
        <f>'موازنة 2029-2030'!O701</f>
        <v>0</v>
      </c>
      <c r="R701" s="526">
        <f t="shared" si="222"/>
        <v>0</v>
      </c>
      <c r="S701" s="383">
        <f t="shared" si="233"/>
        <v>0</v>
      </c>
      <c r="T701" s="383" t="str">
        <f t="shared" si="223"/>
        <v xml:space="preserve"> </v>
      </c>
      <c r="U701" s="383" t="str">
        <f t="shared" si="224"/>
        <v xml:space="preserve"> </v>
      </c>
      <c r="V701" s="527">
        <f t="shared" si="228"/>
        <v>0</v>
      </c>
      <c r="W701" s="461">
        <f t="shared" si="225"/>
        <v>0</v>
      </c>
    </row>
    <row r="702" spans="1:23" s="3" customFormat="1" ht="114.75" hidden="1" customHeight="1" thickBot="1" x14ac:dyDescent="0.25">
      <c r="A702" s="382">
        <f t="shared" ref="A702:S702" si="234">A701+A697+A693</f>
        <v>0</v>
      </c>
      <c r="B702" s="383">
        <f t="shared" si="234"/>
        <v>0</v>
      </c>
      <c r="C702" s="383">
        <f t="shared" si="234"/>
        <v>0</v>
      </c>
      <c r="D702" s="383">
        <f t="shared" si="234"/>
        <v>0</v>
      </c>
      <c r="E702" s="383">
        <f t="shared" si="234"/>
        <v>0</v>
      </c>
      <c r="F702" s="383">
        <f t="shared" si="234"/>
        <v>0</v>
      </c>
      <c r="G702" s="58"/>
      <c r="H702" s="525" t="s">
        <v>498</v>
      </c>
      <c r="I702" s="383">
        <f>'الاطار الموازنى  راي الجهه عام'!I702</f>
        <v>0</v>
      </c>
      <c r="J702" s="383">
        <f>'موازنة 2026-2027'!O702</f>
        <v>0</v>
      </c>
      <c r="K702" s="383">
        <f>'الاطار الموازنى  راي الجهه عام'!J702</f>
        <v>0</v>
      </c>
      <c r="L702" s="383">
        <f>'الاطار الموازنى  راي الجهه عام'!K702</f>
        <v>0</v>
      </c>
      <c r="M702" s="383">
        <f>'الاطار الموازنى  راي الجهه عام'!M702</f>
        <v>0</v>
      </c>
      <c r="N702" s="383">
        <f>'موازنة 2027-2028 '!O702</f>
        <v>0</v>
      </c>
      <c r="O702" s="383">
        <f>'موازنة 2028 -2029'!O702</f>
        <v>0</v>
      </c>
      <c r="P702" s="383">
        <f t="shared" si="234"/>
        <v>0</v>
      </c>
      <c r="Q702" s="383">
        <f>'موازنة 2029-2030'!O702</f>
        <v>0</v>
      </c>
      <c r="R702" s="526">
        <f t="shared" si="222"/>
        <v>0</v>
      </c>
      <c r="S702" s="383">
        <f t="shared" si="234"/>
        <v>0</v>
      </c>
      <c r="T702" s="383" t="str">
        <f t="shared" si="223"/>
        <v xml:space="preserve"> </v>
      </c>
      <c r="U702" s="383" t="str">
        <f t="shared" si="224"/>
        <v xml:space="preserve"> </v>
      </c>
      <c r="V702" s="527">
        <f t="shared" si="228"/>
        <v>0</v>
      </c>
      <c r="W702" s="461">
        <f t="shared" si="225"/>
        <v>0</v>
      </c>
    </row>
    <row r="703" spans="1:23" s="3" customFormat="1" ht="114.75" customHeight="1" x14ac:dyDescent="0.2">
      <c r="A703" s="429">
        <f t="shared" ref="A703:F703" si="235">A702+A686</f>
        <v>3000000</v>
      </c>
      <c r="B703" s="430">
        <f t="shared" si="235"/>
        <v>60943</v>
      </c>
      <c r="C703" s="430">
        <f t="shared" si="235"/>
        <v>3000000</v>
      </c>
      <c r="D703" s="430">
        <f t="shared" si="235"/>
        <v>2993469</v>
      </c>
      <c r="E703" s="430">
        <f t="shared" si="235"/>
        <v>3000000</v>
      </c>
      <c r="F703" s="430">
        <f t="shared" si="235"/>
        <v>0</v>
      </c>
      <c r="G703" s="328"/>
      <c r="H703" s="605" t="s">
        <v>499</v>
      </c>
      <c r="I703" s="430">
        <f>'الاطار الموازنى  راي الجهه عام'!I703</f>
        <v>1000000</v>
      </c>
      <c r="J703" s="430">
        <f>'موازنة 2026-2027'!O703</f>
        <v>1000000</v>
      </c>
      <c r="K703" s="430">
        <f>'الاطار الموازنى  راي الجهه عام'!J703</f>
        <v>1000000</v>
      </c>
      <c r="L703" s="430">
        <f>'الاطار الموازنى  راي الجهه عام'!K703</f>
        <v>1000000</v>
      </c>
      <c r="M703" s="430">
        <f>'الاطار الموازنى  راي الجهه عام'!M703</f>
        <v>0</v>
      </c>
      <c r="N703" s="430">
        <f>'موازنة 2027-2028 '!O703</f>
        <v>1000000</v>
      </c>
      <c r="O703" s="430">
        <f>'موازنة 2028 -2029'!O703</f>
        <v>1000000</v>
      </c>
      <c r="P703" s="430">
        <f t="shared" ref="P703" si="236">P702+P686</f>
        <v>2000000</v>
      </c>
      <c r="Q703" s="430">
        <f>'موازنة 2029-2030'!O703</f>
        <v>0</v>
      </c>
      <c r="R703" s="606">
        <f t="shared" si="222"/>
        <v>-1000000</v>
      </c>
      <c r="S703" s="430">
        <f>S702+S686</f>
        <v>0</v>
      </c>
      <c r="T703" s="430" t="str">
        <f t="shared" si="223"/>
        <v xml:space="preserve"> </v>
      </c>
      <c r="U703" s="430">
        <f t="shared" si="224"/>
        <v>1000000</v>
      </c>
      <c r="V703" s="607">
        <f t="shared" si="228"/>
        <v>0</v>
      </c>
      <c r="W703" s="461">
        <f t="shared" si="225"/>
        <v>17054412</v>
      </c>
    </row>
    <row r="704" spans="1:23" s="3" customFormat="1" ht="117" customHeight="1" x14ac:dyDescent="0.2">
      <c r="A704" s="438"/>
      <c r="B704" s="439"/>
      <c r="C704" s="439"/>
      <c r="D704" s="439"/>
      <c r="E704" s="439"/>
      <c r="F704" s="439"/>
      <c r="G704" s="59" t="s">
        <v>926</v>
      </c>
      <c r="H704" s="540" t="s">
        <v>500</v>
      </c>
      <c r="I704" s="439">
        <f>'الاطار الموازنى  راي الجهه عام'!I704</f>
        <v>0</v>
      </c>
      <c r="J704" s="439"/>
      <c r="K704" s="439">
        <f>'الاطار الموازنى  راي الجهه عام'!J704</f>
        <v>0</v>
      </c>
      <c r="L704" s="439">
        <f>'الاطار الموازنى  راي الجهه عام'!K704</f>
        <v>0</v>
      </c>
      <c r="M704" s="439">
        <f>'الاطار الموازنى  راي الجهه عام'!M704</f>
        <v>0</v>
      </c>
      <c r="N704" s="439"/>
      <c r="O704" s="439"/>
      <c r="P704" s="439"/>
      <c r="Q704" s="439"/>
      <c r="R704" s="617"/>
      <c r="S704" s="439"/>
      <c r="T704" s="439"/>
      <c r="U704" s="439"/>
      <c r="V704" s="618"/>
      <c r="W704" s="461">
        <f>W768</f>
        <v>168042637</v>
      </c>
    </row>
    <row r="705" spans="1:23" s="3" customFormat="1" ht="105.75" hidden="1" customHeight="1" thickBot="1" x14ac:dyDescent="0.25">
      <c r="A705" s="444"/>
      <c r="B705" s="445"/>
      <c r="C705" s="445"/>
      <c r="D705" s="445"/>
      <c r="E705" s="445"/>
      <c r="F705" s="445"/>
      <c r="G705" s="92" t="s">
        <v>927</v>
      </c>
      <c r="H705" s="626" t="s">
        <v>501</v>
      </c>
      <c r="I705" s="445">
        <f>'الاطار الموازنى  راي الجهه عام'!I705</f>
        <v>0</v>
      </c>
      <c r="J705" s="445"/>
      <c r="K705" s="445">
        <f>'الاطار الموازنى  راي الجهه عام'!J705</f>
        <v>0</v>
      </c>
      <c r="L705" s="445">
        <f>'الاطار الموازنى  راي الجهه عام'!K705</f>
        <v>0</v>
      </c>
      <c r="M705" s="445">
        <f>'الاطار الموازنى  راي الجهه عام'!M705</f>
        <v>0</v>
      </c>
      <c r="N705" s="445"/>
      <c r="O705" s="445"/>
      <c r="P705" s="445"/>
      <c r="Q705" s="445"/>
      <c r="R705" s="627"/>
      <c r="S705" s="445"/>
      <c r="T705" s="445" t="str">
        <f t="shared" si="223"/>
        <v xml:space="preserve"> </v>
      </c>
      <c r="U705" s="445" t="str">
        <f t="shared" si="224"/>
        <v xml:space="preserve"> </v>
      </c>
      <c r="V705" s="628"/>
      <c r="W705" s="461">
        <f>W711</f>
        <v>0</v>
      </c>
    </row>
    <row r="706" spans="1:23" s="2" customFormat="1" ht="105.75" hidden="1" customHeight="1" x14ac:dyDescent="0.2">
      <c r="A706" s="371"/>
      <c r="B706" s="372"/>
      <c r="C706" s="372"/>
      <c r="D706" s="372"/>
      <c r="E706" s="372"/>
      <c r="F706" s="372"/>
      <c r="G706" s="53" t="s">
        <v>928</v>
      </c>
      <c r="H706" s="556" t="s">
        <v>502</v>
      </c>
      <c r="I706" s="372">
        <f>'الاطار الموازنى  راي الجهه عام'!I706</f>
        <v>0</v>
      </c>
      <c r="J706" s="372"/>
      <c r="K706" s="372">
        <f>'الاطار الموازنى  راي الجهه عام'!J706</f>
        <v>0</v>
      </c>
      <c r="L706" s="372">
        <f>'الاطار الموازنى  راي الجهه عام'!K706</f>
        <v>0</v>
      </c>
      <c r="M706" s="372">
        <f>'الاطار الموازنى  راي الجهه عام'!M706</f>
        <v>0</v>
      </c>
      <c r="N706" s="372"/>
      <c r="O706" s="372"/>
      <c r="P706" s="372"/>
      <c r="Q706" s="372"/>
      <c r="R706" s="506"/>
      <c r="S706" s="372"/>
      <c r="T706" s="372" t="str">
        <f t="shared" si="223"/>
        <v xml:space="preserve"> </v>
      </c>
      <c r="U706" s="372" t="str">
        <f t="shared" si="224"/>
        <v xml:space="preserve"> </v>
      </c>
      <c r="V706" s="507"/>
      <c r="W706" s="461">
        <f>W709</f>
        <v>0</v>
      </c>
    </row>
    <row r="707" spans="1:23" s="1" customFormat="1" ht="105.75" hidden="1" customHeight="1" x14ac:dyDescent="0.2">
      <c r="A707" s="357">
        <f>'موازنة 2026-2027'!A707</f>
        <v>0</v>
      </c>
      <c r="B707" s="373">
        <f>'موازنة 2026-2027'!B707</f>
        <v>0</v>
      </c>
      <c r="C707" s="373">
        <f>'موازنة 2026-2027'!C707</f>
        <v>0</v>
      </c>
      <c r="D707" s="373">
        <f>'موازنة 2026-2027'!D707</f>
        <v>0</v>
      </c>
      <c r="E707" s="373">
        <f>'موازنة 2026-2027'!E707</f>
        <v>0</v>
      </c>
      <c r="F707" s="373">
        <f>'موازنة 2026-2027'!F707</f>
        <v>0</v>
      </c>
      <c r="G707" s="54">
        <v>3221010101</v>
      </c>
      <c r="H707" s="477" t="s">
        <v>599</v>
      </c>
      <c r="I707" s="373">
        <f>'الاطار الموازنى  راي الجهه عام'!I707</f>
        <v>0</v>
      </c>
      <c r="J707" s="373">
        <f>'موازنة 2026-2027'!O707</f>
        <v>0</v>
      </c>
      <c r="K707" s="373">
        <f>'الاطار الموازنى  راي الجهه عام'!J707</f>
        <v>0</v>
      </c>
      <c r="L707" s="373">
        <f>'الاطار الموازنى  راي الجهه عام'!K707</f>
        <v>0</v>
      </c>
      <c r="M707" s="373">
        <f>'الاطار الموازنى  راي الجهه عام'!M707</f>
        <v>0</v>
      </c>
      <c r="N707" s="373">
        <f>'موازنة 2027-2028 '!O707</f>
        <v>0</v>
      </c>
      <c r="O707" s="373">
        <f>'موازنة 2028 -2029'!O707</f>
        <v>0</v>
      </c>
      <c r="P707" s="373">
        <f t="shared" si="229"/>
        <v>0</v>
      </c>
      <c r="Q707" s="373">
        <f>'موازنة 2029-2030'!O707</f>
        <v>0</v>
      </c>
      <c r="R707" s="508">
        <f t="shared" si="222"/>
        <v>0</v>
      </c>
      <c r="S707" s="373"/>
      <c r="T707" s="373" t="str">
        <f t="shared" si="223"/>
        <v xml:space="preserve"> </v>
      </c>
      <c r="U707" s="373" t="str">
        <f t="shared" si="224"/>
        <v xml:space="preserve"> </v>
      </c>
      <c r="V707" s="509">
        <f t="shared" si="228"/>
        <v>0</v>
      </c>
      <c r="W707" s="461">
        <f t="shared" si="225"/>
        <v>0</v>
      </c>
    </row>
    <row r="708" spans="1:23" s="1" customFormat="1" ht="105.75" hidden="1" customHeight="1" thickBot="1" x14ac:dyDescent="0.25">
      <c r="A708" s="357">
        <f>'موازنة 2026-2027'!A708</f>
        <v>0</v>
      </c>
      <c r="B708" s="373">
        <f>'موازنة 2026-2027'!B708</f>
        <v>0</v>
      </c>
      <c r="C708" s="373">
        <f>'موازنة 2026-2027'!C708</f>
        <v>0</v>
      </c>
      <c r="D708" s="373">
        <f>'موازنة 2026-2027'!D708</f>
        <v>0</v>
      </c>
      <c r="E708" s="373">
        <f>'موازنة 2026-2027'!E708</f>
        <v>0</v>
      </c>
      <c r="F708" s="373">
        <f>'موازنة 2026-2027'!F708</f>
        <v>0</v>
      </c>
      <c r="G708" s="54">
        <v>3221010201</v>
      </c>
      <c r="H708" s="477" t="s">
        <v>503</v>
      </c>
      <c r="I708" s="373">
        <f>'الاطار الموازنى  راي الجهه عام'!I708</f>
        <v>0</v>
      </c>
      <c r="J708" s="373">
        <f>'موازنة 2026-2027'!O708</f>
        <v>0</v>
      </c>
      <c r="K708" s="373">
        <f>'الاطار الموازنى  راي الجهه عام'!J708</f>
        <v>0</v>
      </c>
      <c r="L708" s="373">
        <f>'الاطار الموازنى  راي الجهه عام'!K708</f>
        <v>0</v>
      </c>
      <c r="M708" s="373">
        <f>'الاطار الموازنى  راي الجهه عام'!M708</f>
        <v>0</v>
      </c>
      <c r="N708" s="373">
        <f>'موازنة 2027-2028 '!O708</f>
        <v>0</v>
      </c>
      <c r="O708" s="373">
        <f>'موازنة 2028 -2029'!O708</f>
        <v>0</v>
      </c>
      <c r="P708" s="373">
        <f t="shared" si="229"/>
        <v>0</v>
      </c>
      <c r="Q708" s="373">
        <f>'موازنة 2029-2030'!O708</f>
        <v>0</v>
      </c>
      <c r="R708" s="508">
        <f t="shared" si="222"/>
        <v>0</v>
      </c>
      <c r="S708" s="373"/>
      <c r="T708" s="373" t="str">
        <f t="shared" si="223"/>
        <v xml:space="preserve"> </v>
      </c>
      <c r="U708" s="373" t="str">
        <f t="shared" si="224"/>
        <v xml:space="preserve"> </v>
      </c>
      <c r="V708" s="509">
        <f t="shared" si="228"/>
        <v>0</v>
      </c>
      <c r="W708" s="461">
        <f t="shared" si="225"/>
        <v>0</v>
      </c>
    </row>
    <row r="709" spans="1:23" s="2" customFormat="1" ht="110.25" hidden="1" customHeight="1" thickBot="1" x14ac:dyDescent="0.25">
      <c r="A709" s="376">
        <f t="shared" ref="A709:F709" si="237">SUM(A707:A708)</f>
        <v>0</v>
      </c>
      <c r="B709" s="377">
        <f t="shared" si="237"/>
        <v>0</v>
      </c>
      <c r="C709" s="377">
        <f t="shared" si="237"/>
        <v>0</v>
      </c>
      <c r="D709" s="377">
        <f t="shared" si="237"/>
        <v>0</v>
      </c>
      <c r="E709" s="377">
        <f t="shared" si="237"/>
        <v>0</v>
      </c>
      <c r="F709" s="377">
        <f t="shared" si="237"/>
        <v>0</v>
      </c>
      <c r="G709" s="57"/>
      <c r="H709" s="514" t="s">
        <v>237</v>
      </c>
      <c r="I709" s="377">
        <f>'الاطار الموازنى  راي الجهه عام'!I709</f>
        <v>0</v>
      </c>
      <c r="J709" s="377">
        <f>'موازنة 2026-2027'!O709</f>
        <v>0</v>
      </c>
      <c r="K709" s="377">
        <f>'الاطار الموازنى  راي الجهه عام'!J709</f>
        <v>0</v>
      </c>
      <c r="L709" s="377">
        <f>'الاطار الموازنى  راي الجهه عام'!K709</f>
        <v>0</v>
      </c>
      <c r="M709" s="377">
        <f>'الاطار الموازنى  راي الجهه عام'!M709</f>
        <v>0</v>
      </c>
      <c r="N709" s="377">
        <f>'موازنة 2027-2028 '!O709</f>
        <v>0</v>
      </c>
      <c r="O709" s="377">
        <f>'موازنة 2028 -2029'!O709</f>
        <v>0</v>
      </c>
      <c r="P709" s="377">
        <f t="shared" ref="P709:S709" si="238">SUM(P707:P708)</f>
        <v>0</v>
      </c>
      <c r="Q709" s="377">
        <f>'موازنة 2029-2030'!O709</f>
        <v>0</v>
      </c>
      <c r="R709" s="515">
        <f t="shared" si="222"/>
        <v>0</v>
      </c>
      <c r="S709" s="377">
        <f t="shared" si="238"/>
        <v>0</v>
      </c>
      <c r="T709" s="377" t="str">
        <f t="shared" si="223"/>
        <v xml:space="preserve"> </v>
      </c>
      <c r="U709" s="377" t="str">
        <f t="shared" si="224"/>
        <v xml:space="preserve"> </v>
      </c>
      <c r="V709" s="516">
        <f t="shared" si="228"/>
        <v>0</v>
      </c>
      <c r="W709" s="461">
        <f t="shared" si="225"/>
        <v>0</v>
      </c>
    </row>
    <row r="710" spans="1:23" s="2" customFormat="1" ht="105.75" hidden="1" customHeight="1" thickBot="1" x14ac:dyDescent="0.25">
      <c r="A710" s="389">
        <f>'موازنة 2026-2027'!A710</f>
        <v>0</v>
      </c>
      <c r="B710" s="390">
        <f>'موازنة 2026-2027'!B710</f>
        <v>0</v>
      </c>
      <c r="C710" s="390">
        <f>'موازنة 2026-2027'!C710</f>
        <v>0</v>
      </c>
      <c r="D710" s="390">
        <f>'موازنة 2026-2027'!D710</f>
        <v>0</v>
      </c>
      <c r="E710" s="390">
        <f>'موازنة 2026-2027'!E710</f>
        <v>0</v>
      </c>
      <c r="F710" s="390">
        <f>'موازنة 2026-2027'!F710</f>
        <v>0</v>
      </c>
      <c r="G710" s="68" t="s">
        <v>1050</v>
      </c>
      <c r="H710" s="629" t="s">
        <v>504</v>
      </c>
      <c r="I710" s="390">
        <f>'الاطار الموازنى  راي الجهه عام'!I710</f>
        <v>0</v>
      </c>
      <c r="J710" s="390">
        <f>'موازنة 2026-2027'!O710</f>
        <v>0</v>
      </c>
      <c r="K710" s="390">
        <f>'الاطار الموازنى  راي الجهه عام'!J710</f>
        <v>0</v>
      </c>
      <c r="L710" s="390">
        <f>'الاطار الموازنى  راي الجهه عام'!K710</f>
        <v>0</v>
      </c>
      <c r="M710" s="390">
        <f>'الاطار الموازنى  راي الجهه عام'!M710</f>
        <v>0</v>
      </c>
      <c r="N710" s="390">
        <f>'موازنة 2027-2028 '!O710</f>
        <v>0</v>
      </c>
      <c r="O710" s="390">
        <f>'موازنة 2028 -2029'!O710</f>
        <v>0</v>
      </c>
      <c r="P710" s="390">
        <f t="shared" si="229"/>
        <v>0</v>
      </c>
      <c r="Q710" s="390">
        <f>'موازنة 2029-2030'!O710</f>
        <v>0</v>
      </c>
      <c r="R710" s="544">
        <f t="shared" si="222"/>
        <v>0</v>
      </c>
      <c r="S710" s="390"/>
      <c r="T710" s="390" t="str">
        <f t="shared" si="223"/>
        <v xml:space="preserve"> </v>
      </c>
      <c r="U710" s="390" t="str">
        <f t="shared" si="224"/>
        <v xml:space="preserve"> </v>
      </c>
      <c r="V710" s="545">
        <f t="shared" si="228"/>
        <v>0</v>
      </c>
      <c r="W710" s="461">
        <f t="shared" si="225"/>
        <v>0</v>
      </c>
    </row>
    <row r="711" spans="1:23" s="3" customFormat="1" ht="105" hidden="1" customHeight="1" thickBot="1" x14ac:dyDescent="0.25">
      <c r="A711" s="382">
        <f t="shared" ref="A711:S711" si="239">SUM(A709:A710)</f>
        <v>0</v>
      </c>
      <c r="B711" s="383">
        <f t="shared" si="239"/>
        <v>0</v>
      </c>
      <c r="C711" s="383">
        <f t="shared" si="239"/>
        <v>0</v>
      </c>
      <c r="D711" s="383">
        <f t="shared" si="239"/>
        <v>0</v>
      </c>
      <c r="E711" s="383">
        <f t="shared" si="239"/>
        <v>0</v>
      </c>
      <c r="F711" s="383">
        <f t="shared" si="239"/>
        <v>0</v>
      </c>
      <c r="G711" s="58"/>
      <c r="H711" s="525" t="s">
        <v>505</v>
      </c>
      <c r="I711" s="383">
        <f>'الاطار الموازنى  راي الجهه عام'!I711</f>
        <v>0</v>
      </c>
      <c r="J711" s="383">
        <f>'موازنة 2026-2027'!O711</f>
        <v>0</v>
      </c>
      <c r="K711" s="383">
        <f>'الاطار الموازنى  راي الجهه عام'!J711</f>
        <v>0</v>
      </c>
      <c r="L711" s="383">
        <f>'الاطار الموازنى  راي الجهه عام'!K711</f>
        <v>0</v>
      </c>
      <c r="M711" s="383">
        <f>'الاطار الموازنى  راي الجهه عام'!M711</f>
        <v>0</v>
      </c>
      <c r="N711" s="383">
        <f>'موازنة 2027-2028 '!O711</f>
        <v>0</v>
      </c>
      <c r="O711" s="383">
        <f>'موازنة 2028 -2029'!O711</f>
        <v>0</v>
      </c>
      <c r="P711" s="383">
        <f t="shared" si="239"/>
        <v>0</v>
      </c>
      <c r="Q711" s="383">
        <f>'موازنة 2029-2030'!O711</f>
        <v>0</v>
      </c>
      <c r="R711" s="526">
        <f t="shared" si="222"/>
        <v>0</v>
      </c>
      <c r="S711" s="383">
        <f t="shared" si="239"/>
        <v>0</v>
      </c>
      <c r="T711" s="383" t="str">
        <f t="shared" si="223"/>
        <v xml:space="preserve"> </v>
      </c>
      <c r="U711" s="383" t="str">
        <f t="shared" si="224"/>
        <v xml:space="preserve"> </v>
      </c>
      <c r="V711" s="527">
        <f t="shared" si="228"/>
        <v>0</v>
      </c>
      <c r="W711" s="461">
        <f t="shared" si="225"/>
        <v>0</v>
      </c>
    </row>
    <row r="712" spans="1:23" s="3" customFormat="1" ht="105.75" hidden="1" customHeight="1" x14ac:dyDescent="0.2">
      <c r="A712" s="355"/>
      <c r="B712" s="425"/>
      <c r="C712" s="425"/>
      <c r="D712" s="425"/>
      <c r="E712" s="425"/>
      <c r="F712" s="425"/>
      <c r="G712" s="59" t="s">
        <v>929</v>
      </c>
      <c r="H712" s="540" t="s">
        <v>506</v>
      </c>
      <c r="I712" s="425">
        <f>'الاطار الموازنى  راي الجهه عام'!I712</f>
        <v>0</v>
      </c>
      <c r="J712" s="425"/>
      <c r="K712" s="425">
        <f>'الاطار الموازنى  راي الجهه عام'!J712</f>
        <v>0</v>
      </c>
      <c r="L712" s="425">
        <f>'الاطار الموازنى  راي الجهه عام'!K712</f>
        <v>0</v>
      </c>
      <c r="M712" s="425">
        <f>'الاطار الموازنى  راي الجهه عام'!M712</f>
        <v>0</v>
      </c>
      <c r="N712" s="425"/>
      <c r="O712" s="425"/>
      <c r="P712" s="425"/>
      <c r="Q712" s="425"/>
      <c r="R712" s="594"/>
      <c r="S712" s="425"/>
      <c r="T712" s="425" t="str">
        <f t="shared" si="223"/>
        <v xml:space="preserve"> </v>
      </c>
      <c r="U712" s="425" t="str">
        <f t="shared" si="224"/>
        <v xml:space="preserve"> </v>
      </c>
      <c r="V712" s="595"/>
      <c r="W712" s="461">
        <f>W726</f>
        <v>0</v>
      </c>
    </row>
    <row r="713" spans="1:23" s="2" customFormat="1" ht="105.75" hidden="1" customHeight="1" x14ac:dyDescent="0.2">
      <c r="A713" s="389"/>
      <c r="B713" s="390"/>
      <c r="C713" s="390"/>
      <c r="D713" s="390"/>
      <c r="E713" s="390"/>
      <c r="F713" s="390"/>
      <c r="G713" s="60" t="s">
        <v>930</v>
      </c>
      <c r="H713" s="543" t="s">
        <v>507</v>
      </c>
      <c r="I713" s="390">
        <f>'الاطار الموازنى  راي الجهه عام'!I713</f>
        <v>0</v>
      </c>
      <c r="J713" s="390"/>
      <c r="K713" s="390">
        <f>'الاطار الموازنى  راي الجهه عام'!J713</f>
        <v>0</v>
      </c>
      <c r="L713" s="390">
        <f>'الاطار الموازنى  راي الجهه عام'!K713</f>
        <v>0</v>
      </c>
      <c r="M713" s="390">
        <f>'الاطار الموازنى  راي الجهه عام'!M713</f>
        <v>0</v>
      </c>
      <c r="N713" s="390"/>
      <c r="O713" s="390"/>
      <c r="P713" s="390"/>
      <c r="Q713" s="390"/>
      <c r="R713" s="544"/>
      <c r="S713" s="390"/>
      <c r="T713" s="390" t="str">
        <f t="shared" si="223"/>
        <v xml:space="preserve"> </v>
      </c>
      <c r="U713" s="390" t="str">
        <f t="shared" si="224"/>
        <v xml:space="preserve"> </v>
      </c>
      <c r="V713" s="545"/>
      <c r="W713" s="461">
        <f>W718</f>
        <v>0</v>
      </c>
    </row>
    <row r="714" spans="1:23" s="1" customFormat="1" ht="105.75" hidden="1" customHeight="1" x14ac:dyDescent="0.2">
      <c r="A714" s="357">
        <f>'موازنة 2026-2027'!A714</f>
        <v>0</v>
      </c>
      <c r="B714" s="373">
        <f>'موازنة 2026-2027'!B714</f>
        <v>0</v>
      </c>
      <c r="C714" s="373">
        <f>'موازنة 2026-2027'!C714</f>
        <v>0</v>
      </c>
      <c r="D714" s="373">
        <f>'موازنة 2026-2027'!D714</f>
        <v>0</v>
      </c>
      <c r="E714" s="373">
        <f>'موازنة 2026-2027'!E714</f>
        <v>0</v>
      </c>
      <c r="F714" s="373">
        <f>'موازنة 2026-2027'!F714</f>
        <v>0</v>
      </c>
      <c r="G714" s="54">
        <v>3222010101</v>
      </c>
      <c r="H714" s="477" t="s">
        <v>508</v>
      </c>
      <c r="I714" s="373">
        <f>'الاطار الموازنى  راي الجهه عام'!I714</f>
        <v>0</v>
      </c>
      <c r="J714" s="373">
        <f>'موازنة 2026-2027'!O714</f>
        <v>0</v>
      </c>
      <c r="K714" s="373">
        <f>'الاطار الموازنى  راي الجهه عام'!J714</f>
        <v>0</v>
      </c>
      <c r="L714" s="373">
        <f>'الاطار الموازنى  راي الجهه عام'!K714</f>
        <v>0</v>
      </c>
      <c r="M714" s="373">
        <f>'الاطار الموازنى  راي الجهه عام'!M714</f>
        <v>0</v>
      </c>
      <c r="N714" s="373">
        <f>'موازنة 2027-2028 '!O714</f>
        <v>0</v>
      </c>
      <c r="O714" s="373">
        <f>'موازنة 2028 -2029'!O714</f>
        <v>0</v>
      </c>
      <c r="P714" s="373">
        <f t="shared" si="229"/>
        <v>0</v>
      </c>
      <c r="Q714" s="373">
        <f>'موازنة 2029-2030'!O714</f>
        <v>0</v>
      </c>
      <c r="R714" s="508">
        <f t="shared" si="222"/>
        <v>0</v>
      </c>
      <c r="S714" s="373"/>
      <c r="T714" s="373" t="str">
        <f t="shared" si="223"/>
        <v xml:space="preserve"> </v>
      </c>
      <c r="U714" s="373" t="str">
        <f t="shared" si="224"/>
        <v xml:space="preserve"> </v>
      </c>
      <c r="V714" s="509">
        <f t="shared" si="228"/>
        <v>0</v>
      </c>
      <c r="W714" s="461">
        <f t="shared" si="225"/>
        <v>0</v>
      </c>
    </row>
    <row r="715" spans="1:23" s="1" customFormat="1" ht="105.75" hidden="1" customHeight="1" x14ac:dyDescent="0.2">
      <c r="A715" s="357">
        <f>'موازنة 2026-2027'!A715</f>
        <v>0</v>
      </c>
      <c r="B715" s="373">
        <f>'موازنة 2026-2027'!B715</f>
        <v>0</v>
      </c>
      <c r="C715" s="373">
        <f>'موازنة 2026-2027'!C715</f>
        <v>0</v>
      </c>
      <c r="D715" s="373">
        <f>'موازنة 2026-2027'!D715</f>
        <v>0</v>
      </c>
      <c r="E715" s="373">
        <f>'موازنة 2026-2027'!E715</f>
        <v>0</v>
      </c>
      <c r="F715" s="373">
        <f>'موازنة 2026-2027'!F715</f>
        <v>0</v>
      </c>
      <c r="G715" s="54">
        <v>3222010201</v>
      </c>
      <c r="H715" s="477" t="s">
        <v>509</v>
      </c>
      <c r="I715" s="373">
        <f>'الاطار الموازنى  راي الجهه عام'!I715</f>
        <v>0</v>
      </c>
      <c r="J715" s="373">
        <f>'موازنة 2026-2027'!O715</f>
        <v>0</v>
      </c>
      <c r="K715" s="373">
        <f>'الاطار الموازنى  راي الجهه عام'!J715</f>
        <v>0</v>
      </c>
      <c r="L715" s="373">
        <f>'الاطار الموازنى  راي الجهه عام'!K715</f>
        <v>0</v>
      </c>
      <c r="M715" s="373">
        <f>'الاطار الموازنى  راي الجهه عام'!M715</f>
        <v>0</v>
      </c>
      <c r="N715" s="373">
        <f>'موازنة 2027-2028 '!O715</f>
        <v>0</v>
      </c>
      <c r="O715" s="373">
        <f>'موازنة 2028 -2029'!O715</f>
        <v>0</v>
      </c>
      <c r="P715" s="373">
        <f t="shared" si="229"/>
        <v>0</v>
      </c>
      <c r="Q715" s="373">
        <f>'موازنة 2029-2030'!O715</f>
        <v>0</v>
      </c>
      <c r="R715" s="508">
        <f t="shared" si="222"/>
        <v>0</v>
      </c>
      <c r="S715" s="373"/>
      <c r="T715" s="373" t="str">
        <f t="shared" si="223"/>
        <v xml:space="preserve"> </v>
      </c>
      <c r="U715" s="373" t="str">
        <f t="shared" si="224"/>
        <v xml:space="preserve"> </v>
      </c>
      <c r="V715" s="509">
        <f t="shared" si="228"/>
        <v>0</v>
      </c>
      <c r="W715" s="461">
        <f t="shared" si="225"/>
        <v>0</v>
      </c>
    </row>
    <row r="716" spans="1:23" s="1" customFormat="1" ht="105.75" hidden="1" customHeight="1" x14ac:dyDescent="0.2">
      <c r="A716" s="357">
        <f>'موازنة 2026-2027'!A716</f>
        <v>0</v>
      </c>
      <c r="B716" s="373">
        <f>'موازنة 2026-2027'!B716</f>
        <v>0</v>
      </c>
      <c r="C716" s="373">
        <f>'موازنة 2026-2027'!C716</f>
        <v>0</v>
      </c>
      <c r="D716" s="373">
        <f>'موازنة 2026-2027'!D716</f>
        <v>0</v>
      </c>
      <c r="E716" s="373">
        <f>'موازنة 2026-2027'!E716</f>
        <v>0</v>
      </c>
      <c r="F716" s="373">
        <f>'موازنة 2026-2027'!F716</f>
        <v>0</v>
      </c>
      <c r="G716" s="54">
        <v>3222010301</v>
      </c>
      <c r="H716" s="477" t="s">
        <v>510</v>
      </c>
      <c r="I716" s="373">
        <f>'الاطار الموازنى  راي الجهه عام'!I716</f>
        <v>0</v>
      </c>
      <c r="J716" s="373">
        <f>'موازنة 2026-2027'!O716</f>
        <v>0</v>
      </c>
      <c r="K716" s="373">
        <f>'الاطار الموازنى  راي الجهه عام'!J716</f>
        <v>0</v>
      </c>
      <c r="L716" s="373">
        <f>'الاطار الموازنى  راي الجهه عام'!K716</f>
        <v>0</v>
      </c>
      <c r="M716" s="373">
        <f>'الاطار الموازنى  راي الجهه عام'!M716</f>
        <v>0</v>
      </c>
      <c r="N716" s="373">
        <f>'موازنة 2027-2028 '!O716</f>
        <v>0</v>
      </c>
      <c r="O716" s="373">
        <f>'موازنة 2028 -2029'!O716</f>
        <v>0</v>
      </c>
      <c r="P716" s="373">
        <f t="shared" si="229"/>
        <v>0</v>
      </c>
      <c r="Q716" s="373">
        <f>'موازنة 2029-2030'!O716</f>
        <v>0</v>
      </c>
      <c r="R716" s="508">
        <f t="shared" si="222"/>
        <v>0</v>
      </c>
      <c r="S716" s="373"/>
      <c r="T716" s="373" t="str">
        <f t="shared" si="223"/>
        <v xml:space="preserve"> </v>
      </c>
      <c r="U716" s="373" t="str">
        <f t="shared" si="224"/>
        <v xml:space="preserve"> </v>
      </c>
      <c r="V716" s="509">
        <f t="shared" si="228"/>
        <v>0</v>
      </c>
      <c r="W716" s="461">
        <f t="shared" si="225"/>
        <v>0</v>
      </c>
    </row>
    <row r="717" spans="1:23" s="1" customFormat="1" ht="105.75" hidden="1" customHeight="1" thickBot="1" x14ac:dyDescent="0.25">
      <c r="A717" s="357">
        <f>'موازنة 2026-2027'!A717</f>
        <v>0</v>
      </c>
      <c r="B717" s="373">
        <f>'موازنة 2026-2027'!B717</f>
        <v>0</v>
      </c>
      <c r="C717" s="373">
        <f>'موازنة 2026-2027'!C717</f>
        <v>0</v>
      </c>
      <c r="D717" s="373">
        <f>'موازنة 2026-2027'!D717</f>
        <v>0</v>
      </c>
      <c r="E717" s="373">
        <f>'موازنة 2026-2027'!E717</f>
        <v>0</v>
      </c>
      <c r="F717" s="373">
        <f>'موازنة 2026-2027'!F717</f>
        <v>0</v>
      </c>
      <c r="G717" s="54">
        <v>3222010401</v>
      </c>
      <c r="H717" s="477" t="s">
        <v>511</v>
      </c>
      <c r="I717" s="373">
        <f>'الاطار الموازنى  راي الجهه عام'!I717</f>
        <v>0</v>
      </c>
      <c r="J717" s="373">
        <f>'موازنة 2026-2027'!O717</f>
        <v>0</v>
      </c>
      <c r="K717" s="373">
        <f>'الاطار الموازنى  راي الجهه عام'!J717</f>
        <v>0</v>
      </c>
      <c r="L717" s="373">
        <f>'الاطار الموازنى  راي الجهه عام'!K717</f>
        <v>0</v>
      </c>
      <c r="M717" s="373">
        <f>'الاطار الموازنى  راي الجهه عام'!M717</f>
        <v>0</v>
      </c>
      <c r="N717" s="373">
        <f>'موازنة 2027-2028 '!O717</f>
        <v>0</v>
      </c>
      <c r="O717" s="373">
        <f>'موازنة 2028 -2029'!O717</f>
        <v>0</v>
      </c>
      <c r="P717" s="373">
        <f t="shared" si="229"/>
        <v>0</v>
      </c>
      <c r="Q717" s="373">
        <f>'موازنة 2029-2030'!O717</f>
        <v>0</v>
      </c>
      <c r="R717" s="508">
        <f t="shared" si="222"/>
        <v>0</v>
      </c>
      <c r="S717" s="373"/>
      <c r="T717" s="373" t="str">
        <f t="shared" si="223"/>
        <v xml:space="preserve"> </v>
      </c>
      <c r="U717" s="373" t="str">
        <f t="shared" si="224"/>
        <v xml:space="preserve"> </v>
      </c>
      <c r="V717" s="509">
        <f t="shared" si="228"/>
        <v>0</v>
      </c>
      <c r="W717" s="461">
        <f t="shared" si="225"/>
        <v>0</v>
      </c>
    </row>
    <row r="718" spans="1:23" s="2" customFormat="1" ht="112.5" hidden="1" customHeight="1" thickBot="1" x14ac:dyDescent="0.25">
      <c r="A718" s="376">
        <f t="shared" ref="A718:S718" si="240">SUM(A714:A717)</f>
        <v>0</v>
      </c>
      <c r="B718" s="377">
        <f t="shared" si="240"/>
        <v>0</v>
      </c>
      <c r="C718" s="377">
        <f t="shared" si="240"/>
        <v>0</v>
      </c>
      <c r="D718" s="377">
        <f t="shared" si="240"/>
        <v>0</v>
      </c>
      <c r="E718" s="377">
        <f t="shared" si="240"/>
        <v>0</v>
      </c>
      <c r="F718" s="377">
        <f t="shared" si="240"/>
        <v>0</v>
      </c>
      <c r="G718" s="57"/>
      <c r="H718" s="514" t="s">
        <v>512</v>
      </c>
      <c r="I718" s="377">
        <f>'الاطار الموازنى  راي الجهه عام'!I718</f>
        <v>0</v>
      </c>
      <c r="J718" s="377">
        <f>'موازنة 2026-2027'!O718</f>
        <v>0</v>
      </c>
      <c r="K718" s="377">
        <f>'الاطار الموازنى  راي الجهه عام'!J718</f>
        <v>0</v>
      </c>
      <c r="L718" s="377">
        <f>'الاطار الموازنى  راي الجهه عام'!K718</f>
        <v>0</v>
      </c>
      <c r="M718" s="377">
        <f>'الاطار الموازنى  راي الجهه عام'!M718</f>
        <v>0</v>
      </c>
      <c r="N718" s="377">
        <f>'موازنة 2027-2028 '!O718</f>
        <v>0</v>
      </c>
      <c r="O718" s="377">
        <f>'موازنة 2028 -2029'!O718</f>
        <v>0</v>
      </c>
      <c r="P718" s="377">
        <f t="shared" si="240"/>
        <v>0</v>
      </c>
      <c r="Q718" s="377">
        <f>'موازنة 2029-2030'!O718</f>
        <v>0</v>
      </c>
      <c r="R718" s="515">
        <f t="shared" si="222"/>
        <v>0</v>
      </c>
      <c r="S718" s="377">
        <f t="shared" si="240"/>
        <v>0</v>
      </c>
      <c r="T718" s="377" t="str">
        <f t="shared" si="223"/>
        <v xml:space="preserve"> </v>
      </c>
      <c r="U718" s="377" t="str">
        <f t="shared" si="224"/>
        <v xml:space="preserve"> </v>
      </c>
      <c r="V718" s="516">
        <f t="shared" si="228"/>
        <v>0</v>
      </c>
      <c r="W718" s="461">
        <f t="shared" si="225"/>
        <v>0</v>
      </c>
    </row>
    <row r="719" spans="1:23" s="2" customFormat="1" ht="105.75" hidden="1" customHeight="1" x14ac:dyDescent="0.2">
      <c r="A719" s="389"/>
      <c r="B719" s="390"/>
      <c r="C719" s="390"/>
      <c r="D719" s="390"/>
      <c r="E719" s="390"/>
      <c r="F719" s="390"/>
      <c r="G719" s="60" t="s">
        <v>931</v>
      </c>
      <c r="H719" s="543" t="s">
        <v>513</v>
      </c>
      <c r="I719" s="390">
        <f>'الاطار الموازنى  راي الجهه عام'!I719</f>
        <v>0</v>
      </c>
      <c r="J719" s="390"/>
      <c r="K719" s="390">
        <f>'الاطار الموازنى  راي الجهه عام'!J719</f>
        <v>0</v>
      </c>
      <c r="L719" s="390">
        <f>'الاطار الموازنى  راي الجهه عام'!K719</f>
        <v>0</v>
      </c>
      <c r="M719" s="390">
        <f>'الاطار الموازنى  راي الجهه عام'!M719</f>
        <v>0</v>
      </c>
      <c r="N719" s="390"/>
      <c r="O719" s="390"/>
      <c r="P719" s="390"/>
      <c r="Q719" s="390"/>
      <c r="R719" s="544"/>
      <c r="S719" s="390"/>
      <c r="T719" s="390" t="str">
        <f t="shared" si="223"/>
        <v xml:space="preserve"> </v>
      </c>
      <c r="U719" s="390" t="str">
        <f t="shared" si="224"/>
        <v xml:space="preserve"> </v>
      </c>
      <c r="V719" s="545"/>
      <c r="W719" s="461">
        <f>W725</f>
        <v>0</v>
      </c>
    </row>
    <row r="720" spans="1:23" s="1" customFormat="1" ht="105.75" hidden="1" customHeight="1" x14ac:dyDescent="0.2">
      <c r="A720" s="357">
        <f>'موازنة 2026-2027'!A720</f>
        <v>0</v>
      </c>
      <c r="B720" s="373">
        <f>'موازنة 2026-2027'!B720</f>
        <v>0</v>
      </c>
      <c r="C720" s="373">
        <f>'موازنة 2026-2027'!C720</f>
        <v>0</v>
      </c>
      <c r="D720" s="373">
        <f>'موازنة 2026-2027'!D720</f>
        <v>0</v>
      </c>
      <c r="E720" s="373">
        <f>'موازنة 2026-2027'!E720</f>
        <v>0</v>
      </c>
      <c r="F720" s="373">
        <f>'موازنة 2026-2027'!F720</f>
        <v>0</v>
      </c>
      <c r="G720" s="54">
        <v>3222020101</v>
      </c>
      <c r="H720" s="477" t="s">
        <v>514</v>
      </c>
      <c r="I720" s="373">
        <f>'الاطار الموازنى  راي الجهه عام'!I720</f>
        <v>0</v>
      </c>
      <c r="J720" s="373">
        <f>'موازنة 2026-2027'!O720</f>
        <v>0</v>
      </c>
      <c r="K720" s="373">
        <f>'الاطار الموازنى  راي الجهه عام'!J720</f>
        <v>0</v>
      </c>
      <c r="L720" s="373">
        <f>'الاطار الموازنى  راي الجهه عام'!K720</f>
        <v>0</v>
      </c>
      <c r="M720" s="373">
        <f>'الاطار الموازنى  راي الجهه عام'!M720</f>
        <v>0</v>
      </c>
      <c r="N720" s="373">
        <f>'موازنة 2027-2028 '!O720</f>
        <v>0</v>
      </c>
      <c r="O720" s="373">
        <f>'موازنة 2028 -2029'!O720</f>
        <v>0</v>
      </c>
      <c r="P720" s="373">
        <f t="shared" si="229"/>
        <v>0</v>
      </c>
      <c r="Q720" s="373">
        <f>'موازنة 2029-2030'!O720</f>
        <v>0</v>
      </c>
      <c r="R720" s="508">
        <f t="shared" si="222"/>
        <v>0</v>
      </c>
      <c r="S720" s="373"/>
      <c r="T720" s="373" t="str">
        <f t="shared" si="223"/>
        <v xml:space="preserve"> </v>
      </c>
      <c r="U720" s="373" t="str">
        <f t="shared" si="224"/>
        <v xml:space="preserve"> </v>
      </c>
      <c r="V720" s="509">
        <f t="shared" si="228"/>
        <v>0</v>
      </c>
      <c r="W720" s="461">
        <f t="shared" si="225"/>
        <v>0</v>
      </c>
    </row>
    <row r="721" spans="1:23" s="1" customFormat="1" ht="105.75" hidden="1" customHeight="1" x14ac:dyDescent="0.2">
      <c r="A721" s="357"/>
      <c r="B721" s="373"/>
      <c r="C721" s="373"/>
      <c r="D721" s="373"/>
      <c r="E721" s="373"/>
      <c r="F721" s="373"/>
      <c r="G721" s="54" t="s">
        <v>932</v>
      </c>
      <c r="H721" s="477" t="s">
        <v>515</v>
      </c>
      <c r="I721" s="373">
        <f>'الاطار الموازنى  راي الجهه عام'!I721</f>
        <v>0</v>
      </c>
      <c r="J721" s="373"/>
      <c r="K721" s="373">
        <f>'الاطار الموازنى  راي الجهه عام'!J721</f>
        <v>0</v>
      </c>
      <c r="L721" s="373">
        <f>'الاطار الموازنى  راي الجهه عام'!K721</f>
        <v>0</v>
      </c>
      <c r="M721" s="373">
        <f>'الاطار الموازنى  راي الجهه عام'!M721</f>
        <v>0</v>
      </c>
      <c r="N721" s="373"/>
      <c r="O721" s="373"/>
      <c r="P721" s="373"/>
      <c r="Q721" s="373"/>
      <c r="R721" s="508"/>
      <c r="S721" s="373"/>
      <c r="T721" s="373" t="str">
        <f t="shared" si="223"/>
        <v xml:space="preserve"> </v>
      </c>
      <c r="U721" s="373" t="str">
        <f t="shared" si="224"/>
        <v xml:space="preserve"> </v>
      </c>
      <c r="V721" s="509"/>
      <c r="W721" s="461">
        <f>W724</f>
        <v>0</v>
      </c>
    </row>
    <row r="722" spans="1:23" ht="105.75" hidden="1" customHeight="1" x14ac:dyDescent="0.2">
      <c r="A722" s="364">
        <f>'موازنة 2026-2027'!A722</f>
        <v>0</v>
      </c>
      <c r="B722" s="365">
        <f>'موازنة 2026-2027'!B722</f>
        <v>0</v>
      </c>
      <c r="C722" s="365">
        <f>'موازنة 2026-2027'!C722</f>
        <v>0</v>
      </c>
      <c r="D722" s="365">
        <f>'موازنة 2026-2027'!D722</f>
        <v>0</v>
      </c>
      <c r="E722" s="365">
        <f>'موازنة 2026-2027'!E722</f>
        <v>0</v>
      </c>
      <c r="F722" s="365">
        <f>'موازنة 2026-2027'!F722</f>
        <v>0</v>
      </c>
      <c r="G722" s="49" t="s">
        <v>933</v>
      </c>
      <c r="H722" s="480" t="s">
        <v>516</v>
      </c>
      <c r="I722" s="365">
        <f>'الاطار الموازنى  راي الجهه عام'!I722</f>
        <v>0</v>
      </c>
      <c r="J722" s="365">
        <f>'موازنة 2026-2027'!O722</f>
        <v>0</v>
      </c>
      <c r="K722" s="365">
        <f>'الاطار الموازنى  راي الجهه عام'!J722</f>
        <v>0</v>
      </c>
      <c r="L722" s="365">
        <f>'الاطار الموازنى  راي الجهه عام'!K722</f>
        <v>0</v>
      </c>
      <c r="M722" s="365">
        <f>'الاطار الموازنى  راي الجهه عام'!M722</f>
        <v>0</v>
      </c>
      <c r="N722" s="365">
        <f>'موازنة 2027-2028 '!O722</f>
        <v>0</v>
      </c>
      <c r="O722" s="365">
        <f>'موازنة 2028 -2029'!O722</f>
        <v>0</v>
      </c>
      <c r="P722" s="365">
        <f t="shared" si="229"/>
        <v>0</v>
      </c>
      <c r="Q722" s="365">
        <f>'موازنة 2029-2030'!O722</f>
        <v>0</v>
      </c>
      <c r="R722" s="496">
        <f t="shared" si="222"/>
        <v>0</v>
      </c>
      <c r="S722" s="365"/>
      <c r="T722" s="365" t="str">
        <f t="shared" si="223"/>
        <v xml:space="preserve"> </v>
      </c>
      <c r="U722" s="365" t="str">
        <f t="shared" si="224"/>
        <v xml:space="preserve"> </v>
      </c>
      <c r="V722" s="497">
        <f t="shared" si="228"/>
        <v>0</v>
      </c>
      <c r="W722" s="461">
        <f t="shared" si="225"/>
        <v>0</v>
      </c>
    </row>
    <row r="723" spans="1:23" ht="105.75" hidden="1" customHeight="1" thickBot="1" x14ac:dyDescent="0.25">
      <c r="A723" s="364">
        <f>'موازنة 2026-2027'!A723</f>
        <v>0</v>
      </c>
      <c r="B723" s="365">
        <f>'موازنة 2026-2027'!B723</f>
        <v>0</v>
      </c>
      <c r="C723" s="365">
        <f>'موازنة 2026-2027'!C723</f>
        <v>0</v>
      </c>
      <c r="D723" s="365">
        <f>'موازنة 2026-2027'!D723</f>
        <v>0</v>
      </c>
      <c r="E723" s="365">
        <f>'موازنة 2026-2027'!E723</f>
        <v>0</v>
      </c>
      <c r="F723" s="365">
        <f>'موازنة 2026-2027'!F723</f>
        <v>0</v>
      </c>
      <c r="G723" s="49" t="s">
        <v>934</v>
      </c>
      <c r="H723" s="480" t="s">
        <v>517</v>
      </c>
      <c r="I723" s="365">
        <f>'الاطار الموازنى  راي الجهه عام'!I723</f>
        <v>0</v>
      </c>
      <c r="J723" s="365">
        <f>'موازنة 2026-2027'!O723</f>
        <v>0</v>
      </c>
      <c r="K723" s="365">
        <f>'الاطار الموازنى  راي الجهه عام'!J723</f>
        <v>0</v>
      </c>
      <c r="L723" s="365">
        <f>'الاطار الموازنى  راي الجهه عام'!K723</f>
        <v>0</v>
      </c>
      <c r="M723" s="365">
        <f>'الاطار الموازنى  راي الجهه عام'!M723</f>
        <v>0</v>
      </c>
      <c r="N723" s="365">
        <f>'موازنة 2027-2028 '!O723</f>
        <v>0</v>
      </c>
      <c r="O723" s="365">
        <f>'موازنة 2028 -2029'!O723</f>
        <v>0</v>
      </c>
      <c r="P723" s="365">
        <f t="shared" si="229"/>
        <v>0</v>
      </c>
      <c r="Q723" s="365">
        <f>'موازنة 2029-2030'!O723</f>
        <v>0</v>
      </c>
      <c r="R723" s="496">
        <f t="shared" si="222"/>
        <v>0</v>
      </c>
      <c r="S723" s="365"/>
      <c r="T723" s="365" t="str">
        <f t="shared" si="223"/>
        <v xml:space="preserve"> </v>
      </c>
      <c r="U723" s="365" t="str">
        <f t="shared" si="224"/>
        <v xml:space="preserve"> </v>
      </c>
      <c r="V723" s="497">
        <f t="shared" si="228"/>
        <v>0</v>
      </c>
      <c r="W723" s="461">
        <f t="shared" si="225"/>
        <v>0</v>
      </c>
    </row>
    <row r="724" spans="1:23" s="1" customFormat="1" ht="97.5" hidden="1" customHeight="1" thickBot="1" x14ac:dyDescent="0.25">
      <c r="A724" s="360">
        <f t="shared" ref="A724:S724" si="241">SUM(A722:A723)</f>
        <v>0</v>
      </c>
      <c r="B724" s="368">
        <f t="shared" si="241"/>
        <v>0</v>
      </c>
      <c r="C724" s="368">
        <f t="shared" si="241"/>
        <v>0</v>
      </c>
      <c r="D724" s="368">
        <f t="shared" si="241"/>
        <v>0</v>
      </c>
      <c r="E724" s="368">
        <f t="shared" si="241"/>
        <v>0</v>
      </c>
      <c r="F724" s="368">
        <f t="shared" si="241"/>
        <v>0</v>
      </c>
      <c r="G724" s="51"/>
      <c r="H724" s="486" t="s">
        <v>518</v>
      </c>
      <c r="I724" s="368">
        <f>'الاطار الموازنى  راي الجهه عام'!I724</f>
        <v>0</v>
      </c>
      <c r="J724" s="368">
        <f>'موازنة 2026-2027'!O724</f>
        <v>0</v>
      </c>
      <c r="K724" s="368">
        <f>'الاطار الموازنى  راي الجهه عام'!J724</f>
        <v>0</v>
      </c>
      <c r="L724" s="368">
        <f>'الاطار الموازنى  راي الجهه عام'!K724</f>
        <v>0</v>
      </c>
      <c r="M724" s="368">
        <f>'الاطار الموازنى  راي الجهه عام'!M724</f>
        <v>0</v>
      </c>
      <c r="N724" s="368">
        <f>'موازنة 2027-2028 '!O724</f>
        <v>0</v>
      </c>
      <c r="O724" s="368">
        <f>'موازنة 2028 -2029'!O724</f>
        <v>0</v>
      </c>
      <c r="P724" s="368">
        <f t="shared" si="241"/>
        <v>0</v>
      </c>
      <c r="Q724" s="368">
        <f>'موازنة 2029-2030'!O724</f>
        <v>0</v>
      </c>
      <c r="R724" s="500">
        <f t="shared" si="222"/>
        <v>0</v>
      </c>
      <c r="S724" s="368">
        <f t="shared" si="241"/>
        <v>0</v>
      </c>
      <c r="T724" s="368" t="str">
        <f t="shared" si="223"/>
        <v xml:space="preserve"> </v>
      </c>
      <c r="U724" s="368" t="str">
        <f t="shared" si="224"/>
        <v xml:space="preserve"> </v>
      </c>
      <c r="V724" s="501">
        <f t="shared" si="228"/>
        <v>0</v>
      </c>
      <c r="W724" s="461">
        <f t="shared" si="225"/>
        <v>0</v>
      </c>
    </row>
    <row r="725" spans="1:23" s="2" customFormat="1" ht="99.75" hidden="1" customHeight="1" thickBot="1" x14ac:dyDescent="0.25">
      <c r="A725" s="376">
        <f t="shared" ref="A725:S725" si="242">A724+A720</f>
        <v>0</v>
      </c>
      <c r="B725" s="377">
        <f t="shared" si="242"/>
        <v>0</v>
      </c>
      <c r="C725" s="377">
        <f t="shared" si="242"/>
        <v>0</v>
      </c>
      <c r="D725" s="377">
        <f t="shared" si="242"/>
        <v>0</v>
      </c>
      <c r="E725" s="377">
        <f t="shared" si="242"/>
        <v>0</v>
      </c>
      <c r="F725" s="377">
        <f t="shared" si="242"/>
        <v>0</v>
      </c>
      <c r="G725" s="57"/>
      <c r="H725" s="514" t="s">
        <v>256</v>
      </c>
      <c r="I725" s="377">
        <f>'الاطار الموازنى  راي الجهه عام'!I725</f>
        <v>0</v>
      </c>
      <c r="J725" s="377">
        <f>'موازنة 2026-2027'!O725</f>
        <v>0</v>
      </c>
      <c r="K725" s="377">
        <f>'الاطار الموازنى  راي الجهه عام'!J725</f>
        <v>0</v>
      </c>
      <c r="L725" s="377">
        <f>'الاطار الموازنى  راي الجهه عام'!K725</f>
        <v>0</v>
      </c>
      <c r="M725" s="377">
        <f>'الاطار الموازنى  راي الجهه عام'!M725</f>
        <v>0</v>
      </c>
      <c r="N725" s="377">
        <f>'موازنة 2027-2028 '!O725</f>
        <v>0</v>
      </c>
      <c r="O725" s="377">
        <f>'موازنة 2028 -2029'!O725</f>
        <v>0</v>
      </c>
      <c r="P725" s="377">
        <f t="shared" si="242"/>
        <v>0</v>
      </c>
      <c r="Q725" s="377">
        <f>'موازنة 2029-2030'!O725</f>
        <v>0</v>
      </c>
      <c r="R725" s="515">
        <f t="shared" si="222"/>
        <v>0</v>
      </c>
      <c r="S725" s="377">
        <f t="shared" si="242"/>
        <v>0</v>
      </c>
      <c r="T725" s="377" t="str">
        <f t="shared" si="223"/>
        <v xml:space="preserve"> </v>
      </c>
      <c r="U725" s="377" t="str">
        <f t="shared" si="224"/>
        <v xml:space="preserve"> </v>
      </c>
      <c r="V725" s="516">
        <f t="shared" si="228"/>
        <v>0</v>
      </c>
      <c r="W725" s="461">
        <f t="shared" si="225"/>
        <v>0</v>
      </c>
    </row>
    <row r="726" spans="1:23" s="3" customFormat="1" ht="102.75" hidden="1" customHeight="1" thickBot="1" x14ac:dyDescent="0.25">
      <c r="A726" s="382">
        <f t="shared" ref="A726:S726" si="243">A725+A718</f>
        <v>0</v>
      </c>
      <c r="B726" s="383">
        <f t="shared" si="243"/>
        <v>0</v>
      </c>
      <c r="C726" s="383">
        <f t="shared" si="243"/>
        <v>0</v>
      </c>
      <c r="D726" s="383">
        <f t="shared" si="243"/>
        <v>0</v>
      </c>
      <c r="E726" s="383">
        <f t="shared" si="243"/>
        <v>0</v>
      </c>
      <c r="F726" s="383">
        <f t="shared" si="243"/>
        <v>0</v>
      </c>
      <c r="G726" s="58"/>
      <c r="H726" s="525" t="s">
        <v>1109</v>
      </c>
      <c r="I726" s="383">
        <f>'الاطار الموازنى  راي الجهه عام'!I726</f>
        <v>0</v>
      </c>
      <c r="J726" s="383">
        <f>'موازنة 2026-2027'!O726</f>
        <v>0</v>
      </c>
      <c r="K726" s="383">
        <f>'الاطار الموازنى  راي الجهه عام'!J726</f>
        <v>0</v>
      </c>
      <c r="L726" s="383">
        <f>'الاطار الموازنى  راي الجهه عام'!K726</f>
        <v>0</v>
      </c>
      <c r="M726" s="383">
        <f>'الاطار الموازنى  راي الجهه عام'!M726</f>
        <v>0</v>
      </c>
      <c r="N726" s="383">
        <f>'موازنة 2027-2028 '!O726</f>
        <v>0</v>
      </c>
      <c r="O726" s="383">
        <f>'موازنة 2028 -2029'!O726</f>
        <v>0</v>
      </c>
      <c r="P726" s="383">
        <f t="shared" si="243"/>
        <v>0</v>
      </c>
      <c r="Q726" s="383">
        <f>'موازنة 2029-2030'!O726</f>
        <v>0</v>
      </c>
      <c r="R726" s="526">
        <f t="shared" si="222"/>
        <v>0</v>
      </c>
      <c r="S726" s="383">
        <f t="shared" si="243"/>
        <v>0</v>
      </c>
      <c r="T726" s="383" t="str">
        <f t="shared" si="223"/>
        <v xml:space="preserve"> </v>
      </c>
      <c r="U726" s="383" t="str">
        <f t="shared" si="224"/>
        <v xml:space="preserve"> </v>
      </c>
      <c r="V726" s="527">
        <f t="shared" si="228"/>
        <v>0</v>
      </c>
      <c r="W726" s="461">
        <f t="shared" si="225"/>
        <v>0</v>
      </c>
    </row>
    <row r="727" spans="1:23" s="3" customFormat="1" ht="105.75" customHeight="1" x14ac:dyDescent="0.2">
      <c r="A727" s="355"/>
      <c r="B727" s="425"/>
      <c r="C727" s="425"/>
      <c r="D727" s="425"/>
      <c r="E727" s="425"/>
      <c r="F727" s="425"/>
      <c r="G727" s="59" t="s">
        <v>935</v>
      </c>
      <c r="H727" s="540" t="s">
        <v>519</v>
      </c>
      <c r="I727" s="425">
        <f>'الاطار الموازنى  راي الجهه عام'!I727</f>
        <v>0</v>
      </c>
      <c r="J727" s="425"/>
      <c r="K727" s="425">
        <f>'الاطار الموازنى  راي الجهه عام'!J727</f>
        <v>0</v>
      </c>
      <c r="L727" s="425">
        <f>'الاطار الموازنى  راي الجهه عام'!K727</f>
        <v>0</v>
      </c>
      <c r="M727" s="425">
        <f>'الاطار الموازنى  راي الجهه عام'!M727</f>
        <v>0</v>
      </c>
      <c r="N727" s="425"/>
      <c r="O727" s="425"/>
      <c r="P727" s="425"/>
      <c r="Q727" s="425"/>
      <c r="R727" s="594"/>
      <c r="S727" s="425"/>
      <c r="T727" s="425" t="str">
        <f t="shared" si="223"/>
        <v xml:space="preserve"> </v>
      </c>
      <c r="U727" s="425" t="str">
        <f t="shared" si="224"/>
        <v xml:space="preserve"> </v>
      </c>
      <c r="V727" s="595"/>
      <c r="W727" s="461">
        <f>W743</f>
        <v>250000</v>
      </c>
    </row>
    <row r="728" spans="1:23" s="2" customFormat="1" ht="105.75" hidden="1" customHeight="1" x14ac:dyDescent="0.2">
      <c r="A728" s="389"/>
      <c r="B728" s="390"/>
      <c r="C728" s="390"/>
      <c r="D728" s="390"/>
      <c r="E728" s="390"/>
      <c r="F728" s="390"/>
      <c r="G728" s="60" t="s">
        <v>936</v>
      </c>
      <c r="H728" s="543" t="s">
        <v>520</v>
      </c>
      <c r="I728" s="390">
        <f>'الاطار الموازنى  راي الجهه عام'!I728</f>
        <v>0</v>
      </c>
      <c r="J728" s="390"/>
      <c r="K728" s="390">
        <f>'الاطار الموازنى  راي الجهه عام'!J728</f>
        <v>0</v>
      </c>
      <c r="L728" s="390">
        <f>'الاطار الموازنى  راي الجهه عام'!K728</f>
        <v>0</v>
      </c>
      <c r="M728" s="390">
        <f>'الاطار الموازنى  راي الجهه عام'!M728</f>
        <v>0</v>
      </c>
      <c r="N728" s="390"/>
      <c r="O728" s="390"/>
      <c r="P728" s="390"/>
      <c r="Q728" s="390"/>
      <c r="R728" s="544"/>
      <c r="S728" s="390"/>
      <c r="T728" s="390" t="str">
        <f t="shared" si="223"/>
        <v xml:space="preserve"> </v>
      </c>
      <c r="U728" s="390" t="str">
        <f t="shared" si="224"/>
        <v xml:space="preserve"> </v>
      </c>
      <c r="V728" s="545"/>
      <c r="W728" s="461">
        <f>W732</f>
        <v>0</v>
      </c>
    </row>
    <row r="729" spans="1:23" s="1" customFormat="1" ht="105.75" hidden="1" customHeight="1" x14ac:dyDescent="0.2">
      <c r="A729" s="357">
        <f>'موازنة 2026-2027'!A729</f>
        <v>0</v>
      </c>
      <c r="B729" s="373">
        <f>'موازنة 2026-2027'!B729</f>
        <v>0</v>
      </c>
      <c r="C729" s="373">
        <f>'موازنة 2026-2027'!C729</f>
        <v>0</v>
      </c>
      <c r="D729" s="373">
        <f>'موازنة 2026-2027'!D729</f>
        <v>0</v>
      </c>
      <c r="E729" s="373">
        <f>'موازنة 2026-2027'!E729</f>
        <v>0</v>
      </c>
      <c r="F729" s="373">
        <f>'موازنة 2026-2027'!F729</f>
        <v>0</v>
      </c>
      <c r="G729" s="54">
        <v>3223010101</v>
      </c>
      <c r="H729" s="477" t="s">
        <v>521</v>
      </c>
      <c r="I729" s="373">
        <f>'الاطار الموازنى  راي الجهه عام'!I729</f>
        <v>0</v>
      </c>
      <c r="J729" s="373">
        <f>'موازنة 2026-2027'!O729</f>
        <v>0</v>
      </c>
      <c r="K729" s="373">
        <f>'الاطار الموازنى  راي الجهه عام'!J729</f>
        <v>0</v>
      </c>
      <c r="L729" s="373">
        <f>'الاطار الموازنى  راي الجهه عام'!K729</f>
        <v>0</v>
      </c>
      <c r="M729" s="373">
        <f>'الاطار الموازنى  راي الجهه عام'!M729</f>
        <v>0</v>
      </c>
      <c r="N729" s="373">
        <f>'موازنة 2027-2028 '!O729</f>
        <v>0</v>
      </c>
      <c r="O729" s="373">
        <f>'موازنة 2028 -2029'!O729</f>
        <v>0</v>
      </c>
      <c r="P729" s="373">
        <f t="shared" si="229"/>
        <v>0</v>
      </c>
      <c r="Q729" s="373">
        <f>'موازنة 2029-2030'!O729</f>
        <v>0</v>
      </c>
      <c r="R729" s="508">
        <f t="shared" si="222"/>
        <v>0</v>
      </c>
      <c r="S729" s="373"/>
      <c r="T729" s="373" t="str">
        <f t="shared" si="223"/>
        <v xml:space="preserve"> </v>
      </c>
      <c r="U729" s="373" t="str">
        <f t="shared" si="224"/>
        <v xml:space="preserve"> </v>
      </c>
      <c r="V729" s="509">
        <f t="shared" si="228"/>
        <v>0</v>
      </c>
      <c r="W729" s="461">
        <f t="shared" si="225"/>
        <v>0</v>
      </c>
    </row>
    <row r="730" spans="1:23" s="1" customFormat="1" ht="105.75" hidden="1" customHeight="1" x14ac:dyDescent="0.2">
      <c r="A730" s="357">
        <f>'موازنة 2026-2027'!A730</f>
        <v>0</v>
      </c>
      <c r="B730" s="373">
        <f>'موازنة 2026-2027'!B730</f>
        <v>0</v>
      </c>
      <c r="C730" s="373">
        <f>'موازنة 2026-2027'!C730</f>
        <v>0</v>
      </c>
      <c r="D730" s="373">
        <f>'موازنة 2026-2027'!D730</f>
        <v>0</v>
      </c>
      <c r="E730" s="373">
        <f>'موازنة 2026-2027'!E730</f>
        <v>0</v>
      </c>
      <c r="F730" s="373">
        <f>'موازنة 2026-2027'!F730</f>
        <v>0</v>
      </c>
      <c r="G730" s="54">
        <v>3223010201</v>
      </c>
      <c r="H730" s="477" t="s">
        <v>522</v>
      </c>
      <c r="I730" s="373">
        <f>'الاطار الموازنى  راي الجهه عام'!I730</f>
        <v>0</v>
      </c>
      <c r="J730" s="373">
        <f>'موازنة 2026-2027'!O730</f>
        <v>0</v>
      </c>
      <c r="K730" s="373">
        <f>'الاطار الموازنى  راي الجهه عام'!J730</f>
        <v>0</v>
      </c>
      <c r="L730" s="373">
        <f>'الاطار الموازنى  راي الجهه عام'!K730</f>
        <v>0</v>
      </c>
      <c r="M730" s="373">
        <f>'الاطار الموازنى  راي الجهه عام'!M730</f>
        <v>0</v>
      </c>
      <c r="N730" s="373">
        <f>'موازنة 2027-2028 '!O730</f>
        <v>0</v>
      </c>
      <c r="O730" s="373">
        <f>'موازنة 2028 -2029'!O730</f>
        <v>0</v>
      </c>
      <c r="P730" s="373">
        <f t="shared" si="229"/>
        <v>0</v>
      </c>
      <c r="Q730" s="373">
        <f>'موازنة 2029-2030'!O730</f>
        <v>0</v>
      </c>
      <c r="R730" s="508">
        <f t="shared" si="222"/>
        <v>0</v>
      </c>
      <c r="S730" s="373"/>
      <c r="T730" s="373" t="str">
        <f t="shared" si="223"/>
        <v xml:space="preserve"> </v>
      </c>
      <c r="U730" s="373" t="str">
        <f t="shared" si="224"/>
        <v xml:space="preserve"> </v>
      </c>
      <c r="V730" s="509">
        <f t="shared" si="228"/>
        <v>0</v>
      </c>
      <c r="W730" s="461">
        <f t="shared" si="225"/>
        <v>0</v>
      </c>
    </row>
    <row r="731" spans="1:23" s="1" customFormat="1" ht="105.75" hidden="1" customHeight="1" thickBot="1" x14ac:dyDescent="0.25">
      <c r="A731" s="357">
        <f>'موازنة 2026-2027'!A731</f>
        <v>0</v>
      </c>
      <c r="B731" s="373">
        <f>'موازنة 2026-2027'!B731</f>
        <v>0</v>
      </c>
      <c r="C731" s="373">
        <f>'موازنة 2026-2027'!C731</f>
        <v>0</v>
      </c>
      <c r="D731" s="373">
        <f>'موازنة 2026-2027'!D731</f>
        <v>0</v>
      </c>
      <c r="E731" s="373">
        <f>'موازنة 2026-2027'!E731</f>
        <v>0</v>
      </c>
      <c r="F731" s="373">
        <f>'موازنة 2026-2027'!F731</f>
        <v>0</v>
      </c>
      <c r="G731" s="54">
        <v>3223010301</v>
      </c>
      <c r="H731" s="477" t="s">
        <v>523</v>
      </c>
      <c r="I731" s="373">
        <f>'الاطار الموازنى  راي الجهه عام'!I731</f>
        <v>0</v>
      </c>
      <c r="J731" s="373">
        <f>'موازنة 2026-2027'!O731</f>
        <v>0</v>
      </c>
      <c r="K731" s="373">
        <f>'الاطار الموازنى  راي الجهه عام'!J731</f>
        <v>0</v>
      </c>
      <c r="L731" s="373">
        <f>'الاطار الموازنى  راي الجهه عام'!K731</f>
        <v>0</v>
      </c>
      <c r="M731" s="373">
        <f>'الاطار الموازنى  راي الجهه عام'!M731</f>
        <v>0</v>
      </c>
      <c r="N731" s="373">
        <f>'موازنة 2027-2028 '!O731</f>
        <v>0</v>
      </c>
      <c r="O731" s="373">
        <f>'موازنة 2028 -2029'!O731</f>
        <v>0</v>
      </c>
      <c r="P731" s="373">
        <f t="shared" si="229"/>
        <v>0</v>
      </c>
      <c r="Q731" s="373">
        <f>'موازنة 2029-2030'!O731</f>
        <v>0</v>
      </c>
      <c r="R731" s="508">
        <f t="shared" si="222"/>
        <v>0</v>
      </c>
      <c r="S731" s="373"/>
      <c r="T731" s="373" t="str">
        <f t="shared" si="223"/>
        <v xml:space="preserve"> </v>
      </c>
      <c r="U731" s="373" t="str">
        <f t="shared" si="224"/>
        <v xml:space="preserve"> </v>
      </c>
      <c r="V731" s="509">
        <f t="shared" si="228"/>
        <v>0</v>
      </c>
      <c r="W731" s="461">
        <f t="shared" si="225"/>
        <v>0</v>
      </c>
    </row>
    <row r="732" spans="1:23" s="2" customFormat="1" ht="107.25" hidden="1" customHeight="1" thickBot="1" x14ac:dyDescent="0.25">
      <c r="A732" s="376">
        <f t="shared" ref="A732:S732" si="244">SUM(A729:A731)</f>
        <v>0</v>
      </c>
      <c r="B732" s="377">
        <f t="shared" si="244"/>
        <v>0</v>
      </c>
      <c r="C732" s="377">
        <f t="shared" si="244"/>
        <v>0</v>
      </c>
      <c r="D732" s="377">
        <f t="shared" si="244"/>
        <v>0</v>
      </c>
      <c r="E732" s="377">
        <f t="shared" si="244"/>
        <v>0</v>
      </c>
      <c r="F732" s="377">
        <f t="shared" si="244"/>
        <v>0</v>
      </c>
      <c r="G732" s="57"/>
      <c r="H732" s="514" t="s">
        <v>237</v>
      </c>
      <c r="I732" s="377">
        <f>'الاطار الموازنى  راي الجهه عام'!I732</f>
        <v>0</v>
      </c>
      <c r="J732" s="377">
        <f>'موازنة 2026-2027'!O732</f>
        <v>0</v>
      </c>
      <c r="K732" s="377">
        <f>'الاطار الموازنى  راي الجهه عام'!J732</f>
        <v>0</v>
      </c>
      <c r="L732" s="377">
        <f>'الاطار الموازنى  راي الجهه عام'!K732</f>
        <v>0</v>
      </c>
      <c r="M732" s="377">
        <f>'الاطار الموازنى  راي الجهه عام'!M732</f>
        <v>0</v>
      </c>
      <c r="N732" s="377">
        <f>'موازنة 2027-2028 '!O732</f>
        <v>0</v>
      </c>
      <c r="O732" s="377">
        <f>'موازنة 2028 -2029'!O732</f>
        <v>0</v>
      </c>
      <c r="P732" s="377">
        <f t="shared" si="244"/>
        <v>0</v>
      </c>
      <c r="Q732" s="377">
        <f>'موازنة 2029-2030'!O732</f>
        <v>0</v>
      </c>
      <c r="R732" s="515">
        <f t="shared" si="222"/>
        <v>0</v>
      </c>
      <c r="S732" s="377">
        <f t="shared" si="244"/>
        <v>0</v>
      </c>
      <c r="T732" s="377" t="str">
        <f t="shared" si="223"/>
        <v xml:space="preserve"> </v>
      </c>
      <c r="U732" s="377" t="str">
        <f t="shared" si="224"/>
        <v xml:space="preserve"> </v>
      </c>
      <c r="V732" s="516">
        <f t="shared" si="228"/>
        <v>0</v>
      </c>
      <c r="W732" s="461">
        <f t="shared" si="225"/>
        <v>0</v>
      </c>
    </row>
    <row r="733" spans="1:23" s="2" customFormat="1" ht="105.75" hidden="1" customHeight="1" x14ac:dyDescent="0.2">
      <c r="A733" s="389">
        <f>'موازنة 2026-2027'!A733</f>
        <v>0</v>
      </c>
      <c r="B733" s="390">
        <f>'موازنة 2026-2027'!B733</f>
        <v>0</v>
      </c>
      <c r="C733" s="390">
        <f>'موازنة 2026-2027'!C733</f>
        <v>0</v>
      </c>
      <c r="D733" s="390">
        <f>'موازنة 2026-2027'!D733</f>
        <v>0</v>
      </c>
      <c r="E733" s="390">
        <f>'موازنة 2026-2027'!E733</f>
        <v>0</v>
      </c>
      <c r="F733" s="390">
        <f>'موازنة 2026-2027'!F733</f>
        <v>0</v>
      </c>
      <c r="G733" s="60" t="s">
        <v>1051</v>
      </c>
      <c r="H733" s="474" t="s">
        <v>524</v>
      </c>
      <c r="I733" s="390">
        <f>'الاطار الموازنى  راي الجهه عام'!I733</f>
        <v>0</v>
      </c>
      <c r="J733" s="390">
        <f>'موازنة 2026-2027'!O733</f>
        <v>0</v>
      </c>
      <c r="K733" s="390">
        <f>'الاطار الموازنى  راي الجهه عام'!J733</f>
        <v>0</v>
      </c>
      <c r="L733" s="390">
        <f>'الاطار الموازنى  راي الجهه عام'!K733</f>
        <v>0</v>
      </c>
      <c r="M733" s="390">
        <f>'الاطار الموازنى  راي الجهه عام'!M733</f>
        <v>0</v>
      </c>
      <c r="N733" s="390">
        <f>'موازنة 2027-2028 '!O733</f>
        <v>0</v>
      </c>
      <c r="O733" s="390">
        <f>'موازنة 2028 -2029'!O733</f>
        <v>0</v>
      </c>
      <c r="P733" s="390">
        <f t="shared" si="229"/>
        <v>0</v>
      </c>
      <c r="Q733" s="390">
        <f>'موازنة 2029-2030'!O733</f>
        <v>0</v>
      </c>
      <c r="R733" s="544">
        <f t="shared" si="222"/>
        <v>0</v>
      </c>
      <c r="S733" s="390"/>
      <c r="T733" s="390" t="str">
        <f t="shared" si="223"/>
        <v xml:space="preserve"> </v>
      </c>
      <c r="U733" s="390" t="str">
        <f t="shared" si="224"/>
        <v xml:space="preserve"> </v>
      </c>
      <c r="V733" s="545">
        <f t="shared" si="228"/>
        <v>0</v>
      </c>
      <c r="W733" s="461">
        <f t="shared" si="225"/>
        <v>0</v>
      </c>
    </row>
    <row r="734" spans="1:23" s="2" customFormat="1" ht="105.75" hidden="1" customHeight="1" x14ac:dyDescent="0.2">
      <c r="A734" s="389">
        <f>'موازنة 2026-2027'!A734</f>
        <v>0</v>
      </c>
      <c r="B734" s="390">
        <f>'موازنة 2026-2027'!B734</f>
        <v>0</v>
      </c>
      <c r="C734" s="390">
        <f>'موازنة 2026-2027'!C734</f>
        <v>0</v>
      </c>
      <c r="D734" s="390">
        <f>'موازنة 2026-2027'!D734</f>
        <v>0</v>
      </c>
      <c r="E734" s="390">
        <f>'موازنة 2026-2027'!E734</f>
        <v>0</v>
      </c>
      <c r="F734" s="390">
        <f>'موازنة 2026-2027'!F734</f>
        <v>0</v>
      </c>
      <c r="G734" s="60" t="s">
        <v>1052</v>
      </c>
      <c r="H734" s="474" t="s">
        <v>525</v>
      </c>
      <c r="I734" s="390">
        <f>'الاطار الموازنى  راي الجهه عام'!I734</f>
        <v>0</v>
      </c>
      <c r="J734" s="390">
        <f>'موازنة 2026-2027'!O734</f>
        <v>0</v>
      </c>
      <c r="K734" s="390">
        <f>'الاطار الموازنى  راي الجهه عام'!J734</f>
        <v>0</v>
      </c>
      <c r="L734" s="390">
        <f>'الاطار الموازنى  راي الجهه عام'!K734</f>
        <v>0</v>
      </c>
      <c r="M734" s="390">
        <f>'الاطار الموازنى  راي الجهه عام'!M734</f>
        <v>0</v>
      </c>
      <c r="N734" s="390">
        <f>'موازنة 2027-2028 '!O734</f>
        <v>0</v>
      </c>
      <c r="O734" s="390">
        <f>'موازنة 2028 -2029'!O734</f>
        <v>0</v>
      </c>
      <c r="P734" s="390">
        <f t="shared" si="229"/>
        <v>0</v>
      </c>
      <c r="Q734" s="390">
        <f>'موازنة 2029-2030'!O734</f>
        <v>0</v>
      </c>
      <c r="R734" s="544">
        <f t="shared" si="222"/>
        <v>0</v>
      </c>
      <c r="S734" s="390"/>
      <c r="T734" s="390" t="str">
        <f t="shared" si="223"/>
        <v xml:space="preserve"> </v>
      </c>
      <c r="U734" s="390" t="str">
        <f t="shared" si="224"/>
        <v xml:space="preserve"> </v>
      </c>
      <c r="V734" s="545">
        <f t="shared" si="228"/>
        <v>0</v>
      </c>
      <c r="W734" s="461">
        <f t="shared" si="225"/>
        <v>0</v>
      </c>
    </row>
    <row r="735" spans="1:23" s="2" customFormat="1" ht="105.75" hidden="1" customHeight="1" x14ac:dyDescent="0.2">
      <c r="A735" s="389">
        <f>'موازنة 2026-2027'!A735</f>
        <v>0</v>
      </c>
      <c r="B735" s="390">
        <f>'موازنة 2026-2027'!B735</f>
        <v>0</v>
      </c>
      <c r="C735" s="390">
        <f>'موازنة 2026-2027'!C735</f>
        <v>0</v>
      </c>
      <c r="D735" s="390">
        <f>'موازنة 2026-2027'!D735</f>
        <v>0</v>
      </c>
      <c r="E735" s="390">
        <f>'موازنة 2026-2027'!E735</f>
        <v>0</v>
      </c>
      <c r="F735" s="390">
        <f>'موازنة 2026-2027'!F735</f>
        <v>0</v>
      </c>
      <c r="G735" s="60" t="s">
        <v>1053</v>
      </c>
      <c r="H735" s="474" t="s">
        <v>526</v>
      </c>
      <c r="I735" s="390">
        <f>'الاطار الموازنى  راي الجهه عام'!I735</f>
        <v>0</v>
      </c>
      <c r="J735" s="390">
        <f>'موازنة 2026-2027'!O735</f>
        <v>0</v>
      </c>
      <c r="K735" s="390">
        <f>'الاطار الموازنى  راي الجهه عام'!J735</f>
        <v>0</v>
      </c>
      <c r="L735" s="390">
        <f>'الاطار الموازنى  راي الجهه عام'!K735</f>
        <v>0</v>
      </c>
      <c r="M735" s="390">
        <f>'الاطار الموازنى  راي الجهه عام'!M735</f>
        <v>0</v>
      </c>
      <c r="N735" s="390">
        <f>'موازنة 2027-2028 '!O735</f>
        <v>0</v>
      </c>
      <c r="O735" s="390">
        <f>'موازنة 2028 -2029'!O735</f>
        <v>0</v>
      </c>
      <c r="P735" s="390">
        <f t="shared" si="229"/>
        <v>0</v>
      </c>
      <c r="Q735" s="390">
        <f>'موازنة 2029-2030'!O735</f>
        <v>0</v>
      </c>
      <c r="R735" s="544">
        <f t="shared" si="222"/>
        <v>0</v>
      </c>
      <c r="S735" s="390"/>
      <c r="T735" s="390" t="str">
        <f t="shared" si="223"/>
        <v xml:space="preserve"> </v>
      </c>
      <c r="U735" s="390" t="str">
        <f t="shared" si="224"/>
        <v xml:space="preserve"> </v>
      </c>
      <c r="V735" s="545">
        <f t="shared" si="228"/>
        <v>0</v>
      </c>
      <c r="W735" s="461">
        <f t="shared" si="225"/>
        <v>0</v>
      </c>
    </row>
    <row r="736" spans="1:23" s="2" customFormat="1" ht="105.75" hidden="1" customHeight="1" x14ac:dyDescent="0.2">
      <c r="A736" s="389"/>
      <c r="B736" s="390"/>
      <c r="C736" s="390"/>
      <c r="D736" s="390"/>
      <c r="E736" s="390"/>
      <c r="F736" s="390"/>
      <c r="G736" s="60" t="s">
        <v>937</v>
      </c>
      <c r="H736" s="474" t="s">
        <v>565</v>
      </c>
      <c r="I736" s="390">
        <f>'الاطار الموازنى  راي الجهه عام'!I736</f>
        <v>0</v>
      </c>
      <c r="J736" s="390"/>
      <c r="K736" s="390">
        <f>'الاطار الموازنى  راي الجهه عام'!J736</f>
        <v>0</v>
      </c>
      <c r="L736" s="390">
        <f>'الاطار الموازنى  راي الجهه عام'!K736</f>
        <v>0</v>
      </c>
      <c r="M736" s="390">
        <f>'الاطار الموازنى  راي الجهه عام'!M736</f>
        <v>0</v>
      </c>
      <c r="N736" s="390"/>
      <c r="O736" s="390"/>
      <c r="P736" s="390"/>
      <c r="Q736" s="390"/>
      <c r="R736" s="544"/>
      <c r="S736" s="390"/>
      <c r="T736" s="390" t="str">
        <f t="shared" si="223"/>
        <v xml:space="preserve"> </v>
      </c>
      <c r="U736" s="390" t="str">
        <f t="shared" si="224"/>
        <v xml:space="preserve"> </v>
      </c>
      <c r="V736" s="545"/>
      <c r="W736" s="461">
        <f>W740</f>
        <v>0</v>
      </c>
    </row>
    <row r="737" spans="1:23" s="1" customFormat="1" ht="105.75" hidden="1" customHeight="1" x14ac:dyDescent="0.2">
      <c r="A737" s="357">
        <f>'موازنة 2026-2027'!A737</f>
        <v>0</v>
      </c>
      <c r="B737" s="373">
        <f>'موازنة 2026-2027'!B737</f>
        <v>0</v>
      </c>
      <c r="C737" s="373">
        <f>'موازنة 2026-2027'!C737</f>
        <v>0</v>
      </c>
      <c r="D737" s="373">
        <f>'موازنة 2026-2027'!D737</f>
        <v>0</v>
      </c>
      <c r="E737" s="373">
        <f>'موازنة 2026-2027'!E737</f>
        <v>0</v>
      </c>
      <c r="F737" s="373">
        <f>'موازنة 2026-2027'!F737</f>
        <v>0</v>
      </c>
      <c r="G737" s="54">
        <v>3223050101</v>
      </c>
      <c r="H737" s="477" t="s">
        <v>527</v>
      </c>
      <c r="I737" s="373">
        <f>'الاطار الموازنى  راي الجهه عام'!I737</f>
        <v>0</v>
      </c>
      <c r="J737" s="373">
        <f>'موازنة 2026-2027'!O737</f>
        <v>0</v>
      </c>
      <c r="K737" s="373">
        <f>'الاطار الموازنى  راي الجهه عام'!J737</f>
        <v>0</v>
      </c>
      <c r="L737" s="373">
        <f>'الاطار الموازنى  راي الجهه عام'!K737</f>
        <v>0</v>
      </c>
      <c r="M737" s="373">
        <f>'الاطار الموازنى  راي الجهه عام'!M737</f>
        <v>0</v>
      </c>
      <c r="N737" s="373">
        <f>'موازنة 2027-2028 '!O737</f>
        <v>0</v>
      </c>
      <c r="O737" s="373">
        <f>'موازنة 2028 -2029'!O737</f>
        <v>0</v>
      </c>
      <c r="P737" s="373">
        <f t="shared" si="229"/>
        <v>0</v>
      </c>
      <c r="Q737" s="373">
        <f>'موازنة 2029-2030'!O737</f>
        <v>0</v>
      </c>
      <c r="R737" s="508">
        <f t="shared" si="222"/>
        <v>0</v>
      </c>
      <c r="S737" s="373"/>
      <c r="T737" s="373" t="str">
        <f t="shared" si="223"/>
        <v xml:space="preserve"> </v>
      </c>
      <c r="U737" s="373" t="str">
        <f t="shared" si="224"/>
        <v xml:space="preserve"> </v>
      </c>
      <c r="V737" s="509">
        <f t="shared" si="228"/>
        <v>0</v>
      </c>
      <c r="W737" s="461">
        <f t="shared" si="225"/>
        <v>0</v>
      </c>
    </row>
    <row r="738" spans="1:23" s="1" customFormat="1" ht="105.75" hidden="1" customHeight="1" x14ac:dyDescent="0.2">
      <c r="A738" s="374">
        <f>'موازنة 2026-2027'!A738</f>
        <v>0</v>
      </c>
      <c r="B738" s="375">
        <f>'موازنة 2026-2027'!B738</f>
        <v>0</v>
      </c>
      <c r="C738" s="375">
        <f>'موازنة 2026-2027'!C738</f>
        <v>0</v>
      </c>
      <c r="D738" s="375">
        <f>'موازنة 2026-2027'!D738</f>
        <v>0</v>
      </c>
      <c r="E738" s="375">
        <f>'موازنة 2026-2027'!E738</f>
        <v>0</v>
      </c>
      <c r="F738" s="375">
        <f>'موازنة 2026-2027'!F738</f>
        <v>0</v>
      </c>
      <c r="G738" s="55">
        <v>3223050201</v>
      </c>
      <c r="H738" s="477" t="s">
        <v>600</v>
      </c>
      <c r="I738" s="375">
        <f>'الاطار الموازنى  راي الجهه عام'!I738</f>
        <v>0</v>
      </c>
      <c r="J738" s="375">
        <f>'موازنة 2026-2027'!O738</f>
        <v>0</v>
      </c>
      <c r="K738" s="375">
        <f>'الاطار الموازنى  راي الجهه عام'!J738</f>
        <v>0</v>
      </c>
      <c r="L738" s="375">
        <f>'الاطار الموازنى  راي الجهه عام'!K738</f>
        <v>0</v>
      </c>
      <c r="M738" s="375">
        <f>'الاطار الموازنى  راي الجهه عام'!M738</f>
        <v>0</v>
      </c>
      <c r="N738" s="375">
        <f>'موازنة 2027-2028 '!O738</f>
        <v>0</v>
      </c>
      <c r="O738" s="375">
        <f>'موازنة 2028 -2029'!O738</f>
        <v>0</v>
      </c>
      <c r="P738" s="375">
        <f t="shared" si="229"/>
        <v>0</v>
      </c>
      <c r="Q738" s="375">
        <f>'موازنة 2029-2030'!O738</f>
        <v>0</v>
      </c>
      <c r="R738" s="511">
        <f t="shared" si="222"/>
        <v>0</v>
      </c>
      <c r="S738" s="375"/>
      <c r="T738" s="375" t="str">
        <f t="shared" si="223"/>
        <v xml:space="preserve"> </v>
      </c>
      <c r="U738" s="375" t="str">
        <f t="shared" si="224"/>
        <v xml:space="preserve"> </v>
      </c>
      <c r="V738" s="512">
        <f t="shared" si="228"/>
        <v>0</v>
      </c>
      <c r="W738" s="461">
        <f t="shared" si="225"/>
        <v>0</v>
      </c>
    </row>
    <row r="739" spans="1:23" s="1" customFormat="1" ht="105.75" hidden="1" customHeight="1" thickBot="1" x14ac:dyDescent="0.25">
      <c r="A739" s="374">
        <f>'موازنة 2026-2027'!A739</f>
        <v>0</v>
      </c>
      <c r="B739" s="375">
        <f>'موازنة 2026-2027'!B739</f>
        <v>0</v>
      </c>
      <c r="C739" s="375">
        <f>'موازنة 2026-2027'!C739</f>
        <v>0</v>
      </c>
      <c r="D739" s="375">
        <f>'موازنة 2026-2027'!D739</f>
        <v>0</v>
      </c>
      <c r="E739" s="375">
        <f>'موازنة 2026-2027'!E739</f>
        <v>0</v>
      </c>
      <c r="F739" s="375">
        <f>'موازنة 2026-2027'!F739</f>
        <v>0</v>
      </c>
      <c r="G739" s="55">
        <v>3223050301</v>
      </c>
      <c r="H739" s="510" t="s">
        <v>601</v>
      </c>
      <c r="I739" s="375">
        <f>'الاطار الموازنى  راي الجهه عام'!I739</f>
        <v>0</v>
      </c>
      <c r="J739" s="375">
        <f>'موازنة 2026-2027'!O739</f>
        <v>0</v>
      </c>
      <c r="K739" s="375">
        <f>'الاطار الموازنى  راي الجهه عام'!J739</f>
        <v>0</v>
      </c>
      <c r="L739" s="375">
        <f>'الاطار الموازنى  راي الجهه عام'!K739</f>
        <v>0</v>
      </c>
      <c r="M739" s="375">
        <f>'الاطار الموازنى  راي الجهه عام'!M739</f>
        <v>0</v>
      </c>
      <c r="N739" s="375">
        <f>'موازنة 2027-2028 '!O739</f>
        <v>0</v>
      </c>
      <c r="O739" s="375">
        <f>'موازنة 2028 -2029'!O739</f>
        <v>0</v>
      </c>
      <c r="P739" s="375">
        <f t="shared" si="229"/>
        <v>0</v>
      </c>
      <c r="Q739" s="375">
        <f>'موازنة 2029-2030'!O739</f>
        <v>0</v>
      </c>
      <c r="R739" s="511">
        <f t="shared" si="222"/>
        <v>0</v>
      </c>
      <c r="S739" s="375"/>
      <c r="T739" s="375" t="str">
        <f t="shared" si="223"/>
        <v xml:space="preserve"> </v>
      </c>
      <c r="U739" s="375" t="str">
        <f t="shared" si="224"/>
        <v xml:space="preserve"> </v>
      </c>
      <c r="V739" s="512">
        <f t="shared" si="228"/>
        <v>0</v>
      </c>
      <c r="W739" s="461">
        <f t="shared" si="225"/>
        <v>0</v>
      </c>
    </row>
    <row r="740" spans="1:23" s="2" customFormat="1" ht="99.75" hidden="1" customHeight="1" thickBot="1" x14ac:dyDescent="0.25">
      <c r="A740" s="376">
        <f t="shared" ref="A740:S740" si="245">SUM(A737:A739)</f>
        <v>0</v>
      </c>
      <c r="B740" s="377">
        <f t="shared" si="245"/>
        <v>0</v>
      </c>
      <c r="C740" s="377">
        <f t="shared" si="245"/>
        <v>0</v>
      </c>
      <c r="D740" s="377">
        <f t="shared" si="245"/>
        <v>0</v>
      </c>
      <c r="E740" s="377">
        <f t="shared" si="245"/>
        <v>0</v>
      </c>
      <c r="F740" s="377">
        <f t="shared" si="245"/>
        <v>0</v>
      </c>
      <c r="G740" s="57"/>
      <c r="H740" s="514" t="s">
        <v>278</v>
      </c>
      <c r="I740" s="377">
        <f>'الاطار الموازنى  راي الجهه عام'!I740</f>
        <v>0</v>
      </c>
      <c r="J740" s="377">
        <f>'موازنة 2026-2027'!O740</f>
        <v>0</v>
      </c>
      <c r="K740" s="377">
        <f>'الاطار الموازنى  راي الجهه عام'!J740</f>
        <v>0</v>
      </c>
      <c r="L740" s="377">
        <f>'الاطار الموازنى  راي الجهه عام'!K740</f>
        <v>0</v>
      </c>
      <c r="M740" s="377">
        <f>'الاطار الموازنى  راي الجهه عام'!M740</f>
        <v>0</v>
      </c>
      <c r="N740" s="377">
        <f>'موازنة 2027-2028 '!O740</f>
        <v>0</v>
      </c>
      <c r="O740" s="377">
        <f>'موازنة 2028 -2029'!O740</f>
        <v>0</v>
      </c>
      <c r="P740" s="377">
        <f t="shared" si="245"/>
        <v>0</v>
      </c>
      <c r="Q740" s="377">
        <f>'موازنة 2029-2030'!O740</f>
        <v>0</v>
      </c>
      <c r="R740" s="515">
        <f t="shared" si="222"/>
        <v>0</v>
      </c>
      <c r="S740" s="377">
        <f t="shared" si="245"/>
        <v>0</v>
      </c>
      <c r="T740" s="377" t="str">
        <f t="shared" si="223"/>
        <v xml:space="preserve"> </v>
      </c>
      <c r="U740" s="377" t="str">
        <f t="shared" si="224"/>
        <v xml:space="preserve"> </v>
      </c>
      <c r="V740" s="516">
        <f t="shared" si="228"/>
        <v>0</v>
      </c>
      <c r="W740" s="461">
        <f t="shared" si="225"/>
        <v>0</v>
      </c>
    </row>
    <row r="741" spans="1:23" s="2" customFormat="1" ht="105.75" hidden="1" customHeight="1" x14ac:dyDescent="0.2">
      <c r="A741" s="371">
        <f>'موازنة 2026-2027'!A741</f>
        <v>0</v>
      </c>
      <c r="B741" s="372">
        <f>'موازنة 2026-2027'!B741</f>
        <v>0</v>
      </c>
      <c r="C741" s="372">
        <f>'موازنة 2026-2027'!C741</f>
        <v>0</v>
      </c>
      <c r="D741" s="372">
        <f>'موازنة 2026-2027'!D741</f>
        <v>0</v>
      </c>
      <c r="E741" s="372">
        <f>'موازنة 2026-2027'!E741</f>
        <v>0</v>
      </c>
      <c r="F741" s="372">
        <f>'موازنة 2026-2027'!F741</f>
        <v>0</v>
      </c>
      <c r="G741" s="53" t="s">
        <v>1054</v>
      </c>
      <c r="H741" s="505" t="s">
        <v>528</v>
      </c>
      <c r="I741" s="372">
        <f>'الاطار الموازنى  راي الجهه عام'!I741</f>
        <v>0</v>
      </c>
      <c r="J741" s="372">
        <f>'موازنة 2026-2027'!O741</f>
        <v>0</v>
      </c>
      <c r="K741" s="372">
        <f>'الاطار الموازنى  راي الجهه عام'!J741</f>
        <v>0</v>
      </c>
      <c r="L741" s="372">
        <f>'الاطار الموازنى  راي الجهه عام'!K741</f>
        <v>0</v>
      </c>
      <c r="M741" s="372">
        <f>'الاطار الموازنى  راي الجهه عام'!M741</f>
        <v>0</v>
      </c>
      <c r="N741" s="372">
        <f>'موازنة 2027-2028 '!O741</f>
        <v>0</v>
      </c>
      <c r="O741" s="372">
        <f>'موازنة 2028 -2029'!O741</f>
        <v>0</v>
      </c>
      <c r="P741" s="372">
        <f t="shared" si="229"/>
        <v>0</v>
      </c>
      <c r="Q741" s="372">
        <f>'موازنة 2029-2030'!O741</f>
        <v>0</v>
      </c>
      <c r="R741" s="506">
        <f t="shared" si="222"/>
        <v>0</v>
      </c>
      <c r="S741" s="372"/>
      <c r="T741" s="372" t="str">
        <f t="shared" si="223"/>
        <v xml:space="preserve"> </v>
      </c>
      <c r="U741" s="372" t="str">
        <f t="shared" si="224"/>
        <v xml:space="preserve"> </v>
      </c>
      <c r="V741" s="507">
        <f t="shared" si="228"/>
        <v>0</v>
      </c>
      <c r="W741" s="461">
        <f t="shared" si="225"/>
        <v>0</v>
      </c>
    </row>
    <row r="742" spans="1:23" s="2" customFormat="1" ht="105.75" customHeight="1" thickBot="1" x14ac:dyDescent="0.25">
      <c r="A742" s="389">
        <f>'موازنة 2026-2027'!A742</f>
        <v>0</v>
      </c>
      <c r="B742" s="390">
        <f>'موازنة 2026-2027'!B742</f>
        <v>0</v>
      </c>
      <c r="C742" s="390">
        <f>'موازنة 2026-2027'!C742</f>
        <v>0</v>
      </c>
      <c r="D742" s="390">
        <f>'موازنة 2026-2027'!D742</f>
        <v>250000</v>
      </c>
      <c r="E742" s="390">
        <f>'موازنة 2026-2027'!E742</f>
        <v>0</v>
      </c>
      <c r="F742" s="390">
        <f>'موازنة 2026-2027'!F742</f>
        <v>0</v>
      </c>
      <c r="G742" s="68" t="s">
        <v>1055</v>
      </c>
      <c r="H742" s="593" t="s">
        <v>529</v>
      </c>
      <c r="I742" s="390">
        <f>'الاطار الموازنى  راي الجهه عام'!I742</f>
        <v>0</v>
      </c>
      <c r="J742" s="390">
        <f>'موازنة 2026-2027'!O742</f>
        <v>0</v>
      </c>
      <c r="K742" s="390">
        <f>'الاطار الموازنى  راي الجهه عام'!J742</f>
        <v>0</v>
      </c>
      <c r="L742" s="390">
        <f>'الاطار الموازنى  راي الجهه عام'!K742</f>
        <v>0</v>
      </c>
      <c r="M742" s="390">
        <f>'الاطار الموازنى  راي الجهه عام'!M742</f>
        <v>0</v>
      </c>
      <c r="N742" s="390">
        <f>'موازنة 2027-2028 '!O742</f>
        <v>0</v>
      </c>
      <c r="O742" s="390">
        <f>'موازنة 2028 -2029'!O742</f>
        <v>0</v>
      </c>
      <c r="P742" s="390">
        <f t="shared" si="229"/>
        <v>0</v>
      </c>
      <c r="Q742" s="390">
        <f>'موازنة 2029-2030'!O742</f>
        <v>0</v>
      </c>
      <c r="R742" s="544">
        <f t="shared" si="222"/>
        <v>0</v>
      </c>
      <c r="S742" s="390"/>
      <c r="T742" s="390" t="str">
        <f t="shared" si="223"/>
        <v xml:space="preserve"> </v>
      </c>
      <c r="U742" s="390" t="str">
        <f t="shared" si="224"/>
        <v xml:space="preserve"> </v>
      </c>
      <c r="V742" s="545">
        <f t="shared" si="228"/>
        <v>0</v>
      </c>
      <c r="W742" s="461">
        <f t="shared" si="225"/>
        <v>250000</v>
      </c>
    </row>
    <row r="743" spans="1:23" s="3" customFormat="1" ht="112.5" customHeight="1" thickBot="1" x14ac:dyDescent="0.25">
      <c r="A743" s="382">
        <f t="shared" ref="A743:S743" si="246">A742+A741+A740+A735+A734+A733+A732</f>
        <v>0</v>
      </c>
      <c r="B743" s="383">
        <f t="shared" si="246"/>
        <v>0</v>
      </c>
      <c r="C743" s="383">
        <f t="shared" si="246"/>
        <v>0</v>
      </c>
      <c r="D743" s="383">
        <f t="shared" si="246"/>
        <v>250000</v>
      </c>
      <c r="E743" s="383">
        <f t="shared" si="246"/>
        <v>0</v>
      </c>
      <c r="F743" s="383">
        <f t="shared" si="246"/>
        <v>0</v>
      </c>
      <c r="G743" s="58"/>
      <c r="H743" s="525" t="s">
        <v>1110</v>
      </c>
      <c r="I743" s="383">
        <f>'الاطار الموازنى  راي الجهه عام'!I743</f>
        <v>0</v>
      </c>
      <c r="J743" s="383">
        <f>'موازنة 2026-2027'!O743</f>
        <v>0</v>
      </c>
      <c r="K743" s="383">
        <f>'الاطار الموازنى  راي الجهه عام'!J743</f>
        <v>0</v>
      </c>
      <c r="L743" s="383">
        <f>'الاطار الموازنى  راي الجهه عام'!K743</f>
        <v>0</v>
      </c>
      <c r="M743" s="383">
        <f>'الاطار الموازنى  راي الجهه عام'!M743</f>
        <v>0</v>
      </c>
      <c r="N743" s="383">
        <f>'موازنة 2027-2028 '!O743</f>
        <v>0</v>
      </c>
      <c r="O743" s="383">
        <f>'موازنة 2028 -2029'!O743</f>
        <v>0</v>
      </c>
      <c r="P743" s="383">
        <f t="shared" si="246"/>
        <v>0</v>
      </c>
      <c r="Q743" s="383">
        <f>'موازنة 2029-2030'!O743</f>
        <v>0</v>
      </c>
      <c r="R743" s="526">
        <f t="shared" si="222"/>
        <v>0</v>
      </c>
      <c r="S743" s="383">
        <f t="shared" si="246"/>
        <v>0</v>
      </c>
      <c r="T743" s="383" t="str">
        <f t="shared" si="223"/>
        <v xml:space="preserve"> </v>
      </c>
      <c r="U743" s="383" t="str">
        <f t="shared" si="224"/>
        <v xml:space="preserve"> </v>
      </c>
      <c r="V743" s="527">
        <f t="shared" si="228"/>
        <v>0</v>
      </c>
      <c r="W743" s="461">
        <f t="shared" si="225"/>
        <v>250000</v>
      </c>
    </row>
    <row r="744" spans="1:23" s="3" customFormat="1" ht="105.75" customHeight="1" x14ac:dyDescent="0.2">
      <c r="A744" s="355"/>
      <c r="B744" s="425"/>
      <c r="C744" s="425"/>
      <c r="D744" s="425"/>
      <c r="E744" s="425"/>
      <c r="F744" s="425"/>
      <c r="G744" s="59" t="s">
        <v>938</v>
      </c>
      <c r="H744" s="540" t="s">
        <v>530</v>
      </c>
      <c r="I744" s="425">
        <f>'الاطار الموازنى  راي الجهه عام'!I744</f>
        <v>0</v>
      </c>
      <c r="J744" s="425"/>
      <c r="K744" s="425">
        <f>'الاطار الموازنى  راي الجهه عام'!J744</f>
        <v>0</v>
      </c>
      <c r="L744" s="425">
        <f>'الاطار الموازنى  راي الجهه عام'!K744</f>
        <v>0</v>
      </c>
      <c r="M744" s="425">
        <f>'الاطار الموازنى  راي الجهه عام'!M744</f>
        <v>0</v>
      </c>
      <c r="N744" s="425"/>
      <c r="O744" s="425"/>
      <c r="P744" s="425"/>
      <c r="Q744" s="425"/>
      <c r="R744" s="594">
        <f t="shared" si="222"/>
        <v>0</v>
      </c>
      <c r="S744" s="425"/>
      <c r="T744" s="425" t="str">
        <f t="shared" si="223"/>
        <v xml:space="preserve"> </v>
      </c>
      <c r="U744" s="425" t="str">
        <f t="shared" si="224"/>
        <v xml:space="preserve"> </v>
      </c>
      <c r="V744" s="595"/>
      <c r="W744" s="461">
        <f>W761</f>
        <v>167792637</v>
      </c>
    </row>
    <row r="745" spans="1:23" s="2" customFormat="1" ht="105.75" hidden="1" customHeight="1" x14ac:dyDescent="0.2">
      <c r="A745" s="389">
        <f>'موازنة 2026-2027'!A745</f>
        <v>0</v>
      </c>
      <c r="B745" s="390">
        <f>'موازنة 2026-2027'!B745</f>
        <v>0</v>
      </c>
      <c r="C745" s="390">
        <f>'موازنة 2026-2027'!C745</f>
        <v>0</v>
      </c>
      <c r="D745" s="390">
        <f>'موازنة 2026-2027'!D745</f>
        <v>0</v>
      </c>
      <c r="E745" s="390">
        <f>'موازنة 2026-2027'!E745</f>
        <v>0</v>
      </c>
      <c r="F745" s="390">
        <f>'موازنة 2026-2027'!F745</f>
        <v>0</v>
      </c>
      <c r="G745" s="60" t="s">
        <v>1056</v>
      </c>
      <c r="H745" s="474" t="s">
        <v>566</v>
      </c>
      <c r="I745" s="390">
        <f>'الاطار الموازنى  راي الجهه عام'!I745</f>
        <v>0</v>
      </c>
      <c r="J745" s="390">
        <f>'موازنة 2026-2027'!O745</f>
        <v>0</v>
      </c>
      <c r="K745" s="390">
        <f>'الاطار الموازنى  راي الجهه عام'!J745</f>
        <v>0</v>
      </c>
      <c r="L745" s="390">
        <f>'الاطار الموازنى  راي الجهه عام'!K745</f>
        <v>0</v>
      </c>
      <c r="M745" s="390">
        <f>'الاطار الموازنى  راي الجهه عام'!M745</f>
        <v>0</v>
      </c>
      <c r="N745" s="390">
        <f>'موازنة 2027-2028 '!O745</f>
        <v>0</v>
      </c>
      <c r="O745" s="390">
        <f>'موازنة 2028 -2029'!O745</f>
        <v>0</v>
      </c>
      <c r="P745" s="390">
        <f t="shared" si="229"/>
        <v>0</v>
      </c>
      <c r="Q745" s="390">
        <f>'موازنة 2029-2030'!O745</f>
        <v>0</v>
      </c>
      <c r="R745" s="544">
        <f t="shared" si="222"/>
        <v>0</v>
      </c>
      <c r="S745" s="390"/>
      <c r="T745" s="390" t="str">
        <f t="shared" si="223"/>
        <v xml:space="preserve"> </v>
      </c>
      <c r="U745" s="390" t="str">
        <f t="shared" si="224"/>
        <v xml:space="preserve"> </v>
      </c>
      <c r="V745" s="545">
        <f t="shared" si="228"/>
        <v>0</v>
      </c>
      <c r="W745" s="461">
        <f t="shared" si="225"/>
        <v>0</v>
      </c>
    </row>
    <row r="746" spans="1:23" s="2" customFormat="1" ht="105.75" customHeight="1" x14ac:dyDescent="0.2">
      <c r="A746" s="389"/>
      <c r="B746" s="390"/>
      <c r="C746" s="390"/>
      <c r="D746" s="390"/>
      <c r="E746" s="390"/>
      <c r="F746" s="390"/>
      <c r="G746" s="60" t="s">
        <v>939</v>
      </c>
      <c r="H746" s="474" t="s">
        <v>531</v>
      </c>
      <c r="I746" s="390">
        <f>'الاطار الموازنى  راي الجهه عام'!I746</f>
        <v>0</v>
      </c>
      <c r="J746" s="390"/>
      <c r="K746" s="390">
        <f>'الاطار الموازنى  راي الجهه عام'!J746</f>
        <v>0</v>
      </c>
      <c r="L746" s="390">
        <f>'الاطار الموازنى  راي الجهه عام'!K746</f>
        <v>0</v>
      </c>
      <c r="M746" s="390">
        <f>'الاطار الموازنى  راي الجهه عام'!M746</f>
        <v>0</v>
      </c>
      <c r="N746" s="390"/>
      <c r="O746" s="390"/>
      <c r="P746" s="390"/>
      <c r="Q746" s="390"/>
      <c r="R746" s="544"/>
      <c r="S746" s="390"/>
      <c r="T746" s="390" t="str">
        <f t="shared" si="223"/>
        <v xml:space="preserve"> </v>
      </c>
      <c r="U746" s="390" t="str">
        <f t="shared" si="224"/>
        <v xml:space="preserve"> </v>
      </c>
      <c r="V746" s="545"/>
      <c r="W746" s="461">
        <f>W753</f>
        <v>167792637</v>
      </c>
    </row>
    <row r="747" spans="1:23" s="1" customFormat="1" ht="105.75" hidden="1" customHeight="1" x14ac:dyDescent="0.2">
      <c r="A747" s="357">
        <f>'موازنة 2026-2027'!A747</f>
        <v>0</v>
      </c>
      <c r="B747" s="373">
        <f>'موازنة 2026-2027'!B747</f>
        <v>0</v>
      </c>
      <c r="C747" s="373">
        <f>'موازنة 2026-2027'!C747</f>
        <v>0</v>
      </c>
      <c r="D747" s="373">
        <f>'موازنة 2026-2027'!D747</f>
        <v>0</v>
      </c>
      <c r="E747" s="373">
        <f>'موازنة 2026-2027'!E747</f>
        <v>0</v>
      </c>
      <c r="F747" s="373">
        <f>'موازنة 2026-2027'!F747</f>
        <v>0</v>
      </c>
      <c r="G747" s="54">
        <v>3224020101</v>
      </c>
      <c r="H747" s="477" t="s">
        <v>468</v>
      </c>
      <c r="I747" s="373">
        <f>'الاطار الموازنى  راي الجهه عام'!I747</f>
        <v>0</v>
      </c>
      <c r="J747" s="373">
        <f>'موازنة 2026-2027'!O747</f>
        <v>0</v>
      </c>
      <c r="K747" s="373">
        <f>'الاطار الموازنى  راي الجهه عام'!J747</f>
        <v>0</v>
      </c>
      <c r="L747" s="373">
        <f>'الاطار الموازنى  راي الجهه عام'!K747</f>
        <v>0</v>
      </c>
      <c r="M747" s="373">
        <f>'الاطار الموازنى  راي الجهه عام'!M747</f>
        <v>0</v>
      </c>
      <c r="N747" s="373">
        <f>'موازنة 2027-2028 '!O747</f>
        <v>0</v>
      </c>
      <c r="O747" s="373">
        <f>'موازنة 2028 -2029'!O747</f>
        <v>0</v>
      </c>
      <c r="P747" s="373">
        <f t="shared" si="229"/>
        <v>0</v>
      </c>
      <c r="Q747" s="373">
        <f>'موازنة 2029-2030'!O747</f>
        <v>0</v>
      </c>
      <c r="R747" s="508">
        <f t="shared" ref="R747:R809" si="247">Q747-J747</f>
        <v>0</v>
      </c>
      <c r="S747" s="373"/>
      <c r="T747" s="373" t="str">
        <f t="shared" ref="T747:T810" si="248">IF(S747&gt;J747,S747-J747," ")</f>
        <v xml:space="preserve"> </v>
      </c>
      <c r="U747" s="373" t="str">
        <f t="shared" ref="U747:U810" si="249">IF(J747&gt;S747,J747-S747," ")</f>
        <v xml:space="preserve"> </v>
      </c>
      <c r="V747" s="509">
        <f t="shared" si="228"/>
        <v>0</v>
      </c>
      <c r="W747" s="461">
        <f t="shared" ref="W747:W809" si="250">SUM(A747+B747+C747+D747+E747+F747+J747+N747+O747+P747+Q747+S747)</f>
        <v>0</v>
      </c>
    </row>
    <row r="748" spans="1:23" s="1" customFormat="1" ht="105.75" hidden="1" customHeight="1" x14ac:dyDescent="0.2">
      <c r="A748" s="357">
        <f>'موازنة 2026-2027'!A748</f>
        <v>0</v>
      </c>
      <c r="B748" s="373">
        <f>'موازنة 2026-2027'!B748</f>
        <v>0</v>
      </c>
      <c r="C748" s="373">
        <f>'موازنة 2026-2027'!C748</f>
        <v>0</v>
      </c>
      <c r="D748" s="373">
        <f>'موازنة 2026-2027'!D748</f>
        <v>0</v>
      </c>
      <c r="E748" s="373">
        <f>'موازنة 2026-2027'!E748</f>
        <v>0</v>
      </c>
      <c r="F748" s="373">
        <f>'موازنة 2026-2027'!F748</f>
        <v>0</v>
      </c>
      <c r="G748" s="54">
        <v>3224020201</v>
      </c>
      <c r="H748" s="477" t="s">
        <v>532</v>
      </c>
      <c r="I748" s="373">
        <f>'الاطار الموازنى  راي الجهه عام'!I748</f>
        <v>0</v>
      </c>
      <c r="J748" s="373">
        <f>'موازنة 2026-2027'!O748</f>
        <v>0</v>
      </c>
      <c r="K748" s="373">
        <f>'الاطار الموازنى  راي الجهه عام'!J748</f>
        <v>0</v>
      </c>
      <c r="L748" s="373">
        <f>'الاطار الموازنى  راي الجهه عام'!K748</f>
        <v>0</v>
      </c>
      <c r="M748" s="373">
        <f>'الاطار الموازنى  راي الجهه عام'!M748</f>
        <v>0</v>
      </c>
      <c r="N748" s="373">
        <f>'موازنة 2027-2028 '!O748</f>
        <v>0</v>
      </c>
      <c r="O748" s="373">
        <f>'موازنة 2028 -2029'!O748</f>
        <v>0</v>
      </c>
      <c r="P748" s="373">
        <f t="shared" si="229"/>
        <v>0</v>
      </c>
      <c r="Q748" s="373">
        <f>'موازنة 2029-2030'!O748</f>
        <v>0</v>
      </c>
      <c r="R748" s="508">
        <f t="shared" si="247"/>
        <v>0</v>
      </c>
      <c r="S748" s="373"/>
      <c r="T748" s="373" t="str">
        <f t="shared" si="248"/>
        <v xml:space="preserve"> </v>
      </c>
      <c r="U748" s="373" t="str">
        <f t="shared" si="249"/>
        <v xml:space="preserve"> </v>
      </c>
      <c r="V748" s="509">
        <f t="shared" si="228"/>
        <v>0</v>
      </c>
      <c r="W748" s="461">
        <f t="shared" si="250"/>
        <v>0</v>
      </c>
    </row>
    <row r="749" spans="1:23" s="1" customFormat="1" ht="105.75" hidden="1" customHeight="1" x14ac:dyDescent="0.2">
      <c r="A749" s="357">
        <f>'موازنة 2026-2027'!A749</f>
        <v>0</v>
      </c>
      <c r="B749" s="373">
        <f>'موازنة 2026-2027'!B749</f>
        <v>0</v>
      </c>
      <c r="C749" s="373">
        <f>'موازنة 2026-2027'!C749</f>
        <v>0</v>
      </c>
      <c r="D749" s="373">
        <f>'موازنة 2026-2027'!D749</f>
        <v>0</v>
      </c>
      <c r="E749" s="373">
        <f>'موازنة 2026-2027'!E749</f>
        <v>0</v>
      </c>
      <c r="F749" s="373">
        <f>'موازنة 2026-2027'!F749</f>
        <v>0</v>
      </c>
      <c r="G749" s="54">
        <v>3224020301</v>
      </c>
      <c r="H749" s="477" t="s">
        <v>470</v>
      </c>
      <c r="I749" s="373">
        <f>'الاطار الموازنى  راي الجهه عام'!I749</f>
        <v>0</v>
      </c>
      <c r="J749" s="373">
        <f>'موازنة 2026-2027'!O749</f>
        <v>0</v>
      </c>
      <c r="K749" s="373">
        <f>'الاطار الموازنى  راي الجهه عام'!J749</f>
        <v>0</v>
      </c>
      <c r="L749" s="373">
        <f>'الاطار الموازنى  راي الجهه عام'!K749</f>
        <v>0</v>
      </c>
      <c r="M749" s="373">
        <f>'الاطار الموازنى  راي الجهه عام'!M749</f>
        <v>0</v>
      </c>
      <c r="N749" s="373">
        <f>'موازنة 2027-2028 '!O749</f>
        <v>0</v>
      </c>
      <c r="O749" s="373">
        <f>'موازنة 2028 -2029'!O749</f>
        <v>0</v>
      </c>
      <c r="P749" s="373">
        <f t="shared" si="229"/>
        <v>0</v>
      </c>
      <c r="Q749" s="373">
        <f>'موازنة 2029-2030'!O749</f>
        <v>0</v>
      </c>
      <c r="R749" s="508">
        <f t="shared" si="247"/>
        <v>0</v>
      </c>
      <c r="S749" s="373"/>
      <c r="T749" s="373" t="str">
        <f t="shared" si="248"/>
        <v xml:space="preserve"> </v>
      </c>
      <c r="U749" s="373" t="str">
        <f t="shared" si="249"/>
        <v xml:space="preserve"> </v>
      </c>
      <c r="V749" s="509">
        <f t="shared" si="228"/>
        <v>0</v>
      </c>
      <c r="W749" s="461">
        <f t="shared" si="250"/>
        <v>0</v>
      </c>
    </row>
    <row r="750" spans="1:23" s="1" customFormat="1" ht="105.75" hidden="1" customHeight="1" x14ac:dyDescent="0.2">
      <c r="A750" s="357">
        <f>'موازنة 2026-2027'!A750</f>
        <v>0</v>
      </c>
      <c r="B750" s="373">
        <f>'موازنة 2026-2027'!B750</f>
        <v>0</v>
      </c>
      <c r="C750" s="373">
        <f>'موازنة 2026-2027'!C750</f>
        <v>0</v>
      </c>
      <c r="D750" s="373">
        <f>'موازنة 2026-2027'!D750</f>
        <v>0</v>
      </c>
      <c r="E750" s="373">
        <f>'موازنة 2026-2027'!E750</f>
        <v>0</v>
      </c>
      <c r="F750" s="373">
        <f>'موازنة 2026-2027'!F750</f>
        <v>0</v>
      </c>
      <c r="G750" s="54">
        <v>3224020401</v>
      </c>
      <c r="H750" s="477" t="s">
        <v>533</v>
      </c>
      <c r="I750" s="373">
        <f>'الاطار الموازنى  راي الجهه عام'!I750</f>
        <v>0</v>
      </c>
      <c r="J750" s="373">
        <f>'موازنة 2026-2027'!O750</f>
        <v>0</v>
      </c>
      <c r="K750" s="373">
        <f>'الاطار الموازنى  راي الجهه عام'!J750</f>
        <v>0</v>
      </c>
      <c r="L750" s="373">
        <f>'الاطار الموازنى  راي الجهه عام'!K750</f>
        <v>0</v>
      </c>
      <c r="M750" s="373">
        <f>'الاطار الموازنى  راي الجهه عام'!M750</f>
        <v>0</v>
      </c>
      <c r="N750" s="373">
        <f>'موازنة 2027-2028 '!O750</f>
        <v>0</v>
      </c>
      <c r="O750" s="373">
        <f>'موازنة 2028 -2029'!O750</f>
        <v>0</v>
      </c>
      <c r="P750" s="373">
        <f t="shared" si="229"/>
        <v>0</v>
      </c>
      <c r="Q750" s="373">
        <f>'موازنة 2029-2030'!O750</f>
        <v>0</v>
      </c>
      <c r="R750" s="508">
        <f t="shared" si="247"/>
        <v>0</v>
      </c>
      <c r="S750" s="373"/>
      <c r="T750" s="373" t="str">
        <f t="shared" si="248"/>
        <v xml:space="preserve"> </v>
      </c>
      <c r="U750" s="373" t="str">
        <f t="shared" si="249"/>
        <v xml:space="preserve"> </v>
      </c>
      <c r="V750" s="509">
        <f t="shared" si="228"/>
        <v>0</v>
      </c>
      <c r="W750" s="461">
        <f t="shared" si="250"/>
        <v>0</v>
      </c>
    </row>
    <row r="751" spans="1:23" s="1" customFormat="1" ht="105.75" customHeight="1" x14ac:dyDescent="0.2">
      <c r="A751" s="373">
        <f>'موازنة 2026-2027'!A751</f>
        <v>0</v>
      </c>
      <c r="B751" s="373">
        <f>'موازنة 2026-2027'!B751</f>
        <v>21523949</v>
      </c>
      <c r="C751" s="373">
        <f>'موازنة 2026-2027'!C751</f>
        <v>0</v>
      </c>
      <c r="D751" s="373">
        <f>'موازنة 2026-2027'!D751</f>
        <v>0</v>
      </c>
      <c r="E751" s="373">
        <f>'موازنة 2026-2027'!E751</f>
        <v>0</v>
      </c>
      <c r="F751" s="373">
        <f>'موازنة 2026-2027'!F751</f>
        <v>0</v>
      </c>
      <c r="G751" s="54">
        <v>3224020501</v>
      </c>
      <c r="H751" s="477" t="s">
        <v>534</v>
      </c>
      <c r="I751" s="373">
        <f>'الاطار الموازنى  راي الجهه عام'!I751</f>
        <v>0</v>
      </c>
      <c r="J751" s="373">
        <f>'موازنة 2026-2027'!O751</f>
        <v>0</v>
      </c>
      <c r="K751" s="373">
        <f>'الاطار الموازنى  راي الجهه عام'!J751</f>
        <v>0</v>
      </c>
      <c r="L751" s="373">
        <f>'الاطار الموازنى  راي الجهه عام'!K751</f>
        <v>0</v>
      </c>
      <c r="M751" s="373">
        <f>'الاطار الموازنى  راي الجهه عام'!M751</f>
        <v>0</v>
      </c>
      <c r="N751" s="373">
        <f>'موازنة 2027-2028 '!O751</f>
        <v>0</v>
      </c>
      <c r="O751" s="373">
        <f>'موازنة 2028 -2029'!O751</f>
        <v>0</v>
      </c>
      <c r="P751" s="373">
        <f t="shared" si="229"/>
        <v>0</v>
      </c>
      <c r="Q751" s="373">
        <f>'موازنة 2029-2030'!O751</f>
        <v>0</v>
      </c>
      <c r="R751" s="508">
        <f t="shared" si="247"/>
        <v>0</v>
      </c>
      <c r="S751" s="373"/>
      <c r="T751" s="373" t="str">
        <f t="shared" si="248"/>
        <v xml:space="preserve"> </v>
      </c>
      <c r="U751" s="373" t="str">
        <f t="shared" si="249"/>
        <v xml:space="preserve"> </v>
      </c>
      <c r="V751" s="509">
        <f t="shared" si="228"/>
        <v>0</v>
      </c>
      <c r="W751" s="461">
        <f t="shared" si="250"/>
        <v>21523949</v>
      </c>
    </row>
    <row r="752" spans="1:23" s="1" customFormat="1" ht="105.75" customHeight="1" thickBot="1" x14ac:dyDescent="0.25">
      <c r="A752" s="373">
        <f>'موازنة 2026-2027'!A752</f>
        <v>298000</v>
      </c>
      <c r="B752" s="373">
        <f>'موازنة 2026-2027'!B752</f>
        <v>0</v>
      </c>
      <c r="C752" s="373">
        <f>'موازنة 2026-2027'!C752</f>
        <v>3843000</v>
      </c>
      <c r="D752" s="373">
        <f>'موازنة 2026-2027'!D752</f>
        <v>18734688</v>
      </c>
      <c r="E752" s="373">
        <f>'موازنة 2026-2027'!E752</f>
        <v>10784000</v>
      </c>
      <c r="F752" s="373">
        <f>'موازنة 2026-2027'!F752</f>
        <v>0</v>
      </c>
      <c r="G752" s="54">
        <v>3224020601</v>
      </c>
      <c r="H752" s="477" t="s">
        <v>535</v>
      </c>
      <c r="I752" s="373">
        <f>'الاطار الموازنى  راي الجهه عام'!I752</f>
        <v>15986000</v>
      </c>
      <c r="J752" s="373">
        <f>'موازنة 2026-2027'!O752</f>
        <v>15986000</v>
      </c>
      <c r="K752" s="373">
        <f>'الاطار الموازنى  راي الجهه عام'!J752</f>
        <v>19727000</v>
      </c>
      <c r="L752" s="373">
        <f>'الاطار الموازنى  راي الجهه عام'!K752</f>
        <v>25632000</v>
      </c>
      <c r="M752" s="373">
        <f>'الاطار الموازنى  راي الجهه عام'!M752</f>
        <v>0</v>
      </c>
      <c r="N752" s="373">
        <f>'موازنة 2027-2028 '!O752</f>
        <v>19727000</v>
      </c>
      <c r="O752" s="373">
        <f>'موازنة 2028 -2029'!O752</f>
        <v>25632000</v>
      </c>
      <c r="P752" s="373">
        <f t="shared" si="229"/>
        <v>51264000</v>
      </c>
      <c r="Q752" s="373">
        <f>'موازنة 2029-2030'!O752</f>
        <v>0</v>
      </c>
      <c r="R752" s="508">
        <f t="shared" si="247"/>
        <v>-15986000</v>
      </c>
      <c r="S752" s="373"/>
      <c r="T752" s="373" t="str">
        <f t="shared" si="248"/>
        <v xml:space="preserve"> </v>
      </c>
      <c r="U752" s="373">
        <f t="shared" si="249"/>
        <v>15986000</v>
      </c>
      <c r="V752" s="509">
        <f t="shared" si="228"/>
        <v>0</v>
      </c>
      <c r="W752" s="461">
        <f t="shared" si="250"/>
        <v>146268688</v>
      </c>
    </row>
    <row r="753" spans="1:23" s="2" customFormat="1" ht="105" customHeight="1" thickBot="1" x14ac:dyDescent="0.25">
      <c r="A753" s="376">
        <f t="shared" ref="A753:S753" si="251">SUM(A747:A752)</f>
        <v>298000</v>
      </c>
      <c r="B753" s="377">
        <f t="shared" si="251"/>
        <v>21523949</v>
      </c>
      <c r="C753" s="377">
        <f t="shared" si="251"/>
        <v>3843000</v>
      </c>
      <c r="D753" s="377">
        <f t="shared" si="251"/>
        <v>18734688</v>
      </c>
      <c r="E753" s="377">
        <f t="shared" si="251"/>
        <v>10784000</v>
      </c>
      <c r="F753" s="377">
        <f t="shared" si="251"/>
        <v>0</v>
      </c>
      <c r="G753" s="57"/>
      <c r="H753" s="514" t="s">
        <v>256</v>
      </c>
      <c r="I753" s="377">
        <f>'الاطار الموازنى  راي الجهه عام'!I753</f>
        <v>15986000</v>
      </c>
      <c r="J753" s="377">
        <f>'موازنة 2026-2027'!O753</f>
        <v>15986000</v>
      </c>
      <c r="K753" s="377">
        <f>'الاطار الموازنى  راي الجهه عام'!J753</f>
        <v>19727000</v>
      </c>
      <c r="L753" s="377">
        <f>'الاطار الموازنى  راي الجهه عام'!K753</f>
        <v>25632000</v>
      </c>
      <c r="M753" s="377">
        <f>'الاطار الموازنى  راي الجهه عام'!M753</f>
        <v>0</v>
      </c>
      <c r="N753" s="377">
        <f>'موازنة 2027-2028 '!O753</f>
        <v>19727000</v>
      </c>
      <c r="O753" s="377">
        <f>'موازنة 2028 -2029'!O753</f>
        <v>25632000</v>
      </c>
      <c r="P753" s="377">
        <f t="shared" si="251"/>
        <v>51264000</v>
      </c>
      <c r="Q753" s="377">
        <f>'موازنة 2029-2030'!O753</f>
        <v>0</v>
      </c>
      <c r="R753" s="515">
        <f t="shared" si="247"/>
        <v>-15986000</v>
      </c>
      <c r="S753" s="377">
        <f t="shared" si="251"/>
        <v>0</v>
      </c>
      <c r="T753" s="377" t="str">
        <f t="shared" si="248"/>
        <v xml:space="preserve"> </v>
      </c>
      <c r="U753" s="377">
        <f t="shared" si="249"/>
        <v>15986000</v>
      </c>
      <c r="V753" s="516">
        <f t="shared" ref="V753:V816" si="252">IF(S753=0,,S753/J753)</f>
        <v>0</v>
      </c>
      <c r="W753" s="461">
        <f t="shared" si="250"/>
        <v>167792637</v>
      </c>
    </row>
    <row r="754" spans="1:23" s="2" customFormat="1" ht="105.75" hidden="1" customHeight="1" x14ac:dyDescent="0.2">
      <c r="A754" s="389"/>
      <c r="B754" s="390"/>
      <c r="C754" s="390"/>
      <c r="D754" s="390"/>
      <c r="E754" s="390"/>
      <c r="F754" s="390"/>
      <c r="G754" s="60" t="s">
        <v>940</v>
      </c>
      <c r="H754" s="474" t="s">
        <v>536</v>
      </c>
      <c r="I754" s="390">
        <f>'الاطار الموازنى  راي الجهه عام'!I754</f>
        <v>0</v>
      </c>
      <c r="J754" s="390"/>
      <c r="K754" s="390">
        <f>'الاطار الموازنى  راي الجهه عام'!J754</f>
        <v>0</v>
      </c>
      <c r="L754" s="390">
        <f>'الاطار الموازنى  راي الجهه عام'!K754</f>
        <v>0</v>
      </c>
      <c r="M754" s="390">
        <f>'الاطار الموازنى  راي الجهه عام'!M754</f>
        <v>0</v>
      </c>
      <c r="N754" s="390"/>
      <c r="O754" s="390"/>
      <c r="P754" s="390"/>
      <c r="Q754" s="390"/>
      <c r="R754" s="544"/>
      <c r="S754" s="390"/>
      <c r="T754" s="390" t="str">
        <f t="shared" si="248"/>
        <v xml:space="preserve"> </v>
      </c>
      <c r="U754" s="390" t="str">
        <f t="shared" si="249"/>
        <v xml:space="preserve"> </v>
      </c>
      <c r="V754" s="545"/>
      <c r="W754" s="461">
        <f>W760</f>
        <v>0</v>
      </c>
    </row>
    <row r="755" spans="1:23" s="1" customFormat="1" ht="105.75" hidden="1" customHeight="1" x14ac:dyDescent="0.2">
      <c r="A755" s="357">
        <f>'موازنة 2026-2027'!A755</f>
        <v>0</v>
      </c>
      <c r="B755" s="373">
        <f>'موازنة 2026-2027'!B755</f>
        <v>0</v>
      </c>
      <c r="C755" s="373">
        <f>'موازنة 2026-2027'!C755</f>
        <v>0</v>
      </c>
      <c r="D755" s="373">
        <f>'موازنة 2026-2027'!D755</f>
        <v>0</v>
      </c>
      <c r="E755" s="373">
        <f>'موازنة 2026-2027'!E755</f>
        <v>0</v>
      </c>
      <c r="F755" s="373">
        <f>'موازنة 2026-2027'!F755</f>
        <v>0</v>
      </c>
      <c r="G755" s="54">
        <v>3224030101</v>
      </c>
      <c r="H755" s="477" t="s">
        <v>537</v>
      </c>
      <c r="I755" s="373">
        <f>'الاطار الموازنى  راي الجهه عام'!I755</f>
        <v>0</v>
      </c>
      <c r="J755" s="373">
        <f>'موازنة 2026-2027'!O755</f>
        <v>0</v>
      </c>
      <c r="K755" s="373">
        <f>'الاطار الموازنى  راي الجهه عام'!J755</f>
        <v>0</v>
      </c>
      <c r="L755" s="373">
        <f>'الاطار الموازنى  راي الجهه عام'!K755</f>
        <v>0</v>
      </c>
      <c r="M755" s="373">
        <f>'الاطار الموازنى  راي الجهه عام'!M755</f>
        <v>0</v>
      </c>
      <c r="N755" s="373">
        <f>'موازنة 2027-2028 '!O755</f>
        <v>0</v>
      </c>
      <c r="O755" s="373">
        <f>'موازنة 2028 -2029'!O755</f>
        <v>0</v>
      </c>
      <c r="P755" s="373">
        <f t="shared" ref="P755:P818" si="253">O755*2</f>
        <v>0</v>
      </c>
      <c r="Q755" s="373">
        <f>'موازنة 2029-2030'!O755</f>
        <v>0</v>
      </c>
      <c r="R755" s="508">
        <f t="shared" si="247"/>
        <v>0</v>
      </c>
      <c r="S755" s="373"/>
      <c r="T755" s="373" t="str">
        <f t="shared" si="248"/>
        <v xml:space="preserve"> </v>
      </c>
      <c r="U755" s="373" t="str">
        <f t="shared" si="249"/>
        <v xml:space="preserve"> </v>
      </c>
      <c r="V755" s="509">
        <f t="shared" si="252"/>
        <v>0</v>
      </c>
      <c r="W755" s="461">
        <f t="shared" si="250"/>
        <v>0</v>
      </c>
    </row>
    <row r="756" spans="1:23" s="1" customFormat="1" ht="105.75" hidden="1" customHeight="1" x14ac:dyDescent="0.2">
      <c r="A756" s="357">
        <f>'موازنة 2026-2027'!A756</f>
        <v>0</v>
      </c>
      <c r="B756" s="373">
        <f>'موازنة 2026-2027'!B756</f>
        <v>0</v>
      </c>
      <c r="C756" s="373">
        <f>'موازنة 2026-2027'!C756</f>
        <v>0</v>
      </c>
      <c r="D756" s="373">
        <f>'موازنة 2026-2027'!D756</f>
        <v>0</v>
      </c>
      <c r="E756" s="373">
        <f>'موازنة 2026-2027'!E756</f>
        <v>0</v>
      </c>
      <c r="F756" s="373">
        <f>'موازنة 2026-2027'!F756</f>
        <v>0</v>
      </c>
      <c r="G756" s="54">
        <v>3224030201</v>
      </c>
      <c r="H756" s="477" t="s">
        <v>538</v>
      </c>
      <c r="I756" s="373">
        <f>'الاطار الموازنى  راي الجهه عام'!I756</f>
        <v>0</v>
      </c>
      <c r="J756" s="373">
        <f>'موازنة 2026-2027'!O756</f>
        <v>0</v>
      </c>
      <c r="K756" s="373">
        <f>'الاطار الموازنى  راي الجهه عام'!J756</f>
        <v>0</v>
      </c>
      <c r="L756" s="373">
        <f>'الاطار الموازنى  راي الجهه عام'!K756</f>
        <v>0</v>
      </c>
      <c r="M756" s="373">
        <f>'الاطار الموازنى  راي الجهه عام'!M756</f>
        <v>0</v>
      </c>
      <c r="N756" s="373">
        <f>'موازنة 2027-2028 '!O756</f>
        <v>0</v>
      </c>
      <c r="O756" s="373">
        <f>'موازنة 2028 -2029'!O756</f>
        <v>0</v>
      </c>
      <c r="P756" s="373">
        <f t="shared" si="253"/>
        <v>0</v>
      </c>
      <c r="Q756" s="373">
        <f>'موازنة 2029-2030'!O756</f>
        <v>0</v>
      </c>
      <c r="R756" s="508">
        <f t="shared" si="247"/>
        <v>0</v>
      </c>
      <c r="S756" s="373"/>
      <c r="T756" s="373" t="str">
        <f t="shared" si="248"/>
        <v xml:space="preserve"> </v>
      </c>
      <c r="U756" s="373" t="str">
        <f t="shared" si="249"/>
        <v xml:space="preserve"> </v>
      </c>
      <c r="V756" s="509">
        <f t="shared" si="252"/>
        <v>0</v>
      </c>
      <c r="W756" s="461">
        <f t="shared" si="250"/>
        <v>0</v>
      </c>
    </row>
    <row r="757" spans="1:23" s="1" customFormat="1" ht="105.75" hidden="1" customHeight="1" x14ac:dyDescent="0.2">
      <c r="A757" s="357">
        <f>'موازنة 2026-2027'!A757</f>
        <v>0</v>
      </c>
      <c r="B757" s="373">
        <f>'موازنة 2026-2027'!B757</f>
        <v>0</v>
      </c>
      <c r="C757" s="373">
        <f>'موازنة 2026-2027'!C757</f>
        <v>0</v>
      </c>
      <c r="D757" s="373">
        <f>'موازنة 2026-2027'!D757</f>
        <v>0</v>
      </c>
      <c r="E757" s="373">
        <f>'موازنة 2026-2027'!E757</f>
        <v>0</v>
      </c>
      <c r="F757" s="373">
        <f>'موازنة 2026-2027'!F757</f>
        <v>0</v>
      </c>
      <c r="G757" s="54">
        <v>3224030301</v>
      </c>
      <c r="H757" s="477" t="s">
        <v>539</v>
      </c>
      <c r="I757" s="373">
        <f>'الاطار الموازنى  راي الجهه عام'!I757</f>
        <v>0</v>
      </c>
      <c r="J757" s="373">
        <f>'موازنة 2026-2027'!O757</f>
        <v>0</v>
      </c>
      <c r="K757" s="373">
        <f>'الاطار الموازنى  راي الجهه عام'!J757</f>
        <v>0</v>
      </c>
      <c r="L757" s="373">
        <f>'الاطار الموازنى  راي الجهه عام'!K757</f>
        <v>0</v>
      </c>
      <c r="M757" s="373">
        <f>'الاطار الموازنى  راي الجهه عام'!M757</f>
        <v>0</v>
      </c>
      <c r="N757" s="373">
        <f>'موازنة 2027-2028 '!O757</f>
        <v>0</v>
      </c>
      <c r="O757" s="373">
        <f>'موازنة 2028 -2029'!O757</f>
        <v>0</v>
      </c>
      <c r="P757" s="373">
        <f t="shared" si="253"/>
        <v>0</v>
      </c>
      <c r="Q757" s="373">
        <f>'موازنة 2029-2030'!O757</f>
        <v>0</v>
      </c>
      <c r="R757" s="508">
        <f t="shared" si="247"/>
        <v>0</v>
      </c>
      <c r="S757" s="373"/>
      <c r="T757" s="373" t="str">
        <f t="shared" si="248"/>
        <v xml:space="preserve"> </v>
      </c>
      <c r="U757" s="373" t="str">
        <f t="shared" si="249"/>
        <v xml:space="preserve"> </v>
      </c>
      <c r="V757" s="509">
        <f t="shared" si="252"/>
        <v>0</v>
      </c>
      <c r="W757" s="461">
        <f t="shared" si="250"/>
        <v>0</v>
      </c>
    </row>
    <row r="758" spans="1:23" s="1" customFormat="1" ht="105.75" hidden="1" customHeight="1" x14ac:dyDescent="0.2">
      <c r="A758" s="357">
        <f>'موازنة 2026-2027'!A758</f>
        <v>0</v>
      </c>
      <c r="B758" s="373">
        <f>'موازنة 2026-2027'!B758</f>
        <v>0</v>
      </c>
      <c r="C758" s="373">
        <f>'موازنة 2026-2027'!C758</f>
        <v>0</v>
      </c>
      <c r="D758" s="373">
        <f>'موازنة 2026-2027'!D758</f>
        <v>0</v>
      </c>
      <c r="E758" s="373">
        <f>'موازنة 2026-2027'!E758</f>
        <v>0</v>
      </c>
      <c r="F758" s="373">
        <f>'موازنة 2026-2027'!F758</f>
        <v>0</v>
      </c>
      <c r="G758" s="54">
        <v>3224030401</v>
      </c>
      <c r="H758" s="477" t="s">
        <v>540</v>
      </c>
      <c r="I758" s="373">
        <f>'الاطار الموازنى  راي الجهه عام'!I758</f>
        <v>0</v>
      </c>
      <c r="J758" s="373">
        <f>'موازنة 2026-2027'!O758</f>
        <v>0</v>
      </c>
      <c r="K758" s="373">
        <f>'الاطار الموازنى  راي الجهه عام'!J758</f>
        <v>0</v>
      </c>
      <c r="L758" s="373">
        <f>'الاطار الموازنى  راي الجهه عام'!K758</f>
        <v>0</v>
      </c>
      <c r="M758" s="373">
        <f>'الاطار الموازنى  راي الجهه عام'!M758</f>
        <v>0</v>
      </c>
      <c r="N758" s="373">
        <f>'موازنة 2027-2028 '!O758</f>
        <v>0</v>
      </c>
      <c r="O758" s="373">
        <f>'موازنة 2028 -2029'!O758</f>
        <v>0</v>
      </c>
      <c r="P758" s="373">
        <f t="shared" si="253"/>
        <v>0</v>
      </c>
      <c r="Q758" s="373">
        <f>'موازنة 2029-2030'!O758</f>
        <v>0</v>
      </c>
      <c r="R758" s="508">
        <f t="shared" si="247"/>
        <v>0</v>
      </c>
      <c r="S758" s="373"/>
      <c r="T758" s="373" t="str">
        <f t="shared" si="248"/>
        <v xml:space="preserve"> </v>
      </c>
      <c r="U758" s="373" t="str">
        <f t="shared" si="249"/>
        <v xml:space="preserve"> </v>
      </c>
      <c r="V758" s="509">
        <f t="shared" si="252"/>
        <v>0</v>
      </c>
      <c r="W758" s="461">
        <f t="shared" si="250"/>
        <v>0</v>
      </c>
    </row>
    <row r="759" spans="1:23" s="1" customFormat="1" ht="105.75" hidden="1" customHeight="1" thickBot="1" x14ac:dyDescent="0.25">
      <c r="A759" s="357">
        <f>'موازنة 2026-2027'!A759</f>
        <v>0</v>
      </c>
      <c r="B759" s="373">
        <f>'موازنة 2026-2027'!B759</f>
        <v>0</v>
      </c>
      <c r="C759" s="373">
        <f>'موازنة 2026-2027'!C759</f>
        <v>0</v>
      </c>
      <c r="D759" s="373">
        <f>'موازنة 2026-2027'!D759</f>
        <v>0</v>
      </c>
      <c r="E759" s="373">
        <f>'موازنة 2026-2027'!E759</f>
        <v>0</v>
      </c>
      <c r="F759" s="373">
        <f>'موازنة 2026-2027'!F759</f>
        <v>0</v>
      </c>
      <c r="G759" s="54">
        <v>3224030501</v>
      </c>
      <c r="H759" s="477" t="s">
        <v>541</v>
      </c>
      <c r="I759" s="373">
        <f>'الاطار الموازنى  راي الجهه عام'!I759</f>
        <v>0</v>
      </c>
      <c r="J759" s="373">
        <f>'موازنة 2026-2027'!O759</f>
        <v>0</v>
      </c>
      <c r="K759" s="373">
        <f>'الاطار الموازنى  راي الجهه عام'!J759</f>
        <v>0</v>
      </c>
      <c r="L759" s="373">
        <f>'الاطار الموازنى  راي الجهه عام'!K759</f>
        <v>0</v>
      </c>
      <c r="M759" s="373">
        <f>'الاطار الموازنى  راي الجهه عام'!M759</f>
        <v>0</v>
      </c>
      <c r="N759" s="373">
        <f>'موازنة 2027-2028 '!O759</f>
        <v>0</v>
      </c>
      <c r="O759" s="373">
        <f>'موازنة 2028 -2029'!O759</f>
        <v>0</v>
      </c>
      <c r="P759" s="373">
        <f t="shared" si="253"/>
        <v>0</v>
      </c>
      <c r="Q759" s="373">
        <f>'موازنة 2029-2030'!O759</f>
        <v>0</v>
      </c>
      <c r="R759" s="508">
        <f t="shared" si="247"/>
        <v>0</v>
      </c>
      <c r="S759" s="373"/>
      <c r="T759" s="373" t="str">
        <f t="shared" si="248"/>
        <v xml:space="preserve"> </v>
      </c>
      <c r="U759" s="373" t="str">
        <f t="shared" si="249"/>
        <v xml:space="preserve"> </v>
      </c>
      <c r="V759" s="509">
        <f t="shared" si="252"/>
        <v>0</v>
      </c>
      <c r="W759" s="461">
        <f t="shared" si="250"/>
        <v>0</v>
      </c>
    </row>
    <row r="760" spans="1:23" s="2" customFormat="1" ht="110.25" hidden="1" customHeight="1" thickBot="1" x14ac:dyDescent="0.25">
      <c r="A760" s="376">
        <f t="shared" ref="A760:S760" si="254">SUM(A755:A759)</f>
        <v>0</v>
      </c>
      <c r="B760" s="377">
        <f t="shared" si="254"/>
        <v>0</v>
      </c>
      <c r="C760" s="377">
        <f t="shared" si="254"/>
        <v>0</v>
      </c>
      <c r="D760" s="377">
        <f t="shared" si="254"/>
        <v>0</v>
      </c>
      <c r="E760" s="377">
        <f t="shared" si="254"/>
        <v>0</v>
      </c>
      <c r="F760" s="377">
        <f t="shared" si="254"/>
        <v>0</v>
      </c>
      <c r="G760" s="57"/>
      <c r="H760" s="514" t="s">
        <v>266</v>
      </c>
      <c r="I760" s="377">
        <f>'الاطار الموازنى  راي الجهه عام'!I760</f>
        <v>0</v>
      </c>
      <c r="J760" s="377">
        <f>'موازنة 2026-2027'!O760</f>
        <v>0</v>
      </c>
      <c r="K760" s="377">
        <f>'الاطار الموازنى  راي الجهه عام'!J760</f>
        <v>0</v>
      </c>
      <c r="L760" s="377">
        <f>'الاطار الموازنى  راي الجهه عام'!K760</f>
        <v>0</v>
      </c>
      <c r="M760" s="377">
        <f>'الاطار الموازنى  راي الجهه عام'!M760</f>
        <v>0</v>
      </c>
      <c r="N760" s="377">
        <f>'موازنة 2027-2028 '!O760</f>
        <v>0</v>
      </c>
      <c r="O760" s="377">
        <f>'موازنة 2028 -2029'!O760</f>
        <v>0</v>
      </c>
      <c r="P760" s="377">
        <f t="shared" si="254"/>
        <v>0</v>
      </c>
      <c r="Q760" s="377">
        <f>'موازنة 2029-2030'!O760</f>
        <v>0</v>
      </c>
      <c r="R760" s="515">
        <f t="shared" si="247"/>
        <v>0</v>
      </c>
      <c r="S760" s="377">
        <f t="shared" si="254"/>
        <v>0</v>
      </c>
      <c r="T760" s="377" t="str">
        <f t="shared" si="248"/>
        <v xml:space="preserve"> </v>
      </c>
      <c r="U760" s="377" t="str">
        <f t="shared" si="249"/>
        <v xml:space="preserve"> </v>
      </c>
      <c r="V760" s="516">
        <f t="shared" si="252"/>
        <v>0</v>
      </c>
      <c r="W760" s="461">
        <f t="shared" si="250"/>
        <v>0</v>
      </c>
    </row>
    <row r="761" spans="1:23" s="3" customFormat="1" ht="114.75" customHeight="1" thickBot="1" x14ac:dyDescent="0.25">
      <c r="A761" s="382">
        <f t="shared" ref="A761:S761" si="255">A760+A753+A745</f>
        <v>298000</v>
      </c>
      <c r="B761" s="383">
        <f t="shared" si="255"/>
        <v>21523949</v>
      </c>
      <c r="C761" s="383">
        <f t="shared" si="255"/>
        <v>3843000</v>
      </c>
      <c r="D761" s="383">
        <f t="shared" si="255"/>
        <v>18734688</v>
      </c>
      <c r="E761" s="383">
        <f t="shared" si="255"/>
        <v>10784000</v>
      </c>
      <c r="F761" s="383">
        <f t="shared" si="255"/>
        <v>0</v>
      </c>
      <c r="G761" s="58"/>
      <c r="H761" s="525" t="s">
        <v>1111</v>
      </c>
      <c r="I761" s="383">
        <f>'الاطار الموازنى  راي الجهه عام'!I761</f>
        <v>15986000</v>
      </c>
      <c r="J761" s="383">
        <f>'موازنة 2026-2027'!O761</f>
        <v>15986000</v>
      </c>
      <c r="K761" s="383">
        <f>'الاطار الموازنى  راي الجهه عام'!J761</f>
        <v>19727000</v>
      </c>
      <c r="L761" s="383">
        <f>'الاطار الموازنى  راي الجهه عام'!K761</f>
        <v>25632000</v>
      </c>
      <c r="M761" s="383">
        <f>'الاطار الموازنى  راي الجهه عام'!M761</f>
        <v>0</v>
      </c>
      <c r="N761" s="383">
        <f>'موازنة 2027-2028 '!O761</f>
        <v>19727000</v>
      </c>
      <c r="O761" s="383">
        <f>'موازنة 2028 -2029'!O761</f>
        <v>25632000</v>
      </c>
      <c r="P761" s="383">
        <f t="shared" si="255"/>
        <v>51264000</v>
      </c>
      <c r="Q761" s="383">
        <f>'موازنة 2029-2030'!O761</f>
        <v>0</v>
      </c>
      <c r="R761" s="526">
        <f t="shared" si="247"/>
        <v>-15986000</v>
      </c>
      <c r="S761" s="383">
        <f t="shared" si="255"/>
        <v>0</v>
      </c>
      <c r="T761" s="383" t="str">
        <f t="shared" si="248"/>
        <v xml:space="preserve"> </v>
      </c>
      <c r="U761" s="383">
        <f t="shared" si="249"/>
        <v>15986000</v>
      </c>
      <c r="V761" s="527">
        <f t="shared" si="252"/>
        <v>0</v>
      </c>
      <c r="W761" s="461">
        <f t="shared" si="250"/>
        <v>167792637</v>
      </c>
    </row>
    <row r="762" spans="1:23" s="3" customFormat="1" ht="105.75" hidden="1" customHeight="1" x14ac:dyDescent="0.2">
      <c r="A762" s="355"/>
      <c r="B762" s="425"/>
      <c r="C762" s="425"/>
      <c r="D762" s="425"/>
      <c r="E762" s="425"/>
      <c r="F762" s="425"/>
      <c r="G762" s="59" t="s">
        <v>941</v>
      </c>
      <c r="H762" s="540" t="s">
        <v>542</v>
      </c>
      <c r="I762" s="425">
        <f>'الاطار الموازنى  راي الجهه عام'!I762</f>
        <v>0</v>
      </c>
      <c r="J762" s="425"/>
      <c r="K762" s="425">
        <f>'الاطار الموازنى  راي الجهه عام'!J762</f>
        <v>0</v>
      </c>
      <c r="L762" s="425">
        <f>'الاطار الموازنى  راي الجهه عام'!K762</f>
        <v>0</v>
      </c>
      <c r="M762" s="425">
        <f>'الاطار الموازنى  راي الجهه عام'!M762</f>
        <v>0</v>
      </c>
      <c r="N762" s="425"/>
      <c r="O762" s="425"/>
      <c r="P762" s="425"/>
      <c r="Q762" s="425"/>
      <c r="R762" s="594"/>
      <c r="S762" s="425"/>
      <c r="T762" s="425" t="str">
        <f t="shared" si="248"/>
        <v xml:space="preserve"> </v>
      </c>
      <c r="U762" s="425" t="str">
        <f t="shared" si="249"/>
        <v xml:space="preserve"> </v>
      </c>
      <c r="V762" s="595"/>
      <c r="W762" s="461">
        <f>W766</f>
        <v>0</v>
      </c>
    </row>
    <row r="763" spans="1:23" s="2" customFormat="1" ht="105.75" hidden="1" customHeight="1" x14ac:dyDescent="0.2">
      <c r="A763" s="389">
        <f>'موازنة 2026-2027'!A763</f>
        <v>0</v>
      </c>
      <c r="B763" s="390">
        <f>'موازنة 2026-2027'!B763</f>
        <v>0</v>
      </c>
      <c r="C763" s="390">
        <f>'موازنة 2026-2027'!C763</f>
        <v>0</v>
      </c>
      <c r="D763" s="390">
        <f>'موازنة 2026-2027'!D763</f>
        <v>0</v>
      </c>
      <c r="E763" s="390">
        <f>'موازنة 2026-2027'!E763</f>
        <v>0</v>
      </c>
      <c r="F763" s="390">
        <f>'موازنة 2026-2027'!F763</f>
        <v>0</v>
      </c>
      <c r="G763" s="60" t="s">
        <v>1057</v>
      </c>
      <c r="H763" s="474" t="s">
        <v>543</v>
      </c>
      <c r="I763" s="390">
        <f>'الاطار الموازنى  راي الجهه عام'!I763</f>
        <v>0</v>
      </c>
      <c r="J763" s="390">
        <f>'موازنة 2026-2027'!O763</f>
        <v>0</v>
      </c>
      <c r="K763" s="390">
        <f>'الاطار الموازنى  راي الجهه عام'!J763</f>
        <v>0</v>
      </c>
      <c r="L763" s="390">
        <f>'الاطار الموازنى  راي الجهه عام'!K763</f>
        <v>0</v>
      </c>
      <c r="M763" s="390">
        <f>'الاطار الموازنى  راي الجهه عام'!M763</f>
        <v>0</v>
      </c>
      <c r="N763" s="390">
        <f>'موازنة 2027-2028 '!O763</f>
        <v>0</v>
      </c>
      <c r="O763" s="390">
        <f>'موازنة 2028 -2029'!O763</f>
        <v>0</v>
      </c>
      <c r="P763" s="390">
        <f t="shared" si="253"/>
        <v>0</v>
      </c>
      <c r="Q763" s="390">
        <f>'موازنة 2029-2030'!O763</f>
        <v>0</v>
      </c>
      <c r="R763" s="544">
        <f t="shared" si="247"/>
        <v>0</v>
      </c>
      <c r="S763" s="390"/>
      <c r="T763" s="390" t="str">
        <f t="shared" si="248"/>
        <v xml:space="preserve"> </v>
      </c>
      <c r="U763" s="390" t="str">
        <f t="shared" si="249"/>
        <v xml:space="preserve"> </v>
      </c>
      <c r="V763" s="545">
        <f t="shared" si="252"/>
        <v>0</v>
      </c>
      <c r="W763" s="461">
        <f t="shared" si="250"/>
        <v>0</v>
      </c>
    </row>
    <row r="764" spans="1:23" s="2" customFormat="1" ht="105.75" hidden="1" customHeight="1" x14ac:dyDescent="0.2">
      <c r="A764" s="389">
        <f>'موازنة 2026-2027'!A764</f>
        <v>0</v>
      </c>
      <c r="B764" s="390">
        <f>'موازنة 2026-2027'!B764</f>
        <v>0</v>
      </c>
      <c r="C764" s="390">
        <f>'موازنة 2026-2027'!C764</f>
        <v>0</v>
      </c>
      <c r="D764" s="390">
        <f>'موازنة 2026-2027'!D764</f>
        <v>0</v>
      </c>
      <c r="E764" s="390">
        <f>'موازنة 2026-2027'!E764</f>
        <v>0</v>
      </c>
      <c r="F764" s="390">
        <f>'موازنة 2026-2027'!F764</f>
        <v>0</v>
      </c>
      <c r="G764" s="60" t="s">
        <v>1058</v>
      </c>
      <c r="H764" s="474" t="s">
        <v>544</v>
      </c>
      <c r="I764" s="390">
        <f>'الاطار الموازنى  راي الجهه عام'!I764</f>
        <v>0</v>
      </c>
      <c r="J764" s="390">
        <f>'موازنة 2026-2027'!O764</f>
        <v>0</v>
      </c>
      <c r="K764" s="390">
        <f>'الاطار الموازنى  راي الجهه عام'!J764</f>
        <v>0</v>
      </c>
      <c r="L764" s="390">
        <f>'الاطار الموازنى  راي الجهه عام'!K764</f>
        <v>0</v>
      </c>
      <c r="M764" s="390">
        <f>'الاطار الموازنى  راي الجهه عام'!M764</f>
        <v>0</v>
      </c>
      <c r="N764" s="390">
        <f>'موازنة 2027-2028 '!O764</f>
        <v>0</v>
      </c>
      <c r="O764" s="390">
        <f>'موازنة 2028 -2029'!O764</f>
        <v>0</v>
      </c>
      <c r="P764" s="390">
        <f t="shared" si="253"/>
        <v>0</v>
      </c>
      <c r="Q764" s="390">
        <f>'موازنة 2029-2030'!O764</f>
        <v>0</v>
      </c>
      <c r="R764" s="544">
        <f t="shared" si="247"/>
        <v>0</v>
      </c>
      <c r="S764" s="390"/>
      <c r="T764" s="390" t="str">
        <f t="shared" si="248"/>
        <v xml:space="preserve"> </v>
      </c>
      <c r="U764" s="390" t="str">
        <f t="shared" si="249"/>
        <v xml:space="preserve"> </v>
      </c>
      <c r="V764" s="545">
        <f t="shared" si="252"/>
        <v>0</v>
      </c>
      <c r="W764" s="461">
        <f t="shared" si="250"/>
        <v>0</v>
      </c>
    </row>
    <row r="765" spans="1:23" s="2" customFormat="1" ht="105.75" hidden="1" customHeight="1" thickBot="1" x14ac:dyDescent="0.25">
      <c r="A765" s="389">
        <f>'موازنة 2026-2027'!A765</f>
        <v>0</v>
      </c>
      <c r="B765" s="390">
        <f>'موازنة 2026-2027'!B765</f>
        <v>0</v>
      </c>
      <c r="C765" s="390">
        <f>'موازنة 2026-2027'!C765</f>
        <v>0</v>
      </c>
      <c r="D765" s="390">
        <f>'موازنة 2026-2027'!D765</f>
        <v>0</v>
      </c>
      <c r="E765" s="390">
        <f>'موازنة 2026-2027'!E765</f>
        <v>0</v>
      </c>
      <c r="F765" s="390">
        <f>'موازنة 2026-2027'!F765</f>
        <v>0</v>
      </c>
      <c r="G765" s="68" t="s">
        <v>1059</v>
      </c>
      <c r="H765" s="593" t="s">
        <v>545</v>
      </c>
      <c r="I765" s="390">
        <f>'الاطار الموازنى  راي الجهه عام'!I765</f>
        <v>0</v>
      </c>
      <c r="J765" s="390">
        <f>'موازنة 2026-2027'!O765</f>
        <v>0</v>
      </c>
      <c r="K765" s="390">
        <f>'الاطار الموازنى  راي الجهه عام'!J765</f>
        <v>0</v>
      </c>
      <c r="L765" s="390">
        <f>'الاطار الموازنى  راي الجهه عام'!K765</f>
        <v>0</v>
      </c>
      <c r="M765" s="390">
        <f>'الاطار الموازنى  راي الجهه عام'!M765</f>
        <v>0</v>
      </c>
      <c r="N765" s="390">
        <f>'موازنة 2027-2028 '!O765</f>
        <v>0</v>
      </c>
      <c r="O765" s="390">
        <f>'موازنة 2028 -2029'!O765</f>
        <v>0</v>
      </c>
      <c r="P765" s="390">
        <f t="shared" si="253"/>
        <v>0</v>
      </c>
      <c r="Q765" s="390">
        <f>'موازنة 2029-2030'!O765</f>
        <v>0</v>
      </c>
      <c r="R765" s="544">
        <f t="shared" si="247"/>
        <v>0</v>
      </c>
      <c r="S765" s="390"/>
      <c r="T765" s="390" t="str">
        <f t="shared" si="248"/>
        <v xml:space="preserve"> </v>
      </c>
      <c r="U765" s="390" t="str">
        <f t="shared" si="249"/>
        <v xml:space="preserve"> </v>
      </c>
      <c r="V765" s="545">
        <f t="shared" si="252"/>
        <v>0</v>
      </c>
      <c r="W765" s="461">
        <f t="shared" si="250"/>
        <v>0</v>
      </c>
    </row>
    <row r="766" spans="1:23" s="3" customFormat="1" ht="97.5" hidden="1" customHeight="1" thickBot="1" x14ac:dyDescent="0.25">
      <c r="A766" s="382">
        <f t="shared" ref="A766:F766" si="256">SUM(A763:A765)</f>
        <v>0</v>
      </c>
      <c r="B766" s="383">
        <f t="shared" si="256"/>
        <v>0</v>
      </c>
      <c r="C766" s="383">
        <f t="shared" si="256"/>
        <v>0</v>
      </c>
      <c r="D766" s="383">
        <f t="shared" si="256"/>
        <v>0</v>
      </c>
      <c r="E766" s="383">
        <f t="shared" si="256"/>
        <v>0</v>
      </c>
      <c r="F766" s="383">
        <f t="shared" si="256"/>
        <v>0</v>
      </c>
      <c r="G766" s="58"/>
      <c r="H766" s="525" t="s">
        <v>1112</v>
      </c>
      <c r="I766" s="383">
        <f>'الاطار الموازنى  راي الجهه عام'!I766</f>
        <v>0</v>
      </c>
      <c r="J766" s="383">
        <f>'موازنة 2026-2027'!O766</f>
        <v>0</v>
      </c>
      <c r="K766" s="383">
        <f>'الاطار الموازنى  راي الجهه عام'!J766</f>
        <v>0</v>
      </c>
      <c r="L766" s="383">
        <f>'الاطار الموازنى  راي الجهه عام'!K766</f>
        <v>0</v>
      </c>
      <c r="M766" s="383">
        <f>'الاطار الموازنى  راي الجهه عام'!M766</f>
        <v>0</v>
      </c>
      <c r="N766" s="383">
        <f>'موازنة 2027-2028 '!O766</f>
        <v>0</v>
      </c>
      <c r="O766" s="383">
        <f>'موازنة 2028 -2029'!O766</f>
        <v>0</v>
      </c>
      <c r="P766" s="383">
        <f t="shared" ref="P766:S766" si="257">SUM(P763:P765)</f>
        <v>0</v>
      </c>
      <c r="Q766" s="383">
        <f>'موازنة 2029-2030'!O766</f>
        <v>0</v>
      </c>
      <c r="R766" s="526">
        <f t="shared" si="247"/>
        <v>0</v>
      </c>
      <c r="S766" s="383">
        <f t="shared" si="257"/>
        <v>0</v>
      </c>
      <c r="T766" s="383" t="str">
        <f t="shared" si="248"/>
        <v xml:space="preserve"> </v>
      </c>
      <c r="U766" s="383" t="str">
        <f t="shared" si="249"/>
        <v xml:space="preserve"> </v>
      </c>
      <c r="V766" s="527">
        <f t="shared" si="252"/>
        <v>0</v>
      </c>
      <c r="W766" s="461">
        <f t="shared" si="250"/>
        <v>0</v>
      </c>
    </row>
    <row r="767" spans="1:23" s="3" customFormat="1" ht="102.75" customHeight="1" thickBot="1" x14ac:dyDescent="0.25">
      <c r="A767" s="189">
        <f>'موازنة 2026-2027'!A767</f>
        <v>0</v>
      </c>
      <c r="B767" s="189">
        <f>'موازنة 2026-2027'!B767</f>
        <v>0</v>
      </c>
      <c r="C767" s="189">
        <f>'موازنة 2026-2027'!C767</f>
        <v>0</v>
      </c>
      <c r="D767" s="189">
        <f>'موازنة 2026-2027'!D767</f>
        <v>0</v>
      </c>
      <c r="E767" s="189">
        <f>'موازنة 2026-2027'!E767</f>
        <v>0</v>
      </c>
      <c r="F767" s="189">
        <f>'موازنة 2026-2027'!F767</f>
        <v>0</v>
      </c>
      <c r="G767" s="42" t="s">
        <v>1060</v>
      </c>
      <c r="H767" s="525" t="s">
        <v>546</v>
      </c>
      <c r="I767" s="189">
        <f>'الاطار الموازنى  راي الجهه عام'!I767</f>
        <v>0</v>
      </c>
      <c r="J767" s="189">
        <f>'موازنة 2026-2027'!O767</f>
        <v>0</v>
      </c>
      <c r="K767" s="189">
        <f>'الاطار الموازنى  راي الجهه عام'!J767</f>
        <v>0</v>
      </c>
      <c r="L767" s="189">
        <f>'الاطار الموازنى  راي الجهه عام'!K767</f>
        <v>0</v>
      </c>
      <c r="M767" s="189">
        <f>'الاطار الموازنى  راي الجهه عام'!M767</f>
        <v>0</v>
      </c>
      <c r="N767" s="189">
        <f>'موازنة 2027-2028 '!O767</f>
        <v>0</v>
      </c>
      <c r="O767" s="189">
        <f>'موازنة 2028 -2029'!O767</f>
        <v>0</v>
      </c>
      <c r="P767" s="189">
        <f t="shared" si="253"/>
        <v>0</v>
      </c>
      <c r="Q767" s="189">
        <f>'موازنة 2029-2030'!O767</f>
        <v>0</v>
      </c>
      <c r="R767" s="251">
        <f t="shared" si="247"/>
        <v>0</v>
      </c>
      <c r="S767" s="189"/>
      <c r="T767" s="189" t="str">
        <f t="shared" si="248"/>
        <v xml:space="preserve"> </v>
      </c>
      <c r="U767" s="189" t="str">
        <f t="shared" si="249"/>
        <v xml:space="preserve"> </v>
      </c>
      <c r="V767" s="615">
        <f t="shared" si="252"/>
        <v>0</v>
      </c>
      <c r="W767" s="461">
        <f t="shared" si="250"/>
        <v>0</v>
      </c>
    </row>
    <row r="768" spans="1:23" s="3" customFormat="1" ht="107.25" customHeight="1" thickBot="1" x14ac:dyDescent="0.25">
      <c r="A768" s="382">
        <f t="shared" ref="A768:S768" si="258">A767+A766+A761+A743+A726+A711</f>
        <v>298000</v>
      </c>
      <c r="B768" s="383">
        <f t="shared" si="258"/>
        <v>21523949</v>
      </c>
      <c r="C768" s="383">
        <f t="shared" si="258"/>
        <v>3843000</v>
      </c>
      <c r="D768" s="383">
        <f t="shared" si="258"/>
        <v>18984688</v>
      </c>
      <c r="E768" s="383">
        <f t="shared" si="258"/>
        <v>10784000</v>
      </c>
      <c r="F768" s="383">
        <f t="shared" si="258"/>
        <v>0</v>
      </c>
      <c r="G768" s="58"/>
      <c r="H768" s="525" t="s">
        <v>547</v>
      </c>
      <c r="I768" s="383">
        <f>'الاطار الموازنى  راي الجهه عام'!I768</f>
        <v>15986000</v>
      </c>
      <c r="J768" s="383">
        <f>'موازنة 2026-2027'!O768</f>
        <v>15986000</v>
      </c>
      <c r="K768" s="383">
        <f>'الاطار الموازنى  راي الجهه عام'!J768</f>
        <v>19727000</v>
      </c>
      <c r="L768" s="383">
        <f>'الاطار الموازنى  راي الجهه عام'!K768</f>
        <v>25632000</v>
      </c>
      <c r="M768" s="383">
        <f>'الاطار الموازنى  راي الجهه عام'!M768</f>
        <v>0</v>
      </c>
      <c r="N768" s="383">
        <f>'موازنة 2027-2028 '!O768</f>
        <v>19727000</v>
      </c>
      <c r="O768" s="383">
        <f>'موازنة 2028 -2029'!O768</f>
        <v>25632000</v>
      </c>
      <c r="P768" s="383">
        <f t="shared" si="258"/>
        <v>51264000</v>
      </c>
      <c r="Q768" s="383">
        <f>'موازنة 2029-2030'!O768</f>
        <v>0</v>
      </c>
      <c r="R768" s="526">
        <f t="shared" si="247"/>
        <v>-15986000</v>
      </c>
      <c r="S768" s="383">
        <f t="shared" si="258"/>
        <v>0</v>
      </c>
      <c r="T768" s="383" t="str">
        <f t="shared" si="248"/>
        <v xml:space="preserve"> </v>
      </c>
      <c r="U768" s="383">
        <f t="shared" si="249"/>
        <v>15986000</v>
      </c>
      <c r="V768" s="527">
        <f t="shared" si="252"/>
        <v>0</v>
      </c>
      <c r="W768" s="461">
        <f t="shared" si="250"/>
        <v>168042637</v>
      </c>
    </row>
    <row r="769" spans="1:23" s="3" customFormat="1" ht="105.75" customHeight="1" x14ac:dyDescent="0.2">
      <c r="A769" s="438"/>
      <c r="B769" s="439"/>
      <c r="C769" s="439"/>
      <c r="D769" s="439"/>
      <c r="E769" s="439"/>
      <c r="F769" s="439"/>
      <c r="G769" s="59" t="s">
        <v>974</v>
      </c>
      <c r="H769" s="540" t="s">
        <v>454</v>
      </c>
      <c r="I769" s="439">
        <f>'الاطار الموازنى  راي الجهه عام'!I769</f>
        <v>0</v>
      </c>
      <c r="J769" s="439"/>
      <c r="K769" s="439">
        <f>'الاطار الموازنى  راي الجهه عام'!J769</f>
        <v>0</v>
      </c>
      <c r="L769" s="439">
        <f>'الاطار الموازنى  راي الجهه عام'!K769</f>
        <v>0</v>
      </c>
      <c r="M769" s="439">
        <f>'الاطار الموازنى  راي الجهه عام'!M769</f>
        <v>0</v>
      </c>
      <c r="N769" s="439"/>
      <c r="O769" s="439"/>
      <c r="P769" s="439"/>
      <c r="Q769" s="439"/>
      <c r="R769" s="617"/>
      <c r="S769" s="439"/>
      <c r="T769" s="439"/>
      <c r="U769" s="439"/>
      <c r="V769" s="618"/>
      <c r="W769" s="461">
        <f>W821</f>
        <v>168042637</v>
      </c>
    </row>
    <row r="770" spans="1:23" s="3" customFormat="1" ht="105.75" hidden="1" customHeight="1" x14ac:dyDescent="0.2">
      <c r="A770" s="355"/>
      <c r="B770" s="425"/>
      <c r="C770" s="425"/>
      <c r="D770" s="425"/>
      <c r="E770" s="425"/>
      <c r="F770" s="425"/>
      <c r="G770" s="69" t="s">
        <v>975</v>
      </c>
      <c r="H770" s="471" t="s">
        <v>455</v>
      </c>
      <c r="I770" s="425">
        <f>'الاطار الموازنى  راي الجهه عام'!I770</f>
        <v>0</v>
      </c>
      <c r="J770" s="425"/>
      <c r="K770" s="425">
        <f>'الاطار الموازنى  راي الجهه عام'!J770</f>
        <v>0</v>
      </c>
      <c r="L770" s="425">
        <f>'الاطار الموازنى  راي الجهه عام'!K770</f>
        <v>0</v>
      </c>
      <c r="M770" s="425">
        <f>'الاطار الموازنى  راي الجهه عام'!M770</f>
        <v>0</v>
      </c>
      <c r="N770" s="425"/>
      <c r="O770" s="425"/>
      <c r="P770" s="425"/>
      <c r="Q770" s="425"/>
      <c r="R770" s="594"/>
      <c r="S770" s="425"/>
      <c r="T770" s="425" t="str">
        <f t="shared" si="248"/>
        <v xml:space="preserve"> </v>
      </c>
      <c r="U770" s="425" t="str">
        <f t="shared" si="249"/>
        <v xml:space="preserve"> </v>
      </c>
      <c r="V770" s="595"/>
      <c r="W770" s="461">
        <f>W7538</f>
        <v>0</v>
      </c>
    </row>
    <row r="771" spans="1:23" s="2" customFormat="1" ht="105.75" hidden="1" customHeight="1" x14ac:dyDescent="0.2">
      <c r="A771" s="389">
        <f>'موازنة 2026-2027'!A771</f>
        <v>0</v>
      </c>
      <c r="B771" s="390">
        <f>'موازنة 2026-2027'!B771</f>
        <v>0</v>
      </c>
      <c r="C771" s="390">
        <f>'موازنة 2026-2027'!C771</f>
        <v>0</v>
      </c>
      <c r="D771" s="390">
        <f>'موازنة 2026-2027'!D771</f>
        <v>0</v>
      </c>
      <c r="E771" s="390">
        <f>'موازنة 2026-2027'!E771</f>
        <v>0</v>
      </c>
      <c r="F771" s="390">
        <f>'موازنة 2026-2027'!F771</f>
        <v>0</v>
      </c>
      <c r="G771" s="60" t="s">
        <v>1061</v>
      </c>
      <c r="H771" s="474" t="s">
        <v>590</v>
      </c>
      <c r="I771" s="390">
        <f>'الاطار الموازنى  راي الجهه عام'!I771</f>
        <v>0</v>
      </c>
      <c r="J771" s="390">
        <f>'موازنة 2026-2027'!O771</f>
        <v>0</v>
      </c>
      <c r="K771" s="390">
        <f>'الاطار الموازنى  راي الجهه عام'!J771</f>
        <v>0</v>
      </c>
      <c r="L771" s="390">
        <f>'الاطار الموازنى  راي الجهه عام'!K771</f>
        <v>0</v>
      </c>
      <c r="M771" s="390">
        <f>'الاطار الموازنى  راي الجهه عام'!M771</f>
        <v>0</v>
      </c>
      <c r="N771" s="390">
        <f>'موازنة 2027-2028 '!O771</f>
        <v>0</v>
      </c>
      <c r="O771" s="390">
        <f>'موازنة 2028 -2029'!O771</f>
        <v>0</v>
      </c>
      <c r="P771" s="390">
        <f t="shared" si="253"/>
        <v>0</v>
      </c>
      <c r="Q771" s="390">
        <f>'موازنة 2029-2030'!O771</f>
        <v>0</v>
      </c>
      <c r="R771" s="544">
        <f t="shared" si="247"/>
        <v>0</v>
      </c>
      <c r="S771" s="390"/>
      <c r="T771" s="390" t="str">
        <f t="shared" si="248"/>
        <v xml:space="preserve"> </v>
      </c>
      <c r="U771" s="390" t="str">
        <f t="shared" si="249"/>
        <v xml:space="preserve"> </v>
      </c>
      <c r="V771" s="545">
        <f t="shared" si="252"/>
        <v>0</v>
      </c>
      <c r="W771" s="461">
        <f t="shared" si="250"/>
        <v>0</v>
      </c>
    </row>
    <row r="772" spans="1:23" s="2" customFormat="1" ht="105.75" hidden="1" customHeight="1" x14ac:dyDescent="0.2">
      <c r="A772" s="389">
        <f>'موازنة 2026-2027'!A772</f>
        <v>0</v>
      </c>
      <c r="B772" s="390">
        <f>'موازنة 2026-2027'!B772</f>
        <v>0</v>
      </c>
      <c r="C772" s="390">
        <f>'موازنة 2026-2027'!C772</f>
        <v>0</v>
      </c>
      <c r="D772" s="390">
        <f>'موازنة 2026-2027'!D772</f>
        <v>0</v>
      </c>
      <c r="E772" s="390">
        <f>'موازنة 2026-2027'!E772</f>
        <v>0</v>
      </c>
      <c r="F772" s="390">
        <f>'موازنة 2026-2027'!F772</f>
        <v>0</v>
      </c>
      <c r="G772" s="60" t="s">
        <v>1062</v>
      </c>
      <c r="H772" s="474" t="s">
        <v>591</v>
      </c>
      <c r="I772" s="390">
        <f>'الاطار الموازنى  راي الجهه عام'!I772</f>
        <v>0</v>
      </c>
      <c r="J772" s="390">
        <f>'موازنة 2026-2027'!O772</f>
        <v>0</v>
      </c>
      <c r="K772" s="390">
        <f>'الاطار الموازنى  راي الجهه عام'!J772</f>
        <v>0</v>
      </c>
      <c r="L772" s="390">
        <f>'الاطار الموازنى  راي الجهه عام'!K772</f>
        <v>0</v>
      </c>
      <c r="M772" s="390">
        <f>'الاطار الموازنى  راي الجهه عام'!M772</f>
        <v>0</v>
      </c>
      <c r="N772" s="390">
        <f>'موازنة 2027-2028 '!O772</f>
        <v>0</v>
      </c>
      <c r="O772" s="390">
        <f>'موازنة 2028 -2029'!O772</f>
        <v>0</v>
      </c>
      <c r="P772" s="390">
        <f t="shared" si="253"/>
        <v>0</v>
      </c>
      <c r="Q772" s="390">
        <f>'موازنة 2029-2030'!O772</f>
        <v>0</v>
      </c>
      <c r="R772" s="544">
        <f t="shared" si="247"/>
        <v>0</v>
      </c>
      <c r="S772" s="390"/>
      <c r="T772" s="390" t="str">
        <f t="shared" si="248"/>
        <v xml:space="preserve"> </v>
      </c>
      <c r="U772" s="390" t="str">
        <f t="shared" si="249"/>
        <v xml:space="preserve"> </v>
      </c>
      <c r="V772" s="545">
        <f t="shared" si="252"/>
        <v>0</v>
      </c>
      <c r="W772" s="461">
        <f t="shared" si="250"/>
        <v>0</v>
      </c>
    </row>
    <row r="773" spans="1:23" s="2" customFormat="1" ht="105.75" hidden="1" customHeight="1" x14ac:dyDescent="0.2">
      <c r="A773" s="389">
        <f>'موازنة 2026-2027'!A773</f>
        <v>0</v>
      </c>
      <c r="B773" s="390">
        <f>'موازنة 2026-2027'!B773</f>
        <v>0</v>
      </c>
      <c r="C773" s="390">
        <f>'موازنة 2026-2027'!C773</f>
        <v>0</v>
      </c>
      <c r="D773" s="390">
        <f>'موازنة 2026-2027'!D773</f>
        <v>0</v>
      </c>
      <c r="E773" s="390">
        <f>'موازنة 2026-2027'!E773</f>
        <v>0</v>
      </c>
      <c r="F773" s="390">
        <f>'موازنة 2026-2027'!F773</f>
        <v>0</v>
      </c>
      <c r="G773" s="60" t="s">
        <v>1063</v>
      </c>
      <c r="H773" s="474" t="s">
        <v>592</v>
      </c>
      <c r="I773" s="390">
        <f>'الاطار الموازنى  راي الجهه عام'!I773</f>
        <v>0</v>
      </c>
      <c r="J773" s="390">
        <f>'موازنة 2026-2027'!O773</f>
        <v>0</v>
      </c>
      <c r="K773" s="390">
        <f>'الاطار الموازنى  راي الجهه عام'!J773</f>
        <v>0</v>
      </c>
      <c r="L773" s="390">
        <f>'الاطار الموازنى  راي الجهه عام'!K773</f>
        <v>0</v>
      </c>
      <c r="M773" s="390">
        <f>'الاطار الموازنى  راي الجهه عام'!M773</f>
        <v>0</v>
      </c>
      <c r="N773" s="390">
        <f>'موازنة 2027-2028 '!O773</f>
        <v>0</v>
      </c>
      <c r="O773" s="390">
        <f>'موازنة 2028 -2029'!O773</f>
        <v>0</v>
      </c>
      <c r="P773" s="390">
        <f t="shared" si="253"/>
        <v>0</v>
      </c>
      <c r="Q773" s="390">
        <f>'موازنة 2029-2030'!O773</f>
        <v>0</v>
      </c>
      <c r="R773" s="544">
        <f t="shared" si="247"/>
        <v>0</v>
      </c>
      <c r="S773" s="390"/>
      <c r="T773" s="390" t="str">
        <f t="shared" si="248"/>
        <v xml:space="preserve"> </v>
      </c>
      <c r="U773" s="390" t="str">
        <f t="shared" si="249"/>
        <v xml:space="preserve"> </v>
      </c>
      <c r="V773" s="545">
        <f t="shared" si="252"/>
        <v>0</v>
      </c>
      <c r="W773" s="461">
        <f t="shared" si="250"/>
        <v>0</v>
      </c>
    </row>
    <row r="774" spans="1:23" s="2" customFormat="1" ht="105.75" hidden="1" customHeight="1" x14ac:dyDescent="0.2">
      <c r="A774" s="389">
        <f>'موازنة 2026-2027'!A774</f>
        <v>0</v>
      </c>
      <c r="B774" s="390">
        <f>'موازنة 2026-2027'!B774</f>
        <v>0</v>
      </c>
      <c r="C774" s="390">
        <f>'موازنة 2026-2027'!C774</f>
        <v>0</v>
      </c>
      <c r="D774" s="390">
        <f>'موازنة 2026-2027'!D774</f>
        <v>0</v>
      </c>
      <c r="E774" s="390">
        <f>'موازنة 2026-2027'!E774</f>
        <v>0</v>
      </c>
      <c r="F774" s="390">
        <f>'موازنة 2026-2027'!F774</f>
        <v>0</v>
      </c>
      <c r="G774" s="60" t="s">
        <v>1064</v>
      </c>
      <c r="H774" s="474" t="s">
        <v>593</v>
      </c>
      <c r="I774" s="390">
        <f>'الاطار الموازنى  راي الجهه عام'!I774</f>
        <v>0</v>
      </c>
      <c r="J774" s="390">
        <f>'موازنة 2026-2027'!O774</f>
        <v>0</v>
      </c>
      <c r="K774" s="390">
        <f>'الاطار الموازنى  راي الجهه عام'!J774</f>
        <v>0</v>
      </c>
      <c r="L774" s="390">
        <f>'الاطار الموازنى  راي الجهه عام'!K774</f>
        <v>0</v>
      </c>
      <c r="M774" s="390">
        <f>'الاطار الموازنى  راي الجهه عام'!M774</f>
        <v>0</v>
      </c>
      <c r="N774" s="390">
        <f>'موازنة 2027-2028 '!O774</f>
        <v>0</v>
      </c>
      <c r="O774" s="390">
        <f>'موازنة 2028 -2029'!O774</f>
        <v>0</v>
      </c>
      <c r="P774" s="390">
        <f t="shared" si="253"/>
        <v>0</v>
      </c>
      <c r="Q774" s="390">
        <f>'موازنة 2029-2030'!O774</f>
        <v>0</v>
      </c>
      <c r="R774" s="544">
        <f t="shared" si="247"/>
        <v>0</v>
      </c>
      <c r="S774" s="390"/>
      <c r="T774" s="390" t="str">
        <f t="shared" si="248"/>
        <v xml:space="preserve"> </v>
      </c>
      <c r="U774" s="390" t="str">
        <f t="shared" si="249"/>
        <v xml:space="preserve"> </v>
      </c>
      <c r="V774" s="545">
        <f t="shared" si="252"/>
        <v>0</v>
      </c>
      <c r="W774" s="461">
        <f t="shared" si="250"/>
        <v>0</v>
      </c>
    </row>
    <row r="775" spans="1:23" s="2" customFormat="1" ht="105.75" hidden="1" customHeight="1" x14ac:dyDescent="0.2">
      <c r="A775" s="389">
        <f>'موازنة 2026-2027'!A775</f>
        <v>0</v>
      </c>
      <c r="B775" s="390">
        <f>'موازنة 2026-2027'!B775</f>
        <v>0</v>
      </c>
      <c r="C775" s="390">
        <f>'موازنة 2026-2027'!C775</f>
        <v>0</v>
      </c>
      <c r="D775" s="390">
        <f>'موازنة 2026-2027'!D775</f>
        <v>0</v>
      </c>
      <c r="E775" s="390">
        <f>'موازنة 2026-2027'!E775</f>
        <v>0</v>
      </c>
      <c r="F775" s="390">
        <f>'موازنة 2026-2027'!F775</f>
        <v>0</v>
      </c>
      <c r="G775" s="60" t="s">
        <v>1065</v>
      </c>
      <c r="H775" s="474" t="s">
        <v>594</v>
      </c>
      <c r="I775" s="390">
        <f>'الاطار الموازنى  راي الجهه عام'!I775</f>
        <v>0</v>
      </c>
      <c r="J775" s="390">
        <f>'موازنة 2026-2027'!O775</f>
        <v>0</v>
      </c>
      <c r="K775" s="390">
        <f>'الاطار الموازنى  راي الجهه عام'!J775</f>
        <v>0</v>
      </c>
      <c r="L775" s="390">
        <f>'الاطار الموازنى  راي الجهه عام'!K775</f>
        <v>0</v>
      </c>
      <c r="M775" s="390">
        <f>'الاطار الموازنى  راي الجهه عام'!M775</f>
        <v>0</v>
      </c>
      <c r="N775" s="390">
        <f>'موازنة 2027-2028 '!O775</f>
        <v>0</v>
      </c>
      <c r="O775" s="390">
        <f>'موازنة 2028 -2029'!O775</f>
        <v>0</v>
      </c>
      <c r="P775" s="390">
        <f t="shared" si="253"/>
        <v>0</v>
      </c>
      <c r="Q775" s="390">
        <f>'موازنة 2029-2030'!O775</f>
        <v>0</v>
      </c>
      <c r="R775" s="544">
        <f t="shared" si="247"/>
        <v>0</v>
      </c>
      <c r="S775" s="390"/>
      <c r="T775" s="390" t="str">
        <f t="shared" si="248"/>
        <v xml:space="preserve"> </v>
      </c>
      <c r="U775" s="390" t="str">
        <f t="shared" si="249"/>
        <v xml:space="preserve"> </v>
      </c>
      <c r="V775" s="545">
        <f t="shared" si="252"/>
        <v>0</v>
      </c>
      <c r="W775" s="461">
        <f t="shared" si="250"/>
        <v>0</v>
      </c>
    </row>
    <row r="776" spans="1:23" s="2" customFormat="1" ht="105.75" hidden="1" customHeight="1" x14ac:dyDescent="0.2">
      <c r="A776" s="389">
        <f>'موازنة 2026-2027'!A776</f>
        <v>0</v>
      </c>
      <c r="B776" s="390">
        <f>'موازنة 2026-2027'!B776</f>
        <v>0</v>
      </c>
      <c r="C776" s="390">
        <f>'موازنة 2026-2027'!C776</f>
        <v>0</v>
      </c>
      <c r="D776" s="390">
        <f>'موازنة 2026-2027'!D776</f>
        <v>0</v>
      </c>
      <c r="E776" s="390">
        <f>'موازنة 2026-2027'!E776</f>
        <v>0</v>
      </c>
      <c r="F776" s="390">
        <f>'موازنة 2026-2027'!F776</f>
        <v>0</v>
      </c>
      <c r="G776" s="60" t="s">
        <v>1066</v>
      </c>
      <c r="H776" s="474" t="s">
        <v>595</v>
      </c>
      <c r="I776" s="390">
        <f>'الاطار الموازنى  راي الجهه عام'!I776</f>
        <v>0</v>
      </c>
      <c r="J776" s="390">
        <f>'موازنة 2026-2027'!O776</f>
        <v>0</v>
      </c>
      <c r="K776" s="390">
        <f>'الاطار الموازنى  راي الجهه عام'!J776</f>
        <v>0</v>
      </c>
      <c r="L776" s="390">
        <f>'الاطار الموازنى  راي الجهه عام'!K776</f>
        <v>0</v>
      </c>
      <c r="M776" s="390">
        <f>'الاطار الموازنى  راي الجهه عام'!M776</f>
        <v>0</v>
      </c>
      <c r="N776" s="390">
        <f>'موازنة 2027-2028 '!O776</f>
        <v>0</v>
      </c>
      <c r="O776" s="390">
        <f>'موازنة 2028 -2029'!O776</f>
        <v>0</v>
      </c>
      <c r="P776" s="390">
        <f t="shared" si="253"/>
        <v>0</v>
      </c>
      <c r="Q776" s="390">
        <f>'موازنة 2029-2030'!O776</f>
        <v>0</v>
      </c>
      <c r="R776" s="544">
        <f t="shared" si="247"/>
        <v>0</v>
      </c>
      <c r="S776" s="390"/>
      <c r="T776" s="390" t="str">
        <f t="shared" si="248"/>
        <v xml:space="preserve"> </v>
      </c>
      <c r="U776" s="390" t="str">
        <f t="shared" si="249"/>
        <v xml:space="preserve"> </v>
      </c>
      <c r="V776" s="545">
        <f t="shared" si="252"/>
        <v>0</v>
      </c>
      <c r="W776" s="461">
        <f t="shared" si="250"/>
        <v>0</v>
      </c>
    </row>
    <row r="777" spans="1:23" s="2" customFormat="1" ht="105.75" hidden="1" customHeight="1" x14ac:dyDescent="0.2">
      <c r="A777" s="389">
        <f>'موازنة 2026-2027'!A777</f>
        <v>0</v>
      </c>
      <c r="B777" s="390">
        <f>'موازنة 2026-2027'!B777</f>
        <v>0</v>
      </c>
      <c r="C777" s="390">
        <f>'موازنة 2026-2027'!C777</f>
        <v>0</v>
      </c>
      <c r="D777" s="390">
        <f>'موازنة 2026-2027'!D777</f>
        <v>0</v>
      </c>
      <c r="E777" s="390">
        <f>'موازنة 2026-2027'!E777</f>
        <v>0</v>
      </c>
      <c r="F777" s="390">
        <f>'موازنة 2026-2027'!F777</f>
        <v>0</v>
      </c>
      <c r="G777" s="60" t="s">
        <v>1067</v>
      </c>
      <c r="H777" s="474" t="s">
        <v>596</v>
      </c>
      <c r="I777" s="390">
        <f>'الاطار الموازنى  راي الجهه عام'!I777</f>
        <v>0</v>
      </c>
      <c r="J777" s="390">
        <f>'موازنة 2026-2027'!O777</f>
        <v>0</v>
      </c>
      <c r="K777" s="390">
        <f>'الاطار الموازنى  راي الجهه عام'!J777</f>
        <v>0</v>
      </c>
      <c r="L777" s="390">
        <f>'الاطار الموازنى  راي الجهه عام'!K777</f>
        <v>0</v>
      </c>
      <c r="M777" s="390">
        <f>'الاطار الموازنى  راي الجهه عام'!M777</f>
        <v>0</v>
      </c>
      <c r="N777" s="390">
        <f>'موازنة 2027-2028 '!O777</f>
        <v>0</v>
      </c>
      <c r="O777" s="390">
        <f>'موازنة 2028 -2029'!O777</f>
        <v>0</v>
      </c>
      <c r="P777" s="390">
        <f t="shared" si="253"/>
        <v>0</v>
      </c>
      <c r="Q777" s="390">
        <f>'موازنة 2029-2030'!O777</f>
        <v>0</v>
      </c>
      <c r="R777" s="544">
        <f t="shared" si="247"/>
        <v>0</v>
      </c>
      <c r="S777" s="390"/>
      <c r="T777" s="390" t="str">
        <f t="shared" si="248"/>
        <v xml:space="preserve"> </v>
      </c>
      <c r="U777" s="390" t="str">
        <f t="shared" si="249"/>
        <v xml:space="preserve"> </v>
      </c>
      <c r="V777" s="545">
        <f t="shared" si="252"/>
        <v>0</v>
      </c>
      <c r="W777" s="461">
        <f t="shared" si="250"/>
        <v>0</v>
      </c>
    </row>
    <row r="778" spans="1:23" s="2" customFormat="1" ht="105.75" hidden="1" customHeight="1" x14ac:dyDescent="0.2">
      <c r="A778" s="389">
        <f>'موازنة 2026-2027'!A778</f>
        <v>0</v>
      </c>
      <c r="B778" s="390">
        <f>'موازنة 2026-2027'!B778</f>
        <v>0</v>
      </c>
      <c r="C778" s="390">
        <f>'موازنة 2026-2027'!C778</f>
        <v>0</v>
      </c>
      <c r="D778" s="390">
        <f>'موازنة 2026-2027'!D778</f>
        <v>0</v>
      </c>
      <c r="E778" s="390">
        <f>'موازنة 2026-2027'!E778</f>
        <v>0</v>
      </c>
      <c r="F778" s="390">
        <f>'موازنة 2026-2027'!F778</f>
        <v>0</v>
      </c>
      <c r="G778" s="60" t="s">
        <v>1068</v>
      </c>
      <c r="H778" s="474" t="s">
        <v>597</v>
      </c>
      <c r="I778" s="390">
        <f>'الاطار الموازنى  راي الجهه عام'!I778</f>
        <v>0</v>
      </c>
      <c r="J778" s="390">
        <f>'موازنة 2026-2027'!O778</f>
        <v>0</v>
      </c>
      <c r="K778" s="390">
        <f>'الاطار الموازنى  راي الجهه عام'!J778</f>
        <v>0</v>
      </c>
      <c r="L778" s="390">
        <f>'الاطار الموازنى  راي الجهه عام'!K778</f>
        <v>0</v>
      </c>
      <c r="M778" s="390">
        <f>'الاطار الموازنى  راي الجهه عام'!M778</f>
        <v>0</v>
      </c>
      <c r="N778" s="390">
        <f>'موازنة 2027-2028 '!O778</f>
        <v>0</v>
      </c>
      <c r="O778" s="390">
        <f>'موازنة 2028 -2029'!O778</f>
        <v>0</v>
      </c>
      <c r="P778" s="390">
        <f t="shared" si="253"/>
        <v>0</v>
      </c>
      <c r="Q778" s="390">
        <f>'موازنة 2029-2030'!O778</f>
        <v>0</v>
      </c>
      <c r="R778" s="544">
        <f t="shared" si="247"/>
        <v>0</v>
      </c>
      <c r="S778" s="390"/>
      <c r="T778" s="390" t="str">
        <f t="shared" si="248"/>
        <v xml:space="preserve"> </v>
      </c>
      <c r="U778" s="390" t="str">
        <f t="shared" si="249"/>
        <v xml:space="preserve"> </v>
      </c>
      <c r="V778" s="545">
        <f t="shared" si="252"/>
        <v>0</v>
      </c>
      <c r="W778" s="461">
        <f t="shared" si="250"/>
        <v>0</v>
      </c>
    </row>
    <row r="779" spans="1:23" s="2" customFormat="1" ht="105.75" customHeight="1" x14ac:dyDescent="0.2">
      <c r="A779" s="390">
        <f>'موازنة 2026-2027'!A779</f>
        <v>0</v>
      </c>
      <c r="B779" s="390">
        <f>'موازنة 2026-2027'!B779</f>
        <v>17916154</v>
      </c>
      <c r="C779" s="390">
        <f>'موازنة 2026-2027'!C779</f>
        <v>3210000</v>
      </c>
      <c r="D779" s="390">
        <f>'موازنة 2026-2027'!D779</f>
        <v>18263069</v>
      </c>
      <c r="E779" s="390">
        <f>'موازنة 2026-2027'!E779</f>
        <v>10516000</v>
      </c>
      <c r="F779" s="390">
        <f>'موازنة 2026-2027'!F779</f>
        <v>0</v>
      </c>
      <c r="G779" s="60" t="s">
        <v>1069</v>
      </c>
      <c r="H779" s="474" t="s">
        <v>585</v>
      </c>
      <c r="I779" s="390">
        <f>'الاطار الموازنى  راي الجهه عام'!I779</f>
        <v>13903000</v>
      </c>
      <c r="J779" s="390">
        <f>'موازنة 2026-2027'!O779</f>
        <v>13903000</v>
      </c>
      <c r="K779" s="390">
        <f>'الاطار الموازنى  راي الجهه عام'!J779</f>
        <v>17644000</v>
      </c>
      <c r="L779" s="390">
        <f>'الاطار الموازنى  راي الجهه عام'!K779</f>
        <v>23549000</v>
      </c>
      <c r="M779" s="390">
        <f>'الاطار الموازنى  راي الجهه عام'!M779</f>
        <v>0</v>
      </c>
      <c r="N779" s="390">
        <f>'موازنة 2027-2028 '!O779</f>
        <v>17644000</v>
      </c>
      <c r="O779" s="390">
        <f>'موازنة 2028 -2029'!O779</f>
        <v>23549000</v>
      </c>
      <c r="P779" s="390">
        <f t="shared" si="253"/>
        <v>47098000</v>
      </c>
      <c r="Q779" s="390">
        <f>'موازنة 2029-2030'!O779</f>
        <v>0</v>
      </c>
      <c r="R779" s="544">
        <f t="shared" si="247"/>
        <v>-13903000</v>
      </c>
      <c r="S779" s="390"/>
      <c r="T779" s="390" t="str">
        <f t="shared" si="248"/>
        <v xml:space="preserve"> </v>
      </c>
      <c r="U779" s="390">
        <f t="shared" si="249"/>
        <v>13903000</v>
      </c>
      <c r="V779" s="545">
        <f t="shared" si="252"/>
        <v>0</v>
      </c>
      <c r="W779" s="461">
        <f t="shared" si="250"/>
        <v>152099223</v>
      </c>
    </row>
    <row r="780" spans="1:23" s="2" customFormat="1" ht="102.75" customHeight="1" x14ac:dyDescent="0.2">
      <c r="A780" s="390">
        <f>'موازنة 2026-2027'!A780</f>
        <v>298000</v>
      </c>
      <c r="B780" s="390">
        <f>'موازنة 2026-2027'!B780</f>
        <v>3607795</v>
      </c>
      <c r="C780" s="390">
        <f>'موازنة 2026-2027'!C780</f>
        <v>633000</v>
      </c>
      <c r="D780" s="390">
        <f>'موازنة 2026-2027'!D780</f>
        <v>429173</v>
      </c>
      <c r="E780" s="390">
        <f>'موازنة 2026-2027'!E780</f>
        <v>268000</v>
      </c>
      <c r="F780" s="390">
        <f>'موازنة 2026-2027'!F780</f>
        <v>0</v>
      </c>
      <c r="G780" s="60" t="s">
        <v>1070</v>
      </c>
      <c r="H780" s="474" t="s">
        <v>586</v>
      </c>
      <c r="I780" s="390">
        <f>'الاطار الموازنى  راي الجهه عام'!I780</f>
        <v>2083000</v>
      </c>
      <c r="J780" s="390">
        <f>'موازنة 2026-2027'!O780</f>
        <v>2083000</v>
      </c>
      <c r="K780" s="390">
        <f>'الاطار الموازنى  راي الجهه عام'!J780</f>
        <v>2083000</v>
      </c>
      <c r="L780" s="390">
        <f>'الاطار الموازنى  راي الجهه عام'!K780</f>
        <v>2083000</v>
      </c>
      <c r="M780" s="390">
        <f>'الاطار الموازنى  راي الجهه عام'!M780</f>
        <v>0</v>
      </c>
      <c r="N780" s="390">
        <f>'موازنة 2027-2028 '!O780</f>
        <v>2083000</v>
      </c>
      <c r="O780" s="390">
        <f>'موازنة 2028 -2029'!O780</f>
        <v>2083000</v>
      </c>
      <c r="P780" s="390">
        <f t="shared" si="253"/>
        <v>4166000</v>
      </c>
      <c r="Q780" s="390">
        <f>'موازنة 2029-2030'!O780</f>
        <v>0</v>
      </c>
      <c r="R780" s="544">
        <f t="shared" si="247"/>
        <v>-2083000</v>
      </c>
      <c r="S780" s="390"/>
      <c r="T780" s="390" t="str">
        <f t="shared" si="248"/>
        <v xml:space="preserve"> </v>
      </c>
      <c r="U780" s="390">
        <f t="shared" si="249"/>
        <v>2083000</v>
      </c>
      <c r="V780" s="545">
        <f t="shared" si="252"/>
        <v>0</v>
      </c>
      <c r="W780" s="461">
        <f t="shared" si="250"/>
        <v>15650968</v>
      </c>
    </row>
    <row r="781" spans="1:23" s="2" customFormat="1" ht="105.75" hidden="1" customHeight="1" x14ac:dyDescent="0.2">
      <c r="A781" s="389">
        <f>'موازنة 2026-2027'!A781</f>
        <v>0</v>
      </c>
      <c r="B781" s="390">
        <f>'موازنة 2026-2027'!B781</f>
        <v>0</v>
      </c>
      <c r="C781" s="390">
        <f>'موازنة 2026-2027'!C781</f>
        <v>0</v>
      </c>
      <c r="D781" s="390">
        <f>'موازنة 2026-2027'!D781</f>
        <v>0</v>
      </c>
      <c r="E781" s="390">
        <f>'موازنة 2026-2027'!E781</f>
        <v>0</v>
      </c>
      <c r="F781" s="390">
        <f>'موازنة 2026-2027'!F781</f>
        <v>0</v>
      </c>
      <c r="G781" s="60" t="s">
        <v>1071</v>
      </c>
      <c r="H781" s="474" t="s">
        <v>587</v>
      </c>
      <c r="I781" s="390">
        <f>'الاطار الموازنى  راي الجهه عام'!I781</f>
        <v>0</v>
      </c>
      <c r="J781" s="390">
        <f>'موازنة 2026-2027'!O781</f>
        <v>0</v>
      </c>
      <c r="K781" s="390">
        <f>'الاطار الموازنى  راي الجهه عام'!J781</f>
        <v>0</v>
      </c>
      <c r="L781" s="390">
        <f>'الاطار الموازنى  راي الجهه عام'!K781</f>
        <v>0</v>
      </c>
      <c r="M781" s="390">
        <f>'الاطار الموازنى  راي الجهه عام'!M781</f>
        <v>0</v>
      </c>
      <c r="N781" s="390">
        <f>'موازنة 2027-2028 '!O781</f>
        <v>0</v>
      </c>
      <c r="O781" s="390">
        <f>'موازنة 2028 -2029'!O781</f>
        <v>0</v>
      </c>
      <c r="P781" s="390">
        <f t="shared" si="253"/>
        <v>0</v>
      </c>
      <c r="Q781" s="390">
        <f>'موازنة 2029-2030'!O781</f>
        <v>0</v>
      </c>
      <c r="R781" s="544">
        <f t="shared" si="247"/>
        <v>0</v>
      </c>
      <c r="S781" s="390"/>
      <c r="T781" s="390" t="str">
        <f t="shared" si="248"/>
        <v xml:space="preserve"> </v>
      </c>
      <c r="U781" s="390" t="str">
        <f t="shared" si="249"/>
        <v xml:space="preserve"> </v>
      </c>
      <c r="V781" s="545">
        <f t="shared" si="252"/>
        <v>0</v>
      </c>
      <c r="W781" s="461">
        <f t="shared" si="250"/>
        <v>0</v>
      </c>
    </row>
    <row r="782" spans="1:23" s="2" customFormat="1" ht="105.75" customHeight="1" x14ac:dyDescent="0.2">
      <c r="A782" s="389"/>
      <c r="B782" s="390"/>
      <c r="C782" s="390"/>
      <c r="D782" s="390"/>
      <c r="E782" s="390"/>
      <c r="F782" s="390"/>
      <c r="G782" s="60" t="s">
        <v>976</v>
      </c>
      <c r="H782" s="474" t="s">
        <v>604</v>
      </c>
      <c r="I782" s="390">
        <f>'الاطار الموازنى  راي الجهه عام'!I782</f>
        <v>0</v>
      </c>
      <c r="J782" s="390"/>
      <c r="K782" s="390">
        <f>'الاطار الموازنى  راي الجهه عام'!J782</f>
        <v>0</v>
      </c>
      <c r="L782" s="390">
        <f>'الاطار الموازنى  راي الجهه عام'!K782</f>
        <v>0</v>
      </c>
      <c r="M782" s="390">
        <f>'الاطار الموازنى  راي الجهه عام'!M782</f>
        <v>0</v>
      </c>
      <c r="N782" s="390"/>
      <c r="O782" s="390"/>
      <c r="P782" s="390"/>
      <c r="Q782" s="390"/>
      <c r="R782" s="544">
        <f t="shared" si="247"/>
        <v>0</v>
      </c>
      <c r="S782" s="390"/>
      <c r="T782" s="390" t="str">
        <f t="shared" si="248"/>
        <v xml:space="preserve"> </v>
      </c>
      <c r="U782" s="390" t="str">
        <f t="shared" si="249"/>
        <v xml:space="preserve"> </v>
      </c>
      <c r="V782" s="545"/>
      <c r="W782" s="461">
        <f>W785</f>
        <v>42446</v>
      </c>
    </row>
    <row r="783" spans="1:23" s="1" customFormat="1" ht="105.75" hidden="1" customHeight="1" x14ac:dyDescent="0.2">
      <c r="A783" s="357">
        <f>'موازنة 2026-2027'!A783</f>
        <v>0</v>
      </c>
      <c r="B783" s="373">
        <f>'موازنة 2026-2027'!B783</f>
        <v>0</v>
      </c>
      <c r="C783" s="373">
        <f>'موازنة 2026-2027'!C783</f>
        <v>0</v>
      </c>
      <c r="D783" s="373">
        <f>'موازنة 2026-2027'!D783</f>
        <v>0</v>
      </c>
      <c r="E783" s="373">
        <f>'موازنة 2026-2027'!E783</f>
        <v>0</v>
      </c>
      <c r="F783" s="373">
        <f>'موازنة 2026-2027'!F783</f>
        <v>0</v>
      </c>
      <c r="G783" s="54">
        <v>4231120101</v>
      </c>
      <c r="H783" s="477" t="s">
        <v>605</v>
      </c>
      <c r="I783" s="373">
        <f>'الاطار الموازنى  راي الجهه عام'!I783</f>
        <v>0</v>
      </c>
      <c r="J783" s="373">
        <f>'موازنة 2026-2027'!O783</f>
        <v>0</v>
      </c>
      <c r="K783" s="373">
        <f>'الاطار الموازنى  راي الجهه عام'!J783</f>
        <v>0</v>
      </c>
      <c r="L783" s="373">
        <f>'الاطار الموازنى  راي الجهه عام'!K783</f>
        <v>0</v>
      </c>
      <c r="M783" s="373">
        <f>'الاطار الموازنى  راي الجهه عام'!M783</f>
        <v>0</v>
      </c>
      <c r="N783" s="373">
        <f>'موازنة 2027-2028 '!O783</f>
        <v>0</v>
      </c>
      <c r="O783" s="373">
        <f>'موازنة 2028 -2029'!O783</f>
        <v>0</v>
      </c>
      <c r="P783" s="373">
        <f t="shared" si="253"/>
        <v>0</v>
      </c>
      <c r="Q783" s="373">
        <f>'موازنة 2029-2030'!O783</f>
        <v>0</v>
      </c>
      <c r="R783" s="508">
        <f t="shared" si="247"/>
        <v>0</v>
      </c>
      <c r="S783" s="373"/>
      <c r="T783" s="373" t="str">
        <f t="shared" si="248"/>
        <v xml:space="preserve"> </v>
      </c>
      <c r="U783" s="373" t="str">
        <f t="shared" si="249"/>
        <v xml:space="preserve"> </v>
      </c>
      <c r="V783" s="509">
        <f t="shared" si="252"/>
        <v>0</v>
      </c>
      <c r="W783" s="461">
        <f t="shared" si="250"/>
        <v>0</v>
      </c>
    </row>
    <row r="784" spans="1:23" s="1" customFormat="1" ht="105.75" customHeight="1" thickBot="1" x14ac:dyDescent="0.25">
      <c r="A784" s="357">
        <f>'موازنة 2026-2027'!A784</f>
        <v>0</v>
      </c>
      <c r="B784" s="373">
        <f>'موازنة 2026-2027'!B784</f>
        <v>0</v>
      </c>
      <c r="C784" s="373">
        <f>'موازنة 2026-2027'!C784</f>
        <v>0</v>
      </c>
      <c r="D784" s="373">
        <f>'موازنة 2026-2027'!D784</f>
        <v>42446</v>
      </c>
      <c r="E784" s="373">
        <f>'موازنة 2026-2027'!E784</f>
        <v>0</v>
      </c>
      <c r="F784" s="373">
        <f>'موازنة 2026-2027'!F784</f>
        <v>0</v>
      </c>
      <c r="G784" s="55">
        <v>4231120201</v>
      </c>
      <c r="H784" s="510" t="s">
        <v>606</v>
      </c>
      <c r="I784" s="373">
        <f>'الاطار الموازنى  راي الجهه عام'!I784</f>
        <v>0</v>
      </c>
      <c r="J784" s="373">
        <f>'موازنة 2026-2027'!O784</f>
        <v>0</v>
      </c>
      <c r="K784" s="373">
        <f>'الاطار الموازنى  راي الجهه عام'!J784</f>
        <v>0</v>
      </c>
      <c r="L784" s="373">
        <f>'الاطار الموازنى  راي الجهه عام'!K784</f>
        <v>0</v>
      </c>
      <c r="M784" s="373">
        <f>'الاطار الموازنى  راي الجهه عام'!M784</f>
        <v>0</v>
      </c>
      <c r="N784" s="373">
        <f>'موازنة 2027-2028 '!O784</f>
        <v>0</v>
      </c>
      <c r="O784" s="373">
        <f>'موازنة 2028 -2029'!O784</f>
        <v>0</v>
      </c>
      <c r="P784" s="373">
        <f t="shared" si="253"/>
        <v>0</v>
      </c>
      <c r="Q784" s="373">
        <f>'موازنة 2029-2030'!O784</f>
        <v>0</v>
      </c>
      <c r="R784" s="508">
        <f t="shared" si="247"/>
        <v>0</v>
      </c>
      <c r="S784" s="373"/>
      <c r="T784" s="373" t="str">
        <f t="shared" si="248"/>
        <v xml:space="preserve"> </v>
      </c>
      <c r="U784" s="373" t="str">
        <f t="shared" si="249"/>
        <v xml:space="preserve"> </v>
      </c>
      <c r="V784" s="509">
        <f t="shared" si="252"/>
        <v>0</v>
      </c>
      <c r="W784" s="461">
        <f t="shared" si="250"/>
        <v>42446</v>
      </c>
    </row>
    <row r="785" spans="1:23" s="2" customFormat="1" ht="102.75" customHeight="1" thickBot="1" x14ac:dyDescent="0.25">
      <c r="A785" s="376">
        <f t="shared" ref="A785:F785" si="259">SUM(A783:A784)</f>
        <v>0</v>
      </c>
      <c r="B785" s="377">
        <f t="shared" si="259"/>
        <v>0</v>
      </c>
      <c r="C785" s="377">
        <f t="shared" si="259"/>
        <v>0</v>
      </c>
      <c r="D785" s="377">
        <f t="shared" si="259"/>
        <v>42446</v>
      </c>
      <c r="E785" s="377">
        <f t="shared" si="259"/>
        <v>0</v>
      </c>
      <c r="F785" s="377">
        <f t="shared" si="259"/>
        <v>0</v>
      </c>
      <c r="G785" s="57"/>
      <c r="H785" s="514" t="s">
        <v>588</v>
      </c>
      <c r="I785" s="377">
        <f>'الاطار الموازنى  راي الجهه عام'!I785</f>
        <v>0</v>
      </c>
      <c r="J785" s="377">
        <f>'موازنة 2026-2027'!O785</f>
        <v>0</v>
      </c>
      <c r="K785" s="377">
        <f>'الاطار الموازنى  راي الجهه عام'!J785</f>
        <v>0</v>
      </c>
      <c r="L785" s="377">
        <f>'الاطار الموازنى  راي الجهه عام'!K785</f>
        <v>0</v>
      </c>
      <c r="M785" s="377">
        <f>'الاطار الموازنى  راي الجهه عام'!M785</f>
        <v>0</v>
      </c>
      <c r="N785" s="377">
        <f>'موازنة 2027-2028 '!O785</f>
        <v>0</v>
      </c>
      <c r="O785" s="377">
        <f>'موازنة 2028 -2029'!O785</f>
        <v>0</v>
      </c>
      <c r="P785" s="377">
        <f t="shared" ref="P785:S785" si="260">SUM(P783:P784)</f>
        <v>0</v>
      </c>
      <c r="Q785" s="377">
        <f>'موازنة 2029-2030'!O785</f>
        <v>0</v>
      </c>
      <c r="R785" s="515">
        <f t="shared" si="247"/>
        <v>0</v>
      </c>
      <c r="S785" s="377">
        <f t="shared" si="260"/>
        <v>0</v>
      </c>
      <c r="T785" s="377" t="str">
        <f t="shared" si="248"/>
        <v xml:space="preserve"> </v>
      </c>
      <c r="U785" s="377" t="str">
        <f t="shared" si="249"/>
        <v xml:space="preserve"> </v>
      </c>
      <c r="V785" s="516">
        <f t="shared" si="252"/>
        <v>0</v>
      </c>
      <c r="W785" s="461">
        <f t="shared" si="250"/>
        <v>42446</v>
      </c>
    </row>
    <row r="786" spans="1:23" s="2" customFormat="1" ht="105.75" hidden="1" customHeight="1" thickBot="1" x14ac:dyDescent="0.25">
      <c r="A786" s="389">
        <f>'موازنة 2026-2027'!A786</f>
        <v>0</v>
      </c>
      <c r="B786" s="390">
        <f>'موازنة 2026-2027'!B786</f>
        <v>0</v>
      </c>
      <c r="C786" s="390">
        <f>'موازنة 2026-2027'!C786</f>
        <v>0</v>
      </c>
      <c r="D786" s="390">
        <f>'موازنة 2026-2027'!D786</f>
        <v>0</v>
      </c>
      <c r="E786" s="390">
        <f>'موازنة 2026-2027'!E786</f>
        <v>0</v>
      </c>
      <c r="F786" s="390">
        <f>'موازنة 2026-2027'!F786</f>
        <v>0</v>
      </c>
      <c r="G786" s="66" t="s">
        <v>1072</v>
      </c>
      <c r="H786" s="630" t="s">
        <v>589</v>
      </c>
      <c r="I786" s="390">
        <f>'الاطار الموازنى  راي الجهه عام'!I786</f>
        <v>0</v>
      </c>
      <c r="J786" s="390">
        <f>'موازنة 2026-2027'!O786</f>
        <v>0</v>
      </c>
      <c r="K786" s="390">
        <f>'الاطار الموازنى  راي الجهه عام'!J786</f>
        <v>0</v>
      </c>
      <c r="L786" s="390">
        <f>'الاطار الموازنى  راي الجهه عام'!K786</f>
        <v>0</v>
      </c>
      <c r="M786" s="390">
        <f>'الاطار الموازنى  راي الجهه عام'!M786</f>
        <v>0</v>
      </c>
      <c r="N786" s="390">
        <f>'موازنة 2027-2028 '!O786</f>
        <v>0</v>
      </c>
      <c r="O786" s="390">
        <f>'موازنة 2028 -2029'!O786</f>
        <v>0</v>
      </c>
      <c r="P786" s="390">
        <f t="shared" si="253"/>
        <v>0</v>
      </c>
      <c r="Q786" s="390">
        <f>'موازنة 2029-2030'!O786</f>
        <v>0</v>
      </c>
      <c r="R786" s="544">
        <f t="shared" si="247"/>
        <v>0</v>
      </c>
      <c r="S786" s="390"/>
      <c r="T786" s="390" t="str">
        <f t="shared" si="248"/>
        <v xml:space="preserve"> </v>
      </c>
      <c r="U786" s="390" t="str">
        <f t="shared" si="249"/>
        <v xml:space="preserve"> </v>
      </c>
      <c r="V786" s="545">
        <f t="shared" si="252"/>
        <v>0</v>
      </c>
      <c r="W786" s="461">
        <f t="shared" si="250"/>
        <v>0</v>
      </c>
    </row>
    <row r="787" spans="1:23" s="3" customFormat="1" ht="107.25" customHeight="1" thickBot="1" x14ac:dyDescent="0.25">
      <c r="A787" s="382">
        <f t="shared" ref="A787:S787" si="261">A771+A772+A773+A774+A775+A776+A777+A778+A779+A780+A781+A785+A786</f>
        <v>298000</v>
      </c>
      <c r="B787" s="383">
        <f t="shared" si="261"/>
        <v>21523949</v>
      </c>
      <c r="C787" s="383">
        <f t="shared" si="261"/>
        <v>3843000</v>
      </c>
      <c r="D787" s="383">
        <f t="shared" si="261"/>
        <v>18734688</v>
      </c>
      <c r="E787" s="383">
        <f t="shared" si="261"/>
        <v>10784000</v>
      </c>
      <c r="F787" s="383">
        <f t="shared" si="261"/>
        <v>0</v>
      </c>
      <c r="G787" s="58"/>
      <c r="H787" s="525" t="s">
        <v>1113</v>
      </c>
      <c r="I787" s="383">
        <f>'الاطار الموازنى  راي الجهه عام'!I787</f>
        <v>15986000</v>
      </c>
      <c r="J787" s="383">
        <f>'موازنة 2026-2027'!O787</f>
        <v>15986000</v>
      </c>
      <c r="K787" s="383">
        <f>'الاطار الموازنى  راي الجهه عام'!J787</f>
        <v>19727000</v>
      </c>
      <c r="L787" s="383">
        <f>'الاطار الموازنى  راي الجهه عام'!K787</f>
        <v>25632000</v>
      </c>
      <c r="M787" s="383">
        <f>'الاطار الموازنى  راي الجهه عام'!M787</f>
        <v>0</v>
      </c>
      <c r="N787" s="383">
        <f>'موازنة 2027-2028 '!O787</f>
        <v>19727000</v>
      </c>
      <c r="O787" s="383">
        <f>'موازنة 2028 -2029'!O787</f>
        <v>25632000</v>
      </c>
      <c r="P787" s="383">
        <f t="shared" si="261"/>
        <v>51264000</v>
      </c>
      <c r="Q787" s="383">
        <f>'موازنة 2029-2030'!O787</f>
        <v>0</v>
      </c>
      <c r="R787" s="526">
        <f t="shared" si="247"/>
        <v>-15986000</v>
      </c>
      <c r="S787" s="383">
        <f t="shared" si="261"/>
        <v>0</v>
      </c>
      <c r="T787" s="383" t="str">
        <f t="shared" si="248"/>
        <v xml:space="preserve"> </v>
      </c>
      <c r="U787" s="383">
        <f t="shared" si="249"/>
        <v>15986000</v>
      </c>
      <c r="V787" s="527">
        <f t="shared" si="252"/>
        <v>0</v>
      </c>
      <c r="W787" s="461">
        <f t="shared" si="250"/>
        <v>167792637</v>
      </c>
    </row>
    <row r="788" spans="1:23" s="3" customFormat="1" ht="105.75" customHeight="1" x14ac:dyDescent="0.2">
      <c r="A788" s="355"/>
      <c r="B788" s="425"/>
      <c r="C788" s="425"/>
      <c r="D788" s="425"/>
      <c r="E788" s="425"/>
      <c r="F788" s="425"/>
      <c r="G788" s="59" t="s">
        <v>977</v>
      </c>
      <c r="H788" s="540" t="s">
        <v>457</v>
      </c>
      <c r="I788" s="425">
        <f>'الاطار الموازنى  راي الجهه عام'!I788</f>
        <v>0</v>
      </c>
      <c r="J788" s="425">
        <f>'موازنة 2026-2027'!O788</f>
        <v>0</v>
      </c>
      <c r="K788" s="425">
        <f>'الاطار الموازنى  راي الجهه عام'!J788</f>
        <v>0</v>
      </c>
      <c r="L788" s="425">
        <f>'الاطار الموازنى  راي الجهه عام'!K788</f>
        <v>0</v>
      </c>
      <c r="M788" s="425">
        <f>'الاطار الموازنى  راي الجهه عام'!M788</f>
        <v>0</v>
      </c>
      <c r="N788" s="425">
        <f>'موازنة 2027-2028 '!O788</f>
        <v>0</v>
      </c>
      <c r="O788" s="425">
        <f>'موازنة 2028 -2029'!O788</f>
        <v>0</v>
      </c>
      <c r="P788" s="425"/>
      <c r="Q788" s="425">
        <f>'موازنة 2029-2030'!O788</f>
        <v>0</v>
      </c>
      <c r="R788" s="594"/>
      <c r="S788" s="425"/>
      <c r="T788" s="425" t="str">
        <f t="shared" si="248"/>
        <v xml:space="preserve"> </v>
      </c>
      <c r="U788" s="425" t="str">
        <f t="shared" si="249"/>
        <v xml:space="preserve"> </v>
      </c>
      <c r="V788" s="595"/>
      <c r="W788" s="461">
        <f>W820</f>
        <v>250000</v>
      </c>
    </row>
    <row r="789" spans="1:23" s="2" customFormat="1" ht="105.75" hidden="1" customHeight="1" x14ac:dyDescent="0.2">
      <c r="A789" s="389">
        <f>'موازنة 2026-2027'!A789</f>
        <v>0</v>
      </c>
      <c r="B789" s="390">
        <f>'موازنة 2026-2027'!B789</f>
        <v>0</v>
      </c>
      <c r="C789" s="390">
        <f>'موازنة 2026-2027'!C789</f>
        <v>0</v>
      </c>
      <c r="D789" s="390">
        <f>'موازنة 2026-2027'!D789</f>
        <v>0</v>
      </c>
      <c r="E789" s="390">
        <f>'موازنة 2026-2027'!E789</f>
        <v>0</v>
      </c>
      <c r="F789" s="390">
        <f>'موازنة 2026-2027'!F789</f>
        <v>0</v>
      </c>
      <c r="G789" s="60" t="s">
        <v>1073</v>
      </c>
      <c r="H789" s="474" t="s">
        <v>458</v>
      </c>
      <c r="I789" s="390">
        <f>'الاطار الموازنى  راي الجهه عام'!I789</f>
        <v>0</v>
      </c>
      <c r="J789" s="390">
        <f>'موازنة 2026-2027'!O789</f>
        <v>0</v>
      </c>
      <c r="K789" s="390">
        <f>'الاطار الموازنى  راي الجهه عام'!J789</f>
        <v>0</v>
      </c>
      <c r="L789" s="390">
        <f>'الاطار الموازنى  راي الجهه عام'!K789</f>
        <v>0</v>
      </c>
      <c r="M789" s="390">
        <f>'الاطار الموازنى  راي الجهه عام'!M789</f>
        <v>0</v>
      </c>
      <c r="N789" s="390">
        <f>'موازنة 2027-2028 '!O789</f>
        <v>0</v>
      </c>
      <c r="O789" s="390">
        <f>'موازنة 2028 -2029'!O789</f>
        <v>0</v>
      </c>
      <c r="P789" s="390">
        <f t="shared" si="253"/>
        <v>0</v>
      </c>
      <c r="Q789" s="390">
        <f>'موازنة 2029-2030'!O789</f>
        <v>0</v>
      </c>
      <c r="R789" s="544">
        <f t="shared" si="247"/>
        <v>0</v>
      </c>
      <c r="S789" s="390"/>
      <c r="T789" s="390" t="str">
        <f t="shared" si="248"/>
        <v xml:space="preserve"> </v>
      </c>
      <c r="U789" s="390" t="str">
        <f t="shared" si="249"/>
        <v xml:space="preserve"> </v>
      </c>
      <c r="V789" s="545">
        <f t="shared" si="252"/>
        <v>0</v>
      </c>
      <c r="W789" s="461">
        <f t="shared" si="250"/>
        <v>0</v>
      </c>
    </row>
    <row r="790" spans="1:23" s="2" customFormat="1" ht="105.75" hidden="1" customHeight="1" x14ac:dyDescent="0.2">
      <c r="A790" s="389"/>
      <c r="B790" s="390"/>
      <c r="C790" s="390"/>
      <c r="D790" s="390"/>
      <c r="E790" s="390"/>
      <c r="F790" s="390"/>
      <c r="G790" s="60" t="s">
        <v>978</v>
      </c>
      <c r="H790" s="474" t="s">
        <v>459</v>
      </c>
      <c r="I790" s="390">
        <f>'الاطار الموازنى  راي الجهه عام'!I790</f>
        <v>0</v>
      </c>
      <c r="J790" s="390">
        <f>'موازنة 2026-2027'!O790</f>
        <v>0</v>
      </c>
      <c r="K790" s="390">
        <f>'الاطار الموازنى  راي الجهه عام'!J790</f>
        <v>0</v>
      </c>
      <c r="L790" s="390">
        <f>'الاطار الموازنى  راي الجهه عام'!K790</f>
        <v>0</v>
      </c>
      <c r="M790" s="390">
        <f>'الاطار الموازنى  راي الجهه عام'!M790</f>
        <v>0</v>
      </c>
      <c r="N790" s="390">
        <f>'موازنة 2027-2028 '!O790</f>
        <v>0</v>
      </c>
      <c r="O790" s="390">
        <f>'موازنة 2028 -2029'!O790</f>
        <v>0</v>
      </c>
      <c r="P790" s="390"/>
      <c r="Q790" s="390">
        <f>'موازنة 2029-2030'!O790</f>
        <v>0</v>
      </c>
      <c r="R790" s="544"/>
      <c r="S790" s="390"/>
      <c r="T790" s="390" t="str">
        <f t="shared" si="248"/>
        <v xml:space="preserve"> </v>
      </c>
      <c r="U790" s="390" t="str">
        <f t="shared" si="249"/>
        <v xml:space="preserve"> </v>
      </c>
      <c r="V790" s="545"/>
      <c r="W790" s="461">
        <f>W793</f>
        <v>0</v>
      </c>
    </row>
    <row r="791" spans="1:23" s="1" customFormat="1" ht="105.75" hidden="1" customHeight="1" x14ac:dyDescent="0.2">
      <c r="A791" s="357">
        <f>'موازنة 2026-2027'!A791</f>
        <v>0</v>
      </c>
      <c r="B791" s="373">
        <f>'موازنة 2026-2027'!B791</f>
        <v>0</v>
      </c>
      <c r="C791" s="373">
        <f>'موازنة 2026-2027'!C791</f>
        <v>0</v>
      </c>
      <c r="D791" s="373">
        <f>'موازنة 2026-2027'!D791</f>
        <v>0</v>
      </c>
      <c r="E791" s="373">
        <f>'موازنة 2026-2027'!E791</f>
        <v>0</v>
      </c>
      <c r="F791" s="373">
        <f>'موازنة 2026-2027'!F791</f>
        <v>0</v>
      </c>
      <c r="G791" s="54">
        <v>4232020101</v>
      </c>
      <c r="H791" s="477" t="s">
        <v>460</v>
      </c>
      <c r="I791" s="373">
        <f>'الاطار الموازنى  راي الجهه عام'!I791</f>
        <v>0</v>
      </c>
      <c r="J791" s="373">
        <f>'موازنة 2026-2027'!O791</f>
        <v>0</v>
      </c>
      <c r="K791" s="373">
        <f>'الاطار الموازنى  راي الجهه عام'!J791</f>
        <v>0</v>
      </c>
      <c r="L791" s="373">
        <f>'الاطار الموازنى  راي الجهه عام'!K791</f>
        <v>0</v>
      </c>
      <c r="M791" s="373">
        <f>'الاطار الموازنى  راي الجهه عام'!M791</f>
        <v>0</v>
      </c>
      <c r="N791" s="373">
        <f>'موازنة 2027-2028 '!O791</f>
        <v>0</v>
      </c>
      <c r="O791" s="373">
        <f>'موازنة 2028 -2029'!O791</f>
        <v>0</v>
      </c>
      <c r="P791" s="373">
        <f t="shared" si="253"/>
        <v>0</v>
      </c>
      <c r="Q791" s="373">
        <f>'موازنة 2029-2030'!O791</f>
        <v>0</v>
      </c>
      <c r="R791" s="508">
        <f t="shared" si="247"/>
        <v>0</v>
      </c>
      <c r="S791" s="373"/>
      <c r="T791" s="373" t="str">
        <f t="shared" si="248"/>
        <v xml:space="preserve"> </v>
      </c>
      <c r="U791" s="373" t="str">
        <f t="shared" si="249"/>
        <v xml:space="preserve"> </v>
      </c>
      <c r="V791" s="509">
        <f t="shared" si="252"/>
        <v>0</v>
      </c>
      <c r="W791" s="461">
        <f t="shared" si="250"/>
        <v>0</v>
      </c>
    </row>
    <row r="792" spans="1:23" s="1" customFormat="1" ht="105.75" hidden="1" customHeight="1" thickBot="1" x14ac:dyDescent="0.25">
      <c r="A792" s="357">
        <f>'موازنة 2026-2027'!A792</f>
        <v>0</v>
      </c>
      <c r="B792" s="373">
        <f>'موازنة 2026-2027'!B792</f>
        <v>0</v>
      </c>
      <c r="C792" s="373">
        <f>'موازنة 2026-2027'!C792</f>
        <v>0</v>
      </c>
      <c r="D792" s="373">
        <f>'موازنة 2026-2027'!D792</f>
        <v>0</v>
      </c>
      <c r="E792" s="373">
        <f>'موازنة 2026-2027'!E792</f>
        <v>0</v>
      </c>
      <c r="F792" s="373">
        <f>'موازنة 2026-2027'!F792</f>
        <v>0</v>
      </c>
      <c r="G792" s="55">
        <v>4232020201</v>
      </c>
      <c r="H792" s="510" t="s">
        <v>461</v>
      </c>
      <c r="I792" s="373">
        <f>'الاطار الموازنى  راي الجهه عام'!I792</f>
        <v>0</v>
      </c>
      <c r="J792" s="373">
        <f>'موازنة 2026-2027'!O792</f>
        <v>0</v>
      </c>
      <c r="K792" s="373">
        <f>'الاطار الموازنى  راي الجهه عام'!J792</f>
        <v>0</v>
      </c>
      <c r="L792" s="373">
        <f>'الاطار الموازنى  راي الجهه عام'!K792</f>
        <v>0</v>
      </c>
      <c r="M792" s="373">
        <f>'الاطار الموازنى  راي الجهه عام'!M792</f>
        <v>0</v>
      </c>
      <c r="N792" s="373">
        <f>'موازنة 2027-2028 '!O792</f>
        <v>0</v>
      </c>
      <c r="O792" s="373">
        <f>'موازنة 2028 -2029'!O792</f>
        <v>0</v>
      </c>
      <c r="P792" s="373">
        <f t="shared" si="253"/>
        <v>0</v>
      </c>
      <c r="Q792" s="373">
        <f>'موازنة 2029-2030'!O792</f>
        <v>0</v>
      </c>
      <c r="R792" s="508">
        <f t="shared" si="247"/>
        <v>0</v>
      </c>
      <c r="S792" s="373"/>
      <c r="T792" s="373" t="str">
        <f t="shared" si="248"/>
        <v xml:space="preserve"> </v>
      </c>
      <c r="U792" s="373" t="str">
        <f t="shared" si="249"/>
        <v xml:space="preserve"> </v>
      </c>
      <c r="V792" s="509">
        <f t="shared" si="252"/>
        <v>0</v>
      </c>
      <c r="W792" s="461">
        <f t="shared" si="250"/>
        <v>0</v>
      </c>
    </row>
    <row r="793" spans="1:23" s="2" customFormat="1" ht="107.25" hidden="1" customHeight="1" thickBot="1" x14ac:dyDescent="0.25">
      <c r="A793" s="376">
        <f t="shared" ref="A793:F793" si="262">SUM(A791:A792)</f>
        <v>0</v>
      </c>
      <c r="B793" s="377">
        <f t="shared" si="262"/>
        <v>0</v>
      </c>
      <c r="C793" s="377">
        <f t="shared" si="262"/>
        <v>0</v>
      </c>
      <c r="D793" s="377">
        <f t="shared" si="262"/>
        <v>0</v>
      </c>
      <c r="E793" s="377">
        <f t="shared" si="262"/>
        <v>0</v>
      </c>
      <c r="F793" s="377">
        <f t="shared" si="262"/>
        <v>0</v>
      </c>
      <c r="G793" s="57"/>
      <c r="H793" s="514" t="s">
        <v>256</v>
      </c>
      <c r="I793" s="377">
        <f>'الاطار الموازنى  راي الجهه عام'!I793</f>
        <v>0</v>
      </c>
      <c r="J793" s="377">
        <f>'موازنة 2026-2027'!O793</f>
        <v>0</v>
      </c>
      <c r="K793" s="377">
        <f>'الاطار الموازنى  راي الجهه عام'!J793</f>
        <v>0</v>
      </c>
      <c r="L793" s="377">
        <f>'الاطار الموازنى  راي الجهه عام'!K793</f>
        <v>0</v>
      </c>
      <c r="M793" s="377">
        <f>'الاطار الموازنى  راي الجهه عام'!M793</f>
        <v>0</v>
      </c>
      <c r="N793" s="377">
        <f>'موازنة 2027-2028 '!O793</f>
        <v>0</v>
      </c>
      <c r="O793" s="377">
        <f>'موازنة 2028 -2029'!O793</f>
        <v>0</v>
      </c>
      <c r="P793" s="377">
        <f t="shared" ref="P793:S793" si="263">SUM(P791:P792)</f>
        <v>0</v>
      </c>
      <c r="Q793" s="377">
        <f>'موازنة 2029-2030'!O793</f>
        <v>0</v>
      </c>
      <c r="R793" s="515">
        <f t="shared" si="247"/>
        <v>0</v>
      </c>
      <c r="S793" s="377">
        <f t="shared" si="263"/>
        <v>0</v>
      </c>
      <c r="T793" s="377" t="str">
        <f t="shared" si="248"/>
        <v xml:space="preserve"> </v>
      </c>
      <c r="U793" s="377" t="str">
        <f t="shared" si="249"/>
        <v xml:space="preserve"> </v>
      </c>
      <c r="V793" s="516">
        <f t="shared" si="252"/>
        <v>0</v>
      </c>
      <c r="W793" s="461">
        <f t="shared" si="250"/>
        <v>0</v>
      </c>
    </row>
    <row r="794" spans="1:23" s="2" customFormat="1" ht="105.75" customHeight="1" x14ac:dyDescent="0.2">
      <c r="A794" s="389"/>
      <c r="B794" s="390"/>
      <c r="C794" s="390"/>
      <c r="D794" s="390"/>
      <c r="E794" s="390"/>
      <c r="F794" s="390"/>
      <c r="G794" s="53" t="s">
        <v>979</v>
      </c>
      <c r="H794" s="505" t="s">
        <v>462</v>
      </c>
      <c r="I794" s="390">
        <f>'الاطار الموازنى  راي الجهه عام'!I794</f>
        <v>0</v>
      </c>
      <c r="J794" s="390">
        <f>'موازنة 2026-2027'!O794</f>
        <v>0</v>
      </c>
      <c r="K794" s="390">
        <f>'الاطار الموازنى  راي الجهه عام'!J794</f>
        <v>0</v>
      </c>
      <c r="L794" s="390">
        <f>'الاطار الموازنى  راي الجهه عام'!K794</f>
        <v>0</v>
      </c>
      <c r="M794" s="390">
        <f>'الاطار الموازنى  راي الجهه عام'!M794</f>
        <v>0</v>
      </c>
      <c r="N794" s="390">
        <f>'موازنة 2027-2028 '!O794</f>
        <v>0</v>
      </c>
      <c r="O794" s="390">
        <f>'موازنة 2028 -2029'!O794</f>
        <v>0</v>
      </c>
      <c r="P794" s="390"/>
      <c r="Q794" s="390">
        <f>'موازنة 2029-2030'!O794</f>
        <v>0</v>
      </c>
      <c r="R794" s="544"/>
      <c r="S794" s="390"/>
      <c r="T794" s="390" t="str">
        <f t="shared" si="248"/>
        <v xml:space="preserve"> </v>
      </c>
      <c r="U794" s="390" t="str">
        <f t="shared" si="249"/>
        <v xml:space="preserve"> </v>
      </c>
      <c r="V794" s="545"/>
      <c r="W794" s="461">
        <f>W797</f>
        <v>0</v>
      </c>
    </row>
    <row r="795" spans="1:23" s="345" customFormat="1" ht="102.75" customHeight="1" thickBot="1" x14ac:dyDescent="0.25">
      <c r="A795" s="446">
        <f>'موازنة 2026-2027'!A795</f>
        <v>0</v>
      </c>
      <c r="B795" s="446">
        <f>'موازنة 2026-2027'!B795</f>
        <v>0</v>
      </c>
      <c r="C795" s="446">
        <f>'موازنة 2026-2027'!C795</f>
        <v>0</v>
      </c>
      <c r="D795" s="446">
        <f>'موازنة 2026-2027'!D795</f>
        <v>0</v>
      </c>
      <c r="E795" s="446">
        <f>'موازنة 2026-2027'!E795</f>
        <v>0</v>
      </c>
      <c r="F795" s="446">
        <f>'موازنة 2026-2027'!F795</f>
        <v>0</v>
      </c>
      <c r="G795" s="339">
        <v>4232030101</v>
      </c>
      <c r="H795" s="631" t="s">
        <v>463</v>
      </c>
      <c r="I795" s="446">
        <f>'الاطار الموازنى  راي الجهه عام'!I795</f>
        <v>0</v>
      </c>
      <c r="J795" s="446">
        <f>'موازنة 2026-2027'!O795</f>
        <v>0</v>
      </c>
      <c r="K795" s="446">
        <f>'الاطار الموازنى  راي الجهه عام'!J795</f>
        <v>0</v>
      </c>
      <c r="L795" s="446">
        <f>'الاطار الموازنى  راي الجهه عام'!K795</f>
        <v>0</v>
      </c>
      <c r="M795" s="446">
        <f>'الاطار الموازنى  راي الجهه عام'!M795</f>
        <v>0</v>
      </c>
      <c r="N795" s="446">
        <f>'موازنة 2027-2028 '!O795</f>
        <v>0</v>
      </c>
      <c r="O795" s="446">
        <f>'موازنة 2028 -2029'!O795</f>
        <v>0</v>
      </c>
      <c r="P795" s="446">
        <f t="shared" si="253"/>
        <v>0</v>
      </c>
      <c r="Q795" s="446">
        <f>'موازنة 2029-2030'!O795</f>
        <v>0</v>
      </c>
      <c r="R795" s="632">
        <f t="shared" si="247"/>
        <v>0</v>
      </c>
      <c r="S795" s="446"/>
      <c r="T795" s="446" t="str">
        <f t="shared" si="248"/>
        <v xml:space="preserve"> </v>
      </c>
      <c r="U795" s="446" t="str">
        <f t="shared" si="249"/>
        <v xml:space="preserve"> </v>
      </c>
      <c r="V795" s="633">
        <f t="shared" si="252"/>
        <v>0</v>
      </c>
      <c r="W795" s="634">
        <f t="shared" si="250"/>
        <v>0</v>
      </c>
    </row>
    <row r="796" spans="1:23" s="1" customFormat="1" ht="105.75" hidden="1" customHeight="1" thickBot="1" x14ac:dyDescent="0.25">
      <c r="A796" s="394">
        <f>'موازنة 2026-2027'!A796</f>
        <v>0</v>
      </c>
      <c r="B796" s="395">
        <f>'موازنة 2026-2027'!B796</f>
        <v>0</v>
      </c>
      <c r="C796" s="395">
        <f>'موازنة 2026-2027'!C796</f>
        <v>0</v>
      </c>
      <c r="D796" s="395">
        <f>'موازنة 2026-2027'!D796</f>
        <v>0</v>
      </c>
      <c r="E796" s="395">
        <f>'موازنة 2026-2027'!E796</f>
        <v>0</v>
      </c>
      <c r="F796" s="395">
        <f>'موازنة 2026-2027'!F796</f>
        <v>0</v>
      </c>
      <c r="G796" s="56">
        <v>4232030201</v>
      </c>
      <c r="H796" s="492" t="s">
        <v>464</v>
      </c>
      <c r="I796" s="395">
        <f>'الاطار الموازنى  راي الجهه عام'!I796</f>
        <v>0</v>
      </c>
      <c r="J796" s="395">
        <f>'موازنة 2026-2027'!O796</f>
        <v>0</v>
      </c>
      <c r="K796" s="395">
        <f>'الاطار الموازنى  راي الجهه عام'!J796</f>
        <v>0</v>
      </c>
      <c r="L796" s="395">
        <f>'الاطار الموازنى  راي الجهه عام'!K796</f>
        <v>0</v>
      </c>
      <c r="M796" s="395">
        <f>'الاطار الموازنى  راي الجهه عام'!M796</f>
        <v>0</v>
      </c>
      <c r="N796" s="395">
        <f>'موازنة 2027-2028 '!O796</f>
        <v>0</v>
      </c>
      <c r="O796" s="395">
        <f>'موازنة 2028 -2029'!O796</f>
        <v>0</v>
      </c>
      <c r="P796" s="395">
        <f t="shared" si="253"/>
        <v>0</v>
      </c>
      <c r="Q796" s="395">
        <f>'موازنة 2029-2030'!O796</f>
        <v>0</v>
      </c>
      <c r="R796" s="549">
        <f t="shared" si="247"/>
        <v>0</v>
      </c>
      <c r="S796" s="395"/>
      <c r="T796" s="395" t="str">
        <f t="shared" si="248"/>
        <v xml:space="preserve"> </v>
      </c>
      <c r="U796" s="395" t="str">
        <f t="shared" si="249"/>
        <v xml:space="preserve"> </v>
      </c>
      <c r="V796" s="550">
        <f t="shared" si="252"/>
        <v>0</v>
      </c>
      <c r="W796" s="461">
        <f t="shared" si="250"/>
        <v>0</v>
      </c>
    </row>
    <row r="797" spans="1:23" s="2" customFormat="1" ht="107.25" customHeight="1" thickBot="1" x14ac:dyDescent="0.25">
      <c r="A797" s="376">
        <f t="shared" ref="A797:S797" si="264">SUM(A795:A796)</f>
        <v>0</v>
      </c>
      <c r="B797" s="377">
        <f t="shared" si="264"/>
        <v>0</v>
      </c>
      <c r="C797" s="377">
        <f t="shared" si="264"/>
        <v>0</v>
      </c>
      <c r="D797" s="377">
        <f t="shared" si="264"/>
        <v>0</v>
      </c>
      <c r="E797" s="377">
        <f t="shared" si="264"/>
        <v>0</v>
      </c>
      <c r="F797" s="377">
        <f t="shared" si="264"/>
        <v>0</v>
      </c>
      <c r="G797" s="57"/>
      <c r="H797" s="514" t="s">
        <v>266</v>
      </c>
      <c r="I797" s="377">
        <f>'الاطار الموازنى  راي الجهه عام'!I797</f>
        <v>0</v>
      </c>
      <c r="J797" s="377">
        <f>'موازنة 2026-2027'!O797</f>
        <v>0</v>
      </c>
      <c r="K797" s="377">
        <f>'الاطار الموازنى  راي الجهه عام'!J797</f>
        <v>0</v>
      </c>
      <c r="L797" s="377">
        <f>'الاطار الموازنى  راي الجهه عام'!K797</f>
        <v>0</v>
      </c>
      <c r="M797" s="377">
        <f>'الاطار الموازنى  راي الجهه عام'!M797</f>
        <v>0</v>
      </c>
      <c r="N797" s="377">
        <f>'موازنة 2027-2028 '!O797</f>
        <v>0</v>
      </c>
      <c r="O797" s="377">
        <f>'موازنة 2028 -2029'!O797</f>
        <v>0</v>
      </c>
      <c r="P797" s="377">
        <f t="shared" si="264"/>
        <v>0</v>
      </c>
      <c r="Q797" s="377">
        <f>'موازنة 2029-2030'!O797</f>
        <v>0</v>
      </c>
      <c r="R797" s="515">
        <f t="shared" si="247"/>
        <v>0</v>
      </c>
      <c r="S797" s="377">
        <f t="shared" si="264"/>
        <v>0</v>
      </c>
      <c r="T797" s="377" t="str">
        <f t="shared" si="248"/>
        <v xml:space="preserve"> </v>
      </c>
      <c r="U797" s="377" t="str">
        <f t="shared" si="249"/>
        <v xml:space="preserve"> </v>
      </c>
      <c r="V797" s="516">
        <f t="shared" si="252"/>
        <v>0</v>
      </c>
      <c r="W797" s="461">
        <f t="shared" si="250"/>
        <v>0</v>
      </c>
    </row>
    <row r="798" spans="1:23" s="2" customFormat="1" ht="105.75" hidden="1" customHeight="1" x14ac:dyDescent="0.2">
      <c r="A798" s="389">
        <f>'موازنة 2026-2027'!A798</f>
        <v>0</v>
      </c>
      <c r="B798" s="390">
        <f>'موازنة 2026-2027'!B798</f>
        <v>0</v>
      </c>
      <c r="C798" s="390">
        <f>'موازنة 2026-2027'!C798</f>
        <v>0</v>
      </c>
      <c r="D798" s="390">
        <f>'موازنة 2026-2027'!D798</f>
        <v>0</v>
      </c>
      <c r="E798" s="390">
        <f>'موازنة 2026-2027'!E798</f>
        <v>0</v>
      </c>
      <c r="F798" s="390">
        <f>'موازنة 2026-2027'!F798</f>
        <v>0</v>
      </c>
      <c r="G798" s="53" t="s">
        <v>1074</v>
      </c>
      <c r="H798" s="505" t="s">
        <v>568</v>
      </c>
      <c r="I798" s="390">
        <f>'الاطار الموازنى  راي الجهه عام'!I798</f>
        <v>0</v>
      </c>
      <c r="J798" s="390">
        <f>'موازنة 2026-2027'!O798</f>
        <v>0</v>
      </c>
      <c r="K798" s="390">
        <f>'الاطار الموازنى  راي الجهه عام'!J798</f>
        <v>0</v>
      </c>
      <c r="L798" s="390">
        <f>'الاطار الموازنى  راي الجهه عام'!K798</f>
        <v>0</v>
      </c>
      <c r="M798" s="390">
        <f>'الاطار الموازنى  راي الجهه عام'!M798</f>
        <v>0</v>
      </c>
      <c r="N798" s="390">
        <f>'موازنة 2027-2028 '!O798</f>
        <v>0</v>
      </c>
      <c r="O798" s="390">
        <f>'موازنة 2028 -2029'!O798</f>
        <v>0</v>
      </c>
      <c r="P798" s="390">
        <f t="shared" si="253"/>
        <v>0</v>
      </c>
      <c r="Q798" s="390">
        <f>'موازنة 2029-2030'!O798</f>
        <v>0</v>
      </c>
      <c r="R798" s="544">
        <f t="shared" si="247"/>
        <v>0</v>
      </c>
      <c r="S798" s="390"/>
      <c r="T798" s="390" t="str">
        <f t="shared" si="248"/>
        <v xml:space="preserve"> </v>
      </c>
      <c r="U798" s="390" t="str">
        <f t="shared" si="249"/>
        <v xml:space="preserve"> </v>
      </c>
      <c r="V798" s="545">
        <f t="shared" si="252"/>
        <v>0</v>
      </c>
      <c r="W798" s="461">
        <f t="shared" si="250"/>
        <v>0</v>
      </c>
    </row>
    <row r="799" spans="1:23" s="2" customFormat="1" ht="105.75" hidden="1" customHeight="1" x14ac:dyDescent="0.2">
      <c r="A799" s="389">
        <f>'موازنة 2026-2027'!A799</f>
        <v>0</v>
      </c>
      <c r="B799" s="390">
        <f>'موازنة 2026-2027'!B799</f>
        <v>0</v>
      </c>
      <c r="C799" s="390">
        <f>'موازنة 2026-2027'!C799</f>
        <v>0</v>
      </c>
      <c r="D799" s="390">
        <f>'موازنة 2026-2027'!D799</f>
        <v>0</v>
      </c>
      <c r="E799" s="390">
        <f>'موازنة 2026-2027'!E799</f>
        <v>0</v>
      </c>
      <c r="F799" s="390">
        <f>'موازنة 2026-2027'!F799</f>
        <v>0</v>
      </c>
      <c r="G799" s="60" t="s">
        <v>1075</v>
      </c>
      <c r="H799" s="474" t="s">
        <v>465</v>
      </c>
      <c r="I799" s="390">
        <f>'الاطار الموازنى  راي الجهه عام'!I799</f>
        <v>0</v>
      </c>
      <c r="J799" s="390">
        <f>'موازنة 2026-2027'!O799</f>
        <v>0</v>
      </c>
      <c r="K799" s="390">
        <f>'الاطار الموازنى  راي الجهه عام'!J799</f>
        <v>0</v>
      </c>
      <c r="L799" s="390">
        <f>'الاطار الموازنى  راي الجهه عام'!K799</f>
        <v>0</v>
      </c>
      <c r="M799" s="390">
        <f>'الاطار الموازنى  راي الجهه عام'!M799</f>
        <v>0</v>
      </c>
      <c r="N799" s="390">
        <f>'موازنة 2027-2028 '!O799</f>
        <v>0</v>
      </c>
      <c r="O799" s="390">
        <f>'موازنة 2028 -2029'!O799</f>
        <v>0</v>
      </c>
      <c r="P799" s="390">
        <f t="shared" si="253"/>
        <v>0</v>
      </c>
      <c r="Q799" s="390">
        <f>'موازنة 2029-2030'!O799</f>
        <v>0</v>
      </c>
      <c r="R799" s="544">
        <f t="shared" si="247"/>
        <v>0</v>
      </c>
      <c r="S799" s="390"/>
      <c r="T799" s="390" t="str">
        <f t="shared" si="248"/>
        <v xml:space="preserve"> </v>
      </c>
      <c r="U799" s="390" t="str">
        <f t="shared" si="249"/>
        <v xml:space="preserve"> </v>
      </c>
      <c r="V799" s="545">
        <f t="shared" si="252"/>
        <v>0</v>
      </c>
      <c r="W799" s="461">
        <f t="shared" si="250"/>
        <v>0</v>
      </c>
    </row>
    <row r="800" spans="1:23" s="2" customFormat="1" ht="105.75" hidden="1" customHeight="1" x14ac:dyDescent="0.2">
      <c r="A800" s="389">
        <f>'موازنة 2026-2027'!A800</f>
        <v>0</v>
      </c>
      <c r="B800" s="390">
        <f>'موازنة 2026-2027'!B800</f>
        <v>0</v>
      </c>
      <c r="C800" s="390">
        <f>'موازنة 2026-2027'!C800</f>
        <v>0</v>
      </c>
      <c r="D800" s="390">
        <f>'موازنة 2026-2027'!D800</f>
        <v>0</v>
      </c>
      <c r="E800" s="390">
        <f>'موازنة 2026-2027'!E800</f>
        <v>0</v>
      </c>
      <c r="F800" s="390">
        <f>'موازنة 2026-2027'!F800</f>
        <v>0</v>
      </c>
      <c r="G800" s="60" t="s">
        <v>1076</v>
      </c>
      <c r="H800" s="474" t="s">
        <v>466</v>
      </c>
      <c r="I800" s="390">
        <f>'الاطار الموازنى  راي الجهه عام'!I800</f>
        <v>0</v>
      </c>
      <c r="J800" s="390">
        <f>'موازنة 2026-2027'!O800</f>
        <v>0</v>
      </c>
      <c r="K800" s="390">
        <f>'الاطار الموازنى  راي الجهه عام'!J800</f>
        <v>0</v>
      </c>
      <c r="L800" s="390">
        <f>'الاطار الموازنى  راي الجهه عام'!K800</f>
        <v>0</v>
      </c>
      <c r="M800" s="390">
        <f>'الاطار الموازنى  راي الجهه عام'!M800</f>
        <v>0</v>
      </c>
      <c r="N800" s="390">
        <f>'موازنة 2027-2028 '!O800</f>
        <v>0</v>
      </c>
      <c r="O800" s="390">
        <f>'موازنة 2028 -2029'!O800</f>
        <v>0</v>
      </c>
      <c r="P800" s="390">
        <f t="shared" si="253"/>
        <v>0</v>
      </c>
      <c r="Q800" s="390">
        <f>'موازنة 2029-2030'!O800</f>
        <v>0</v>
      </c>
      <c r="R800" s="544">
        <f t="shared" si="247"/>
        <v>0</v>
      </c>
      <c r="S800" s="390"/>
      <c r="T800" s="390" t="str">
        <f t="shared" si="248"/>
        <v xml:space="preserve"> </v>
      </c>
      <c r="U800" s="390" t="str">
        <f t="shared" si="249"/>
        <v xml:space="preserve"> </v>
      </c>
      <c r="V800" s="545">
        <f t="shared" si="252"/>
        <v>0</v>
      </c>
      <c r="W800" s="461">
        <f t="shared" si="250"/>
        <v>0</v>
      </c>
    </row>
    <row r="801" spans="1:23" s="2" customFormat="1" ht="105.75" customHeight="1" x14ac:dyDescent="0.2">
      <c r="A801" s="389"/>
      <c r="B801" s="390"/>
      <c r="C801" s="390"/>
      <c r="D801" s="390"/>
      <c r="E801" s="390"/>
      <c r="F801" s="390"/>
      <c r="G801" s="60" t="s">
        <v>980</v>
      </c>
      <c r="H801" s="474" t="s">
        <v>467</v>
      </c>
      <c r="I801" s="390">
        <f>'الاطار الموازنى  راي الجهه عام'!I801</f>
        <v>0</v>
      </c>
      <c r="J801" s="390"/>
      <c r="K801" s="390">
        <f>'الاطار الموازنى  راي الجهه عام'!J801</f>
        <v>0</v>
      </c>
      <c r="L801" s="390">
        <f>'الاطار الموازنى  راي الجهه عام'!K801</f>
        <v>0</v>
      </c>
      <c r="M801" s="390">
        <f>'الاطار الموازنى  راي الجهه عام'!M801</f>
        <v>0</v>
      </c>
      <c r="N801" s="390"/>
      <c r="O801" s="390"/>
      <c r="P801" s="390"/>
      <c r="Q801" s="390"/>
      <c r="R801" s="544"/>
      <c r="S801" s="390"/>
      <c r="T801" s="390" t="str">
        <f t="shared" si="248"/>
        <v xml:space="preserve"> </v>
      </c>
      <c r="U801" s="390" t="str">
        <f t="shared" si="249"/>
        <v xml:space="preserve"> </v>
      </c>
      <c r="V801" s="545"/>
      <c r="W801" s="461">
        <f>W809</f>
        <v>250000</v>
      </c>
    </row>
    <row r="802" spans="1:23" s="1" customFormat="1" ht="105.75" hidden="1" customHeight="1" x14ac:dyDescent="0.2">
      <c r="A802" s="357">
        <f>'موازنة 2026-2027'!A802</f>
        <v>0</v>
      </c>
      <c r="B802" s="373">
        <f>'موازنة 2026-2027'!B802</f>
        <v>0</v>
      </c>
      <c r="C802" s="373">
        <f>'موازنة 2026-2027'!C802</f>
        <v>0</v>
      </c>
      <c r="D802" s="373">
        <f>'موازنة 2026-2027'!D802</f>
        <v>0</v>
      </c>
      <c r="E802" s="373">
        <f>'موازنة 2026-2027'!E802</f>
        <v>0</v>
      </c>
      <c r="F802" s="373">
        <f>'موازنة 2026-2027'!F802</f>
        <v>0</v>
      </c>
      <c r="G802" s="54">
        <v>4232070101</v>
      </c>
      <c r="H802" s="477" t="s">
        <v>468</v>
      </c>
      <c r="I802" s="373">
        <f>'الاطار الموازنى  راي الجهه عام'!I802</f>
        <v>0</v>
      </c>
      <c r="J802" s="373">
        <f>'موازنة 2026-2027'!O802</f>
        <v>0</v>
      </c>
      <c r="K802" s="373">
        <f>'الاطار الموازنى  راي الجهه عام'!J802</f>
        <v>0</v>
      </c>
      <c r="L802" s="373">
        <f>'الاطار الموازنى  راي الجهه عام'!K802</f>
        <v>0</v>
      </c>
      <c r="M802" s="373">
        <f>'الاطار الموازنى  راي الجهه عام'!M802</f>
        <v>0</v>
      </c>
      <c r="N802" s="373">
        <f>'موازنة 2027-2028 '!O802</f>
        <v>0</v>
      </c>
      <c r="O802" s="373">
        <f>'موازنة 2028 -2029'!O802</f>
        <v>0</v>
      </c>
      <c r="P802" s="373">
        <f t="shared" si="253"/>
        <v>0</v>
      </c>
      <c r="Q802" s="373">
        <f>'موازنة 2029-2030'!O802</f>
        <v>0</v>
      </c>
      <c r="R802" s="508">
        <f t="shared" si="247"/>
        <v>0</v>
      </c>
      <c r="S802" s="373"/>
      <c r="T802" s="373" t="str">
        <f t="shared" si="248"/>
        <v xml:space="preserve"> </v>
      </c>
      <c r="U802" s="373" t="str">
        <f t="shared" si="249"/>
        <v xml:space="preserve"> </v>
      </c>
      <c r="V802" s="509">
        <f t="shared" si="252"/>
        <v>0</v>
      </c>
      <c r="W802" s="461">
        <f t="shared" si="250"/>
        <v>0</v>
      </c>
    </row>
    <row r="803" spans="1:23" s="1" customFormat="1" ht="105.75" hidden="1" customHeight="1" x14ac:dyDescent="0.2">
      <c r="A803" s="357">
        <f>'موازنة 2026-2027'!A803</f>
        <v>0</v>
      </c>
      <c r="B803" s="373">
        <f>'موازنة 2026-2027'!B803</f>
        <v>0</v>
      </c>
      <c r="C803" s="373">
        <f>'موازنة 2026-2027'!C803</f>
        <v>0</v>
      </c>
      <c r="D803" s="373">
        <f>'موازنة 2026-2027'!D803</f>
        <v>0</v>
      </c>
      <c r="E803" s="373">
        <f>'موازنة 2026-2027'!E803</f>
        <v>0</v>
      </c>
      <c r="F803" s="373">
        <f>'موازنة 2026-2027'!F803</f>
        <v>0</v>
      </c>
      <c r="G803" s="54">
        <v>4232070201</v>
      </c>
      <c r="H803" s="477" t="s">
        <v>469</v>
      </c>
      <c r="I803" s="373">
        <f>'الاطار الموازنى  راي الجهه عام'!I803</f>
        <v>0</v>
      </c>
      <c r="J803" s="373">
        <f>'موازنة 2026-2027'!O803</f>
        <v>0</v>
      </c>
      <c r="K803" s="373">
        <f>'الاطار الموازنى  راي الجهه عام'!J803</f>
        <v>0</v>
      </c>
      <c r="L803" s="373">
        <f>'الاطار الموازنى  راي الجهه عام'!K803</f>
        <v>0</v>
      </c>
      <c r="M803" s="373">
        <f>'الاطار الموازنى  راي الجهه عام'!M803</f>
        <v>0</v>
      </c>
      <c r="N803" s="373">
        <f>'موازنة 2027-2028 '!O803</f>
        <v>0</v>
      </c>
      <c r="O803" s="373">
        <f>'موازنة 2028 -2029'!O803</f>
        <v>0</v>
      </c>
      <c r="P803" s="373">
        <f t="shared" si="253"/>
        <v>0</v>
      </c>
      <c r="Q803" s="373">
        <f>'موازنة 2029-2030'!O803</f>
        <v>0</v>
      </c>
      <c r="R803" s="508">
        <f t="shared" si="247"/>
        <v>0</v>
      </c>
      <c r="S803" s="373"/>
      <c r="T803" s="373" t="str">
        <f t="shared" si="248"/>
        <v xml:space="preserve"> </v>
      </c>
      <c r="U803" s="373" t="str">
        <f t="shared" si="249"/>
        <v xml:space="preserve"> </v>
      </c>
      <c r="V803" s="509">
        <f t="shared" si="252"/>
        <v>0</v>
      </c>
      <c r="W803" s="461">
        <f t="shared" si="250"/>
        <v>0</v>
      </c>
    </row>
    <row r="804" spans="1:23" s="1" customFormat="1" ht="105.75" hidden="1" customHeight="1" x14ac:dyDescent="0.2">
      <c r="A804" s="357">
        <f>'موازنة 2026-2027'!A804</f>
        <v>0</v>
      </c>
      <c r="B804" s="373">
        <f>'موازنة 2026-2027'!B804</f>
        <v>0</v>
      </c>
      <c r="C804" s="373">
        <f>'موازنة 2026-2027'!C804</f>
        <v>0</v>
      </c>
      <c r="D804" s="373">
        <f>'موازنة 2026-2027'!D804</f>
        <v>0</v>
      </c>
      <c r="E804" s="373">
        <f>'موازنة 2026-2027'!E804</f>
        <v>0</v>
      </c>
      <c r="F804" s="373">
        <f>'موازنة 2026-2027'!F804</f>
        <v>0</v>
      </c>
      <c r="G804" s="54">
        <v>4232070301</v>
      </c>
      <c r="H804" s="477" t="s">
        <v>470</v>
      </c>
      <c r="I804" s="373">
        <f>'الاطار الموازنى  راي الجهه عام'!I804</f>
        <v>0</v>
      </c>
      <c r="J804" s="373">
        <f>'موازنة 2026-2027'!O804</f>
        <v>0</v>
      </c>
      <c r="K804" s="373">
        <f>'الاطار الموازنى  راي الجهه عام'!J804</f>
        <v>0</v>
      </c>
      <c r="L804" s="373">
        <f>'الاطار الموازنى  راي الجهه عام'!K804</f>
        <v>0</v>
      </c>
      <c r="M804" s="373">
        <f>'الاطار الموازنى  راي الجهه عام'!M804</f>
        <v>0</v>
      </c>
      <c r="N804" s="373">
        <f>'موازنة 2027-2028 '!O804</f>
        <v>0</v>
      </c>
      <c r="O804" s="373">
        <f>'موازنة 2028 -2029'!O804</f>
        <v>0</v>
      </c>
      <c r="P804" s="373">
        <f t="shared" si="253"/>
        <v>0</v>
      </c>
      <c r="Q804" s="373">
        <f>'موازنة 2029-2030'!O804</f>
        <v>0</v>
      </c>
      <c r="R804" s="508">
        <f t="shared" si="247"/>
        <v>0</v>
      </c>
      <c r="S804" s="373"/>
      <c r="T804" s="373" t="str">
        <f t="shared" si="248"/>
        <v xml:space="preserve"> </v>
      </c>
      <c r="U804" s="373" t="str">
        <f t="shared" si="249"/>
        <v xml:space="preserve"> </v>
      </c>
      <c r="V804" s="509">
        <f t="shared" si="252"/>
        <v>0</v>
      </c>
      <c r="W804" s="461">
        <f t="shared" si="250"/>
        <v>0</v>
      </c>
    </row>
    <row r="805" spans="1:23" s="1" customFormat="1" ht="105.75" hidden="1" customHeight="1" x14ac:dyDescent="0.2">
      <c r="A805" s="357">
        <f>'موازنة 2026-2027'!A805</f>
        <v>0</v>
      </c>
      <c r="B805" s="373">
        <f>'موازنة 2026-2027'!B805</f>
        <v>0</v>
      </c>
      <c r="C805" s="373">
        <f>'موازنة 2026-2027'!C805</f>
        <v>0</v>
      </c>
      <c r="D805" s="373">
        <f>'موازنة 2026-2027'!D805</f>
        <v>0</v>
      </c>
      <c r="E805" s="373">
        <f>'موازنة 2026-2027'!E805</f>
        <v>0</v>
      </c>
      <c r="F805" s="373">
        <f>'موازنة 2026-2027'!F805</f>
        <v>0</v>
      </c>
      <c r="G805" s="54">
        <v>4232070401</v>
      </c>
      <c r="H805" s="477" t="s">
        <v>471</v>
      </c>
      <c r="I805" s="373">
        <f>'الاطار الموازنى  راي الجهه عام'!I805</f>
        <v>0</v>
      </c>
      <c r="J805" s="373">
        <f>'موازنة 2026-2027'!O805</f>
        <v>0</v>
      </c>
      <c r="K805" s="373">
        <f>'الاطار الموازنى  راي الجهه عام'!J805</f>
        <v>0</v>
      </c>
      <c r="L805" s="373">
        <f>'الاطار الموازنى  راي الجهه عام'!K805</f>
        <v>0</v>
      </c>
      <c r="M805" s="373">
        <f>'الاطار الموازنى  راي الجهه عام'!M805</f>
        <v>0</v>
      </c>
      <c r="N805" s="373">
        <f>'موازنة 2027-2028 '!O805</f>
        <v>0</v>
      </c>
      <c r="O805" s="373">
        <f>'موازنة 2028 -2029'!O805</f>
        <v>0</v>
      </c>
      <c r="P805" s="373">
        <f t="shared" si="253"/>
        <v>0</v>
      </c>
      <c r="Q805" s="373">
        <f>'موازنة 2029-2030'!O805</f>
        <v>0</v>
      </c>
      <c r="R805" s="508">
        <f t="shared" si="247"/>
        <v>0</v>
      </c>
      <c r="S805" s="373"/>
      <c r="T805" s="373" t="str">
        <f t="shared" si="248"/>
        <v xml:space="preserve"> </v>
      </c>
      <c r="U805" s="373" t="str">
        <f t="shared" si="249"/>
        <v xml:space="preserve"> </v>
      </c>
      <c r="V805" s="509">
        <f t="shared" si="252"/>
        <v>0</v>
      </c>
      <c r="W805" s="461">
        <f t="shared" si="250"/>
        <v>0</v>
      </c>
    </row>
    <row r="806" spans="1:23" s="1" customFormat="1" ht="105.75" hidden="1" customHeight="1" x14ac:dyDescent="0.2">
      <c r="A806" s="357">
        <f>'موازنة 2026-2027'!A806</f>
        <v>0</v>
      </c>
      <c r="B806" s="373">
        <f>'موازنة 2026-2027'!B806</f>
        <v>0</v>
      </c>
      <c r="C806" s="373">
        <f>'موازنة 2026-2027'!C806</f>
        <v>0</v>
      </c>
      <c r="D806" s="373">
        <f>'موازنة 2026-2027'!D806</f>
        <v>0</v>
      </c>
      <c r="E806" s="373">
        <f>'موازنة 2026-2027'!E806</f>
        <v>0</v>
      </c>
      <c r="F806" s="373">
        <f>'موازنة 2026-2027'!F806</f>
        <v>0</v>
      </c>
      <c r="G806" s="54">
        <v>4232070501</v>
      </c>
      <c r="H806" s="477" t="s">
        <v>472</v>
      </c>
      <c r="I806" s="373">
        <f>'الاطار الموازنى  راي الجهه عام'!I806</f>
        <v>0</v>
      </c>
      <c r="J806" s="373">
        <f>'موازنة 2026-2027'!O806</f>
        <v>0</v>
      </c>
      <c r="K806" s="373">
        <f>'الاطار الموازنى  راي الجهه عام'!J806</f>
        <v>0</v>
      </c>
      <c r="L806" s="373">
        <f>'الاطار الموازنى  راي الجهه عام'!K806</f>
        <v>0</v>
      </c>
      <c r="M806" s="373">
        <f>'الاطار الموازنى  راي الجهه عام'!M806</f>
        <v>0</v>
      </c>
      <c r="N806" s="373">
        <f>'موازنة 2027-2028 '!O806</f>
        <v>0</v>
      </c>
      <c r="O806" s="373">
        <f>'موازنة 2028 -2029'!O806</f>
        <v>0</v>
      </c>
      <c r="P806" s="373">
        <f t="shared" si="253"/>
        <v>0</v>
      </c>
      <c r="Q806" s="373">
        <f>'موازنة 2029-2030'!O806</f>
        <v>0</v>
      </c>
      <c r="R806" s="508">
        <f t="shared" si="247"/>
        <v>0</v>
      </c>
      <c r="S806" s="373"/>
      <c r="T806" s="373" t="str">
        <f t="shared" si="248"/>
        <v xml:space="preserve"> </v>
      </c>
      <c r="U806" s="373" t="str">
        <f t="shared" si="249"/>
        <v xml:space="preserve"> </v>
      </c>
      <c r="V806" s="509">
        <f t="shared" si="252"/>
        <v>0</v>
      </c>
      <c r="W806" s="461">
        <f t="shared" si="250"/>
        <v>0</v>
      </c>
    </row>
    <row r="807" spans="1:23" s="1" customFormat="1" ht="105.75" customHeight="1" thickBot="1" x14ac:dyDescent="0.25">
      <c r="A807" s="374">
        <f>'موازنة 2026-2027'!A807</f>
        <v>0</v>
      </c>
      <c r="B807" s="375">
        <f>'موازنة 2026-2027'!B807</f>
        <v>0</v>
      </c>
      <c r="C807" s="375">
        <f>'موازنة 2026-2027'!C807</f>
        <v>0</v>
      </c>
      <c r="D807" s="375">
        <f>'موازنة 2026-2027'!D807</f>
        <v>250000</v>
      </c>
      <c r="E807" s="375">
        <f>'موازنة 2026-2027'!E807</f>
        <v>0</v>
      </c>
      <c r="F807" s="375">
        <f>'موازنة 2026-2027'!F807</f>
        <v>0</v>
      </c>
      <c r="G807" s="55">
        <v>4232070601</v>
      </c>
      <c r="H807" s="510" t="s">
        <v>473</v>
      </c>
      <c r="I807" s="375">
        <f>'الاطار الموازنى  راي الجهه عام'!I807</f>
        <v>0</v>
      </c>
      <c r="J807" s="375">
        <f>'موازنة 2026-2027'!O807</f>
        <v>0</v>
      </c>
      <c r="K807" s="375">
        <f>'الاطار الموازنى  راي الجهه عام'!J807</f>
        <v>0</v>
      </c>
      <c r="L807" s="375">
        <f>'الاطار الموازنى  راي الجهه عام'!K807</f>
        <v>0</v>
      </c>
      <c r="M807" s="375">
        <f>'الاطار الموازنى  راي الجهه عام'!M807</f>
        <v>0</v>
      </c>
      <c r="N807" s="375">
        <f>'موازنة 2027-2028 '!O807</f>
        <v>0</v>
      </c>
      <c r="O807" s="375">
        <f>'موازنة 2028 -2029'!O807</f>
        <v>0</v>
      </c>
      <c r="P807" s="375">
        <f t="shared" si="253"/>
        <v>0</v>
      </c>
      <c r="Q807" s="375">
        <f>'موازنة 2029-2030'!O807</f>
        <v>0</v>
      </c>
      <c r="R807" s="511">
        <f t="shared" si="247"/>
        <v>0</v>
      </c>
      <c r="S807" s="375"/>
      <c r="T807" s="375" t="str">
        <f t="shared" si="248"/>
        <v xml:space="preserve"> </v>
      </c>
      <c r="U807" s="375" t="str">
        <f t="shared" si="249"/>
        <v xml:space="preserve"> </v>
      </c>
      <c r="V807" s="512">
        <f t="shared" si="252"/>
        <v>0</v>
      </c>
      <c r="W807" s="461">
        <f t="shared" si="250"/>
        <v>250000</v>
      </c>
    </row>
    <row r="808" spans="1:23" s="1" customFormat="1" ht="105.75" hidden="1" customHeight="1" thickBot="1" x14ac:dyDescent="0.25">
      <c r="A808" s="374">
        <f>'موازنة 2026-2027'!A808</f>
        <v>0</v>
      </c>
      <c r="B808" s="375">
        <f>'موازنة 2026-2027'!B808</f>
        <v>0</v>
      </c>
      <c r="C808" s="375">
        <f>'موازنة 2026-2027'!C808</f>
        <v>0</v>
      </c>
      <c r="D808" s="375">
        <f>'موازنة 2026-2027'!D808</f>
        <v>0</v>
      </c>
      <c r="E808" s="375">
        <f>'موازنة 2026-2027'!E808</f>
        <v>0</v>
      </c>
      <c r="F808" s="375">
        <f>'موازنة 2026-2027'!F808</f>
        <v>0</v>
      </c>
      <c r="G808" s="55">
        <v>4232070701</v>
      </c>
      <c r="H808" s="510" t="s">
        <v>598</v>
      </c>
      <c r="I808" s="375">
        <f>'الاطار الموازنى  راي الجهه عام'!I808</f>
        <v>0</v>
      </c>
      <c r="J808" s="375">
        <f>'موازنة 2026-2027'!O808</f>
        <v>0</v>
      </c>
      <c r="K808" s="375">
        <f>'الاطار الموازنى  راي الجهه عام'!J808</f>
        <v>0</v>
      </c>
      <c r="L808" s="375">
        <f>'الاطار الموازنى  راي الجهه عام'!K808</f>
        <v>0</v>
      </c>
      <c r="M808" s="375">
        <f>'الاطار الموازنى  راي الجهه عام'!M808</f>
        <v>0</v>
      </c>
      <c r="N808" s="375">
        <f>'موازنة 2027-2028 '!O808</f>
        <v>0</v>
      </c>
      <c r="O808" s="375">
        <f>'موازنة 2028 -2029'!O808</f>
        <v>0</v>
      </c>
      <c r="P808" s="375">
        <f t="shared" si="253"/>
        <v>0</v>
      </c>
      <c r="Q808" s="375">
        <f>'موازنة 2029-2030'!O808</f>
        <v>0</v>
      </c>
      <c r="R808" s="511">
        <f t="shared" si="247"/>
        <v>0</v>
      </c>
      <c r="S808" s="375"/>
      <c r="T808" s="375" t="str">
        <f t="shared" si="248"/>
        <v xml:space="preserve"> </v>
      </c>
      <c r="U808" s="375" t="str">
        <f t="shared" si="249"/>
        <v xml:space="preserve"> </v>
      </c>
      <c r="V808" s="512">
        <f t="shared" si="252"/>
        <v>0</v>
      </c>
      <c r="W808" s="461">
        <f t="shared" si="250"/>
        <v>0</v>
      </c>
    </row>
    <row r="809" spans="1:23" s="2" customFormat="1" ht="107.25" customHeight="1" thickBot="1" x14ac:dyDescent="0.25">
      <c r="A809" s="376">
        <f t="shared" ref="A809:S809" si="265">SUM(A802:A808)</f>
        <v>0</v>
      </c>
      <c r="B809" s="377">
        <f t="shared" si="265"/>
        <v>0</v>
      </c>
      <c r="C809" s="377">
        <f t="shared" si="265"/>
        <v>0</v>
      </c>
      <c r="D809" s="377">
        <f t="shared" si="265"/>
        <v>250000</v>
      </c>
      <c r="E809" s="377">
        <f t="shared" si="265"/>
        <v>0</v>
      </c>
      <c r="F809" s="377">
        <f t="shared" si="265"/>
        <v>0</v>
      </c>
      <c r="G809" s="57"/>
      <c r="H809" s="514" t="s">
        <v>377</v>
      </c>
      <c r="I809" s="377">
        <f>'الاطار الموازنى  راي الجهه عام'!I809</f>
        <v>0</v>
      </c>
      <c r="J809" s="377">
        <f>'موازنة 2026-2027'!O809</f>
        <v>0</v>
      </c>
      <c r="K809" s="377">
        <f>'الاطار الموازنى  راي الجهه عام'!J809</f>
        <v>0</v>
      </c>
      <c r="L809" s="377">
        <f>'الاطار الموازنى  راي الجهه عام'!K809</f>
        <v>0</v>
      </c>
      <c r="M809" s="377">
        <f>'الاطار الموازنى  راي الجهه عام'!M809</f>
        <v>0</v>
      </c>
      <c r="N809" s="377">
        <f>'موازنة 2027-2028 '!O809</f>
        <v>0</v>
      </c>
      <c r="O809" s="377">
        <f>'موازنة 2028 -2029'!O809</f>
        <v>0</v>
      </c>
      <c r="P809" s="377">
        <f t="shared" si="265"/>
        <v>0</v>
      </c>
      <c r="Q809" s="377">
        <f>'موازنة 2029-2030'!O809</f>
        <v>0</v>
      </c>
      <c r="R809" s="515">
        <f t="shared" si="247"/>
        <v>0</v>
      </c>
      <c r="S809" s="377">
        <f t="shared" si="265"/>
        <v>0</v>
      </c>
      <c r="T809" s="377" t="str">
        <f t="shared" si="248"/>
        <v xml:space="preserve"> </v>
      </c>
      <c r="U809" s="377" t="str">
        <f t="shared" si="249"/>
        <v xml:space="preserve"> </v>
      </c>
      <c r="V809" s="516">
        <f t="shared" si="252"/>
        <v>0</v>
      </c>
      <c r="W809" s="461">
        <f t="shared" si="250"/>
        <v>250000</v>
      </c>
    </row>
    <row r="810" spans="1:23" s="2" customFormat="1" ht="105.75" customHeight="1" x14ac:dyDescent="0.2">
      <c r="A810" s="371"/>
      <c r="B810" s="372"/>
      <c r="C810" s="372"/>
      <c r="D810" s="372"/>
      <c r="E810" s="372"/>
      <c r="F810" s="372"/>
      <c r="G810" s="53" t="s">
        <v>981</v>
      </c>
      <c r="H810" s="474" t="s">
        <v>474</v>
      </c>
      <c r="I810" s="372">
        <f>'الاطار الموازنى  راي الجهه عام'!I810</f>
        <v>0</v>
      </c>
      <c r="J810" s="372"/>
      <c r="K810" s="372">
        <f>'الاطار الموازنى  راي الجهه عام'!J810</f>
        <v>0</v>
      </c>
      <c r="L810" s="372">
        <f>'الاطار الموازنى  راي الجهه عام'!K810</f>
        <v>0</v>
      </c>
      <c r="M810" s="372">
        <f>'الاطار الموازنى  راي الجهه عام'!M810</f>
        <v>0</v>
      </c>
      <c r="N810" s="372"/>
      <c r="O810" s="372"/>
      <c r="P810" s="372"/>
      <c r="Q810" s="372"/>
      <c r="R810" s="506"/>
      <c r="S810" s="372"/>
      <c r="T810" s="372" t="str">
        <f t="shared" si="248"/>
        <v xml:space="preserve"> </v>
      </c>
      <c r="U810" s="372" t="str">
        <f t="shared" si="249"/>
        <v xml:space="preserve"> </v>
      </c>
      <c r="V810" s="507"/>
      <c r="W810" s="461">
        <f>W816</f>
        <v>0</v>
      </c>
    </row>
    <row r="811" spans="1:23" s="1" customFormat="1" ht="105.75" hidden="1" customHeight="1" x14ac:dyDescent="0.2">
      <c r="A811" s="357">
        <f>'موازنة 2026-2027'!A811</f>
        <v>0</v>
      </c>
      <c r="B811" s="373">
        <f>'موازنة 2026-2027'!B811</f>
        <v>0</v>
      </c>
      <c r="C811" s="373">
        <f>'موازنة 2026-2027'!C811</f>
        <v>0</v>
      </c>
      <c r="D811" s="373">
        <f>'موازنة 2026-2027'!D811</f>
        <v>0</v>
      </c>
      <c r="E811" s="373">
        <f>'موازنة 2026-2027'!E811</f>
        <v>0</v>
      </c>
      <c r="F811" s="373">
        <f>'موازنة 2026-2027'!F811</f>
        <v>0</v>
      </c>
      <c r="G811" s="54" t="s">
        <v>1077</v>
      </c>
      <c r="H811" s="477" t="s">
        <v>475</v>
      </c>
      <c r="I811" s="373">
        <f>'الاطار الموازنى  راي الجهه عام'!I811</f>
        <v>0</v>
      </c>
      <c r="J811" s="373">
        <f>'موازنة 2026-2027'!O811</f>
        <v>0</v>
      </c>
      <c r="K811" s="373">
        <f>'الاطار الموازنى  راي الجهه عام'!J811</f>
        <v>0</v>
      </c>
      <c r="L811" s="373">
        <f>'الاطار الموازنى  راي الجهه عام'!K811</f>
        <v>0</v>
      </c>
      <c r="M811" s="373">
        <f>'الاطار الموازنى  راي الجهه عام'!M811</f>
        <v>0</v>
      </c>
      <c r="N811" s="373">
        <f>'موازنة 2027-2028 '!O811</f>
        <v>0</v>
      </c>
      <c r="O811" s="373">
        <f>'موازنة 2028 -2029'!O811</f>
        <v>0</v>
      </c>
      <c r="P811" s="373">
        <f t="shared" si="253"/>
        <v>0</v>
      </c>
      <c r="Q811" s="373">
        <f>'موازنة 2029-2030'!O811</f>
        <v>0</v>
      </c>
      <c r="R811" s="508">
        <f t="shared" ref="R811:R838" si="266">Q811-J811</f>
        <v>0</v>
      </c>
      <c r="S811" s="373"/>
      <c r="T811" s="373" t="str">
        <f t="shared" ref="T811:T838" si="267">IF(S811&gt;J811,S811-J811," ")</f>
        <v xml:space="preserve"> </v>
      </c>
      <c r="U811" s="373" t="str">
        <f t="shared" ref="U811:U838" si="268">IF(J811&gt;S811,J811-S811," ")</f>
        <v xml:space="preserve"> </v>
      </c>
      <c r="V811" s="509">
        <f t="shared" si="252"/>
        <v>0</v>
      </c>
      <c r="W811" s="461">
        <f t="shared" ref="W811:W838" si="269">SUM(A811+B811+C811+D811+E811+F811+J811+N811+O811+P811+Q811+S811)</f>
        <v>0</v>
      </c>
    </row>
    <row r="812" spans="1:23" s="1" customFormat="1" ht="105.75" hidden="1" customHeight="1" x14ac:dyDescent="0.2">
      <c r="A812" s="357">
        <f>'موازنة 2026-2027'!A812</f>
        <v>0</v>
      </c>
      <c r="B812" s="373">
        <f>'موازنة 2026-2027'!B812</f>
        <v>0</v>
      </c>
      <c r="C812" s="373">
        <f>'موازنة 2026-2027'!C812</f>
        <v>0</v>
      </c>
      <c r="D812" s="373">
        <f>'موازنة 2026-2027'!D812</f>
        <v>0</v>
      </c>
      <c r="E812" s="373">
        <f>'موازنة 2026-2027'!E812</f>
        <v>0</v>
      </c>
      <c r="F812" s="373">
        <f>'موازنة 2026-2027'!F812</f>
        <v>0</v>
      </c>
      <c r="G812" s="54">
        <v>4232080201</v>
      </c>
      <c r="H812" s="477" t="s">
        <v>476</v>
      </c>
      <c r="I812" s="373">
        <f>'الاطار الموازنى  راي الجهه عام'!I812</f>
        <v>0</v>
      </c>
      <c r="J812" s="373">
        <f>'موازنة 2026-2027'!O812</f>
        <v>0</v>
      </c>
      <c r="K812" s="373">
        <f>'الاطار الموازنى  راي الجهه عام'!J812</f>
        <v>0</v>
      </c>
      <c r="L812" s="373">
        <f>'الاطار الموازنى  راي الجهه عام'!K812</f>
        <v>0</v>
      </c>
      <c r="M812" s="373">
        <f>'الاطار الموازنى  راي الجهه عام'!M812</f>
        <v>0</v>
      </c>
      <c r="N812" s="373">
        <f>'موازنة 2027-2028 '!O812</f>
        <v>0</v>
      </c>
      <c r="O812" s="373">
        <f>'موازنة 2028 -2029'!O812</f>
        <v>0</v>
      </c>
      <c r="P812" s="373">
        <f t="shared" si="253"/>
        <v>0</v>
      </c>
      <c r="Q812" s="373">
        <f>'موازنة 2029-2030'!O812</f>
        <v>0</v>
      </c>
      <c r="R812" s="508">
        <f t="shared" si="266"/>
        <v>0</v>
      </c>
      <c r="S812" s="373"/>
      <c r="T812" s="373" t="str">
        <f t="shared" si="267"/>
        <v xml:space="preserve"> </v>
      </c>
      <c r="U812" s="373" t="str">
        <f t="shared" si="268"/>
        <v xml:space="preserve"> </v>
      </c>
      <c r="V812" s="509">
        <f t="shared" si="252"/>
        <v>0</v>
      </c>
      <c r="W812" s="461">
        <f t="shared" si="269"/>
        <v>0</v>
      </c>
    </row>
    <row r="813" spans="1:23" s="1" customFormat="1" ht="105.75" hidden="1" customHeight="1" x14ac:dyDescent="0.2">
      <c r="A813" s="357">
        <f>'موازنة 2026-2027'!A813</f>
        <v>0</v>
      </c>
      <c r="B813" s="373">
        <f>'موازنة 2026-2027'!B813</f>
        <v>0</v>
      </c>
      <c r="C813" s="373">
        <f>'موازنة 2026-2027'!C813</f>
        <v>0</v>
      </c>
      <c r="D813" s="373">
        <f>'موازنة 2026-2027'!D813</f>
        <v>0</v>
      </c>
      <c r="E813" s="373">
        <f>'موازنة 2026-2027'!E813</f>
        <v>0</v>
      </c>
      <c r="F813" s="373">
        <f>'موازنة 2026-2027'!F813</f>
        <v>0</v>
      </c>
      <c r="G813" s="54">
        <v>4232080301</v>
      </c>
      <c r="H813" s="477" t="s">
        <v>477</v>
      </c>
      <c r="I813" s="373">
        <f>'الاطار الموازنى  راي الجهه عام'!I813</f>
        <v>0</v>
      </c>
      <c r="J813" s="373">
        <f>'موازنة 2026-2027'!O813</f>
        <v>0</v>
      </c>
      <c r="K813" s="373">
        <f>'الاطار الموازنى  راي الجهه عام'!J813</f>
        <v>0</v>
      </c>
      <c r="L813" s="373">
        <f>'الاطار الموازنى  راي الجهه عام'!K813</f>
        <v>0</v>
      </c>
      <c r="M813" s="373">
        <f>'الاطار الموازنى  راي الجهه عام'!M813</f>
        <v>0</v>
      </c>
      <c r="N813" s="373">
        <f>'موازنة 2027-2028 '!O813</f>
        <v>0</v>
      </c>
      <c r="O813" s="373">
        <f>'موازنة 2028 -2029'!O813</f>
        <v>0</v>
      </c>
      <c r="P813" s="373">
        <f t="shared" si="253"/>
        <v>0</v>
      </c>
      <c r="Q813" s="373">
        <f>'موازنة 2029-2030'!O813</f>
        <v>0</v>
      </c>
      <c r="R813" s="508">
        <f t="shared" si="266"/>
        <v>0</v>
      </c>
      <c r="S813" s="373"/>
      <c r="T813" s="373" t="str">
        <f t="shared" si="267"/>
        <v xml:space="preserve"> </v>
      </c>
      <c r="U813" s="373" t="str">
        <f t="shared" si="268"/>
        <v xml:space="preserve"> </v>
      </c>
      <c r="V813" s="509">
        <f t="shared" si="252"/>
        <v>0</v>
      </c>
      <c r="W813" s="461">
        <f t="shared" si="269"/>
        <v>0</v>
      </c>
    </row>
    <row r="814" spans="1:23" s="1" customFormat="1" ht="105.75" hidden="1" customHeight="1" x14ac:dyDescent="0.2">
      <c r="A814" s="357">
        <f>'موازنة 2026-2027'!A814</f>
        <v>0</v>
      </c>
      <c r="B814" s="373">
        <f>'موازنة 2026-2027'!B814</f>
        <v>0</v>
      </c>
      <c r="C814" s="373">
        <f>'موازنة 2026-2027'!C814</f>
        <v>0</v>
      </c>
      <c r="D814" s="373">
        <f>'موازنة 2026-2027'!D814</f>
        <v>0</v>
      </c>
      <c r="E814" s="373">
        <f>'موازنة 2026-2027'!E814</f>
        <v>0</v>
      </c>
      <c r="F814" s="373">
        <f>'موازنة 2026-2027'!F814</f>
        <v>0</v>
      </c>
      <c r="G814" s="54">
        <v>4232080401</v>
      </c>
      <c r="H814" s="477" t="s">
        <v>478</v>
      </c>
      <c r="I814" s="373">
        <f>'الاطار الموازنى  راي الجهه عام'!I814</f>
        <v>0</v>
      </c>
      <c r="J814" s="373">
        <f>'موازنة 2026-2027'!O814</f>
        <v>0</v>
      </c>
      <c r="K814" s="373">
        <f>'الاطار الموازنى  راي الجهه عام'!J814</f>
        <v>0</v>
      </c>
      <c r="L814" s="373">
        <f>'الاطار الموازنى  راي الجهه عام'!K814</f>
        <v>0</v>
      </c>
      <c r="M814" s="373">
        <f>'الاطار الموازنى  راي الجهه عام'!M814</f>
        <v>0</v>
      </c>
      <c r="N814" s="373">
        <f>'موازنة 2027-2028 '!O814</f>
        <v>0</v>
      </c>
      <c r="O814" s="373">
        <f>'موازنة 2028 -2029'!O814</f>
        <v>0</v>
      </c>
      <c r="P814" s="373">
        <f t="shared" si="253"/>
        <v>0</v>
      </c>
      <c r="Q814" s="373">
        <f>'موازنة 2029-2030'!O814</f>
        <v>0</v>
      </c>
      <c r="R814" s="508">
        <f t="shared" si="266"/>
        <v>0</v>
      </c>
      <c r="S814" s="373"/>
      <c r="T814" s="373" t="str">
        <f t="shared" si="267"/>
        <v xml:space="preserve"> </v>
      </c>
      <c r="U814" s="373" t="str">
        <f t="shared" si="268"/>
        <v xml:space="preserve"> </v>
      </c>
      <c r="V814" s="509">
        <f t="shared" si="252"/>
        <v>0</v>
      </c>
      <c r="W814" s="461">
        <f t="shared" si="269"/>
        <v>0</v>
      </c>
    </row>
    <row r="815" spans="1:23" s="1" customFormat="1" ht="105.75" customHeight="1" thickBot="1" x14ac:dyDescent="0.25">
      <c r="A815" s="357">
        <f>'موازنة 2026-2027'!A815</f>
        <v>0</v>
      </c>
      <c r="B815" s="373">
        <f>'موازنة 2026-2027'!B815</f>
        <v>0</v>
      </c>
      <c r="C815" s="373">
        <f>'موازنة 2026-2027'!C815</f>
        <v>0</v>
      </c>
      <c r="D815" s="373">
        <f>'موازنة 2026-2027'!D815</f>
        <v>0</v>
      </c>
      <c r="E815" s="373">
        <f>'موازنة 2026-2027'!E815</f>
        <v>0</v>
      </c>
      <c r="F815" s="373">
        <f>'موازنة 2026-2027'!F815</f>
        <v>0</v>
      </c>
      <c r="G815" s="54">
        <v>4232080501</v>
      </c>
      <c r="H815" s="477" t="s">
        <v>479</v>
      </c>
      <c r="I815" s="373">
        <f>'الاطار الموازنى  راي الجهه عام'!I815</f>
        <v>0</v>
      </c>
      <c r="J815" s="373">
        <f>'موازنة 2026-2027'!O815</f>
        <v>0</v>
      </c>
      <c r="K815" s="373">
        <f>'الاطار الموازنى  راي الجهه عام'!J815</f>
        <v>0</v>
      </c>
      <c r="L815" s="373">
        <f>'الاطار الموازنى  راي الجهه عام'!K815</f>
        <v>0</v>
      </c>
      <c r="M815" s="373">
        <f>'الاطار الموازنى  راي الجهه عام'!M815</f>
        <v>0</v>
      </c>
      <c r="N815" s="373">
        <f>'موازنة 2027-2028 '!O815</f>
        <v>0</v>
      </c>
      <c r="O815" s="373">
        <f>'موازنة 2028 -2029'!O815</f>
        <v>0</v>
      </c>
      <c r="P815" s="373">
        <f t="shared" si="253"/>
        <v>0</v>
      </c>
      <c r="Q815" s="373">
        <f>'موازنة 2029-2030'!O815</f>
        <v>0</v>
      </c>
      <c r="R815" s="508">
        <f t="shared" si="266"/>
        <v>0</v>
      </c>
      <c r="S815" s="373"/>
      <c r="T815" s="373" t="str">
        <f t="shared" si="267"/>
        <v xml:space="preserve"> </v>
      </c>
      <c r="U815" s="373" t="str">
        <f t="shared" si="268"/>
        <v xml:space="preserve"> </v>
      </c>
      <c r="V815" s="509">
        <f t="shared" si="252"/>
        <v>0</v>
      </c>
      <c r="W815" s="461">
        <f t="shared" si="269"/>
        <v>0</v>
      </c>
    </row>
    <row r="816" spans="1:23" s="2" customFormat="1" ht="107.25" customHeight="1" thickBot="1" x14ac:dyDescent="0.25">
      <c r="A816" s="376">
        <f t="shared" ref="A816:S816" si="270">SUM(A811:A815)</f>
        <v>0</v>
      </c>
      <c r="B816" s="377">
        <f t="shared" si="270"/>
        <v>0</v>
      </c>
      <c r="C816" s="377">
        <f t="shared" si="270"/>
        <v>0</v>
      </c>
      <c r="D816" s="377">
        <f t="shared" si="270"/>
        <v>0</v>
      </c>
      <c r="E816" s="377">
        <f t="shared" si="270"/>
        <v>0</v>
      </c>
      <c r="F816" s="377">
        <f t="shared" si="270"/>
        <v>0</v>
      </c>
      <c r="G816" s="57"/>
      <c r="H816" s="514" t="s">
        <v>480</v>
      </c>
      <c r="I816" s="377">
        <f>'الاطار الموازنى  راي الجهه عام'!I816</f>
        <v>0</v>
      </c>
      <c r="J816" s="377">
        <f>'موازنة 2026-2027'!O816</f>
        <v>0</v>
      </c>
      <c r="K816" s="377">
        <f>'الاطار الموازنى  راي الجهه عام'!J816</f>
        <v>0</v>
      </c>
      <c r="L816" s="377">
        <f>'الاطار الموازنى  راي الجهه عام'!K816</f>
        <v>0</v>
      </c>
      <c r="M816" s="377">
        <f>'الاطار الموازنى  راي الجهه عام'!M816</f>
        <v>0</v>
      </c>
      <c r="N816" s="377">
        <f>'موازنة 2027-2028 '!O816</f>
        <v>0</v>
      </c>
      <c r="O816" s="377">
        <f>'موازنة 2028 -2029'!O816</f>
        <v>0</v>
      </c>
      <c r="P816" s="377">
        <f t="shared" si="270"/>
        <v>0</v>
      </c>
      <c r="Q816" s="377">
        <f>'موازنة 2029-2030'!O816</f>
        <v>0</v>
      </c>
      <c r="R816" s="515">
        <f t="shared" si="266"/>
        <v>0</v>
      </c>
      <c r="S816" s="377">
        <f t="shared" si="270"/>
        <v>0</v>
      </c>
      <c r="T816" s="377" t="str">
        <f t="shared" si="267"/>
        <v xml:space="preserve"> </v>
      </c>
      <c r="U816" s="377" t="str">
        <f t="shared" si="268"/>
        <v xml:space="preserve"> </v>
      </c>
      <c r="V816" s="516">
        <f t="shared" si="252"/>
        <v>0</v>
      </c>
      <c r="W816" s="461">
        <f t="shared" si="269"/>
        <v>0</v>
      </c>
    </row>
    <row r="817" spans="1:23" s="2" customFormat="1" ht="105.75" hidden="1" customHeight="1" x14ac:dyDescent="0.2">
      <c r="A817" s="389">
        <f>'موازنة 2026-2027'!A817</f>
        <v>0</v>
      </c>
      <c r="B817" s="390">
        <f>'موازنة 2026-2027'!B817</f>
        <v>0</v>
      </c>
      <c r="C817" s="390">
        <f>'موازنة 2026-2027'!C817</f>
        <v>0</v>
      </c>
      <c r="D817" s="390">
        <f>'موازنة 2026-2027'!D817</f>
        <v>0</v>
      </c>
      <c r="E817" s="390">
        <f>'موازنة 2026-2027'!E817</f>
        <v>0</v>
      </c>
      <c r="F817" s="390">
        <f>'موازنة 2026-2027'!F817</f>
        <v>0</v>
      </c>
      <c r="G817" s="60" t="s">
        <v>1078</v>
      </c>
      <c r="H817" s="474" t="s">
        <v>481</v>
      </c>
      <c r="I817" s="390">
        <f>'الاطار الموازنى  راي الجهه عام'!I817</f>
        <v>0</v>
      </c>
      <c r="J817" s="390">
        <f>'موازنة 2026-2027'!O817</f>
        <v>0</v>
      </c>
      <c r="K817" s="390">
        <f>'الاطار الموازنى  راي الجهه عام'!J817</f>
        <v>0</v>
      </c>
      <c r="L817" s="390">
        <f>'الاطار الموازنى  راي الجهه عام'!K817</f>
        <v>0</v>
      </c>
      <c r="M817" s="390">
        <f>'الاطار الموازنى  راي الجهه عام'!M817</f>
        <v>0</v>
      </c>
      <c r="N817" s="390">
        <f>'موازنة 2027-2028 '!O817</f>
        <v>0</v>
      </c>
      <c r="O817" s="390">
        <f>'موازنة 2028 -2029'!O817</f>
        <v>0</v>
      </c>
      <c r="P817" s="390">
        <f t="shared" si="253"/>
        <v>0</v>
      </c>
      <c r="Q817" s="390">
        <f>'موازنة 2029-2030'!O817</f>
        <v>0</v>
      </c>
      <c r="R817" s="544">
        <f t="shared" si="266"/>
        <v>0</v>
      </c>
      <c r="S817" s="390"/>
      <c r="T817" s="390" t="str">
        <f t="shared" si="267"/>
        <v xml:space="preserve"> </v>
      </c>
      <c r="U817" s="390" t="str">
        <f t="shared" si="268"/>
        <v xml:space="preserve"> </v>
      </c>
      <c r="V817" s="545">
        <f t="shared" ref="V817:V838" si="271">IF(S817=0,,S817/J817)</f>
        <v>0</v>
      </c>
      <c r="W817" s="461">
        <f t="shared" si="269"/>
        <v>0</v>
      </c>
    </row>
    <row r="818" spans="1:23" s="2" customFormat="1" ht="105.75" hidden="1" customHeight="1" x14ac:dyDescent="0.2">
      <c r="A818" s="389">
        <f>'موازنة 2026-2027'!A818</f>
        <v>0</v>
      </c>
      <c r="B818" s="390">
        <f>'موازنة 2026-2027'!B818</f>
        <v>0</v>
      </c>
      <c r="C818" s="390">
        <f>'موازنة 2026-2027'!C818</f>
        <v>0</v>
      </c>
      <c r="D818" s="390">
        <f>'موازنة 2026-2027'!D818</f>
        <v>0</v>
      </c>
      <c r="E818" s="390">
        <f>'موازنة 2026-2027'!E818</f>
        <v>0</v>
      </c>
      <c r="F818" s="390">
        <f>'موازنة 2026-2027'!F818</f>
        <v>0</v>
      </c>
      <c r="G818" s="60" t="s">
        <v>1079</v>
      </c>
      <c r="H818" s="474" t="s">
        <v>567</v>
      </c>
      <c r="I818" s="390">
        <f>'الاطار الموازنى  راي الجهه عام'!I818</f>
        <v>0</v>
      </c>
      <c r="J818" s="390">
        <f>'موازنة 2026-2027'!O818</f>
        <v>0</v>
      </c>
      <c r="K818" s="390">
        <f>'الاطار الموازنى  راي الجهه عام'!J818</f>
        <v>0</v>
      </c>
      <c r="L818" s="390">
        <f>'الاطار الموازنى  راي الجهه عام'!K818</f>
        <v>0</v>
      </c>
      <c r="M818" s="390">
        <f>'الاطار الموازنى  راي الجهه عام'!M818</f>
        <v>0</v>
      </c>
      <c r="N818" s="390">
        <f>'موازنة 2027-2028 '!O818</f>
        <v>0</v>
      </c>
      <c r="O818" s="390">
        <f>'موازنة 2028 -2029'!O818</f>
        <v>0</v>
      </c>
      <c r="P818" s="390">
        <f t="shared" si="253"/>
        <v>0</v>
      </c>
      <c r="Q818" s="390">
        <f>'موازنة 2029-2030'!O818</f>
        <v>0</v>
      </c>
      <c r="R818" s="544">
        <f t="shared" si="266"/>
        <v>0</v>
      </c>
      <c r="S818" s="390"/>
      <c r="T818" s="390" t="str">
        <f t="shared" si="267"/>
        <v xml:space="preserve"> </v>
      </c>
      <c r="U818" s="390" t="str">
        <f t="shared" si="268"/>
        <v xml:space="preserve"> </v>
      </c>
      <c r="V818" s="545">
        <f t="shared" si="271"/>
        <v>0</v>
      </c>
      <c r="W818" s="461">
        <f t="shared" si="269"/>
        <v>0</v>
      </c>
    </row>
    <row r="819" spans="1:23" s="2" customFormat="1" ht="105.75" hidden="1" customHeight="1" thickBot="1" x14ac:dyDescent="0.25">
      <c r="A819" s="389">
        <f>'موازنة 2026-2027'!A819</f>
        <v>0</v>
      </c>
      <c r="B819" s="390">
        <f>'موازنة 2026-2027'!B819</f>
        <v>0</v>
      </c>
      <c r="C819" s="390">
        <f>'موازنة 2026-2027'!C819</f>
        <v>0</v>
      </c>
      <c r="D819" s="390">
        <f>'موازنة 2026-2027'!D819</f>
        <v>0</v>
      </c>
      <c r="E819" s="390">
        <f>'موازنة 2026-2027'!E819</f>
        <v>0</v>
      </c>
      <c r="F819" s="390">
        <f>'موازنة 2026-2027'!F819</f>
        <v>0</v>
      </c>
      <c r="G819" s="68" t="s">
        <v>1080</v>
      </c>
      <c r="H819" s="593" t="s">
        <v>482</v>
      </c>
      <c r="I819" s="390">
        <f>'الاطار الموازنى  راي الجهه عام'!I819</f>
        <v>0</v>
      </c>
      <c r="J819" s="390">
        <f>'موازنة 2026-2027'!O819</f>
        <v>0</v>
      </c>
      <c r="K819" s="390">
        <f>'الاطار الموازنى  راي الجهه عام'!J819</f>
        <v>0</v>
      </c>
      <c r="L819" s="390">
        <f>'الاطار الموازنى  راي الجهه عام'!K819</f>
        <v>0</v>
      </c>
      <c r="M819" s="390">
        <f>'الاطار الموازنى  راي الجهه عام'!M819</f>
        <v>0</v>
      </c>
      <c r="N819" s="390">
        <f>'موازنة 2027-2028 '!O819</f>
        <v>0</v>
      </c>
      <c r="O819" s="390">
        <f>'موازنة 2028 -2029'!O819</f>
        <v>0</v>
      </c>
      <c r="P819" s="390">
        <f t="shared" ref="P819:P835" si="272">O819*2</f>
        <v>0</v>
      </c>
      <c r="Q819" s="390">
        <f>'موازنة 2029-2030'!O819</f>
        <v>0</v>
      </c>
      <c r="R819" s="544">
        <f t="shared" si="266"/>
        <v>0</v>
      </c>
      <c r="S819" s="390"/>
      <c r="T819" s="390" t="str">
        <f t="shared" si="267"/>
        <v xml:space="preserve"> </v>
      </c>
      <c r="U819" s="390" t="str">
        <f t="shared" si="268"/>
        <v xml:space="preserve"> </v>
      </c>
      <c r="V819" s="545">
        <f t="shared" si="271"/>
        <v>0</v>
      </c>
      <c r="W819" s="461">
        <f t="shared" si="269"/>
        <v>0</v>
      </c>
    </row>
    <row r="820" spans="1:23" s="3" customFormat="1" ht="110.25" customHeight="1" thickBot="1" x14ac:dyDescent="0.25">
      <c r="A820" s="382">
        <f t="shared" ref="A820:S820" si="273">A819+A818+A817+A816+A809+A800+A799+A798+A797+A793+A789</f>
        <v>0</v>
      </c>
      <c r="B820" s="383">
        <f t="shared" si="273"/>
        <v>0</v>
      </c>
      <c r="C820" s="383">
        <f t="shared" si="273"/>
        <v>0</v>
      </c>
      <c r="D820" s="383">
        <f t="shared" si="273"/>
        <v>250000</v>
      </c>
      <c r="E820" s="383">
        <f t="shared" si="273"/>
        <v>0</v>
      </c>
      <c r="F820" s="383">
        <f t="shared" si="273"/>
        <v>0</v>
      </c>
      <c r="G820" s="58"/>
      <c r="H820" s="525" t="s">
        <v>1114</v>
      </c>
      <c r="I820" s="383">
        <f>'الاطار الموازنى  راي الجهه عام'!I820</f>
        <v>0</v>
      </c>
      <c r="J820" s="383">
        <f>'موازنة 2026-2027'!O820</f>
        <v>0</v>
      </c>
      <c r="K820" s="383">
        <f>'الاطار الموازنى  راي الجهه عام'!J820</f>
        <v>0</v>
      </c>
      <c r="L820" s="383">
        <f>'الاطار الموازنى  راي الجهه عام'!K820</f>
        <v>0</v>
      </c>
      <c r="M820" s="383">
        <f>'الاطار الموازنى  راي الجهه عام'!M820</f>
        <v>0</v>
      </c>
      <c r="N820" s="383">
        <f>'موازنة 2027-2028 '!O820</f>
        <v>0</v>
      </c>
      <c r="O820" s="383">
        <f>'موازنة 2028 -2029'!O820</f>
        <v>0</v>
      </c>
      <c r="P820" s="383">
        <f t="shared" si="273"/>
        <v>0</v>
      </c>
      <c r="Q820" s="383">
        <f>'موازنة 2029-2030'!O820</f>
        <v>0</v>
      </c>
      <c r="R820" s="526">
        <f t="shared" si="266"/>
        <v>0</v>
      </c>
      <c r="S820" s="383">
        <f t="shared" si="273"/>
        <v>0</v>
      </c>
      <c r="T820" s="383" t="str">
        <f t="shared" si="267"/>
        <v xml:space="preserve"> </v>
      </c>
      <c r="U820" s="383" t="str">
        <f t="shared" si="268"/>
        <v xml:space="preserve"> </v>
      </c>
      <c r="V820" s="527">
        <f t="shared" si="271"/>
        <v>0</v>
      </c>
      <c r="W820" s="461">
        <f t="shared" si="269"/>
        <v>250000</v>
      </c>
    </row>
    <row r="821" spans="1:23" s="3" customFormat="1" ht="107.25" customHeight="1" thickBot="1" x14ac:dyDescent="0.25">
      <c r="A821" s="382">
        <f t="shared" ref="A821:S821" si="274">A820+A787</f>
        <v>298000</v>
      </c>
      <c r="B821" s="383">
        <f t="shared" si="274"/>
        <v>21523949</v>
      </c>
      <c r="C821" s="383">
        <f t="shared" si="274"/>
        <v>3843000</v>
      </c>
      <c r="D821" s="383">
        <f t="shared" si="274"/>
        <v>18984688</v>
      </c>
      <c r="E821" s="383">
        <f t="shared" si="274"/>
        <v>10784000</v>
      </c>
      <c r="F821" s="383">
        <f t="shared" si="274"/>
        <v>0</v>
      </c>
      <c r="G821" s="58"/>
      <c r="H821" s="525" t="s">
        <v>484</v>
      </c>
      <c r="I821" s="383">
        <f>'الاطار الموازنى  راي الجهه عام'!I821</f>
        <v>15986000</v>
      </c>
      <c r="J821" s="383">
        <f>'موازنة 2026-2027'!O821</f>
        <v>15986000</v>
      </c>
      <c r="K821" s="383">
        <f>'الاطار الموازنى  راي الجهه عام'!J821</f>
        <v>19727000</v>
      </c>
      <c r="L821" s="383">
        <f>'الاطار الموازنى  راي الجهه عام'!K821</f>
        <v>25632000</v>
      </c>
      <c r="M821" s="383">
        <f>'الاطار الموازنى  راي الجهه عام'!M821</f>
        <v>0</v>
      </c>
      <c r="N821" s="383">
        <f>'موازنة 2027-2028 '!O821</f>
        <v>19727000</v>
      </c>
      <c r="O821" s="383">
        <f>'موازنة 2028 -2029'!O821</f>
        <v>25632000</v>
      </c>
      <c r="P821" s="383">
        <f t="shared" si="274"/>
        <v>51264000</v>
      </c>
      <c r="Q821" s="383">
        <f>'موازنة 2029-2030'!O821</f>
        <v>0</v>
      </c>
      <c r="R821" s="526">
        <f t="shared" si="266"/>
        <v>-15986000</v>
      </c>
      <c r="S821" s="383">
        <f t="shared" si="274"/>
        <v>0</v>
      </c>
      <c r="T821" s="383" t="str">
        <f t="shared" si="267"/>
        <v xml:space="preserve"> </v>
      </c>
      <c r="U821" s="383">
        <f t="shared" si="268"/>
        <v>15986000</v>
      </c>
      <c r="V821" s="527">
        <f t="shared" si="271"/>
        <v>0</v>
      </c>
      <c r="W821" s="461">
        <f t="shared" si="269"/>
        <v>168042637</v>
      </c>
    </row>
    <row r="822" spans="1:23" s="3" customFormat="1" ht="105.75" hidden="1" customHeight="1" x14ac:dyDescent="0.2">
      <c r="A822" s="442"/>
      <c r="B822" s="443"/>
      <c r="C822" s="443"/>
      <c r="D822" s="443"/>
      <c r="E822" s="443"/>
      <c r="F822" s="443"/>
      <c r="G822" s="42" t="s">
        <v>982</v>
      </c>
      <c r="H822" s="540" t="s">
        <v>485</v>
      </c>
      <c r="I822" s="443">
        <f>'الاطار الموازنى  راي الجهه عام'!I822</f>
        <v>0</v>
      </c>
      <c r="J822" s="443"/>
      <c r="K822" s="443">
        <f>'الاطار الموازنى  راي الجهه عام'!J822</f>
        <v>0</v>
      </c>
      <c r="L822" s="443">
        <f>'الاطار الموازنى  راي الجهه عام'!K822</f>
        <v>0</v>
      </c>
      <c r="M822" s="443">
        <f>'الاطار الموازنى  راي الجهه عام'!M822</f>
        <v>0</v>
      </c>
      <c r="N822" s="443"/>
      <c r="O822" s="443"/>
      <c r="P822" s="443"/>
      <c r="Q822" s="443"/>
      <c r="R822" s="624"/>
      <c r="S822" s="443"/>
      <c r="T822" s="443"/>
      <c r="U822" s="443"/>
      <c r="V822" s="625"/>
      <c r="W822" s="461">
        <f>W837</f>
        <v>0</v>
      </c>
    </row>
    <row r="823" spans="1:23" s="3" customFormat="1" ht="105.75" hidden="1" customHeight="1" x14ac:dyDescent="0.2">
      <c r="A823" s="355"/>
      <c r="B823" s="425"/>
      <c r="C823" s="425"/>
      <c r="D823" s="425"/>
      <c r="E823" s="425"/>
      <c r="F823" s="425"/>
      <c r="G823" s="69" t="s">
        <v>983</v>
      </c>
      <c r="H823" s="471" t="s">
        <v>486</v>
      </c>
      <c r="I823" s="425">
        <f>'الاطار الموازنى  راي الجهه عام'!I823</f>
        <v>0</v>
      </c>
      <c r="J823" s="425"/>
      <c r="K823" s="425">
        <f>'الاطار الموازنى  راي الجهه عام'!J823</f>
        <v>0</v>
      </c>
      <c r="L823" s="425">
        <f>'الاطار الموازنى  راي الجهه عام'!K823</f>
        <v>0</v>
      </c>
      <c r="M823" s="425">
        <f>'الاطار الموازنى  راي الجهه عام'!M823</f>
        <v>0</v>
      </c>
      <c r="N823" s="425"/>
      <c r="O823" s="425"/>
      <c r="P823" s="425"/>
      <c r="Q823" s="425"/>
      <c r="R823" s="594"/>
      <c r="S823" s="425"/>
      <c r="T823" s="425" t="str">
        <f t="shared" si="267"/>
        <v xml:space="preserve"> </v>
      </c>
      <c r="U823" s="425" t="str">
        <f t="shared" si="268"/>
        <v xml:space="preserve"> </v>
      </c>
      <c r="V823" s="595"/>
      <c r="W823" s="461">
        <f>W828</f>
        <v>0</v>
      </c>
    </row>
    <row r="824" spans="1:23" s="2" customFormat="1" ht="105.75" hidden="1" customHeight="1" x14ac:dyDescent="0.2">
      <c r="A824" s="389">
        <f>'موازنة 2026-2027'!A824</f>
        <v>0</v>
      </c>
      <c r="B824" s="390">
        <f>'موازنة 2026-2027'!B824</f>
        <v>0</v>
      </c>
      <c r="C824" s="390">
        <f>'موازنة 2026-2027'!C824</f>
        <v>0</v>
      </c>
      <c r="D824" s="390">
        <f>'موازنة 2026-2027'!D824</f>
        <v>0</v>
      </c>
      <c r="E824" s="390">
        <f>'موازنة 2026-2027'!E824</f>
        <v>0</v>
      </c>
      <c r="F824" s="390">
        <f>'موازنة 2026-2027'!F824</f>
        <v>0</v>
      </c>
      <c r="G824" s="60" t="s">
        <v>1081</v>
      </c>
      <c r="H824" s="474" t="s">
        <v>487</v>
      </c>
      <c r="I824" s="390">
        <f>'الاطار الموازنى  راي الجهه عام'!I824</f>
        <v>0</v>
      </c>
      <c r="J824" s="390">
        <f>'موازنة 2026-2027'!O824</f>
        <v>0</v>
      </c>
      <c r="K824" s="390">
        <f>'الاطار الموازنى  راي الجهه عام'!J824</f>
        <v>0</v>
      </c>
      <c r="L824" s="390">
        <f>'الاطار الموازنى  راي الجهه عام'!K824</f>
        <v>0</v>
      </c>
      <c r="M824" s="390">
        <f>'الاطار الموازنى  راي الجهه عام'!M824</f>
        <v>0</v>
      </c>
      <c r="N824" s="390">
        <f>'موازنة 2027-2028 '!O824</f>
        <v>0</v>
      </c>
      <c r="O824" s="390">
        <f>'موازنة 2028 -2029'!O824</f>
        <v>0</v>
      </c>
      <c r="P824" s="390">
        <f t="shared" si="272"/>
        <v>0</v>
      </c>
      <c r="Q824" s="390">
        <f>'موازنة 2029-2030'!O824</f>
        <v>0</v>
      </c>
      <c r="R824" s="544">
        <f t="shared" si="266"/>
        <v>0</v>
      </c>
      <c r="S824" s="390"/>
      <c r="T824" s="390" t="str">
        <f t="shared" si="267"/>
        <v xml:space="preserve"> </v>
      </c>
      <c r="U824" s="390" t="str">
        <f t="shared" si="268"/>
        <v xml:space="preserve"> </v>
      </c>
      <c r="V824" s="545">
        <f t="shared" si="271"/>
        <v>0</v>
      </c>
      <c r="W824" s="461">
        <f t="shared" si="269"/>
        <v>0</v>
      </c>
    </row>
    <row r="825" spans="1:23" s="2" customFormat="1" ht="105.75" hidden="1" customHeight="1" x14ac:dyDescent="0.2">
      <c r="A825" s="389">
        <f>'موازنة 2026-2027'!A825</f>
        <v>0</v>
      </c>
      <c r="B825" s="390">
        <f>'موازنة 2026-2027'!B825</f>
        <v>0</v>
      </c>
      <c r="C825" s="390">
        <f>'موازنة 2026-2027'!C825</f>
        <v>0</v>
      </c>
      <c r="D825" s="390">
        <f>'موازنة 2026-2027'!D825</f>
        <v>0</v>
      </c>
      <c r="E825" s="390">
        <f>'موازنة 2026-2027'!E825</f>
        <v>0</v>
      </c>
      <c r="F825" s="390">
        <f>'موازنة 2026-2027'!F825</f>
        <v>0</v>
      </c>
      <c r="G825" s="60" t="s">
        <v>1082</v>
      </c>
      <c r="H825" s="474" t="s">
        <v>488</v>
      </c>
      <c r="I825" s="390">
        <f>'الاطار الموازنى  راي الجهه عام'!I825</f>
        <v>0</v>
      </c>
      <c r="J825" s="390">
        <f>'موازنة 2026-2027'!O825</f>
        <v>0</v>
      </c>
      <c r="K825" s="390">
        <f>'الاطار الموازنى  راي الجهه عام'!J825</f>
        <v>0</v>
      </c>
      <c r="L825" s="390">
        <f>'الاطار الموازنى  راي الجهه عام'!K825</f>
        <v>0</v>
      </c>
      <c r="M825" s="390">
        <f>'الاطار الموازنى  راي الجهه عام'!M825</f>
        <v>0</v>
      </c>
      <c r="N825" s="390">
        <f>'موازنة 2027-2028 '!O825</f>
        <v>0</v>
      </c>
      <c r="O825" s="390">
        <f>'موازنة 2028 -2029'!O825</f>
        <v>0</v>
      </c>
      <c r="P825" s="390">
        <f t="shared" si="272"/>
        <v>0</v>
      </c>
      <c r="Q825" s="390">
        <f>'موازنة 2029-2030'!O825</f>
        <v>0</v>
      </c>
      <c r="R825" s="544">
        <f t="shared" si="266"/>
        <v>0</v>
      </c>
      <c r="S825" s="390"/>
      <c r="T825" s="390" t="str">
        <f t="shared" si="267"/>
        <v xml:space="preserve"> </v>
      </c>
      <c r="U825" s="390" t="str">
        <f t="shared" si="268"/>
        <v xml:space="preserve"> </v>
      </c>
      <c r="V825" s="545">
        <f t="shared" si="271"/>
        <v>0</v>
      </c>
      <c r="W825" s="461">
        <f t="shared" si="269"/>
        <v>0</v>
      </c>
    </row>
    <row r="826" spans="1:23" s="2" customFormat="1" ht="105.75" hidden="1" customHeight="1" x14ac:dyDescent="0.2">
      <c r="A826" s="389">
        <f>'موازنة 2026-2027'!A826</f>
        <v>0</v>
      </c>
      <c r="B826" s="390">
        <f>'موازنة 2026-2027'!B826</f>
        <v>0</v>
      </c>
      <c r="C826" s="390">
        <f>'موازنة 2026-2027'!C826</f>
        <v>0</v>
      </c>
      <c r="D826" s="390">
        <f>'موازنة 2026-2027'!D826</f>
        <v>0</v>
      </c>
      <c r="E826" s="390">
        <f>'موازنة 2026-2027'!E826</f>
        <v>0</v>
      </c>
      <c r="F826" s="390">
        <f>'موازنة 2026-2027'!F826</f>
        <v>0</v>
      </c>
      <c r="G826" s="60" t="s">
        <v>1083</v>
      </c>
      <c r="H826" s="474" t="s">
        <v>489</v>
      </c>
      <c r="I826" s="390">
        <f>'الاطار الموازنى  راي الجهه عام'!I826</f>
        <v>0</v>
      </c>
      <c r="J826" s="390">
        <f>'موازنة 2026-2027'!O826</f>
        <v>0</v>
      </c>
      <c r="K826" s="390">
        <f>'الاطار الموازنى  راي الجهه عام'!J826</f>
        <v>0</v>
      </c>
      <c r="L826" s="390">
        <f>'الاطار الموازنى  راي الجهه عام'!K826</f>
        <v>0</v>
      </c>
      <c r="M826" s="390">
        <f>'الاطار الموازنى  راي الجهه عام'!M826</f>
        <v>0</v>
      </c>
      <c r="N826" s="390">
        <f>'موازنة 2027-2028 '!O826</f>
        <v>0</v>
      </c>
      <c r="O826" s="390">
        <f>'موازنة 2028 -2029'!O826</f>
        <v>0</v>
      </c>
      <c r="P826" s="390">
        <f t="shared" si="272"/>
        <v>0</v>
      </c>
      <c r="Q826" s="390">
        <f>'موازنة 2029-2030'!O826</f>
        <v>0</v>
      </c>
      <c r="R826" s="544">
        <f t="shared" si="266"/>
        <v>0</v>
      </c>
      <c r="S826" s="390"/>
      <c r="T826" s="390" t="str">
        <f t="shared" si="267"/>
        <v xml:space="preserve"> </v>
      </c>
      <c r="U826" s="390" t="str">
        <f t="shared" si="268"/>
        <v xml:space="preserve"> </v>
      </c>
      <c r="V826" s="545">
        <f t="shared" si="271"/>
        <v>0</v>
      </c>
      <c r="W826" s="461">
        <f t="shared" si="269"/>
        <v>0</v>
      </c>
    </row>
    <row r="827" spans="1:23" s="2" customFormat="1" ht="105.75" hidden="1" customHeight="1" thickBot="1" x14ac:dyDescent="0.25">
      <c r="A827" s="389">
        <f>'موازنة 2026-2027'!A827</f>
        <v>0</v>
      </c>
      <c r="B827" s="390">
        <f>'موازنة 2026-2027'!B827</f>
        <v>0</v>
      </c>
      <c r="C827" s="390">
        <f>'موازنة 2026-2027'!C827</f>
        <v>0</v>
      </c>
      <c r="D827" s="390">
        <f>'موازنة 2026-2027'!D827</f>
        <v>0</v>
      </c>
      <c r="E827" s="390">
        <f>'موازنة 2026-2027'!E827</f>
        <v>0</v>
      </c>
      <c r="F827" s="390">
        <f>'موازنة 2026-2027'!F827</f>
        <v>0</v>
      </c>
      <c r="G827" s="68" t="s">
        <v>1084</v>
      </c>
      <c r="H827" s="593" t="s">
        <v>490</v>
      </c>
      <c r="I827" s="390">
        <f>'الاطار الموازنى  راي الجهه عام'!I827</f>
        <v>0</v>
      </c>
      <c r="J827" s="390">
        <f>'موازنة 2026-2027'!O827</f>
        <v>0</v>
      </c>
      <c r="K827" s="390">
        <f>'الاطار الموازنى  راي الجهه عام'!J827</f>
        <v>0</v>
      </c>
      <c r="L827" s="390">
        <f>'الاطار الموازنى  راي الجهه عام'!K827</f>
        <v>0</v>
      </c>
      <c r="M827" s="390">
        <f>'الاطار الموازنى  راي الجهه عام'!M827</f>
        <v>0</v>
      </c>
      <c r="N827" s="390">
        <f>'موازنة 2027-2028 '!O827</f>
        <v>0</v>
      </c>
      <c r="O827" s="390">
        <f>'موازنة 2028 -2029'!O827</f>
        <v>0</v>
      </c>
      <c r="P827" s="390">
        <f t="shared" si="272"/>
        <v>0</v>
      </c>
      <c r="Q827" s="390">
        <f>'موازنة 2029-2030'!O827</f>
        <v>0</v>
      </c>
      <c r="R827" s="544">
        <f t="shared" si="266"/>
        <v>0</v>
      </c>
      <c r="S827" s="390"/>
      <c r="T827" s="390" t="str">
        <f t="shared" si="267"/>
        <v xml:space="preserve"> </v>
      </c>
      <c r="U827" s="390" t="str">
        <f t="shared" si="268"/>
        <v xml:space="preserve"> </v>
      </c>
      <c r="V827" s="545">
        <f t="shared" si="271"/>
        <v>0</v>
      </c>
      <c r="W827" s="461">
        <f t="shared" si="269"/>
        <v>0</v>
      </c>
    </row>
    <row r="828" spans="1:23" s="3" customFormat="1" ht="107.25" hidden="1" customHeight="1" thickBot="1" x14ac:dyDescent="0.25">
      <c r="A828" s="382">
        <f t="shared" ref="A828:F828" si="275">SUM(A824:A827)</f>
        <v>0</v>
      </c>
      <c r="B828" s="383">
        <f t="shared" si="275"/>
        <v>0</v>
      </c>
      <c r="C828" s="383">
        <f t="shared" si="275"/>
        <v>0</v>
      </c>
      <c r="D828" s="383">
        <f t="shared" si="275"/>
        <v>0</v>
      </c>
      <c r="E828" s="383">
        <f t="shared" si="275"/>
        <v>0</v>
      </c>
      <c r="F828" s="383">
        <f t="shared" si="275"/>
        <v>0</v>
      </c>
      <c r="G828" s="58"/>
      <c r="H828" s="525" t="s">
        <v>1115</v>
      </c>
      <c r="I828" s="383">
        <f>'الاطار الموازنى  راي الجهه عام'!I828</f>
        <v>0</v>
      </c>
      <c r="J828" s="383">
        <f>'موازنة 2026-2027'!O828</f>
        <v>0</v>
      </c>
      <c r="K828" s="383">
        <f>'الاطار الموازنى  راي الجهه عام'!J828</f>
        <v>0</v>
      </c>
      <c r="L828" s="383">
        <f>'الاطار الموازنى  راي الجهه عام'!K828</f>
        <v>0</v>
      </c>
      <c r="M828" s="383">
        <f>'الاطار الموازنى  راي الجهه عام'!M828</f>
        <v>0</v>
      </c>
      <c r="N828" s="383">
        <f>'موازنة 2027-2028 '!O828</f>
        <v>0</v>
      </c>
      <c r="O828" s="383">
        <f>'موازنة 2028 -2029'!O828</f>
        <v>0</v>
      </c>
      <c r="P828" s="383">
        <f t="shared" ref="P828:S828" si="276">SUM(P824:P827)</f>
        <v>0</v>
      </c>
      <c r="Q828" s="383">
        <f>'موازنة 2029-2030'!O828</f>
        <v>0</v>
      </c>
      <c r="R828" s="526">
        <f t="shared" si="266"/>
        <v>0</v>
      </c>
      <c r="S828" s="383">
        <f t="shared" si="276"/>
        <v>0</v>
      </c>
      <c r="T828" s="383" t="str">
        <f t="shared" si="267"/>
        <v xml:space="preserve"> </v>
      </c>
      <c r="U828" s="383" t="str">
        <f t="shared" si="268"/>
        <v xml:space="preserve"> </v>
      </c>
      <c r="V828" s="527">
        <f t="shared" si="271"/>
        <v>0</v>
      </c>
      <c r="W828" s="461">
        <f t="shared" si="269"/>
        <v>0</v>
      </c>
    </row>
    <row r="829" spans="1:23" s="3" customFormat="1" ht="105.75" hidden="1" customHeight="1" x14ac:dyDescent="0.2">
      <c r="A829" s="355"/>
      <c r="B829" s="425"/>
      <c r="C829" s="425"/>
      <c r="D829" s="425"/>
      <c r="E829" s="425"/>
      <c r="F829" s="425"/>
      <c r="G829" s="59" t="s">
        <v>984</v>
      </c>
      <c r="H829" s="540" t="s">
        <v>491</v>
      </c>
      <c r="I829" s="425">
        <f>'الاطار الموازنى  راي الجهه عام'!I829</f>
        <v>0</v>
      </c>
      <c r="J829" s="425"/>
      <c r="K829" s="425">
        <f>'الاطار الموازنى  راي الجهه عام'!J829</f>
        <v>0</v>
      </c>
      <c r="L829" s="425">
        <f>'الاطار الموازنى  راي الجهه عام'!K829</f>
        <v>0</v>
      </c>
      <c r="M829" s="425">
        <f>'الاطار الموازنى  راي الجهه عام'!M829</f>
        <v>0</v>
      </c>
      <c r="N829" s="425"/>
      <c r="O829" s="425"/>
      <c r="P829" s="425"/>
      <c r="Q829" s="425"/>
      <c r="R829" s="594"/>
      <c r="S829" s="425"/>
      <c r="T829" s="425"/>
      <c r="U829" s="425"/>
      <c r="V829" s="595"/>
      <c r="W829" s="461">
        <f>W832</f>
        <v>0</v>
      </c>
    </row>
    <row r="830" spans="1:23" s="2" customFormat="1" ht="105.75" hidden="1" customHeight="1" x14ac:dyDescent="0.2">
      <c r="A830" s="389">
        <f>'موازنة 2026-2027'!A830</f>
        <v>0</v>
      </c>
      <c r="B830" s="390">
        <f>'موازنة 2026-2027'!B830</f>
        <v>0</v>
      </c>
      <c r="C830" s="390">
        <f>'موازنة 2026-2027'!C830</f>
        <v>0</v>
      </c>
      <c r="D830" s="390">
        <f>'موازنة 2026-2027'!D830</f>
        <v>0</v>
      </c>
      <c r="E830" s="390">
        <f>'موازنة 2026-2027'!E830</f>
        <v>0</v>
      </c>
      <c r="F830" s="390">
        <f>'موازنة 2026-2027'!F830</f>
        <v>0</v>
      </c>
      <c r="G830" s="60" t="s">
        <v>1085</v>
      </c>
      <c r="H830" s="474" t="s">
        <v>492</v>
      </c>
      <c r="I830" s="390">
        <f>'الاطار الموازنى  راي الجهه عام'!I830</f>
        <v>0</v>
      </c>
      <c r="J830" s="390">
        <f>'موازنة 2026-2027'!O830</f>
        <v>0</v>
      </c>
      <c r="K830" s="390">
        <f>'الاطار الموازنى  راي الجهه عام'!J830</f>
        <v>0</v>
      </c>
      <c r="L830" s="390">
        <f>'الاطار الموازنى  راي الجهه عام'!K830</f>
        <v>0</v>
      </c>
      <c r="M830" s="390">
        <f>'الاطار الموازنى  راي الجهه عام'!M830</f>
        <v>0</v>
      </c>
      <c r="N830" s="390">
        <f>'موازنة 2027-2028 '!O830</f>
        <v>0</v>
      </c>
      <c r="O830" s="390">
        <f>'موازنة 2028 -2029'!O830</f>
        <v>0</v>
      </c>
      <c r="P830" s="390">
        <f t="shared" si="272"/>
        <v>0</v>
      </c>
      <c r="Q830" s="390">
        <f>'موازنة 2029-2030'!O830</f>
        <v>0</v>
      </c>
      <c r="R830" s="544">
        <f t="shared" si="266"/>
        <v>0</v>
      </c>
      <c r="S830" s="390"/>
      <c r="T830" s="390" t="str">
        <f t="shared" si="267"/>
        <v xml:space="preserve"> </v>
      </c>
      <c r="U830" s="390" t="str">
        <f t="shared" si="268"/>
        <v xml:space="preserve"> </v>
      </c>
      <c r="V830" s="545">
        <f t="shared" si="271"/>
        <v>0</v>
      </c>
      <c r="W830" s="461">
        <f t="shared" si="269"/>
        <v>0</v>
      </c>
    </row>
    <row r="831" spans="1:23" s="2" customFormat="1" ht="105.75" hidden="1" customHeight="1" thickBot="1" x14ac:dyDescent="0.25">
      <c r="A831" s="389">
        <f>'موازنة 2026-2027'!A831</f>
        <v>0</v>
      </c>
      <c r="B831" s="390">
        <f>'موازنة 2026-2027'!B831</f>
        <v>0</v>
      </c>
      <c r="C831" s="390">
        <f>'موازنة 2026-2027'!C831</f>
        <v>0</v>
      </c>
      <c r="D831" s="390">
        <f>'موازنة 2026-2027'!D831</f>
        <v>0</v>
      </c>
      <c r="E831" s="390">
        <f>'موازنة 2026-2027'!E831</f>
        <v>0</v>
      </c>
      <c r="F831" s="390">
        <f>'موازنة 2026-2027'!F831</f>
        <v>0</v>
      </c>
      <c r="G831" s="68" t="s">
        <v>1086</v>
      </c>
      <c r="H831" s="593" t="s">
        <v>493</v>
      </c>
      <c r="I831" s="390">
        <f>'الاطار الموازنى  راي الجهه عام'!I831</f>
        <v>0</v>
      </c>
      <c r="J831" s="390">
        <f>'موازنة 2026-2027'!O831</f>
        <v>0</v>
      </c>
      <c r="K831" s="390">
        <f>'الاطار الموازنى  راي الجهه عام'!J831</f>
        <v>0</v>
      </c>
      <c r="L831" s="390">
        <f>'الاطار الموازنى  راي الجهه عام'!K831</f>
        <v>0</v>
      </c>
      <c r="M831" s="390">
        <f>'الاطار الموازنى  راي الجهه عام'!M831</f>
        <v>0</v>
      </c>
      <c r="N831" s="390">
        <f>'موازنة 2027-2028 '!O831</f>
        <v>0</v>
      </c>
      <c r="O831" s="390">
        <f>'موازنة 2028 -2029'!O831</f>
        <v>0</v>
      </c>
      <c r="P831" s="390">
        <f t="shared" si="272"/>
        <v>0</v>
      </c>
      <c r="Q831" s="390">
        <f>'موازنة 2029-2030'!O831</f>
        <v>0</v>
      </c>
      <c r="R831" s="544">
        <f t="shared" si="266"/>
        <v>0</v>
      </c>
      <c r="S831" s="390"/>
      <c r="T831" s="390" t="str">
        <f t="shared" si="267"/>
        <v xml:space="preserve"> </v>
      </c>
      <c r="U831" s="390" t="str">
        <f t="shared" si="268"/>
        <v xml:space="preserve"> </v>
      </c>
      <c r="V831" s="545">
        <f t="shared" si="271"/>
        <v>0</v>
      </c>
      <c r="W831" s="461">
        <f t="shared" si="269"/>
        <v>0</v>
      </c>
    </row>
    <row r="832" spans="1:23" s="3" customFormat="1" ht="110.25" hidden="1" customHeight="1" thickBot="1" x14ac:dyDescent="0.25">
      <c r="A832" s="382">
        <f t="shared" ref="A832:S832" si="277">SUM(A830:A831)</f>
        <v>0</v>
      </c>
      <c r="B832" s="383">
        <f t="shared" si="277"/>
        <v>0</v>
      </c>
      <c r="C832" s="383">
        <f t="shared" si="277"/>
        <v>0</v>
      </c>
      <c r="D832" s="383">
        <f t="shared" si="277"/>
        <v>0</v>
      </c>
      <c r="E832" s="383">
        <f t="shared" si="277"/>
        <v>0</v>
      </c>
      <c r="F832" s="383">
        <f t="shared" si="277"/>
        <v>0</v>
      </c>
      <c r="G832" s="71"/>
      <c r="H832" s="525" t="s">
        <v>1116</v>
      </c>
      <c r="I832" s="383">
        <f>'الاطار الموازنى  راي الجهه عام'!I832</f>
        <v>0</v>
      </c>
      <c r="J832" s="383">
        <f>'موازنة 2026-2027'!O832</f>
        <v>0</v>
      </c>
      <c r="K832" s="383">
        <f>'الاطار الموازنى  راي الجهه عام'!J832</f>
        <v>0</v>
      </c>
      <c r="L832" s="383">
        <f>'الاطار الموازنى  راي الجهه عام'!K832</f>
        <v>0</v>
      </c>
      <c r="M832" s="383">
        <f>'الاطار الموازنى  راي الجهه عام'!M832</f>
        <v>0</v>
      </c>
      <c r="N832" s="383">
        <f>'موازنة 2027-2028 '!O832</f>
        <v>0</v>
      </c>
      <c r="O832" s="383">
        <f>'موازنة 2028 -2029'!O832</f>
        <v>0</v>
      </c>
      <c r="P832" s="383">
        <f t="shared" si="277"/>
        <v>0</v>
      </c>
      <c r="Q832" s="383">
        <f>'موازنة 2029-2030'!O832</f>
        <v>0</v>
      </c>
      <c r="R832" s="526">
        <f t="shared" si="266"/>
        <v>0</v>
      </c>
      <c r="S832" s="383">
        <f t="shared" si="277"/>
        <v>0</v>
      </c>
      <c r="T832" s="383" t="str">
        <f t="shared" si="267"/>
        <v xml:space="preserve"> </v>
      </c>
      <c r="U832" s="383" t="str">
        <f t="shared" si="268"/>
        <v xml:space="preserve"> </v>
      </c>
      <c r="V832" s="527">
        <f t="shared" si="271"/>
        <v>0</v>
      </c>
      <c r="W832" s="461">
        <f t="shared" si="269"/>
        <v>0</v>
      </c>
    </row>
    <row r="833" spans="1:23" s="3" customFormat="1" ht="105.75" hidden="1" customHeight="1" x14ac:dyDescent="0.2">
      <c r="A833" s="355"/>
      <c r="B833" s="425"/>
      <c r="C833" s="425"/>
      <c r="D833" s="425"/>
      <c r="E833" s="425"/>
      <c r="F833" s="425"/>
      <c r="G833" s="59"/>
      <c r="H833" s="540" t="s">
        <v>494</v>
      </c>
      <c r="I833" s="425">
        <f>'الاطار الموازنى  راي الجهه عام'!I833</f>
        <v>0</v>
      </c>
      <c r="J833" s="425"/>
      <c r="K833" s="425">
        <f>'الاطار الموازنى  راي الجهه عام'!J833</f>
        <v>0</v>
      </c>
      <c r="L833" s="425">
        <f>'الاطار الموازنى  راي الجهه عام'!K833</f>
        <v>0</v>
      </c>
      <c r="M833" s="425">
        <f>'الاطار الموازنى  راي الجهه عام'!M833</f>
        <v>0</v>
      </c>
      <c r="N833" s="425"/>
      <c r="O833" s="425"/>
      <c r="P833" s="425"/>
      <c r="Q833" s="425"/>
      <c r="R833" s="594"/>
      <c r="S833" s="425"/>
      <c r="T833" s="425"/>
      <c r="U833" s="425"/>
      <c r="V833" s="595"/>
      <c r="W833" s="461">
        <f>W836</f>
        <v>0</v>
      </c>
    </row>
    <row r="834" spans="1:23" s="2" customFormat="1" ht="105.75" hidden="1" customHeight="1" x14ac:dyDescent="0.2">
      <c r="A834" s="389">
        <f>'موازنة 2026-2027'!A834</f>
        <v>0</v>
      </c>
      <c r="B834" s="390">
        <f>'موازنة 2026-2027'!B834</f>
        <v>0</v>
      </c>
      <c r="C834" s="390">
        <f>'موازنة 2026-2027'!C834</f>
        <v>0</v>
      </c>
      <c r="D834" s="390">
        <f>'موازنة 2026-2027'!D834</f>
        <v>0</v>
      </c>
      <c r="E834" s="390">
        <f>'موازنة 2026-2027'!E834</f>
        <v>0</v>
      </c>
      <c r="F834" s="390">
        <f>'موازنة 2026-2027'!F834</f>
        <v>0</v>
      </c>
      <c r="G834" s="60" t="s">
        <v>1087</v>
      </c>
      <c r="H834" s="474" t="s">
        <v>495</v>
      </c>
      <c r="I834" s="390">
        <f>'الاطار الموازنى  راي الجهه عام'!I834</f>
        <v>0</v>
      </c>
      <c r="J834" s="390">
        <f>'موازنة 2026-2027'!O834</f>
        <v>0</v>
      </c>
      <c r="K834" s="390">
        <f>'الاطار الموازنى  راي الجهه عام'!J834</f>
        <v>0</v>
      </c>
      <c r="L834" s="390">
        <f>'الاطار الموازنى  راي الجهه عام'!K834</f>
        <v>0</v>
      </c>
      <c r="M834" s="390">
        <f>'الاطار الموازنى  راي الجهه عام'!M834</f>
        <v>0</v>
      </c>
      <c r="N834" s="390">
        <f>'موازنة 2027-2028 '!O834</f>
        <v>0</v>
      </c>
      <c r="O834" s="390">
        <f>'موازنة 2028 -2029'!O834</f>
        <v>0</v>
      </c>
      <c r="P834" s="390">
        <f t="shared" si="272"/>
        <v>0</v>
      </c>
      <c r="Q834" s="390">
        <f>'موازنة 2029-2030'!O834</f>
        <v>0</v>
      </c>
      <c r="R834" s="544">
        <f t="shared" si="266"/>
        <v>0</v>
      </c>
      <c r="S834" s="390"/>
      <c r="T834" s="390" t="str">
        <f t="shared" si="267"/>
        <v xml:space="preserve"> </v>
      </c>
      <c r="U834" s="390" t="str">
        <f t="shared" si="268"/>
        <v xml:space="preserve"> </v>
      </c>
      <c r="V834" s="545">
        <f t="shared" si="271"/>
        <v>0</v>
      </c>
      <c r="W834" s="461">
        <f t="shared" si="269"/>
        <v>0</v>
      </c>
    </row>
    <row r="835" spans="1:23" s="2" customFormat="1" ht="105.75" hidden="1" customHeight="1" thickBot="1" x14ac:dyDescent="0.25">
      <c r="A835" s="389">
        <f>'موازنة 2026-2027'!A835</f>
        <v>0</v>
      </c>
      <c r="B835" s="390">
        <f>'موازنة 2026-2027'!B835</f>
        <v>0</v>
      </c>
      <c r="C835" s="390">
        <f>'موازنة 2026-2027'!C835</f>
        <v>0</v>
      </c>
      <c r="D835" s="390">
        <f>'موازنة 2026-2027'!D835</f>
        <v>0</v>
      </c>
      <c r="E835" s="390">
        <f>'موازنة 2026-2027'!E835</f>
        <v>0</v>
      </c>
      <c r="F835" s="390">
        <f>'موازنة 2026-2027'!F835</f>
        <v>0</v>
      </c>
      <c r="G835" s="68" t="s">
        <v>1088</v>
      </c>
      <c r="H835" s="593" t="s">
        <v>496</v>
      </c>
      <c r="I835" s="390">
        <f>'الاطار الموازنى  راي الجهه عام'!I835</f>
        <v>0</v>
      </c>
      <c r="J835" s="390">
        <f>'موازنة 2026-2027'!O835</f>
        <v>0</v>
      </c>
      <c r="K835" s="390">
        <f>'الاطار الموازنى  راي الجهه عام'!J835</f>
        <v>0</v>
      </c>
      <c r="L835" s="390">
        <f>'الاطار الموازنى  راي الجهه عام'!K835</f>
        <v>0</v>
      </c>
      <c r="M835" s="390">
        <f>'الاطار الموازنى  راي الجهه عام'!M835</f>
        <v>0</v>
      </c>
      <c r="N835" s="390">
        <f>'موازنة 2027-2028 '!O835</f>
        <v>0</v>
      </c>
      <c r="O835" s="390">
        <f>'موازنة 2028 -2029'!O835</f>
        <v>0</v>
      </c>
      <c r="P835" s="390">
        <f t="shared" si="272"/>
        <v>0</v>
      </c>
      <c r="Q835" s="390">
        <f>'موازنة 2029-2030'!O835</f>
        <v>0</v>
      </c>
      <c r="R835" s="544">
        <f t="shared" si="266"/>
        <v>0</v>
      </c>
      <c r="S835" s="390"/>
      <c r="T835" s="390" t="str">
        <f t="shared" si="267"/>
        <v xml:space="preserve"> </v>
      </c>
      <c r="U835" s="390" t="str">
        <f t="shared" si="268"/>
        <v xml:space="preserve"> </v>
      </c>
      <c r="V835" s="545">
        <f t="shared" si="271"/>
        <v>0</v>
      </c>
      <c r="W835" s="461">
        <f t="shared" si="269"/>
        <v>0</v>
      </c>
    </row>
    <row r="836" spans="1:23" s="3" customFormat="1" ht="122.25" hidden="1" customHeight="1" thickBot="1" x14ac:dyDescent="0.25">
      <c r="A836" s="382">
        <f t="shared" ref="A836:S836" si="278">SUM(A834:A835)</f>
        <v>0</v>
      </c>
      <c r="B836" s="383">
        <f t="shared" si="278"/>
        <v>0</v>
      </c>
      <c r="C836" s="383">
        <f t="shared" si="278"/>
        <v>0</v>
      </c>
      <c r="D836" s="383">
        <f t="shared" si="278"/>
        <v>0</v>
      </c>
      <c r="E836" s="383">
        <f t="shared" si="278"/>
        <v>0</v>
      </c>
      <c r="F836" s="383">
        <f t="shared" si="278"/>
        <v>0</v>
      </c>
      <c r="G836" s="58"/>
      <c r="H836" s="525" t="s">
        <v>1117</v>
      </c>
      <c r="I836" s="383">
        <f>'الاطار الموازنى  راي الجهه عام'!I836</f>
        <v>0</v>
      </c>
      <c r="J836" s="383">
        <f>'موازنة 2026-2027'!O836</f>
        <v>0</v>
      </c>
      <c r="K836" s="383">
        <f>'الاطار الموازنى  راي الجهه عام'!J836</f>
        <v>0</v>
      </c>
      <c r="L836" s="383">
        <f>'الاطار الموازنى  راي الجهه عام'!K836</f>
        <v>0</v>
      </c>
      <c r="M836" s="383">
        <f>'الاطار الموازنى  راي الجهه عام'!M836</f>
        <v>0</v>
      </c>
      <c r="N836" s="383">
        <f>'موازنة 2027-2028 '!O836</f>
        <v>0</v>
      </c>
      <c r="O836" s="383">
        <f>'موازنة 2028 -2029'!O836</f>
        <v>0</v>
      </c>
      <c r="P836" s="383">
        <f t="shared" si="278"/>
        <v>0</v>
      </c>
      <c r="Q836" s="383">
        <f>'موازنة 2029-2030'!O836</f>
        <v>0</v>
      </c>
      <c r="R836" s="526">
        <f t="shared" si="266"/>
        <v>0</v>
      </c>
      <c r="S836" s="383">
        <f t="shared" si="278"/>
        <v>0</v>
      </c>
      <c r="T836" s="383" t="str">
        <f t="shared" si="267"/>
        <v xml:space="preserve"> </v>
      </c>
      <c r="U836" s="383" t="str">
        <f t="shared" si="268"/>
        <v xml:space="preserve"> </v>
      </c>
      <c r="V836" s="527">
        <f t="shared" si="271"/>
        <v>0</v>
      </c>
      <c r="W836" s="461">
        <f t="shared" si="269"/>
        <v>0</v>
      </c>
    </row>
    <row r="837" spans="1:23" s="3" customFormat="1" ht="97.5" hidden="1" customHeight="1" thickBot="1" x14ac:dyDescent="0.25">
      <c r="A837" s="382">
        <f t="shared" ref="A837:S837" si="279">A836+A832+A828</f>
        <v>0</v>
      </c>
      <c r="B837" s="383">
        <f t="shared" si="279"/>
        <v>0</v>
      </c>
      <c r="C837" s="383">
        <f t="shared" si="279"/>
        <v>0</v>
      </c>
      <c r="D837" s="383">
        <f t="shared" si="279"/>
        <v>0</v>
      </c>
      <c r="E837" s="383">
        <f t="shared" si="279"/>
        <v>0</v>
      </c>
      <c r="F837" s="383">
        <f t="shared" si="279"/>
        <v>0</v>
      </c>
      <c r="G837" s="58"/>
      <c r="H837" s="525" t="s">
        <v>498</v>
      </c>
      <c r="I837" s="383">
        <f>'الاطار الموازنى  راي الجهه عام'!I837</f>
        <v>0</v>
      </c>
      <c r="J837" s="383">
        <f>'موازنة 2026-2027'!O837</f>
        <v>0</v>
      </c>
      <c r="K837" s="383">
        <f>'الاطار الموازنى  راي الجهه عام'!J837</f>
        <v>0</v>
      </c>
      <c r="L837" s="383">
        <f>'الاطار الموازنى  راي الجهه عام'!K837</f>
        <v>0</v>
      </c>
      <c r="M837" s="383">
        <f>'الاطار الموازنى  راي الجهه عام'!M837</f>
        <v>0</v>
      </c>
      <c r="N837" s="383">
        <f>'موازنة 2027-2028 '!O837</f>
        <v>0</v>
      </c>
      <c r="O837" s="383">
        <f>'موازنة 2028 -2029'!O837</f>
        <v>0</v>
      </c>
      <c r="P837" s="383">
        <f t="shared" si="279"/>
        <v>0</v>
      </c>
      <c r="Q837" s="383">
        <f>'موازنة 2029-2030'!O837</f>
        <v>0</v>
      </c>
      <c r="R837" s="526">
        <f t="shared" si="266"/>
        <v>0</v>
      </c>
      <c r="S837" s="383">
        <f t="shared" si="279"/>
        <v>0</v>
      </c>
      <c r="T837" s="383" t="str">
        <f t="shared" si="267"/>
        <v xml:space="preserve"> </v>
      </c>
      <c r="U837" s="383" t="str">
        <f t="shared" si="268"/>
        <v xml:space="preserve"> </v>
      </c>
      <c r="V837" s="527">
        <f t="shared" si="271"/>
        <v>0</v>
      </c>
      <c r="W837" s="461">
        <f t="shared" si="269"/>
        <v>0</v>
      </c>
    </row>
    <row r="838" spans="1:23" s="3" customFormat="1" ht="180.75" customHeight="1" x14ac:dyDescent="0.2">
      <c r="A838" s="429">
        <f t="shared" ref="A838:F838" si="280">A837+A821</f>
        <v>298000</v>
      </c>
      <c r="B838" s="430">
        <f t="shared" si="280"/>
        <v>21523949</v>
      </c>
      <c r="C838" s="430">
        <f t="shared" si="280"/>
        <v>3843000</v>
      </c>
      <c r="D838" s="430">
        <f t="shared" si="280"/>
        <v>18984688</v>
      </c>
      <c r="E838" s="430">
        <f t="shared" si="280"/>
        <v>10784000</v>
      </c>
      <c r="F838" s="430">
        <f t="shared" si="280"/>
        <v>0</v>
      </c>
      <c r="G838" s="328"/>
      <c r="H838" s="605" t="s">
        <v>548</v>
      </c>
      <c r="I838" s="430">
        <f>'الاطار الموازنى  راي الجهه عام'!I838</f>
        <v>15986000</v>
      </c>
      <c r="J838" s="430">
        <f>'موازنة 2026-2027'!O838</f>
        <v>15986000</v>
      </c>
      <c r="K838" s="430">
        <f>'الاطار الموازنى  راي الجهه عام'!J838</f>
        <v>19727000</v>
      </c>
      <c r="L838" s="430">
        <f>'الاطار الموازنى  راي الجهه عام'!K838</f>
        <v>25632000</v>
      </c>
      <c r="M838" s="430">
        <f>'الاطار الموازنى  راي الجهه عام'!M838</f>
        <v>0</v>
      </c>
      <c r="N838" s="430">
        <f>'موازنة 2027-2028 '!O838</f>
        <v>19727000</v>
      </c>
      <c r="O838" s="430">
        <f>'موازنة 2028 -2029'!O838</f>
        <v>25632000</v>
      </c>
      <c r="P838" s="430">
        <f>P837+P821</f>
        <v>51264000</v>
      </c>
      <c r="Q838" s="430">
        <f>'موازنة 2029-2030'!O838</f>
        <v>0</v>
      </c>
      <c r="R838" s="606">
        <f t="shared" si="266"/>
        <v>-15986000</v>
      </c>
      <c r="S838" s="430">
        <f>S837+S821</f>
        <v>0</v>
      </c>
      <c r="T838" s="430" t="str">
        <f t="shared" si="267"/>
        <v xml:space="preserve"> </v>
      </c>
      <c r="U838" s="430">
        <f t="shared" si="268"/>
        <v>15986000</v>
      </c>
      <c r="V838" s="607">
        <f t="shared" si="271"/>
        <v>0</v>
      </c>
      <c r="W838" s="461">
        <f t="shared" si="269"/>
        <v>168042637</v>
      </c>
    </row>
    <row r="839" spans="1:23" s="15" customFormat="1" ht="307.5" customHeight="1" x14ac:dyDescent="0.2">
      <c r="A839" s="635">
        <f>IF(A838-A768=0,0,"خطاء")</f>
        <v>0</v>
      </c>
      <c r="B839" s="635">
        <f t="shared" ref="B839:S839" si="281">IF(B838-B768=0,0,"خطاء")</f>
        <v>0</v>
      </c>
      <c r="C839" s="635">
        <f t="shared" si="281"/>
        <v>0</v>
      </c>
      <c r="D839" s="635">
        <f t="shared" si="281"/>
        <v>0</v>
      </c>
      <c r="E839" s="635">
        <f t="shared" si="281"/>
        <v>0</v>
      </c>
      <c r="F839" s="635">
        <f t="shared" si="281"/>
        <v>0</v>
      </c>
      <c r="G839" s="636"/>
      <c r="H839" s="637" t="s">
        <v>1107</v>
      </c>
      <c r="I839" s="635">
        <f t="shared" si="281"/>
        <v>0</v>
      </c>
      <c r="J839" s="635">
        <f t="shared" si="281"/>
        <v>0</v>
      </c>
      <c r="K839" s="635">
        <f t="shared" si="281"/>
        <v>0</v>
      </c>
      <c r="L839" s="635">
        <f t="shared" si="281"/>
        <v>0</v>
      </c>
      <c r="M839" s="635">
        <f t="shared" si="281"/>
        <v>0</v>
      </c>
      <c r="N839" s="635">
        <f t="shared" si="281"/>
        <v>0</v>
      </c>
      <c r="O839" s="635">
        <f t="shared" si="281"/>
        <v>0</v>
      </c>
      <c r="P839" s="635">
        <f t="shared" si="281"/>
        <v>0</v>
      </c>
      <c r="Q839" s="635">
        <f t="shared" si="281"/>
        <v>0</v>
      </c>
      <c r="R839" s="635">
        <f t="shared" si="281"/>
        <v>0</v>
      </c>
      <c r="S839" s="635">
        <f t="shared" si="281"/>
        <v>0</v>
      </c>
      <c r="T839" s="635"/>
      <c r="U839" s="635"/>
      <c r="V839" s="638">
        <f>IF(V838-V768=0,0,"خطاء")</f>
        <v>0</v>
      </c>
      <c r="W839" s="639"/>
    </row>
    <row r="840" spans="1:23" s="15" customFormat="1" ht="369.75" customHeight="1" x14ac:dyDescent="0.2">
      <c r="A840" s="635">
        <f t="shared" ref="A840:V840" si="282">IF(A767-A568=0,0,"خطاء")</f>
        <v>0</v>
      </c>
      <c r="B840" s="635">
        <f t="shared" si="282"/>
        <v>0</v>
      </c>
      <c r="C840" s="635">
        <f t="shared" si="282"/>
        <v>0</v>
      </c>
      <c r="D840" s="635">
        <f t="shared" si="282"/>
        <v>0</v>
      </c>
      <c r="E840" s="635">
        <f t="shared" si="282"/>
        <v>0</v>
      </c>
      <c r="F840" s="635">
        <f t="shared" si="282"/>
        <v>0</v>
      </c>
      <c r="G840" s="636"/>
      <c r="H840" s="637" t="s">
        <v>1108</v>
      </c>
      <c r="I840" s="635">
        <f t="shared" si="282"/>
        <v>0</v>
      </c>
      <c r="J840" s="635">
        <f t="shared" si="282"/>
        <v>0</v>
      </c>
      <c r="K840" s="635">
        <f t="shared" si="282"/>
        <v>0</v>
      </c>
      <c r="L840" s="635">
        <f t="shared" si="282"/>
        <v>0</v>
      </c>
      <c r="M840" s="635">
        <f t="shared" si="282"/>
        <v>0</v>
      </c>
      <c r="N840" s="635">
        <f t="shared" si="282"/>
        <v>0</v>
      </c>
      <c r="O840" s="635">
        <f t="shared" si="282"/>
        <v>0</v>
      </c>
      <c r="P840" s="635">
        <f t="shared" si="282"/>
        <v>0</v>
      </c>
      <c r="Q840" s="635">
        <f t="shared" si="282"/>
        <v>0</v>
      </c>
      <c r="R840" s="635">
        <f t="shared" si="282"/>
        <v>0</v>
      </c>
      <c r="S840" s="635">
        <f t="shared" si="282"/>
        <v>0</v>
      </c>
      <c r="T840" s="635"/>
      <c r="U840" s="635"/>
      <c r="V840" s="638">
        <f t="shared" si="282"/>
        <v>0</v>
      </c>
      <c r="W840" s="639"/>
    </row>
    <row r="841" spans="1:23" s="15" customFormat="1" ht="409.6" customHeight="1" x14ac:dyDescent="0.2">
      <c r="A841" s="640">
        <f t="shared" ref="A841:V841" si="283">A569-A476</f>
        <v>0</v>
      </c>
      <c r="B841" s="640">
        <f t="shared" si="283"/>
        <v>0</v>
      </c>
      <c r="C841" s="640">
        <f t="shared" si="283"/>
        <v>0</v>
      </c>
      <c r="D841" s="640">
        <f t="shared" si="283"/>
        <v>0</v>
      </c>
      <c r="E841" s="640">
        <f t="shared" si="283"/>
        <v>0</v>
      </c>
      <c r="F841" s="640">
        <f t="shared" si="283"/>
        <v>0</v>
      </c>
      <c r="G841" s="641"/>
      <c r="H841" s="637" t="s">
        <v>549</v>
      </c>
      <c r="I841" s="640">
        <f t="shared" si="283"/>
        <v>0</v>
      </c>
      <c r="J841" s="640">
        <f t="shared" si="283"/>
        <v>0</v>
      </c>
      <c r="K841" s="640">
        <f t="shared" si="283"/>
        <v>0</v>
      </c>
      <c r="L841" s="640">
        <f t="shared" si="283"/>
        <v>0</v>
      </c>
      <c r="M841" s="640">
        <f t="shared" si="283"/>
        <v>0</v>
      </c>
      <c r="N841" s="640">
        <f t="shared" si="283"/>
        <v>0</v>
      </c>
      <c r="O841" s="640">
        <f t="shared" si="283"/>
        <v>0</v>
      </c>
      <c r="P841" s="640">
        <f t="shared" si="283"/>
        <v>45000</v>
      </c>
      <c r="Q841" s="640">
        <f t="shared" si="283"/>
        <v>0</v>
      </c>
      <c r="R841" s="640">
        <f t="shared" si="283"/>
        <v>0</v>
      </c>
      <c r="S841" s="640">
        <f t="shared" si="283"/>
        <v>0</v>
      </c>
      <c r="T841" s="640"/>
      <c r="U841" s="640"/>
      <c r="V841" s="642">
        <f t="shared" si="283"/>
        <v>0</v>
      </c>
      <c r="W841" s="639"/>
    </row>
    <row r="842" spans="1:23" s="15" customFormat="1" ht="234.75" customHeight="1" x14ac:dyDescent="0.2">
      <c r="A842" s="640">
        <f t="shared" ref="A842:V842" si="284">A703-A633</f>
        <v>0</v>
      </c>
      <c r="B842" s="640">
        <f t="shared" si="284"/>
        <v>0</v>
      </c>
      <c r="C842" s="640">
        <f t="shared" si="284"/>
        <v>0</v>
      </c>
      <c r="D842" s="640">
        <f t="shared" si="284"/>
        <v>0</v>
      </c>
      <c r="E842" s="640">
        <f t="shared" si="284"/>
        <v>0</v>
      </c>
      <c r="F842" s="640">
        <f t="shared" si="284"/>
        <v>0</v>
      </c>
      <c r="G842" s="641"/>
      <c r="H842" s="637" t="s">
        <v>550</v>
      </c>
      <c r="I842" s="640">
        <f t="shared" si="284"/>
        <v>0</v>
      </c>
      <c r="J842" s="640">
        <f t="shared" si="284"/>
        <v>0</v>
      </c>
      <c r="K842" s="640">
        <f t="shared" si="284"/>
        <v>0</v>
      </c>
      <c r="L842" s="640">
        <f t="shared" si="284"/>
        <v>0</v>
      </c>
      <c r="M842" s="640">
        <f t="shared" si="284"/>
        <v>0</v>
      </c>
      <c r="N842" s="640">
        <f t="shared" si="284"/>
        <v>0</v>
      </c>
      <c r="O842" s="640">
        <f t="shared" si="284"/>
        <v>0</v>
      </c>
      <c r="P842" s="640">
        <f t="shared" si="284"/>
        <v>0</v>
      </c>
      <c r="Q842" s="640">
        <f t="shared" si="284"/>
        <v>0</v>
      </c>
      <c r="R842" s="640">
        <f t="shared" si="284"/>
        <v>0</v>
      </c>
      <c r="S842" s="640">
        <f t="shared" si="284"/>
        <v>0</v>
      </c>
      <c r="T842" s="640"/>
      <c r="U842" s="640"/>
      <c r="V842" s="642">
        <f t="shared" si="284"/>
        <v>0</v>
      </c>
      <c r="W842" s="639"/>
    </row>
    <row r="843" spans="1:23" s="15" customFormat="1" ht="150" customHeight="1" x14ac:dyDescent="0.2">
      <c r="A843" s="640">
        <f t="shared" ref="A843:S843" si="285">A838-A768</f>
        <v>0</v>
      </c>
      <c r="B843" s="640">
        <f t="shared" si="285"/>
        <v>0</v>
      </c>
      <c r="C843" s="640">
        <f t="shared" si="285"/>
        <v>0</v>
      </c>
      <c r="D843" s="640">
        <f t="shared" si="285"/>
        <v>0</v>
      </c>
      <c r="E843" s="640">
        <f t="shared" si="285"/>
        <v>0</v>
      </c>
      <c r="F843" s="640">
        <f t="shared" si="285"/>
        <v>0</v>
      </c>
      <c r="G843" s="641"/>
      <c r="H843" s="637" t="s">
        <v>551</v>
      </c>
      <c r="I843" s="640">
        <f t="shared" si="285"/>
        <v>0</v>
      </c>
      <c r="J843" s="640">
        <f t="shared" si="285"/>
        <v>0</v>
      </c>
      <c r="K843" s="640">
        <f t="shared" si="285"/>
        <v>0</v>
      </c>
      <c r="L843" s="640">
        <f t="shared" si="285"/>
        <v>0</v>
      </c>
      <c r="M843" s="640">
        <f t="shared" si="285"/>
        <v>0</v>
      </c>
      <c r="N843" s="640">
        <f t="shared" si="285"/>
        <v>0</v>
      </c>
      <c r="O843" s="640">
        <f t="shared" si="285"/>
        <v>0</v>
      </c>
      <c r="P843" s="640">
        <f t="shared" si="285"/>
        <v>0</v>
      </c>
      <c r="Q843" s="640">
        <f t="shared" si="285"/>
        <v>0</v>
      </c>
      <c r="R843" s="640">
        <f t="shared" si="285"/>
        <v>0</v>
      </c>
      <c r="S843" s="640">
        <f t="shared" si="285"/>
        <v>0</v>
      </c>
      <c r="T843" s="640"/>
      <c r="U843" s="640"/>
      <c r="V843" s="642">
        <f>V838-V768</f>
        <v>0</v>
      </c>
      <c r="W843" s="639"/>
    </row>
    <row r="844" spans="1:23" s="262" customFormat="1" ht="129.75" hidden="1" customHeight="1" x14ac:dyDescent="1.35">
      <c r="A844" s="259"/>
      <c r="B844" s="259"/>
      <c r="C844" s="259"/>
      <c r="D844" s="259"/>
      <c r="E844" s="259"/>
      <c r="F844" s="259"/>
      <c r="G844" s="259"/>
      <c r="H844" s="260"/>
      <c r="I844" s="260"/>
      <c r="J844" s="259"/>
      <c r="K844" s="259"/>
      <c r="L844" s="259"/>
      <c r="M844" s="259"/>
      <c r="N844" s="259"/>
      <c r="O844" s="259"/>
      <c r="P844" s="259"/>
      <c r="Q844" s="259"/>
      <c r="R844" s="259"/>
      <c r="S844" s="259"/>
      <c r="T844" s="259"/>
      <c r="U844" s="259"/>
      <c r="V844" s="259"/>
      <c r="W844" s="261"/>
    </row>
    <row r="845" spans="1:23" s="264" customFormat="1" ht="155.25" hidden="1" customHeight="1" x14ac:dyDescent="1.35">
      <c r="A845" s="263">
        <f t="shared" ref="A845:V845" si="286">A485</f>
        <v>0</v>
      </c>
      <c r="B845" s="263">
        <f t="shared" si="286"/>
        <v>0</v>
      </c>
      <c r="C845" s="263">
        <f t="shared" si="286"/>
        <v>0</v>
      </c>
      <c r="D845" s="263">
        <f t="shared" si="286"/>
        <v>0</v>
      </c>
      <c r="E845" s="263">
        <f t="shared" si="286"/>
        <v>0</v>
      </c>
      <c r="F845" s="263">
        <f t="shared" si="286"/>
        <v>0</v>
      </c>
      <c r="G845" s="263"/>
      <c r="H845" s="22" t="s">
        <v>1132</v>
      </c>
      <c r="I845" s="721"/>
      <c r="J845" s="263">
        <f t="shared" si="286"/>
        <v>0</v>
      </c>
      <c r="K845" s="263"/>
      <c r="L845" s="263"/>
      <c r="M845" s="263"/>
      <c r="N845" s="263">
        <f t="shared" si="286"/>
        <v>0</v>
      </c>
      <c r="O845" s="263">
        <f t="shared" si="286"/>
        <v>0</v>
      </c>
      <c r="P845" s="263">
        <f t="shared" si="286"/>
        <v>0</v>
      </c>
      <c r="Q845" s="263">
        <f t="shared" si="286"/>
        <v>0</v>
      </c>
      <c r="R845" s="263">
        <f t="shared" si="286"/>
        <v>0</v>
      </c>
      <c r="S845" s="263">
        <f t="shared" si="286"/>
        <v>0</v>
      </c>
      <c r="T845" s="263" t="str">
        <f t="shared" si="286"/>
        <v xml:space="preserve"> </v>
      </c>
      <c r="U845" s="263" t="str">
        <f t="shared" si="286"/>
        <v xml:space="preserve"> </v>
      </c>
      <c r="V845" s="263">
        <f t="shared" si="286"/>
        <v>0</v>
      </c>
      <c r="W845" s="261"/>
    </row>
    <row r="846" spans="1:23" s="264" customFormat="1" ht="285" hidden="1" customHeight="1" x14ac:dyDescent="1.35">
      <c r="A846" s="263">
        <f t="shared" ref="A846:V846" si="287">A492</f>
        <v>0</v>
      </c>
      <c r="B846" s="263">
        <f t="shared" si="287"/>
        <v>0</v>
      </c>
      <c r="C846" s="263">
        <f t="shared" si="287"/>
        <v>0</v>
      </c>
      <c r="D846" s="263">
        <f t="shared" si="287"/>
        <v>0</v>
      </c>
      <c r="E846" s="263">
        <f t="shared" si="287"/>
        <v>0</v>
      </c>
      <c r="F846" s="263">
        <f t="shared" si="287"/>
        <v>0</v>
      </c>
      <c r="G846" s="263"/>
      <c r="H846" s="22" t="s">
        <v>361</v>
      </c>
      <c r="I846" s="721"/>
      <c r="J846" s="263">
        <f t="shared" si="287"/>
        <v>0</v>
      </c>
      <c r="K846" s="263"/>
      <c r="L846" s="263"/>
      <c r="M846" s="263"/>
      <c r="N846" s="263">
        <f t="shared" si="287"/>
        <v>0</v>
      </c>
      <c r="O846" s="263">
        <f t="shared" si="287"/>
        <v>0</v>
      </c>
      <c r="P846" s="263">
        <f t="shared" si="287"/>
        <v>0</v>
      </c>
      <c r="Q846" s="263">
        <f t="shared" si="287"/>
        <v>0</v>
      </c>
      <c r="R846" s="263">
        <f t="shared" si="287"/>
        <v>0</v>
      </c>
      <c r="S846" s="263">
        <f t="shared" si="287"/>
        <v>0</v>
      </c>
      <c r="T846" s="263" t="str">
        <f t="shared" si="287"/>
        <v xml:space="preserve"> </v>
      </c>
      <c r="U846" s="263" t="str">
        <f t="shared" si="287"/>
        <v xml:space="preserve"> </v>
      </c>
      <c r="V846" s="263">
        <f t="shared" si="287"/>
        <v>0</v>
      </c>
      <c r="W846" s="261"/>
    </row>
    <row r="847" spans="1:23" s="264" customFormat="1" ht="127.5" hidden="1" customHeight="1" x14ac:dyDescent="1.35">
      <c r="A847" s="263">
        <f t="shared" ref="A847:V847" si="288">A521</f>
        <v>22000000</v>
      </c>
      <c r="B847" s="263">
        <f t="shared" si="288"/>
        <v>25028835</v>
      </c>
      <c r="C847" s="263">
        <f t="shared" si="288"/>
        <v>18818000</v>
      </c>
      <c r="D847" s="263">
        <f t="shared" si="288"/>
        <v>32085379</v>
      </c>
      <c r="E847" s="263">
        <f t="shared" si="288"/>
        <v>30818000</v>
      </c>
      <c r="F847" s="263">
        <f t="shared" si="288"/>
        <v>0</v>
      </c>
      <c r="G847" s="263"/>
      <c r="H847" s="22" t="str">
        <f t="shared" si="288"/>
        <v>جملة مجموعة ( 1 ) ايرادات النشاط</v>
      </c>
      <c r="I847" s="721"/>
      <c r="J847" s="263">
        <f t="shared" si="288"/>
        <v>39423000</v>
      </c>
      <c r="K847" s="263"/>
      <c r="L847" s="263"/>
      <c r="M847" s="263"/>
      <c r="N847" s="263">
        <f t="shared" si="288"/>
        <v>45523000</v>
      </c>
      <c r="O847" s="263">
        <f t="shared" si="288"/>
        <v>54623000</v>
      </c>
      <c r="P847" s="263">
        <f t="shared" si="288"/>
        <v>109246000</v>
      </c>
      <c r="Q847" s="263">
        <f t="shared" si="288"/>
        <v>0</v>
      </c>
      <c r="R847" s="263">
        <f t="shared" si="288"/>
        <v>-39423000</v>
      </c>
      <c r="S847" s="263">
        <f t="shared" si="288"/>
        <v>0</v>
      </c>
      <c r="T847" s="263" t="str">
        <f t="shared" si="288"/>
        <v xml:space="preserve"> </v>
      </c>
      <c r="U847" s="263">
        <f t="shared" si="288"/>
        <v>39423000</v>
      </c>
      <c r="V847" s="263">
        <f t="shared" si="288"/>
        <v>0</v>
      </c>
      <c r="W847" s="261"/>
    </row>
    <row r="848" spans="1:23" s="264" customFormat="1" ht="127.5" hidden="1" customHeight="1" x14ac:dyDescent="1.35">
      <c r="A848" s="263">
        <f t="shared" ref="A848:V848" si="289">A454</f>
        <v>0</v>
      </c>
      <c r="B848" s="263">
        <f t="shared" si="289"/>
        <v>17916154</v>
      </c>
      <c r="C848" s="263">
        <f t="shared" si="289"/>
        <v>3210000</v>
      </c>
      <c r="D848" s="263">
        <f t="shared" si="289"/>
        <v>18263069</v>
      </c>
      <c r="E848" s="263">
        <f t="shared" si="289"/>
        <v>10516000</v>
      </c>
      <c r="F848" s="263">
        <f t="shared" si="289"/>
        <v>0</v>
      </c>
      <c r="G848" s="263"/>
      <c r="H848" s="263" t="str">
        <f t="shared" si="289"/>
        <v>نوع (2) الفائض المرحل ( أرباح مرحلة )</v>
      </c>
      <c r="I848" s="263"/>
      <c r="J848" s="263">
        <f t="shared" si="289"/>
        <v>13903000</v>
      </c>
      <c r="K848" s="263"/>
      <c r="L848" s="263"/>
      <c r="M848" s="263"/>
      <c r="N848" s="263">
        <f t="shared" si="289"/>
        <v>17644000</v>
      </c>
      <c r="O848" s="263">
        <f t="shared" si="289"/>
        <v>23549000</v>
      </c>
      <c r="P848" s="263">
        <f t="shared" si="289"/>
        <v>47098000</v>
      </c>
      <c r="Q848" s="263">
        <f t="shared" si="289"/>
        <v>0</v>
      </c>
      <c r="R848" s="263">
        <f t="shared" si="289"/>
        <v>-13903000</v>
      </c>
      <c r="S848" s="263">
        <f t="shared" si="289"/>
        <v>0</v>
      </c>
      <c r="T848" s="263" t="str">
        <f t="shared" si="289"/>
        <v xml:space="preserve"> </v>
      </c>
      <c r="U848" s="263">
        <f t="shared" si="289"/>
        <v>13903000</v>
      </c>
      <c r="V848" s="263">
        <f t="shared" si="289"/>
        <v>0</v>
      </c>
      <c r="W848" s="261"/>
    </row>
    <row r="849" spans="1:23" s="264" customFormat="1" ht="127.5" hidden="1" customHeight="1" x14ac:dyDescent="1.35">
      <c r="A849" s="259"/>
      <c r="B849" s="259"/>
      <c r="C849" s="259"/>
      <c r="D849" s="259"/>
      <c r="E849" s="259"/>
      <c r="F849" s="259"/>
      <c r="G849" s="259"/>
      <c r="H849" s="260"/>
      <c r="I849" s="260"/>
      <c r="J849" s="259"/>
      <c r="K849" s="259"/>
      <c r="L849" s="259"/>
      <c r="M849" s="259"/>
      <c r="N849" s="259"/>
      <c r="O849" s="259"/>
      <c r="P849" s="259"/>
      <c r="Q849" s="259"/>
      <c r="R849" s="259"/>
      <c r="S849" s="259"/>
      <c r="T849" s="259"/>
      <c r="U849" s="259"/>
      <c r="V849" s="259"/>
      <c r="W849" s="261"/>
    </row>
    <row r="850" spans="1:23" s="264" customFormat="1" ht="127.5" hidden="1" customHeight="1" x14ac:dyDescent="1.35">
      <c r="A850" s="259"/>
      <c r="B850" s="259"/>
      <c r="C850" s="259"/>
      <c r="D850" s="259"/>
      <c r="E850" s="259"/>
      <c r="F850" s="259"/>
      <c r="G850" s="259"/>
      <c r="H850" s="260"/>
      <c r="I850" s="260"/>
      <c r="J850" s="259"/>
      <c r="K850" s="259"/>
      <c r="L850" s="259"/>
      <c r="M850" s="259"/>
      <c r="N850" s="259"/>
      <c r="O850" s="259"/>
      <c r="P850" s="259"/>
      <c r="Q850" s="259"/>
      <c r="R850" s="259"/>
      <c r="S850" s="259"/>
      <c r="T850" s="259"/>
      <c r="U850" s="259"/>
      <c r="V850" s="259"/>
      <c r="W850" s="261"/>
    </row>
    <row r="851" spans="1:23" s="264" customFormat="1" ht="127.5" hidden="1" customHeight="1" x14ac:dyDescent="1.35">
      <c r="A851" s="259"/>
      <c r="B851" s="259"/>
      <c r="C851" s="259"/>
      <c r="D851" s="259"/>
      <c r="E851" s="259"/>
      <c r="F851" s="259"/>
      <c r="G851" s="259"/>
      <c r="H851" s="260"/>
      <c r="I851" s="260"/>
      <c r="J851" s="259"/>
      <c r="K851" s="259"/>
      <c r="L851" s="259"/>
      <c r="M851" s="259"/>
      <c r="N851" s="259"/>
      <c r="O851" s="259"/>
      <c r="P851" s="259"/>
      <c r="Q851" s="259"/>
      <c r="R851" s="259"/>
      <c r="S851" s="259"/>
      <c r="T851" s="259"/>
      <c r="U851" s="259"/>
      <c r="V851" s="259"/>
      <c r="W851" s="261"/>
    </row>
    <row r="852" spans="1:23" ht="57.75" customHeight="1" x14ac:dyDescent="0.2"/>
  </sheetData>
  <sheetProtection password="CC6B" sheet="1" formatCells="0" formatRows="0" sort="0" autoFilter="0"/>
  <autoFilter ref="A1:W843" xr:uid="{00000000-0009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2">
      <filters blank="1">
        <filter val="1"/>
        <filter val="100483915"/>
        <filter val="1022620"/>
        <filter val="10362399"/>
        <filter val="10365511"/>
        <filter val="10446135"/>
        <filter val="104746"/>
        <filter val="105794"/>
        <filter val="10633720"/>
        <filter val="108995"/>
        <filter val="1092964"/>
        <filter val="1107000"/>
        <filter val="1133206"/>
        <filter val="11332779"/>
        <filter val="1140123"/>
        <filter val="114441"/>
        <filter val="11675988"/>
        <filter val="11828309"/>
        <filter val="1195151"/>
        <filter val="121554"/>
        <filter val="12255852"/>
        <filter val="12258000"/>
        <filter val="1232459"/>
        <filter val="12471093"/>
        <filter val="124970"/>
        <filter val="12927450"/>
        <filter val="13365000"/>
        <filter val="13365511"/>
        <filter val="13404903"/>
        <filter val="1400"/>
        <filter val="140000"/>
        <filter val="1439179"/>
        <filter val="1448620"/>
        <filter val="1492018"/>
        <filter val="15000"/>
        <filter val="1545708"/>
        <filter val="158465449"/>
        <filter val="15865511"/>
        <filter val="158847"/>
        <filter val="159000"/>
        <filter val="1593708"/>
        <filter val="1631188"/>
        <filter val="165070177"/>
        <filter val="16679897"/>
        <filter val="16798607"/>
        <filter val="1698381"/>
        <filter val="17354921"/>
        <filter val="17489023"/>
        <filter val="17684897"/>
        <filter val="1824106"/>
        <filter val="18249220"/>
        <filter val="18365511"/>
        <filter val="18417"/>
        <filter val="1850716"/>
        <filter val="1854521"/>
        <filter val="18763313"/>
        <filter val="188607"/>
        <filter val="2018636"/>
        <filter val="2056381"/>
        <filter val="2139081"/>
        <filter val="2191383"/>
        <filter val="2263797"/>
        <filter val="2273329"/>
        <filter val="230245"/>
        <filter val="231776959"/>
        <filter val="235150"/>
        <filter val="2356520"/>
        <filter val="23900423"/>
        <filter val="250000"/>
        <filter val="2500000"/>
        <filter val="25104717"/>
        <filter val="2518137"/>
        <filter val="2573649"/>
        <filter val="269205"/>
        <filter val="26987"/>
        <filter val="274450"/>
        <filter val="2755759"/>
        <filter val="282275"/>
        <filter val="28237065"/>
        <filter val="29154866"/>
        <filter val="29160482"/>
        <filter val="2950166"/>
        <filter val="29750000"/>
        <filter val="3000000"/>
        <filter val="302153"/>
        <filter val="3123887"/>
        <filter val="3239616"/>
        <filter val="3241960"/>
        <filter val="3371590"/>
        <filter val="342350258"/>
        <filter val="35438100"/>
        <filter val="35808"/>
        <filter val="3582697"/>
        <filter val="3737850"/>
        <filter val="38469717"/>
        <filter val="3950228"/>
        <filter val="397517775"/>
        <filter val="397800050"/>
        <filter val="39888710"/>
        <filter val="40122"/>
        <filter val="41644290"/>
        <filter val="42082316"/>
        <filter val="421722"/>
        <filter val="42446"/>
        <filter val="4341909"/>
        <filter val="4357174"/>
        <filter val="4636608"/>
        <filter val="47000"/>
        <filter val="48020843"/>
        <filter val="495850207"/>
        <filter val="500815707"/>
        <filter val="500860207"/>
        <filter val="5010000"/>
        <filter val="5170690"/>
        <filter val="52308644"/>
        <filter val="5334"/>
        <filter val="53520"/>
        <filter val="5367318"/>
        <filter val="5374703"/>
        <filter val="5475995"/>
        <filter val="55000"/>
        <filter val="5511700"/>
        <filter val="5526979"/>
        <filter val="55816"/>
        <filter val="57055"/>
        <filter val="573554"/>
        <filter val="576"/>
        <filter val="5763759"/>
        <filter val="57669004"/>
        <filter val="577014"/>
        <filter val="5913170"/>
        <filter val="5938"/>
        <filter val="600000"/>
        <filter val="60403"/>
        <filter val="619324"/>
        <filter val="6206190"/>
        <filter val="6275652"/>
        <filter val="6346536"/>
        <filter val="64928567"/>
        <filter val="6650000"/>
        <filter val="6697374"/>
        <filter val="670307"/>
        <filter val="6874459"/>
        <filter val="69044229"/>
        <filter val="70094"/>
        <filter val="70806"/>
        <filter val="7321"/>
        <filter val="755000"/>
        <filter val="7614475"/>
        <filter val="7615500"/>
        <filter val="765714"/>
        <filter val="771610"/>
        <filter val="8114582"/>
        <filter val="813610"/>
        <filter val="81469126"/>
        <filter val="8428099"/>
        <filter val="86729126"/>
        <filter val="8857459"/>
        <filter val="90000"/>
        <filter val="91501363"/>
        <filter val="9168137"/>
        <filter val="916826"/>
        <filter val="96131"/>
        <filter val="964"/>
        <filter val="985475"/>
        <filter val="9904313"/>
      </filters>
    </filterColumn>
  </autoFilter>
  <mergeCells count="15">
    <mergeCell ref="A1:V1"/>
    <mergeCell ref="D2:S2"/>
    <mergeCell ref="T2:V2"/>
    <mergeCell ref="A3:B3"/>
    <mergeCell ref="C3:D3"/>
    <mergeCell ref="E3:F3"/>
    <mergeCell ref="G3:G4"/>
    <mergeCell ref="H3:H4"/>
    <mergeCell ref="N3:Q3"/>
    <mergeCell ref="R3:R4"/>
    <mergeCell ref="S3:S4"/>
    <mergeCell ref="T3:U3"/>
    <mergeCell ref="V3:V4"/>
    <mergeCell ref="I3:J3"/>
    <mergeCell ref="K3:M3"/>
  </mergeCells>
  <dataValidations count="3">
    <dataValidation type="whole" operator="greaterThanOrEqual" allowBlank="1" showInputMessage="1" showErrorMessage="1" sqref="A67:F86 A5:F27 T5:V838 K5:M838 G5:G838 N166:S194 A88:F109 N34:S37 I5:I838 A166:F194 H14:H19 H21:H27 N39:S40 N42:S45 H348:H501 A29:F32 N47:S58 A34:F37 N60:S65 A39:F40 H503:H838 A42:F45 N111:S164 A47:F58 N197:S838 A60:F65 N67:S86 A111:F164 H197:H346 A197:F838 H39:H40 H34:H37 H29:H32 H5:H12 J5:J27 N29:S32 J197:J838 J111:J164 J60:J65 J47:J58 J42:J45 J39:J40 J34:J37 J166:J194 J29:J32 J88:J109 J67:J86 N88:S109 N5:S27 H42:H102 H104:H194" xr:uid="{D198A7DF-E91D-4F12-94B2-9D0D928176DB}">
      <formula1>0</formula1>
    </dataValidation>
    <dataValidation type="custom" operator="greaterThanOrEqual" allowBlank="1" showInputMessage="1" showErrorMessage="1" sqref="H196" xr:uid="{8A36A5E9-715E-4092-A2E6-1CEDB03B04DC}">
      <formula1>0</formula1>
    </dataValidation>
    <dataValidation operator="greaterThanOrEqual" allowBlank="1" showInputMessage="1" showErrorMessage="1" sqref="H13 N28:S28 A87:F87 N33:S33 A110:F110 N38:S38 A195:F196 H20 N41:S41 N46:S46 A28:F28 N59:S59 A33:F33 N66:S66 A38:F38 H502 A41:F41 N165:S165 A46:F46 N87:S87 A59:F59 N110:S110 A66:F66 H195 A165:F165 H347 H41 H38 H33 H28 J165 J66 J59 J46 J41 J38 J33 J28 J195:J196 J110 J87 N195:S196 H103" xr:uid="{E4993C3F-8981-4C88-81A2-101375B090CE}"/>
  </dataValidations>
  <printOptions horizontalCentered="1"/>
  <pageMargins left="0.196850393700787" right="0.196850393700787" top="0.55118110236220497" bottom="0.39370078740157499" header="0.31496062992126" footer="0"/>
  <pageSetup paperSize="9" scale="20" orientation="landscape" r:id="rId1"/>
  <headerFooter>
    <oddHeader>&amp;L&amp;"Arial,غامق"&amp;24&amp;N/&amp;P&amp;R&amp;"Arial,غامق"&amp;14  &amp;22 قطاع موازنات الامن والعدالة 
ولخدمات العامة والحماية الاجتماعية
الادارة المركزية للدفاع والامن والعدالة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63B40-BC80-4B33-B54E-FD5329245885}">
  <sheetPr>
    <pageSetUpPr fitToPage="1"/>
  </sheetPr>
  <dimension ref="A1:V29"/>
  <sheetViews>
    <sheetView rightToLeft="1" zoomScale="50" zoomScaleNormal="50" workbookViewId="0">
      <selection activeCell="S4" sqref="S4:T4"/>
    </sheetView>
  </sheetViews>
  <sheetFormatPr defaultRowHeight="18.75" x14ac:dyDescent="0.25"/>
  <cols>
    <col min="1" max="2" width="15.28515625" style="643" customWidth="1"/>
    <col min="3" max="3" width="14.7109375" style="643" customWidth="1"/>
    <col min="4" max="9" width="15" style="643" customWidth="1"/>
    <col min="10" max="10" width="15.5703125" style="643" customWidth="1"/>
    <col min="11" max="11" width="39" style="643" customWidth="1"/>
    <col min="12" max="17" width="14.42578125" style="657" customWidth="1"/>
    <col min="18" max="18" width="16.42578125" style="657" customWidth="1"/>
    <col min="19" max="20" width="14.42578125" style="657" customWidth="1"/>
    <col min="21" max="21" width="17.140625" style="657" customWidth="1"/>
    <col min="22" max="22" width="35.42578125" style="657" customWidth="1"/>
    <col min="23" max="256" width="9.140625" style="643"/>
    <col min="257" max="258" width="15.28515625" style="643" customWidth="1"/>
    <col min="259" max="259" width="14.7109375" style="643" customWidth="1"/>
    <col min="260" max="265" width="15" style="643" customWidth="1"/>
    <col min="266" max="266" width="15.5703125" style="643" customWidth="1"/>
    <col min="267" max="267" width="39" style="643" customWidth="1"/>
    <col min="268" max="273" width="14.42578125" style="643" customWidth="1"/>
    <col min="274" max="274" width="16.42578125" style="643" customWidth="1"/>
    <col min="275" max="276" width="14.42578125" style="643" customWidth="1"/>
    <col min="277" max="277" width="17.140625" style="643" customWidth="1"/>
    <col min="278" max="278" width="35.42578125" style="643" customWidth="1"/>
    <col min="279" max="512" width="9.140625" style="643"/>
    <col min="513" max="514" width="15.28515625" style="643" customWidth="1"/>
    <col min="515" max="515" width="14.7109375" style="643" customWidth="1"/>
    <col min="516" max="521" width="15" style="643" customWidth="1"/>
    <col min="522" max="522" width="15.5703125" style="643" customWidth="1"/>
    <col min="523" max="523" width="39" style="643" customWidth="1"/>
    <col min="524" max="529" width="14.42578125" style="643" customWidth="1"/>
    <col min="530" max="530" width="16.42578125" style="643" customWidth="1"/>
    <col min="531" max="532" width="14.42578125" style="643" customWidth="1"/>
    <col min="533" max="533" width="17.140625" style="643" customWidth="1"/>
    <col min="534" max="534" width="35.42578125" style="643" customWidth="1"/>
    <col min="535" max="768" width="9.140625" style="643"/>
    <col min="769" max="770" width="15.28515625" style="643" customWidth="1"/>
    <col min="771" max="771" width="14.7109375" style="643" customWidth="1"/>
    <col min="772" max="777" width="15" style="643" customWidth="1"/>
    <col min="778" max="778" width="15.5703125" style="643" customWidth="1"/>
    <col min="779" max="779" width="39" style="643" customWidth="1"/>
    <col min="780" max="785" width="14.42578125" style="643" customWidth="1"/>
    <col min="786" max="786" width="16.42578125" style="643" customWidth="1"/>
    <col min="787" max="788" width="14.42578125" style="643" customWidth="1"/>
    <col min="789" max="789" width="17.140625" style="643" customWidth="1"/>
    <col min="790" max="790" width="35.42578125" style="643" customWidth="1"/>
    <col min="791" max="1024" width="9.140625" style="643"/>
    <col min="1025" max="1026" width="15.28515625" style="643" customWidth="1"/>
    <col min="1027" max="1027" width="14.7109375" style="643" customWidth="1"/>
    <col min="1028" max="1033" width="15" style="643" customWidth="1"/>
    <col min="1034" max="1034" width="15.5703125" style="643" customWidth="1"/>
    <col min="1035" max="1035" width="39" style="643" customWidth="1"/>
    <col min="1036" max="1041" width="14.42578125" style="643" customWidth="1"/>
    <col min="1042" max="1042" width="16.42578125" style="643" customWidth="1"/>
    <col min="1043" max="1044" width="14.42578125" style="643" customWidth="1"/>
    <col min="1045" max="1045" width="17.140625" style="643" customWidth="1"/>
    <col min="1046" max="1046" width="35.42578125" style="643" customWidth="1"/>
    <col min="1047" max="1280" width="9.140625" style="643"/>
    <col min="1281" max="1282" width="15.28515625" style="643" customWidth="1"/>
    <col min="1283" max="1283" width="14.7109375" style="643" customWidth="1"/>
    <col min="1284" max="1289" width="15" style="643" customWidth="1"/>
    <col min="1290" max="1290" width="15.5703125" style="643" customWidth="1"/>
    <col min="1291" max="1291" width="39" style="643" customWidth="1"/>
    <col min="1292" max="1297" width="14.42578125" style="643" customWidth="1"/>
    <col min="1298" max="1298" width="16.42578125" style="643" customWidth="1"/>
    <col min="1299" max="1300" width="14.42578125" style="643" customWidth="1"/>
    <col min="1301" max="1301" width="17.140625" style="643" customWidth="1"/>
    <col min="1302" max="1302" width="35.42578125" style="643" customWidth="1"/>
    <col min="1303" max="1536" width="9.140625" style="643"/>
    <col min="1537" max="1538" width="15.28515625" style="643" customWidth="1"/>
    <col min="1539" max="1539" width="14.7109375" style="643" customWidth="1"/>
    <col min="1540" max="1545" width="15" style="643" customWidth="1"/>
    <col min="1546" max="1546" width="15.5703125" style="643" customWidth="1"/>
    <col min="1547" max="1547" width="39" style="643" customWidth="1"/>
    <col min="1548" max="1553" width="14.42578125" style="643" customWidth="1"/>
    <col min="1554" max="1554" width="16.42578125" style="643" customWidth="1"/>
    <col min="1555" max="1556" width="14.42578125" style="643" customWidth="1"/>
    <col min="1557" max="1557" width="17.140625" style="643" customWidth="1"/>
    <col min="1558" max="1558" width="35.42578125" style="643" customWidth="1"/>
    <col min="1559" max="1792" width="9.140625" style="643"/>
    <col min="1793" max="1794" width="15.28515625" style="643" customWidth="1"/>
    <col min="1795" max="1795" width="14.7109375" style="643" customWidth="1"/>
    <col min="1796" max="1801" width="15" style="643" customWidth="1"/>
    <col min="1802" max="1802" width="15.5703125" style="643" customWidth="1"/>
    <col min="1803" max="1803" width="39" style="643" customWidth="1"/>
    <col min="1804" max="1809" width="14.42578125" style="643" customWidth="1"/>
    <col min="1810" max="1810" width="16.42578125" style="643" customWidth="1"/>
    <col min="1811" max="1812" width="14.42578125" style="643" customWidth="1"/>
    <col min="1813" max="1813" width="17.140625" style="643" customWidth="1"/>
    <col min="1814" max="1814" width="35.42578125" style="643" customWidth="1"/>
    <col min="1815" max="2048" width="9.140625" style="643"/>
    <col min="2049" max="2050" width="15.28515625" style="643" customWidth="1"/>
    <col min="2051" max="2051" width="14.7109375" style="643" customWidth="1"/>
    <col min="2052" max="2057" width="15" style="643" customWidth="1"/>
    <col min="2058" max="2058" width="15.5703125" style="643" customWidth="1"/>
    <col min="2059" max="2059" width="39" style="643" customWidth="1"/>
    <col min="2060" max="2065" width="14.42578125" style="643" customWidth="1"/>
    <col min="2066" max="2066" width="16.42578125" style="643" customWidth="1"/>
    <col min="2067" max="2068" width="14.42578125" style="643" customWidth="1"/>
    <col min="2069" max="2069" width="17.140625" style="643" customWidth="1"/>
    <col min="2070" max="2070" width="35.42578125" style="643" customWidth="1"/>
    <col min="2071" max="2304" width="9.140625" style="643"/>
    <col min="2305" max="2306" width="15.28515625" style="643" customWidth="1"/>
    <col min="2307" max="2307" width="14.7109375" style="643" customWidth="1"/>
    <col min="2308" max="2313" width="15" style="643" customWidth="1"/>
    <col min="2314" max="2314" width="15.5703125" style="643" customWidth="1"/>
    <col min="2315" max="2315" width="39" style="643" customWidth="1"/>
    <col min="2316" max="2321" width="14.42578125" style="643" customWidth="1"/>
    <col min="2322" max="2322" width="16.42578125" style="643" customWidth="1"/>
    <col min="2323" max="2324" width="14.42578125" style="643" customWidth="1"/>
    <col min="2325" max="2325" width="17.140625" style="643" customWidth="1"/>
    <col min="2326" max="2326" width="35.42578125" style="643" customWidth="1"/>
    <col min="2327" max="2560" width="9.140625" style="643"/>
    <col min="2561" max="2562" width="15.28515625" style="643" customWidth="1"/>
    <col min="2563" max="2563" width="14.7109375" style="643" customWidth="1"/>
    <col min="2564" max="2569" width="15" style="643" customWidth="1"/>
    <col min="2570" max="2570" width="15.5703125" style="643" customWidth="1"/>
    <col min="2571" max="2571" width="39" style="643" customWidth="1"/>
    <col min="2572" max="2577" width="14.42578125" style="643" customWidth="1"/>
    <col min="2578" max="2578" width="16.42578125" style="643" customWidth="1"/>
    <col min="2579" max="2580" width="14.42578125" style="643" customWidth="1"/>
    <col min="2581" max="2581" width="17.140625" style="643" customWidth="1"/>
    <col min="2582" max="2582" width="35.42578125" style="643" customWidth="1"/>
    <col min="2583" max="2816" width="9.140625" style="643"/>
    <col min="2817" max="2818" width="15.28515625" style="643" customWidth="1"/>
    <col min="2819" max="2819" width="14.7109375" style="643" customWidth="1"/>
    <col min="2820" max="2825" width="15" style="643" customWidth="1"/>
    <col min="2826" max="2826" width="15.5703125" style="643" customWidth="1"/>
    <col min="2827" max="2827" width="39" style="643" customWidth="1"/>
    <col min="2828" max="2833" width="14.42578125" style="643" customWidth="1"/>
    <col min="2834" max="2834" width="16.42578125" style="643" customWidth="1"/>
    <col min="2835" max="2836" width="14.42578125" style="643" customWidth="1"/>
    <col min="2837" max="2837" width="17.140625" style="643" customWidth="1"/>
    <col min="2838" max="2838" width="35.42578125" style="643" customWidth="1"/>
    <col min="2839" max="3072" width="9.140625" style="643"/>
    <col min="3073" max="3074" width="15.28515625" style="643" customWidth="1"/>
    <col min="3075" max="3075" width="14.7109375" style="643" customWidth="1"/>
    <col min="3076" max="3081" width="15" style="643" customWidth="1"/>
    <col min="3082" max="3082" width="15.5703125" style="643" customWidth="1"/>
    <col min="3083" max="3083" width="39" style="643" customWidth="1"/>
    <col min="3084" max="3089" width="14.42578125" style="643" customWidth="1"/>
    <col min="3090" max="3090" width="16.42578125" style="643" customWidth="1"/>
    <col min="3091" max="3092" width="14.42578125" style="643" customWidth="1"/>
    <col min="3093" max="3093" width="17.140625" style="643" customWidth="1"/>
    <col min="3094" max="3094" width="35.42578125" style="643" customWidth="1"/>
    <col min="3095" max="3328" width="9.140625" style="643"/>
    <col min="3329" max="3330" width="15.28515625" style="643" customWidth="1"/>
    <col min="3331" max="3331" width="14.7109375" style="643" customWidth="1"/>
    <col min="3332" max="3337" width="15" style="643" customWidth="1"/>
    <col min="3338" max="3338" width="15.5703125" style="643" customWidth="1"/>
    <col min="3339" max="3339" width="39" style="643" customWidth="1"/>
    <col min="3340" max="3345" width="14.42578125" style="643" customWidth="1"/>
    <col min="3346" max="3346" width="16.42578125" style="643" customWidth="1"/>
    <col min="3347" max="3348" width="14.42578125" style="643" customWidth="1"/>
    <col min="3349" max="3349" width="17.140625" style="643" customWidth="1"/>
    <col min="3350" max="3350" width="35.42578125" style="643" customWidth="1"/>
    <col min="3351" max="3584" width="9.140625" style="643"/>
    <col min="3585" max="3586" width="15.28515625" style="643" customWidth="1"/>
    <col min="3587" max="3587" width="14.7109375" style="643" customWidth="1"/>
    <col min="3588" max="3593" width="15" style="643" customWidth="1"/>
    <col min="3594" max="3594" width="15.5703125" style="643" customWidth="1"/>
    <col min="3595" max="3595" width="39" style="643" customWidth="1"/>
    <col min="3596" max="3601" width="14.42578125" style="643" customWidth="1"/>
    <col min="3602" max="3602" width="16.42578125" style="643" customWidth="1"/>
    <col min="3603" max="3604" width="14.42578125" style="643" customWidth="1"/>
    <col min="3605" max="3605" width="17.140625" style="643" customWidth="1"/>
    <col min="3606" max="3606" width="35.42578125" style="643" customWidth="1"/>
    <col min="3607" max="3840" width="9.140625" style="643"/>
    <col min="3841" max="3842" width="15.28515625" style="643" customWidth="1"/>
    <col min="3843" max="3843" width="14.7109375" style="643" customWidth="1"/>
    <col min="3844" max="3849" width="15" style="643" customWidth="1"/>
    <col min="3850" max="3850" width="15.5703125" style="643" customWidth="1"/>
    <col min="3851" max="3851" width="39" style="643" customWidth="1"/>
    <col min="3852" max="3857" width="14.42578125" style="643" customWidth="1"/>
    <col min="3858" max="3858" width="16.42578125" style="643" customWidth="1"/>
    <col min="3859" max="3860" width="14.42578125" style="643" customWidth="1"/>
    <col min="3861" max="3861" width="17.140625" style="643" customWidth="1"/>
    <col min="3862" max="3862" width="35.42578125" style="643" customWidth="1"/>
    <col min="3863" max="4096" width="9.140625" style="643"/>
    <col min="4097" max="4098" width="15.28515625" style="643" customWidth="1"/>
    <col min="4099" max="4099" width="14.7109375" style="643" customWidth="1"/>
    <col min="4100" max="4105" width="15" style="643" customWidth="1"/>
    <col min="4106" max="4106" width="15.5703125" style="643" customWidth="1"/>
    <col min="4107" max="4107" width="39" style="643" customWidth="1"/>
    <col min="4108" max="4113" width="14.42578125" style="643" customWidth="1"/>
    <col min="4114" max="4114" width="16.42578125" style="643" customWidth="1"/>
    <col min="4115" max="4116" width="14.42578125" style="643" customWidth="1"/>
    <col min="4117" max="4117" width="17.140625" style="643" customWidth="1"/>
    <col min="4118" max="4118" width="35.42578125" style="643" customWidth="1"/>
    <col min="4119" max="4352" width="9.140625" style="643"/>
    <col min="4353" max="4354" width="15.28515625" style="643" customWidth="1"/>
    <col min="4355" max="4355" width="14.7109375" style="643" customWidth="1"/>
    <col min="4356" max="4361" width="15" style="643" customWidth="1"/>
    <col min="4362" max="4362" width="15.5703125" style="643" customWidth="1"/>
    <col min="4363" max="4363" width="39" style="643" customWidth="1"/>
    <col min="4364" max="4369" width="14.42578125" style="643" customWidth="1"/>
    <col min="4370" max="4370" width="16.42578125" style="643" customWidth="1"/>
    <col min="4371" max="4372" width="14.42578125" style="643" customWidth="1"/>
    <col min="4373" max="4373" width="17.140625" style="643" customWidth="1"/>
    <col min="4374" max="4374" width="35.42578125" style="643" customWidth="1"/>
    <col min="4375" max="4608" width="9.140625" style="643"/>
    <col min="4609" max="4610" width="15.28515625" style="643" customWidth="1"/>
    <col min="4611" max="4611" width="14.7109375" style="643" customWidth="1"/>
    <col min="4612" max="4617" width="15" style="643" customWidth="1"/>
    <col min="4618" max="4618" width="15.5703125" style="643" customWidth="1"/>
    <col min="4619" max="4619" width="39" style="643" customWidth="1"/>
    <col min="4620" max="4625" width="14.42578125" style="643" customWidth="1"/>
    <col min="4626" max="4626" width="16.42578125" style="643" customWidth="1"/>
    <col min="4627" max="4628" width="14.42578125" style="643" customWidth="1"/>
    <col min="4629" max="4629" width="17.140625" style="643" customWidth="1"/>
    <col min="4630" max="4630" width="35.42578125" style="643" customWidth="1"/>
    <col min="4631" max="4864" width="9.140625" style="643"/>
    <col min="4865" max="4866" width="15.28515625" style="643" customWidth="1"/>
    <col min="4867" max="4867" width="14.7109375" style="643" customWidth="1"/>
    <col min="4868" max="4873" width="15" style="643" customWidth="1"/>
    <col min="4874" max="4874" width="15.5703125" style="643" customWidth="1"/>
    <col min="4875" max="4875" width="39" style="643" customWidth="1"/>
    <col min="4876" max="4881" width="14.42578125" style="643" customWidth="1"/>
    <col min="4882" max="4882" width="16.42578125" style="643" customWidth="1"/>
    <col min="4883" max="4884" width="14.42578125" style="643" customWidth="1"/>
    <col min="4885" max="4885" width="17.140625" style="643" customWidth="1"/>
    <col min="4886" max="4886" width="35.42578125" style="643" customWidth="1"/>
    <col min="4887" max="5120" width="9.140625" style="643"/>
    <col min="5121" max="5122" width="15.28515625" style="643" customWidth="1"/>
    <col min="5123" max="5123" width="14.7109375" style="643" customWidth="1"/>
    <col min="5124" max="5129" width="15" style="643" customWidth="1"/>
    <col min="5130" max="5130" width="15.5703125" style="643" customWidth="1"/>
    <col min="5131" max="5131" width="39" style="643" customWidth="1"/>
    <col min="5132" max="5137" width="14.42578125" style="643" customWidth="1"/>
    <col min="5138" max="5138" width="16.42578125" style="643" customWidth="1"/>
    <col min="5139" max="5140" width="14.42578125" style="643" customWidth="1"/>
    <col min="5141" max="5141" width="17.140625" style="643" customWidth="1"/>
    <col min="5142" max="5142" width="35.42578125" style="643" customWidth="1"/>
    <col min="5143" max="5376" width="9.140625" style="643"/>
    <col min="5377" max="5378" width="15.28515625" style="643" customWidth="1"/>
    <col min="5379" max="5379" width="14.7109375" style="643" customWidth="1"/>
    <col min="5380" max="5385" width="15" style="643" customWidth="1"/>
    <col min="5386" max="5386" width="15.5703125" style="643" customWidth="1"/>
    <col min="5387" max="5387" width="39" style="643" customWidth="1"/>
    <col min="5388" max="5393" width="14.42578125" style="643" customWidth="1"/>
    <col min="5394" max="5394" width="16.42578125" style="643" customWidth="1"/>
    <col min="5395" max="5396" width="14.42578125" style="643" customWidth="1"/>
    <col min="5397" max="5397" width="17.140625" style="643" customWidth="1"/>
    <col min="5398" max="5398" width="35.42578125" style="643" customWidth="1"/>
    <col min="5399" max="5632" width="9.140625" style="643"/>
    <col min="5633" max="5634" width="15.28515625" style="643" customWidth="1"/>
    <col min="5635" max="5635" width="14.7109375" style="643" customWidth="1"/>
    <col min="5636" max="5641" width="15" style="643" customWidth="1"/>
    <col min="5642" max="5642" width="15.5703125" style="643" customWidth="1"/>
    <col min="5643" max="5643" width="39" style="643" customWidth="1"/>
    <col min="5644" max="5649" width="14.42578125" style="643" customWidth="1"/>
    <col min="5650" max="5650" width="16.42578125" style="643" customWidth="1"/>
    <col min="5651" max="5652" width="14.42578125" style="643" customWidth="1"/>
    <col min="5653" max="5653" width="17.140625" style="643" customWidth="1"/>
    <col min="5654" max="5654" width="35.42578125" style="643" customWidth="1"/>
    <col min="5655" max="5888" width="9.140625" style="643"/>
    <col min="5889" max="5890" width="15.28515625" style="643" customWidth="1"/>
    <col min="5891" max="5891" width="14.7109375" style="643" customWidth="1"/>
    <col min="5892" max="5897" width="15" style="643" customWidth="1"/>
    <col min="5898" max="5898" width="15.5703125" style="643" customWidth="1"/>
    <col min="5899" max="5899" width="39" style="643" customWidth="1"/>
    <col min="5900" max="5905" width="14.42578125" style="643" customWidth="1"/>
    <col min="5906" max="5906" width="16.42578125" style="643" customWidth="1"/>
    <col min="5907" max="5908" width="14.42578125" style="643" customWidth="1"/>
    <col min="5909" max="5909" width="17.140625" style="643" customWidth="1"/>
    <col min="5910" max="5910" width="35.42578125" style="643" customWidth="1"/>
    <col min="5911" max="6144" width="9.140625" style="643"/>
    <col min="6145" max="6146" width="15.28515625" style="643" customWidth="1"/>
    <col min="6147" max="6147" width="14.7109375" style="643" customWidth="1"/>
    <col min="6148" max="6153" width="15" style="643" customWidth="1"/>
    <col min="6154" max="6154" width="15.5703125" style="643" customWidth="1"/>
    <col min="6155" max="6155" width="39" style="643" customWidth="1"/>
    <col min="6156" max="6161" width="14.42578125" style="643" customWidth="1"/>
    <col min="6162" max="6162" width="16.42578125" style="643" customWidth="1"/>
    <col min="6163" max="6164" width="14.42578125" style="643" customWidth="1"/>
    <col min="6165" max="6165" width="17.140625" style="643" customWidth="1"/>
    <col min="6166" max="6166" width="35.42578125" style="643" customWidth="1"/>
    <col min="6167" max="6400" width="9.140625" style="643"/>
    <col min="6401" max="6402" width="15.28515625" style="643" customWidth="1"/>
    <col min="6403" max="6403" width="14.7109375" style="643" customWidth="1"/>
    <col min="6404" max="6409" width="15" style="643" customWidth="1"/>
    <col min="6410" max="6410" width="15.5703125" style="643" customWidth="1"/>
    <col min="6411" max="6411" width="39" style="643" customWidth="1"/>
    <col min="6412" max="6417" width="14.42578125" style="643" customWidth="1"/>
    <col min="6418" max="6418" width="16.42578125" style="643" customWidth="1"/>
    <col min="6419" max="6420" width="14.42578125" style="643" customWidth="1"/>
    <col min="6421" max="6421" width="17.140625" style="643" customWidth="1"/>
    <col min="6422" max="6422" width="35.42578125" style="643" customWidth="1"/>
    <col min="6423" max="6656" width="9.140625" style="643"/>
    <col min="6657" max="6658" width="15.28515625" style="643" customWidth="1"/>
    <col min="6659" max="6659" width="14.7109375" style="643" customWidth="1"/>
    <col min="6660" max="6665" width="15" style="643" customWidth="1"/>
    <col min="6666" max="6666" width="15.5703125" style="643" customWidth="1"/>
    <col min="6667" max="6667" width="39" style="643" customWidth="1"/>
    <col min="6668" max="6673" width="14.42578125" style="643" customWidth="1"/>
    <col min="6674" max="6674" width="16.42578125" style="643" customWidth="1"/>
    <col min="6675" max="6676" width="14.42578125" style="643" customWidth="1"/>
    <col min="6677" max="6677" width="17.140625" style="643" customWidth="1"/>
    <col min="6678" max="6678" width="35.42578125" style="643" customWidth="1"/>
    <col min="6679" max="6912" width="9.140625" style="643"/>
    <col min="6913" max="6914" width="15.28515625" style="643" customWidth="1"/>
    <col min="6915" max="6915" width="14.7109375" style="643" customWidth="1"/>
    <col min="6916" max="6921" width="15" style="643" customWidth="1"/>
    <col min="6922" max="6922" width="15.5703125" style="643" customWidth="1"/>
    <col min="6923" max="6923" width="39" style="643" customWidth="1"/>
    <col min="6924" max="6929" width="14.42578125" style="643" customWidth="1"/>
    <col min="6930" max="6930" width="16.42578125" style="643" customWidth="1"/>
    <col min="6931" max="6932" width="14.42578125" style="643" customWidth="1"/>
    <col min="6933" max="6933" width="17.140625" style="643" customWidth="1"/>
    <col min="6934" max="6934" width="35.42578125" style="643" customWidth="1"/>
    <col min="6935" max="7168" width="9.140625" style="643"/>
    <col min="7169" max="7170" width="15.28515625" style="643" customWidth="1"/>
    <col min="7171" max="7171" width="14.7109375" style="643" customWidth="1"/>
    <col min="7172" max="7177" width="15" style="643" customWidth="1"/>
    <col min="7178" max="7178" width="15.5703125" style="643" customWidth="1"/>
    <col min="7179" max="7179" width="39" style="643" customWidth="1"/>
    <col min="7180" max="7185" width="14.42578125" style="643" customWidth="1"/>
    <col min="7186" max="7186" width="16.42578125" style="643" customWidth="1"/>
    <col min="7187" max="7188" width="14.42578125" style="643" customWidth="1"/>
    <col min="7189" max="7189" width="17.140625" style="643" customWidth="1"/>
    <col min="7190" max="7190" width="35.42578125" style="643" customWidth="1"/>
    <col min="7191" max="7424" width="9.140625" style="643"/>
    <col min="7425" max="7426" width="15.28515625" style="643" customWidth="1"/>
    <col min="7427" max="7427" width="14.7109375" style="643" customWidth="1"/>
    <col min="7428" max="7433" width="15" style="643" customWidth="1"/>
    <col min="7434" max="7434" width="15.5703125" style="643" customWidth="1"/>
    <col min="7435" max="7435" width="39" style="643" customWidth="1"/>
    <col min="7436" max="7441" width="14.42578125" style="643" customWidth="1"/>
    <col min="7442" max="7442" width="16.42578125" style="643" customWidth="1"/>
    <col min="7443" max="7444" width="14.42578125" style="643" customWidth="1"/>
    <col min="7445" max="7445" width="17.140625" style="643" customWidth="1"/>
    <col min="7446" max="7446" width="35.42578125" style="643" customWidth="1"/>
    <col min="7447" max="7680" width="9.140625" style="643"/>
    <col min="7681" max="7682" width="15.28515625" style="643" customWidth="1"/>
    <col min="7683" max="7683" width="14.7109375" style="643" customWidth="1"/>
    <col min="7684" max="7689" width="15" style="643" customWidth="1"/>
    <col min="7690" max="7690" width="15.5703125" style="643" customWidth="1"/>
    <col min="7691" max="7691" width="39" style="643" customWidth="1"/>
    <col min="7692" max="7697" width="14.42578125" style="643" customWidth="1"/>
    <col min="7698" max="7698" width="16.42578125" style="643" customWidth="1"/>
    <col min="7699" max="7700" width="14.42578125" style="643" customWidth="1"/>
    <col min="7701" max="7701" width="17.140625" style="643" customWidth="1"/>
    <col min="7702" max="7702" width="35.42578125" style="643" customWidth="1"/>
    <col min="7703" max="7936" width="9.140625" style="643"/>
    <col min="7937" max="7938" width="15.28515625" style="643" customWidth="1"/>
    <col min="7939" max="7939" width="14.7109375" style="643" customWidth="1"/>
    <col min="7940" max="7945" width="15" style="643" customWidth="1"/>
    <col min="7946" max="7946" width="15.5703125" style="643" customWidth="1"/>
    <col min="7947" max="7947" width="39" style="643" customWidth="1"/>
    <col min="7948" max="7953" width="14.42578125" style="643" customWidth="1"/>
    <col min="7954" max="7954" width="16.42578125" style="643" customWidth="1"/>
    <col min="7955" max="7956" width="14.42578125" style="643" customWidth="1"/>
    <col min="7957" max="7957" width="17.140625" style="643" customWidth="1"/>
    <col min="7958" max="7958" width="35.42578125" style="643" customWidth="1"/>
    <col min="7959" max="8192" width="9.140625" style="643"/>
    <col min="8193" max="8194" width="15.28515625" style="643" customWidth="1"/>
    <col min="8195" max="8195" width="14.7109375" style="643" customWidth="1"/>
    <col min="8196" max="8201" width="15" style="643" customWidth="1"/>
    <col min="8202" max="8202" width="15.5703125" style="643" customWidth="1"/>
    <col min="8203" max="8203" width="39" style="643" customWidth="1"/>
    <col min="8204" max="8209" width="14.42578125" style="643" customWidth="1"/>
    <col min="8210" max="8210" width="16.42578125" style="643" customWidth="1"/>
    <col min="8211" max="8212" width="14.42578125" style="643" customWidth="1"/>
    <col min="8213" max="8213" width="17.140625" style="643" customWidth="1"/>
    <col min="8214" max="8214" width="35.42578125" style="643" customWidth="1"/>
    <col min="8215" max="8448" width="9.140625" style="643"/>
    <col min="8449" max="8450" width="15.28515625" style="643" customWidth="1"/>
    <col min="8451" max="8451" width="14.7109375" style="643" customWidth="1"/>
    <col min="8452" max="8457" width="15" style="643" customWidth="1"/>
    <col min="8458" max="8458" width="15.5703125" style="643" customWidth="1"/>
    <col min="8459" max="8459" width="39" style="643" customWidth="1"/>
    <col min="8460" max="8465" width="14.42578125" style="643" customWidth="1"/>
    <col min="8466" max="8466" width="16.42578125" style="643" customWidth="1"/>
    <col min="8467" max="8468" width="14.42578125" style="643" customWidth="1"/>
    <col min="8469" max="8469" width="17.140625" style="643" customWidth="1"/>
    <col min="8470" max="8470" width="35.42578125" style="643" customWidth="1"/>
    <col min="8471" max="8704" width="9.140625" style="643"/>
    <col min="8705" max="8706" width="15.28515625" style="643" customWidth="1"/>
    <col min="8707" max="8707" width="14.7109375" style="643" customWidth="1"/>
    <col min="8708" max="8713" width="15" style="643" customWidth="1"/>
    <col min="8714" max="8714" width="15.5703125" style="643" customWidth="1"/>
    <col min="8715" max="8715" width="39" style="643" customWidth="1"/>
    <col min="8716" max="8721" width="14.42578125" style="643" customWidth="1"/>
    <col min="8722" max="8722" width="16.42578125" style="643" customWidth="1"/>
    <col min="8723" max="8724" width="14.42578125" style="643" customWidth="1"/>
    <col min="8725" max="8725" width="17.140625" style="643" customWidth="1"/>
    <col min="8726" max="8726" width="35.42578125" style="643" customWidth="1"/>
    <col min="8727" max="8960" width="9.140625" style="643"/>
    <col min="8961" max="8962" width="15.28515625" style="643" customWidth="1"/>
    <col min="8963" max="8963" width="14.7109375" style="643" customWidth="1"/>
    <col min="8964" max="8969" width="15" style="643" customWidth="1"/>
    <col min="8970" max="8970" width="15.5703125" style="643" customWidth="1"/>
    <col min="8971" max="8971" width="39" style="643" customWidth="1"/>
    <col min="8972" max="8977" width="14.42578125" style="643" customWidth="1"/>
    <col min="8978" max="8978" width="16.42578125" style="643" customWidth="1"/>
    <col min="8979" max="8980" width="14.42578125" style="643" customWidth="1"/>
    <col min="8981" max="8981" width="17.140625" style="643" customWidth="1"/>
    <col min="8982" max="8982" width="35.42578125" style="643" customWidth="1"/>
    <col min="8983" max="9216" width="9.140625" style="643"/>
    <col min="9217" max="9218" width="15.28515625" style="643" customWidth="1"/>
    <col min="9219" max="9219" width="14.7109375" style="643" customWidth="1"/>
    <col min="9220" max="9225" width="15" style="643" customWidth="1"/>
    <col min="9226" max="9226" width="15.5703125" style="643" customWidth="1"/>
    <col min="9227" max="9227" width="39" style="643" customWidth="1"/>
    <col min="9228" max="9233" width="14.42578125" style="643" customWidth="1"/>
    <col min="9234" max="9234" width="16.42578125" style="643" customWidth="1"/>
    <col min="9235" max="9236" width="14.42578125" style="643" customWidth="1"/>
    <col min="9237" max="9237" width="17.140625" style="643" customWidth="1"/>
    <col min="9238" max="9238" width="35.42578125" style="643" customWidth="1"/>
    <col min="9239" max="9472" width="9.140625" style="643"/>
    <col min="9473" max="9474" width="15.28515625" style="643" customWidth="1"/>
    <col min="9475" max="9475" width="14.7109375" style="643" customWidth="1"/>
    <col min="9476" max="9481" width="15" style="643" customWidth="1"/>
    <col min="9482" max="9482" width="15.5703125" style="643" customWidth="1"/>
    <col min="9483" max="9483" width="39" style="643" customWidth="1"/>
    <col min="9484" max="9489" width="14.42578125" style="643" customWidth="1"/>
    <col min="9490" max="9490" width="16.42578125" style="643" customWidth="1"/>
    <col min="9491" max="9492" width="14.42578125" style="643" customWidth="1"/>
    <col min="9493" max="9493" width="17.140625" style="643" customWidth="1"/>
    <col min="9494" max="9494" width="35.42578125" style="643" customWidth="1"/>
    <col min="9495" max="9728" width="9.140625" style="643"/>
    <col min="9729" max="9730" width="15.28515625" style="643" customWidth="1"/>
    <col min="9731" max="9731" width="14.7109375" style="643" customWidth="1"/>
    <col min="9732" max="9737" width="15" style="643" customWidth="1"/>
    <col min="9738" max="9738" width="15.5703125" style="643" customWidth="1"/>
    <col min="9739" max="9739" width="39" style="643" customWidth="1"/>
    <col min="9740" max="9745" width="14.42578125" style="643" customWidth="1"/>
    <col min="9746" max="9746" width="16.42578125" style="643" customWidth="1"/>
    <col min="9747" max="9748" width="14.42578125" style="643" customWidth="1"/>
    <col min="9749" max="9749" width="17.140625" style="643" customWidth="1"/>
    <col min="9750" max="9750" width="35.42578125" style="643" customWidth="1"/>
    <col min="9751" max="9984" width="9.140625" style="643"/>
    <col min="9985" max="9986" width="15.28515625" style="643" customWidth="1"/>
    <col min="9987" max="9987" width="14.7109375" style="643" customWidth="1"/>
    <col min="9988" max="9993" width="15" style="643" customWidth="1"/>
    <col min="9994" max="9994" width="15.5703125" style="643" customWidth="1"/>
    <col min="9995" max="9995" width="39" style="643" customWidth="1"/>
    <col min="9996" max="10001" width="14.42578125" style="643" customWidth="1"/>
    <col min="10002" max="10002" width="16.42578125" style="643" customWidth="1"/>
    <col min="10003" max="10004" width="14.42578125" style="643" customWidth="1"/>
    <col min="10005" max="10005" width="17.140625" style="643" customWidth="1"/>
    <col min="10006" max="10006" width="35.42578125" style="643" customWidth="1"/>
    <col min="10007" max="10240" width="9.140625" style="643"/>
    <col min="10241" max="10242" width="15.28515625" style="643" customWidth="1"/>
    <col min="10243" max="10243" width="14.7109375" style="643" customWidth="1"/>
    <col min="10244" max="10249" width="15" style="643" customWidth="1"/>
    <col min="10250" max="10250" width="15.5703125" style="643" customWidth="1"/>
    <col min="10251" max="10251" width="39" style="643" customWidth="1"/>
    <col min="10252" max="10257" width="14.42578125" style="643" customWidth="1"/>
    <col min="10258" max="10258" width="16.42578125" style="643" customWidth="1"/>
    <col min="10259" max="10260" width="14.42578125" style="643" customWidth="1"/>
    <col min="10261" max="10261" width="17.140625" style="643" customWidth="1"/>
    <col min="10262" max="10262" width="35.42578125" style="643" customWidth="1"/>
    <col min="10263" max="10496" width="9.140625" style="643"/>
    <col min="10497" max="10498" width="15.28515625" style="643" customWidth="1"/>
    <col min="10499" max="10499" width="14.7109375" style="643" customWidth="1"/>
    <col min="10500" max="10505" width="15" style="643" customWidth="1"/>
    <col min="10506" max="10506" width="15.5703125" style="643" customWidth="1"/>
    <col min="10507" max="10507" width="39" style="643" customWidth="1"/>
    <col min="10508" max="10513" width="14.42578125" style="643" customWidth="1"/>
    <col min="10514" max="10514" width="16.42578125" style="643" customWidth="1"/>
    <col min="10515" max="10516" width="14.42578125" style="643" customWidth="1"/>
    <col min="10517" max="10517" width="17.140625" style="643" customWidth="1"/>
    <col min="10518" max="10518" width="35.42578125" style="643" customWidth="1"/>
    <col min="10519" max="10752" width="9.140625" style="643"/>
    <col min="10753" max="10754" width="15.28515625" style="643" customWidth="1"/>
    <col min="10755" max="10755" width="14.7109375" style="643" customWidth="1"/>
    <col min="10756" max="10761" width="15" style="643" customWidth="1"/>
    <col min="10762" max="10762" width="15.5703125" style="643" customWidth="1"/>
    <col min="10763" max="10763" width="39" style="643" customWidth="1"/>
    <col min="10764" max="10769" width="14.42578125" style="643" customWidth="1"/>
    <col min="10770" max="10770" width="16.42578125" style="643" customWidth="1"/>
    <col min="10771" max="10772" width="14.42578125" style="643" customWidth="1"/>
    <col min="10773" max="10773" width="17.140625" style="643" customWidth="1"/>
    <col min="10774" max="10774" width="35.42578125" style="643" customWidth="1"/>
    <col min="10775" max="11008" width="9.140625" style="643"/>
    <col min="11009" max="11010" width="15.28515625" style="643" customWidth="1"/>
    <col min="11011" max="11011" width="14.7109375" style="643" customWidth="1"/>
    <col min="11012" max="11017" width="15" style="643" customWidth="1"/>
    <col min="11018" max="11018" width="15.5703125" style="643" customWidth="1"/>
    <col min="11019" max="11019" width="39" style="643" customWidth="1"/>
    <col min="11020" max="11025" width="14.42578125" style="643" customWidth="1"/>
    <col min="11026" max="11026" width="16.42578125" style="643" customWidth="1"/>
    <col min="11027" max="11028" width="14.42578125" style="643" customWidth="1"/>
    <col min="11029" max="11029" width="17.140625" style="643" customWidth="1"/>
    <col min="11030" max="11030" width="35.42578125" style="643" customWidth="1"/>
    <col min="11031" max="11264" width="9.140625" style="643"/>
    <col min="11265" max="11266" width="15.28515625" style="643" customWidth="1"/>
    <col min="11267" max="11267" width="14.7109375" style="643" customWidth="1"/>
    <col min="11268" max="11273" width="15" style="643" customWidth="1"/>
    <col min="11274" max="11274" width="15.5703125" style="643" customWidth="1"/>
    <col min="11275" max="11275" width="39" style="643" customWidth="1"/>
    <col min="11276" max="11281" width="14.42578125" style="643" customWidth="1"/>
    <col min="11282" max="11282" width="16.42578125" style="643" customWidth="1"/>
    <col min="11283" max="11284" width="14.42578125" style="643" customWidth="1"/>
    <col min="11285" max="11285" width="17.140625" style="643" customWidth="1"/>
    <col min="11286" max="11286" width="35.42578125" style="643" customWidth="1"/>
    <col min="11287" max="11520" width="9.140625" style="643"/>
    <col min="11521" max="11522" width="15.28515625" style="643" customWidth="1"/>
    <col min="11523" max="11523" width="14.7109375" style="643" customWidth="1"/>
    <col min="11524" max="11529" width="15" style="643" customWidth="1"/>
    <col min="11530" max="11530" width="15.5703125" style="643" customWidth="1"/>
    <col min="11531" max="11531" width="39" style="643" customWidth="1"/>
    <col min="11532" max="11537" width="14.42578125" style="643" customWidth="1"/>
    <col min="11538" max="11538" width="16.42578125" style="643" customWidth="1"/>
    <col min="11539" max="11540" width="14.42578125" style="643" customWidth="1"/>
    <col min="11541" max="11541" width="17.140625" style="643" customWidth="1"/>
    <col min="11542" max="11542" width="35.42578125" style="643" customWidth="1"/>
    <col min="11543" max="11776" width="9.140625" style="643"/>
    <col min="11777" max="11778" width="15.28515625" style="643" customWidth="1"/>
    <col min="11779" max="11779" width="14.7109375" style="643" customWidth="1"/>
    <col min="11780" max="11785" width="15" style="643" customWidth="1"/>
    <col min="11786" max="11786" width="15.5703125" style="643" customWidth="1"/>
    <col min="11787" max="11787" width="39" style="643" customWidth="1"/>
    <col min="11788" max="11793" width="14.42578125" style="643" customWidth="1"/>
    <col min="11794" max="11794" width="16.42578125" style="643" customWidth="1"/>
    <col min="11795" max="11796" width="14.42578125" style="643" customWidth="1"/>
    <col min="11797" max="11797" width="17.140625" style="643" customWidth="1"/>
    <col min="11798" max="11798" width="35.42578125" style="643" customWidth="1"/>
    <col min="11799" max="12032" width="9.140625" style="643"/>
    <col min="12033" max="12034" width="15.28515625" style="643" customWidth="1"/>
    <col min="12035" max="12035" width="14.7109375" style="643" customWidth="1"/>
    <col min="12036" max="12041" width="15" style="643" customWidth="1"/>
    <col min="12042" max="12042" width="15.5703125" style="643" customWidth="1"/>
    <col min="12043" max="12043" width="39" style="643" customWidth="1"/>
    <col min="12044" max="12049" width="14.42578125" style="643" customWidth="1"/>
    <col min="12050" max="12050" width="16.42578125" style="643" customWidth="1"/>
    <col min="12051" max="12052" width="14.42578125" style="643" customWidth="1"/>
    <col min="12053" max="12053" width="17.140625" style="643" customWidth="1"/>
    <col min="12054" max="12054" width="35.42578125" style="643" customWidth="1"/>
    <col min="12055" max="12288" width="9.140625" style="643"/>
    <col min="12289" max="12290" width="15.28515625" style="643" customWidth="1"/>
    <col min="12291" max="12291" width="14.7109375" style="643" customWidth="1"/>
    <col min="12292" max="12297" width="15" style="643" customWidth="1"/>
    <col min="12298" max="12298" width="15.5703125" style="643" customWidth="1"/>
    <col min="12299" max="12299" width="39" style="643" customWidth="1"/>
    <col min="12300" max="12305" width="14.42578125" style="643" customWidth="1"/>
    <col min="12306" max="12306" width="16.42578125" style="643" customWidth="1"/>
    <col min="12307" max="12308" width="14.42578125" style="643" customWidth="1"/>
    <col min="12309" max="12309" width="17.140625" style="643" customWidth="1"/>
    <col min="12310" max="12310" width="35.42578125" style="643" customWidth="1"/>
    <col min="12311" max="12544" width="9.140625" style="643"/>
    <col min="12545" max="12546" width="15.28515625" style="643" customWidth="1"/>
    <col min="12547" max="12547" width="14.7109375" style="643" customWidth="1"/>
    <col min="12548" max="12553" width="15" style="643" customWidth="1"/>
    <col min="12554" max="12554" width="15.5703125" style="643" customWidth="1"/>
    <col min="12555" max="12555" width="39" style="643" customWidth="1"/>
    <col min="12556" max="12561" width="14.42578125" style="643" customWidth="1"/>
    <col min="12562" max="12562" width="16.42578125" style="643" customWidth="1"/>
    <col min="12563" max="12564" width="14.42578125" style="643" customWidth="1"/>
    <col min="12565" max="12565" width="17.140625" style="643" customWidth="1"/>
    <col min="12566" max="12566" width="35.42578125" style="643" customWidth="1"/>
    <col min="12567" max="12800" width="9.140625" style="643"/>
    <col min="12801" max="12802" width="15.28515625" style="643" customWidth="1"/>
    <col min="12803" max="12803" width="14.7109375" style="643" customWidth="1"/>
    <col min="12804" max="12809" width="15" style="643" customWidth="1"/>
    <col min="12810" max="12810" width="15.5703125" style="643" customWidth="1"/>
    <col min="12811" max="12811" width="39" style="643" customWidth="1"/>
    <col min="12812" max="12817" width="14.42578125" style="643" customWidth="1"/>
    <col min="12818" max="12818" width="16.42578125" style="643" customWidth="1"/>
    <col min="12819" max="12820" width="14.42578125" style="643" customWidth="1"/>
    <col min="12821" max="12821" width="17.140625" style="643" customWidth="1"/>
    <col min="12822" max="12822" width="35.42578125" style="643" customWidth="1"/>
    <col min="12823" max="13056" width="9.140625" style="643"/>
    <col min="13057" max="13058" width="15.28515625" style="643" customWidth="1"/>
    <col min="13059" max="13059" width="14.7109375" style="643" customWidth="1"/>
    <col min="13060" max="13065" width="15" style="643" customWidth="1"/>
    <col min="13066" max="13066" width="15.5703125" style="643" customWidth="1"/>
    <col min="13067" max="13067" width="39" style="643" customWidth="1"/>
    <col min="13068" max="13073" width="14.42578125" style="643" customWidth="1"/>
    <col min="13074" max="13074" width="16.42578125" style="643" customWidth="1"/>
    <col min="13075" max="13076" width="14.42578125" style="643" customWidth="1"/>
    <col min="13077" max="13077" width="17.140625" style="643" customWidth="1"/>
    <col min="13078" max="13078" width="35.42578125" style="643" customWidth="1"/>
    <col min="13079" max="13312" width="9.140625" style="643"/>
    <col min="13313" max="13314" width="15.28515625" style="643" customWidth="1"/>
    <col min="13315" max="13315" width="14.7109375" style="643" customWidth="1"/>
    <col min="13316" max="13321" width="15" style="643" customWidth="1"/>
    <col min="13322" max="13322" width="15.5703125" style="643" customWidth="1"/>
    <col min="13323" max="13323" width="39" style="643" customWidth="1"/>
    <col min="13324" max="13329" width="14.42578125" style="643" customWidth="1"/>
    <col min="13330" max="13330" width="16.42578125" style="643" customWidth="1"/>
    <col min="13331" max="13332" width="14.42578125" style="643" customWidth="1"/>
    <col min="13333" max="13333" width="17.140625" style="643" customWidth="1"/>
    <col min="13334" max="13334" width="35.42578125" style="643" customWidth="1"/>
    <col min="13335" max="13568" width="9.140625" style="643"/>
    <col min="13569" max="13570" width="15.28515625" style="643" customWidth="1"/>
    <col min="13571" max="13571" width="14.7109375" style="643" customWidth="1"/>
    <col min="13572" max="13577" width="15" style="643" customWidth="1"/>
    <col min="13578" max="13578" width="15.5703125" style="643" customWidth="1"/>
    <col min="13579" max="13579" width="39" style="643" customWidth="1"/>
    <col min="13580" max="13585" width="14.42578125" style="643" customWidth="1"/>
    <col min="13586" max="13586" width="16.42578125" style="643" customWidth="1"/>
    <col min="13587" max="13588" width="14.42578125" style="643" customWidth="1"/>
    <col min="13589" max="13589" width="17.140625" style="643" customWidth="1"/>
    <col min="13590" max="13590" width="35.42578125" style="643" customWidth="1"/>
    <col min="13591" max="13824" width="9.140625" style="643"/>
    <col min="13825" max="13826" width="15.28515625" style="643" customWidth="1"/>
    <col min="13827" max="13827" width="14.7109375" style="643" customWidth="1"/>
    <col min="13828" max="13833" width="15" style="643" customWidth="1"/>
    <col min="13834" max="13834" width="15.5703125" style="643" customWidth="1"/>
    <col min="13835" max="13835" width="39" style="643" customWidth="1"/>
    <col min="13836" max="13841" width="14.42578125" style="643" customWidth="1"/>
    <col min="13842" max="13842" width="16.42578125" style="643" customWidth="1"/>
    <col min="13843" max="13844" width="14.42578125" style="643" customWidth="1"/>
    <col min="13845" max="13845" width="17.140625" style="643" customWidth="1"/>
    <col min="13846" max="13846" width="35.42578125" style="643" customWidth="1"/>
    <col min="13847" max="14080" width="9.140625" style="643"/>
    <col min="14081" max="14082" width="15.28515625" style="643" customWidth="1"/>
    <col min="14083" max="14083" width="14.7109375" style="643" customWidth="1"/>
    <col min="14084" max="14089" width="15" style="643" customWidth="1"/>
    <col min="14090" max="14090" width="15.5703125" style="643" customWidth="1"/>
    <col min="14091" max="14091" width="39" style="643" customWidth="1"/>
    <col min="14092" max="14097" width="14.42578125" style="643" customWidth="1"/>
    <col min="14098" max="14098" width="16.42578125" style="643" customWidth="1"/>
    <col min="14099" max="14100" width="14.42578125" style="643" customWidth="1"/>
    <col min="14101" max="14101" width="17.140625" style="643" customWidth="1"/>
    <col min="14102" max="14102" width="35.42578125" style="643" customWidth="1"/>
    <col min="14103" max="14336" width="9.140625" style="643"/>
    <col min="14337" max="14338" width="15.28515625" style="643" customWidth="1"/>
    <col min="14339" max="14339" width="14.7109375" style="643" customWidth="1"/>
    <col min="14340" max="14345" width="15" style="643" customWidth="1"/>
    <col min="14346" max="14346" width="15.5703125" style="643" customWidth="1"/>
    <col min="14347" max="14347" width="39" style="643" customWidth="1"/>
    <col min="14348" max="14353" width="14.42578125" style="643" customWidth="1"/>
    <col min="14354" max="14354" width="16.42578125" style="643" customWidth="1"/>
    <col min="14355" max="14356" width="14.42578125" style="643" customWidth="1"/>
    <col min="14357" max="14357" width="17.140625" style="643" customWidth="1"/>
    <col min="14358" max="14358" width="35.42578125" style="643" customWidth="1"/>
    <col min="14359" max="14592" width="9.140625" style="643"/>
    <col min="14593" max="14594" width="15.28515625" style="643" customWidth="1"/>
    <col min="14595" max="14595" width="14.7109375" style="643" customWidth="1"/>
    <col min="14596" max="14601" width="15" style="643" customWidth="1"/>
    <col min="14602" max="14602" width="15.5703125" style="643" customWidth="1"/>
    <col min="14603" max="14603" width="39" style="643" customWidth="1"/>
    <col min="14604" max="14609" width="14.42578125" style="643" customWidth="1"/>
    <col min="14610" max="14610" width="16.42578125" style="643" customWidth="1"/>
    <col min="14611" max="14612" width="14.42578125" style="643" customWidth="1"/>
    <col min="14613" max="14613" width="17.140625" style="643" customWidth="1"/>
    <col min="14614" max="14614" width="35.42578125" style="643" customWidth="1"/>
    <col min="14615" max="14848" width="9.140625" style="643"/>
    <col min="14849" max="14850" width="15.28515625" style="643" customWidth="1"/>
    <col min="14851" max="14851" width="14.7109375" style="643" customWidth="1"/>
    <col min="14852" max="14857" width="15" style="643" customWidth="1"/>
    <col min="14858" max="14858" width="15.5703125" style="643" customWidth="1"/>
    <col min="14859" max="14859" width="39" style="643" customWidth="1"/>
    <col min="14860" max="14865" width="14.42578125" style="643" customWidth="1"/>
    <col min="14866" max="14866" width="16.42578125" style="643" customWidth="1"/>
    <col min="14867" max="14868" width="14.42578125" style="643" customWidth="1"/>
    <col min="14869" max="14869" width="17.140625" style="643" customWidth="1"/>
    <col min="14870" max="14870" width="35.42578125" style="643" customWidth="1"/>
    <col min="14871" max="15104" width="9.140625" style="643"/>
    <col min="15105" max="15106" width="15.28515625" style="643" customWidth="1"/>
    <col min="15107" max="15107" width="14.7109375" style="643" customWidth="1"/>
    <col min="15108" max="15113" width="15" style="643" customWidth="1"/>
    <col min="15114" max="15114" width="15.5703125" style="643" customWidth="1"/>
    <col min="15115" max="15115" width="39" style="643" customWidth="1"/>
    <col min="15116" max="15121" width="14.42578125" style="643" customWidth="1"/>
    <col min="15122" max="15122" width="16.42578125" style="643" customWidth="1"/>
    <col min="15123" max="15124" width="14.42578125" style="643" customWidth="1"/>
    <col min="15125" max="15125" width="17.140625" style="643" customWidth="1"/>
    <col min="15126" max="15126" width="35.42578125" style="643" customWidth="1"/>
    <col min="15127" max="15360" width="9.140625" style="643"/>
    <col min="15361" max="15362" width="15.28515625" style="643" customWidth="1"/>
    <col min="15363" max="15363" width="14.7109375" style="643" customWidth="1"/>
    <col min="15364" max="15369" width="15" style="643" customWidth="1"/>
    <col min="15370" max="15370" width="15.5703125" style="643" customWidth="1"/>
    <col min="15371" max="15371" width="39" style="643" customWidth="1"/>
    <col min="15372" max="15377" width="14.42578125" style="643" customWidth="1"/>
    <col min="15378" max="15378" width="16.42578125" style="643" customWidth="1"/>
    <col min="15379" max="15380" width="14.42578125" style="643" customWidth="1"/>
    <col min="15381" max="15381" width="17.140625" style="643" customWidth="1"/>
    <col min="15382" max="15382" width="35.42578125" style="643" customWidth="1"/>
    <col min="15383" max="15616" width="9.140625" style="643"/>
    <col min="15617" max="15618" width="15.28515625" style="643" customWidth="1"/>
    <col min="15619" max="15619" width="14.7109375" style="643" customWidth="1"/>
    <col min="15620" max="15625" width="15" style="643" customWidth="1"/>
    <col min="15626" max="15626" width="15.5703125" style="643" customWidth="1"/>
    <col min="15627" max="15627" width="39" style="643" customWidth="1"/>
    <col min="15628" max="15633" width="14.42578125" style="643" customWidth="1"/>
    <col min="15634" max="15634" width="16.42578125" style="643" customWidth="1"/>
    <col min="15635" max="15636" width="14.42578125" style="643" customWidth="1"/>
    <col min="15637" max="15637" width="17.140625" style="643" customWidth="1"/>
    <col min="15638" max="15638" width="35.42578125" style="643" customWidth="1"/>
    <col min="15639" max="15872" width="9.140625" style="643"/>
    <col min="15873" max="15874" width="15.28515625" style="643" customWidth="1"/>
    <col min="15875" max="15875" width="14.7109375" style="643" customWidth="1"/>
    <col min="15876" max="15881" width="15" style="643" customWidth="1"/>
    <col min="15882" max="15882" width="15.5703125" style="643" customWidth="1"/>
    <col min="15883" max="15883" width="39" style="643" customWidth="1"/>
    <col min="15884" max="15889" width="14.42578125" style="643" customWidth="1"/>
    <col min="15890" max="15890" width="16.42578125" style="643" customWidth="1"/>
    <col min="15891" max="15892" width="14.42578125" style="643" customWidth="1"/>
    <col min="15893" max="15893" width="17.140625" style="643" customWidth="1"/>
    <col min="15894" max="15894" width="35.42578125" style="643" customWidth="1"/>
    <col min="15895" max="16128" width="9.140625" style="643"/>
    <col min="16129" max="16130" width="15.28515625" style="643" customWidth="1"/>
    <col min="16131" max="16131" width="14.7109375" style="643" customWidth="1"/>
    <col min="16132" max="16137" width="15" style="643" customWidth="1"/>
    <col min="16138" max="16138" width="15.5703125" style="643" customWidth="1"/>
    <col min="16139" max="16139" width="39" style="643" customWidth="1"/>
    <col min="16140" max="16145" width="14.42578125" style="643" customWidth="1"/>
    <col min="16146" max="16146" width="16.42578125" style="643" customWidth="1"/>
    <col min="16147" max="16148" width="14.42578125" style="643" customWidth="1"/>
    <col min="16149" max="16149" width="17.140625" style="643" customWidth="1"/>
    <col min="16150" max="16150" width="35.42578125" style="643" customWidth="1"/>
    <col min="16151" max="16384" width="9.140625" style="643"/>
  </cols>
  <sheetData>
    <row r="1" spans="1:22" ht="45" customHeight="1" x14ac:dyDescent="1.2">
      <c r="A1" s="780" t="s">
        <v>1209</v>
      </c>
      <c r="B1" s="780"/>
      <c r="C1" s="780"/>
      <c r="D1" s="780"/>
      <c r="E1" s="780"/>
      <c r="F1" s="780"/>
      <c r="G1" s="780"/>
      <c r="H1" s="780"/>
      <c r="I1" s="780"/>
      <c r="J1" s="780"/>
      <c r="K1" s="780"/>
      <c r="L1" s="780"/>
      <c r="M1" s="780"/>
      <c r="N1" s="780"/>
      <c r="O1" s="780"/>
      <c r="P1" s="780"/>
      <c r="Q1" s="780"/>
      <c r="R1" s="780"/>
      <c r="S1" s="780"/>
      <c r="T1" s="780"/>
      <c r="U1" s="780"/>
      <c r="V1" s="780"/>
    </row>
    <row r="2" spans="1:22" ht="48" customHeight="1" x14ac:dyDescent="1.2">
      <c r="A2" s="781" t="s">
        <v>1162</v>
      </c>
      <c r="B2" s="781"/>
      <c r="C2" s="781"/>
      <c r="D2" s="781"/>
      <c r="E2" s="781"/>
      <c r="F2" s="781"/>
      <c r="G2" s="781"/>
      <c r="H2" s="781"/>
      <c r="I2" s="781"/>
      <c r="J2" s="781"/>
      <c r="K2" s="781"/>
      <c r="L2" s="781"/>
      <c r="M2" s="781"/>
      <c r="N2" s="781"/>
      <c r="O2" s="781"/>
      <c r="P2" s="781"/>
      <c r="Q2" s="781"/>
      <c r="R2" s="781"/>
      <c r="S2" s="781"/>
      <c r="T2" s="781"/>
      <c r="U2" s="781"/>
      <c r="V2" s="781"/>
    </row>
    <row r="3" spans="1:22" ht="21" customHeight="1" thickBot="1" x14ac:dyDescent="0.45">
      <c r="A3" s="782"/>
      <c r="B3" s="782"/>
      <c r="C3" s="782"/>
      <c r="D3" s="782"/>
      <c r="E3" s="782"/>
      <c r="F3" s="782"/>
      <c r="G3" s="782"/>
      <c r="H3" s="782"/>
      <c r="I3" s="782"/>
      <c r="J3" s="782"/>
      <c r="K3" s="782"/>
      <c r="L3" s="782"/>
      <c r="M3" s="782"/>
      <c r="N3" s="782"/>
      <c r="O3" s="782"/>
      <c r="P3" s="782"/>
      <c r="Q3" s="782"/>
      <c r="R3" s="782"/>
      <c r="S3" s="782"/>
      <c r="T3" s="782"/>
      <c r="U3" s="782"/>
      <c r="V3" s="782"/>
    </row>
    <row r="4" spans="1:22" ht="78" customHeight="1" x14ac:dyDescent="0.2">
      <c r="A4" s="770" t="str">
        <f>'الصورة الاجمالية'!A3:B3</f>
        <v>موازنة السنة المالية
2022/ 2023</v>
      </c>
      <c r="B4" s="771"/>
      <c r="C4" s="770" t="str">
        <f>'الصورة الاجمالية'!C3:D3</f>
        <v>موازنة السنة المالية
2023/ 2024</v>
      </c>
      <c r="D4" s="771"/>
      <c r="E4" s="772" t="str">
        <f>'الصورة الاجمالية'!E3:F3</f>
        <v>موازنة السنة المالية
2024/ 2025</v>
      </c>
      <c r="F4" s="773"/>
      <c r="G4" s="774" t="s">
        <v>1207</v>
      </c>
      <c r="H4" s="776" t="s">
        <v>1208</v>
      </c>
      <c r="I4" s="777"/>
      <c r="J4" s="778" t="str">
        <f>[1]ادخال!G6</f>
        <v xml:space="preserve">الكود الاقتصادى </v>
      </c>
      <c r="K4" s="783" t="s">
        <v>0</v>
      </c>
      <c r="L4" s="770" t="str">
        <f>A4</f>
        <v>موازنة السنة المالية
2022/ 2023</v>
      </c>
      <c r="M4" s="771"/>
      <c r="N4" s="770" t="str">
        <f>C4</f>
        <v>موازنة السنة المالية
2023/ 2024</v>
      </c>
      <c r="O4" s="771"/>
      <c r="P4" s="772" t="str">
        <f>E4</f>
        <v>موازنة السنة المالية
2024/ 2025</v>
      </c>
      <c r="Q4" s="773"/>
      <c r="R4" s="774" t="s">
        <v>1207</v>
      </c>
      <c r="S4" s="776" t="str">
        <f>H4</f>
        <v>مشروع موازنة 2027/2026</v>
      </c>
      <c r="T4" s="777"/>
      <c r="U4" s="778" t="str">
        <f>J4</f>
        <v xml:space="preserve">الكود الاقتصادى </v>
      </c>
      <c r="V4" s="783" t="s">
        <v>0</v>
      </c>
    </row>
    <row r="5" spans="1:22" ht="67.5" customHeight="1" thickBot="1" x14ac:dyDescent="0.25">
      <c r="A5" s="705" t="s">
        <v>1125</v>
      </c>
      <c r="B5" s="706" t="s">
        <v>1163</v>
      </c>
      <c r="C5" s="705" t="s">
        <v>1125</v>
      </c>
      <c r="D5" s="706" t="s">
        <v>1163</v>
      </c>
      <c r="E5" s="664" t="s">
        <v>1125</v>
      </c>
      <c r="F5" s="644" t="s">
        <v>1163</v>
      </c>
      <c r="G5" s="775"/>
      <c r="H5" s="707" t="s">
        <v>1164</v>
      </c>
      <c r="I5" s="708" t="s">
        <v>1165</v>
      </c>
      <c r="J5" s="779"/>
      <c r="K5" s="784"/>
      <c r="L5" s="705" t="s">
        <v>1125</v>
      </c>
      <c r="M5" s="706" t="s">
        <v>1163</v>
      </c>
      <c r="N5" s="705" t="s">
        <v>1125</v>
      </c>
      <c r="O5" s="706" t="s">
        <v>1163</v>
      </c>
      <c r="P5" s="664" t="s">
        <v>1125</v>
      </c>
      <c r="Q5" s="644" t="s">
        <v>1163</v>
      </c>
      <c r="R5" s="775"/>
      <c r="S5" s="707" t="s">
        <v>1164</v>
      </c>
      <c r="T5" s="708" t="s">
        <v>1165</v>
      </c>
      <c r="U5" s="779"/>
      <c r="V5" s="785"/>
    </row>
    <row r="6" spans="1:22" ht="54.75" customHeight="1" thickBot="1" x14ac:dyDescent="0.25">
      <c r="A6" s="764" t="s">
        <v>1166</v>
      </c>
      <c r="B6" s="765"/>
      <c r="C6" s="765"/>
      <c r="D6" s="765"/>
      <c r="E6" s="765"/>
      <c r="F6" s="765"/>
      <c r="G6" s="765"/>
      <c r="H6" s="765"/>
      <c r="I6" s="765"/>
      <c r="J6" s="765"/>
      <c r="K6" s="766"/>
      <c r="L6" s="767" t="s">
        <v>1167</v>
      </c>
      <c r="M6" s="768"/>
      <c r="N6" s="768"/>
      <c r="O6" s="768"/>
      <c r="P6" s="768"/>
      <c r="Q6" s="768"/>
      <c r="R6" s="768"/>
      <c r="S6" s="768"/>
      <c r="T6" s="768"/>
      <c r="U6" s="768"/>
      <c r="V6" s="769"/>
    </row>
    <row r="7" spans="1:22" ht="59.25" customHeight="1" x14ac:dyDescent="0.2">
      <c r="A7" s="691">
        <f>'موازنة 2026-2027'!A68</f>
        <v>775000</v>
      </c>
      <c r="B7" s="692">
        <f>'موازنة 2026-2027'!B68</f>
        <v>517652</v>
      </c>
      <c r="C7" s="692">
        <f>'موازنة 2026-2027'!C68</f>
        <v>1170000</v>
      </c>
      <c r="D7" s="692">
        <f>'موازنة 2026-2027'!D68</f>
        <v>669149</v>
      </c>
      <c r="E7" s="692">
        <f>'موازنة 2026-2027'!E68</f>
        <v>1572000</v>
      </c>
      <c r="F7" s="692">
        <f>'موازنة 2026-2027'!F68</f>
        <v>0</v>
      </c>
      <c r="G7" s="692">
        <f>'موازنة 2026-2027'!I68</f>
        <v>1749000</v>
      </c>
      <c r="H7" s="692">
        <f>'موازنة 2026-2027'!M68</f>
        <v>1801000</v>
      </c>
      <c r="I7" s="692">
        <f>'موازنة 2026-2027'!O68</f>
        <v>1801000</v>
      </c>
      <c r="J7" s="693">
        <f>[1]ادخال!G9</f>
        <v>3111000000</v>
      </c>
      <c r="K7" s="689" t="s">
        <v>1168</v>
      </c>
      <c r="L7" s="661">
        <f>'موازنة 2026-2027'!A521</f>
        <v>22000000</v>
      </c>
      <c r="M7" s="645">
        <f>'موازنة 2026-2027'!B521</f>
        <v>25028835</v>
      </c>
      <c r="N7" s="645">
        <f>'موازنة 2026-2027'!C521</f>
        <v>18818000</v>
      </c>
      <c r="O7" s="645">
        <f>'موازنة 2026-2027'!D521</f>
        <v>32085379</v>
      </c>
      <c r="P7" s="645">
        <f>'موازنة 2026-2027'!E521</f>
        <v>30818000</v>
      </c>
      <c r="Q7" s="645">
        <f>'موازنة 2026-2027'!F521</f>
        <v>0</v>
      </c>
      <c r="R7" s="645">
        <f>'موازنة 2026-2027'!I521</f>
        <v>39423000</v>
      </c>
      <c r="S7" s="645">
        <f>'موازنة 2026-2027'!M521</f>
        <v>39423000</v>
      </c>
      <c r="T7" s="645">
        <f>'موازنة 2026-2027'!O521</f>
        <v>39423000</v>
      </c>
      <c r="U7" s="704" t="str">
        <f>[1]ادخال!G451</f>
        <v>4111000000</v>
      </c>
      <c r="V7" s="699" t="s">
        <v>1169</v>
      </c>
    </row>
    <row r="8" spans="1:22" ht="59.25" customHeight="1" x14ac:dyDescent="0.2">
      <c r="A8" s="694">
        <f>'موازنة 2026-2027'!A189</f>
        <v>15845000</v>
      </c>
      <c r="B8" s="647">
        <f>'موازنة 2026-2027'!B189</f>
        <v>11978231</v>
      </c>
      <c r="C8" s="647">
        <f>'موازنة 2026-2027'!C189</f>
        <v>17500000</v>
      </c>
      <c r="D8" s="647">
        <f>'موازنة 2026-2027'!D189</f>
        <v>12679929</v>
      </c>
      <c r="E8" s="647">
        <f>'موازنة 2026-2027'!E189</f>
        <v>19816000</v>
      </c>
      <c r="F8" s="647">
        <f>'موازنة 2026-2027'!F189</f>
        <v>0</v>
      </c>
      <c r="G8" s="647">
        <f>'موازنة 2026-2027'!I189</f>
        <v>23910000</v>
      </c>
      <c r="H8" s="647">
        <f>'موازنة 2026-2027'!M189</f>
        <v>23988000</v>
      </c>
      <c r="I8" s="647">
        <f>'موازنة 2026-2027'!O189</f>
        <v>23988000</v>
      </c>
      <c r="J8" s="695" t="str">
        <f>[1]ادخال!G64</f>
        <v>3112000000</v>
      </c>
      <c r="K8" s="690" t="s">
        <v>1170</v>
      </c>
      <c r="L8" s="694">
        <f>'موازنة 2026-2027'!A534</f>
        <v>0</v>
      </c>
      <c r="M8" s="647">
        <f>'موازنة 2026-2027'!B534</f>
        <v>337530</v>
      </c>
      <c r="N8" s="647">
        <f>'موازنة 2026-2027'!C534</f>
        <v>337000</v>
      </c>
      <c r="O8" s="647">
        <f>'موازنة 2026-2027'!D534</f>
        <v>337530</v>
      </c>
      <c r="P8" s="647">
        <f>'موازنة 2026-2027'!E534</f>
        <v>337000</v>
      </c>
      <c r="Q8" s="647">
        <f>'موازنة 2026-2027'!F534</f>
        <v>0</v>
      </c>
      <c r="R8" s="647">
        <f>'موازنة 2026-2027'!I534</f>
        <v>337000</v>
      </c>
      <c r="S8" s="647">
        <f>'موازنة 2026-2027'!M534</f>
        <v>337000</v>
      </c>
      <c r="T8" s="647">
        <f>'موازنة 2026-2027'!O534</f>
        <v>337000</v>
      </c>
      <c r="U8" s="700" t="str">
        <f>[1]ادخال!G495</f>
        <v>4112000000</v>
      </c>
      <c r="V8" s="699" t="s">
        <v>1171</v>
      </c>
    </row>
    <row r="9" spans="1:22" ht="59.25" customHeight="1" x14ac:dyDescent="0.2">
      <c r="A9" s="694">
        <f>'موازنة 2026-2027'!A380</f>
        <v>5150000</v>
      </c>
      <c r="B9" s="647">
        <f>'موازنة 2026-2027'!B380</f>
        <v>4952104</v>
      </c>
      <c r="C9" s="647">
        <f>'موازنة 2026-2027'!C380</f>
        <v>6000000</v>
      </c>
      <c r="D9" s="647">
        <f>'موازنة 2026-2027'!D380</f>
        <v>6676141</v>
      </c>
      <c r="E9" s="647">
        <f>'موازنة 2026-2027'!E380</f>
        <v>7941000</v>
      </c>
      <c r="F9" s="647">
        <f>'موازنة 2026-2027'!F380</f>
        <v>0</v>
      </c>
      <c r="G9" s="647">
        <f>'موازنة 2026-2027'!I380</f>
        <v>8700000</v>
      </c>
      <c r="H9" s="647">
        <f>'موازنة 2026-2027'!M380</f>
        <v>8731000</v>
      </c>
      <c r="I9" s="647">
        <f>'موازنة 2026-2027'!O380</f>
        <v>8731000</v>
      </c>
      <c r="J9" s="695" t="str">
        <f>[1]ادخال!G179</f>
        <v>3113000000</v>
      </c>
      <c r="K9" s="690" t="s">
        <v>1172</v>
      </c>
      <c r="L9" s="694">
        <f>'موازنة 2026-2027'!A547</f>
        <v>0</v>
      </c>
      <c r="M9" s="647">
        <f>'موازنة 2026-2027'!B547</f>
        <v>0</v>
      </c>
      <c r="N9" s="647">
        <f>'موازنة 2026-2027'!C547</f>
        <v>4250000</v>
      </c>
      <c r="O9" s="647">
        <f>'موازنة 2026-2027'!D547</f>
        <v>0</v>
      </c>
      <c r="P9" s="647">
        <f>'موازنة 2026-2027'!E547</f>
        <v>4250000</v>
      </c>
      <c r="Q9" s="647">
        <f>'موازنة 2026-2027'!F547</f>
        <v>0</v>
      </c>
      <c r="R9" s="647">
        <f>'موازنة 2026-2027'!I547</f>
        <v>4250000</v>
      </c>
      <c r="S9" s="647">
        <f>'موازنة 2026-2027'!M547</f>
        <v>4250000</v>
      </c>
      <c r="T9" s="647">
        <f>'موازنة 2026-2027'!O547</f>
        <v>4250000</v>
      </c>
      <c r="U9" s="700" t="str">
        <f>[1]ادخال!G507</f>
        <v>4113000000</v>
      </c>
      <c r="V9" s="699" t="s">
        <v>1173</v>
      </c>
    </row>
    <row r="10" spans="1:22" ht="59.25" customHeight="1" x14ac:dyDescent="0.2">
      <c r="A10" s="694">
        <f>'موازنة 2026-2027'!A388</f>
        <v>0</v>
      </c>
      <c r="B10" s="647">
        <f>'موازنة 2026-2027'!B388</f>
        <v>0</v>
      </c>
      <c r="C10" s="647">
        <f>'موازنة 2026-2027'!C388</f>
        <v>0</v>
      </c>
      <c r="D10" s="647">
        <f>'موازنة 2026-2027'!D388</f>
        <v>0</v>
      </c>
      <c r="E10" s="647">
        <f>'موازنة 2026-2027'!E388</f>
        <v>0</v>
      </c>
      <c r="F10" s="647">
        <f>'موازنة 2026-2027'!F388</f>
        <v>0</v>
      </c>
      <c r="G10" s="647">
        <f>'موازنة 2026-2027'!I388</f>
        <v>0</v>
      </c>
      <c r="H10" s="647">
        <f>'موازنة 2026-2027'!M388</f>
        <v>0</v>
      </c>
      <c r="I10" s="647">
        <f>'موازنة 2026-2027'!O388</f>
        <v>0</v>
      </c>
      <c r="J10" s="695" t="str">
        <f>[1]ادخال!G363</f>
        <v>3114000000</v>
      </c>
      <c r="K10" s="690" t="s">
        <v>1174</v>
      </c>
      <c r="L10" s="694">
        <f>'موازنة 2026-2027'!A565</f>
        <v>0</v>
      </c>
      <c r="M10" s="647">
        <f>'موازنة 2026-2027'!B565</f>
        <v>10219101</v>
      </c>
      <c r="N10" s="647">
        <f>'موازنة 2026-2027'!C565</f>
        <v>4595000</v>
      </c>
      <c r="O10" s="647">
        <f>'موازنة 2026-2027'!D565</f>
        <v>6180531</v>
      </c>
      <c r="P10" s="647">
        <f>'موازنة 2026-2027'!E565</f>
        <v>4595000</v>
      </c>
      <c r="Q10" s="647">
        <f>'موازنة 2026-2027'!F565</f>
        <v>0</v>
      </c>
      <c r="R10" s="647">
        <f>'موازنة 2026-2027'!I565</f>
        <v>4595000</v>
      </c>
      <c r="S10" s="647">
        <f>'موازنة 2026-2027'!M565</f>
        <v>4595000</v>
      </c>
      <c r="T10" s="647">
        <f>'موازنة 2026-2027'!O565</f>
        <v>4595000</v>
      </c>
      <c r="U10" s="700" t="str">
        <f>[1]ادخال!G519</f>
        <v>4114000000</v>
      </c>
      <c r="V10" s="699" t="s">
        <v>1175</v>
      </c>
    </row>
    <row r="11" spans="1:22" ht="59.25" customHeight="1" x14ac:dyDescent="0.55000000000000004">
      <c r="A11" s="694">
        <f>'موازنة 2026-2027'!A432</f>
        <v>230000</v>
      </c>
      <c r="B11" s="647">
        <f>'موازنة 2026-2027'!B432</f>
        <v>221325</v>
      </c>
      <c r="C11" s="647">
        <f>'موازنة 2026-2027'!C432</f>
        <v>120000</v>
      </c>
      <c r="D11" s="647">
        <f>'موازنة 2026-2027'!D432</f>
        <v>315152</v>
      </c>
      <c r="E11" s="647">
        <f>'موازنة 2026-2027'!E432</f>
        <v>155000</v>
      </c>
      <c r="F11" s="647">
        <f>'موازنة 2026-2027'!F432</f>
        <v>0</v>
      </c>
      <c r="G11" s="647">
        <f>'موازنة 2026-2027'!I432</f>
        <v>173000</v>
      </c>
      <c r="H11" s="647">
        <f>'موازنة 2026-2027'!M432</f>
        <v>182000</v>
      </c>
      <c r="I11" s="647">
        <f>'موازنة 2026-2027'!O432</f>
        <v>182000</v>
      </c>
      <c r="J11" s="695" t="str">
        <f>[1]ادخال!G367</f>
        <v>3115000000</v>
      </c>
      <c r="K11" s="690" t="s">
        <v>1176</v>
      </c>
      <c r="L11" s="694"/>
      <c r="M11" s="647"/>
      <c r="N11" s="647"/>
      <c r="O11" s="647"/>
      <c r="P11" s="648"/>
      <c r="Q11" s="647"/>
      <c r="R11" s="647"/>
      <c r="S11" s="647"/>
      <c r="T11" s="647"/>
      <c r="U11" s="701"/>
      <c r="V11" s="699"/>
    </row>
    <row r="12" spans="1:22" ht="59.25" customHeight="1" thickBot="1" x14ac:dyDescent="0.6">
      <c r="A12" s="696"/>
      <c r="B12" s="697"/>
      <c r="C12" s="697"/>
      <c r="D12" s="697"/>
      <c r="E12" s="697"/>
      <c r="F12" s="697"/>
      <c r="G12" s="697"/>
      <c r="H12" s="697"/>
      <c r="I12" s="697"/>
      <c r="J12" s="698" t="str">
        <f>[1]ادخال!G411</f>
        <v>3118010101</v>
      </c>
      <c r="K12" s="690" t="s">
        <v>1177</v>
      </c>
      <c r="L12" s="696"/>
      <c r="M12" s="697"/>
      <c r="N12" s="697"/>
      <c r="O12" s="697"/>
      <c r="P12" s="702"/>
      <c r="Q12" s="697"/>
      <c r="R12" s="697"/>
      <c r="S12" s="697"/>
      <c r="T12" s="697"/>
      <c r="U12" s="703"/>
      <c r="V12" s="699"/>
    </row>
    <row r="13" spans="1:22" s="652" customFormat="1" ht="59.25" customHeight="1" thickBot="1" x14ac:dyDescent="0.25">
      <c r="A13" s="674">
        <f t="shared" ref="A13:H13" si="0">SUM(A7:A11)</f>
        <v>22000000</v>
      </c>
      <c r="B13" s="675">
        <f t="shared" si="0"/>
        <v>17669312</v>
      </c>
      <c r="C13" s="675">
        <f t="shared" si="0"/>
        <v>24790000</v>
      </c>
      <c r="D13" s="675">
        <f t="shared" si="0"/>
        <v>20340371</v>
      </c>
      <c r="E13" s="675">
        <f t="shared" si="0"/>
        <v>29484000</v>
      </c>
      <c r="F13" s="675">
        <f t="shared" si="0"/>
        <v>0</v>
      </c>
      <c r="G13" s="675">
        <f t="shared" si="0"/>
        <v>34532000</v>
      </c>
      <c r="H13" s="675">
        <f t="shared" si="0"/>
        <v>34702000</v>
      </c>
      <c r="I13" s="675">
        <f>SUM(I7:I12)</f>
        <v>34702000</v>
      </c>
      <c r="J13" s="685"/>
      <c r="K13" s="665" t="s">
        <v>1178</v>
      </c>
      <c r="L13" s="686">
        <f t="shared" ref="L13:T13" si="1">SUM(L7:L11)</f>
        <v>22000000</v>
      </c>
      <c r="M13" s="678">
        <f t="shared" si="1"/>
        <v>35585466</v>
      </c>
      <c r="N13" s="678">
        <f t="shared" si="1"/>
        <v>28000000</v>
      </c>
      <c r="O13" s="678">
        <f t="shared" si="1"/>
        <v>38603440</v>
      </c>
      <c r="P13" s="678">
        <f t="shared" si="1"/>
        <v>40000000</v>
      </c>
      <c r="Q13" s="678">
        <f t="shared" si="1"/>
        <v>0</v>
      </c>
      <c r="R13" s="678">
        <f t="shared" si="1"/>
        <v>48605000</v>
      </c>
      <c r="S13" s="678">
        <f t="shared" si="1"/>
        <v>48605000</v>
      </c>
      <c r="T13" s="678">
        <f t="shared" si="1"/>
        <v>48605000</v>
      </c>
      <c r="U13" s="678"/>
      <c r="V13" s="687" t="s">
        <v>1179</v>
      </c>
    </row>
    <row r="14" spans="1:22" ht="59.25" customHeight="1" thickBot="1" x14ac:dyDescent="0.35">
      <c r="A14" s="681"/>
      <c r="B14" s="682"/>
      <c r="C14" s="683"/>
      <c r="D14" s="683"/>
      <c r="E14" s="683"/>
      <c r="F14" s="683"/>
      <c r="G14" s="683"/>
      <c r="H14" s="683"/>
      <c r="I14" s="683"/>
      <c r="J14" s="684"/>
      <c r="K14" s="667" t="s">
        <v>1180</v>
      </c>
      <c r="L14" s="674">
        <f>'موازنة 2026-2027'!A568</f>
        <v>0</v>
      </c>
      <c r="M14" s="675">
        <f>'موازنة 2026-2027'!B568</f>
        <v>0</v>
      </c>
      <c r="N14" s="675">
        <f>'موازنة 2026-2027'!C568</f>
        <v>0</v>
      </c>
      <c r="O14" s="675">
        <f>'موازنة 2026-2027'!D568</f>
        <v>0</v>
      </c>
      <c r="P14" s="675">
        <f>'موازنة 2026-2027'!E568</f>
        <v>0</v>
      </c>
      <c r="Q14" s="675">
        <f>'موازنة 2026-2027'!F568</f>
        <v>0</v>
      </c>
      <c r="R14" s="675">
        <f>'موازنة 2026-2027'!I568</f>
        <v>0</v>
      </c>
      <c r="S14" s="675">
        <f>'موازنة 2026-2027'!M568</f>
        <v>0</v>
      </c>
      <c r="T14" s="675">
        <f>'موازنة 2026-2027'!O568</f>
        <v>0</v>
      </c>
      <c r="U14" s="675" t="str">
        <f>[1]ادخال!G537</f>
        <v>5122010101</v>
      </c>
      <c r="V14" s="688" t="s">
        <v>1181</v>
      </c>
    </row>
    <row r="15" spans="1:22" ht="59.25" customHeight="1" x14ac:dyDescent="0.2">
      <c r="A15" s="647">
        <f>'موازنة 2026-2027'!A442</f>
        <v>0</v>
      </c>
      <c r="B15" s="647">
        <f>'موازنة 2026-2027'!B442</f>
        <v>0</v>
      </c>
      <c r="C15" s="647">
        <f>'موازنة 2026-2027'!C442</f>
        <v>0</v>
      </c>
      <c r="D15" s="647">
        <f>'موازنة 2026-2027'!D442</f>
        <v>0</v>
      </c>
      <c r="E15" s="647">
        <f>'موازنة 2026-2027'!E442</f>
        <v>0</v>
      </c>
      <c r="F15" s="647">
        <f>'موازنة 2026-2027'!F442</f>
        <v>0</v>
      </c>
      <c r="G15" s="647">
        <f>'موازنة 2026-2027'!I442</f>
        <v>0</v>
      </c>
      <c r="H15" s="647">
        <f>'موازنة 2026-2027'!M442</f>
        <v>0</v>
      </c>
      <c r="I15" s="647">
        <f>'موازنة 2026-2027'!O442</f>
        <v>0</v>
      </c>
      <c r="J15" s="646">
        <v>5111010101</v>
      </c>
      <c r="K15" s="668" t="s">
        <v>563</v>
      </c>
      <c r="L15" s="666"/>
      <c r="M15" s="649"/>
      <c r="N15" s="649"/>
      <c r="O15" s="649"/>
      <c r="P15" s="649"/>
      <c r="Q15" s="649"/>
      <c r="R15" s="649"/>
      <c r="S15" s="649"/>
      <c r="T15" s="649"/>
      <c r="U15" s="646"/>
      <c r="V15" s="662"/>
    </row>
    <row r="16" spans="1:22" ht="59.25" customHeight="1" x14ac:dyDescent="0.55000000000000004">
      <c r="A16" s="647">
        <f>'موازنة 2026-2027'!A455</f>
        <v>0</v>
      </c>
      <c r="B16" s="647">
        <f>'موازنة 2026-2027'!B455</f>
        <v>17916154</v>
      </c>
      <c r="C16" s="647">
        <f>'موازنة 2026-2027'!C455</f>
        <v>3210000</v>
      </c>
      <c r="D16" s="647">
        <f>'موازنة 2026-2027'!D455</f>
        <v>18263069</v>
      </c>
      <c r="E16" s="647">
        <f>'موازنة 2026-2027'!E455</f>
        <v>10516000</v>
      </c>
      <c r="F16" s="647">
        <f>'موازنة 2026-2027'!F455</f>
        <v>0</v>
      </c>
      <c r="G16" s="647">
        <f>'موازنة 2026-2027'!I455</f>
        <v>14073000</v>
      </c>
      <c r="H16" s="647">
        <f>'موازنة 2026-2027'!M455</f>
        <v>13903000</v>
      </c>
      <c r="I16" s="647">
        <f>'موازنة 2026-2027'!O455</f>
        <v>13903000</v>
      </c>
      <c r="J16" s="646" t="str">
        <f>[1]ادخال!G417</f>
        <v>5111020000</v>
      </c>
      <c r="K16" s="668" t="s">
        <v>562</v>
      </c>
      <c r="L16" s="666"/>
      <c r="M16" s="649"/>
      <c r="N16" s="649"/>
      <c r="O16" s="649"/>
      <c r="P16" s="650"/>
      <c r="Q16" s="649"/>
      <c r="R16" s="649"/>
      <c r="S16" s="649"/>
      <c r="T16" s="649"/>
      <c r="U16" s="646"/>
      <c r="V16" s="663"/>
    </row>
    <row r="17" spans="1:22" s="652" customFormat="1" ht="59.25" customHeight="1" x14ac:dyDescent="0.55000000000000004">
      <c r="A17" s="647">
        <f>'موازنة 2026-2027'!A473</f>
        <v>0</v>
      </c>
      <c r="B17" s="647">
        <f>'موازنة 2026-2027'!B473</f>
        <v>0</v>
      </c>
      <c r="C17" s="647">
        <f>'موازنة 2026-2027'!C473</f>
        <v>0</v>
      </c>
      <c r="D17" s="647">
        <f>'موازنة 2026-2027'!D473</f>
        <v>0</v>
      </c>
      <c r="E17" s="647">
        <f>'موازنة 2026-2027'!E473</f>
        <v>0</v>
      </c>
      <c r="F17" s="647">
        <f>'موازنة 2026-2027'!F473</f>
        <v>0</v>
      </c>
      <c r="G17" s="647">
        <f>'موازنة 2026-2027'!I473</f>
        <v>0</v>
      </c>
      <c r="H17" s="647">
        <f>'موازنة 2026-2027'!M473</f>
        <v>0</v>
      </c>
      <c r="I17" s="647">
        <f>'موازنة 2026-2027'!O473</f>
        <v>0</v>
      </c>
      <c r="J17" s="646" t="str">
        <f>[1]ادخال!G430</f>
        <v>5111030000</v>
      </c>
      <c r="K17" s="668" t="s">
        <v>1182</v>
      </c>
      <c r="L17" s="666"/>
      <c r="M17" s="649"/>
      <c r="N17" s="649"/>
      <c r="O17" s="649"/>
      <c r="P17" s="651"/>
      <c r="Q17" s="649"/>
      <c r="R17" s="649"/>
      <c r="S17" s="649"/>
      <c r="T17" s="649"/>
      <c r="U17" s="646"/>
      <c r="V17" s="663"/>
    </row>
    <row r="18" spans="1:22" s="652" customFormat="1" ht="59.25" customHeight="1" thickBot="1" x14ac:dyDescent="0.6">
      <c r="A18" s="669">
        <f t="shared" ref="A18:H18" si="2">SUM(A16:A17)</f>
        <v>0</v>
      </c>
      <c r="B18" s="670">
        <f t="shared" si="2"/>
        <v>17916154</v>
      </c>
      <c r="C18" s="670">
        <f t="shared" si="2"/>
        <v>3210000</v>
      </c>
      <c r="D18" s="670">
        <f t="shared" si="2"/>
        <v>18263069</v>
      </c>
      <c r="E18" s="670">
        <f t="shared" si="2"/>
        <v>10516000</v>
      </c>
      <c r="F18" s="670">
        <f t="shared" si="2"/>
        <v>0</v>
      </c>
      <c r="G18" s="670">
        <f t="shared" si="2"/>
        <v>14073000</v>
      </c>
      <c r="H18" s="670">
        <f t="shared" si="2"/>
        <v>13903000</v>
      </c>
      <c r="I18" s="670">
        <f>I17+I16+I15</f>
        <v>13903000</v>
      </c>
      <c r="J18" s="671"/>
      <c r="K18" s="672" t="s">
        <v>1180</v>
      </c>
      <c r="L18" s="666"/>
      <c r="M18" s="649"/>
      <c r="N18" s="649"/>
      <c r="O18" s="649"/>
      <c r="P18" s="651"/>
      <c r="Q18" s="649"/>
      <c r="R18" s="649"/>
      <c r="S18" s="649"/>
      <c r="T18" s="649"/>
      <c r="U18" s="646"/>
      <c r="V18" s="673"/>
    </row>
    <row r="19" spans="1:22" s="652" customFormat="1" ht="59.25" customHeight="1" thickBot="1" x14ac:dyDescent="0.25">
      <c r="A19" s="674">
        <f>A13+A16</f>
        <v>22000000</v>
      </c>
      <c r="B19" s="675">
        <f t="shared" ref="B19:I19" si="3">B13+B18</f>
        <v>35585466</v>
      </c>
      <c r="C19" s="675">
        <f t="shared" si="3"/>
        <v>28000000</v>
      </c>
      <c r="D19" s="675">
        <f t="shared" si="3"/>
        <v>38603440</v>
      </c>
      <c r="E19" s="675">
        <f t="shared" si="3"/>
        <v>40000000</v>
      </c>
      <c r="F19" s="675">
        <f t="shared" si="3"/>
        <v>0</v>
      </c>
      <c r="G19" s="675">
        <f t="shared" si="3"/>
        <v>48605000</v>
      </c>
      <c r="H19" s="675">
        <f t="shared" si="3"/>
        <v>48605000</v>
      </c>
      <c r="I19" s="675">
        <f t="shared" si="3"/>
        <v>48605000</v>
      </c>
      <c r="J19" s="676"/>
      <c r="K19" s="677" t="s">
        <v>1183</v>
      </c>
      <c r="L19" s="678">
        <f t="shared" ref="L19:S19" si="4">L13+L14</f>
        <v>22000000</v>
      </c>
      <c r="M19" s="678">
        <f t="shared" si="4"/>
        <v>35585466</v>
      </c>
      <c r="N19" s="678">
        <f t="shared" si="4"/>
        <v>28000000</v>
      </c>
      <c r="O19" s="678">
        <f t="shared" si="4"/>
        <v>38603440</v>
      </c>
      <c r="P19" s="678">
        <f t="shared" si="4"/>
        <v>40000000</v>
      </c>
      <c r="Q19" s="678">
        <f t="shared" si="4"/>
        <v>0</v>
      </c>
      <c r="R19" s="678">
        <f t="shared" si="4"/>
        <v>48605000</v>
      </c>
      <c r="S19" s="678">
        <f t="shared" si="4"/>
        <v>48605000</v>
      </c>
      <c r="T19" s="678">
        <f>T13+T14</f>
        <v>48605000</v>
      </c>
      <c r="U19" s="679"/>
      <c r="V19" s="680" t="s">
        <v>1183</v>
      </c>
    </row>
    <row r="20" spans="1:22" ht="48.75" customHeight="1" x14ac:dyDescent="0.2">
      <c r="A20" s="653">
        <f>A19-L19</f>
        <v>0</v>
      </c>
      <c r="B20" s="653">
        <f t="shared" ref="B20:I20" si="5">B19-M19</f>
        <v>0</v>
      </c>
      <c r="C20" s="653">
        <f t="shared" si="5"/>
        <v>0</v>
      </c>
      <c r="D20" s="653">
        <f t="shared" si="5"/>
        <v>0</v>
      </c>
      <c r="E20" s="653">
        <f t="shared" si="5"/>
        <v>0</v>
      </c>
      <c r="F20" s="653">
        <f t="shared" si="5"/>
        <v>0</v>
      </c>
      <c r="G20" s="653">
        <f t="shared" si="5"/>
        <v>0</v>
      </c>
      <c r="H20" s="653">
        <f t="shared" si="5"/>
        <v>0</v>
      </c>
      <c r="I20" s="653">
        <f t="shared" si="5"/>
        <v>0</v>
      </c>
      <c r="J20" s="654"/>
      <c r="K20" s="654"/>
      <c r="L20" s="654"/>
      <c r="M20" s="654"/>
      <c r="N20" s="654"/>
      <c r="O20" s="654"/>
      <c r="P20" s="654"/>
      <c r="Q20" s="654"/>
      <c r="R20" s="654"/>
      <c r="S20" s="654"/>
      <c r="T20" s="654"/>
      <c r="U20" s="654"/>
      <c r="V20" s="654"/>
    </row>
    <row r="21" spans="1:22" ht="39.75" customHeight="1" x14ac:dyDescent="0.25">
      <c r="A21" s="655"/>
      <c r="B21" s="655"/>
      <c r="C21" s="656"/>
      <c r="D21" s="656"/>
      <c r="E21" s="655"/>
      <c r="F21" s="655"/>
      <c r="G21" s="655"/>
      <c r="H21" s="655"/>
      <c r="I21" s="656"/>
      <c r="J21" s="656"/>
      <c r="K21" s="660"/>
      <c r="L21" s="656"/>
      <c r="M21" s="656"/>
      <c r="P21" s="656"/>
      <c r="Q21" s="656"/>
      <c r="R21" s="656"/>
      <c r="S21" s="658"/>
      <c r="V21" s="659"/>
    </row>
    <row r="22" spans="1:22" ht="39.75" customHeight="1" x14ac:dyDescent="0.25"/>
    <row r="23" spans="1:22" ht="39.75" customHeight="1" x14ac:dyDescent="0.25"/>
    <row r="24" spans="1:22" ht="39.75" customHeight="1" x14ac:dyDescent="0.25"/>
    <row r="25" spans="1:22" ht="38.25" customHeight="1" x14ac:dyDescent="0.25"/>
    <row r="26" spans="1:22" ht="38.25" customHeight="1" x14ac:dyDescent="0.25"/>
    <row r="27" spans="1:22" ht="38.25" customHeight="1" x14ac:dyDescent="0.25"/>
    <row r="28" spans="1:22" ht="38.25" customHeight="1" x14ac:dyDescent="0.25"/>
    <row r="29" spans="1:22" ht="38.25" customHeight="1" x14ac:dyDescent="0.25"/>
  </sheetData>
  <sheetProtection password="CC6B" sheet="1" objects="1" scenarios="1" formatCells="0" formatColumns="0" formatRows="0"/>
  <mergeCells count="19">
    <mergeCell ref="A1:V1"/>
    <mergeCell ref="A2:V2"/>
    <mergeCell ref="A3:V3"/>
    <mergeCell ref="A4:B4"/>
    <mergeCell ref="C4:D4"/>
    <mergeCell ref="E4:F4"/>
    <mergeCell ref="G4:G5"/>
    <mergeCell ref="H4:I4"/>
    <mergeCell ref="J4:J5"/>
    <mergeCell ref="K4:K5"/>
    <mergeCell ref="V4:V5"/>
    <mergeCell ref="A6:K6"/>
    <mergeCell ref="L6:V6"/>
    <mergeCell ref="L4:M4"/>
    <mergeCell ref="N4:O4"/>
    <mergeCell ref="P4:Q4"/>
    <mergeCell ref="R4:R5"/>
    <mergeCell ref="S4:T4"/>
    <mergeCell ref="U4:U5"/>
  </mergeCells>
  <pageMargins left="0.70866141732283472" right="0.70866141732283472" top="0.74803149606299213" bottom="0.74803149606299213" header="0.31496062992125984" footer="0.31496062992125984"/>
  <pageSetup scale="34" orientation="landscape" verticalDpi="0" r:id="rId1"/>
  <headerFooter>
    <oddHeader>&amp;Rقطاع موازنات الامن والعدالة 
ولخدمات العامة والحماية الاجتماعية
الادارة المركزية للدفاع والامن والعدالة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D1D8F-723F-407E-871F-DEC32303261A}">
  <dimension ref="A1:AH30"/>
  <sheetViews>
    <sheetView rightToLeft="1" zoomScale="50" zoomScaleNormal="50" workbookViewId="0">
      <selection sqref="A1:AH1"/>
    </sheetView>
  </sheetViews>
  <sheetFormatPr defaultRowHeight="18.75" x14ac:dyDescent="0.25"/>
  <cols>
    <col min="1" max="2" width="15.28515625" style="643" customWidth="1"/>
    <col min="3" max="3" width="14.7109375" style="643" customWidth="1"/>
    <col min="4" max="10" width="15" style="643" customWidth="1"/>
    <col min="11" max="11" width="15.7109375" style="643" customWidth="1"/>
    <col min="12" max="15" width="15" style="643" customWidth="1"/>
    <col min="16" max="16" width="15.5703125" style="643" customWidth="1"/>
    <col min="17" max="17" width="39" style="643" customWidth="1"/>
    <col min="18" max="23" width="14.42578125" style="657" customWidth="1"/>
    <col min="24" max="24" width="16.42578125" style="657" customWidth="1"/>
    <col min="25" max="32" width="14.42578125" style="657" customWidth="1"/>
    <col min="33" max="33" width="17.140625" style="657" customWidth="1"/>
    <col min="34" max="34" width="35.42578125" style="657" customWidth="1"/>
    <col min="35" max="268" width="9.140625" style="643"/>
    <col min="269" max="270" width="15.28515625" style="643" customWidth="1"/>
    <col min="271" max="271" width="14.7109375" style="643" customWidth="1"/>
    <col min="272" max="277" width="15" style="643" customWidth="1"/>
    <col min="278" max="278" width="15.5703125" style="643" customWidth="1"/>
    <col min="279" max="279" width="39" style="643" customWidth="1"/>
    <col min="280" max="285" width="14.42578125" style="643" customWidth="1"/>
    <col min="286" max="286" width="16.42578125" style="643" customWidth="1"/>
    <col min="287" max="288" width="14.42578125" style="643" customWidth="1"/>
    <col min="289" max="289" width="17.140625" style="643" customWidth="1"/>
    <col min="290" max="290" width="35.42578125" style="643" customWidth="1"/>
    <col min="291" max="524" width="9.140625" style="643"/>
    <col min="525" max="526" width="15.28515625" style="643" customWidth="1"/>
    <col min="527" max="527" width="14.7109375" style="643" customWidth="1"/>
    <col min="528" max="533" width="15" style="643" customWidth="1"/>
    <col min="534" max="534" width="15.5703125" style="643" customWidth="1"/>
    <col min="535" max="535" width="39" style="643" customWidth="1"/>
    <col min="536" max="541" width="14.42578125" style="643" customWidth="1"/>
    <col min="542" max="542" width="16.42578125" style="643" customWidth="1"/>
    <col min="543" max="544" width="14.42578125" style="643" customWidth="1"/>
    <col min="545" max="545" width="17.140625" style="643" customWidth="1"/>
    <col min="546" max="546" width="35.42578125" style="643" customWidth="1"/>
    <col min="547" max="780" width="9.140625" style="643"/>
    <col min="781" max="782" width="15.28515625" style="643" customWidth="1"/>
    <col min="783" max="783" width="14.7109375" style="643" customWidth="1"/>
    <col min="784" max="789" width="15" style="643" customWidth="1"/>
    <col min="790" max="790" width="15.5703125" style="643" customWidth="1"/>
    <col min="791" max="791" width="39" style="643" customWidth="1"/>
    <col min="792" max="797" width="14.42578125" style="643" customWidth="1"/>
    <col min="798" max="798" width="16.42578125" style="643" customWidth="1"/>
    <col min="799" max="800" width="14.42578125" style="643" customWidth="1"/>
    <col min="801" max="801" width="17.140625" style="643" customWidth="1"/>
    <col min="802" max="802" width="35.42578125" style="643" customWidth="1"/>
    <col min="803" max="1036" width="9.140625" style="643"/>
    <col min="1037" max="1038" width="15.28515625" style="643" customWidth="1"/>
    <col min="1039" max="1039" width="14.7109375" style="643" customWidth="1"/>
    <col min="1040" max="1045" width="15" style="643" customWidth="1"/>
    <col min="1046" max="1046" width="15.5703125" style="643" customWidth="1"/>
    <col min="1047" max="1047" width="39" style="643" customWidth="1"/>
    <col min="1048" max="1053" width="14.42578125" style="643" customWidth="1"/>
    <col min="1054" max="1054" width="16.42578125" style="643" customWidth="1"/>
    <col min="1055" max="1056" width="14.42578125" style="643" customWidth="1"/>
    <col min="1057" max="1057" width="17.140625" style="643" customWidth="1"/>
    <col min="1058" max="1058" width="35.42578125" style="643" customWidth="1"/>
    <col min="1059" max="1292" width="9.140625" style="643"/>
    <col min="1293" max="1294" width="15.28515625" style="643" customWidth="1"/>
    <col min="1295" max="1295" width="14.7109375" style="643" customWidth="1"/>
    <col min="1296" max="1301" width="15" style="643" customWidth="1"/>
    <col min="1302" max="1302" width="15.5703125" style="643" customWidth="1"/>
    <col min="1303" max="1303" width="39" style="643" customWidth="1"/>
    <col min="1304" max="1309" width="14.42578125" style="643" customWidth="1"/>
    <col min="1310" max="1310" width="16.42578125" style="643" customWidth="1"/>
    <col min="1311" max="1312" width="14.42578125" style="643" customWidth="1"/>
    <col min="1313" max="1313" width="17.140625" style="643" customWidth="1"/>
    <col min="1314" max="1314" width="35.42578125" style="643" customWidth="1"/>
    <col min="1315" max="1548" width="9.140625" style="643"/>
    <col min="1549" max="1550" width="15.28515625" style="643" customWidth="1"/>
    <col min="1551" max="1551" width="14.7109375" style="643" customWidth="1"/>
    <col min="1552" max="1557" width="15" style="643" customWidth="1"/>
    <col min="1558" max="1558" width="15.5703125" style="643" customWidth="1"/>
    <col min="1559" max="1559" width="39" style="643" customWidth="1"/>
    <col min="1560" max="1565" width="14.42578125" style="643" customWidth="1"/>
    <col min="1566" max="1566" width="16.42578125" style="643" customWidth="1"/>
    <col min="1567" max="1568" width="14.42578125" style="643" customWidth="1"/>
    <col min="1569" max="1569" width="17.140625" style="643" customWidth="1"/>
    <col min="1570" max="1570" width="35.42578125" style="643" customWidth="1"/>
    <col min="1571" max="1804" width="9.140625" style="643"/>
    <col min="1805" max="1806" width="15.28515625" style="643" customWidth="1"/>
    <col min="1807" max="1807" width="14.7109375" style="643" customWidth="1"/>
    <col min="1808" max="1813" width="15" style="643" customWidth="1"/>
    <col min="1814" max="1814" width="15.5703125" style="643" customWidth="1"/>
    <col min="1815" max="1815" width="39" style="643" customWidth="1"/>
    <col min="1816" max="1821" width="14.42578125" style="643" customWidth="1"/>
    <col min="1822" max="1822" width="16.42578125" style="643" customWidth="1"/>
    <col min="1823" max="1824" width="14.42578125" style="643" customWidth="1"/>
    <col min="1825" max="1825" width="17.140625" style="643" customWidth="1"/>
    <col min="1826" max="1826" width="35.42578125" style="643" customWidth="1"/>
    <col min="1827" max="2060" width="9.140625" style="643"/>
    <col min="2061" max="2062" width="15.28515625" style="643" customWidth="1"/>
    <col min="2063" max="2063" width="14.7109375" style="643" customWidth="1"/>
    <col min="2064" max="2069" width="15" style="643" customWidth="1"/>
    <col min="2070" max="2070" width="15.5703125" style="643" customWidth="1"/>
    <col min="2071" max="2071" width="39" style="643" customWidth="1"/>
    <col min="2072" max="2077" width="14.42578125" style="643" customWidth="1"/>
    <col min="2078" max="2078" width="16.42578125" style="643" customWidth="1"/>
    <col min="2079" max="2080" width="14.42578125" style="643" customWidth="1"/>
    <col min="2081" max="2081" width="17.140625" style="643" customWidth="1"/>
    <col min="2082" max="2082" width="35.42578125" style="643" customWidth="1"/>
    <col min="2083" max="2316" width="9.140625" style="643"/>
    <col min="2317" max="2318" width="15.28515625" style="643" customWidth="1"/>
    <col min="2319" max="2319" width="14.7109375" style="643" customWidth="1"/>
    <col min="2320" max="2325" width="15" style="643" customWidth="1"/>
    <col min="2326" max="2326" width="15.5703125" style="643" customWidth="1"/>
    <col min="2327" max="2327" width="39" style="643" customWidth="1"/>
    <col min="2328" max="2333" width="14.42578125" style="643" customWidth="1"/>
    <col min="2334" max="2334" width="16.42578125" style="643" customWidth="1"/>
    <col min="2335" max="2336" width="14.42578125" style="643" customWidth="1"/>
    <col min="2337" max="2337" width="17.140625" style="643" customWidth="1"/>
    <col min="2338" max="2338" width="35.42578125" style="643" customWidth="1"/>
    <col min="2339" max="2572" width="9.140625" style="643"/>
    <col min="2573" max="2574" width="15.28515625" style="643" customWidth="1"/>
    <col min="2575" max="2575" width="14.7109375" style="643" customWidth="1"/>
    <col min="2576" max="2581" width="15" style="643" customWidth="1"/>
    <col min="2582" max="2582" width="15.5703125" style="643" customWidth="1"/>
    <col min="2583" max="2583" width="39" style="643" customWidth="1"/>
    <col min="2584" max="2589" width="14.42578125" style="643" customWidth="1"/>
    <col min="2590" max="2590" width="16.42578125" style="643" customWidth="1"/>
    <col min="2591" max="2592" width="14.42578125" style="643" customWidth="1"/>
    <col min="2593" max="2593" width="17.140625" style="643" customWidth="1"/>
    <col min="2594" max="2594" width="35.42578125" style="643" customWidth="1"/>
    <col min="2595" max="2828" width="9.140625" style="643"/>
    <col min="2829" max="2830" width="15.28515625" style="643" customWidth="1"/>
    <col min="2831" max="2831" width="14.7109375" style="643" customWidth="1"/>
    <col min="2832" max="2837" width="15" style="643" customWidth="1"/>
    <col min="2838" max="2838" width="15.5703125" style="643" customWidth="1"/>
    <col min="2839" max="2839" width="39" style="643" customWidth="1"/>
    <col min="2840" max="2845" width="14.42578125" style="643" customWidth="1"/>
    <col min="2846" max="2846" width="16.42578125" style="643" customWidth="1"/>
    <col min="2847" max="2848" width="14.42578125" style="643" customWidth="1"/>
    <col min="2849" max="2849" width="17.140625" style="643" customWidth="1"/>
    <col min="2850" max="2850" width="35.42578125" style="643" customWidth="1"/>
    <col min="2851" max="3084" width="9.140625" style="643"/>
    <col min="3085" max="3086" width="15.28515625" style="643" customWidth="1"/>
    <col min="3087" max="3087" width="14.7109375" style="643" customWidth="1"/>
    <col min="3088" max="3093" width="15" style="643" customWidth="1"/>
    <col min="3094" max="3094" width="15.5703125" style="643" customWidth="1"/>
    <col min="3095" max="3095" width="39" style="643" customWidth="1"/>
    <col min="3096" max="3101" width="14.42578125" style="643" customWidth="1"/>
    <col min="3102" max="3102" width="16.42578125" style="643" customWidth="1"/>
    <col min="3103" max="3104" width="14.42578125" style="643" customWidth="1"/>
    <col min="3105" max="3105" width="17.140625" style="643" customWidth="1"/>
    <col min="3106" max="3106" width="35.42578125" style="643" customWidth="1"/>
    <col min="3107" max="3340" width="9.140625" style="643"/>
    <col min="3341" max="3342" width="15.28515625" style="643" customWidth="1"/>
    <col min="3343" max="3343" width="14.7109375" style="643" customWidth="1"/>
    <col min="3344" max="3349" width="15" style="643" customWidth="1"/>
    <col min="3350" max="3350" width="15.5703125" style="643" customWidth="1"/>
    <col min="3351" max="3351" width="39" style="643" customWidth="1"/>
    <col min="3352" max="3357" width="14.42578125" style="643" customWidth="1"/>
    <col min="3358" max="3358" width="16.42578125" style="643" customWidth="1"/>
    <col min="3359" max="3360" width="14.42578125" style="643" customWidth="1"/>
    <col min="3361" max="3361" width="17.140625" style="643" customWidth="1"/>
    <col min="3362" max="3362" width="35.42578125" style="643" customWidth="1"/>
    <col min="3363" max="3596" width="9.140625" style="643"/>
    <col min="3597" max="3598" width="15.28515625" style="643" customWidth="1"/>
    <col min="3599" max="3599" width="14.7109375" style="643" customWidth="1"/>
    <col min="3600" max="3605" width="15" style="643" customWidth="1"/>
    <col min="3606" max="3606" width="15.5703125" style="643" customWidth="1"/>
    <col min="3607" max="3607" width="39" style="643" customWidth="1"/>
    <col min="3608" max="3613" width="14.42578125" style="643" customWidth="1"/>
    <col min="3614" max="3614" width="16.42578125" style="643" customWidth="1"/>
    <col min="3615" max="3616" width="14.42578125" style="643" customWidth="1"/>
    <col min="3617" max="3617" width="17.140625" style="643" customWidth="1"/>
    <col min="3618" max="3618" width="35.42578125" style="643" customWidth="1"/>
    <col min="3619" max="3852" width="9.140625" style="643"/>
    <col min="3853" max="3854" width="15.28515625" style="643" customWidth="1"/>
    <col min="3855" max="3855" width="14.7109375" style="643" customWidth="1"/>
    <col min="3856" max="3861" width="15" style="643" customWidth="1"/>
    <col min="3862" max="3862" width="15.5703125" style="643" customWidth="1"/>
    <col min="3863" max="3863" width="39" style="643" customWidth="1"/>
    <col min="3864" max="3869" width="14.42578125" style="643" customWidth="1"/>
    <col min="3870" max="3870" width="16.42578125" style="643" customWidth="1"/>
    <col min="3871" max="3872" width="14.42578125" style="643" customWidth="1"/>
    <col min="3873" max="3873" width="17.140625" style="643" customWidth="1"/>
    <col min="3874" max="3874" width="35.42578125" style="643" customWidth="1"/>
    <col min="3875" max="4108" width="9.140625" style="643"/>
    <col min="4109" max="4110" width="15.28515625" style="643" customWidth="1"/>
    <col min="4111" max="4111" width="14.7109375" style="643" customWidth="1"/>
    <col min="4112" max="4117" width="15" style="643" customWidth="1"/>
    <col min="4118" max="4118" width="15.5703125" style="643" customWidth="1"/>
    <col min="4119" max="4119" width="39" style="643" customWidth="1"/>
    <col min="4120" max="4125" width="14.42578125" style="643" customWidth="1"/>
    <col min="4126" max="4126" width="16.42578125" style="643" customWidth="1"/>
    <col min="4127" max="4128" width="14.42578125" style="643" customWidth="1"/>
    <col min="4129" max="4129" width="17.140625" style="643" customWidth="1"/>
    <col min="4130" max="4130" width="35.42578125" style="643" customWidth="1"/>
    <col min="4131" max="4364" width="9.140625" style="643"/>
    <col min="4365" max="4366" width="15.28515625" style="643" customWidth="1"/>
    <col min="4367" max="4367" width="14.7109375" style="643" customWidth="1"/>
    <col min="4368" max="4373" width="15" style="643" customWidth="1"/>
    <col min="4374" max="4374" width="15.5703125" style="643" customWidth="1"/>
    <col min="4375" max="4375" width="39" style="643" customWidth="1"/>
    <col min="4376" max="4381" width="14.42578125" style="643" customWidth="1"/>
    <col min="4382" max="4382" width="16.42578125" style="643" customWidth="1"/>
    <col min="4383" max="4384" width="14.42578125" style="643" customWidth="1"/>
    <col min="4385" max="4385" width="17.140625" style="643" customWidth="1"/>
    <col min="4386" max="4386" width="35.42578125" style="643" customWidth="1"/>
    <col min="4387" max="4620" width="9.140625" style="643"/>
    <col min="4621" max="4622" width="15.28515625" style="643" customWidth="1"/>
    <col min="4623" max="4623" width="14.7109375" style="643" customWidth="1"/>
    <col min="4624" max="4629" width="15" style="643" customWidth="1"/>
    <col min="4630" max="4630" width="15.5703125" style="643" customWidth="1"/>
    <col min="4631" max="4631" width="39" style="643" customWidth="1"/>
    <col min="4632" max="4637" width="14.42578125" style="643" customWidth="1"/>
    <col min="4638" max="4638" width="16.42578125" style="643" customWidth="1"/>
    <col min="4639" max="4640" width="14.42578125" style="643" customWidth="1"/>
    <col min="4641" max="4641" width="17.140625" style="643" customWidth="1"/>
    <col min="4642" max="4642" width="35.42578125" style="643" customWidth="1"/>
    <col min="4643" max="4876" width="9.140625" style="643"/>
    <col min="4877" max="4878" width="15.28515625" style="643" customWidth="1"/>
    <col min="4879" max="4879" width="14.7109375" style="643" customWidth="1"/>
    <col min="4880" max="4885" width="15" style="643" customWidth="1"/>
    <col min="4886" max="4886" width="15.5703125" style="643" customWidth="1"/>
    <col min="4887" max="4887" width="39" style="643" customWidth="1"/>
    <col min="4888" max="4893" width="14.42578125" style="643" customWidth="1"/>
    <col min="4894" max="4894" width="16.42578125" style="643" customWidth="1"/>
    <col min="4895" max="4896" width="14.42578125" style="643" customWidth="1"/>
    <col min="4897" max="4897" width="17.140625" style="643" customWidth="1"/>
    <col min="4898" max="4898" width="35.42578125" style="643" customWidth="1"/>
    <col min="4899" max="5132" width="9.140625" style="643"/>
    <col min="5133" max="5134" width="15.28515625" style="643" customWidth="1"/>
    <col min="5135" max="5135" width="14.7109375" style="643" customWidth="1"/>
    <col min="5136" max="5141" width="15" style="643" customWidth="1"/>
    <col min="5142" max="5142" width="15.5703125" style="643" customWidth="1"/>
    <col min="5143" max="5143" width="39" style="643" customWidth="1"/>
    <col min="5144" max="5149" width="14.42578125" style="643" customWidth="1"/>
    <col min="5150" max="5150" width="16.42578125" style="643" customWidth="1"/>
    <col min="5151" max="5152" width="14.42578125" style="643" customWidth="1"/>
    <col min="5153" max="5153" width="17.140625" style="643" customWidth="1"/>
    <col min="5154" max="5154" width="35.42578125" style="643" customWidth="1"/>
    <col min="5155" max="5388" width="9.140625" style="643"/>
    <col min="5389" max="5390" width="15.28515625" style="643" customWidth="1"/>
    <col min="5391" max="5391" width="14.7109375" style="643" customWidth="1"/>
    <col min="5392" max="5397" width="15" style="643" customWidth="1"/>
    <col min="5398" max="5398" width="15.5703125" style="643" customWidth="1"/>
    <col min="5399" max="5399" width="39" style="643" customWidth="1"/>
    <col min="5400" max="5405" width="14.42578125" style="643" customWidth="1"/>
    <col min="5406" max="5406" width="16.42578125" style="643" customWidth="1"/>
    <col min="5407" max="5408" width="14.42578125" style="643" customWidth="1"/>
    <col min="5409" max="5409" width="17.140625" style="643" customWidth="1"/>
    <col min="5410" max="5410" width="35.42578125" style="643" customWidth="1"/>
    <col min="5411" max="5644" width="9.140625" style="643"/>
    <col min="5645" max="5646" width="15.28515625" style="643" customWidth="1"/>
    <col min="5647" max="5647" width="14.7109375" style="643" customWidth="1"/>
    <col min="5648" max="5653" width="15" style="643" customWidth="1"/>
    <col min="5654" max="5654" width="15.5703125" style="643" customWidth="1"/>
    <col min="5655" max="5655" width="39" style="643" customWidth="1"/>
    <col min="5656" max="5661" width="14.42578125" style="643" customWidth="1"/>
    <col min="5662" max="5662" width="16.42578125" style="643" customWidth="1"/>
    <col min="5663" max="5664" width="14.42578125" style="643" customWidth="1"/>
    <col min="5665" max="5665" width="17.140625" style="643" customWidth="1"/>
    <col min="5666" max="5666" width="35.42578125" style="643" customWidth="1"/>
    <col min="5667" max="5900" width="9.140625" style="643"/>
    <col min="5901" max="5902" width="15.28515625" style="643" customWidth="1"/>
    <col min="5903" max="5903" width="14.7109375" style="643" customWidth="1"/>
    <col min="5904" max="5909" width="15" style="643" customWidth="1"/>
    <col min="5910" max="5910" width="15.5703125" style="643" customWidth="1"/>
    <col min="5911" max="5911" width="39" style="643" customWidth="1"/>
    <col min="5912" max="5917" width="14.42578125" style="643" customWidth="1"/>
    <col min="5918" max="5918" width="16.42578125" style="643" customWidth="1"/>
    <col min="5919" max="5920" width="14.42578125" style="643" customWidth="1"/>
    <col min="5921" max="5921" width="17.140625" style="643" customWidth="1"/>
    <col min="5922" max="5922" width="35.42578125" style="643" customWidth="1"/>
    <col min="5923" max="6156" width="9.140625" style="643"/>
    <col min="6157" max="6158" width="15.28515625" style="643" customWidth="1"/>
    <col min="6159" max="6159" width="14.7109375" style="643" customWidth="1"/>
    <col min="6160" max="6165" width="15" style="643" customWidth="1"/>
    <col min="6166" max="6166" width="15.5703125" style="643" customWidth="1"/>
    <col min="6167" max="6167" width="39" style="643" customWidth="1"/>
    <col min="6168" max="6173" width="14.42578125" style="643" customWidth="1"/>
    <col min="6174" max="6174" width="16.42578125" style="643" customWidth="1"/>
    <col min="6175" max="6176" width="14.42578125" style="643" customWidth="1"/>
    <col min="6177" max="6177" width="17.140625" style="643" customWidth="1"/>
    <col min="6178" max="6178" width="35.42578125" style="643" customWidth="1"/>
    <col min="6179" max="6412" width="9.140625" style="643"/>
    <col min="6413" max="6414" width="15.28515625" style="643" customWidth="1"/>
    <col min="6415" max="6415" width="14.7109375" style="643" customWidth="1"/>
    <col min="6416" max="6421" width="15" style="643" customWidth="1"/>
    <col min="6422" max="6422" width="15.5703125" style="643" customWidth="1"/>
    <col min="6423" max="6423" width="39" style="643" customWidth="1"/>
    <col min="6424" max="6429" width="14.42578125" style="643" customWidth="1"/>
    <col min="6430" max="6430" width="16.42578125" style="643" customWidth="1"/>
    <col min="6431" max="6432" width="14.42578125" style="643" customWidth="1"/>
    <col min="6433" max="6433" width="17.140625" style="643" customWidth="1"/>
    <col min="6434" max="6434" width="35.42578125" style="643" customWidth="1"/>
    <col min="6435" max="6668" width="9.140625" style="643"/>
    <col min="6669" max="6670" width="15.28515625" style="643" customWidth="1"/>
    <col min="6671" max="6671" width="14.7109375" style="643" customWidth="1"/>
    <col min="6672" max="6677" width="15" style="643" customWidth="1"/>
    <col min="6678" max="6678" width="15.5703125" style="643" customWidth="1"/>
    <col min="6679" max="6679" width="39" style="643" customWidth="1"/>
    <col min="6680" max="6685" width="14.42578125" style="643" customWidth="1"/>
    <col min="6686" max="6686" width="16.42578125" style="643" customWidth="1"/>
    <col min="6687" max="6688" width="14.42578125" style="643" customWidth="1"/>
    <col min="6689" max="6689" width="17.140625" style="643" customWidth="1"/>
    <col min="6690" max="6690" width="35.42578125" style="643" customWidth="1"/>
    <col min="6691" max="6924" width="9.140625" style="643"/>
    <col min="6925" max="6926" width="15.28515625" style="643" customWidth="1"/>
    <col min="6927" max="6927" width="14.7109375" style="643" customWidth="1"/>
    <col min="6928" max="6933" width="15" style="643" customWidth="1"/>
    <col min="6934" max="6934" width="15.5703125" style="643" customWidth="1"/>
    <col min="6935" max="6935" width="39" style="643" customWidth="1"/>
    <col min="6936" max="6941" width="14.42578125" style="643" customWidth="1"/>
    <col min="6942" max="6942" width="16.42578125" style="643" customWidth="1"/>
    <col min="6943" max="6944" width="14.42578125" style="643" customWidth="1"/>
    <col min="6945" max="6945" width="17.140625" style="643" customWidth="1"/>
    <col min="6946" max="6946" width="35.42578125" style="643" customWidth="1"/>
    <col min="6947" max="7180" width="9.140625" style="643"/>
    <col min="7181" max="7182" width="15.28515625" style="643" customWidth="1"/>
    <col min="7183" max="7183" width="14.7109375" style="643" customWidth="1"/>
    <col min="7184" max="7189" width="15" style="643" customWidth="1"/>
    <col min="7190" max="7190" width="15.5703125" style="643" customWidth="1"/>
    <col min="7191" max="7191" width="39" style="643" customWidth="1"/>
    <col min="7192" max="7197" width="14.42578125" style="643" customWidth="1"/>
    <col min="7198" max="7198" width="16.42578125" style="643" customWidth="1"/>
    <col min="7199" max="7200" width="14.42578125" style="643" customWidth="1"/>
    <col min="7201" max="7201" width="17.140625" style="643" customWidth="1"/>
    <col min="7202" max="7202" width="35.42578125" style="643" customWidth="1"/>
    <col min="7203" max="7436" width="9.140625" style="643"/>
    <col min="7437" max="7438" width="15.28515625" style="643" customWidth="1"/>
    <col min="7439" max="7439" width="14.7109375" style="643" customWidth="1"/>
    <col min="7440" max="7445" width="15" style="643" customWidth="1"/>
    <col min="7446" max="7446" width="15.5703125" style="643" customWidth="1"/>
    <col min="7447" max="7447" width="39" style="643" customWidth="1"/>
    <col min="7448" max="7453" width="14.42578125" style="643" customWidth="1"/>
    <col min="7454" max="7454" width="16.42578125" style="643" customWidth="1"/>
    <col min="7455" max="7456" width="14.42578125" style="643" customWidth="1"/>
    <col min="7457" max="7457" width="17.140625" style="643" customWidth="1"/>
    <col min="7458" max="7458" width="35.42578125" style="643" customWidth="1"/>
    <col min="7459" max="7692" width="9.140625" style="643"/>
    <col min="7693" max="7694" width="15.28515625" style="643" customWidth="1"/>
    <col min="7695" max="7695" width="14.7109375" style="643" customWidth="1"/>
    <col min="7696" max="7701" width="15" style="643" customWidth="1"/>
    <col min="7702" max="7702" width="15.5703125" style="643" customWidth="1"/>
    <col min="7703" max="7703" width="39" style="643" customWidth="1"/>
    <col min="7704" max="7709" width="14.42578125" style="643" customWidth="1"/>
    <col min="7710" max="7710" width="16.42578125" style="643" customWidth="1"/>
    <col min="7711" max="7712" width="14.42578125" style="643" customWidth="1"/>
    <col min="7713" max="7713" width="17.140625" style="643" customWidth="1"/>
    <col min="7714" max="7714" width="35.42578125" style="643" customWidth="1"/>
    <col min="7715" max="7948" width="9.140625" style="643"/>
    <col min="7949" max="7950" width="15.28515625" style="643" customWidth="1"/>
    <col min="7951" max="7951" width="14.7109375" style="643" customWidth="1"/>
    <col min="7952" max="7957" width="15" style="643" customWidth="1"/>
    <col min="7958" max="7958" width="15.5703125" style="643" customWidth="1"/>
    <col min="7959" max="7959" width="39" style="643" customWidth="1"/>
    <col min="7960" max="7965" width="14.42578125" style="643" customWidth="1"/>
    <col min="7966" max="7966" width="16.42578125" style="643" customWidth="1"/>
    <col min="7967" max="7968" width="14.42578125" style="643" customWidth="1"/>
    <col min="7969" max="7969" width="17.140625" style="643" customWidth="1"/>
    <col min="7970" max="7970" width="35.42578125" style="643" customWidth="1"/>
    <col min="7971" max="8204" width="9.140625" style="643"/>
    <col min="8205" max="8206" width="15.28515625" style="643" customWidth="1"/>
    <col min="8207" max="8207" width="14.7109375" style="643" customWidth="1"/>
    <col min="8208" max="8213" width="15" style="643" customWidth="1"/>
    <col min="8214" max="8214" width="15.5703125" style="643" customWidth="1"/>
    <col min="8215" max="8215" width="39" style="643" customWidth="1"/>
    <col min="8216" max="8221" width="14.42578125" style="643" customWidth="1"/>
    <col min="8222" max="8222" width="16.42578125" style="643" customWidth="1"/>
    <col min="8223" max="8224" width="14.42578125" style="643" customWidth="1"/>
    <col min="8225" max="8225" width="17.140625" style="643" customWidth="1"/>
    <col min="8226" max="8226" width="35.42578125" style="643" customWidth="1"/>
    <col min="8227" max="8460" width="9.140625" style="643"/>
    <col min="8461" max="8462" width="15.28515625" style="643" customWidth="1"/>
    <col min="8463" max="8463" width="14.7109375" style="643" customWidth="1"/>
    <col min="8464" max="8469" width="15" style="643" customWidth="1"/>
    <col min="8470" max="8470" width="15.5703125" style="643" customWidth="1"/>
    <col min="8471" max="8471" width="39" style="643" customWidth="1"/>
    <col min="8472" max="8477" width="14.42578125" style="643" customWidth="1"/>
    <col min="8478" max="8478" width="16.42578125" style="643" customWidth="1"/>
    <col min="8479" max="8480" width="14.42578125" style="643" customWidth="1"/>
    <col min="8481" max="8481" width="17.140625" style="643" customWidth="1"/>
    <col min="8482" max="8482" width="35.42578125" style="643" customWidth="1"/>
    <col min="8483" max="8716" width="9.140625" style="643"/>
    <col min="8717" max="8718" width="15.28515625" style="643" customWidth="1"/>
    <col min="8719" max="8719" width="14.7109375" style="643" customWidth="1"/>
    <col min="8720" max="8725" width="15" style="643" customWidth="1"/>
    <col min="8726" max="8726" width="15.5703125" style="643" customWidth="1"/>
    <col min="8727" max="8727" width="39" style="643" customWidth="1"/>
    <col min="8728" max="8733" width="14.42578125" style="643" customWidth="1"/>
    <col min="8734" max="8734" width="16.42578125" style="643" customWidth="1"/>
    <col min="8735" max="8736" width="14.42578125" style="643" customWidth="1"/>
    <col min="8737" max="8737" width="17.140625" style="643" customWidth="1"/>
    <col min="8738" max="8738" width="35.42578125" style="643" customWidth="1"/>
    <col min="8739" max="8972" width="9.140625" style="643"/>
    <col min="8973" max="8974" width="15.28515625" style="643" customWidth="1"/>
    <col min="8975" max="8975" width="14.7109375" style="643" customWidth="1"/>
    <col min="8976" max="8981" width="15" style="643" customWidth="1"/>
    <col min="8982" max="8982" width="15.5703125" style="643" customWidth="1"/>
    <col min="8983" max="8983" width="39" style="643" customWidth="1"/>
    <col min="8984" max="8989" width="14.42578125" style="643" customWidth="1"/>
    <col min="8990" max="8990" width="16.42578125" style="643" customWidth="1"/>
    <col min="8991" max="8992" width="14.42578125" style="643" customWidth="1"/>
    <col min="8993" max="8993" width="17.140625" style="643" customWidth="1"/>
    <col min="8994" max="8994" width="35.42578125" style="643" customWidth="1"/>
    <col min="8995" max="9228" width="9.140625" style="643"/>
    <col min="9229" max="9230" width="15.28515625" style="643" customWidth="1"/>
    <col min="9231" max="9231" width="14.7109375" style="643" customWidth="1"/>
    <col min="9232" max="9237" width="15" style="643" customWidth="1"/>
    <col min="9238" max="9238" width="15.5703125" style="643" customWidth="1"/>
    <col min="9239" max="9239" width="39" style="643" customWidth="1"/>
    <col min="9240" max="9245" width="14.42578125" style="643" customWidth="1"/>
    <col min="9246" max="9246" width="16.42578125" style="643" customWidth="1"/>
    <col min="9247" max="9248" width="14.42578125" style="643" customWidth="1"/>
    <col min="9249" max="9249" width="17.140625" style="643" customWidth="1"/>
    <col min="9250" max="9250" width="35.42578125" style="643" customWidth="1"/>
    <col min="9251" max="9484" width="9.140625" style="643"/>
    <col min="9485" max="9486" width="15.28515625" style="643" customWidth="1"/>
    <col min="9487" max="9487" width="14.7109375" style="643" customWidth="1"/>
    <col min="9488" max="9493" width="15" style="643" customWidth="1"/>
    <col min="9494" max="9494" width="15.5703125" style="643" customWidth="1"/>
    <col min="9495" max="9495" width="39" style="643" customWidth="1"/>
    <col min="9496" max="9501" width="14.42578125" style="643" customWidth="1"/>
    <col min="9502" max="9502" width="16.42578125" style="643" customWidth="1"/>
    <col min="9503" max="9504" width="14.42578125" style="643" customWidth="1"/>
    <col min="9505" max="9505" width="17.140625" style="643" customWidth="1"/>
    <col min="9506" max="9506" width="35.42578125" style="643" customWidth="1"/>
    <col min="9507" max="9740" width="9.140625" style="643"/>
    <col min="9741" max="9742" width="15.28515625" style="643" customWidth="1"/>
    <col min="9743" max="9743" width="14.7109375" style="643" customWidth="1"/>
    <col min="9744" max="9749" width="15" style="643" customWidth="1"/>
    <col min="9750" max="9750" width="15.5703125" style="643" customWidth="1"/>
    <col min="9751" max="9751" width="39" style="643" customWidth="1"/>
    <col min="9752" max="9757" width="14.42578125" style="643" customWidth="1"/>
    <col min="9758" max="9758" width="16.42578125" style="643" customWidth="1"/>
    <col min="9759" max="9760" width="14.42578125" style="643" customWidth="1"/>
    <col min="9761" max="9761" width="17.140625" style="643" customWidth="1"/>
    <col min="9762" max="9762" width="35.42578125" style="643" customWidth="1"/>
    <col min="9763" max="9996" width="9.140625" style="643"/>
    <col min="9997" max="9998" width="15.28515625" style="643" customWidth="1"/>
    <col min="9999" max="9999" width="14.7109375" style="643" customWidth="1"/>
    <col min="10000" max="10005" width="15" style="643" customWidth="1"/>
    <col min="10006" max="10006" width="15.5703125" style="643" customWidth="1"/>
    <col min="10007" max="10007" width="39" style="643" customWidth="1"/>
    <col min="10008" max="10013" width="14.42578125" style="643" customWidth="1"/>
    <col min="10014" max="10014" width="16.42578125" style="643" customWidth="1"/>
    <col min="10015" max="10016" width="14.42578125" style="643" customWidth="1"/>
    <col min="10017" max="10017" width="17.140625" style="643" customWidth="1"/>
    <col min="10018" max="10018" width="35.42578125" style="643" customWidth="1"/>
    <col min="10019" max="10252" width="9.140625" style="643"/>
    <col min="10253" max="10254" width="15.28515625" style="643" customWidth="1"/>
    <col min="10255" max="10255" width="14.7109375" style="643" customWidth="1"/>
    <col min="10256" max="10261" width="15" style="643" customWidth="1"/>
    <col min="10262" max="10262" width="15.5703125" style="643" customWidth="1"/>
    <col min="10263" max="10263" width="39" style="643" customWidth="1"/>
    <col min="10264" max="10269" width="14.42578125" style="643" customWidth="1"/>
    <col min="10270" max="10270" width="16.42578125" style="643" customWidth="1"/>
    <col min="10271" max="10272" width="14.42578125" style="643" customWidth="1"/>
    <col min="10273" max="10273" width="17.140625" style="643" customWidth="1"/>
    <col min="10274" max="10274" width="35.42578125" style="643" customWidth="1"/>
    <col min="10275" max="10508" width="9.140625" style="643"/>
    <col min="10509" max="10510" width="15.28515625" style="643" customWidth="1"/>
    <col min="10511" max="10511" width="14.7109375" style="643" customWidth="1"/>
    <col min="10512" max="10517" width="15" style="643" customWidth="1"/>
    <col min="10518" max="10518" width="15.5703125" style="643" customWidth="1"/>
    <col min="10519" max="10519" width="39" style="643" customWidth="1"/>
    <col min="10520" max="10525" width="14.42578125" style="643" customWidth="1"/>
    <col min="10526" max="10526" width="16.42578125" style="643" customWidth="1"/>
    <col min="10527" max="10528" width="14.42578125" style="643" customWidth="1"/>
    <col min="10529" max="10529" width="17.140625" style="643" customWidth="1"/>
    <col min="10530" max="10530" width="35.42578125" style="643" customWidth="1"/>
    <col min="10531" max="10764" width="9.140625" style="643"/>
    <col min="10765" max="10766" width="15.28515625" style="643" customWidth="1"/>
    <col min="10767" max="10767" width="14.7109375" style="643" customWidth="1"/>
    <col min="10768" max="10773" width="15" style="643" customWidth="1"/>
    <col min="10774" max="10774" width="15.5703125" style="643" customWidth="1"/>
    <col min="10775" max="10775" width="39" style="643" customWidth="1"/>
    <col min="10776" max="10781" width="14.42578125" style="643" customWidth="1"/>
    <col min="10782" max="10782" width="16.42578125" style="643" customWidth="1"/>
    <col min="10783" max="10784" width="14.42578125" style="643" customWidth="1"/>
    <col min="10785" max="10785" width="17.140625" style="643" customWidth="1"/>
    <col min="10786" max="10786" width="35.42578125" style="643" customWidth="1"/>
    <col min="10787" max="11020" width="9.140625" style="643"/>
    <col min="11021" max="11022" width="15.28515625" style="643" customWidth="1"/>
    <col min="11023" max="11023" width="14.7109375" style="643" customWidth="1"/>
    <col min="11024" max="11029" width="15" style="643" customWidth="1"/>
    <col min="11030" max="11030" width="15.5703125" style="643" customWidth="1"/>
    <col min="11031" max="11031" width="39" style="643" customWidth="1"/>
    <col min="11032" max="11037" width="14.42578125" style="643" customWidth="1"/>
    <col min="11038" max="11038" width="16.42578125" style="643" customWidth="1"/>
    <col min="11039" max="11040" width="14.42578125" style="643" customWidth="1"/>
    <col min="11041" max="11041" width="17.140625" style="643" customWidth="1"/>
    <col min="11042" max="11042" width="35.42578125" style="643" customWidth="1"/>
    <col min="11043" max="11276" width="9.140625" style="643"/>
    <col min="11277" max="11278" width="15.28515625" style="643" customWidth="1"/>
    <col min="11279" max="11279" width="14.7109375" style="643" customWidth="1"/>
    <col min="11280" max="11285" width="15" style="643" customWidth="1"/>
    <col min="11286" max="11286" width="15.5703125" style="643" customWidth="1"/>
    <col min="11287" max="11287" width="39" style="643" customWidth="1"/>
    <col min="11288" max="11293" width="14.42578125" style="643" customWidth="1"/>
    <col min="11294" max="11294" width="16.42578125" style="643" customWidth="1"/>
    <col min="11295" max="11296" width="14.42578125" style="643" customWidth="1"/>
    <col min="11297" max="11297" width="17.140625" style="643" customWidth="1"/>
    <col min="11298" max="11298" width="35.42578125" style="643" customWidth="1"/>
    <col min="11299" max="11532" width="9.140625" style="643"/>
    <col min="11533" max="11534" width="15.28515625" style="643" customWidth="1"/>
    <col min="11535" max="11535" width="14.7109375" style="643" customWidth="1"/>
    <col min="11536" max="11541" width="15" style="643" customWidth="1"/>
    <col min="11542" max="11542" width="15.5703125" style="643" customWidth="1"/>
    <col min="11543" max="11543" width="39" style="643" customWidth="1"/>
    <col min="11544" max="11549" width="14.42578125" style="643" customWidth="1"/>
    <col min="11550" max="11550" width="16.42578125" style="643" customWidth="1"/>
    <col min="11551" max="11552" width="14.42578125" style="643" customWidth="1"/>
    <col min="11553" max="11553" width="17.140625" style="643" customWidth="1"/>
    <col min="11554" max="11554" width="35.42578125" style="643" customWidth="1"/>
    <col min="11555" max="11788" width="9.140625" style="643"/>
    <col min="11789" max="11790" width="15.28515625" style="643" customWidth="1"/>
    <col min="11791" max="11791" width="14.7109375" style="643" customWidth="1"/>
    <col min="11792" max="11797" width="15" style="643" customWidth="1"/>
    <col min="11798" max="11798" width="15.5703125" style="643" customWidth="1"/>
    <col min="11799" max="11799" width="39" style="643" customWidth="1"/>
    <col min="11800" max="11805" width="14.42578125" style="643" customWidth="1"/>
    <col min="11806" max="11806" width="16.42578125" style="643" customWidth="1"/>
    <col min="11807" max="11808" width="14.42578125" style="643" customWidth="1"/>
    <col min="11809" max="11809" width="17.140625" style="643" customWidth="1"/>
    <col min="11810" max="11810" width="35.42578125" style="643" customWidth="1"/>
    <col min="11811" max="12044" width="9.140625" style="643"/>
    <col min="12045" max="12046" width="15.28515625" style="643" customWidth="1"/>
    <col min="12047" max="12047" width="14.7109375" style="643" customWidth="1"/>
    <col min="12048" max="12053" width="15" style="643" customWidth="1"/>
    <col min="12054" max="12054" width="15.5703125" style="643" customWidth="1"/>
    <col min="12055" max="12055" width="39" style="643" customWidth="1"/>
    <col min="12056" max="12061" width="14.42578125" style="643" customWidth="1"/>
    <col min="12062" max="12062" width="16.42578125" style="643" customWidth="1"/>
    <col min="12063" max="12064" width="14.42578125" style="643" customWidth="1"/>
    <col min="12065" max="12065" width="17.140625" style="643" customWidth="1"/>
    <col min="12066" max="12066" width="35.42578125" style="643" customWidth="1"/>
    <col min="12067" max="12300" width="9.140625" style="643"/>
    <col min="12301" max="12302" width="15.28515625" style="643" customWidth="1"/>
    <col min="12303" max="12303" width="14.7109375" style="643" customWidth="1"/>
    <col min="12304" max="12309" width="15" style="643" customWidth="1"/>
    <col min="12310" max="12310" width="15.5703125" style="643" customWidth="1"/>
    <col min="12311" max="12311" width="39" style="643" customWidth="1"/>
    <col min="12312" max="12317" width="14.42578125" style="643" customWidth="1"/>
    <col min="12318" max="12318" width="16.42578125" style="643" customWidth="1"/>
    <col min="12319" max="12320" width="14.42578125" style="643" customWidth="1"/>
    <col min="12321" max="12321" width="17.140625" style="643" customWidth="1"/>
    <col min="12322" max="12322" width="35.42578125" style="643" customWidth="1"/>
    <col min="12323" max="12556" width="9.140625" style="643"/>
    <col min="12557" max="12558" width="15.28515625" style="643" customWidth="1"/>
    <col min="12559" max="12559" width="14.7109375" style="643" customWidth="1"/>
    <col min="12560" max="12565" width="15" style="643" customWidth="1"/>
    <col min="12566" max="12566" width="15.5703125" style="643" customWidth="1"/>
    <col min="12567" max="12567" width="39" style="643" customWidth="1"/>
    <col min="12568" max="12573" width="14.42578125" style="643" customWidth="1"/>
    <col min="12574" max="12574" width="16.42578125" style="643" customWidth="1"/>
    <col min="12575" max="12576" width="14.42578125" style="643" customWidth="1"/>
    <col min="12577" max="12577" width="17.140625" style="643" customWidth="1"/>
    <col min="12578" max="12578" width="35.42578125" style="643" customWidth="1"/>
    <col min="12579" max="12812" width="9.140625" style="643"/>
    <col min="12813" max="12814" width="15.28515625" style="643" customWidth="1"/>
    <col min="12815" max="12815" width="14.7109375" style="643" customWidth="1"/>
    <col min="12816" max="12821" width="15" style="643" customWidth="1"/>
    <col min="12822" max="12822" width="15.5703125" style="643" customWidth="1"/>
    <col min="12823" max="12823" width="39" style="643" customWidth="1"/>
    <col min="12824" max="12829" width="14.42578125" style="643" customWidth="1"/>
    <col min="12830" max="12830" width="16.42578125" style="643" customWidth="1"/>
    <col min="12831" max="12832" width="14.42578125" style="643" customWidth="1"/>
    <col min="12833" max="12833" width="17.140625" style="643" customWidth="1"/>
    <col min="12834" max="12834" width="35.42578125" style="643" customWidth="1"/>
    <col min="12835" max="13068" width="9.140625" style="643"/>
    <col min="13069" max="13070" width="15.28515625" style="643" customWidth="1"/>
    <col min="13071" max="13071" width="14.7109375" style="643" customWidth="1"/>
    <col min="13072" max="13077" width="15" style="643" customWidth="1"/>
    <col min="13078" max="13078" width="15.5703125" style="643" customWidth="1"/>
    <col min="13079" max="13079" width="39" style="643" customWidth="1"/>
    <col min="13080" max="13085" width="14.42578125" style="643" customWidth="1"/>
    <col min="13086" max="13086" width="16.42578125" style="643" customWidth="1"/>
    <col min="13087" max="13088" width="14.42578125" style="643" customWidth="1"/>
    <col min="13089" max="13089" width="17.140625" style="643" customWidth="1"/>
    <col min="13090" max="13090" width="35.42578125" style="643" customWidth="1"/>
    <col min="13091" max="13324" width="9.140625" style="643"/>
    <col min="13325" max="13326" width="15.28515625" style="643" customWidth="1"/>
    <col min="13327" max="13327" width="14.7109375" style="643" customWidth="1"/>
    <col min="13328" max="13333" width="15" style="643" customWidth="1"/>
    <col min="13334" max="13334" width="15.5703125" style="643" customWidth="1"/>
    <col min="13335" max="13335" width="39" style="643" customWidth="1"/>
    <col min="13336" max="13341" width="14.42578125" style="643" customWidth="1"/>
    <col min="13342" max="13342" width="16.42578125" style="643" customWidth="1"/>
    <col min="13343" max="13344" width="14.42578125" style="643" customWidth="1"/>
    <col min="13345" max="13345" width="17.140625" style="643" customWidth="1"/>
    <col min="13346" max="13346" width="35.42578125" style="643" customWidth="1"/>
    <col min="13347" max="13580" width="9.140625" style="643"/>
    <col min="13581" max="13582" width="15.28515625" style="643" customWidth="1"/>
    <col min="13583" max="13583" width="14.7109375" style="643" customWidth="1"/>
    <col min="13584" max="13589" width="15" style="643" customWidth="1"/>
    <col min="13590" max="13590" width="15.5703125" style="643" customWidth="1"/>
    <col min="13591" max="13591" width="39" style="643" customWidth="1"/>
    <col min="13592" max="13597" width="14.42578125" style="643" customWidth="1"/>
    <col min="13598" max="13598" width="16.42578125" style="643" customWidth="1"/>
    <col min="13599" max="13600" width="14.42578125" style="643" customWidth="1"/>
    <col min="13601" max="13601" width="17.140625" style="643" customWidth="1"/>
    <col min="13602" max="13602" width="35.42578125" style="643" customWidth="1"/>
    <col min="13603" max="13836" width="9.140625" style="643"/>
    <col min="13837" max="13838" width="15.28515625" style="643" customWidth="1"/>
    <col min="13839" max="13839" width="14.7109375" style="643" customWidth="1"/>
    <col min="13840" max="13845" width="15" style="643" customWidth="1"/>
    <col min="13846" max="13846" width="15.5703125" style="643" customWidth="1"/>
    <col min="13847" max="13847" width="39" style="643" customWidth="1"/>
    <col min="13848" max="13853" width="14.42578125" style="643" customWidth="1"/>
    <col min="13854" max="13854" width="16.42578125" style="643" customWidth="1"/>
    <col min="13855" max="13856" width="14.42578125" style="643" customWidth="1"/>
    <col min="13857" max="13857" width="17.140625" style="643" customWidth="1"/>
    <col min="13858" max="13858" width="35.42578125" style="643" customWidth="1"/>
    <col min="13859" max="14092" width="9.140625" style="643"/>
    <col min="14093" max="14094" width="15.28515625" style="643" customWidth="1"/>
    <col min="14095" max="14095" width="14.7109375" style="643" customWidth="1"/>
    <col min="14096" max="14101" width="15" style="643" customWidth="1"/>
    <col min="14102" max="14102" width="15.5703125" style="643" customWidth="1"/>
    <col min="14103" max="14103" width="39" style="643" customWidth="1"/>
    <col min="14104" max="14109" width="14.42578125" style="643" customWidth="1"/>
    <col min="14110" max="14110" width="16.42578125" style="643" customWidth="1"/>
    <col min="14111" max="14112" width="14.42578125" style="643" customWidth="1"/>
    <col min="14113" max="14113" width="17.140625" style="643" customWidth="1"/>
    <col min="14114" max="14114" width="35.42578125" style="643" customWidth="1"/>
    <col min="14115" max="14348" width="9.140625" style="643"/>
    <col min="14349" max="14350" width="15.28515625" style="643" customWidth="1"/>
    <col min="14351" max="14351" width="14.7109375" style="643" customWidth="1"/>
    <col min="14352" max="14357" width="15" style="643" customWidth="1"/>
    <col min="14358" max="14358" width="15.5703125" style="643" customWidth="1"/>
    <col min="14359" max="14359" width="39" style="643" customWidth="1"/>
    <col min="14360" max="14365" width="14.42578125" style="643" customWidth="1"/>
    <col min="14366" max="14366" width="16.42578125" style="643" customWidth="1"/>
    <col min="14367" max="14368" width="14.42578125" style="643" customWidth="1"/>
    <col min="14369" max="14369" width="17.140625" style="643" customWidth="1"/>
    <col min="14370" max="14370" width="35.42578125" style="643" customWidth="1"/>
    <col min="14371" max="14604" width="9.140625" style="643"/>
    <col min="14605" max="14606" width="15.28515625" style="643" customWidth="1"/>
    <col min="14607" max="14607" width="14.7109375" style="643" customWidth="1"/>
    <col min="14608" max="14613" width="15" style="643" customWidth="1"/>
    <col min="14614" max="14614" width="15.5703125" style="643" customWidth="1"/>
    <col min="14615" max="14615" width="39" style="643" customWidth="1"/>
    <col min="14616" max="14621" width="14.42578125" style="643" customWidth="1"/>
    <col min="14622" max="14622" width="16.42578125" style="643" customWidth="1"/>
    <col min="14623" max="14624" width="14.42578125" style="643" customWidth="1"/>
    <col min="14625" max="14625" width="17.140625" style="643" customWidth="1"/>
    <col min="14626" max="14626" width="35.42578125" style="643" customWidth="1"/>
    <col min="14627" max="14860" width="9.140625" style="643"/>
    <col min="14861" max="14862" width="15.28515625" style="643" customWidth="1"/>
    <col min="14863" max="14863" width="14.7109375" style="643" customWidth="1"/>
    <col min="14864" max="14869" width="15" style="643" customWidth="1"/>
    <col min="14870" max="14870" width="15.5703125" style="643" customWidth="1"/>
    <col min="14871" max="14871" width="39" style="643" customWidth="1"/>
    <col min="14872" max="14877" width="14.42578125" style="643" customWidth="1"/>
    <col min="14878" max="14878" width="16.42578125" style="643" customWidth="1"/>
    <col min="14879" max="14880" width="14.42578125" style="643" customWidth="1"/>
    <col min="14881" max="14881" width="17.140625" style="643" customWidth="1"/>
    <col min="14882" max="14882" width="35.42578125" style="643" customWidth="1"/>
    <col min="14883" max="15116" width="9.140625" style="643"/>
    <col min="15117" max="15118" width="15.28515625" style="643" customWidth="1"/>
    <col min="15119" max="15119" width="14.7109375" style="643" customWidth="1"/>
    <col min="15120" max="15125" width="15" style="643" customWidth="1"/>
    <col min="15126" max="15126" width="15.5703125" style="643" customWidth="1"/>
    <col min="15127" max="15127" width="39" style="643" customWidth="1"/>
    <col min="15128" max="15133" width="14.42578125" style="643" customWidth="1"/>
    <col min="15134" max="15134" width="16.42578125" style="643" customWidth="1"/>
    <col min="15135" max="15136" width="14.42578125" style="643" customWidth="1"/>
    <col min="15137" max="15137" width="17.140625" style="643" customWidth="1"/>
    <col min="15138" max="15138" width="35.42578125" style="643" customWidth="1"/>
    <col min="15139" max="15372" width="9.140625" style="643"/>
    <col min="15373" max="15374" width="15.28515625" style="643" customWidth="1"/>
    <col min="15375" max="15375" width="14.7109375" style="643" customWidth="1"/>
    <col min="15376" max="15381" width="15" style="643" customWidth="1"/>
    <col min="15382" max="15382" width="15.5703125" style="643" customWidth="1"/>
    <col min="15383" max="15383" width="39" style="643" customWidth="1"/>
    <col min="15384" max="15389" width="14.42578125" style="643" customWidth="1"/>
    <col min="15390" max="15390" width="16.42578125" style="643" customWidth="1"/>
    <col min="15391" max="15392" width="14.42578125" style="643" customWidth="1"/>
    <col min="15393" max="15393" width="17.140625" style="643" customWidth="1"/>
    <col min="15394" max="15394" width="35.42578125" style="643" customWidth="1"/>
    <col min="15395" max="15628" width="9.140625" style="643"/>
    <col min="15629" max="15630" width="15.28515625" style="643" customWidth="1"/>
    <col min="15631" max="15631" width="14.7109375" style="643" customWidth="1"/>
    <col min="15632" max="15637" width="15" style="643" customWidth="1"/>
    <col min="15638" max="15638" width="15.5703125" style="643" customWidth="1"/>
    <col min="15639" max="15639" width="39" style="643" customWidth="1"/>
    <col min="15640" max="15645" width="14.42578125" style="643" customWidth="1"/>
    <col min="15646" max="15646" width="16.42578125" style="643" customWidth="1"/>
    <col min="15647" max="15648" width="14.42578125" style="643" customWidth="1"/>
    <col min="15649" max="15649" width="17.140625" style="643" customWidth="1"/>
    <col min="15650" max="15650" width="35.42578125" style="643" customWidth="1"/>
    <col min="15651" max="15884" width="9.140625" style="643"/>
    <col min="15885" max="15886" width="15.28515625" style="643" customWidth="1"/>
    <col min="15887" max="15887" width="14.7109375" style="643" customWidth="1"/>
    <col min="15888" max="15893" width="15" style="643" customWidth="1"/>
    <col min="15894" max="15894" width="15.5703125" style="643" customWidth="1"/>
    <col min="15895" max="15895" width="39" style="643" customWidth="1"/>
    <col min="15896" max="15901" width="14.42578125" style="643" customWidth="1"/>
    <col min="15902" max="15902" width="16.42578125" style="643" customWidth="1"/>
    <col min="15903" max="15904" width="14.42578125" style="643" customWidth="1"/>
    <col min="15905" max="15905" width="17.140625" style="643" customWidth="1"/>
    <col min="15906" max="15906" width="35.42578125" style="643" customWidth="1"/>
    <col min="15907" max="16140" width="9.140625" style="643"/>
    <col min="16141" max="16142" width="15.28515625" style="643" customWidth="1"/>
    <col min="16143" max="16143" width="14.7109375" style="643" customWidth="1"/>
    <col min="16144" max="16149" width="15" style="643" customWidth="1"/>
    <col min="16150" max="16150" width="15.5703125" style="643" customWidth="1"/>
    <col min="16151" max="16151" width="39" style="643" customWidth="1"/>
    <col min="16152" max="16157" width="14.42578125" style="643" customWidth="1"/>
    <col min="16158" max="16158" width="16.42578125" style="643" customWidth="1"/>
    <col min="16159" max="16160" width="14.42578125" style="643" customWidth="1"/>
    <col min="16161" max="16161" width="17.140625" style="643" customWidth="1"/>
    <col min="16162" max="16162" width="35.42578125" style="643" customWidth="1"/>
    <col min="16163" max="16384" width="9.140625" style="643"/>
  </cols>
  <sheetData>
    <row r="1" spans="1:34" ht="45" customHeight="1" x14ac:dyDescent="1.2">
      <c r="A1" s="780" t="s">
        <v>1209</v>
      </c>
      <c r="B1" s="780"/>
      <c r="C1" s="780"/>
      <c r="D1" s="780"/>
      <c r="E1" s="780"/>
      <c r="F1" s="780"/>
      <c r="G1" s="780"/>
      <c r="H1" s="780"/>
      <c r="I1" s="780"/>
      <c r="J1" s="780"/>
      <c r="K1" s="780"/>
      <c r="L1" s="780"/>
      <c r="M1" s="780"/>
      <c r="N1" s="780"/>
      <c r="O1" s="780"/>
      <c r="P1" s="780"/>
      <c r="Q1" s="780"/>
      <c r="R1" s="780"/>
      <c r="S1" s="780"/>
      <c r="T1" s="780"/>
      <c r="U1" s="780"/>
      <c r="V1" s="780"/>
      <c r="W1" s="780"/>
      <c r="X1" s="780"/>
      <c r="Y1" s="780"/>
      <c r="Z1" s="780"/>
      <c r="AA1" s="780"/>
      <c r="AB1" s="780"/>
      <c r="AC1" s="780"/>
      <c r="AD1" s="780"/>
      <c r="AE1" s="780"/>
      <c r="AF1" s="780"/>
      <c r="AG1" s="780"/>
      <c r="AH1" s="780"/>
    </row>
    <row r="2" spans="1:34" ht="48" customHeight="1" x14ac:dyDescent="1.2">
      <c r="A2" s="781" t="s">
        <v>1162</v>
      </c>
      <c r="B2" s="781"/>
      <c r="C2" s="781"/>
      <c r="D2" s="781"/>
      <c r="E2" s="781"/>
      <c r="F2" s="781"/>
      <c r="G2" s="781"/>
      <c r="H2" s="781"/>
      <c r="I2" s="781"/>
      <c r="J2" s="781"/>
      <c r="K2" s="781"/>
      <c r="L2" s="781"/>
      <c r="M2" s="781"/>
      <c r="N2" s="781"/>
      <c r="O2" s="781"/>
      <c r="P2" s="781"/>
      <c r="Q2" s="781"/>
      <c r="R2" s="781"/>
      <c r="S2" s="781"/>
      <c r="T2" s="781"/>
      <c r="U2" s="781"/>
      <c r="V2" s="781"/>
      <c r="W2" s="781"/>
      <c r="X2" s="781"/>
      <c r="Y2" s="781"/>
      <c r="Z2" s="781"/>
      <c r="AA2" s="781"/>
      <c r="AB2" s="781"/>
      <c r="AC2" s="781"/>
      <c r="AD2" s="781"/>
      <c r="AE2" s="781"/>
      <c r="AF2" s="781"/>
      <c r="AG2" s="781"/>
      <c r="AH2" s="781"/>
    </row>
    <row r="3" spans="1:34" ht="21" customHeight="1" thickBot="1" x14ac:dyDescent="0.45">
      <c r="A3" s="782"/>
      <c r="B3" s="782"/>
      <c r="C3" s="782"/>
      <c r="D3" s="782"/>
      <c r="E3" s="782"/>
      <c r="F3" s="782"/>
      <c r="G3" s="782"/>
      <c r="H3" s="782"/>
      <c r="I3" s="782"/>
      <c r="J3" s="782"/>
      <c r="K3" s="782"/>
      <c r="L3" s="782"/>
      <c r="M3" s="782"/>
      <c r="N3" s="782"/>
      <c r="O3" s="782"/>
      <c r="P3" s="782"/>
      <c r="Q3" s="782"/>
      <c r="R3" s="782"/>
      <c r="S3" s="782"/>
      <c r="T3" s="782"/>
      <c r="U3" s="782"/>
      <c r="V3" s="782"/>
      <c r="W3" s="782"/>
      <c r="X3" s="782"/>
      <c r="Y3" s="782"/>
      <c r="Z3" s="782"/>
      <c r="AA3" s="782"/>
      <c r="AB3" s="782"/>
      <c r="AC3" s="782"/>
      <c r="AD3" s="782"/>
      <c r="AE3" s="782"/>
      <c r="AF3" s="782"/>
      <c r="AG3" s="782"/>
      <c r="AH3" s="782"/>
    </row>
    <row r="4" spans="1:34" ht="55.5" customHeight="1" thickBot="1" x14ac:dyDescent="0.25">
      <c r="A4" s="770" t="str">
        <f>'مشروع الموازنة الجارية'!A4:B4</f>
        <v>موازنة السنة المالية
2022/ 2023</v>
      </c>
      <c r="B4" s="771"/>
      <c r="C4" s="770" t="str">
        <f>'مشروع الموازنة الجارية'!C4:D4</f>
        <v>موازنة السنة المالية
2023/ 2024</v>
      </c>
      <c r="D4" s="771"/>
      <c r="E4" s="772" t="str">
        <f>'مشروع الموازنة الجارية'!E4:F4</f>
        <v>موازنة السنة المالية
2024/ 2025</v>
      </c>
      <c r="F4" s="773"/>
      <c r="G4" s="774" t="s">
        <v>1207</v>
      </c>
      <c r="H4" s="798" t="str">
        <f>'مشروع الموازنة الجارية'!H4:I4</f>
        <v>مشروع موازنة 2027/2026</v>
      </c>
      <c r="I4" s="799"/>
      <c r="J4" s="790" t="s">
        <v>1186</v>
      </c>
      <c r="K4" s="791"/>
      <c r="L4" s="791"/>
      <c r="M4" s="791"/>
      <c r="N4" s="791"/>
      <c r="O4" s="792"/>
      <c r="P4" s="778" t="str">
        <f>[1]ادخال!G6</f>
        <v xml:space="preserve">الكود الاقتصادى </v>
      </c>
      <c r="Q4" s="783" t="s">
        <v>0</v>
      </c>
      <c r="R4" s="770" t="str">
        <f>A4</f>
        <v>موازنة السنة المالية
2022/ 2023</v>
      </c>
      <c r="S4" s="771"/>
      <c r="T4" s="770" t="str">
        <f>C4</f>
        <v>موازنة السنة المالية
2023/ 2024</v>
      </c>
      <c r="U4" s="771"/>
      <c r="V4" s="772" t="str">
        <f>E4</f>
        <v>موازنة السنة المالية
2024/ 2025</v>
      </c>
      <c r="W4" s="773"/>
      <c r="X4" s="774" t="s">
        <v>1207</v>
      </c>
      <c r="Y4" s="798" t="str">
        <f>H4</f>
        <v>مشروع موازنة 2027/2026</v>
      </c>
      <c r="Z4" s="799"/>
      <c r="AA4" s="790" t="s">
        <v>1186</v>
      </c>
      <c r="AB4" s="791"/>
      <c r="AC4" s="791"/>
      <c r="AD4" s="791"/>
      <c r="AE4" s="791"/>
      <c r="AF4" s="792"/>
      <c r="AG4" s="778" t="str">
        <f>P4</f>
        <v xml:space="preserve">الكود الاقتصادى </v>
      </c>
      <c r="AH4" s="783" t="s">
        <v>0</v>
      </c>
    </row>
    <row r="5" spans="1:34" ht="36" customHeight="1" thickBot="1" x14ac:dyDescent="0.25">
      <c r="A5" s="793" t="s">
        <v>1125</v>
      </c>
      <c r="B5" s="795" t="s">
        <v>1163</v>
      </c>
      <c r="C5" s="793" t="s">
        <v>1125</v>
      </c>
      <c r="D5" s="795" t="s">
        <v>1163</v>
      </c>
      <c r="E5" s="793" t="s">
        <v>1125</v>
      </c>
      <c r="F5" s="795" t="s">
        <v>1163</v>
      </c>
      <c r="G5" s="775"/>
      <c r="H5" s="786" t="s">
        <v>1164</v>
      </c>
      <c r="I5" s="788" t="s">
        <v>1165</v>
      </c>
      <c r="J5" s="790" t="str">
        <f>'الصورة الاجمالية'!K4</f>
        <v>مقترح العام المالى
2027/ 2028</v>
      </c>
      <c r="K5" s="791"/>
      <c r="L5" s="790" t="str">
        <f>'الصورة الاجمالية'!L4</f>
        <v>مقترح العام المالى
2028/ 2029</v>
      </c>
      <c r="M5" s="791"/>
      <c r="N5" s="790" t="str">
        <f>'الصورة الاجمالية'!M4</f>
        <v>مقترح العام المالى
2029/ 2030</v>
      </c>
      <c r="O5" s="792"/>
      <c r="P5" s="779"/>
      <c r="Q5" s="797"/>
      <c r="R5" s="793" t="s">
        <v>1125</v>
      </c>
      <c r="S5" s="795" t="s">
        <v>1163</v>
      </c>
      <c r="T5" s="793" t="s">
        <v>1125</v>
      </c>
      <c r="U5" s="795" t="s">
        <v>1163</v>
      </c>
      <c r="V5" s="793" t="s">
        <v>1125</v>
      </c>
      <c r="W5" s="795" t="s">
        <v>1163</v>
      </c>
      <c r="X5" s="775"/>
      <c r="Y5" s="786" t="s">
        <v>1164</v>
      </c>
      <c r="Z5" s="788" t="s">
        <v>1165</v>
      </c>
      <c r="AA5" s="790" t="str">
        <f>J5</f>
        <v>مقترح العام المالى
2027/ 2028</v>
      </c>
      <c r="AB5" s="791"/>
      <c r="AC5" s="790" t="str">
        <f>L5</f>
        <v>مقترح العام المالى
2028/ 2029</v>
      </c>
      <c r="AD5" s="791"/>
      <c r="AE5" s="790" t="str">
        <f>N5</f>
        <v>مقترح العام المالى
2029/ 2030</v>
      </c>
      <c r="AF5" s="792"/>
      <c r="AG5" s="779"/>
      <c r="AH5" s="797"/>
    </row>
    <row r="6" spans="1:34" ht="47.25" customHeight="1" thickBot="1" x14ac:dyDescent="0.25">
      <c r="A6" s="794"/>
      <c r="B6" s="796"/>
      <c r="C6" s="794"/>
      <c r="D6" s="796"/>
      <c r="E6" s="794"/>
      <c r="F6" s="796"/>
      <c r="G6" s="775"/>
      <c r="H6" s="787"/>
      <c r="I6" s="789"/>
      <c r="J6" s="707" t="s">
        <v>1164</v>
      </c>
      <c r="K6" s="708" t="s">
        <v>1165</v>
      </c>
      <c r="L6" s="707" t="s">
        <v>1164</v>
      </c>
      <c r="M6" s="708" t="s">
        <v>1165</v>
      </c>
      <c r="N6" s="707" t="s">
        <v>1164</v>
      </c>
      <c r="O6" s="708" t="s">
        <v>1165</v>
      </c>
      <c r="P6" s="779"/>
      <c r="Q6" s="784"/>
      <c r="R6" s="794"/>
      <c r="S6" s="796"/>
      <c r="T6" s="794"/>
      <c r="U6" s="796"/>
      <c r="V6" s="794"/>
      <c r="W6" s="796"/>
      <c r="X6" s="775"/>
      <c r="Y6" s="787"/>
      <c r="Z6" s="789"/>
      <c r="AA6" s="707" t="s">
        <v>1164</v>
      </c>
      <c r="AB6" s="708" t="s">
        <v>1165</v>
      </c>
      <c r="AC6" s="707" t="s">
        <v>1164</v>
      </c>
      <c r="AD6" s="708" t="s">
        <v>1165</v>
      </c>
      <c r="AE6" s="707" t="s">
        <v>1164</v>
      </c>
      <c r="AF6" s="708" t="s">
        <v>1165</v>
      </c>
      <c r="AG6" s="779"/>
      <c r="AH6" s="785"/>
    </row>
    <row r="7" spans="1:34" ht="54.75" customHeight="1" thickBot="1" x14ac:dyDescent="0.25">
      <c r="A7" s="764" t="s">
        <v>1166</v>
      </c>
      <c r="B7" s="765"/>
      <c r="C7" s="765"/>
      <c r="D7" s="765"/>
      <c r="E7" s="765"/>
      <c r="F7" s="765"/>
      <c r="G7" s="765"/>
      <c r="H7" s="765"/>
      <c r="I7" s="765"/>
      <c r="J7" s="765"/>
      <c r="K7" s="765"/>
      <c r="L7" s="765"/>
      <c r="M7" s="765"/>
      <c r="N7" s="765"/>
      <c r="O7" s="765"/>
      <c r="P7" s="765"/>
      <c r="Q7" s="766"/>
      <c r="R7" s="767" t="s">
        <v>1167</v>
      </c>
      <c r="S7" s="768"/>
      <c r="T7" s="768"/>
      <c r="U7" s="768"/>
      <c r="V7" s="768"/>
      <c r="W7" s="768"/>
      <c r="X7" s="768"/>
      <c r="Y7" s="768"/>
      <c r="Z7" s="768"/>
      <c r="AA7" s="768"/>
      <c r="AB7" s="768"/>
      <c r="AC7" s="768"/>
      <c r="AD7" s="768"/>
      <c r="AE7" s="768"/>
      <c r="AF7" s="768"/>
      <c r="AG7" s="768"/>
      <c r="AH7" s="769"/>
    </row>
    <row r="8" spans="1:34" ht="59.25" customHeight="1" x14ac:dyDescent="0.2">
      <c r="A8" s="691">
        <f>'موازنة 2026-2027'!A68</f>
        <v>775000</v>
      </c>
      <c r="B8" s="692">
        <f>'موازنة 2026-2027'!B68</f>
        <v>517652</v>
      </c>
      <c r="C8" s="692">
        <f>'موازنة 2026-2027'!C68</f>
        <v>1170000</v>
      </c>
      <c r="D8" s="692">
        <f>'موازنة 2026-2027'!D68</f>
        <v>669149</v>
      </c>
      <c r="E8" s="692">
        <f>'موازنة 2026-2027'!E68</f>
        <v>1572000</v>
      </c>
      <c r="F8" s="692">
        <f>'موازنة 2026-2027'!F68</f>
        <v>0</v>
      </c>
      <c r="G8" s="692">
        <f>'موازنة 2026-2027'!I68</f>
        <v>1749000</v>
      </c>
      <c r="H8" s="692">
        <f>'موازنة 2026-2027'!M68</f>
        <v>1801000</v>
      </c>
      <c r="I8" s="692">
        <f>'موازنة 2026-2027'!O68</f>
        <v>1801000</v>
      </c>
      <c r="J8" s="692">
        <f>'موازنة 2027-2028 '!M68</f>
        <v>2082000</v>
      </c>
      <c r="K8" s="692">
        <f>'موازنة 2027-2028 '!O68</f>
        <v>2082000</v>
      </c>
      <c r="L8" s="692">
        <f>'موازنة 2028 -2029'!M68</f>
        <v>2495000</v>
      </c>
      <c r="M8" s="692">
        <f>'موازنة 2028 -2029'!O68</f>
        <v>2495000</v>
      </c>
      <c r="N8" s="692">
        <f>'موازنة 2029-2030'!M68</f>
        <v>0</v>
      </c>
      <c r="O8" s="692">
        <f>'موازنة 2029-2030'!O68</f>
        <v>0</v>
      </c>
      <c r="P8" s="693">
        <f>[1]ادخال!G9</f>
        <v>3111000000</v>
      </c>
      <c r="Q8" s="689" t="s">
        <v>1168</v>
      </c>
      <c r="R8" s="661">
        <f>'موازنة 2026-2027'!A521</f>
        <v>22000000</v>
      </c>
      <c r="S8" s="645">
        <f>'موازنة 2026-2027'!B521</f>
        <v>25028835</v>
      </c>
      <c r="T8" s="645">
        <f>'موازنة 2026-2027'!C521</f>
        <v>18818000</v>
      </c>
      <c r="U8" s="645">
        <f>'موازنة 2026-2027'!D521</f>
        <v>32085379</v>
      </c>
      <c r="V8" s="645">
        <f>'موازنة 2026-2027'!E521</f>
        <v>30818000</v>
      </c>
      <c r="W8" s="645">
        <f>'موازنة 2026-2027'!F521</f>
        <v>0</v>
      </c>
      <c r="X8" s="645">
        <f>'موازنة 2026-2027'!I521</f>
        <v>39423000</v>
      </c>
      <c r="Y8" s="645">
        <f>'موازنة 2026-2027'!M521</f>
        <v>39423000</v>
      </c>
      <c r="Z8" s="645">
        <f>'موازنة 2026-2027'!O521</f>
        <v>39423000</v>
      </c>
      <c r="AA8" s="645">
        <f>'موازنة 2027-2028 '!M521</f>
        <v>45523000</v>
      </c>
      <c r="AB8" s="645">
        <f>'موازنة 2027-2028 '!O521</f>
        <v>45523000</v>
      </c>
      <c r="AC8" s="645">
        <f>'موازنة 2028 -2029'!M521</f>
        <v>54623000</v>
      </c>
      <c r="AD8" s="645">
        <f>'موازنة 2028 -2029'!O521</f>
        <v>54623000</v>
      </c>
      <c r="AE8" s="645">
        <f>'موازنة 2029-2030'!M521</f>
        <v>0</v>
      </c>
      <c r="AF8" s="645">
        <f>'موازنة 2029-2030'!O521</f>
        <v>0</v>
      </c>
      <c r="AG8" s="704" t="str">
        <f>[1]ادخال!G451</f>
        <v>4111000000</v>
      </c>
      <c r="AH8" s="699" t="s">
        <v>1169</v>
      </c>
    </row>
    <row r="9" spans="1:34" ht="59.25" customHeight="1" x14ac:dyDescent="0.2">
      <c r="A9" s="694">
        <f>'موازنة 2026-2027'!A189</f>
        <v>15845000</v>
      </c>
      <c r="B9" s="647">
        <f>'موازنة 2026-2027'!B189</f>
        <v>11978231</v>
      </c>
      <c r="C9" s="647">
        <f>'موازنة 2026-2027'!C189</f>
        <v>17500000</v>
      </c>
      <c r="D9" s="647">
        <f>'موازنة 2026-2027'!D189</f>
        <v>12679929</v>
      </c>
      <c r="E9" s="647">
        <f>'موازنة 2026-2027'!E189</f>
        <v>19816000</v>
      </c>
      <c r="F9" s="647">
        <f>'موازنة 2026-2027'!F189</f>
        <v>0</v>
      </c>
      <c r="G9" s="647">
        <f>'موازنة 2026-2027'!I189</f>
        <v>23910000</v>
      </c>
      <c r="H9" s="647">
        <f>'موازنة 2026-2027'!M189</f>
        <v>23988000</v>
      </c>
      <c r="I9" s="647">
        <f>'موازنة 2026-2027'!O189</f>
        <v>23988000</v>
      </c>
      <c r="J9" s="647">
        <f>'موازنة 2027-2028 '!M189</f>
        <v>25269000</v>
      </c>
      <c r="K9" s="647">
        <f>'موازنة 2027-2028 '!O189</f>
        <v>25269000</v>
      </c>
      <c r="L9" s="647">
        <f>'موازنة 2028 -2029'!M189</f>
        <v>26825000</v>
      </c>
      <c r="M9" s="647">
        <f>'موازنة 2028 -2029'!O189</f>
        <v>26825000</v>
      </c>
      <c r="N9" s="647">
        <f>'موازنة 2029-2030'!M189</f>
        <v>0</v>
      </c>
      <c r="O9" s="647">
        <f>'موازنة 2029-2030'!O189</f>
        <v>0</v>
      </c>
      <c r="P9" s="695" t="str">
        <f>[1]ادخال!G64</f>
        <v>3112000000</v>
      </c>
      <c r="Q9" s="690" t="s">
        <v>1170</v>
      </c>
      <c r="R9" s="694">
        <f>'موازنة 2026-2027'!A534</f>
        <v>0</v>
      </c>
      <c r="S9" s="647">
        <f>'موازنة 2026-2027'!B534</f>
        <v>337530</v>
      </c>
      <c r="T9" s="647">
        <f>'موازنة 2026-2027'!C534</f>
        <v>337000</v>
      </c>
      <c r="U9" s="647">
        <f>'موازنة 2026-2027'!D534</f>
        <v>337530</v>
      </c>
      <c r="V9" s="647">
        <f>'موازنة 2026-2027'!E534</f>
        <v>337000</v>
      </c>
      <c r="W9" s="647">
        <f>'موازنة 2026-2027'!F534</f>
        <v>0</v>
      </c>
      <c r="X9" s="647">
        <f>'موازنة 2026-2027'!I534</f>
        <v>337000</v>
      </c>
      <c r="Y9" s="647">
        <f>'موازنة 2026-2027'!M534</f>
        <v>337000</v>
      </c>
      <c r="Z9" s="647">
        <f>'موازنة 2026-2027'!O534</f>
        <v>337000</v>
      </c>
      <c r="AA9" s="645">
        <f>'موازنة 2027-2028 '!M534</f>
        <v>337000</v>
      </c>
      <c r="AB9" s="645">
        <f>'موازنة 2027-2028 '!O534</f>
        <v>337000</v>
      </c>
      <c r="AC9" s="645">
        <f>'موازنة 2028 -2029'!M534</f>
        <v>337000</v>
      </c>
      <c r="AD9" s="645">
        <f>'موازنة 2028 -2029'!O534</f>
        <v>337000</v>
      </c>
      <c r="AE9" s="645">
        <f>'موازنة 2029-2030'!M534</f>
        <v>0</v>
      </c>
      <c r="AF9" s="645">
        <f>'موازنة 2029-2030'!O534</f>
        <v>0</v>
      </c>
      <c r="AG9" s="700" t="str">
        <f>[1]ادخال!G495</f>
        <v>4112000000</v>
      </c>
      <c r="AH9" s="699" t="s">
        <v>1171</v>
      </c>
    </row>
    <row r="10" spans="1:34" ht="59.25" customHeight="1" x14ac:dyDescent="0.2">
      <c r="A10" s="694">
        <f>'موازنة 2026-2027'!A380</f>
        <v>5150000</v>
      </c>
      <c r="B10" s="647">
        <f>'موازنة 2026-2027'!B380</f>
        <v>4952104</v>
      </c>
      <c r="C10" s="647">
        <f>'موازنة 2026-2027'!C380</f>
        <v>6000000</v>
      </c>
      <c r="D10" s="647">
        <f>'موازنة 2026-2027'!D380</f>
        <v>6676141</v>
      </c>
      <c r="E10" s="647">
        <f>'موازنة 2026-2027'!E380</f>
        <v>7941000</v>
      </c>
      <c r="F10" s="647">
        <f>'موازنة 2026-2027'!F380</f>
        <v>0</v>
      </c>
      <c r="G10" s="647">
        <f>'موازنة 2026-2027'!I380</f>
        <v>8700000</v>
      </c>
      <c r="H10" s="647">
        <f>'موازنة 2026-2027'!M380</f>
        <v>8731000</v>
      </c>
      <c r="I10" s="647">
        <f>'موازنة 2026-2027'!O380</f>
        <v>8731000</v>
      </c>
      <c r="J10" s="647">
        <f>'موازنة 2027-2028 '!M380</f>
        <v>9503000</v>
      </c>
      <c r="K10" s="647">
        <f>'موازنة 2027-2028 '!O380</f>
        <v>9503000</v>
      </c>
      <c r="L10" s="647">
        <f>'موازنة 2028 -2029'!M380</f>
        <v>10693000</v>
      </c>
      <c r="M10" s="647">
        <f>'موازنة 2028 -2029'!O380</f>
        <v>10693000</v>
      </c>
      <c r="N10" s="647">
        <f>'موازنة 2029-2030'!M380</f>
        <v>0</v>
      </c>
      <c r="O10" s="647">
        <f>'موازنة 2029-2030'!O380</f>
        <v>0</v>
      </c>
      <c r="P10" s="695" t="str">
        <f>[1]ادخال!G179</f>
        <v>3113000000</v>
      </c>
      <c r="Q10" s="690" t="s">
        <v>1172</v>
      </c>
      <c r="R10" s="694">
        <f>'موازنة 2026-2027'!A547</f>
        <v>0</v>
      </c>
      <c r="S10" s="647">
        <f>'موازنة 2026-2027'!B547</f>
        <v>0</v>
      </c>
      <c r="T10" s="647">
        <f>'موازنة 2026-2027'!C547</f>
        <v>4250000</v>
      </c>
      <c r="U10" s="647">
        <f>'موازنة 2026-2027'!D547</f>
        <v>0</v>
      </c>
      <c r="V10" s="647">
        <f>'موازنة 2026-2027'!E547</f>
        <v>4250000</v>
      </c>
      <c r="W10" s="647">
        <f>'موازنة 2026-2027'!F547</f>
        <v>0</v>
      </c>
      <c r="X10" s="647">
        <f>'موازنة 2026-2027'!I547</f>
        <v>4250000</v>
      </c>
      <c r="Y10" s="647">
        <f>'موازنة 2026-2027'!M547</f>
        <v>4250000</v>
      </c>
      <c r="Z10" s="647">
        <f>'موازنة 2026-2027'!O547</f>
        <v>4250000</v>
      </c>
      <c r="AA10" s="645">
        <f>'موازنة 2027-2028 '!M547</f>
        <v>4250000</v>
      </c>
      <c r="AB10" s="645">
        <f>'موازنة 2027-2028 '!O547</f>
        <v>4250000</v>
      </c>
      <c r="AC10" s="645">
        <f>'موازنة 2028 -2029'!M547</f>
        <v>4250000</v>
      </c>
      <c r="AD10" s="645">
        <f>'موازنة 2028 -2029'!O547</f>
        <v>4250000</v>
      </c>
      <c r="AE10" s="645">
        <f>'موازنة 2029-2030'!M547</f>
        <v>0</v>
      </c>
      <c r="AF10" s="645">
        <f>'موازنة 2029-2030'!O547</f>
        <v>0</v>
      </c>
      <c r="AG10" s="700" t="str">
        <f>[1]ادخال!G507</f>
        <v>4113000000</v>
      </c>
      <c r="AH10" s="699" t="s">
        <v>1173</v>
      </c>
    </row>
    <row r="11" spans="1:34" ht="59.25" customHeight="1" x14ac:dyDescent="0.2">
      <c r="A11" s="694">
        <f>'موازنة 2026-2027'!A388</f>
        <v>0</v>
      </c>
      <c r="B11" s="647">
        <f>'موازنة 2026-2027'!B388</f>
        <v>0</v>
      </c>
      <c r="C11" s="647">
        <f>'موازنة 2026-2027'!C388</f>
        <v>0</v>
      </c>
      <c r="D11" s="647">
        <f>'موازنة 2026-2027'!D388</f>
        <v>0</v>
      </c>
      <c r="E11" s="647">
        <f>'موازنة 2026-2027'!E388</f>
        <v>0</v>
      </c>
      <c r="F11" s="647">
        <f>'موازنة 2026-2027'!F388</f>
        <v>0</v>
      </c>
      <c r="G11" s="647">
        <f>'موازنة 2026-2027'!I388</f>
        <v>0</v>
      </c>
      <c r="H11" s="647">
        <f>'موازنة 2026-2027'!M388</f>
        <v>0</v>
      </c>
      <c r="I11" s="647">
        <f>'موازنة 2026-2027'!O388</f>
        <v>0</v>
      </c>
      <c r="J11" s="647">
        <f>'موازنة 2027-2028 '!M388</f>
        <v>0</v>
      </c>
      <c r="K11" s="647">
        <f>'موازنة 2027-2028 '!O388</f>
        <v>0</v>
      </c>
      <c r="L11" s="647">
        <f>'موازنة 2028 -2029'!M388</f>
        <v>0</v>
      </c>
      <c r="M11" s="647">
        <f>'موازنة 2028 -2029'!O388</f>
        <v>0</v>
      </c>
      <c r="N11" s="647">
        <f>'موازنة 2029-2030'!M388</f>
        <v>0</v>
      </c>
      <c r="O11" s="647">
        <f>'موازنة 2029-2030'!O388</f>
        <v>0</v>
      </c>
      <c r="P11" s="695" t="str">
        <f>[1]ادخال!G363</f>
        <v>3114000000</v>
      </c>
      <c r="Q11" s="690" t="s">
        <v>1174</v>
      </c>
      <c r="R11" s="694">
        <f>'موازنة 2026-2027'!A565</f>
        <v>0</v>
      </c>
      <c r="S11" s="647">
        <f>'موازنة 2026-2027'!B565</f>
        <v>10219101</v>
      </c>
      <c r="T11" s="647">
        <f>'موازنة 2026-2027'!C565</f>
        <v>4595000</v>
      </c>
      <c r="U11" s="647">
        <f>'موازنة 2026-2027'!D565</f>
        <v>6180531</v>
      </c>
      <c r="V11" s="647">
        <f>'موازنة 2026-2027'!E565</f>
        <v>4595000</v>
      </c>
      <c r="W11" s="647">
        <f>'موازنة 2026-2027'!F565</f>
        <v>0</v>
      </c>
      <c r="X11" s="647">
        <f>'موازنة 2026-2027'!I565</f>
        <v>4595000</v>
      </c>
      <c r="Y11" s="647">
        <f>'موازنة 2026-2027'!M565</f>
        <v>4595000</v>
      </c>
      <c r="Z11" s="647">
        <f>'موازنة 2026-2027'!O565</f>
        <v>4595000</v>
      </c>
      <c r="AA11" s="645">
        <f>'موازنة 2027-2028 '!M565</f>
        <v>4595000</v>
      </c>
      <c r="AB11" s="645">
        <f>'موازنة 2027-2028 '!O565</f>
        <v>4595000</v>
      </c>
      <c r="AC11" s="645">
        <f>'موازنة 2028 -2029'!M565</f>
        <v>4595000</v>
      </c>
      <c r="AD11" s="645">
        <f>'موازنة 2028 -2029'!O565</f>
        <v>4595000</v>
      </c>
      <c r="AE11" s="645">
        <f>'موازنة 2029-2030'!M565</f>
        <v>0</v>
      </c>
      <c r="AF11" s="645">
        <f>'موازنة 2029-2030'!O565</f>
        <v>0</v>
      </c>
      <c r="AG11" s="700" t="str">
        <f>[1]ادخال!G519</f>
        <v>4114000000</v>
      </c>
      <c r="AH11" s="699" t="s">
        <v>1175</v>
      </c>
    </row>
    <row r="12" spans="1:34" ht="59.25" customHeight="1" x14ac:dyDescent="0.55000000000000004">
      <c r="A12" s="694">
        <f>'موازنة 2026-2027'!A432</f>
        <v>230000</v>
      </c>
      <c r="B12" s="647">
        <f>'موازنة 2026-2027'!B432</f>
        <v>221325</v>
      </c>
      <c r="C12" s="647">
        <f>'موازنة 2026-2027'!C432</f>
        <v>120000</v>
      </c>
      <c r="D12" s="647">
        <f>'موازنة 2026-2027'!D432</f>
        <v>315152</v>
      </c>
      <c r="E12" s="647">
        <f>'موازنة 2026-2027'!E432</f>
        <v>155000</v>
      </c>
      <c r="F12" s="647">
        <f>'موازنة 2026-2027'!F432</f>
        <v>0</v>
      </c>
      <c r="G12" s="647">
        <f>'موازنة 2026-2027'!I432</f>
        <v>173000</v>
      </c>
      <c r="H12" s="647">
        <f>'موازنة 2026-2027'!M432</f>
        <v>182000</v>
      </c>
      <c r="I12" s="647">
        <f>'موازنة 2026-2027'!O432</f>
        <v>182000</v>
      </c>
      <c r="J12" s="647">
        <f>'موازنة 2027-2028 '!M432</f>
        <v>207000</v>
      </c>
      <c r="K12" s="647">
        <f>'موازنة 2027-2028 '!O432</f>
        <v>207000</v>
      </c>
      <c r="L12" s="647">
        <f>'موازنة 2028 -2029'!M432</f>
        <v>243000</v>
      </c>
      <c r="M12" s="647">
        <f>'موازنة 2028 -2029'!O432</f>
        <v>243000</v>
      </c>
      <c r="N12" s="647">
        <f>'موازنة 2029-2030'!M432</f>
        <v>0</v>
      </c>
      <c r="O12" s="647">
        <f>'موازنة 2029-2030'!O432</f>
        <v>0</v>
      </c>
      <c r="P12" s="695" t="str">
        <f>[1]ادخال!G367</f>
        <v>3115000000</v>
      </c>
      <c r="Q12" s="690" t="s">
        <v>1176</v>
      </c>
      <c r="R12" s="694"/>
      <c r="S12" s="647"/>
      <c r="T12" s="647"/>
      <c r="U12" s="647"/>
      <c r="V12" s="648"/>
      <c r="W12" s="647"/>
      <c r="X12" s="647"/>
      <c r="Y12" s="647"/>
      <c r="Z12" s="647"/>
      <c r="AA12" s="715"/>
      <c r="AB12" s="715"/>
      <c r="AC12" s="715"/>
      <c r="AD12" s="715"/>
      <c r="AE12" s="715"/>
      <c r="AF12" s="715"/>
      <c r="AG12" s="701"/>
      <c r="AH12" s="699"/>
    </row>
    <row r="13" spans="1:34" ht="59.25" customHeight="1" thickBot="1" x14ac:dyDescent="0.6">
      <c r="A13" s="696"/>
      <c r="B13" s="697"/>
      <c r="C13" s="697"/>
      <c r="D13" s="697"/>
      <c r="E13" s="697"/>
      <c r="F13" s="697"/>
      <c r="G13" s="697"/>
      <c r="H13" s="697"/>
      <c r="I13" s="697"/>
      <c r="J13" s="714"/>
      <c r="K13" s="714"/>
      <c r="L13" s="714"/>
      <c r="M13" s="714"/>
      <c r="N13" s="714"/>
      <c r="O13" s="714"/>
      <c r="P13" s="698" t="str">
        <f>[1]ادخال!G411</f>
        <v>3118010101</v>
      </c>
      <c r="Q13" s="690" t="s">
        <v>1177</v>
      </c>
      <c r="R13" s="696"/>
      <c r="S13" s="697"/>
      <c r="T13" s="697"/>
      <c r="U13" s="697"/>
      <c r="V13" s="702"/>
      <c r="W13" s="697"/>
      <c r="X13" s="697"/>
      <c r="Y13" s="697"/>
      <c r="Z13" s="697"/>
      <c r="AA13" s="716"/>
      <c r="AB13" s="716"/>
      <c r="AC13" s="716"/>
      <c r="AD13" s="716"/>
      <c r="AE13" s="716"/>
      <c r="AF13" s="716"/>
      <c r="AG13" s="703"/>
      <c r="AH13" s="699"/>
    </row>
    <row r="14" spans="1:34" s="652" customFormat="1" ht="59.25" customHeight="1" thickBot="1" x14ac:dyDescent="0.25">
      <c r="A14" s="674">
        <f t="shared" ref="A14:H14" si="0">SUM(A8:A12)</f>
        <v>22000000</v>
      </c>
      <c r="B14" s="675">
        <f t="shared" si="0"/>
        <v>17669312</v>
      </c>
      <c r="C14" s="675">
        <f t="shared" si="0"/>
        <v>24790000</v>
      </c>
      <c r="D14" s="675">
        <f t="shared" si="0"/>
        <v>20340371</v>
      </c>
      <c r="E14" s="675">
        <f t="shared" si="0"/>
        <v>29484000</v>
      </c>
      <c r="F14" s="675">
        <f t="shared" si="0"/>
        <v>0</v>
      </c>
      <c r="G14" s="675">
        <f t="shared" si="0"/>
        <v>34532000</v>
      </c>
      <c r="H14" s="675">
        <f t="shared" si="0"/>
        <v>34702000</v>
      </c>
      <c r="I14" s="675">
        <f>SUM(I8:I13)</f>
        <v>34702000</v>
      </c>
      <c r="J14" s="675">
        <f t="shared" ref="J14:O14" si="1">SUM(J8:J13)</f>
        <v>37061000</v>
      </c>
      <c r="K14" s="675">
        <f t="shared" si="1"/>
        <v>37061000</v>
      </c>
      <c r="L14" s="675">
        <f t="shared" si="1"/>
        <v>40256000</v>
      </c>
      <c r="M14" s="675">
        <f t="shared" si="1"/>
        <v>40256000</v>
      </c>
      <c r="N14" s="675">
        <f t="shared" si="1"/>
        <v>0</v>
      </c>
      <c r="O14" s="675">
        <f t="shared" si="1"/>
        <v>0</v>
      </c>
      <c r="P14" s="685"/>
      <c r="Q14" s="665" t="s">
        <v>1178</v>
      </c>
      <c r="R14" s="686">
        <f t="shared" ref="R14:AF14" si="2">SUM(R8:R12)</f>
        <v>22000000</v>
      </c>
      <c r="S14" s="678">
        <f t="shared" si="2"/>
        <v>35585466</v>
      </c>
      <c r="T14" s="678">
        <f t="shared" si="2"/>
        <v>28000000</v>
      </c>
      <c r="U14" s="678">
        <f t="shared" si="2"/>
        <v>38603440</v>
      </c>
      <c r="V14" s="678">
        <f t="shared" si="2"/>
        <v>40000000</v>
      </c>
      <c r="W14" s="678">
        <f t="shared" si="2"/>
        <v>0</v>
      </c>
      <c r="X14" s="678">
        <f t="shared" si="2"/>
        <v>48605000</v>
      </c>
      <c r="Y14" s="678">
        <f t="shared" si="2"/>
        <v>48605000</v>
      </c>
      <c r="Z14" s="678">
        <f t="shared" si="2"/>
        <v>48605000</v>
      </c>
      <c r="AA14" s="678">
        <f t="shared" si="2"/>
        <v>54705000</v>
      </c>
      <c r="AB14" s="678">
        <f t="shared" si="2"/>
        <v>54705000</v>
      </c>
      <c r="AC14" s="678">
        <f t="shared" si="2"/>
        <v>63805000</v>
      </c>
      <c r="AD14" s="678">
        <f t="shared" si="2"/>
        <v>63805000</v>
      </c>
      <c r="AE14" s="678">
        <f t="shared" si="2"/>
        <v>0</v>
      </c>
      <c r="AF14" s="678">
        <f t="shared" si="2"/>
        <v>0</v>
      </c>
      <c r="AG14" s="678"/>
      <c r="AH14" s="687" t="s">
        <v>1179</v>
      </c>
    </row>
    <row r="15" spans="1:34" ht="59.25" customHeight="1" thickBot="1" x14ac:dyDescent="0.35">
      <c r="A15" s="681"/>
      <c r="B15" s="682"/>
      <c r="C15" s="683"/>
      <c r="D15" s="683"/>
      <c r="E15" s="683"/>
      <c r="F15" s="683"/>
      <c r="G15" s="683"/>
      <c r="H15" s="683"/>
      <c r="I15" s="683"/>
      <c r="J15" s="684"/>
      <c r="K15" s="684"/>
      <c r="L15" s="684"/>
      <c r="M15" s="684"/>
      <c r="N15" s="684"/>
      <c r="O15" s="684"/>
      <c r="P15" s="684"/>
      <c r="Q15" s="667" t="s">
        <v>1180</v>
      </c>
      <c r="R15" s="674">
        <f>'موازنة 2026-2027'!A568</f>
        <v>0</v>
      </c>
      <c r="S15" s="675">
        <f>'موازنة 2026-2027'!B568</f>
        <v>0</v>
      </c>
      <c r="T15" s="675">
        <f>'موازنة 2026-2027'!C568</f>
        <v>0</v>
      </c>
      <c r="U15" s="675">
        <f>'موازنة 2026-2027'!D568</f>
        <v>0</v>
      </c>
      <c r="V15" s="675">
        <f>'موازنة 2026-2027'!E568</f>
        <v>0</v>
      </c>
      <c r="W15" s="675">
        <f>'موازنة 2026-2027'!F568</f>
        <v>0</v>
      </c>
      <c r="X15" s="675">
        <f>'موازنة 2026-2027'!I568</f>
        <v>0</v>
      </c>
      <c r="Y15" s="675">
        <f>'موازنة 2026-2027'!M568</f>
        <v>0</v>
      </c>
      <c r="Z15" s="675">
        <f>'موازنة 2026-2027'!O568</f>
        <v>0</v>
      </c>
      <c r="AA15" s="675">
        <f>'موازنة 2027-2028 '!M568</f>
        <v>0</v>
      </c>
      <c r="AB15" s="675">
        <f>'موازنة 2027-2028 '!O568</f>
        <v>0</v>
      </c>
      <c r="AC15" s="675">
        <f>'موازنة 2028 -2029'!M568</f>
        <v>0</v>
      </c>
      <c r="AD15" s="675">
        <f>'موازنة 2028 -2029'!O568</f>
        <v>0</v>
      </c>
      <c r="AE15" s="675">
        <f>'موازنة 2029-2030'!M568</f>
        <v>0</v>
      </c>
      <c r="AF15" s="675">
        <f>'موازنة 2029-2030'!O568</f>
        <v>0</v>
      </c>
      <c r="AG15" s="675" t="str">
        <f>[1]ادخال!G537</f>
        <v>5122010101</v>
      </c>
      <c r="AH15" s="688" t="s">
        <v>1181</v>
      </c>
    </row>
    <row r="16" spans="1:34" ht="59.25" customHeight="1" x14ac:dyDescent="0.2">
      <c r="A16" s="647">
        <f>'موازنة 2026-2027'!A442</f>
        <v>0</v>
      </c>
      <c r="B16" s="647">
        <f>'موازنة 2026-2027'!B442</f>
        <v>0</v>
      </c>
      <c r="C16" s="647">
        <f>'موازنة 2026-2027'!C442</f>
        <v>0</v>
      </c>
      <c r="D16" s="647">
        <f>'موازنة 2026-2027'!D442</f>
        <v>0</v>
      </c>
      <c r="E16" s="647">
        <f>'موازنة 2026-2027'!E442</f>
        <v>0</v>
      </c>
      <c r="F16" s="647">
        <f>'موازنة 2026-2027'!F442</f>
        <v>0</v>
      </c>
      <c r="G16" s="647">
        <f>'موازنة 2026-2027'!I442</f>
        <v>0</v>
      </c>
      <c r="H16" s="647">
        <f>'موازنة 2026-2027'!M442</f>
        <v>0</v>
      </c>
      <c r="I16" s="647">
        <f>'موازنة 2026-2027'!O442</f>
        <v>0</v>
      </c>
      <c r="J16" s="647">
        <f>'موازنة 2027-2028 '!M442</f>
        <v>0</v>
      </c>
      <c r="K16" s="647">
        <f>'موازنة 2027-2028 '!O442</f>
        <v>0</v>
      </c>
      <c r="L16" s="647">
        <f>'موازنة 2028 -2029'!M442</f>
        <v>0</v>
      </c>
      <c r="M16" s="647">
        <f>'موازنة 2028 -2029'!O442</f>
        <v>0</v>
      </c>
      <c r="N16" s="647">
        <f>'موازنة 2029-2030'!M442</f>
        <v>0</v>
      </c>
      <c r="O16" s="647">
        <f>'موازنة 2029-2030'!O442</f>
        <v>0</v>
      </c>
      <c r="P16" s="646">
        <v>5111010101</v>
      </c>
      <c r="Q16" s="668" t="s">
        <v>563</v>
      </c>
      <c r="R16" s="666"/>
      <c r="S16" s="649"/>
      <c r="T16" s="649"/>
      <c r="U16" s="649"/>
      <c r="V16" s="649"/>
      <c r="W16" s="649"/>
      <c r="X16" s="649"/>
      <c r="Y16" s="649"/>
      <c r="Z16" s="649"/>
      <c r="AA16" s="713"/>
      <c r="AB16" s="713"/>
      <c r="AC16" s="713"/>
      <c r="AD16" s="713"/>
      <c r="AE16" s="713"/>
      <c r="AF16" s="713"/>
      <c r="AG16" s="646"/>
      <c r="AH16" s="662"/>
    </row>
    <row r="17" spans="1:34" ht="59.25" customHeight="1" x14ac:dyDescent="0.55000000000000004">
      <c r="A17" s="647">
        <f>'موازنة 2026-2027'!A455</f>
        <v>0</v>
      </c>
      <c r="B17" s="647">
        <f>'موازنة 2026-2027'!B455</f>
        <v>17916154</v>
      </c>
      <c r="C17" s="647">
        <f>'موازنة 2026-2027'!C455</f>
        <v>3210000</v>
      </c>
      <c r="D17" s="647">
        <f>'موازنة 2026-2027'!D455</f>
        <v>18263069</v>
      </c>
      <c r="E17" s="647">
        <f>'موازنة 2026-2027'!E455</f>
        <v>10516000</v>
      </c>
      <c r="F17" s="647">
        <f>'موازنة 2026-2027'!F455</f>
        <v>0</v>
      </c>
      <c r="G17" s="647">
        <f>'موازنة 2026-2027'!I455</f>
        <v>14073000</v>
      </c>
      <c r="H17" s="647">
        <f>'موازنة 2026-2027'!M455</f>
        <v>13903000</v>
      </c>
      <c r="I17" s="647">
        <f>'موازنة 2026-2027'!O455</f>
        <v>13903000</v>
      </c>
      <c r="J17" s="647">
        <f>'موازنة 2027-2028 '!M455</f>
        <v>17644000</v>
      </c>
      <c r="K17" s="647">
        <f>'موازنة 2027-2028 '!O455</f>
        <v>17644000</v>
      </c>
      <c r="L17" s="647">
        <f>'موازنة 2028 -2029'!M455</f>
        <v>23549000</v>
      </c>
      <c r="M17" s="647">
        <f>'موازنة 2028 -2029'!O455</f>
        <v>23549000</v>
      </c>
      <c r="N17" s="647">
        <f>'موازنة 2029-2030'!M455</f>
        <v>0</v>
      </c>
      <c r="O17" s="647">
        <f>'موازنة 2029-2030'!O455</f>
        <v>0</v>
      </c>
      <c r="P17" s="646" t="str">
        <f>[1]ادخال!G417</f>
        <v>5111020000</v>
      </c>
      <c r="Q17" s="668" t="s">
        <v>562</v>
      </c>
      <c r="R17" s="666"/>
      <c r="S17" s="649"/>
      <c r="T17" s="649"/>
      <c r="U17" s="649"/>
      <c r="V17" s="650"/>
      <c r="W17" s="649"/>
      <c r="X17" s="649"/>
      <c r="Y17" s="649"/>
      <c r="Z17" s="649"/>
      <c r="AA17" s="713"/>
      <c r="AB17" s="713"/>
      <c r="AC17" s="713"/>
      <c r="AD17" s="713"/>
      <c r="AE17" s="713"/>
      <c r="AF17" s="713"/>
      <c r="AG17" s="646"/>
      <c r="AH17" s="663"/>
    </row>
    <row r="18" spans="1:34" s="652" customFormat="1" ht="59.25" customHeight="1" x14ac:dyDescent="0.55000000000000004">
      <c r="A18" s="647">
        <f>'موازنة 2026-2027'!A473</f>
        <v>0</v>
      </c>
      <c r="B18" s="647">
        <f>'موازنة 2026-2027'!B473</f>
        <v>0</v>
      </c>
      <c r="C18" s="647">
        <f>'موازنة 2026-2027'!C473</f>
        <v>0</v>
      </c>
      <c r="D18" s="647">
        <f>'موازنة 2026-2027'!D473</f>
        <v>0</v>
      </c>
      <c r="E18" s="647">
        <f>'موازنة 2026-2027'!E473</f>
        <v>0</v>
      </c>
      <c r="F18" s="647">
        <f>'موازنة 2026-2027'!F473</f>
        <v>0</v>
      </c>
      <c r="G18" s="647">
        <f>'موازنة 2026-2027'!I473</f>
        <v>0</v>
      </c>
      <c r="H18" s="647">
        <f>'موازنة 2026-2027'!M473</f>
        <v>0</v>
      </c>
      <c r="I18" s="647">
        <f>'موازنة 2026-2027'!O473</f>
        <v>0</v>
      </c>
      <c r="J18" s="647">
        <f>'موازنة 2027-2028 '!M438</f>
        <v>0</v>
      </c>
      <c r="K18" s="647">
        <f>'موازنة 2027-2028 '!O473</f>
        <v>0</v>
      </c>
      <c r="L18" s="647">
        <f>'موازنة 2028 -2029'!M473</f>
        <v>0</v>
      </c>
      <c r="M18" s="647">
        <f>'موازنة 2028 -2029'!O473</f>
        <v>0</v>
      </c>
      <c r="N18" s="647">
        <f>'موازنة 2029-2030'!M473</f>
        <v>0</v>
      </c>
      <c r="O18" s="647">
        <f>'موازنة 2029-2030'!O473</f>
        <v>0</v>
      </c>
      <c r="P18" s="646" t="str">
        <f>[1]ادخال!G430</f>
        <v>5111030000</v>
      </c>
      <c r="Q18" s="668" t="s">
        <v>1182</v>
      </c>
      <c r="R18" s="666"/>
      <c r="S18" s="649"/>
      <c r="T18" s="649"/>
      <c r="U18" s="649"/>
      <c r="V18" s="651"/>
      <c r="W18" s="649"/>
      <c r="X18" s="649"/>
      <c r="Y18" s="649"/>
      <c r="Z18" s="649"/>
      <c r="AA18" s="713"/>
      <c r="AB18" s="713"/>
      <c r="AC18" s="713"/>
      <c r="AD18" s="713"/>
      <c r="AE18" s="713"/>
      <c r="AF18" s="713"/>
      <c r="AG18" s="646"/>
      <c r="AH18" s="663"/>
    </row>
    <row r="19" spans="1:34" s="652" customFormat="1" ht="59.25" customHeight="1" thickBot="1" x14ac:dyDescent="0.6">
      <c r="A19" s="669">
        <f t="shared" ref="A19:O19" si="3">SUM(A17:A18)</f>
        <v>0</v>
      </c>
      <c r="B19" s="670">
        <f t="shared" si="3"/>
        <v>17916154</v>
      </c>
      <c r="C19" s="670">
        <f t="shared" si="3"/>
        <v>3210000</v>
      </c>
      <c r="D19" s="670">
        <f t="shared" si="3"/>
        <v>18263069</v>
      </c>
      <c r="E19" s="670">
        <f t="shared" si="3"/>
        <v>10516000</v>
      </c>
      <c r="F19" s="670">
        <f t="shared" si="3"/>
        <v>0</v>
      </c>
      <c r="G19" s="670">
        <f t="shared" si="3"/>
        <v>14073000</v>
      </c>
      <c r="H19" s="670">
        <f t="shared" si="3"/>
        <v>13903000</v>
      </c>
      <c r="I19" s="670">
        <f>SUM(I17:I18)</f>
        <v>13903000</v>
      </c>
      <c r="J19" s="670">
        <f t="shared" si="3"/>
        <v>17644000</v>
      </c>
      <c r="K19" s="670">
        <f t="shared" si="3"/>
        <v>17644000</v>
      </c>
      <c r="L19" s="670">
        <f t="shared" si="3"/>
        <v>23549000</v>
      </c>
      <c r="M19" s="670">
        <f t="shared" si="3"/>
        <v>23549000</v>
      </c>
      <c r="N19" s="670">
        <f t="shared" si="3"/>
        <v>0</v>
      </c>
      <c r="O19" s="670">
        <f t="shared" si="3"/>
        <v>0</v>
      </c>
      <c r="P19" s="671"/>
      <c r="Q19" s="672" t="s">
        <v>1180</v>
      </c>
      <c r="R19" s="666"/>
      <c r="S19" s="649"/>
      <c r="T19" s="649"/>
      <c r="U19" s="649"/>
      <c r="V19" s="651"/>
      <c r="W19" s="649"/>
      <c r="X19" s="649"/>
      <c r="Y19" s="649"/>
      <c r="Z19" s="649"/>
      <c r="AA19" s="713"/>
      <c r="AB19" s="713"/>
      <c r="AC19" s="713"/>
      <c r="AD19" s="713"/>
      <c r="AE19" s="713"/>
      <c r="AF19" s="713"/>
      <c r="AG19" s="646"/>
      <c r="AH19" s="673"/>
    </row>
    <row r="20" spans="1:34" s="652" customFormat="1" ht="59.25" customHeight="1" thickBot="1" x14ac:dyDescent="0.25">
      <c r="A20" s="674">
        <f>A14+A17</f>
        <v>22000000</v>
      </c>
      <c r="B20" s="675">
        <f t="shared" ref="B20:O20" si="4">B14+B19</f>
        <v>35585466</v>
      </c>
      <c r="C20" s="675">
        <f t="shared" si="4"/>
        <v>28000000</v>
      </c>
      <c r="D20" s="675">
        <f t="shared" si="4"/>
        <v>38603440</v>
      </c>
      <c r="E20" s="675">
        <f t="shared" si="4"/>
        <v>40000000</v>
      </c>
      <c r="F20" s="675">
        <f t="shared" si="4"/>
        <v>0</v>
      </c>
      <c r="G20" s="675">
        <f t="shared" si="4"/>
        <v>48605000</v>
      </c>
      <c r="H20" s="675">
        <f t="shared" si="4"/>
        <v>48605000</v>
      </c>
      <c r="I20" s="675">
        <f t="shared" si="4"/>
        <v>48605000</v>
      </c>
      <c r="J20" s="675">
        <f t="shared" si="4"/>
        <v>54705000</v>
      </c>
      <c r="K20" s="675">
        <f t="shared" si="4"/>
        <v>54705000</v>
      </c>
      <c r="L20" s="675">
        <f t="shared" si="4"/>
        <v>63805000</v>
      </c>
      <c r="M20" s="675">
        <f t="shared" si="4"/>
        <v>63805000</v>
      </c>
      <c r="N20" s="675">
        <f t="shared" si="4"/>
        <v>0</v>
      </c>
      <c r="O20" s="675">
        <f t="shared" si="4"/>
        <v>0</v>
      </c>
      <c r="P20" s="676"/>
      <c r="Q20" s="677" t="s">
        <v>1183</v>
      </c>
      <c r="R20" s="678">
        <f t="shared" ref="R20:Y20" si="5">R14+R15</f>
        <v>22000000</v>
      </c>
      <c r="S20" s="678">
        <f t="shared" si="5"/>
        <v>35585466</v>
      </c>
      <c r="T20" s="678">
        <f t="shared" si="5"/>
        <v>28000000</v>
      </c>
      <c r="U20" s="678">
        <f t="shared" si="5"/>
        <v>38603440</v>
      </c>
      <c r="V20" s="678">
        <f t="shared" si="5"/>
        <v>40000000</v>
      </c>
      <c r="W20" s="678">
        <f t="shared" si="5"/>
        <v>0</v>
      </c>
      <c r="X20" s="678">
        <f t="shared" si="5"/>
        <v>48605000</v>
      </c>
      <c r="Y20" s="678">
        <f t="shared" si="5"/>
        <v>48605000</v>
      </c>
      <c r="Z20" s="678">
        <f>Z14+Z15</f>
        <v>48605000</v>
      </c>
      <c r="AA20" s="678">
        <f t="shared" ref="AA20:AF20" si="6">AA14+AA15</f>
        <v>54705000</v>
      </c>
      <c r="AB20" s="678">
        <f t="shared" si="6"/>
        <v>54705000</v>
      </c>
      <c r="AC20" s="678">
        <f t="shared" si="6"/>
        <v>63805000</v>
      </c>
      <c r="AD20" s="678">
        <f t="shared" si="6"/>
        <v>63805000</v>
      </c>
      <c r="AE20" s="678">
        <f t="shared" si="6"/>
        <v>0</v>
      </c>
      <c r="AF20" s="678">
        <f t="shared" si="6"/>
        <v>0</v>
      </c>
      <c r="AG20" s="679"/>
      <c r="AH20" s="680" t="s">
        <v>1183</v>
      </c>
    </row>
    <row r="21" spans="1:34" ht="48.75" customHeight="1" x14ac:dyDescent="0.2">
      <c r="A21" s="653">
        <f t="shared" ref="A21:I21" si="7">A20-R20</f>
        <v>0</v>
      </c>
      <c r="B21" s="653">
        <f t="shared" si="7"/>
        <v>0</v>
      </c>
      <c r="C21" s="653">
        <f t="shared" si="7"/>
        <v>0</v>
      </c>
      <c r="D21" s="653">
        <f t="shared" si="7"/>
        <v>0</v>
      </c>
      <c r="E21" s="653">
        <f t="shared" si="7"/>
        <v>0</v>
      </c>
      <c r="F21" s="653">
        <f t="shared" si="7"/>
        <v>0</v>
      </c>
      <c r="G21" s="653">
        <f t="shared" si="7"/>
        <v>0</v>
      </c>
      <c r="H21" s="653">
        <f t="shared" si="7"/>
        <v>0</v>
      </c>
      <c r="I21" s="653">
        <f t="shared" si="7"/>
        <v>0</v>
      </c>
      <c r="J21" s="653">
        <f t="shared" ref="J21:N21" si="8">J20-AA20</f>
        <v>0</v>
      </c>
      <c r="K21" s="653">
        <f t="shared" si="8"/>
        <v>0</v>
      </c>
      <c r="L21" s="653">
        <f t="shared" si="8"/>
        <v>0</v>
      </c>
      <c r="M21" s="653">
        <f t="shared" si="8"/>
        <v>0</v>
      </c>
      <c r="N21" s="653">
        <f t="shared" si="8"/>
        <v>0</v>
      </c>
      <c r="O21" s="653">
        <f>O20-AF20</f>
        <v>0</v>
      </c>
      <c r="P21" s="654"/>
      <c r="Q21" s="654"/>
      <c r="R21" s="654"/>
      <c r="S21" s="654"/>
      <c r="T21" s="654"/>
      <c r="U21" s="654"/>
      <c r="V21" s="654"/>
      <c r="W21" s="654"/>
      <c r="X21" s="654"/>
      <c r="Y21" s="654"/>
      <c r="Z21" s="654"/>
      <c r="AA21" s="654"/>
      <c r="AB21" s="654"/>
      <c r="AC21" s="654"/>
      <c r="AD21" s="654"/>
      <c r="AE21" s="654"/>
      <c r="AF21" s="654"/>
      <c r="AG21" s="654"/>
      <c r="AH21" s="654"/>
    </row>
    <row r="22" spans="1:34" ht="39.75" customHeight="1" x14ac:dyDescent="0.25">
      <c r="A22" s="655"/>
      <c r="B22" s="655"/>
      <c r="C22" s="656"/>
      <c r="D22" s="656"/>
      <c r="E22" s="655"/>
      <c r="F22" s="655"/>
      <c r="G22" s="655"/>
      <c r="H22" s="655"/>
      <c r="I22" s="656"/>
      <c r="J22" s="656"/>
      <c r="K22" s="656"/>
      <c r="L22" s="656"/>
      <c r="M22" s="656"/>
      <c r="N22" s="656"/>
      <c r="O22" s="656"/>
      <c r="P22" s="656"/>
      <c r="Q22" s="660"/>
      <c r="R22" s="656"/>
      <c r="S22" s="656"/>
      <c r="V22" s="656"/>
      <c r="W22" s="656"/>
      <c r="X22" s="656"/>
      <c r="Y22" s="658"/>
      <c r="AH22" s="659"/>
    </row>
    <row r="23" spans="1:34" ht="39.75" customHeight="1" x14ac:dyDescent="0.25"/>
    <row r="24" spans="1:34" ht="39.75" customHeight="1" x14ac:dyDescent="0.25"/>
    <row r="25" spans="1:34" ht="39.75" customHeight="1" x14ac:dyDescent="0.25"/>
    <row r="26" spans="1:34" ht="38.25" customHeight="1" x14ac:dyDescent="0.25"/>
    <row r="27" spans="1:34" ht="38.25" customHeight="1" x14ac:dyDescent="0.25"/>
    <row r="28" spans="1:34" ht="38.25" customHeight="1" x14ac:dyDescent="0.25"/>
    <row r="29" spans="1:34" ht="38.25" customHeight="1" x14ac:dyDescent="0.25"/>
    <row r="30" spans="1:34" ht="38.25" customHeight="1" x14ac:dyDescent="0.25"/>
  </sheetData>
  <sheetProtection password="CC6B" sheet="1" objects="1" scenarios="1" formatCells="0" formatColumns="0" formatRows="0"/>
  <mergeCells count="43">
    <mergeCell ref="A1:AH1"/>
    <mergeCell ref="A2:AH2"/>
    <mergeCell ref="A3:AH3"/>
    <mergeCell ref="A4:B4"/>
    <mergeCell ref="C4:D4"/>
    <mergeCell ref="E4:F4"/>
    <mergeCell ref="G4:G6"/>
    <mergeCell ref="H4:I4"/>
    <mergeCell ref="P4:P6"/>
    <mergeCell ref="Q4:Q6"/>
    <mergeCell ref="AG4:AG6"/>
    <mergeCell ref="S5:S6"/>
    <mergeCell ref="T5:T6"/>
    <mergeCell ref="U5:U6"/>
    <mergeCell ref="V5:V6"/>
    <mergeCell ref="R5:R6"/>
    <mergeCell ref="AH4:AH6"/>
    <mergeCell ref="A7:Q7"/>
    <mergeCell ref="R7:AH7"/>
    <mergeCell ref="J4:O4"/>
    <mergeCell ref="H5:H6"/>
    <mergeCell ref="I5:I6"/>
    <mergeCell ref="J5:K5"/>
    <mergeCell ref="L5:M5"/>
    <mergeCell ref="N5:O5"/>
    <mergeCell ref="A5:A6"/>
    <mergeCell ref="R4:S4"/>
    <mergeCell ref="T4:U4"/>
    <mergeCell ref="V4:W4"/>
    <mergeCell ref="X4:X6"/>
    <mergeCell ref="Y4:Z4"/>
    <mergeCell ref="B5:B6"/>
    <mergeCell ref="C5:C6"/>
    <mergeCell ref="D5:D6"/>
    <mergeCell ref="E5:E6"/>
    <mergeCell ref="F5:F6"/>
    <mergeCell ref="W5:W6"/>
    <mergeCell ref="Y5:Y6"/>
    <mergeCell ref="Z5:Z6"/>
    <mergeCell ref="AA4:AF4"/>
    <mergeCell ref="AA5:AB5"/>
    <mergeCell ref="AC5:AD5"/>
    <mergeCell ref="AE5:AF5"/>
  </mergeCells>
  <pageMargins left="0.70866141732283472" right="0.70866141732283472" top="0.74803149606299213" bottom="0.74803149606299213" header="0.31496062992125984" footer="0.31496062992125984"/>
  <pageSetup scale="45" orientation="landscape" verticalDpi="0" r:id="rId1"/>
  <headerFooter>
    <oddHeader>&amp;Rقطاع موازنات الامن والعدالة 
ولخدمات العامة والحماية الاجتماعية
الادارة المركزية للدفاع والامن والعدالة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16</vt:i4>
      </vt:variant>
    </vt:vector>
  </HeadingPairs>
  <TitlesOfParts>
    <vt:vector size="26" baseType="lpstr">
      <vt:lpstr>الاطار الموازنى  راي الجهه عام</vt:lpstr>
      <vt:lpstr>موازنة 2026-2027</vt:lpstr>
      <vt:lpstr>موازنة 2027-2028 </vt:lpstr>
      <vt:lpstr>موازنة 2028 -2029</vt:lpstr>
      <vt:lpstr>موازنة 2029-2030</vt:lpstr>
      <vt:lpstr>الاطار الموازنى راي الجهه</vt:lpstr>
      <vt:lpstr>الاطار الموازنى راي المالية</vt:lpstr>
      <vt:lpstr>الصورة الاجمالية</vt:lpstr>
      <vt:lpstr>مشروع الموازنة الجارية</vt:lpstr>
      <vt:lpstr>مشروع الموازنة والاطار </vt:lpstr>
      <vt:lpstr>'الاطار الموازنى  راي الجهه عام'!Print_Area</vt:lpstr>
      <vt:lpstr>'الاطار الموازنى راي الجهه'!Print_Area</vt:lpstr>
      <vt:lpstr>'الاطار الموازنى راي المالية'!Print_Area</vt:lpstr>
      <vt:lpstr>'الصورة الاجمالية'!Print_Area</vt:lpstr>
      <vt:lpstr>'موازنة 2026-2027'!Print_Area</vt:lpstr>
      <vt:lpstr>'موازنة 2027-2028 '!Print_Area</vt:lpstr>
      <vt:lpstr>'موازنة 2028 -2029'!Print_Area</vt:lpstr>
      <vt:lpstr>'موازنة 2029-2030'!Print_Area</vt:lpstr>
      <vt:lpstr>'الاطار الموازنى  راي الجهه عام'!Print_Titles</vt:lpstr>
      <vt:lpstr>'الاطار الموازنى راي الجهه'!Print_Titles</vt:lpstr>
      <vt:lpstr>'الاطار الموازنى راي المالية'!Print_Titles</vt:lpstr>
      <vt:lpstr>'الصورة الاجمالية'!Print_Titles</vt:lpstr>
      <vt:lpstr>'موازنة 2026-2027'!Print_Titles</vt:lpstr>
      <vt:lpstr>'موازنة 2027-2028 '!Print_Titles</vt:lpstr>
      <vt:lpstr>'موازنة 2028 -2029'!Print_Titles</vt:lpstr>
      <vt:lpstr>'موازنة 2029-2030'!Print_Titles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user.1</dc:creator>
  <cp:lastModifiedBy>هشام اسامه محمد حافظ</cp:lastModifiedBy>
  <cp:lastPrinted>2025-01-29T11:01:10Z</cp:lastPrinted>
  <dcterms:created xsi:type="dcterms:W3CDTF">2017-11-13T08:11:12Z</dcterms:created>
  <dcterms:modified xsi:type="dcterms:W3CDTF">2025-10-27T07:57:27Z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